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dzb/Desktop/Lumx---Principal/"/>
    </mc:Choice>
  </mc:AlternateContent>
  <xr:revisionPtr revIDLastSave="0" documentId="13_ncr:1_{7B838A14-CB90-644E-B88A-DDB0EBB563B8}" xr6:coauthVersionLast="47" xr6:coauthVersionMax="47" xr10:uidLastSave="{00000000-0000-0000-0000-000000000000}"/>
  <bookViews>
    <workbookView xWindow="3540" yWindow="860" windowWidth="30660" windowHeight="19080" activeTab="4" xr2:uid="{00000000-000D-0000-FFFF-FFFF00000000}"/>
  </bookViews>
  <sheets>
    <sheet name="Realizados" sheetId="1" r:id="rId1"/>
    <sheet name="A pagar" sheetId="2" r:id="rId2"/>
    <sheet name="Saldos" sheetId="3" r:id="rId3"/>
    <sheet name="Projeção Pessimista" sheetId="4" r:id="rId4"/>
    <sheet name="Tabela Projeção" sheetId="5" r:id="rId5"/>
    <sheet name="Tabela Cotações" sheetId="6" r:id="rId6"/>
  </sheets>
  <externalReferences>
    <externalReference r:id="rId7"/>
  </externalReferences>
  <definedNames>
    <definedName name="Custos_a_Pagar">'Projeção Pessimista'!$50:$64</definedName>
    <definedName name="Custos_Realizados">'Projeção Pessimista'!$66:$79</definedName>
    <definedName name="DataD0">[1]Capa!$E$6</definedName>
    <definedName name="Saldo2">Saldos!$D$26:$AZ$29</definedName>
    <definedName name="Saldo3">Saldos!$D$31:$AZ$35</definedName>
    <definedName name="Saldos">Saldos!$C$26:$AZ$29</definedName>
    <definedName name="SegmentaçãodeDados_moeda">#N/A</definedName>
  </definedNames>
  <calcPr calcId="191029"/>
  <pivotCaches>
    <pivotCache cacheId="6" r:id="rId8"/>
    <pivotCache cacheId="7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87" i="4" l="1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B86" i="4" s="1"/>
  <c r="E86" i="4"/>
  <c r="D86" i="4"/>
  <c r="C86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B85" i="4" s="1"/>
  <c r="C85" i="4"/>
  <c r="I50" i="4"/>
  <c r="J51" i="4" s="1"/>
  <c r="J49" i="4"/>
  <c r="I49" i="4"/>
  <c r="H49" i="4"/>
  <c r="H66" i="4" s="1"/>
  <c r="AE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W30" i="4"/>
  <c r="F29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C30" i="4" s="1"/>
  <c r="AE27" i="4" a="1"/>
  <c r="AE27" i="4" s="1"/>
  <c r="AD27" i="4" a="1"/>
  <c r="AD27" i="4" s="1"/>
  <c r="AC27" i="4" a="1"/>
  <c r="AC27" i="4"/>
  <c r="AB27" i="4" a="1"/>
  <c r="AB27" i="4" s="1"/>
  <c r="AA27" i="4" a="1"/>
  <c r="AA27" i="4" s="1"/>
  <c r="Z27" i="4" a="1"/>
  <c r="Z27" i="4" s="1"/>
  <c r="Y27" i="4" a="1"/>
  <c r="Y27" i="4" s="1"/>
  <c r="X27" i="4" a="1"/>
  <c r="X27" i="4"/>
  <c r="W27" i="4" a="1"/>
  <c r="W27" i="4"/>
  <c r="V27" i="4" a="1"/>
  <c r="V27" i="4" s="1"/>
  <c r="U27" i="4" a="1"/>
  <c r="U27" i="4" s="1"/>
  <c r="T27" i="4" a="1"/>
  <c r="T27" i="4"/>
  <c r="S27" i="4" a="1"/>
  <c r="S27" i="4" s="1"/>
  <c r="R27" i="4" a="1"/>
  <c r="R27" i="4" s="1"/>
  <c r="Q27" i="4" a="1"/>
  <c r="Q27" i="4" s="1"/>
  <c r="P27" i="4" a="1"/>
  <c r="P27" i="4" s="1"/>
  <c r="O27" i="4" a="1"/>
  <c r="O27" i="4" s="1"/>
  <c r="O29" i="4" s="1"/>
  <c r="N27" i="4" a="1"/>
  <c r="N27" i="4" s="1"/>
  <c r="M27" i="4" a="1"/>
  <c r="M27" i="4" s="1"/>
  <c r="L27" i="4" a="1"/>
  <c r="L27" i="4" s="1"/>
  <c r="K27" i="4" a="1"/>
  <c r="K27" i="4"/>
  <c r="J27" i="4" a="1"/>
  <c r="J27" i="4" s="1"/>
  <c r="I27" i="4" a="1"/>
  <c r="I27" i="4"/>
  <c r="I29" i="4" s="1"/>
  <c r="H27" i="4" a="1"/>
  <c r="H27" i="4" s="1"/>
  <c r="G27" i="4" a="1"/>
  <c r="G27" i="4" s="1"/>
  <c r="G29" i="4" s="1"/>
  <c r="F27" i="4" a="1"/>
  <c r="F27" i="4" s="1"/>
  <c r="E27" i="4" a="1"/>
  <c r="E27" i="4" s="1"/>
  <c r="D27" i="4" a="1"/>
  <c r="D27" i="4" s="1"/>
  <c r="C27" i="4" a="1"/>
  <c r="C27" i="4" s="1"/>
  <c r="C29" i="4" s="1"/>
  <c r="AE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E21" i="4"/>
  <c r="AE30" i="4" s="1"/>
  <c r="AE9" i="4" s="1"/>
  <c r="AD21" i="4"/>
  <c r="AC21" i="4"/>
  <c r="AB21" i="4"/>
  <c r="AB30" i="4" s="1"/>
  <c r="AA21" i="4"/>
  <c r="Z21" i="4"/>
  <c r="Y21" i="4"/>
  <c r="Y30" i="4" s="1"/>
  <c r="X21" i="4"/>
  <c r="X30" i="4" s="1"/>
  <c r="W21" i="4"/>
  <c r="V21" i="4"/>
  <c r="V30" i="4" s="1"/>
  <c r="U21" i="4"/>
  <c r="T21" i="4"/>
  <c r="T30" i="4" s="1"/>
  <c r="S21" i="4"/>
  <c r="R21" i="4"/>
  <c r="Q21" i="4"/>
  <c r="Q30" i="4" s="1"/>
  <c r="O21" i="4"/>
  <c r="O30" i="4" s="1"/>
  <c r="N21" i="4"/>
  <c r="N30" i="4" s="1"/>
  <c r="G21" i="4"/>
  <c r="G30" i="4" s="1"/>
  <c r="AE20" i="4" a="1"/>
  <c r="AE20" i="4" s="1"/>
  <c r="AD20" i="4" a="1"/>
  <c r="AD20" i="4"/>
  <c r="AC20" i="4" a="1"/>
  <c r="AC20" i="4" s="1"/>
  <c r="AB20" i="4" a="1"/>
  <c r="AB20" i="4" s="1"/>
  <c r="AA20" i="4" a="1"/>
  <c r="AA20" i="4" s="1"/>
  <c r="Z20" i="4" a="1"/>
  <c r="Z20" i="4"/>
  <c r="Y20" i="4" a="1"/>
  <c r="Y20" i="4" s="1"/>
  <c r="X20" i="4" a="1"/>
  <c r="X20" i="4" s="1"/>
  <c r="W20" i="4" a="1"/>
  <c r="W20" i="4" s="1"/>
  <c r="V20" i="4" a="1"/>
  <c r="V20" i="4" s="1"/>
  <c r="U20" i="4" a="1"/>
  <c r="U20" i="4"/>
  <c r="T20" i="4" a="1"/>
  <c r="T20" i="4" s="1"/>
  <c r="S20" i="4" a="1"/>
  <c r="S20" i="4"/>
  <c r="R20" i="4" a="1"/>
  <c r="R20" i="4" s="1"/>
  <c r="Q20" i="4" a="1"/>
  <c r="Q20" i="4"/>
  <c r="P20" i="4"/>
  <c r="P21" i="4" s="1"/>
  <c r="P30" i="4" s="1"/>
  <c r="O20" i="4"/>
  <c r="N20" i="4"/>
  <c r="N29" i="4" s="1"/>
  <c r="M20" i="4"/>
  <c r="L20" i="4"/>
  <c r="L21" i="4" s="1"/>
  <c r="L30" i="4" s="1"/>
  <c r="K20" i="4"/>
  <c r="K21" i="4" s="1"/>
  <c r="J20" i="4"/>
  <c r="I20" i="4"/>
  <c r="I21" i="4" s="1"/>
  <c r="I30" i="4" s="1"/>
  <c r="H20" i="4"/>
  <c r="H21" i="4" s="1"/>
  <c r="H30" i="4" s="1"/>
  <c r="G20" i="4"/>
  <c r="F20" i="4"/>
  <c r="F21" i="4" s="1"/>
  <c r="F30" i="4" s="1"/>
  <c r="E20" i="4"/>
  <c r="E29" i="4" s="1"/>
  <c r="D20" i="4"/>
  <c r="D29" i="4" s="1"/>
  <c r="C20" i="4"/>
  <c r="C21" i="4" s="1"/>
  <c r="AE17" i="4"/>
  <c r="AD17" i="4"/>
  <c r="AD30" i="4" s="1"/>
  <c r="AC17" i="4"/>
  <c r="AC30" i="4" s="1"/>
  <c r="AB17" i="4"/>
  <c r="AA17" i="4"/>
  <c r="Z17" i="4"/>
  <c r="Z30" i="4" s="1"/>
  <c r="Y17" i="4"/>
  <c r="X17" i="4"/>
  <c r="W17" i="4"/>
  <c r="V17" i="4"/>
  <c r="U17" i="4"/>
  <c r="U30" i="4" s="1"/>
  <c r="T17" i="4"/>
  <c r="S17" i="4"/>
  <c r="R17" i="4"/>
  <c r="R30" i="4" s="1"/>
  <c r="Q17" i="4"/>
  <c r="AE16" i="4" a="1"/>
  <c r="AE16" i="4" s="1"/>
  <c r="AE29" i="4" s="1"/>
  <c r="AD16" i="4" a="1"/>
  <c r="AD16" i="4"/>
  <c r="AD29" i="4" s="1"/>
  <c r="AC16" i="4" a="1"/>
  <c r="AC16" i="4"/>
  <c r="AC29" i="4" s="1"/>
  <c r="AB16" i="4" a="1"/>
  <c r="AB16" i="4" s="1"/>
  <c r="AA16" i="4" a="1"/>
  <c r="AA16" i="4" s="1"/>
  <c r="Z16" i="4" a="1"/>
  <c r="Z16" i="4"/>
  <c r="Z29" i="4" s="1"/>
  <c r="Y16" i="4" a="1"/>
  <c r="Y16" i="4" s="1"/>
  <c r="X16" i="4" a="1"/>
  <c r="X16" i="4" s="1"/>
  <c r="X29" i="4" s="1"/>
  <c r="W16" i="4" a="1"/>
  <c r="W16" i="4" s="1"/>
  <c r="W29" i="4" s="1"/>
  <c r="V16" i="4" a="1"/>
  <c r="V16" i="4"/>
  <c r="U16" i="4" a="1"/>
  <c r="U16" i="4" s="1"/>
  <c r="T16" i="4" a="1"/>
  <c r="T16" i="4" s="1"/>
  <c r="T29" i="4" s="1"/>
  <c r="S16" i="4" a="1"/>
  <c r="S16" i="4" s="1"/>
  <c r="S29" i="4" s="1"/>
  <c r="R16" i="4" a="1"/>
  <c r="R16" i="4"/>
  <c r="Q16" i="4" a="1"/>
  <c r="Q16" i="4" s="1"/>
  <c r="Q29" i="4" s="1"/>
  <c r="AE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U9" i="4"/>
  <c r="T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AE3" i="4"/>
  <c r="U3" i="4"/>
  <c r="T3" i="4"/>
  <c r="U1" i="4"/>
  <c r="U13" i="4" s="1"/>
  <c r="A1" i="4"/>
  <c r="D48" i="3"/>
  <c r="D43" i="3"/>
  <c r="D41" i="3"/>
  <c r="D40" i="3"/>
  <c r="D39" i="3"/>
  <c r="D38" i="3"/>
  <c r="D37" i="3"/>
  <c r="D35" i="3"/>
  <c r="D34" i="3"/>
  <c r="D33" i="3"/>
  <c r="D32" i="3"/>
  <c r="D31" i="3"/>
  <c r="D29" i="3"/>
  <c r="D28" i="3"/>
  <c r="D27" i="3"/>
  <c r="D26" i="3"/>
  <c r="N24" i="3"/>
  <c r="M24" i="3"/>
  <c r="L24" i="3"/>
  <c r="K24" i="3"/>
  <c r="J24" i="3"/>
  <c r="I24" i="3"/>
  <c r="H24" i="3"/>
  <c r="G24" i="3"/>
  <c r="F24" i="3"/>
  <c r="D24" i="3"/>
  <c r="N23" i="3"/>
  <c r="N33" i="3" s="1"/>
  <c r="M23" i="3"/>
  <c r="M33" i="3" s="1"/>
  <c r="L23" i="3"/>
  <c r="L33" i="3" s="1"/>
  <c r="K23" i="3"/>
  <c r="K33" i="3" s="1"/>
  <c r="J23" i="3"/>
  <c r="J33" i="3" s="1"/>
  <c r="I23" i="3"/>
  <c r="I33" i="3" s="1"/>
  <c r="H23" i="3"/>
  <c r="H33" i="3" s="1"/>
  <c r="G23" i="3"/>
  <c r="G33" i="3" s="1"/>
  <c r="F23" i="3"/>
  <c r="F33" i="3" s="1"/>
  <c r="D23" i="3"/>
  <c r="N22" i="3"/>
  <c r="M22" i="3"/>
  <c r="L22" i="3"/>
  <c r="K22" i="3"/>
  <c r="J22" i="3"/>
  <c r="I22" i="3"/>
  <c r="H22" i="3"/>
  <c r="G22" i="3"/>
  <c r="F22" i="3"/>
  <c r="D22" i="3"/>
  <c r="N21" i="3"/>
  <c r="N34" i="3" s="1"/>
  <c r="M21" i="3"/>
  <c r="M34" i="3" s="1"/>
  <c r="L21" i="3"/>
  <c r="L34" i="3" s="1"/>
  <c r="K21" i="3"/>
  <c r="K34" i="3" s="1"/>
  <c r="J21" i="3"/>
  <c r="J34" i="3" s="1"/>
  <c r="I21" i="3"/>
  <c r="I34" i="3" s="1"/>
  <c r="H21" i="3"/>
  <c r="H34" i="3" s="1"/>
  <c r="G21" i="3"/>
  <c r="G34" i="3" s="1"/>
  <c r="F21" i="3"/>
  <c r="F34" i="3" s="1"/>
  <c r="D21" i="3"/>
  <c r="N20" i="3"/>
  <c r="N35" i="3" s="1"/>
  <c r="M20" i="3"/>
  <c r="M35" i="3" s="1"/>
  <c r="L20" i="3"/>
  <c r="L35" i="3" s="1"/>
  <c r="K20" i="3"/>
  <c r="K35" i="3" s="1"/>
  <c r="J20" i="3"/>
  <c r="J35" i="3" s="1"/>
  <c r="I20" i="3"/>
  <c r="I35" i="3" s="1"/>
  <c r="H20" i="3"/>
  <c r="H35" i="3" s="1"/>
  <c r="G20" i="3"/>
  <c r="G35" i="3" s="1"/>
  <c r="F20" i="3"/>
  <c r="F35" i="3" s="1"/>
  <c r="D20" i="3"/>
  <c r="N19" i="3"/>
  <c r="M19" i="3"/>
  <c r="L19" i="3"/>
  <c r="K19" i="3"/>
  <c r="J19" i="3"/>
  <c r="I19" i="3"/>
  <c r="H19" i="3"/>
  <c r="G19" i="3"/>
  <c r="F19" i="3"/>
  <c r="D19" i="3"/>
  <c r="N18" i="3"/>
  <c r="M18" i="3"/>
  <c r="L18" i="3"/>
  <c r="K18" i="3"/>
  <c r="J18" i="3"/>
  <c r="I18" i="3"/>
  <c r="H18" i="3"/>
  <c r="G18" i="3"/>
  <c r="F18" i="3"/>
  <c r="D18" i="3"/>
  <c r="N17" i="3"/>
  <c r="M17" i="3"/>
  <c r="L17" i="3"/>
  <c r="K17" i="3"/>
  <c r="J17" i="3"/>
  <c r="I17" i="3"/>
  <c r="H17" i="3"/>
  <c r="G17" i="3"/>
  <c r="F17" i="3"/>
  <c r="D17" i="3"/>
  <c r="N16" i="3"/>
  <c r="M16" i="3"/>
  <c r="L16" i="3"/>
  <c r="K16" i="3"/>
  <c r="J16" i="3"/>
  <c r="I16" i="3"/>
  <c r="H16" i="3"/>
  <c r="G16" i="3"/>
  <c r="F16" i="3"/>
  <c r="D16" i="3"/>
  <c r="N15" i="3"/>
  <c r="M15" i="3"/>
  <c r="L15" i="3"/>
  <c r="K15" i="3"/>
  <c r="J15" i="3"/>
  <c r="I15" i="3"/>
  <c r="H15" i="3"/>
  <c r="G15" i="3"/>
  <c r="F15" i="3"/>
  <c r="D15" i="3"/>
  <c r="N14" i="3"/>
  <c r="M14" i="3"/>
  <c r="L14" i="3"/>
  <c r="K14" i="3"/>
  <c r="J14" i="3"/>
  <c r="I14" i="3"/>
  <c r="H14" i="3"/>
  <c r="G14" i="3"/>
  <c r="F14" i="3"/>
  <c r="D14" i="3"/>
  <c r="N13" i="3"/>
  <c r="M13" i="3"/>
  <c r="L13" i="3"/>
  <c r="K13" i="3"/>
  <c r="J13" i="3"/>
  <c r="I13" i="3"/>
  <c r="H13" i="3"/>
  <c r="G13" i="3"/>
  <c r="F13" i="3"/>
  <c r="D13" i="3"/>
  <c r="N12" i="3"/>
  <c r="N32" i="3" s="1"/>
  <c r="M12" i="3"/>
  <c r="M32" i="3" s="1"/>
  <c r="L12" i="3"/>
  <c r="L32" i="3" s="1"/>
  <c r="K12" i="3"/>
  <c r="J12" i="3"/>
  <c r="J32" i="3" s="1"/>
  <c r="I12" i="3"/>
  <c r="H12" i="3"/>
  <c r="H32" i="3" s="1"/>
  <c r="G12" i="3"/>
  <c r="G32" i="3" s="1"/>
  <c r="F12" i="3"/>
  <c r="F32" i="3" s="1"/>
  <c r="D12" i="3"/>
  <c r="N11" i="3"/>
  <c r="M11" i="3"/>
  <c r="L11" i="3"/>
  <c r="K11" i="3"/>
  <c r="J11" i="3"/>
  <c r="I11" i="3"/>
  <c r="H11" i="3"/>
  <c r="G11" i="3"/>
  <c r="F11" i="3"/>
  <c r="D11" i="3"/>
  <c r="N10" i="3"/>
  <c r="M10" i="3"/>
  <c r="L10" i="3"/>
  <c r="K10" i="3"/>
  <c r="J10" i="3"/>
  <c r="I10" i="3"/>
  <c r="H10" i="3"/>
  <c r="G10" i="3"/>
  <c r="F10" i="3"/>
  <c r="D10" i="3"/>
  <c r="N9" i="3"/>
  <c r="M9" i="3"/>
  <c r="L9" i="3"/>
  <c r="K9" i="3"/>
  <c r="J9" i="3"/>
  <c r="I9" i="3"/>
  <c r="H9" i="3"/>
  <c r="G9" i="3"/>
  <c r="F9" i="3"/>
  <c r="D9" i="3"/>
  <c r="N8" i="3"/>
  <c r="M8" i="3"/>
  <c r="L8" i="3"/>
  <c r="K8" i="3"/>
  <c r="J8" i="3"/>
  <c r="I8" i="3"/>
  <c r="H8" i="3"/>
  <c r="G8" i="3"/>
  <c r="F8" i="3"/>
  <c r="D8" i="3"/>
  <c r="N7" i="3"/>
  <c r="M7" i="3"/>
  <c r="L7" i="3"/>
  <c r="K7" i="3"/>
  <c r="J7" i="3"/>
  <c r="I7" i="3"/>
  <c r="H7" i="3"/>
  <c r="G7" i="3"/>
  <c r="F7" i="3"/>
  <c r="D7" i="3"/>
  <c r="N6" i="3"/>
  <c r="M6" i="3"/>
  <c r="L6" i="3"/>
  <c r="K6" i="3"/>
  <c r="J6" i="3"/>
  <c r="I6" i="3"/>
  <c r="H6" i="3"/>
  <c r="G6" i="3"/>
  <c r="F6" i="3"/>
  <c r="D6" i="3"/>
  <c r="N5" i="3"/>
  <c r="M5" i="3"/>
  <c r="L5" i="3"/>
  <c r="K5" i="3"/>
  <c r="J5" i="3"/>
  <c r="I5" i="3"/>
  <c r="H5" i="3"/>
  <c r="G5" i="3"/>
  <c r="F5" i="3"/>
  <c r="D5" i="3"/>
  <c r="N4" i="3"/>
  <c r="M4" i="3"/>
  <c r="L4" i="3"/>
  <c r="K4" i="3"/>
  <c r="J4" i="3"/>
  <c r="I4" i="3"/>
  <c r="H4" i="3"/>
  <c r="G4" i="3"/>
  <c r="F4" i="3"/>
  <c r="D4" i="3"/>
  <c r="N3" i="3"/>
  <c r="M3" i="3"/>
  <c r="L3" i="3"/>
  <c r="K3" i="3"/>
  <c r="J3" i="3"/>
  <c r="I3" i="3"/>
  <c r="H3" i="3"/>
  <c r="G3" i="3"/>
  <c r="F3" i="3"/>
  <c r="D3" i="3"/>
  <c r="N2" i="3"/>
  <c r="N31" i="3" s="1"/>
  <c r="M2" i="3"/>
  <c r="M31" i="3" s="1"/>
  <c r="L2" i="3"/>
  <c r="K2" i="3"/>
  <c r="K31" i="3" s="1"/>
  <c r="J2" i="3"/>
  <c r="J31" i="3" s="1"/>
  <c r="I2" i="3"/>
  <c r="H2" i="3"/>
  <c r="H31" i="3" s="1"/>
  <c r="G2" i="3"/>
  <c r="F2" i="3"/>
  <c r="F31" i="3" s="1"/>
  <c r="D2" i="3"/>
  <c r="O1" i="3"/>
  <c r="J43" i="3" l="1"/>
  <c r="G3" i="4" s="1"/>
  <c r="O7" i="3"/>
  <c r="O15" i="3"/>
  <c r="O6" i="3"/>
  <c r="O14" i="3"/>
  <c r="L31" i="3"/>
  <c r="O5" i="3"/>
  <c r="O13" i="3"/>
  <c r="O32" i="3" s="1"/>
  <c r="O19" i="3"/>
  <c r="M43" i="3"/>
  <c r="J3" i="4" s="1"/>
  <c r="J4" i="4" s="1"/>
  <c r="O4" i="3"/>
  <c r="O12" i="3"/>
  <c r="O17" i="3"/>
  <c r="O20" i="3"/>
  <c r="O35" i="3" s="1"/>
  <c r="O21" i="3"/>
  <c r="O34" i="3" s="1"/>
  <c r="F43" i="3"/>
  <c r="C3" i="4" s="1"/>
  <c r="O11" i="3"/>
  <c r="H38" i="3"/>
  <c r="N43" i="3"/>
  <c r="K3" i="4" s="1"/>
  <c r="K4" i="4" s="1"/>
  <c r="O3" i="3"/>
  <c r="G31" i="3"/>
  <c r="O2" i="3"/>
  <c r="O31" i="3" s="1"/>
  <c r="O10" i="3"/>
  <c r="I32" i="3"/>
  <c r="H43" i="3"/>
  <c r="E3" i="4" s="1"/>
  <c r="H37" i="3"/>
  <c r="O9" i="3"/>
  <c r="J38" i="3"/>
  <c r="J41" i="3"/>
  <c r="J40" i="3"/>
  <c r="J39" i="3"/>
  <c r="K43" i="3"/>
  <c r="H3" i="4" s="1"/>
  <c r="O33" i="3"/>
  <c r="O18" i="3"/>
  <c r="O22" i="3"/>
  <c r="O23" i="3"/>
  <c r="O24" i="3"/>
  <c r="P1" i="3"/>
  <c r="I31" i="3"/>
  <c r="O8" i="3"/>
  <c r="K32" i="3"/>
  <c r="O16" i="3"/>
  <c r="K39" i="3"/>
  <c r="Y29" i="4"/>
  <c r="C49" i="4"/>
  <c r="K49" i="4"/>
  <c r="K50" i="4" s="1"/>
  <c r="S49" i="4"/>
  <c r="K30" i="4"/>
  <c r="U29" i="4"/>
  <c r="AA29" i="4"/>
  <c r="M29" i="4"/>
  <c r="M21" i="4"/>
  <c r="M30" i="4" s="1"/>
  <c r="E21" i="4"/>
  <c r="E30" i="4" s="1"/>
  <c r="V29" i="4"/>
  <c r="AB29" i="4"/>
  <c r="S30" i="4"/>
  <c r="AA30" i="4"/>
  <c r="J66" i="4"/>
  <c r="S9" i="4"/>
  <c r="D21" i="4"/>
  <c r="D30" i="4" s="1"/>
  <c r="I66" i="4"/>
  <c r="J50" i="4"/>
  <c r="P29" i="4"/>
  <c r="D49" i="4"/>
  <c r="L49" i="4"/>
  <c r="T49" i="4"/>
  <c r="R49" i="4"/>
  <c r="H29" i="4"/>
  <c r="E49" i="4"/>
  <c r="M49" i="4"/>
  <c r="U32" i="4"/>
  <c r="R29" i="4"/>
  <c r="F49" i="4"/>
  <c r="N49" i="4"/>
  <c r="U23" i="4"/>
  <c r="K29" i="4"/>
  <c r="J29" i="4"/>
  <c r="J21" i="4"/>
  <c r="J30" i="4" s="1"/>
  <c r="L29" i="4"/>
  <c r="G49" i="4"/>
  <c r="V1" i="4"/>
  <c r="Q49" i="4"/>
  <c r="O49" i="4"/>
  <c r="P49" i="4"/>
  <c r="AE49" i="4"/>
  <c r="AE66" i="4" s="1"/>
  <c r="B87" i="4"/>
  <c r="O40" i="3" l="1"/>
  <c r="O41" i="3"/>
  <c r="L51" i="4"/>
  <c r="O43" i="3"/>
  <c r="L3" i="4" s="1"/>
  <c r="L4" i="4" s="1"/>
  <c r="N66" i="4"/>
  <c r="O50" i="4"/>
  <c r="K52" i="4"/>
  <c r="H39" i="3"/>
  <c r="N41" i="3"/>
  <c r="M38" i="3"/>
  <c r="H40" i="3"/>
  <c r="F41" i="3"/>
  <c r="L43" i="3"/>
  <c r="K51" i="4"/>
  <c r="K40" i="3"/>
  <c r="P34" i="3"/>
  <c r="P19" i="3"/>
  <c r="P22" i="3"/>
  <c r="P23" i="3"/>
  <c r="P33" i="3" s="1"/>
  <c r="P24" i="3"/>
  <c r="P18" i="3"/>
  <c r="P9" i="3"/>
  <c r="P10" i="3"/>
  <c r="P2" i="3"/>
  <c r="P11" i="3"/>
  <c r="P3" i="3"/>
  <c r="P31" i="3" s="1"/>
  <c r="Q1" i="3"/>
  <c r="P21" i="3"/>
  <c r="P20" i="3"/>
  <c r="P35" i="3" s="1"/>
  <c r="P17" i="3"/>
  <c r="P12" i="3"/>
  <c r="P32" i="3" s="1"/>
  <c r="P4" i="3"/>
  <c r="P13" i="3"/>
  <c r="P5" i="3"/>
  <c r="P14" i="3"/>
  <c r="P6" i="3"/>
  <c r="P15" i="3"/>
  <c r="P7" i="3"/>
  <c r="P16" i="3"/>
  <c r="P8" i="3"/>
  <c r="K37" i="3"/>
  <c r="E4" i="4"/>
  <c r="H41" i="3"/>
  <c r="M39" i="3"/>
  <c r="M37" i="3"/>
  <c r="M40" i="3"/>
  <c r="D66" i="4"/>
  <c r="E50" i="4"/>
  <c r="K66" i="4"/>
  <c r="L50" i="4"/>
  <c r="S66" i="4"/>
  <c r="T50" i="4"/>
  <c r="I43" i="3"/>
  <c r="I37" i="3" s="1"/>
  <c r="H4" i="4"/>
  <c r="V23" i="4"/>
  <c r="V32" i="4"/>
  <c r="V9" i="4"/>
  <c r="V13" i="4"/>
  <c r="W1" i="4"/>
  <c r="V3" i="4"/>
  <c r="E66" i="4"/>
  <c r="F50" i="4"/>
  <c r="M50" i="4"/>
  <c r="L66" i="4"/>
  <c r="F66" i="4"/>
  <c r="G50" i="4"/>
  <c r="G43" i="3"/>
  <c r="G37" i="3"/>
  <c r="N39" i="3"/>
  <c r="N38" i="3"/>
  <c r="P50" i="4"/>
  <c r="O66" i="4"/>
  <c r="O39" i="3"/>
  <c r="Q66" i="4"/>
  <c r="R50" i="4"/>
  <c r="I79" i="4"/>
  <c r="I71" i="4"/>
  <c r="I74" i="4"/>
  <c r="I77" i="4"/>
  <c r="I69" i="4"/>
  <c r="I75" i="4"/>
  <c r="I67" i="4"/>
  <c r="I78" i="4"/>
  <c r="I73" i="4"/>
  <c r="I76" i="4"/>
  <c r="I72" i="4"/>
  <c r="I68" i="4"/>
  <c r="I70" i="4"/>
  <c r="J74" i="4"/>
  <c r="J77" i="4"/>
  <c r="J69" i="4"/>
  <c r="J72" i="4"/>
  <c r="J78" i="4"/>
  <c r="J70" i="4"/>
  <c r="J76" i="4"/>
  <c r="J68" i="4"/>
  <c r="J34" i="4" s="1"/>
  <c r="J67" i="4"/>
  <c r="J79" i="4"/>
  <c r="J73" i="4"/>
  <c r="J75" i="4"/>
  <c r="J71" i="4"/>
  <c r="K41" i="3"/>
  <c r="F39" i="3"/>
  <c r="F38" i="3"/>
  <c r="M41" i="3"/>
  <c r="J37" i="3"/>
  <c r="U49" i="4"/>
  <c r="P66" i="4"/>
  <c r="Q50" i="4"/>
  <c r="H50" i="4"/>
  <c r="G66" i="4"/>
  <c r="N50" i="4"/>
  <c r="M66" i="4"/>
  <c r="R66" i="4"/>
  <c r="S50" i="4"/>
  <c r="C60" i="4"/>
  <c r="C51" i="4"/>
  <c r="C54" i="4"/>
  <c r="C59" i="4"/>
  <c r="C57" i="4"/>
  <c r="C53" i="4"/>
  <c r="C52" i="4"/>
  <c r="C62" i="4"/>
  <c r="C61" i="4"/>
  <c r="C56" i="4"/>
  <c r="C58" i="4"/>
  <c r="D50" i="4"/>
  <c r="C50" i="4"/>
  <c r="C55" i="4"/>
  <c r="C66" i="4"/>
  <c r="T66" i="4"/>
  <c r="U50" i="4"/>
  <c r="K38" i="3"/>
  <c r="N37" i="3"/>
  <c r="F37" i="3"/>
  <c r="N40" i="3"/>
  <c r="H5" i="4"/>
  <c r="G4" i="4"/>
  <c r="K5" i="4"/>
  <c r="F40" i="3"/>
  <c r="P38" i="3" l="1"/>
  <c r="P43" i="3"/>
  <c r="M3" i="4" s="1"/>
  <c r="M4" i="4" s="1"/>
  <c r="D55" i="4"/>
  <c r="T51" i="4"/>
  <c r="C77" i="4"/>
  <c r="C69" i="4"/>
  <c r="C72" i="4"/>
  <c r="C75" i="4"/>
  <c r="C67" i="4"/>
  <c r="C73" i="4"/>
  <c r="C76" i="4"/>
  <c r="C79" i="4"/>
  <c r="C45" i="4" s="1"/>
  <c r="C71" i="4"/>
  <c r="C37" i="4" s="1"/>
  <c r="C74" i="4"/>
  <c r="C70" i="4"/>
  <c r="C78" i="4"/>
  <c r="C68" i="4"/>
  <c r="D53" i="4"/>
  <c r="C35" i="4"/>
  <c r="R74" i="4"/>
  <c r="R77" i="4"/>
  <c r="R69" i="4"/>
  <c r="R72" i="4"/>
  <c r="R78" i="4"/>
  <c r="R70" i="4"/>
  <c r="R73" i="4"/>
  <c r="R76" i="4"/>
  <c r="R68" i="4"/>
  <c r="R79" i="4"/>
  <c r="R71" i="4"/>
  <c r="R75" i="4"/>
  <c r="R67" i="4"/>
  <c r="W32" i="4"/>
  <c r="W23" i="4"/>
  <c r="W13" i="4"/>
  <c r="W9" i="4"/>
  <c r="X1" i="4"/>
  <c r="W3" i="4"/>
  <c r="D72" i="4"/>
  <c r="D75" i="4"/>
  <c r="D67" i="4"/>
  <c r="D78" i="4"/>
  <c r="D70" i="4"/>
  <c r="D76" i="4"/>
  <c r="D68" i="4"/>
  <c r="D79" i="4"/>
  <c r="D74" i="4"/>
  <c r="D73" i="4"/>
  <c r="D77" i="4"/>
  <c r="D71" i="4"/>
  <c r="D69" i="4"/>
  <c r="Q20" i="3"/>
  <c r="Q35" i="3" s="1"/>
  <c r="Q34" i="3"/>
  <c r="Q22" i="3"/>
  <c r="Q23" i="3"/>
  <c r="Q33" i="3" s="1"/>
  <c r="Q24" i="3"/>
  <c r="Q10" i="3"/>
  <c r="Q2" i="3"/>
  <c r="Q31" i="3" s="1"/>
  <c r="Q3" i="3"/>
  <c r="Q11" i="3"/>
  <c r="Q21" i="3"/>
  <c r="Q17" i="3"/>
  <c r="Q12" i="3"/>
  <c r="Q32" i="3" s="1"/>
  <c r="Q4" i="3"/>
  <c r="Q5" i="3"/>
  <c r="Q13" i="3"/>
  <c r="Q19" i="3"/>
  <c r="Q14" i="3"/>
  <c r="Q6" i="3"/>
  <c r="Q15" i="3"/>
  <c r="Q7" i="3"/>
  <c r="R1" i="3"/>
  <c r="Q16" i="3"/>
  <c r="Q8" i="3"/>
  <c r="Q18" i="3"/>
  <c r="Q9" i="3"/>
  <c r="D59" i="4"/>
  <c r="C41" i="4"/>
  <c r="D56" i="4"/>
  <c r="C38" i="4"/>
  <c r="D54" i="4"/>
  <c r="C36" i="4"/>
  <c r="M75" i="4"/>
  <c r="M67" i="4"/>
  <c r="M78" i="4"/>
  <c r="M70" i="4"/>
  <c r="M73" i="4"/>
  <c r="M79" i="4"/>
  <c r="M71" i="4"/>
  <c r="M74" i="4"/>
  <c r="M77" i="4"/>
  <c r="M69" i="4"/>
  <c r="M72" i="4"/>
  <c r="M68" i="4"/>
  <c r="M76" i="4"/>
  <c r="S51" i="4"/>
  <c r="R33" i="4"/>
  <c r="H51" i="4"/>
  <c r="F3" i="4"/>
  <c r="I41" i="3"/>
  <c r="I39" i="3"/>
  <c r="I40" i="3"/>
  <c r="P40" i="3"/>
  <c r="M52" i="4"/>
  <c r="C64" i="4"/>
  <c r="C63" i="4" s="1"/>
  <c r="D51" i="4"/>
  <c r="C33" i="4"/>
  <c r="O51" i="4"/>
  <c r="J81" i="4"/>
  <c r="I81" i="4"/>
  <c r="I33" i="4"/>
  <c r="Q79" i="4"/>
  <c r="Q71" i="4"/>
  <c r="Q74" i="4"/>
  <c r="Q77" i="4"/>
  <c r="Q69" i="4"/>
  <c r="Q75" i="4"/>
  <c r="Q67" i="4"/>
  <c r="Q78" i="4"/>
  <c r="Q73" i="4"/>
  <c r="Q68" i="4"/>
  <c r="Q70" i="4"/>
  <c r="Q72" i="4"/>
  <c r="Q76" i="4"/>
  <c r="F78" i="4"/>
  <c r="F70" i="4"/>
  <c r="F73" i="4"/>
  <c r="F76" i="4"/>
  <c r="F68" i="4"/>
  <c r="F74" i="4"/>
  <c r="F77" i="4"/>
  <c r="F72" i="4"/>
  <c r="F75" i="4"/>
  <c r="F71" i="4"/>
  <c r="F79" i="4"/>
  <c r="F67" i="4"/>
  <c r="F81" i="4" s="1"/>
  <c r="F69" i="4"/>
  <c r="E51" i="4"/>
  <c r="D33" i="4"/>
  <c r="D60" i="4"/>
  <c r="C42" i="4"/>
  <c r="G73" i="4"/>
  <c r="G76" i="4"/>
  <c r="G68" i="4"/>
  <c r="G79" i="4"/>
  <c r="G71" i="4"/>
  <c r="G77" i="4"/>
  <c r="G69" i="4"/>
  <c r="G75" i="4"/>
  <c r="G70" i="4"/>
  <c r="G78" i="4"/>
  <c r="G72" i="4"/>
  <c r="G67" i="4"/>
  <c r="G33" i="4" s="1"/>
  <c r="G74" i="4"/>
  <c r="H74" i="4"/>
  <c r="H73" i="4"/>
  <c r="H72" i="4"/>
  <c r="H75" i="4"/>
  <c r="H71" i="4"/>
  <c r="H68" i="4"/>
  <c r="H77" i="4"/>
  <c r="H78" i="4"/>
  <c r="H76" i="4"/>
  <c r="H70" i="4"/>
  <c r="H67" i="4"/>
  <c r="H79" i="4"/>
  <c r="H69" i="4"/>
  <c r="J33" i="4"/>
  <c r="L72" i="4"/>
  <c r="L75" i="4"/>
  <c r="L67" i="4"/>
  <c r="L78" i="4"/>
  <c r="L70" i="4"/>
  <c r="L76" i="4"/>
  <c r="L68" i="4"/>
  <c r="L34" i="4" s="1"/>
  <c r="L79" i="4"/>
  <c r="L74" i="4"/>
  <c r="L77" i="4"/>
  <c r="L69" i="4"/>
  <c r="L73" i="4"/>
  <c r="L71" i="4"/>
  <c r="V49" i="4"/>
  <c r="U51" i="4"/>
  <c r="I51" i="4"/>
  <c r="H33" i="4"/>
  <c r="L53" i="4"/>
  <c r="S77" i="4"/>
  <c r="S69" i="4"/>
  <c r="S72" i="4"/>
  <c r="S75" i="4"/>
  <c r="S67" i="4"/>
  <c r="S33" i="4" s="1"/>
  <c r="S73" i="4"/>
  <c r="S76" i="4"/>
  <c r="S79" i="4"/>
  <c r="S71" i="4"/>
  <c r="S68" i="4"/>
  <c r="S74" i="4"/>
  <c r="S70" i="4"/>
  <c r="S78" i="4"/>
  <c r="L52" i="4"/>
  <c r="D57" i="4"/>
  <c r="C39" i="4"/>
  <c r="D52" i="4"/>
  <c r="C34" i="4"/>
  <c r="R51" i="4"/>
  <c r="Q33" i="4"/>
  <c r="O73" i="4"/>
  <c r="O76" i="4"/>
  <c r="O68" i="4"/>
  <c r="O79" i="4"/>
  <c r="O71" i="4"/>
  <c r="O77" i="4"/>
  <c r="O69" i="4"/>
  <c r="O75" i="4"/>
  <c r="O78" i="4"/>
  <c r="O72" i="4"/>
  <c r="O67" i="4"/>
  <c r="O70" i="4"/>
  <c r="O74" i="4"/>
  <c r="D3" i="4"/>
  <c r="G38" i="3"/>
  <c r="G41" i="3"/>
  <c r="G40" i="3"/>
  <c r="G39" i="3"/>
  <c r="G51" i="4"/>
  <c r="F33" i="4"/>
  <c r="M51" i="4"/>
  <c r="L33" i="4"/>
  <c r="D58" i="4"/>
  <c r="C40" i="4"/>
  <c r="N51" i="4"/>
  <c r="M33" i="4"/>
  <c r="V51" i="4"/>
  <c r="T72" i="4"/>
  <c r="T75" i="4"/>
  <c r="T67" i="4"/>
  <c r="T33" i="4" s="1"/>
  <c r="T78" i="4"/>
  <c r="T70" i="4"/>
  <c r="T76" i="4"/>
  <c r="T68" i="4"/>
  <c r="T79" i="4"/>
  <c r="T74" i="4"/>
  <c r="T71" i="4"/>
  <c r="T73" i="4"/>
  <c r="T77" i="4"/>
  <c r="T69" i="4"/>
  <c r="D62" i="4"/>
  <c r="D45" i="4" s="1"/>
  <c r="C44" i="4"/>
  <c r="D61" i="4"/>
  <c r="C43" i="4"/>
  <c r="P76" i="4"/>
  <c r="P68" i="4"/>
  <c r="P79" i="4"/>
  <c r="P71" i="4"/>
  <c r="P74" i="4"/>
  <c r="P72" i="4"/>
  <c r="P75" i="4"/>
  <c r="P78" i="4"/>
  <c r="P70" i="4"/>
  <c r="P73" i="4"/>
  <c r="P67" i="4"/>
  <c r="P77" i="4"/>
  <c r="P69" i="4"/>
  <c r="U66" i="4"/>
  <c r="V50" i="4"/>
  <c r="Q51" i="4"/>
  <c r="E75" i="4"/>
  <c r="E67" i="4"/>
  <c r="E78" i="4"/>
  <c r="E70" i="4"/>
  <c r="E73" i="4"/>
  <c r="E79" i="4"/>
  <c r="E71" i="4"/>
  <c r="E74" i="4"/>
  <c r="E77" i="4"/>
  <c r="E69" i="4"/>
  <c r="E76" i="4"/>
  <c r="E72" i="4"/>
  <c r="E68" i="4"/>
  <c r="K77" i="4"/>
  <c r="K69" i="4"/>
  <c r="K35" i="4" s="1"/>
  <c r="K72" i="4"/>
  <c r="K75" i="4"/>
  <c r="K67" i="4"/>
  <c r="K73" i="4"/>
  <c r="K76" i="4"/>
  <c r="K79" i="4"/>
  <c r="K71" i="4"/>
  <c r="K78" i="4"/>
  <c r="K68" i="4"/>
  <c r="K34" i="4" s="1"/>
  <c r="K70" i="4"/>
  <c r="K74" i="4"/>
  <c r="I3" i="4"/>
  <c r="L41" i="3"/>
  <c r="L40" i="3"/>
  <c r="L39" i="3"/>
  <c r="L38" i="3"/>
  <c r="P51" i="4"/>
  <c r="O33" i="4"/>
  <c r="L7" i="4"/>
  <c r="L5" i="4"/>
  <c r="F51" i="4"/>
  <c r="E33" i="4"/>
  <c r="L37" i="3"/>
  <c r="I38" i="3"/>
  <c r="N78" i="4"/>
  <c r="N70" i="4"/>
  <c r="N73" i="4"/>
  <c r="N76" i="4"/>
  <c r="N68" i="4"/>
  <c r="N74" i="4"/>
  <c r="N77" i="4"/>
  <c r="N72" i="4"/>
  <c r="N69" i="4"/>
  <c r="N67" i="4"/>
  <c r="N81" i="4" s="1"/>
  <c r="N79" i="4"/>
  <c r="N71" i="4"/>
  <c r="N75" i="4"/>
  <c r="O37" i="3"/>
  <c r="O38" i="3"/>
  <c r="Q43" i="3" l="1"/>
  <c r="N3" i="4" s="1"/>
  <c r="N4" i="4" s="1"/>
  <c r="R52" i="4"/>
  <c r="Q34" i="4"/>
  <c r="C47" i="4"/>
  <c r="C46" i="4" s="1"/>
  <c r="T52" i="4"/>
  <c r="S34" i="4"/>
  <c r="E56" i="4"/>
  <c r="D38" i="4"/>
  <c r="E62" i="4"/>
  <c r="E45" i="4" s="1"/>
  <c r="D44" i="4"/>
  <c r="H52" i="4"/>
  <c r="G34" i="4"/>
  <c r="E53" i="4"/>
  <c r="D35" i="4"/>
  <c r="F80" i="4"/>
  <c r="E52" i="4"/>
  <c r="D34" i="4"/>
  <c r="E57" i="4"/>
  <c r="D39" i="4"/>
  <c r="R21" i="3"/>
  <c r="R34" i="3" s="1"/>
  <c r="R22" i="3"/>
  <c r="R23" i="3"/>
  <c r="R24" i="3"/>
  <c r="R33" i="3" s="1"/>
  <c r="R11" i="3"/>
  <c r="R3" i="3"/>
  <c r="S1" i="3"/>
  <c r="R17" i="3"/>
  <c r="R12" i="3"/>
  <c r="R32" i="3" s="1"/>
  <c r="R4" i="3"/>
  <c r="R20" i="3"/>
  <c r="R35" i="3" s="1"/>
  <c r="R13" i="3"/>
  <c r="R5" i="3"/>
  <c r="R2" i="3"/>
  <c r="R31" i="3" s="1"/>
  <c r="R19" i="3"/>
  <c r="R14" i="3"/>
  <c r="R6" i="3"/>
  <c r="R15" i="3"/>
  <c r="R7" i="3"/>
  <c r="R16" i="3"/>
  <c r="R8" i="3"/>
  <c r="R18" i="3"/>
  <c r="R9" i="3"/>
  <c r="R10" i="3"/>
  <c r="X32" i="4"/>
  <c r="X23" i="4"/>
  <c r="X9" i="4"/>
  <c r="X3" i="4"/>
  <c r="X13" i="4"/>
  <c r="Y1" i="4"/>
  <c r="P41" i="3"/>
  <c r="U75" i="4"/>
  <c r="U67" i="4"/>
  <c r="U78" i="4"/>
  <c r="U70" i="4"/>
  <c r="U73" i="4"/>
  <c r="U79" i="4"/>
  <c r="U71" i="4"/>
  <c r="U74" i="4"/>
  <c r="U77" i="4"/>
  <c r="U69" i="4"/>
  <c r="U68" i="4"/>
  <c r="U72" i="4"/>
  <c r="U76" i="4"/>
  <c r="O81" i="4"/>
  <c r="V66" i="4"/>
  <c r="F4" i="4"/>
  <c r="G5" i="4"/>
  <c r="F5" i="4"/>
  <c r="M7" i="4"/>
  <c r="M5" i="4"/>
  <c r="E58" i="4"/>
  <c r="D40" i="4"/>
  <c r="V52" i="4"/>
  <c r="U34" i="4"/>
  <c r="H81" i="4"/>
  <c r="Q81" i="4"/>
  <c r="I80" i="4"/>
  <c r="E60" i="4"/>
  <c r="D42" i="4"/>
  <c r="P37" i="3"/>
  <c r="K81" i="4"/>
  <c r="K33" i="4"/>
  <c r="E81" i="4"/>
  <c r="O52" i="4"/>
  <c r="N34" i="4"/>
  <c r="M54" i="4"/>
  <c r="L36" i="4"/>
  <c r="E61" i="4"/>
  <c r="D43" i="4"/>
  <c r="J80" i="4"/>
  <c r="I52" i="4"/>
  <c r="H34" i="4"/>
  <c r="M81" i="4"/>
  <c r="U52" i="4"/>
  <c r="T34" i="4"/>
  <c r="N80" i="4"/>
  <c r="P81" i="4"/>
  <c r="M53" i="4"/>
  <c r="L35" i="4"/>
  <c r="L81" i="4"/>
  <c r="N33" i="4"/>
  <c r="N53" i="4"/>
  <c r="M35" i="4"/>
  <c r="D81" i="4"/>
  <c r="E54" i="4"/>
  <c r="D36" i="4"/>
  <c r="P39" i="3"/>
  <c r="J5" i="4"/>
  <c r="I4" i="4"/>
  <c r="I5" i="4"/>
  <c r="Q52" i="4"/>
  <c r="P34" i="4"/>
  <c r="G52" i="4"/>
  <c r="F34" i="4"/>
  <c r="P33" i="4"/>
  <c r="T81" i="4"/>
  <c r="S81" i="4"/>
  <c r="J52" i="4"/>
  <c r="I34" i="4"/>
  <c r="F52" i="4"/>
  <c r="E34" i="4"/>
  <c r="P52" i="4"/>
  <c r="O34" i="4"/>
  <c r="W49" i="4"/>
  <c r="W51" i="4" s="1"/>
  <c r="C81" i="4"/>
  <c r="E59" i="4"/>
  <c r="D41" i="4"/>
  <c r="N52" i="4"/>
  <c r="M34" i="4"/>
  <c r="D4" i="4"/>
  <c r="E5" i="4"/>
  <c r="D5" i="4"/>
  <c r="S52" i="4"/>
  <c r="R34" i="4"/>
  <c r="G81" i="4"/>
  <c r="D64" i="4"/>
  <c r="D63" i="4" s="1"/>
  <c r="E55" i="4"/>
  <c r="D37" i="4"/>
  <c r="D47" i="4" s="1"/>
  <c r="D46" i="4" s="1"/>
  <c r="R81" i="4"/>
  <c r="R43" i="3" l="1"/>
  <c r="O3" i="4" s="1"/>
  <c r="O4" i="4" s="1"/>
  <c r="F53" i="4"/>
  <c r="E35" i="4"/>
  <c r="E47" i="4" s="1"/>
  <c r="E64" i="4"/>
  <c r="E63" i="4" s="1"/>
  <c r="U53" i="4"/>
  <c r="T35" i="4"/>
  <c r="U81" i="4"/>
  <c r="U33" i="4"/>
  <c r="V53" i="4"/>
  <c r="U35" i="4"/>
  <c r="X49" i="4"/>
  <c r="X52" i="4" s="1"/>
  <c r="N7" i="4"/>
  <c r="N5" i="4"/>
  <c r="W53" i="4"/>
  <c r="N54" i="4"/>
  <c r="M36" i="4"/>
  <c r="M80" i="4"/>
  <c r="F61" i="4"/>
  <c r="E43" i="4"/>
  <c r="F59" i="4"/>
  <c r="E41" i="4"/>
  <c r="W50" i="4"/>
  <c r="Q37" i="3"/>
  <c r="N55" i="4"/>
  <c r="M37" i="4"/>
  <c r="G80" i="4"/>
  <c r="Q53" i="4"/>
  <c r="P35" i="4"/>
  <c r="T80" i="4"/>
  <c r="O54" i="4"/>
  <c r="N36" i="4"/>
  <c r="V78" i="4"/>
  <c r="V70" i="4"/>
  <c r="V73" i="4"/>
  <c r="V76" i="4"/>
  <c r="V68" i="4"/>
  <c r="V34" i="4" s="1"/>
  <c r="V74" i="4"/>
  <c r="V77" i="4"/>
  <c r="V72" i="4"/>
  <c r="V75" i="4"/>
  <c r="V67" i="4"/>
  <c r="V69" i="4"/>
  <c r="V35" i="4" s="1"/>
  <c r="V79" i="4"/>
  <c r="V71" i="4"/>
  <c r="Y9" i="4"/>
  <c r="Y3" i="4"/>
  <c r="Y32" i="4"/>
  <c r="Y13" i="4"/>
  <c r="Y23" i="4"/>
  <c r="Z1" i="4"/>
  <c r="S22" i="3"/>
  <c r="S34" i="3" s="1"/>
  <c r="S23" i="3"/>
  <c r="S33" i="3" s="1"/>
  <c r="S24" i="3"/>
  <c r="S35" i="3"/>
  <c r="S21" i="3"/>
  <c r="S17" i="3"/>
  <c r="S12" i="3"/>
  <c r="S32" i="3" s="1"/>
  <c r="S4" i="3"/>
  <c r="T1" i="3"/>
  <c r="S2" i="3"/>
  <c r="S31" i="3" s="1"/>
  <c r="S20" i="3"/>
  <c r="S13" i="3"/>
  <c r="S5" i="3"/>
  <c r="S19" i="3"/>
  <c r="S14" i="3"/>
  <c r="S6" i="3"/>
  <c r="S15" i="3"/>
  <c r="S7" i="3"/>
  <c r="S16" i="3"/>
  <c r="S8" i="3"/>
  <c r="S18" i="3"/>
  <c r="S9" i="3"/>
  <c r="S3" i="3"/>
  <c r="S10" i="3"/>
  <c r="S11" i="3"/>
  <c r="C80" i="4"/>
  <c r="C84" i="4"/>
  <c r="X50" i="4"/>
  <c r="W66" i="4"/>
  <c r="S80" i="4"/>
  <c r="J53" i="4"/>
  <c r="I35" i="4"/>
  <c r="P53" i="4"/>
  <c r="O35" i="4"/>
  <c r="O80" i="4"/>
  <c r="F54" i="4"/>
  <c r="E36" i="4"/>
  <c r="R53" i="4"/>
  <c r="Q35" i="4"/>
  <c r="D80" i="4"/>
  <c r="D84" i="4"/>
  <c r="O53" i="4"/>
  <c r="N35" i="4"/>
  <c r="P80" i="4"/>
  <c r="R80" i="4"/>
  <c r="G53" i="4"/>
  <c r="F35" i="4"/>
  <c r="E80" i="4"/>
  <c r="Q80" i="4"/>
  <c r="F57" i="4"/>
  <c r="E39" i="4"/>
  <c r="S53" i="4"/>
  <c r="R35" i="4"/>
  <c r="F62" i="4"/>
  <c r="F45" i="4" s="1"/>
  <c r="E44" i="4"/>
  <c r="F60" i="4"/>
  <c r="E42" i="4"/>
  <c r="H53" i="4"/>
  <c r="G35" i="4"/>
  <c r="L80" i="4"/>
  <c r="H80" i="4"/>
  <c r="F58" i="4"/>
  <c r="E40" i="4"/>
  <c r="I53" i="4"/>
  <c r="H35" i="4"/>
  <c r="Q40" i="3"/>
  <c r="Q38" i="3"/>
  <c r="K53" i="4"/>
  <c r="J35" i="4"/>
  <c r="F56" i="4"/>
  <c r="E38" i="4"/>
  <c r="T53" i="4"/>
  <c r="S35" i="4"/>
  <c r="F55" i="4"/>
  <c r="E37" i="4"/>
  <c r="K80" i="4"/>
  <c r="W52" i="4"/>
  <c r="Q41" i="3"/>
  <c r="Q39" i="3"/>
  <c r="E46" i="4" l="1"/>
  <c r="E84" i="4"/>
  <c r="S43" i="3"/>
  <c r="P3" i="4" s="1"/>
  <c r="P4" i="4" s="1"/>
  <c r="S39" i="3"/>
  <c r="K54" i="4"/>
  <c r="J36" i="4"/>
  <c r="R54" i="4"/>
  <c r="Q36" i="4"/>
  <c r="V54" i="4"/>
  <c r="U36" i="4"/>
  <c r="R40" i="3"/>
  <c r="V81" i="4"/>
  <c r="V33" i="4"/>
  <c r="X51" i="4"/>
  <c r="O55" i="4"/>
  <c r="N37" i="4"/>
  <c r="G57" i="4"/>
  <c r="F39" i="4"/>
  <c r="J54" i="4"/>
  <c r="I36" i="4"/>
  <c r="U54" i="4"/>
  <c r="T36" i="4"/>
  <c r="S41" i="3"/>
  <c r="Y49" i="4"/>
  <c r="Y51" i="4" s="1"/>
  <c r="G60" i="4"/>
  <c r="F42" i="4"/>
  <c r="X54" i="4"/>
  <c r="X66" i="4"/>
  <c r="Y50" i="4"/>
  <c r="W54" i="4"/>
  <c r="V36" i="4"/>
  <c r="G54" i="4"/>
  <c r="F36" i="4"/>
  <c r="G59" i="4"/>
  <c r="F41" i="4"/>
  <c r="P55" i="4"/>
  <c r="O37" i="4"/>
  <c r="O56" i="4"/>
  <c r="N38" i="4"/>
  <c r="O7" i="4"/>
  <c r="O5" i="4"/>
  <c r="T54" i="4"/>
  <c r="S36" i="4"/>
  <c r="L54" i="4"/>
  <c r="K36" i="4"/>
  <c r="I54" i="4"/>
  <c r="H36" i="4"/>
  <c r="G62" i="4"/>
  <c r="G45" i="4" s="1"/>
  <c r="F44" i="4"/>
  <c r="F47" i="4" s="1"/>
  <c r="F46" i="4" s="1"/>
  <c r="U80" i="4"/>
  <c r="R37" i="3"/>
  <c r="R41" i="3"/>
  <c r="R38" i="3"/>
  <c r="S54" i="4"/>
  <c r="R36" i="4"/>
  <c r="W73" i="4"/>
  <c r="W76" i="4"/>
  <c r="W68" i="4"/>
  <c r="W34" i="4" s="1"/>
  <c r="W79" i="4"/>
  <c r="W71" i="4"/>
  <c r="W77" i="4"/>
  <c r="W69" i="4"/>
  <c r="W75" i="4"/>
  <c r="W70" i="4"/>
  <c r="W36" i="4" s="1"/>
  <c r="W74" i="4"/>
  <c r="W67" i="4"/>
  <c r="W78" i="4"/>
  <c r="W72" i="4"/>
  <c r="G56" i="4"/>
  <c r="F38" i="4"/>
  <c r="G58" i="4"/>
  <c r="F40" i="4"/>
  <c r="G55" i="4"/>
  <c r="F37" i="4"/>
  <c r="Q54" i="4"/>
  <c r="P36" i="4"/>
  <c r="T23" i="3"/>
  <c r="T33" i="3" s="1"/>
  <c r="T24" i="3"/>
  <c r="T21" i="3"/>
  <c r="T34" i="3" s="1"/>
  <c r="T22" i="3"/>
  <c r="T20" i="3"/>
  <c r="T35" i="3" s="1"/>
  <c r="T13" i="3"/>
  <c r="T5" i="3"/>
  <c r="U1" i="3"/>
  <c r="T19" i="3"/>
  <c r="T14" i="3"/>
  <c r="T6" i="3"/>
  <c r="T15" i="3"/>
  <c r="T7" i="3"/>
  <c r="T16" i="3"/>
  <c r="T8" i="3"/>
  <c r="T18" i="3"/>
  <c r="T9" i="3"/>
  <c r="T10" i="3"/>
  <c r="T2" i="3"/>
  <c r="T31" i="3" s="1"/>
  <c r="T11" i="3"/>
  <c r="T3" i="3"/>
  <c r="T17" i="3"/>
  <c r="T12" i="3"/>
  <c r="T32" i="3" s="1"/>
  <c r="T4" i="3"/>
  <c r="R39" i="3"/>
  <c r="G61" i="4"/>
  <c r="F43" i="4"/>
  <c r="X53" i="4"/>
  <c r="W35" i="4"/>
  <c r="H54" i="4"/>
  <c r="G36" i="4"/>
  <c r="G64" i="4"/>
  <c r="P54" i="4"/>
  <c r="O36" i="4"/>
  <c r="Z9" i="4"/>
  <c r="Z3" i="4"/>
  <c r="Z32" i="4"/>
  <c r="Z13" i="4"/>
  <c r="AA1" i="4"/>
  <c r="Z23" i="4"/>
  <c r="F64" i="4"/>
  <c r="T38" i="3" l="1"/>
  <c r="T39" i="3"/>
  <c r="T43" i="3"/>
  <c r="Q3" i="4" s="1"/>
  <c r="Q4" i="4" s="1"/>
  <c r="T41" i="3"/>
  <c r="Q55" i="4"/>
  <c r="P37" i="4"/>
  <c r="H62" i="4"/>
  <c r="H45" i="4" s="1"/>
  <c r="G44" i="4"/>
  <c r="H56" i="4"/>
  <c r="G38" i="4"/>
  <c r="X55" i="4"/>
  <c r="W37" i="4"/>
  <c r="W81" i="4"/>
  <c r="J55" i="4"/>
  <c r="I37" i="4"/>
  <c r="Y66" i="4"/>
  <c r="V55" i="4"/>
  <c r="U37" i="4"/>
  <c r="H59" i="4"/>
  <c r="G41" i="4"/>
  <c r="X76" i="4"/>
  <c r="X68" i="4"/>
  <c r="X79" i="4"/>
  <c r="X71" i="4"/>
  <c r="X74" i="4"/>
  <c r="X72" i="4"/>
  <c r="X75" i="4"/>
  <c r="X78" i="4"/>
  <c r="X70" i="4"/>
  <c r="X73" i="4"/>
  <c r="X67" i="4"/>
  <c r="X77" i="4"/>
  <c r="X69" i="4"/>
  <c r="X35" i="4" s="1"/>
  <c r="P56" i="4"/>
  <c r="O38" i="4"/>
  <c r="W55" i="4"/>
  <c r="V37" i="4"/>
  <c r="I55" i="4"/>
  <c r="H37" i="4"/>
  <c r="H60" i="4"/>
  <c r="G42" i="4"/>
  <c r="W33" i="4"/>
  <c r="F63" i="4"/>
  <c r="F84" i="4"/>
  <c r="M55" i="4"/>
  <c r="L37" i="4"/>
  <c r="Y55" i="4"/>
  <c r="X37" i="4"/>
  <c r="K55" i="4"/>
  <c r="J37" i="4"/>
  <c r="Y52" i="4"/>
  <c r="X34" i="4"/>
  <c r="S55" i="4"/>
  <c r="R37" i="4"/>
  <c r="Y53" i="4"/>
  <c r="Z49" i="4"/>
  <c r="Z50" i="4" s="1"/>
  <c r="H57" i="4"/>
  <c r="G39" i="4"/>
  <c r="P57" i="4"/>
  <c r="O39" i="4"/>
  <c r="S40" i="3"/>
  <c r="AA32" i="4"/>
  <c r="AA13" i="4"/>
  <c r="AB1" i="4"/>
  <c r="AA23" i="4"/>
  <c r="AA9" i="4"/>
  <c r="AA3" i="4"/>
  <c r="G63" i="4"/>
  <c r="U55" i="4"/>
  <c r="T37" i="4"/>
  <c r="H55" i="4"/>
  <c r="H64" i="4" s="1"/>
  <c r="G37" i="4"/>
  <c r="G47" i="4" s="1"/>
  <c r="H61" i="4"/>
  <c r="G43" i="4"/>
  <c r="H58" i="4"/>
  <c r="G40" i="4"/>
  <c r="L55" i="4"/>
  <c r="K37" i="4"/>
  <c r="P5" i="4"/>
  <c r="P7" i="4"/>
  <c r="Y54" i="4"/>
  <c r="X36" i="4"/>
  <c r="R55" i="4"/>
  <c r="Q37" i="4"/>
  <c r="T55" i="4"/>
  <c r="S37" i="4"/>
  <c r="U24" i="3"/>
  <c r="U16" i="3"/>
  <c r="U20" i="3"/>
  <c r="U35" i="3"/>
  <c r="U21" i="3"/>
  <c r="U34" i="3" s="1"/>
  <c r="U22" i="3"/>
  <c r="U23" i="3"/>
  <c r="U33" i="3" s="1"/>
  <c r="U19" i="3"/>
  <c r="U14" i="3"/>
  <c r="U6" i="3"/>
  <c r="U15" i="3"/>
  <c r="U7" i="3"/>
  <c r="U8" i="3"/>
  <c r="V1" i="3"/>
  <c r="U18" i="3"/>
  <c r="U9" i="3"/>
  <c r="U10" i="3"/>
  <c r="U2" i="3"/>
  <c r="U31" i="3" s="1"/>
  <c r="U11" i="3"/>
  <c r="U3" i="3"/>
  <c r="U17" i="3"/>
  <c r="U12" i="3"/>
  <c r="U32" i="3" s="1"/>
  <c r="U4" i="3"/>
  <c r="U13" i="3"/>
  <c r="U5" i="3"/>
  <c r="D50" i="3"/>
  <c r="D51" i="3"/>
  <c r="Q56" i="4"/>
  <c r="P38" i="4"/>
  <c r="V80" i="4"/>
  <c r="S38" i="3"/>
  <c r="S37" i="3"/>
  <c r="U43" i="3" l="1"/>
  <c r="R3" i="4" s="1"/>
  <c r="R4" i="4" s="1"/>
  <c r="H63" i="4"/>
  <c r="U39" i="3"/>
  <c r="G46" i="4"/>
  <c r="G84" i="4"/>
  <c r="U40" i="3"/>
  <c r="R57" i="4"/>
  <c r="Q39" i="4"/>
  <c r="AB13" i="4"/>
  <c r="AC1" i="4"/>
  <c r="AB23" i="4"/>
  <c r="AB32" i="4"/>
  <c r="AB9" i="4"/>
  <c r="AB3" i="4"/>
  <c r="I58" i="4"/>
  <c r="H40" i="4"/>
  <c r="Z54" i="4"/>
  <c r="Z56" i="4"/>
  <c r="X81" i="4"/>
  <c r="X33" i="4"/>
  <c r="S56" i="4"/>
  <c r="R38" i="4"/>
  <c r="V56" i="4"/>
  <c r="U38" i="4"/>
  <c r="I61" i="4"/>
  <c r="H43" i="4"/>
  <c r="X56" i="4"/>
  <c r="W38" i="4"/>
  <c r="Y79" i="4"/>
  <c r="Y71" i="4"/>
  <c r="Y74" i="4"/>
  <c r="Y77" i="4"/>
  <c r="Y69" i="4"/>
  <c r="Y75" i="4"/>
  <c r="Y67" i="4"/>
  <c r="Y78" i="4"/>
  <c r="Y73" i="4"/>
  <c r="Y70" i="4"/>
  <c r="Y36" i="4" s="1"/>
  <c r="Y76" i="4"/>
  <c r="Y68" i="4"/>
  <c r="Y34" i="4" s="1"/>
  <c r="Y72" i="4"/>
  <c r="Y38" i="4" s="1"/>
  <c r="I59" i="4"/>
  <c r="H41" i="4"/>
  <c r="AA49" i="4"/>
  <c r="T56" i="4"/>
  <c r="S38" i="4"/>
  <c r="R56" i="4"/>
  <c r="Q38" i="4"/>
  <c r="Z55" i="4"/>
  <c r="Y37" i="4"/>
  <c r="Z66" i="4"/>
  <c r="N56" i="4"/>
  <c r="M38" i="4"/>
  <c r="Y56" i="4"/>
  <c r="X38" i="4"/>
  <c r="Z53" i="4"/>
  <c r="Y35" i="4"/>
  <c r="Q57" i="4"/>
  <c r="P39" i="4"/>
  <c r="I60" i="4"/>
  <c r="H42" i="4"/>
  <c r="Z51" i="4"/>
  <c r="V17" i="3"/>
  <c r="V21" i="3"/>
  <c r="V22" i="3"/>
  <c r="V34" i="3" s="1"/>
  <c r="V23" i="3"/>
  <c r="V24" i="3"/>
  <c r="V33" i="3" s="1"/>
  <c r="V15" i="3"/>
  <c r="V7" i="3"/>
  <c r="W1" i="3"/>
  <c r="V8" i="3"/>
  <c r="V18" i="3"/>
  <c r="V16" i="3"/>
  <c r="V9" i="3"/>
  <c r="V2" i="3"/>
  <c r="E2" i="3" s="1"/>
  <c r="V10" i="3"/>
  <c r="V11" i="3"/>
  <c r="V3" i="3"/>
  <c r="V12" i="3"/>
  <c r="V32" i="3" s="1"/>
  <c r="V4" i="3"/>
  <c r="V13" i="3"/>
  <c r="V5" i="3"/>
  <c r="V20" i="3"/>
  <c r="V35" i="3" s="1"/>
  <c r="V19" i="3"/>
  <c r="V14" i="3"/>
  <c r="V6" i="3"/>
  <c r="D49" i="3"/>
  <c r="E4" i="3"/>
  <c r="I62" i="4"/>
  <c r="H44" i="4"/>
  <c r="I57" i="4"/>
  <c r="H39" i="4"/>
  <c r="Q5" i="4"/>
  <c r="Q7" i="4"/>
  <c r="T40" i="3"/>
  <c r="Q58" i="4"/>
  <c r="P40" i="4"/>
  <c r="L56" i="4"/>
  <c r="K38" i="4"/>
  <c r="J56" i="4"/>
  <c r="I38" i="4"/>
  <c r="K56" i="4"/>
  <c r="J38" i="4"/>
  <c r="T37" i="3"/>
  <c r="U41" i="3"/>
  <c r="U56" i="4"/>
  <c r="T38" i="4"/>
  <c r="M56" i="4"/>
  <c r="L38" i="4"/>
  <c r="I56" i="4"/>
  <c r="H38" i="4"/>
  <c r="H47" i="4" s="1"/>
  <c r="W56" i="4"/>
  <c r="V38" i="4"/>
  <c r="W80" i="4"/>
  <c r="Z52" i="4"/>
  <c r="H46" i="4" l="1"/>
  <c r="H84" i="4"/>
  <c r="E50" i="3"/>
  <c r="F50" i="3" s="1"/>
  <c r="N57" i="4"/>
  <c r="M39" i="4"/>
  <c r="J61" i="4"/>
  <c r="I43" i="4"/>
  <c r="AA55" i="4"/>
  <c r="AC13" i="4"/>
  <c r="AD1" i="4"/>
  <c r="AC23" i="4"/>
  <c r="AC9" i="4"/>
  <c r="AC32" i="4"/>
  <c r="AC3" i="4"/>
  <c r="AA53" i="4"/>
  <c r="R59" i="4"/>
  <c r="Q41" i="4"/>
  <c r="S57" i="4"/>
  <c r="R39" i="4"/>
  <c r="I45" i="4"/>
  <c r="I64" i="4"/>
  <c r="R58" i="4"/>
  <c r="Q40" i="4"/>
  <c r="O57" i="4"/>
  <c r="N39" i="4"/>
  <c r="AA66" i="4"/>
  <c r="T57" i="4"/>
  <c r="S39" i="4"/>
  <c r="J59" i="4"/>
  <c r="I41" i="4"/>
  <c r="J57" i="4"/>
  <c r="I39" i="4"/>
  <c r="V57" i="4"/>
  <c r="U39" i="4"/>
  <c r="AA50" i="4"/>
  <c r="Y81" i="4"/>
  <c r="Y33" i="4"/>
  <c r="Y57" i="4"/>
  <c r="X39" i="4"/>
  <c r="AA51" i="4"/>
  <c r="X57" i="4"/>
  <c r="W39" i="4"/>
  <c r="Z74" i="4"/>
  <c r="Z77" i="4"/>
  <c r="Z69" i="4"/>
  <c r="Z35" i="4" s="1"/>
  <c r="Z72" i="4"/>
  <c r="Z78" i="4"/>
  <c r="Z70" i="4"/>
  <c r="Z36" i="4" s="1"/>
  <c r="Z73" i="4"/>
  <c r="Z39" i="4" s="1"/>
  <c r="Z76" i="4"/>
  <c r="Z68" i="4"/>
  <c r="Z34" i="4" s="1"/>
  <c r="Z67" i="4"/>
  <c r="Z75" i="4"/>
  <c r="Z79" i="4"/>
  <c r="Z71" i="4"/>
  <c r="Z37" i="4" s="1"/>
  <c r="U57" i="4"/>
  <c r="T39" i="4"/>
  <c r="J60" i="4"/>
  <c r="I42" i="4"/>
  <c r="X80" i="4"/>
  <c r="K57" i="4"/>
  <c r="J39" i="4"/>
  <c r="AA54" i="4"/>
  <c r="J62" i="4"/>
  <c r="J45" i="4" s="1"/>
  <c r="I44" i="4"/>
  <c r="AB49" i="4"/>
  <c r="AB50" i="4" s="1"/>
  <c r="S58" i="4"/>
  <c r="R40" i="4"/>
  <c r="U38" i="3"/>
  <c r="M57" i="4"/>
  <c r="L39" i="4"/>
  <c r="J58" i="4"/>
  <c r="I40" i="4"/>
  <c r="V31" i="3"/>
  <c r="AA52" i="4"/>
  <c r="AA57" i="4"/>
  <c r="R5" i="4"/>
  <c r="R7" i="4"/>
  <c r="L57" i="4"/>
  <c r="K39" i="4"/>
  <c r="W43" i="3"/>
  <c r="W33" i="3"/>
  <c r="W18" i="3"/>
  <c r="W26" i="3"/>
  <c r="W29" i="3"/>
  <c r="W35" i="3"/>
  <c r="W41" i="3" s="1"/>
  <c r="W34" i="3"/>
  <c r="W31" i="3"/>
  <c r="W27" i="3"/>
  <c r="W22" i="3"/>
  <c r="W23" i="3"/>
  <c r="W32" i="3"/>
  <c r="W24" i="3"/>
  <c r="W28" i="3"/>
  <c r="W8" i="3"/>
  <c r="X1" i="3"/>
  <c r="W21" i="3"/>
  <c r="W16" i="3"/>
  <c r="W9" i="3"/>
  <c r="W10" i="3"/>
  <c r="W2" i="3"/>
  <c r="W3" i="3"/>
  <c r="W11" i="3"/>
  <c r="W12" i="3"/>
  <c r="W4" i="3"/>
  <c r="W17" i="3"/>
  <c r="W13" i="3"/>
  <c r="W5" i="3"/>
  <c r="W20" i="3"/>
  <c r="W19" i="3"/>
  <c r="W14" i="3"/>
  <c r="W6" i="3"/>
  <c r="W15" i="3"/>
  <c r="W7" i="3"/>
  <c r="Z57" i="4"/>
  <c r="Y39" i="4"/>
  <c r="AA56" i="4"/>
  <c r="Z38" i="4"/>
  <c r="W57" i="4"/>
  <c r="V39" i="4"/>
  <c r="U37" i="3"/>
  <c r="AB57" i="4" l="1"/>
  <c r="V58" i="4"/>
  <c r="U40" i="4"/>
  <c r="Y58" i="4"/>
  <c r="X40" i="4"/>
  <c r="I63" i="4"/>
  <c r="I84" i="4"/>
  <c r="AB56" i="4"/>
  <c r="K59" i="4"/>
  <c r="J41" i="4"/>
  <c r="J64" i="4"/>
  <c r="W38" i="3"/>
  <c r="AB52" i="4"/>
  <c r="U58" i="4"/>
  <c r="T40" i="4"/>
  <c r="I47" i="4"/>
  <c r="I46" i="4" s="1"/>
  <c r="AC49" i="4"/>
  <c r="AB58" i="4"/>
  <c r="L58" i="4"/>
  <c r="K40" i="4"/>
  <c r="W58" i="4"/>
  <c r="V40" i="4"/>
  <c r="K62" i="4"/>
  <c r="J44" i="4"/>
  <c r="N58" i="4"/>
  <c r="M40" i="4"/>
  <c r="AB66" i="4"/>
  <c r="AC50" i="4"/>
  <c r="W39" i="3"/>
  <c r="AA77" i="4"/>
  <c r="AA69" i="4"/>
  <c r="AA35" i="4" s="1"/>
  <c r="AA72" i="4"/>
  <c r="AA38" i="4" s="1"/>
  <c r="AA75" i="4"/>
  <c r="AA67" i="4"/>
  <c r="AA73" i="4"/>
  <c r="AA39" i="4" s="1"/>
  <c r="AA76" i="4"/>
  <c r="AA79" i="4"/>
  <c r="AA71" i="4"/>
  <c r="AA70" i="4"/>
  <c r="AA74" i="4"/>
  <c r="AA40" i="4" s="1"/>
  <c r="AA68" i="4"/>
  <c r="AA34" i="4" s="1"/>
  <c r="AA78" i="4"/>
  <c r="T58" i="4"/>
  <c r="S40" i="4"/>
  <c r="AB53" i="4"/>
  <c r="Z81" i="4"/>
  <c r="Z33" i="4"/>
  <c r="Z58" i="4"/>
  <c r="Y40" i="4"/>
  <c r="O58" i="4"/>
  <c r="N40" i="4"/>
  <c r="T59" i="4"/>
  <c r="S41" i="4"/>
  <c r="K58" i="4"/>
  <c r="J40" i="4"/>
  <c r="P58" i="4"/>
  <c r="O40" i="4"/>
  <c r="S60" i="4"/>
  <c r="R42" i="4"/>
  <c r="AD23" i="4"/>
  <c r="AD9" i="4"/>
  <c r="AD32" i="4"/>
  <c r="AD13" i="4"/>
  <c r="AD3" i="4"/>
  <c r="AA58" i="4"/>
  <c r="Z40" i="4"/>
  <c r="X34" i="3"/>
  <c r="X43" i="3"/>
  <c r="X26" i="3"/>
  <c r="X19" i="3"/>
  <c r="X29" i="3"/>
  <c r="X35" i="3"/>
  <c r="X41" i="3" s="1"/>
  <c r="X31" i="3"/>
  <c r="X37" i="3" s="1"/>
  <c r="X27" i="3"/>
  <c r="X22" i="3"/>
  <c r="X23" i="3"/>
  <c r="X32" i="3"/>
  <c r="X38" i="3" s="1"/>
  <c r="X24" i="3"/>
  <c r="X28" i="3"/>
  <c r="X33" i="3"/>
  <c r="X21" i="3"/>
  <c r="X16" i="3"/>
  <c r="X9" i="3"/>
  <c r="X18" i="3"/>
  <c r="X10" i="3"/>
  <c r="X2" i="3"/>
  <c r="X11" i="3"/>
  <c r="X3" i="3"/>
  <c r="Y1" i="3"/>
  <c r="X12" i="3"/>
  <c r="X4" i="3"/>
  <c r="X17" i="3"/>
  <c r="X13" i="3"/>
  <c r="X5" i="3"/>
  <c r="X20" i="3"/>
  <c r="X14" i="3"/>
  <c r="X6" i="3"/>
  <c r="X15" i="3"/>
  <c r="X7" i="3"/>
  <c r="X8" i="3"/>
  <c r="W37" i="3"/>
  <c r="E48" i="3"/>
  <c r="F48" i="3" s="1"/>
  <c r="V43" i="3"/>
  <c r="X58" i="4"/>
  <c r="W40" i="4"/>
  <c r="W40" i="3"/>
  <c r="M58" i="4"/>
  <c r="L40" i="4"/>
  <c r="K61" i="4"/>
  <c r="J43" i="4"/>
  <c r="J47" i="4" s="1"/>
  <c r="J46" i="4" s="1"/>
  <c r="Y80" i="4"/>
  <c r="AB55" i="4"/>
  <c r="AA37" i="4"/>
  <c r="AB51" i="4"/>
  <c r="AA33" i="4"/>
  <c r="K60" i="4"/>
  <c r="J42" i="4"/>
  <c r="S59" i="4"/>
  <c r="R41" i="4"/>
  <c r="AB54" i="4"/>
  <c r="AA36" i="4"/>
  <c r="Y59" i="4" l="1"/>
  <c r="X41" i="4"/>
  <c r="Z80" i="4"/>
  <c r="K45" i="4"/>
  <c r="K64" i="4"/>
  <c r="V59" i="4"/>
  <c r="U41" i="4"/>
  <c r="W59" i="4"/>
  <c r="V41" i="4"/>
  <c r="T61" i="4"/>
  <c r="S43" i="4"/>
  <c r="U60" i="4"/>
  <c r="T42" i="4"/>
  <c r="AC57" i="4"/>
  <c r="AC55" i="4"/>
  <c r="AC54" i="4"/>
  <c r="X59" i="4"/>
  <c r="W41" i="4"/>
  <c r="AC58" i="4"/>
  <c r="AC52" i="4"/>
  <c r="V38" i="3"/>
  <c r="V40" i="3"/>
  <c r="V39" i="3"/>
  <c r="V41" i="3"/>
  <c r="X39" i="3"/>
  <c r="P59" i="4"/>
  <c r="O41" i="4"/>
  <c r="AC53" i="4"/>
  <c r="L62" i="4"/>
  <c r="K44" i="4"/>
  <c r="V37" i="3"/>
  <c r="T60" i="4"/>
  <c r="S42" i="4"/>
  <c r="Q59" i="4"/>
  <c r="P41" i="4"/>
  <c r="AB72" i="4"/>
  <c r="AB75" i="4"/>
  <c r="AB41" i="4" s="1"/>
  <c r="AB67" i="4"/>
  <c r="AB78" i="4"/>
  <c r="AB70" i="4"/>
  <c r="AB36" i="4" s="1"/>
  <c r="AB76" i="4"/>
  <c r="AB68" i="4"/>
  <c r="AB34" i="4" s="1"/>
  <c r="AB79" i="4"/>
  <c r="AB74" i="4"/>
  <c r="AB40" i="4" s="1"/>
  <c r="AB73" i="4"/>
  <c r="AB39" i="4" s="1"/>
  <c r="AB77" i="4"/>
  <c r="AB69" i="4"/>
  <c r="AB35" i="4" s="1"/>
  <c r="AB71" i="4"/>
  <c r="AB37" i="4" s="1"/>
  <c r="M59" i="4"/>
  <c r="L41" i="4"/>
  <c r="AC66" i="4"/>
  <c r="L61" i="4"/>
  <c r="K43" i="4"/>
  <c r="N59" i="4"/>
  <c r="M41" i="4"/>
  <c r="AC56" i="4"/>
  <c r="AB38" i="4"/>
  <c r="AD49" i="4"/>
  <c r="AD51" i="4" s="1"/>
  <c r="U59" i="4"/>
  <c r="T41" i="4"/>
  <c r="X40" i="3"/>
  <c r="AA81" i="4"/>
  <c r="J63" i="4"/>
  <c r="J84" i="4"/>
  <c r="AC51" i="4"/>
  <c r="L59" i="4"/>
  <c r="K41" i="4"/>
  <c r="O59" i="4"/>
  <c r="N41" i="4"/>
  <c r="AC59" i="4"/>
  <c r="Z59" i="4"/>
  <c r="Y41" i="4"/>
  <c r="AA59" i="4"/>
  <c r="Z41" i="4"/>
  <c r="Y29" i="3"/>
  <c r="Y20" i="3"/>
  <c r="Y35" i="3"/>
  <c r="Y31" i="3"/>
  <c r="Y27" i="3"/>
  <c r="Y22" i="3"/>
  <c r="Y34" i="3"/>
  <c r="Y40" i="3" s="1"/>
  <c r="Y23" i="3"/>
  <c r="Y32" i="3"/>
  <c r="Y24" i="3"/>
  <c r="Y28" i="3"/>
  <c r="Y33" i="3"/>
  <c r="Y43" i="3"/>
  <c r="Y26" i="3"/>
  <c r="Y18" i="3"/>
  <c r="Y10" i="3"/>
  <c r="Y2" i="3"/>
  <c r="Y3" i="3"/>
  <c r="Y11" i="3"/>
  <c r="Y12" i="3"/>
  <c r="Y4" i="3"/>
  <c r="Y5" i="3"/>
  <c r="Y17" i="3"/>
  <c r="Y13" i="3"/>
  <c r="Y14" i="3"/>
  <c r="Y6" i="3"/>
  <c r="Y19" i="3"/>
  <c r="Y15" i="3"/>
  <c r="Y7" i="3"/>
  <c r="Z1" i="3"/>
  <c r="Y8" i="3"/>
  <c r="Y21" i="3"/>
  <c r="Y16" i="3"/>
  <c r="Y9" i="3"/>
  <c r="AB59" i="4"/>
  <c r="AA41" i="4"/>
  <c r="L60" i="4"/>
  <c r="K42" i="4"/>
  <c r="AE52" i="4" l="1"/>
  <c r="Z35" i="3"/>
  <c r="Z41" i="3" s="1"/>
  <c r="Z21" i="3"/>
  <c r="Z31" i="3"/>
  <c r="Z27" i="3"/>
  <c r="Z22" i="3"/>
  <c r="Z34" i="3"/>
  <c r="Z23" i="3"/>
  <c r="Z32" i="3"/>
  <c r="Z38" i="3" s="1"/>
  <c r="Z24" i="3"/>
  <c r="Z28" i="3"/>
  <c r="Z33" i="3"/>
  <c r="Z43" i="3"/>
  <c r="Z26" i="3"/>
  <c r="Z29" i="3"/>
  <c r="Z11" i="3"/>
  <c r="Z3" i="3"/>
  <c r="AA1" i="3"/>
  <c r="Z12" i="3"/>
  <c r="Z4" i="3"/>
  <c r="Z17" i="3"/>
  <c r="Z13" i="3"/>
  <c r="Z5" i="3"/>
  <c r="Z14" i="3"/>
  <c r="Z6" i="3"/>
  <c r="Z20" i="3"/>
  <c r="Z19" i="3"/>
  <c r="Z15" i="3"/>
  <c r="Z7" i="3"/>
  <c r="Z8" i="3"/>
  <c r="Z16" i="3"/>
  <c r="Z9" i="3"/>
  <c r="Z18" i="3"/>
  <c r="Z10" i="3"/>
  <c r="Z2" i="3"/>
  <c r="AD50" i="4"/>
  <c r="W60" i="4"/>
  <c r="V42" i="4"/>
  <c r="AD52" i="4"/>
  <c r="AD60" i="4"/>
  <c r="AD54" i="4"/>
  <c r="Y60" i="4"/>
  <c r="X42" i="4"/>
  <c r="V61" i="4"/>
  <c r="U43" i="4"/>
  <c r="K63" i="4"/>
  <c r="AC60" i="4"/>
  <c r="AB42" i="4"/>
  <c r="Y41" i="3"/>
  <c r="Y38" i="3"/>
  <c r="AA80" i="4"/>
  <c r="AD57" i="4"/>
  <c r="R60" i="4"/>
  <c r="Q42" i="4"/>
  <c r="K47" i="4"/>
  <c r="K46" i="4" s="1"/>
  <c r="P60" i="4"/>
  <c r="O42" i="4"/>
  <c r="N60" i="4"/>
  <c r="M42" i="4"/>
  <c r="AD55" i="4"/>
  <c r="U62" i="4"/>
  <c r="T44" i="4"/>
  <c r="AB60" i="4"/>
  <c r="AA42" i="4"/>
  <c r="O60" i="4"/>
  <c r="N42" i="4"/>
  <c r="U61" i="4"/>
  <c r="T43" i="4"/>
  <c r="V60" i="4"/>
  <c r="U42" i="4"/>
  <c r="AD66" i="4"/>
  <c r="AE50" i="4"/>
  <c r="Q60" i="4"/>
  <c r="P42" i="4"/>
  <c r="AD53" i="4"/>
  <c r="AD56" i="4"/>
  <c r="M60" i="4"/>
  <c r="L42" i="4"/>
  <c r="Y39" i="3"/>
  <c r="Y37" i="3"/>
  <c r="M62" i="4"/>
  <c r="L44" i="4"/>
  <c r="AB81" i="4"/>
  <c r="AB33" i="4"/>
  <c r="X60" i="4"/>
  <c r="W42" i="4"/>
  <c r="Z60" i="4"/>
  <c r="Y42" i="4"/>
  <c r="M61" i="4"/>
  <c r="L43" i="4"/>
  <c r="AA60" i="4"/>
  <c r="Z42" i="4"/>
  <c r="AC75" i="4"/>
  <c r="AC67" i="4"/>
  <c r="AC78" i="4"/>
  <c r="AC70" i="4"/>
  <c r="AC36" i="4" s="1"/>
  <c r="AC73" i="4"/>
  <c r="AC39" i="4" s="1"/>
  <c r="AC79" i="4"/>
  <c r="AC71" i="4"/>
  <c r="AC37" i="4" s="1"/>
  <c r="AC74" i="4"/>
  <c r="AC77" i="4"/>
  <c r="AC69" i="4"/>
  <c r="AC35" i="4" s="1"/>
  <c r="AC72" i="4"/>
  <c r="AC38" i="4" s="1"/>
  <c r="AC76" i="4"/>
  <c r="AC42" i="4" s="1"/>
  <c r="AC68" i="4"/>
  <c r="AC34" i="4" s="1"/>
  <c r="L45" i="4"/>
  <c r="L64" i="4"/>
  <c r="AD59" i="4"/>
  <c r="AC41" i="4"/>
  <c r="AD58" i="4"/>
  <c r="AC40" i="4"/>
  <c r="AE59" i="4" l="1"/>
  <c r="AC81" i="4"/>
  <c r="AC33" i="4"/>
  <c r="AA61" i="4"/>
  <c r="Z43" i="4"/>
  <c r="AE54" i="4"/>
  <c r="V62" i="4"/>
  <c r="U44" i="4"/>
  <c r="AE56" i="4"/>
  <c r="S61" i="4"/>
  <c r="R43" i="4"/>
  <c r="AD61" i="4"/>
  <c r="AC43" i="4"/>
  <c r="AE55" i="4"/>
  <c r="AE51" i="4"/>
  <c r="Z39" i="3"/>
  <c r="Z37" i="3"/>
  <c r="AE60" i="4"/>
  <c r="AD42" i="4"/>
  <c r="R61" i="4"/>
  <c r="Q43" i="4"/>
  <c r="P61" i="4"/>
  <c r="O43" i="4"/>
  <c r="K84" i="4"/>
  <c r="L63" i="4"/>
  <c r="L84" i="4"/>
  <c r="AE58" i="4"/>
  <c r="AE61" i="4"/>
  <c r="AA35" i="3"/>
  <c r="AA31" i="3"/>
  <c r="AA37" i="3" s="1"/>
  <c r="AA27" i="3"/>
  <c r="AA22" i="3"/>
  <c r="AA34" i="3"/>
  <c r="AA40" i="3" s="1"/>
  <c r="AA23" i="3"/>
  <c r="AA32" i="3"/>
  <c r="AA24" i="3"/>
  <c r="AA28" i="3"/>
  <c r="AA33" i="3"/>
  <c r="AA39" i="3" s="1"/>
  <c r="AA43" i="3"/>
  <c r="AA26" i="3"/>
  <c r="AA29" i="3"/>
  <c r="AA21" i="3"/>
  <c r="AA12" i="3"/>
  <c r="AA4" i="3"/>
  <c r="AB1" i="3"/>
  <c r="AA2" i="3"/>
  <c r="AA17" i="3"/>
  <c r="AA13" i="3"/>
  <c r="AA5" i="3"/>
  <c r="AA14" i="3"/>
  <c r="AA6" i="3"/>
  <c r="AA20" i="3"/>
  <c r="AA19" i="3"/>
  <c r="AA15" i="3"/>
  <c r="AA7" i="3"/>
  <c r="AA8" i="3"/>
  <c r="AA16" i="3"/>
  <c r="AA9" i="3"/>
  <c r="AA3" i="3"/>
  <c r="AA18" i="3"/>
  <c r="AA10" i="3"/>
  <c r="AA11" i="3"/>
  <c r="L47" i="4"/>
  <c r="L46" i="4" s="1"/>
  <c r="N61" i="4"/>
  <c r="M43" i="4"/>
  <c r="AD78" i="4"/>
  <c r="AD70" i="4"/>
  <c r="AD36" i="4" s="1"/>
  <c r="AD73" i="4"/>
  <c r="AD76" i="4"/>
  <c r="AD68" i="4"/>
  <c r="AD34" i="4" s="1"/>
  <c r="AD74" i="4"/>
  <c r="AD40" i="4" s="1"/>
  <c r="AD77" i="4"/>
  <c r="AD43" i="4" s="1"/>
  <c r="AD72" i="4"/>
  <c r="AD38" i="4" s="1"/>
  <c r="AD67" i="4"/>
  <c r="AD81" i="4" s="1"/>
  <c r="AD75" i="4"/>
  <c r="AD41" i="4" s="1"/>
  <c r="AD69" i="4"/>
  <c r="AD79" i="4"/>
  <c r="AD71" i="4"/>
  <c r="AD37" i="4" s="1"/>
  <c r="AE69" i="4"/>
  <c r="AE75" i="4"/>
  <c r="AE73" i="4"/>
  <c r="AE67" i="4"/>
  <c r="AE76" i="4"/>
  <c r="AE74" i="4"/>
  <c r="AE68" i="4"/>
  <c r="AE72" i="4"/>
  <c r="AE79" i="4"/>
  <c r="AE78" i="4"/>
  <c r="AE71" i="4"/>
  <c r="AE70" i="4"/>
  <c r="AE77" i="4"/>
  <c r="O61" i="4"/>
  <c r="N43" i="4"/>
  <c r="AE33" i="4"/>
  <c r="AB80" i="4"/>
  <c r="AC61" i="4"/>
  <c r="AB43" i="4"/>
  <c r="W62" i="4"/>
  <c r="V44" i="4"/>
  <c r="AE53" i="4"/>
  <c r="AD35" i="4"/>
  <c r="AE35" i="4"/>
  <c r="AB61" i="4"/>
  <c r="AA43" i="4"/>
  <c r="N62" i="4"/>
  <c r="M44" i="4"/>
  <c r="AE57" i="4"/>
  <c r="AE40" i="4" s="1"/>
  <c r="AD39" i="4"/>
  <c r="W61" i="4"/>
  <c r="V43" i="4"/>
  <c r="Q61" i="4"/>
  <c r="P43" i="4"/>
  <c r="Z40" i="3"/>
  <c r="Y61" i="4"/>
  <c r="X43" i="4"/>
  <c r="M45" i="4"/>
  <c r="M47" i="4" s="1"/>
  <c r="M46" i="4" s="1"/>
  <c r="M64" i="4"/>
  <c r="U45" i="4"/>
  <c r="U47" i="4" s="1"/>
  <c r="U46" i="4" s="1"/>
  <c r="U64" i="4"/>
  <c r="Z61" i="4"/>
  <c r="Y43" i="4"/>
  <c r="X61" i="4"/>
  <c r="W43" i="4"/>
  <c r="AE81" i="4" l="1"/>
  <c r="AD80" i="4"/>
  <c r="AA38" i="3"/>
  <c r="AE44" i="4"/>
  <c r="Q62" i="4"/>
  <c r="P44" i="4"/>
  <c r="AE34" i="4"/>
  <c r="R62" i="4"/>
  <c r="Q44" i="4"/>
  <c r="AC62" i="4"/>
  <c r="AC45" i="4" s="1"/>
  <c r="AB44" i="4"/>
  <c r="AE39" i="4"/>
  <c r="AC80" i="4"/>
  <c r="U63" i="4"/>
  <c r="U84" i="4"/>
  <c r="O62" i="4"/>
  <c r="N44" i="4"/>
  <c r="AE41" i="4"/>
  <c r="S62" i="4"/>
  <c r="R44" i="4"/>
  <c r="AE38" i="4"/>
  <c r="V45" i="4"/>
  <c r="V47" i="4" s="1"/>
  <c r="V46" i="4" s="1"/>
  <c r="V64" i="4"/>
  <c r="AE42" i="4"/>
  <c r="AD62" i="4"/>
  <c r="AD45" i="4" s="1"/>
  <c r="AC44" i="4"/>
  <c r="AC47" i="4" s="1"/>
  <c r="AC46" i="4" s="1"/>
  <c r="M63" i="4"/>
  <c r="M84" i="4"/>
  <c r="Y62" i="4"/>
  <c r="X44" i="4"/>
  <c r="AE36" i="4"/>
  <c r="AE47" i="4" s="1"/>
  <c r="AE46" i="4" s="1"/>
  <c r="AE64" i="4"/>
  <c r="AE63" i="4" s="1"/>
  <c r="AE43" i="4"/>
  <c r="X62" i="4"/>
  <c r="W44" i="4"/>
  <c r="AE62" i="4"/>
  <c r="AE45" i="4" s="1"/>
  <c r="AD44" i="4"/>
  <c r="AE37" i="4"/>
  <c r="Z62" i="4"/>
  <c r="Y44" i="4"/>
  <c r="AA62" i="4"/>
  <c r="Z44" i="4"/>
  <c r="W45" i="4"/>
  <c r="W47" i="4" s="1"/>
  <c r="W46" i="4" s="1"/>
  <c r="W64" i="4"/>
  <c r="P62" i="4"/>
  <c r="O44" i="4"/>
  <c r="AB34" i="3"/>
  <c r="AB40" i="3" s="1"/>
  <c r="AB23" i="3"/>
  <c r="AB32" i="3"/>
  <c r="AB38" i="3" s="1"/>
  <c r="AB24" i="3"/>
  <c r="AB28" i="3"/>
  <c r="AB33" i="3"/>
  <c r="AB43" i="3"/>
  <c r="AB26" i="3"/>
  <c r="AB29" i="3"/>
  <c r="AB21" i="3"/>
  <c r="AB35" i="3"/>
  <c r="AB41" i="3" s="1"/>
  <c r="AB31" i="3"/>
  <c r="AB37" i="3" s="1"/>
  <c r="AB27" i="3"/>
  <c r="AB22" i="3"/>
  <c r="AB17" i="3"/>
  <c r="AB13" i="3"/>
  <c r="AB5" i="3"/>
  <c r="AC1" i="3"/>
  <c r="AB14" i="3"/>
  <c r="AB6" i="3"/>
  <c r="AB20" i="3"/>
  <c r="AB19" i="3"/>
  <c r="AB15" i="3"/>
  <c r="AB7" i="3"/>
  <c r="AB8" i="3"/>
  <c r="AB16" i="3"/>
  <c r="AB9" i="3"/>
  <c r="AB18" i="3"/>
  <c r="AB10" i="3"/>
  <c r="AB2" i="3"/>
  <c r="AB11" i="3"/>
  <c r="AB3" i="3"/>
  <c r="AB12" i="3"/>
  <c r="AB4" i="3"/>
  <c r="AA41" i="3"/>
  <c r="AC64" i="4"/>
  <c r="AC63" i="4" s="1"/>
  <c r="N45" i="4"/>
  <c r="N64" i="4"/>
  <c r="AD33" i="4"/>
  <c r="T62" i="4"/>
  <c r="S44" i="4"/>
  <c r="AB62" i="4"/>
  <c r="AA44" i="4"/>
  <c r="S45" i="4" l="1"/>
  <c r="S47" i="4" s="1"/>
  <c r="S46" i="4" s="1"/>
  <c r="S64" i="4"/>
  <c r="Q45" i="4"/>
  <c r="Q47" i="4" s="1"/>
  <c r="Q46" i="4" s="1"/>
  <c r="Q64" i="4"/>
  <c r="AA45" i="4"/>
  <c r="AA47" i="4" s="1"/>
  <c r="AA46" i="4" s="1"/>
  <c r="AA64" i="4"/>
  <c r="AB45" i="4"/>
  <c r="AB47" i="4" s="1"/>
  <c r="AB46" i="4" s="1"/>
  <c r="AB64" i="4"/>
  <c r="AC43" i="3"/>
  <c r="AC32" i="3"/>
  <c r="AC24" i="3"/>
  <c r="AC16" i="3"/>
  <c r="AC28" i="3"/>
  <c r="AC33" i="3"/>
  <c r="AC26" i="3"/>
  <c r="AC29" i="3"/>
  <c r="AC20" i="3"/>
  <c r="AC21" i="3"/>
  <c r="AC35" i="3"/>
  <c r="AC41" i="3" s="1"/>
  <c r="AC31" i="3"/>
  <c r="AC37" i="3" s="1"/>
  <c r="AC27" i="3"/>
  <c r="AC22" i="3"/>
  <c r="AC34" i="3"/>
  <c r="AC40" i="3" s="1"/>
  <c r="AC23" i="3"/>
  <c r="AC14" i="3"/>
  <c r="AC6" i="3"/>
  <c r="AC19" i="3"/>
  <c r="AC15" i="3"/>
  <c r="AC7" i="3"/>
  <c r="AC8" i="3"/>
  <c r="AD1" i="3"/>
  <c r="AC9" i="3"/>
  <c r="AC18" i="3"/>
  <c r="AC10" i="3"/>
  <c r="AC2" i="3"/>
  <c r="AC11" i="3"/>
  <c r="AC3" i="3"/>
  <c r="AC12" i="3"/>
  <c r="AC4" i="3"/>
  <c r="AC17" i="3"/>
  <c r="AC13" i="3"/>
  <c r="AC5" i="3"/>
  <c r="O45" i="4"/>
  <c r="O47" i="4" s="1"/>
  <c r="O46" i="4" s="1"/>
  <c r="O64" i="4"/>
  <c r="T45" i="4"/>
  <c r="T47" i="4" s="1"/>
  <c r="T46" i="4" s="1"/>
  <c r="T64" i="4"/>
  <c r="V63" i="4"/>
  <c r="V84" i="4"/>
  <c r="R45" i="4"/>
  <c r="R47" i="4" s="1"/>
  <c r="R46" i="4" s="1"/>
  <c r="R64" i="4"/>
  <c r="AD47" i="4"/>
  <c r="AD46" i="4" s="1"/>
  <c r="Y45" i="4"/>
  <c r="Y47" i="4" s="1"/>
  <c r="Y46" i="4" s="1"/>
  <c r="Y64" i="4"/>
  <c r="AE84" i="4"/>
  <c r="AE80" i="4"/>
  <c r="Z45" i="4"/>
  <c r="Z47" i="4" s="1"/>
  <c r="Z46" i="4" s="1"/>
  <c r="Z64" i="4"/>
  <c r="X45" i="4"/>
  <c r="X47" i="4" s="1"/>
  <c r="X46" i="4" s="1"/>
  <c r="X64" i="4"/>
  <c r="P45" i="4"/>
  <c r="P47" i="4" s="1"/>
  <c r="P46" i="4" s="1"/>
  <c r="P64" i="4"/>
  <c r="N63" i="4"/>
  <c r="N84" i="4"/>
  <c r="AB39" i="3"/>
  <c r="W63" i="4"/>
  <c r="W84" i="4"/>
  <c r="N47" i="4"/>
  <c r="N46" i="4" s="1"/>
  <c r="AC84" i="4"/>
  <c r="AD64" i="4"/>
  <c r="AD43" i="3" l="1"/>
  <c r="AD28" i="3"/>
  <c r="AD17" i="3"/>
  <c r="AD33" i="3"/>
  <c r="AD39" i="3" s="1"/>
  <c r="AD26" i="3"/>
  <c r="AD29" i="3"/>
  <c r="AD21" i="3"/>
  <c r="AD35" i="3"/>
  <c r="AD31" i="3"/>
  <c r="AD37" i="3" s="1"/>
  <c r="AD27" i="3"/>
  <c r="AD22" i="3"/>
  <c r="AD34" i="3"/>
  <c r="AD40" i="3" s="1"/>
  <c r="AD23" i="3"/>
  <c r="AD32" i="3"/>
  <c r="AD38" i="3" s="1"/>
  <c r="AD24" i="3"/>
  <c r="AD19" i="3"/>
  <c r="AD15" i="3"/>
  <c r="AD7" i="3"/>
  <c r="AE1" i="3"/>
  <c r="AD20" i="3"/>
  <c r="AD8" i="3"/>
  <c r="AD9" i="3"/>
  <c r="AD2" i="3"/>
  <c r="AD18" i="3"/>
  <c r="AD16" i="3"/>
  <c r="AD10" i="3"/>
  <c r="AD11" i="3"/>
  <c r="AD3" i="3"/>
  <c r="AD12" i="3"/>
  <c r="AD4" i="3"/>
  <c r="AD13" i="3"/>
  <c r="AD5" i="3"/>
  <c r="AD14" i="3"/>
  <c r="AD6" i="3"/>
  <c r="T63" i="4"/>
  <c r="T84" i="4"/>
  <c r="AC39" i="3"/>
  <c r="AA63" i="4"/>
  <c r="AA84" i="4"/>
  <c r="Y63" i="4"/>
  <c r="Y84" i="4"/>
  <c r="Q63" i="4"/>
  <c r="Q84" i="4"/>
  <c r="X63" i="4"/>
  <c r="X84" i="4"/>
  <c r="R63" i="4"/>
  <c r="R84" i="4"/>
  <c r="AC38" i="3"/>
  <c r="S63" i="4"/>
  <c r="S84" i="4"/>
  <c r="AD63" i="4"/>
  <c r="AD84" i="4"/>
  <c r="P63" i="4"/>
  <c r="P84" i="4"/>
  <c r="B84" i="4" s="1"/>
  <c r="O63" i="4"/>
  <c r="O84" i="4"/>
  <c r="Z63" i="4"/>
  <c r="Z84" i="4"/>
  <c r="AB63" i="4"/>
  <c r="AB84" i="4"/>
  <c r="AD41" i="3" l="1"/>
  <c r="AE43" i="3"/>
  <c r="AE33" i="3"/>
  <c r="AE39" i="3" s="1"/>
  <c r="AE18" i="3"/>
  <c r="AE26" i="3"/>
  <c r="AE29" i="3"/>
  <c r="AE35" i="3"/>
  <c r="AE41" i="3" s="1"/>
  <c r="AE31" i="3"/>
  <c r="AE37" i="3" s="1"/>
  <c r="AE27" i="3"/>
  <c r="AE22" i="3"/>
  <c r="AE34" i="3"/>
  <c r="AE23" i="3"/>
  <c r="AE32" i="3"/>
  <c r="AE24" i="3"/>
  <c r="AE28" i="3"/>
  <c r="AE20" i="3"/>
  <c r="AE8" i="3"/>
  <c r="AF1" i="3"/>
  <c r="AE9" i="3"/>
  <c r="AE16" i="3"/>
  <c r="AE10" i="3"/>
  <c r="AE2" i="3"/>
  <c r="AE3" i="3"/>
  <c r="AE11" i="3"/>
  <c r="AE12" i="3"/>
  <c r="AE4" i="3"/>
  <c r="AE13" i="3"/>
  <c r="AE5" i="3"/>
  <c r="AE21" i="3"/>
  <c r="AE17" i="3"/>
  <c r="AE14" i="3"/>
  <c r="AE6" i="3"/>
  <c r="AE19" i="3"/>
  <c r="AE15" i="3"/>
  <c r="AE7" i="3"/>
  <c r="AE38" i="3" l="1"/>
  <c r="AF34" i="3"/>
  <c r="AF26" i="3"/>
  <c r="AF19" i="3"/>
  <c r="AF29" i="3"/>
  <c r="AF43" i="3"/>
  <c r="AF35" i="3"/>
  <c r="AF41" i="3" s="1"/>
  <c r="AF31" i="3"/>
  <c r="AF37" i="3" s="1"/>
  <c r="AF27" i="3"/>
  <c r="AF22" i="3"/>
  <c r="AF23" i="3"/>
  <c r="AF32" i="3"/>
  <c r="AF24" i="3"/>
  <c r="AF28" i="3"/>
  <c r="AF33" i="3"/>
  <c r="AF39" i="3" s="1"/>
  <c r="AF9" i="3"/>
  <c r="AF16" i="3"/>
  <c r="AF10" i="3"/>
  <c r="AF2" i="3"/>
  <c r="AF18" i="3"/>
  <c r="AF11" i="3"/>
  <c r="AF3" i="3"/>
  <c r="AG1" i="3"/>
  <c r="AF12" i="3"/>
  <c r="AF4" i="3"/>
  <c r="AF13" i="3"/>
  <c r="AF5" i="3"/>
  <c r="AF21" i="3"/>
  <c r="AF17" i="3"/>
  <c r="AF14" i="3"/>
  <c r="AF6" i="3"/>
  <c r="AF15" i="3"/>
  <c r="AF7" i="3"/>
  <c r="AF20" i="3"/>
  <c r="AF8" i="3"/>
  <c r="AE40" i="3"/>
  <c r="AG29" i="3" l="1"/>
  <c r="AG20" i="3"/>
  <c r="AG43" i="3"/>
  <c r="AG35" i="3"/>
  <c r="AG41" i="3" s="1"/>
  <c r="AG31" i="3"/>
  <c r="AG37" i="3" s="1"/>
  <c r="AG27" i="3"/>
  <c r="AG22" i="3"/>
  <c r="AG23" i="3"/>
  <c r="AG34" i="3"/>
  <c r="AG32" i="3"/>
  <c r="AG24" i="3"/>
  <c r="AG28" i="3"/>
  <c r="AG33" i="3"/>
  <c r="AG39" i="3" s="1"/>
  <c r="AG26" i="3"/>
  <c r="AG16" i="3"/>
  <c r="AG10" i="3"/>
  <c r="AG2" i="3"/>
  <c r="AG3" i="3"/>
  <c r="AG18" i="3"/>
  <c r="AG11" i="3"/>
  <c r="AG12" i="3"/>
  <c r="AG4" i="3"/>
  <c r="AG5" i="3"/>
  <c r="AG13" i="3"/>
  <c r="AG21" i="3"/>
  <c r="AG17" i="3"/>
  <c r="AG14" i="3"/>
  <c r="AG6" i="3"/>
  <c r="AG15" i="3"/>
  <c r="AG7" i="3"/>
  <c r="AH1" i="3"/>
  <c r="AG19" i="3"/>
  <c r="AG8" i="3"/>
  <c r="AG9" i="3"/>
  <c r="AF38" i="3"/>
  <c r="AF40" i="3"/>
  <c r="AH35" i="3" l="1"/>
  <c r="AH21" i="3"/>
  <c r="AH43" i="3"/>
  <c r="AH31" i="3"/>
  <c r="AH37" i="3" s="1"/>
  <c r="AH27" i="3"/>
  <c r="AH22" i="3"/>
  <c r="AH23" i="3"/>
  <c r="AH34" i="3"/>
  <c r="AH40" i="3" s="1"/>
  <c r="AH32" i="3"/>
  <c r="AH24" i="3"/>
  <c r="AH28" i="3"/>
  <c r="AH33" i="3"/>
  <c r="AH26" i="3"/>
  <c r="AH29" i="3"/>
  <c r="AH18" i="3"/>
  <c r="AH11" i="3"/>
  <c r="AH3" i="3"/>
  <c r="AI1" i="3"/>
  <c r="AH12" i="3"/>
  <c r="AH4" i="3"/>
  <c r="AH13" i="3"/>
  <c r="AH5" i="3"/>
  <c r="AH2" i="3"/>
  <c r="AH17" i="3"/>
  <c r="AH14" i="3"/>
  <c r="AH6" i="3"/>
  <c r="AH15" i="3"/>
  <c r="AH7" i="3"/>
  <c r="AH19" i="3"/>
  <c r="AH8" i="3"/>
  <c r="AH20" i="3"/>
  <c r="AH9" i="3"/>
  <c r="AH16" i="3"/>
  <c r="AH10" i="3"/>
  <c r="AG38" i="3"/>
  <c r="AG40" i="3"/>
  <c r="AI43" i="3" l="1"/>
  <c r="AI31" i="3"/>
  <c r="AI37" i="3" s="1"/>
  <c r="AI27" i="3"/>
  <c r="AI22" i="3"/>
  <c r="AI35" i="3"/>
  <c r="AI41" i="3" s="1"/>
  <c r="AI23" i="3"/>
  <c r="AI34" i="3"/>
  <c r="AI40" i="3" s="1"/>
  <c r="AI32" i="3"/>
  <c r="AI38" i="3" s="1"/>
  <c r="AI24" i="3"/>
  <c r="AI28" i="3"/>
  <c r="AI33" i="3"/>
  <c r="AI39" i="3" s="1"/>
  <c r="AI26" i="3"/>
  <c r="AI29" i="3"/>
  <c r="AI21" i="3"/>
  <c r="AI12" i="3"/>
  <c r="AI4" i="3"/>
  <c r="AJ1" i="3"/>
  <c r="AI2" i="3"/>
  <c r="AI13" i="3"/>
  <c r="AI5" i="3"/>
  <c r="AI17" i="3"/>
  <c r="AI14" i="3"/>
  <c r="AI6" i="3"/>
  <c r="AI15" i="3"/>
  <c r="AI7" i="3"/>
  <c r="AI19" i="3"/>
  <c r="AI8" i="3"/>
  <c r="AI20" i="3"/>
  <c r="AI9" i="3"/>
  <c r="AI3" i="3"/>
  <c r="AI16" i="3"/>
  <c r="AI10" i="3"/>
  <c r="AI18" i="3"/>
  <c r="AI11" i="3"/>
  <c r="AH39" i="3"/>
  <c r="AH38" i="3"/>
  <c r="AH41" i="3"/>
  <c r="AJ35" i="3" l="1"/>
  <c r="AJ23" i="3"/>
  <c r="AJ34" i="3"/>
  <c r="AJ32" i="3"/>
  <c r="AJ24" i="3"/>
  <c r="AJ28" i="3"/>
  <c r="AJ33" i="3"/>
  <c r="AJ39" i="3" s="1"/>
  <c r="AJ26" i="3"/>
  <c r="AJ19" i="3"/>
  <c r="AJ29" i="3"/>
  <c r="AJ21" i="3"/>
  <c r="AJ43" i="3"/>
  <c r="AJ31" i="3"/>
  <c r="AJ37" i="3" s="1"/>
  <c r="AJ27" i="3"/>
  <c r="AJ22" i="3"/>
  <c r="AJ13" i="3"/>
  <c r="AJ5" i="3"/>
  <c r="AK1" i="3"/>
  <c r="AJ17" i="3"/>
  <c r="AJ14" i="3"/>
  <c r="AJ6" i="3"/>
  <c r="AJ15" i="3"/>
  <c r="AJ7" i="3"/>
  <c r="AJ8" i="3"/>
  <c r="AJ20" i="3"/>
  <c r="AJ9" i="3"/>
  <c r="AJ16" i="3"/>
  <c r="AJ10" i="3"/>
  <c r="AJ2" i="3"/>
  <c r="AJ18" i="3"/>
  <c r="AJ11" i="3"/>
  <c r="AJ3" i="3"/>
  <c r="AJ12" i="3"/>
  <c r="AJ4" i="3"/>
  <c r="AJ38" i="3" l="1"/>
  <c r="AJ40" i="3"/>
  <c r="AK43" i="3"/>
  <c r="AK34" i="3"/>
  <c r="AK40" i="3" s="1"/>
  <c r="AK32" i="3"/>
  <c r="AK38" i="3" s="1"/>
  <c r="AK24" i="3"/>
  <c r="AK16" i="3"/>
  <c r="AK28" i="3"/>
  <c r="AK33" i="3"/>
  <c r="AK26" i="3"/>
  <c r="AK29" i="3"/>
  <c r="AK20" i="3"/>
  <c r="AK21" i="3"/>
  <c r="AK31" i="3"/>
  <c r="AK37" i="3" s="1"/>
  <c r="AK27" i="3"/>
  <c r="AK22" i="3"/>
  <c r="AK35" i="3"/>
  <c r="AK23" i="3"/>
  <c r="AK17" i="3"/>
  <c r="AK14" i="3"/>
  <c r="AK6" i="3"/>
  <c r="AK15" i="3"/>
  <c r="AK7" i="3"/>
  <c r="AK8" i="3"/>
  <c r="AL1" i="3"/>
  <c r="AK19" i="3"/>
  <c r="AK9" i="3"/>
  <c r="AK10" i="3"/>
  <c r="AK2" i="3"/>
  <c r="AK18" i="3"/>
  <c r="AK11" i="3"/>
  <c r="AK3" i="3"/>
  <c r="AK12" i="3"/>
  <c r="AK4" i="3"/>
  <c r="AK13" i="3"/>
  <c r="AK5" i="3"/>
  <c r="AJ41" i="3"/>
  <c r="AL43" i="3" l="1"/>
  <c r="AL28" i="3"/>
  <c r="AL17" i="3"/>
  <c r="AL33" i="3"/>
  <c r="AL39" i="3" s="1"/>
  <c r="AL26" i="3"/>
  <c r="AL29" i="3"/>
  <c r="AL21" i="3"/>
  <c r="AL31" i="3"/>
  <c r="AL37" i="3" s="1"/>
  <c r="AL27" i="3"/>
  <c r="AL22" i="3"/>
  <c r="AL35" i="3"/>
  <c r="AL23" i="3"/>
  <c r="AL34" i="3"/>
  <c r="AL40" i="3" s="1"/>
  <c r="AL32" i="3"/>
  <c r="AL38" i="3" s="1"/>
  <c r="AL24" i="3"/>
  <c r="AL15" i="3"/>
  <c r="AL7" i="3"/>
  <c r="AM1" i="3"/>
  <c r="AL8" i="3"/>
  <c r="AL19" i="3"/>
  <c r="AL9" i="3"/>
  <c r="AL2" i="3"/>
  <c r="AL20" i="3"/>
  <c r="AL10" i="3"/>
  <c r="AL18" i="3"/>
  <c r="AL16" i="3"/>
  <c r="AL11" i="3"/>
  <c r="AL3" i="3"/>
  <c r="AL12" i="3"/>
  <c r="AL4" i="3"/>
  <c r="AL13" i="3"/>
  <c r="AL5" i="3"/>
  <c r="AL14" i="3"/>
  <c r="AL6" i="3"/>
  <c r="AK41" i="3"/>
  <c r="AK39" i="3"/>
  <c r="AL41" i="3" l="1"/>
  <c r="AM43" i="3"/>
  <c r="AM33" i="3"/>
  <c r="AM18" i="3"/>
  <c r="AM26" i="3"/>
  <c r="AM29" i="3"/>
  <c r="AM31" i="3"/>
  <c r="AM37" i="3" s="1"/>
  <c r="AM27" i="3"/>
  <c r="AM22" i="3"/>
  <c r="AM35" i="3"/>
  <c r="AM23" i="3"/>
  <c r="AM34" i="3"/>
  <c r="AM32" i="3"/>
  <c r="AM38" i="3" s="1"/>
  <c r="AM24" i="3"/>
  <c r="AM28" i="3"/>
  <c r="AM8" i="3"/>
  <c r="AN1" i="3"/>
  <c r="AM19" i="3"/>
  <c r="AM9" i="3"/>
  <c r="AM20" i="3"/>
  <c r="AM10" i="3"/>
  <c r="AM2" i="3"/>
  <c r="AM3" i="3"/>
  <c r="AM21" i="3"/>
  <c r="AM16" i="3"/>
  <c r="AM11" i="3"/>
  <c r="AM12" i="3"/>
  <c r="AM4" i="3"/>
  <c r="AM13" i="3"/>
  <c r="AM5" i="3"/>
  <c r="AM14" i="3"/>
  <c r="AM6" i="3"/>
  <c r="AM17" i="3"/>
  <c r="AM15" i="3"/>
  <c r="AM7" i="3"/>
  <c r="AM40" i="3" l="1"/>
  <c r="AM39" i="3"/>
  <c r="AM41" i="3"/>
  <c r="AN34" i="3"/>
  <c r="AN40" i="3" s="1"/>
  <c r="AN26" i="3"/>
  <c r="AN19" i="3"/>
  <c r="AN29" i="3"/>
  <c r="AN31" i="3"/>
  <c r="AN37" i="3" s="1"/>
  <c r="AN27" i="3"/>
  <c r="AN22" i="3"/>
  <c r="AN35" i="3"/>
  <c r="AN23" i="3"/>
  <c r="AN32" i="3"/>
  <c r="AN24" i="3"/>
  <c r="AN43" i="3"/>
  <c r="AN28" i="3"/>
  <c r="AN33" i="3"/>
  <c r="AN9" i="3"/>
  <c r="AN20" i="3"/>
  <c r="AN10" i="3"/>
  <c r="AN2" i="3"/>
  <c r="AN21" i="3"/>
  <c r="AN16" i="3"/>
  <c r="AN11" i="3"/>
  <c r="AN3" i="3"/>
  <c r="AO1" i="3"/>
  <c r="AN18" i="3"/>
  <c r="AN12" i="3"/>
  <c r="AN4" i="3"/>
  <c r="AN13" i="3"/>
  <c r="AN5" i="3"/>
  <c r="AN14" i="3"/>
  <c r="AN6" i="3"/>
  <c r="AN17" i="3"/>
  <c r="AN15" i="3"/>
  <c r="AN7" i="3"/>
  <c r="AN8" i="3"/>
  <c r="AN38" i="3" l="1"/>
  <c r="AN41" i="3"/>
  <c r="AO29" i="3"/>
  <c r="AO20" i="3"/>
  <c r="AO31" i="3"/>
  <c r="AO37" i="3" s="1"/>
  <c r="AO27" i="3"/>
  <c r="AO22" i="3"/>
  <c r="AO35" i="3"/>
  <c r="AO41" i="3" s="1"/>
  <c r="AO23" i="3"/>
  <c r="AO32" i="3"/>
  <c r="AO24" i="3"/>
  <c r="AO43" i="3"/>
  <c r="AO34" i="3"/>
  <c r="AO28" i="3"/>
  <c r="AO33" i="3"/>
  <c r="AO39" i="3" s="1"/>
  <c r="AO26" i="3"/>
  <c r="AO19" i="3"/>
  <c r="AO10" i="3"/>
  <c r="AO2" i="3"/>
  <c r="AO3" i="3"/>
  <c r="AO21" i="3"/>
  <c r="AO16" i="3"/>
  <c r="AO11" i="3"/>
  <c r="AO18" i="3"/>
  <c r="AO12" i="3"/>
  <c r="AO4" i="3"/>
  <c r="AO5" i="3"/>
  <c r="AO13" i="3"/>
  <c r="AO14" i="3"/>
  <c r="AO6" i="3"/>
  <c r="AO17" i="3"/>
  <c r="AO15" i="3"/>
  <c r="AO7" i="3"/>
  <c r="AP1" i="3"/>
  <c r="AO8" i="3"/>
  <c r="AO9" i="3"/>
  <c r="AN39" i="3"/>
  <c r="AO40" i="3" l="1"/>
  <c r="AO38" i="3"/>
  <c r="AP35" i="3"/>
  <c r="AP21" i="3"/>
  <c r="AP31" i="3"/>
  <c r="AP37" i="3" s="1"/>
  <c r="AP27" i="3"/>
  <c r="AP22" i="3"/>
  <c r="AP23" i="3"/>
  <c r="AP32" i="3"/>
  <c r="AP24" i="3"/>
  <c r="AP43" i="3"/>
  <c r="F52" i="3" s="1"/>
  <c r="AP34" i="3"/>
  <c r="AP40" i="3" s="1"/>
  <c r="AP28" i="3"/>
  <c r="AP33" i="3"/>
  <c r="AP39" i="3" s="1"/>
  <c r="AP26" i="3"/>
  <c r="AP29" i="3"/>
  <c r="AP20" i="3"/>
  <c r="AP16" i="3"/>
  <c r="AP11" i="3"/>
  <c r="AP3" i="3"/>
  <c r="AP18" i="3"/>
  <c r="AP12" i="3"/>
  <c r="AP4" i="3"/>
  <c r="AP13" i="3"/>
  <c r="AP5" i="3"/>
  <c r="AP14" i="3"/>
  <c r="AP6" i="3"/>
  <c r="AP17" i="3"/>
  <c r="AP15" i="3"/>
  <c r="AP7" i="3"/>
  <c r="AP8" i="3"/>
  <c r="AP9" i="3"/>
  <c r="AP19" i="3"/>
  <c r="AP10" i="3"/>
  <c r="AP2" i="3"/>
  <c r="E13" i="3"/>
  <c r="E15" i="3"/>
  <c r="E51" i="3"/>
  <c r="F51" i="3" s="1"/>
  <c r="G51" i="3" s="1"/>
  <c r="S3" i="4"/>
  <c r="S4" i="4" s="1"/>
  <c r="E19" i="3"/>
  <c r="E17" i="3"/>
  <c r="E49" i="3"/>
  <c r="F49" i="3" s="1"/>
  <c r="G49" i="3" s="1"/>
  <c r="E3" i="3"/>
  <c r="E11" i="3"/>
  <c r="E12" i="3"/>
  <c r="E21" i="3"/>
  <c r="T4" i="4" l="1"/>
  <c r="S5" i="4"/>
  <c r="S7" i="4"/>
  <c r="G52" i="3"/>
  <c r="G50" i="3"/>
  <c r="G48" i="3"/>
  <c r="AP41" i="3"/>
  <c r="E5" i="3"/>
  <c r="E9" i="3"/>
  <c r="E18" i="3"/>
  <c r="E10" i="3"/>
  <c r="E7" i="3"/>
  <c r="E16" i="3"/>
  <c r="E24" i="3"/>
  <c r="E6" i="3"/>
  <c r="E22" i="3"/>
  <c r="E8" i="3"/>
  <c r="E14" i="3"/>
  <c r="E20" i="3"/>
  <c r="E23" i="3"/>
  <c r="AP38" i="3"/>
  <c r="T7" i="4" l="1"/>
  <c r="T5" i="4"/>
  <c r="U4" i="4"/>
  <c r="U7" i="4" l="1"/>
  <c r="U5" i="4"/>
  <c r="V4" i="4"/>
  <c r="V7" i="4" l="1"/>
  <c r="V5" i="4"/>
  <c r="W4" i="4"/>
  <c r="W7" i="4" l="1"/>
  <c r="W5" i="4"/>
  <c r="X4" i="4"/>
  <c r="X5" i="4" l="1"/>
  <c r="X7" i="4"/>
  <c r="Y4" i="4"/>
  <c r="Y5" i="4" l="1"/>
  <c r="Y7" i="4"/>
  <c r="Z4" i="4"/>
  <c r="Z5" i="4" l="1"/>
  <c r="Z7" i="4"/>
  <c r="AA4" i="4"/>
  <c r="AA5" i="4" l="1"/>
  <c r="AA7" i="4"/>
  <c r="AB4" i="4"/>
  <c r="AB7" i="4" l="1"/>
  <c r="AB5" i="4"/>
  <c r="AC4" i="4"/>
  <c r="AC7" i="4" l="1"/>
  <c r="AC5" i="4"/>
  <c r="AD4" i="4"/>
  <c r="AD7" i="4" l="1"/>
  <c r="AE4" i="4"/>
  <c r="AD5" i="4"/>
  <c r="AE7" i="4" l="1"/>
  <c r="AE5" i="4"/>
</calcChain>
</file>

<file path=xl/sharedStrings.xml><?xml version="1.0" encoding="utf-8"?>
<sst xmlns="http://schemas.openxmlformats.org/spreadsheetml/2006/main" count="85227" uniqueCount="13705">
  <si>
    <t>moeda</t>
  </si>
  <si>
    <t>(Tudo)</t>
  </si>
  <si>
    <t xml:space="preserve"> </t>
  </si>
  <si>
    <t>Rótulos de Coluna</t>
  </si>
  <si>
    <t>2022</t>
  </si>
  <si>
    <t>2023</t>
  </si>
  <si>
    <t>2023 Total</t>
  </si>
  <si>
    <t>Total Geral</t>
  </si>
  <si>
    <t>Categorias</t>
  </si>
  <si>
    <t>jan</t>
  </si>
  <si>
    <t>fev</t>
  </si>
  <si>
    <t>mar</t>
  </si>
  <si>
    <t>abr</t>
  </si>
  <si>
    <t>mai</t>
  </si>
  <si>
    <t>Benefícios</t>
  </si>
  <si>
    <t>Comercial</t>
  </si>
  <si>
    <t>Contabilidade</t>
  </si>
  <si>
    <t>Custódia</t>
  </si>
  <si>
    <t>Custos na Blockchain</t>
  </si>
  <si>
    <t>Escritório</t>
  </si>
  <si>
    <t>Impostos e Taxas</t>
  </si>
  <si>
    <t>Investimento</t>
  </si>
  <si>
    <t>Jurídico</t>
  </si>
  <si>
    <t>Marketing</t>
  </si>
  <si>
    <t>Outros</t>
  </si>
  <si>
    <t>Parceiros/Fornecedores</t>
  </si>
  <si>
    <t>Parcelamento tributário</t>
  </si>
  <si>
    <t>Pessoal</t>
  </si>
  <si>
    <t>Receita Financeira</t>
  </si>
  <si>
    <t>Receita Operacional</t>
  </si>
  <si>
    <t>Software</t>
  </si>
  <si>
    <t>(vazio)</t>
  </si>
  <si>
    <t>realizado</t>
  </si>
  <si>
    <t>(Vários itens)</t>
  </si>
  <si>
    <t>Soma de valorprevisto_BRL</t>
  </si>
  <si>
    <t>Rótulos de Linha</t>
  </si>
  <si>
    <t>Nome</t>
  </si>
  <si>
    <t>Explicação</t>
  </si>
  <si>
    <t>Currency</t>
  </si>
  <si>
    <t>CCY Subj</t>
  </si>
  <si>
    <t>Saldo BRL</t>
  </si>
  <si>
    <t>BTG - Wealth Management</t>
  </si>
  <si>
    <t>Wealth Management</t>
  </si>
  <si>
    <t>BRL</t>
  </si>
  <si>
    <t>Itaú - Investimentos</t>
  </si>
  <si>
    <t>Valores aplicados</t>
  </si>
  <si>
    <t>XP</t>
  </si>
  <si>
    <t>Itaú</t>
  </si>
  <si>
    <t>Conta em banco</t>
  </si>
  <si>
    <t>Conta Simples</t>
  </si>
  <si>
    <t>Mercado Pago</t>
  </si>
  <si>
    <t>BTG - Conta Corrente</t>
  </si>
  <si>
    <t>Cora</t>
  </si>
  <si>
    <t>Mercado Bitcoin</t>
  </si>
  <si>
    <t>Banco Master</t>
  </si>
  <si>
    <t>Conta auxiliar Trace</t>
  </si>
  <si>
    <t>Ledger</t>
  </si>
  <si>
    <t>Ledger principal</t>
  </si>
  <si>
    <t>ETH</t>
  </si>
  <si>
    <t>Michel Goldberg</t>
  </si>
  <si>
    <t>Metamask Michel</t>
  </si>
  <si>
    <t>Caio Bretas</t>
  </si>
  <si>
    <t>Metamask Bretas</t>
  </si>
  <si>
    <t>55Unity</t>
  </si>
  <si>
    <t>Metamask 55Unity</t>
  </si>
  <si>
    <t>Seamore</t>
  </si>
  <si>
    <t>Metamask Seamore</t>
  </si>
  <si>
    <t>Helper</t>
  </si>
  <si>
    <t>Metamask Auxiliar</t>
  </si>
  <si>
    <t>Gnosis</t>
  </si>
  <si>
    <t>Safe</t>
  </si>
  <si>
    <t>WETH</t>
  </si>
  <si>
    <t>MATIC</t>
  </si>
  <si>
    <t>USDC</t>
  </si>
  <si>
    <t>ETH/BRL</t>
  </si>
  <si>
    <t>USDC/BRL</t>
  </si>
  <si>
    <t>MATIC/BRL</t>
  </si>
  <si>
    <t>WETH/BRL</t>
  </si>
  <si>
    <t>Saldo</t>
  </si>
  <si>
    <t>Saldo %</t>
  </si>
  <si>
    <t>Saldo Total</t>
  </si>
  <si>
    <t>Resumo:</t>
  </si>
  <si>
    <t>Moeda</t>
  </si>
  <si>
    <t>Câmbio</t>
  </si>
  <si>
    <t>Saldo LC</t>
  </si>
  <si>
    <t>Exposição</t>
  </si>
  <si>
    <t>USD</t>
  </si>
  <si>
    <t>Total</t>
  </si>
  <si>
    <t>Caixa (Real)</t>
  </si>
  <si>
    <t>Caixa (Estimado)</t>
  </si>
  <si>
    <t>Δ Caixa</t>
  </si>
  <si>
    <t>Meta Caixa</t>
  </si>
  <si>
    <t>Estimado-Meta</t>
  </si>
  <si>
    <t>Entrada Bruta Total (realizada + projetada)</t>
  </si>
  <si>
    <t>Entrada Realizada Operacional</t>
  </si>
  <si>
    <t>Entrada Realizada Financeira</t>
  </si>
  <si>
    <t>Entrada Projetada</t>
  </si>
  <si>
    <t>Imposto</t>
  </si>
  <si>
    <t>Vex</t>
  </si>
  <si>
    <t>Los Grandes</t>
  </si>
  <si>
    <t>Total Líquido NR</t>
  </si>
  <si>
    <t>Total Bruto NR</t>
  </si>
  <si>
    <t>Conexões Games</t>
  </si>
  <si>
    <t>Projeto 2</t>
  </si>
  <si>
    <t>Total Líquido R</t>
  </si>
  <si>
    <t>Entradas Faturadas</t>
  </si>
  <si>
    <t>Fitdance</t>
  </si>
  <si>
    <t>Uplandme</t>
  </si>
  <si>
    <t>Nestle</t>
  </si>
  <si>
    <t>Total Receita Líquida Faturada</t>
  </si>
  <si>
    <t>Total Receita Bruta Faturada</t>
  </si>
  <si>
    <t>Total Receita Líquida Projetada</t>
  </si>
  <si>
    <t>Total Receita Bruta Projetada</t>
  </si>
  <si>
    <t>Custos Total</t>
  </si>
  <si>
    <t>Impostos - Pessoal</t>
  </si>
  <si>
    <t>Fornecedores</t>
  </si>
  <si>
    <t>Total ex-pessoas</t>
  </si>
  <si>
    <t>Total Custos Total</t>
  </si>
  <si>
    <t>Custos a Pagar</t>
  </si>
  <si>
    <t>Total Custos a Pagar</t>
  </si>
  <si>
    <t>Custos Realizados</t>
  </si>
  <si>
    <t>Total Custos Realizados</t>
  </si>
  <si>
    <t>Check Custos 1</t>
  </si>
  <si>
    <t>Check Custos 2</t>
  </si>
  <si>
    <t>Check Custos 3</t>
  </si>
  <si>
    <t>Check Custos 4</t>
  </si>
  <si>
    <t>Saldo d0 valor</t>
  </si>
  <si>
    <t>Saldo d-1</t>
  </si>
  <si>
    <t>id</t>
  </si>
  <si>
    <t>data_lançamento</t>
  </si>
  <si>
    <t>data_liquidação</t>
  </si>
  <si>
    <t>datavencimento</t>
  </si>
  <si>
    <t>valorprevisto</t>
  </si>
  <si>
    <t>valorrealizado</t>
  </si>
  <si>
    <t>cotação</t>
  </si>
  <si>
    <t>valorprevisto_BRL</t>
  </si>
  <si>
    <t>valorrealizado_BRL</t>
  </si>
  <si>
    <t>recorrente</t>
  </si>
  <si>
    <t>de</t>
  </si>
  <si>
    <t>para</t>
  </si>
  <si>
    <t>percentualrateio</t>
  </si>
  <si>
    <t>nomecentrocusto</t>
  </si>
  <si>
    <t>nomepessoa</t>
  </si>
  <si>
    <t>observacao</t>
  </si>
  <si>
    <t>descricao</t>
  </si>
  <si>
    <t>numeronotafiscal</t>
  </si>
  <si>
    <t>contaativo</t>
  </si>
  <si>
    <t>projeto</t>
  </si>
  <si>
    <t>subcategoria4</t>
  </si>
  <si>
    <t>subcategoria3</t>
  </si>
  <si>
    <t>subcategoria2</t>
  </si>
  <si>
    <t>subcategoria</t>
  </si>
  <si>
    <t>categoria</t>
  </si>
  <si>
    <t>categoriaprojecao</t>
  </si>
  <si>
    <t>categoriacusto_receita</t>
  </si>
  <si>
    <t>hash</t>
  </si>
  <si>
    <t>check_conciliadoorigem</t>
  </si>
  <si>
    <t>check_conciliadodestino</t>
  </si>
  <si>
    <t>6223</t>
  </si>
  <si>
    <t>Syhus Contabilidade Sociedade Simples Ltda</t>
  </si>
  <si>
    <t>Lumx</t>
  </si>
  <si>
    <t>Serviços Contábeis Syhus</t>
  </si>
  <si>
    <t>Contabilidade - Serviço</t>
  </si>
  <si>
    <t>Others</t>
  </si>
  <si>
    <t>Operating Costs</t>
  </si>
  <si>
    <t>7771</t>
  </si>
  <si>
    <t>Lima &amp; Feigelson Sociedade de Advogados</t>
  </si>
  <si>
    <t>Fixo Mensal. Assessoria Jurídica - Elaboração de Contratos Civeis e Atos Societários.</t>
  </si>
  <si>
    <t>Corporate - Lima &amp; Feigelson</t>
  </si>
  <si>
    <t>Corporate/Societário</t>
  </si>
  <si>
    <t>Legal</t>
  </si>
  <si>
    <t>6173</t>
  </si>
  <si>
    <t>Venly</t>
  </si>
  <si>
    <t>Fornecedor - Venly</t>
  </si>
  <si>
    <t>Lumx Protocol</t>
  </si>
  <si>
    <t>Suppliers</t>
  </si>
  <si>
    <t>Partnerships &amp; Suppliers</t>
  </si>
  <si>
    <t>10042</t>
  </si>
  <si>
    <t>Zeplin, Inc</t>
  </si>
  <si>
    <t>Operações</t>
  </si>
  <si>
    <t>Software - Zeplin - 12/48</t>
  </si>
  <si>
    <t>Software - Zeplin</t>
  </si>
  <si>
    <t>Technology &amp; Infrastructure</t>
  </si>
  <si>
    <t>6125</t>
  </si>
  <si>
    <t>Google Brasil Internet Ltda.</t>
  </si>
  <si>
    <t>Google Gsuite</t>
  </si>
  <si>
    <t>Software - Google Gsuite</t>
  </si>
  <si>
    <t>5441</t>
  </si>
  <si>
    <t>Deuzieni Alves</t>
  </si>
  <si>
    <t>Limpeza Semanal Escritório</t>
  </si>
  <si>
    <t>Limpeza e Manutenção</t>
  </si>
  <si>
    <t>Despesas de Escritório</t>
  </si>
  <si>
    <t>Office</t>
  </si>
  <si>
    <t>Administrative Costs</t>
  </si>
  <si>
    <t>5780</t>
  </si>
  <si>
    <t>Velazquez &amp; Drummond Aa</t>
  </si>
  <si>
    <t>Aluguel + Condomínio + Iptu</t>
  </si>
  <si>
    <t>Aluguel</t>
  </si>
  <si>
    <t>5877</t>
  </si>
  <si>
    <t>Lumx Studios S/A</t>
  </si>
  <si>
    <t>Lançamento para Provisionar Custos Extras</t>
  </si>
  <si>
    <t>Provisionamento - Custos Extras</t>
  </si>
  <si>
    <t>Provisioning</t>
  </si>
  <si>
    <t>5926</t>
  </si>
  <si>
    <t>Lançamento para Provisionar Custos Comerciais</t>
  </si>
  <si>
    <t>Provisionamento - Comercial</t>
  </si>
  <si>
    <t>5974</t>
  </si>
  <si>
    <t>Lançamento para Provisionar Custos na Blockchain</t>
  </si>
  <si>
    <t>Provisionamento - Blockchain</t>
  </si>
  <si>
    <t>6076</t>
  </si>
  <si>
    <t>Lançamento para Provisionar Custos com Marketing</t>
  </si>
  <si>
    <t>Provisionamento - Marketing</t>
  </si>
  <si>
    <t>6320</t>
  </si>
  <si>
    <t>Adobe Systems Brasil Ltda.</t>
  </si>
  <si>
    <t>Design</t>
  </si>
  <si>
    <t>Software - Adobe Creative Cloud</t>
  </si>
  <si>
    <t>Software - Adobe</t>
  </si>
  <si>
    <t>8342</t>
  </si>
  <si>
    <t>Kamino Instituicao de Pagamento Ltda</t>
  </si>
  <si>
    <t>Financeiro</t>
  </si>
  <si>
    <t>Software - Kamino</t>
  </si>
  <si>
    <t>5731</t>
  </si>
  <si>
    <t>Intercom Comercio Internacional Ltda</t>
  </si>
  <si>
    <t>Software - Intercom</t>
  </si>
  <si>
    <t>8533</t>
  </si>
  <si>
    <t>Pipedrive</t>
  </si>
  <si>
    <t>Software - Pipedrive</t>
  </si>
  <si>
    <t>5586</t>
  </si>
  <si>
    <t>Envato</t>
  </si>
  <si>
    <t>Software - Envato</t>
  </si>
  <si>
    <t>5634</t>
  </si>
  <si>
    <t>Microsoft</t>
  </si>
  <si>
    <t>Software - Pacote Office Caio Bretas</t>
  </si>
  <si>
    <t>Software - Pacote Office</t>
  </si>
  <si>
    <t>8440</t>
  </si>
  <si>
    <t>Notion</t>
  </si>
  <si>
    <t>Tecnologia</t>
  </si>
  <si>
    <t>Software - Notion</t>
  </si>
  <si>
    <t>5489</t>
  </si>
  <si>
    <t>Slack</t>
  </si>
  <si>
    <t>Software - Slack</t>
  </si>
  <si>
    <t>5538</t>
  </si>
  <si>
    <t>Ministerio da Fazenda</t>
  </si>
  <si>
    <t>Contribuição Social e Patronal</t>
  </si>
  <si>
    <t>Imposto - Contribuição</t>
  </si>
  <si>
    <t>Impostos</t>
  </si>
  <si>
    <t>Tax And Fees</t>
  </si>
  <si>
    <t>9163</t>
  </si>
  <si>
    <t>Retenções Corporate - Lf</t>
  </si>
  <si>
    <t>5295</t>
  </si>
  <si>
    <t>Csrf - Contribuições Sociais Retidas na Fonte</t>
  </si>
  <si>
    <t>Imposto - Csrf</t>
  </si>
  <si>
    <t>5343</t>
  </si>
  <si>
    <t>Irrf (968,10 -- pra Cada Pró-Labore)</t>
  </si>
  <si>
    <t>Imposto - Irrf</t>
  </si>
  <si>
    <t>9215</t>
  </si>
  <si>
    <t>Provisionamento - Custos Extras Jurídico</t>
  </si>
  <si>
    <t>Provisionamento - Jurídico</t>
  </si>
  <si>
    <t>5197</t>
  </si>
  <si>
    <t>Npm Inc</t>
  </si>
  <si>
    <t>Software - Npm</t>
  </si>
  <si>
    <t>Software - Npm Inc</t>
  </si>
  <si>
    <t>5245</t>
  </si>
  <si>
    <t>Docsend By Dropbox</t>
  </si>
  <si>
    <t>Software - Docsend By Dropbox</t>
  </si>
  <si>
    <t>Software - Docsend</t>
  </si>
  <si>
    <t>5101</t>
  </si>
  <si>
    <t>Vtex Brasil Tecnologia para e-Commerce Ltda</t>
  </si>
  <si>
    <t>Produto</t>
  </si>
  <si>
    <t>Pagamento Vtex</t>
  </si>
  <si>
    <t>Fornecedor - Vtex</t>
  </si>
  <si>
    <t>8108</t>
  </si>
  <si>
    <t>Webflow.Com</t>
  </si>
  <si>
    <t>Software Webflow</t>
  </si>
  <si>
    <t>Software - Webflow</t>
  </si>
  <si>
    <t>8156</t>
  </si>
  <si>
    <t>Postman</t>
  </si>
  <si>
    <t>Software - Postman</t>
  </si>
  <si>
    <t>8012</t>
  </si>
  <si>
    <t>Atlassian Software</t>
  </si>
  <si>
    <t>Software - Jira</t>
  </si>
  <si>
    <t>5005</t>
  </si>
  <si>
    <t>Light Servicos de Eletricidade S A</t>
  </si>
  <si>
    <t>Conta de Luz</t>
  </si>
  <si>
    <t>Energia Elétrica</t>
  </si>
  <si>
    <t>5148</t>
  </si>
  <si>
    <t>Discord</t>
  </si>
  <si>
    <t>Tweetshit Premium - 13/48</t>
  </si>
  <si>
    <t>Software - Bot Discord</t>
  </si>
  <si>
    <t>5682</t>
  </si>
  <si>
    <t>Parcelamento de Débitos Tributários (Débito Automático Conta Caio Barbosa)  - 13/50</t>
  </si>
  <si>
    <t>Imposto - Parcelamento Tributário</t>
  </si>
  <si>
    <t>7965</t>
  </si>
  <si>
    <t>Twitter Brasil Rede de Informacao Ltda</t>
  </si>
  <si>
    <t>Api - Twitter</t>
  </si>
  <si>
    <t>Api</t>
  </si>
  <si>
    <t>5050</t>
  </si>
  <si>
    <t>8581</t>
  </si>
  <si>
    <t>Pitch.Com</t>
  </si>
  <si>
    <t>Software - Pitch.Com</t>
  </si>
  <si>
    <t>4957</t>
  </si>
  <si>
    <t>Luciene Borges da Silva</t>
  </si>
  <si>
    <t>Fixo Mensal. Limpeza e Manutenção do Escritório</t>
  </si>
  <si>
    <t>8297</t>
  </si>
  <si>
    <t>Figma</t>
  </si>
  <si>
    <t>Software - Figma</t>
  </si>
  <si>
    <t>9800</t>
  </si>
  <si>
    <t>Claro/Net</t>
  </si>
  <si>
    <t>Plano de Internet</t>
  </si>
  <si>
    <t>Internet</t>
  </si>
  <si>
    <t>8250</t>
  </si>
  <si>
    <t>Calendly</t>
  </si>
  <si>
    <t>Software - Calendly</t>
  </si>
  <si>
    <t>8392</t>
  </si>
  <si>
    <t>Mongodb Servicos de Software no Brasil Ltda.</t>
  </si>
  <si>
    <t>Software - Mongo Db</t>
  </si>
  <si>
    <t>8486</t>
  </si>
  <si>
    <t>Pinata Cloud</t>
  </si>
  <si>
    <t>Software - Pinata</t>
  </si>
  <si>
    <t>6271</t>
  </si>
  <si>
    <t>Software - Pacote Office (Michel Goldberg)</t>
  </si>
  <si>
    <t>6397</t>
  </si>
  <si>
    <t>Lucas Costa da Conceição Gomes</t>
  </si>
  <si>
    <t>Prestação de Serviços</t>
  </si>
  <si>
    <t>Despesas com Pessoal</t>
  </si>
  <si>
    <t>People</t>
  </si>
  <si>
    <t>6445</t>
  </si>
  <si>
    <t>Thamyres Guedes Reis Corrêa</t>
  </si>
  <si>
    <t>6492</t>
  </si>
  <si>
    <t>Olga Carolina Bon Navarro</t>
  </si>
  <si>
    <t>6541</t>
  </si>
  <si>
    <t>Caio Diniz Bretas</t>
  </si>
  <si>
    <t>Fornecedor em Regime de Estágio</t>
  </si>
  <si>
    <t>Bolsa Auxílio Estágio</t>
  </si>
  <si>
    <t>6587</t>
  </si>
  <si>
    <t>Bruno Leão Teixeira</t>
  </si>
  <si>
    <t>6635</t>
  </si>
  <si>
    <t>Caio Barbosa Zacarias</t>
  </si>
  <si>
    <t>6680</t>
  </si>
  <si>
    <t>Bruno Dyskant Flomin</t>
  </si>
  <si>
    <t>Conselho</t>
  </si>
  <si>
    <t>6729</t>
  </si>
  <si>
    <t>Gabriel Polverelli Nogueira</t>
  </si>
  <si>
    <t>6777</t>
  </si>
  <si>
    <t>Hercílio Helton e Silva Junior</t>
  </si>
  <si>
    <t>6820</t>
  </si>
  <si>
    <t>Lucas dos Santos Reis</t>
  </si>
  <si>
    <t>6870</t>
  </si>
  <si>
    <t>Menachem Mendel Yaacov Aboutboul</t>
  </si>
  <si>
    <t>6917</t>
  </si>
  <si>
    <t>Michel Ruthenberg Goldberg</t>
  </si>
  <si>
    <t>7012</t>
  </si>
  <si>
    <t>Nicolau Riess Selicheff</t>
  </si>
  <si>
    <t>7057</t>
  </si>
  <si>
    <t>Jeane Resque Gomes dos Santos</t>
  </si>
  <si>
    <t>7105</t>
  </si>
  <si>
    <t>Ayotunde Cavalcante de Sales</t>
  </si>
  <si>
    <t>7153</t>
  </si>
  <si>
    <t>Pedro Medeiros Delgado</t>
  </si>
  <si>
    <t>7200</t>
  </si>
  <si>
    <t>Luis Guilherme Tillier</t>
  </si>
  <si>
    <t>7246</t>
  </si>
  <si>
    <t>Igor Andrade Rocha</t>
  </si>
  <si>
    <t>7295</t>
  </si>
  <si>
    <t>Amanda Marques Ramos Pimentel</t>
  </si>
  <si>
    <t>7339</t>
  </si>
  <si>
    <t>Kayky de Carvalho Vieira</t>
  </si>
  <si>
    <t>7389</t>
  </si>
  <si>
    <t>Mariana Heiderich Morgado</t>
  </si>
  <si>
    <t>7436</t>
  </si>
  <si>
    <t>João Pedro Delgado Fernandes</t>
  </si>
  <si>
    <t>7484</t>
  </si>
  <si>
    <t>Arthur Marques Ramos Pimentel</t>
  </si>
  <si>
    <t>7530</t>
  </si>
  <si>
    <t>Antonia de Souza e Silva</t>
  </si>
  <si>
    <t>7576</t>
  </si>
  <si>
    <t>Stella Leal dos Santos</t>
  </si>
  <si>
    <t>7624</t>
  </si>
  <si>
    <t>Jhony Wesley Terra</t>
  </si>
  <si>
    <t>7670</t>
  </si>
  <si>
    <t>Prestação de Serviços (Sales Operations - Estag)</t>
  </si>
  <si>
    <t>7718</t>
  </si>
  <si>
    <t>9847</t>
  </si>
  <si>
    <t>Pró-Labore Michel</t>
  </si>
  <si>
    <t>Pró-Labore</t>
  </si>
  <si>
    <t>9894</t>
  </si>
  <si>
    <t>Pró Labore</t>
  </si>
  <si>
    <t>9943</t>
  </si>
  <si>
    <t>9992</t>
  </si>
  <si>
    <t>Braun Comunicacao Integrada Ltda</t>
  </si>
  <si>
    <t>Assessoria de Imprensa</t>
  </si>
  <si>
    <t>Despesa de Marketing</t>
  </si>
  <si>
    <t>6220</t>
  </si>
  <si>
    <t>7770</t>
  </si>
  <si>
    <t>6172</t>
  </si>
  <si>
    <t>10045</t>
  </si>
  <si>
    <t>Software - Zeplin - 11/48</t>
  </si>
  <si>
    <t>6124</t>
  </si>
  <si>
    <t>5440</t>
  </si>
  <si>
    <t>5779</t>
  </si>
  <si>
    <t>5876</t>
  </si>
  <si>
    <t>5925</t>
  </si>
  <si>
    <t>5973</t>
  </si>
  <si>
    <t>6075</t>
  </si>
  <si>
    <t>6318</t>
  </si>
  <si>
    <t>8346</t>
  </si>
  <si>
    <t>5730</t>
  </si>
  <si>
    <t>8532</t>
  </si>
  <si>
    <t>5584</t>
  </si>
  <si>
    <t>5632</t>
  </si>
  <si>
    <t>8439</t>
  </si>
  <si>
    <t>5488</t>
  </si>
  <si>
    <t>5537</t>
  </si>
  <si>
    <t>9162</t>
  </si>
  <si>
    <t>5293</t>
  </si>
  <si>
    <t>5344</t>
  </si>
  <si>
    <t>5196</t>
  </si>
  <si>
    <t>5243</t>
  </si>
  <si>
    <t>5100</t>
  </si>
  <si>
    <t>8107</t>
  </si>
  <si>
    <t>8154</t>
  </si>
  <si>
    <t>8007</t>
  </si>
  <si>
    <t>5004</t>
  </si>
  <si>
    <t>5145</t>
  </si>
  <si>
    <t>Tweetshit Premium - 12/48</t>
  </si>
  <si>
    <t>5681</t>
  </si>
  <si>
    <t>Parcelamento de Débitos Tributários (Débito Automático Conta Caio Barbosa)  - 12/50</t>
  </si>
  <si>
    <t>7964</t>
  </si>
  <si>
    <t>5051</t>
  </si>
  <si>
    <t>8579</t>
  </si>
  <si>
    <t>4954</t>
  </si>
  <si>
    <t>8298</t>
  </si>
  <si>
    <t>9797</t>
  </si>
  <si>
    <t>8251</t>
  </si>
  <si>
    <t>8391</t>
  </si>
  <si>
    <t>8484</t>
  </si>
  <si>
    <t>6270</t>
  </si>
  <si>
    <t>6396</t>
  </si>
  <si>
    <t>6444</t>
  </si>
  <si>
    <t>6491</t>
  </si>
  <si>
    <t>6538</t>
  </si>
  <si>
    <t>6586</t>
  </si>
  <si>
    <t>6633</t>
  </si>
  <si>
    <t>6678</t>
  </si>
  <si>
    <t>6728</t>
  </si>
  <si>
    <t>6773</t>
  </si>
  <si>
    <t>6824</t>
  </si>
  <si>
    <t>6869</t>
  </si>
  <si>
    <t>6916</t>
  </si>
  <si>
    <t>7006</t>
  </si>
  <si>
    <t>7059</t>
  </si>
  <si>
    <t>7103</t>
  </si>
  <si>
    <t>7152</t>
  </si>
  <si>
    <t>7196</t>
  </si>
  <si>
    <t>7247</t>
  </si>
  <si>
    <t>7296</t>
  </si>
  <si>
    <t>7342</t>
  </si>
  <si>
    <t>7388</t>
  </si>
  <si>
    <t>7435</t>
  </si>
  <si>
    <t>7482</t>
  </si>
  <si>
    <t>7528</t>
  </si>
  <si>
    <t>7577</t>
  </si>
  <si>
    <t>7623</t>
  </si>
  <si>
    <t>7672</t>
  </si>
  <si>
    <t>7717</t>
  </si>
  <si>
    <t>9845</t>
  </si>
  <si>
    <t>9895</t>
  </si>
  <si>
    <t>9942</t>
  </si>
  <si>
    <t>9993</t>
  </si>
  <si>
    <t>6217</t>
  </si>
  <si>
    <t>7769</t>
  </si>
  <si>
    <t>6170</t>
  </si>
  <si>
    <t>10041</t>
  </si>
  <si>
    <t>Software - Zeplin - 10/48</t>
  </si>
  <si>
    <t>6123</t>
  </si>
  <si>
    <t>5439</t>
  </si>
  <si>
    <t>5778</t>
  </si>
  <si>
    <t>5875</t>
  </si>
  <si>
    <t>5924</t>
  </si>
  <si>
    <t>5972</t>
  </si>
  <si>
    <t>6074</t>
  </si>
  <si>
    <t>6319</t>
  </si>
  <si>
    <t>8343</t>
  </si>
  <si>
    <t>5729</t>
  </si>
  <si>
    <t>8531</t>
  </si>
  <si>
    <t>5585</t>
  </si>
  <si>
    <t>5633</t>
  </si>
  <si>
    <t>8437</t>
  </si>
  <si>
    <t>5487</t>
  </si>
  <si>
    <t>5536</t>
  </si>
  <si>
    <t>9160</t>
  </si>
  <si>
    <t>5294</t>
  </si>
  <si>
    <t>5345</t>
  </si>
  <si>
    <t>5194</t>
  </si>
  <si>
    <t>5244</t>
  </si>
  <si>
    <t>5098</t>
  </si>
  <si>
    <t>8106</t>
  </si>
  <si>
    <t>8153</t>
  </si>
  <si>
    <t>8008</t>
  </si>
  <si>
    <t>5003</t>
  </si>
  <si>
    <t>5146</t>
  </si>
  <si>
    <t>Tweetshit Premium - 11/48</t>
  </si>
  <si>
    <t>5680</t>
  </si>
  <si>
    <t>Parcelamento de Débitos Tributários (Débito Automático Conta Caio Barbosa)  - 11/50</t>
  </si>
  <si>
    <t>7963</t>
  </si>
  <si>
    <t>5052</t>
  </si>
  <si>
    <t>8580</t>
  </si>
  <si>
    <t>4955</t>
  </si>
  <si>
    <t>8296</t>
  </si>
  <si>
    <t>9792</t>
  </si>
  <si>
    <t>8249</t>
  </si>
  <si>
    <t>8389</t>
  </si>
  <si>
    <t>8485</t>
  </si>
  <si>
    <t>6269</t>
  </si>
  <si>
    <t>6394</t>
  </si>
  <si>
    <t>6443</t>
  </si>
  <si>
    <t>6489</t>
  </si>
  <si>
    <t>6539</t>
  </si>
  <si>
    <t>6588</t>
  </si>
  <si>
    <t>6632</t>
  </si>
  <si>
    <t>6679</t>
  </si>
  <si>
    <t>6727</t>
  </si>
  <si>
    <t>6775</t>
  </si>
  <si>
    <t>6822</t>
  </si>
  <si>
    <t>6867</t>
  </si>
  <si>
    <t>6913</t>
  </si>
  <si>
    <t>7007</t>
  </si>
  <si>
    <t>7058</t>
  </si>
  <si>
    <t>7106</t>
  </si>
  <si>
    <t>7150</t>
  </si>
  <si>
    <t>7195</t>
  </si>
  <si>
    <t>7244</t>
  </si>
  <si>
    <t>7293</t>
  </si>
  <si>
    <t>7343</t>
  </si>
  <si>
    <t>7385</t>
  </si>
  <si>
    <t>7433</t>
  </si>
  <si>
    <t>7480</t>
  </si>
  <si>
    <t>7529</t>
  </si>
  <si>
    <t>7575</t>
  </si>
  <si>
    <t>7622</t>
  </si>
  <si>
    <t>7669</t>
  </si>
  <si>
    <t>7715</t>
  </si>
  <si>
    <t>9844</t>
  </si>
  <si>
    <t>9893</t>
  </si>
  <si>
    <t>9941</t>
  </si>
  <si>
    <t>9991</t>
  </si>
  <si>
    <t>6218</t>
  </si>
  <si>
    <t>7768</t>
  </si>
  <si>
    <t>6171</t>
  </si>
  <si>
    <t>10047</t>
  </si>
  <si>
    <t>Software - Zeplin - 9/48</t>
  </si>
  <si>
    <t>6122</t>
  </si>
  <si>
    <t>5437</t>
  </si>
  <si>
    <t>5874</t>
  </si>
  <si>
    <t>5922</t>
  </si>
  <si>
    <t>5971</t>
  </si>
  <si>
    <t>6073</t>
  </si>
  <si>
    <t>6316</t>
  </si>
  <si>
    <t>8345</t>
  </si>
  <si>
    <t>5777</t>
  </si>
  <si>
    <t>5726</t>
  </si>
  <si>
    <t>8530</t>
  </si>
  <si>
    <t>5583</t>
  </si>
  <si>
    <t>5631</t>
  </si>
  <si>
    <t>8433</t>
  </si>
  <si>
    <t>5486</t>
  </si>
  <si>
    <t>5535</t>
  </si>
  <si>
    <t>9159</t>
  </si>
  <si>
    <t>5292</t>
  </si>
  <si>
    <t>5342</t>
  </si>
  <si>
    <t>9214</t>
  </si>
  <si>
    <t>5195</t>
  </si>
  <si>
    <t>5242</t>
  </si>
  <si>
    <t>5099</t>
  </si>
  <si>
    <t>8101</t>
  </si>
  <si>
    <t>8155</t>
  </si>
  <si>
    <t>8006</t>
  </si>
  <si>
    <t>5002</t>
  </si>
  <si>
    <t>5149</t>
  </si>
  <si>
    <t>Tweetshit Premium - 10/48</t>
  </si>
  <si>
    <t>5678</t>
  </si>
  <si>
    <t>Parcelamento de Débitos Tributários (Débito Automático Conta Caio Barbosa)  - 10/50</t>
  </si>
  <si>
    <t>7962</t>
  </si>
  <si>
    <t>5049</t>
  </si>
  <si>
    <t>8577</t>
  </si>
  <si>
    <t>4953</t>
  </si>
  <si>
    <t>8292</t>
  </si>
  <si>
    <t>9790</t>
  </si>
  <si>
    <t>8248</t>
  </si>
  <si>
    <t>8390</t>
  </si>
  <si>
    <t>8482</t>
  </si>
  <si>
    <t>6267</t>
  </si>
  <si>
    <t>6395</t>
  </si>
  <si>
    <t>6442</t>
  </si>
  <si>
    <t>6490</t>
  </si>
  <si>
    <t>6537</t>
  </si>
  <si>
    <t>6585</t>
  </si>
  <si>
    <t>6631</t>
  </si>
  <si>
    <t>6681</t>
  </si>
  <si>
    <t>6726</t>
  </si>
  <si>
    <t>6774</t>
  </si>
  <si>
    <t>6821</t>
  </si>
  <si>
    <t>6868</t>
  </si>
  <si>
    <t>6914</t>
  </si>
  <si>
    <t>7005</t>
  </si>
  <si>
    <t>7056</t>
  </si>
  <si>
    <t>7104</t>
  </si>
  <si>
    <t>7149</t>
  </si>
  <si>
    <t>7194</t>
  </si>
  <si>
    <t>7245</t>
  </si>
  <si>
    <t>7292</t>
  </si>
  <si>
    <t>7341</t>
  </si>
  <si>
    <t>7386</t>
  </si>
  <si>
    <t>7434</t>
  </si>
  <si>
    <t>7481</t>
  </si>
  <si>
    <t>7527</t>
  </si>
  <si>
    <t>7573</t>
  </si>
  <si>
    <t>7621</t>
  </si>
  <si>
    <t>7668</t>
  </si>
  <si>
    <t>7716</t>
  </si>
  <si>
    <t>9842</t>
  </si>
  <si>
    <t>9892</t>
  </si>
  <si>
    <t>9940</t>
  </si>
  <si>
    <t>9989</t>
  </si>
  <si>
    <t>6219</t>
  </si>
  <si>
    <t>7767</t>
  </si>
  <si>
    <t>6169</t>
  </si>
  <si>
    <t>10048</t>
  </si>
  <si>
    <t>Software - Zeplin - 8/48</t>
  </si>
  <si>
    <t>6120</t>
  </si>
  <si>
    <t>5438</t>
  </si>
  <si>
    <t>5873</t>
  </si>
  <si>
    <t>5919</t>
  </si>
  <si>
    <t>5969</t>
  </si>
  <si>
    <t>6071</t>
  </si>
  <si>
    <t>6317</t>
  </si>
  <si>
    <t>8341</t>
  </si>
  <si>
    <t>5776</t>
  </si>
  <si>
    <t>5735</t>
  </si>
  <si>
    <t>8529</t>
  </si>
  <si>
    <t>5582</t>
  </si>
  <si>
    <t>5630</t>
  </si>
  <si>
    <t>8438</t>
  </si>
  <si>
    <t>5484</t>
  </si>
  <si>
    <t>5533</t>
  </si>
  <si>
    <t>9161</t>
  </si>
  <si>
    <t>5291</t>
  </si>
  <si>
    <t>5340</t>
  </si>
  <si>
    <t>5193</t>
  </si>
  <si>
    <t>5241</t>
  </si>
  <si>
    <t>5096</t>
  </si>
  <si>
    <t>8100</t>
  </si>
  <si>
    <t>8152</t>
  </si>
  <si>
    <t>8011</t>
  </si>
  <si>
    <t>5001</t>
  </si>
  <si>
    <t>5147</t>
  </si>
  <si>
    <t>Tweetshit Premium - 9/48</t>
  </si>
  <si>
    <t>5679</t>
  </si>
  <si>
    <t>Parcelamento de Débitos Tributários (Débito Automático Conta Caio Barbosa)  - 9/50</t>
  </si>
  <si>
    <t>7961</t>
  </si>
  <si>
    <t>5048</t>
  </si>
  <si>
    <t>8578</t>
  </si>
  <si>
    <t>4952</t>
  </si>
  <si>
    <t>8291</t>
  </si>
  <si>
    <t>9789</t>
  </si>
  <si>
    <t>8247</t>
  </si>
  <si>
    <t>8387</t>
  </si>
  <si>
    <t>8483</t>
  </si>
  <si>
    <t>6268</t>
  </si>
  <si>
    <t>6393</t>
  </si>
  <si>
    <t>6439</t>
  </si>
  <si>
    <t>6486</t>
  </si>
  <si>
    <t>6536</t>
  </si>
  <si>
    <t>6584</t>
  </si>
  <si>
    <t>6630</t>
  </si>
  <si>
    <t>6677</t>
  </si>
  <si>
    <t>6724</t>
  </si>
  <si>
    <t>6770</t>
  </si>
  <si>
    <t>6819</t>
  </si>
  <si>
    <t>6866</t>
  </si>
  <si>
    <t>6912</t>
  </si>
  <si>
    <t>7010</t>
  </si>
  <si>
    <t>7052</t>
  </si>
  <si>
    <t>7101</t>
  </si>
  <si>
    <t>7151</t>
  </si>
  <si>
    <t>7199</t>
  </si>
  <si>
    <t>7243</t>
  </si>
  <si>
    <t>7291</t>
  </si>
  <si>
    <t>7337</t>
  </si>
  <si>
    <t>7387</t>
  </si>
  <si>
    <t>7431</t>
  </si>
  <si>
    <t>7476</t>
  </si>
  <si>
    <t>7524</t>
  </si>
  <si>
    <t>7574</t>
  </si>
  <si>
    <t>7618</t>
  </si>
  <si>
    <t>7667</t>
  </si>
  <si>
    <t>7713</t>
  </si>
  <si>
    <t>9840</t>
  </si>
  <si>
    <t>9891</t>
  </si>
  <si>
    <t>9938</t>
  </si>
  <si>
    <t>9990</t>
  </si>
  <si>
    <t>6216</t>
  </si>
  <si>
    <t>7764</t>
  </si>
  <si>
    <t>6168</t>
  </si>
  <si>
    <t>10039</t>
  </si>
  <si>
    <t>Software - Zeplin - 7/48</t>
  </si>
  <si>
    <t>6121</t>
  </si>
  <si>
    <t>5434</t>
  </si>
  <si>
    <t>5871</t>
  </si>
  <si>
    <t>5918</t>
  </si>
  <si>
    <t>5968</t>
  </si>
  <si>
    <t>6072</t>
  </si>
  <si>
    <t>6315</t>
  </si>
  <si>
    <t>8340</t>
  </si>
  <si>
    <t>5774</t>
  </si>
  <si>
    <t>5727</t>
  </si>
  <si>
    <t>8528</t>
  </si>
  <si>
    <t>5581</t>
  </si>
  <si>
    <t>5629</t>
  </si>
  <si>
    <t>8432</t>
  </si>
  <si>
    <t>5485</t>
  </si>
  <si>
    <t>5534</t>
  </si>
  <si>
    <t>9158</t>
  </si>
  <si>
    <t>5290</t>
  </si>
  <si>
    <t>5341</t>
  </si>
  <si>
    <t>5192</t>
  </si>
  <si>
    <t>5238</t>
  </si>
  <si>
    <t>5097</t>
  </si>
  <si>
    <t>8104</t>
  </si>
  <si>
    <t>8149</t>
  </si>
  <si>
    <t>8010</t>
  </si>
  <si>
    <t>5000</t>
  </si>
  <si>
    <t>5142</t>
  </si>
  <si>
    <t>Tweetshit Premium - 8/48</t>
  </si>
  <si>
    <t>5677</t>
  </si>
  <si>
    <t>Parcelamento de Débitos Tributários (Débito Automático Conta Caio Barbosa)  - 8/50</t>
  </si>
  <si>
    <t>7959</t>
  </si>
  <si>
    <t>5045</t>
  </si>
  <si>
    <t>8574</t>
  </si>
  <si>
    <t>4951</t>
  </si>
  <si>
    <t>8295</t>
  </si>
  <si>
    <t>9796</t>
  </si>
  <si>
    <t>8243</t>
  </si>
  <si>
    <t>8383</t>
  </si>
  <si>
    <t>8478</t>
  </si>
  <si>
    <t>6261</t>
  </si>
  <si>
    <t>6403</t>
  </si>
  <si>
    <t>6440</t>
  </si>
  <si>
    <t>6487</t>
  </si>
  <si>
    <t>6532</t>
  </si>
  <si>
    <t>6582</t>
  </si>
  <si>
    <t>6628</t>
  </si>
  <si>
    <t>6674</t>
  </si>
  <si>
    <t>6725</t>
  </si>
  <si>
    <t>6771</t>
  </si>
  <si>
    <t>6814</t>
  </si>
  <si>
    <t>6863</t>
  </si>
  <si>
    <t>6915</t>
  </si>
  <si>
    <t>7003</t>
  </si>
  <si>
    <t>7053</t>
  </si>
  <si>
    <t>7099</t>
  </si>
  <si>
    <t>7148</t>
  </si>
  <si>
    <t>7197</t>
  </si>
  <si>
    <t>7242</t>
  </si>
  <si>
    <t>7290</t>
  </si>
  <si>
    <t>7336</t>
  </si>
  <si>
    <t>7383</t>
  </si>
  <si>
    <t>7429</t>
  </si>
  <si>
    <t>7475</t>
  </si>
  <si>
    <t>7525</t>
  </si>
  <si>
    <t>7572</t>
  </si>
  <si>
    <t>7616</t>
  </si>
  <si>
    <t>7665</t>
  </si>
  <si>
    <t>7711</t>
  </si>
  <si>
    <t>9838</t>
  </si>
  <si>
    <t>9890</t>
  </si>
  <si>
    <t>9939</t>
  </si>
  <si>
    <t>9988</t>
  </si>
  <si>
    <t>6215</t>
  </si>
  <si>
    <t>7763</t>
  </si>
  <si>
    <t>6167</t>
  </si>
  <si>
    <t>10037</t>
  </si>
  <si>
    <t>Software - Zeplin - 6/48</t>
  </si>
  <si>
    <t>6119</t>
  </si>
  <si>
    <t>5436</t>
  </si>
  <si>
    <t>5872</t>
  </si>
  <si>
    <t>5920</t>
  </si>
  <si>
    <t>5970</t>
  </si>
  <si>
    <t>6068</t>
  </si>
  <si>
    <t>6313</t>
  </si>
  <si>
    <t>8337</t>
  </si>
  <si>
    <t>5775</t>
  </si>
  <si>
    <t>5728</t>
  </si>
  <si>
    <t>8526</t>
  </si>
  <si>
    <t>5578</t>
  </si>
  <si>
    <t>5628</t>
  </si>
  <si>
    <t>8436</t>
  </si>
  <si>
    <t>5483</t>
  </si>
  <si>
    <t>5529</t>
  </si>
  <si>
    <t>9156</t>
  </si>
  <si>
    <t>5286</t>
  </si>
  <si>
    <t>5338</t>
  </si>
  <si>
    <t>9213</t>
  </si>
  <si>
    <t>5191</t>
  </si>
  <si>
    <t>5237</t>
  </si>
  <si>
    <t>5093</t>
  </si>
  <si>
    <t>8105</t>
  </si>
  <si>
    <t>8150</t>
  </si>
  <si>
    <t>8009</t>
  </si>
  <si>
    <t>4999</t>
  </si>
  <si>
    <t>5141</t>
  </si>
  <si>
    <t>Tweetshit Premium - 7/48</t>
  </si>
  <si>
    <t>5676</t>
  </si>
  <si>
    <t>Parcelamento de Débitos Tributários (Débito Automático Conta Caio Barbosa)  - 7/50</t>
  </si>
  <si>
    <t>7958</t>
  </si>
  <si>
    <t>5046</t>
  </si>
  <si>
    <t>8575</t>
  </si>
  <si>
    <t>4947</t>
  </si>
  <si>
    <t>8294</t>
  </si>
  <si>
    <t>9793</t>
  </si>
  <si>
    <t>8246</t>
  </si>
  <si>
    <t>8385</t>
  </si>
  <si>
    <t>8477</t>
  </si>
  <si>
    <t>6262</t>
  </si>
  <si>
    <t>6392</t>
  </si>
  <si>
    <t>6441</t>
  </si>
  <si>
    <t>6485</t>
  </si>
  <si>
    <t>6534</t>
  </si>
  <si>
    <t>6580</t>
  </si>
  <si>
    <t>6629</t>
  </si>
  <si>
    <t>6675</t>
  </si>
  <si>
    <t>6721</t>
  </si>
  <si>
    <t>6769</t>
  </si>
  <si>
    <t>6815</t>
  </si>
  <si>
    <t>6864</t>
  </si>
  <si>
    <t>6910</t>
  </si>
  <si>
    <t>7009</t>
  </si>
  <si>
    <t>7054</t>
  </si>
  <si>
    <t>7100</t>
  </si>
  <si>
    <t>7147</t>
  </si>
  <si>
    <t>7192</t>
  </si>
  <si>
    <t>7240</t>
  </si>
  <si>
    <t>7289</t>
  </si>
  <si>
    <t>7334</t>
  </si>
  <si>
    <t>7384</t>
  </si>
  <si>
    <t>7430</t>
  </si>
  <si>
    <t>7479</t>
  </si>
  <si>
    <t>7526</t>
  </si>
  <si>
    <t>7570</t>
  </si>
  <si>
    <t>7620</t>
  </si>
  <si>
    <t>7666</t>
  </si>
  <si>
    <t>7714</t>
  </si>
  <si>
    <t>9843</t>
  </si>
  <si>
    <t>9889</t>
  </si>
  <si>
    <t>9936</t>
  </si>
  <si>
    <t>9987</t>
  </si>
  <si>
    <t>6214</t>
  </si>
  <si>
    <t>7762</t>
  </si>
  <si>
    <t>6166</t>
  </si>
  <si>
    <t>10038</t>
  </si>
  <si>
    <t>Software - Zeplin - 5/48</t>
  </si>
  <si>
    <t>6118</t>
  </si>
  <si>
    <t>5433</t>
  </si>
  <si>
    <t>5870</t>
  </si>
  <si>
    <t>5923</t>
  </si>
  <si>
    <t>5965</t>
  </si>
  <si>
    <t>6067</t>
  </si>
  <si>
    <t>6311</t>
  </si>
  <si>
    <t>8338</t>
  </si>
  <si>
    <t>5773</t>
  </si>
  <si>
    <t>5725</t>
  </si>
  <si>
    <t>8527</t>
  </si>
  <si>
    <t>5579</t>
  </si>
  <si>
    <t>5627</t>
  </si>
  <si>
    <t>8434</t>
  </si>
  <si>
    <t>5481</t>
  </si>
  <si>
    <t>5532</t>
  </si>
  <si>
    <t>9152</t>
  </si>
  <si>
    <t>5288</t>
  </si>
  <si>
    <t>5339</t>
  </si>
  <si>
    <t>5189</t>
  </si>
  <si>
    <t>5239</t>
  </si>
  <si>
    <t>5092</t>
  </si>
  <si>
    <t>8103</t>
  </si>
  <si>
    <t>8148</t>
  </si>
  <si>
    <t>8005</t>
  </si>
  <si>
    <t>4998</t>
  </si>
  <si>
    <t>5143</t>
  </si>
  <si>
    <t>Tweetshit Premium - 6/48</t>
  </si>
  <si>
    <t>5675</t>
  </si>
  <si>
    <t>Parcelamento de Débitos Tributários (Débito Automático Conta Caio Barbosa)  - 6/50</t>
  </si>
  <si>
    <t>7960</t>
  </si>
  <si>
    <t>5044</t>
  </si>
  <si>
    <t>8576</t>
  </si>
  <si>
    <t>4948</t>
  </si>
  <si>
    <t>8290</t>
  </si>
  <si>
    <t>9795</t>
  </si>
  <si>
    <t>8244</t>
  </si>
  <si>
    <t>8386</t>
  </si>
  <si>
    <t>8479</t>
  </si>
  <si>
    <t>6266</t>
  </si>
  <si>
    <t>6391</t>
  </si>
  <si>
    <t>6438</t>
  </si>
  <si>
    <t>6484</t>
  </si>
  <si>
    <t>6533</t>
  </si>
  <si>
    <t>6581</t>
  </si>
  <si>
    <t>6627</t>
  </si>
  <si>
    <t>6676</t>
  </si>
  <si>
    <t>6722</t>
  </si>
  <si>
    <t>6772</t>
  </si>
  <si>
    <t>6818</t>
  </si>
  <si>
    <t>6865</t>
  </si>
  <si>
    <t>6911</t>
  </si>
  <si>
    <t>7008</t>
  </si>
  <si>
    <t>7051</t>
  </si>
  <si>
    <t>7102</t>
  </si>
  <si>
    <t>7146</t>
  </si>
  <si>
    <t>7193</t>
  </si>
  <si>
    <t>7241</t>
  </si>
  <si>
    <t>7287</t>
  </si>
  <si>
    <t>7338</t>
  </si>
  <si>
    <t>7382</t>
  </si>
  <si>
    <t>7428</t>
  </si>
  <si>
    <t>7478</t>
  </si>
  <si>
    <t>7523</t>
  </si>
  <si>
    <t>7571</t>
  </si>
  <si>
    <t>7619</t>
  </si>
  <si>
    <t>7664</t>
  </si>
  <si>
    <t>7712</t>
  </si>
  <si>
    <t>9839</t>
  </si>
  <si>
    <t>9886</t>
  </si>
  <si>
    <t>9935</t>
  </si>
  <si>
    <t>9986</t>
  </si>
  <si>
    <t>6213</t>
  </si>
  <si>
    <t>7765</t>
  </si>
  <si>
    <t>6165</t>
  </si>
  <si>
    <t>10040</t>
  </si>
  <si>
    <t>Software - Zeplin - 4/48</t>
  </si>
  <si>
    <t>6117</t>
  </si>
  <si>
    <t>9770</t>
  </si>
  <si>
    <t>Lançamento para Provisionar Eventuais Custos Extras (Além dos 10 Mensais)</t>
  </si>
  <si>
    <t>5435</t>
  </si>
  <si>
    <t>5869</t>
  </si>
  <si>
    <t>5917</t>
  </si>
  <si>
    <t>5966</t>
  </si>
  <si>
    <t>6070</t>
  </si>
  <si>
    <t>6312</t>
  </si>
  <si>
    <t>8336</t>
  </si>
  <si>
    <t>5772</t>
  </si>
  <si>
    <t>5723</t>
  </si>
  <si>
    <t>8525</t>
  </si>
  <si>
    <t>5580</t>
  </si>
  <si>
    <t>5625</t>
  </si>
  <si>
    <t>8431</t>
  </si>
  <si>
    <t>5480</t>
  </si>
  <si>
    <t>5530</t>
  </si>
  <si>
    <t>9155</t>
  </si>
  <si>
    <t>5284</t>
  </si>
  <si>
    <t>5336</t>
  </si>
  <si>
    <t>5187</t>
  </si>
  <si>
    <t>5240</t>
  </si>
  <si>
    <t>5094</t>
  </si>
  <si>
    <t>8098</t>
  </si>
  <si>
    <t>8146</t>
  </si>
  <si>
    <t>8004</t>
  </si>
  <si>
    <t>4996</t>
  </si>
  <si>
    <t>5144</t>
  </si>
  <si>
    <t>Tweetshit Premium - 5/48</t>
  </si>
  <si>
    <t>5672</t>
  </si>
  <si>
    <t>Parcelamento de Débitos Tributários (Débito Automático Conta Caio Barbosa)  - 5/50</t>
  </si>
  <si>
    <t>7956</t>
  </si>
  <si>
    <t>5047</t>
  </si>
  <si>
    <t>8573</t>
  </si>
  <si>
    <t>4950</t>
  </si>
  <si>
    <t>8289</t>
  </si>
  <si>
    <t>9791</t>
  </si>
  <si>
    <t>8242</t>
  </si>
  <si>
    <t>8384</t>
  </si>
  <si>
    <t>8480</t>
  </si>
  <si>
    <t>6265</t>
  </si>
  <si>
    <t>6390</t>
  </si>
  <si>
    <t>6437</t>
  </si>
  <si>
    <t>6488</t>
  </si>
  <si>
    <t>6531</t>
  </si>
  <si>
    <t>6583</t>
  </si>
  <si>
    <t>6625</t>
  </si>
  <si>
    <t>6673</t>
  </si>
  <si>
    <t>6723</t>
  </si>
  <si>
    <t>6767</t>
  </si>
  <si>
    <t>6816</t>
  </si>
  <si>
    <t>6862</t>
  </si>
  <si>
    <t>6909</t>
  </si>
  <si>
    <t>7004</t>
  </si>
  <si>
    <t>7055</t>
  </si>
  <si>
    <t>7098</t>
  </si>
  <si>
    <t>7144</t>
  </si>
  <si>
    <t>7198</t>
  </si>
  <si>
    <t>7238</t>
  </si>
  <si>
    <t>7288</t>
  </si>
  <si>
    <t>7335</t>
  </si>
  <si>
    <t>7381</t>
  </si>
  <si>
    <t>7432</t>
  </si>
  <si>
    <t>7477</t>
  </si>
  <si>
    <t>7522</t>
  </si>
  <si>
    <t>7569</t>
  </si>
  <si>
    <t>7617</t>
  </si>
  <si>
    <t>7663</t>
  </si>
  <si>
    <t>7710</t>
  </si>
  <si>
    <t>9837</t>
  </si>
  <si>
    <t>9888</t>
  </si>
  <si>
    <t>9937</t>
  </si>
  <si>
    <t>9984</t>
  </si>
  <si>
    <t>6212</t>
  </si>
  <si>
    <t>7766</t>
  </si>
  <si>
    <t>6164</t>
  </si>
  <si>
    <t>10035</t>
  </si>
  <si>
    <t>Software - Zeplin - 3/48</t>
  </si>
  <si>
    <t>6116</t>
  </si>
  <si>
    <t>5432</t>
  </si>
  <si>
    <t>5868</t>
  </si>
  <si>
    <t>5916</t>
  </si>
  <si>
    <t>5967</t>
  </si>
  <si>
    <t>6069</t>
  </si>
  <si>
    <t>6310</t>
  </si>
  <si>
    <t>8339</t>
  </si>
  <si>
    <t>9769</t>
  </si>
  <si>
    <t>5770</t>
  </si>
  <si>
    <t>5724</t>
  </si>
  <si>
    <t>8524</t>
  </si>
  <si>
    <t>5576</t>
  </si>
  <si>
    <t>5626</t>
  </si>
  <si>
    <t>8435</t>
  </si>
  <si>
    <t>5482</t>
  </si>
  <si>
    <t>5531</t>
  </si>
  <si>
    <t>9154</t>
  </si>
  <si>
    <t>5287</t>
  </si>
  <si>
    <t>5337</t>
  </si>
  <si>
    <t>9212</t>
  </si>
  <si>
    <t>5188</t>
  </si>
  <si>
    <t>5236</t>
  </si>
  <si>
    <t>5091</t>
  </si>
  <si>
    <t>8102</t>
  </si>
  <si>
    <t>8151</t>
  </si>
  <si>
    <t>8003</t>
  </si>
  <si>
    <t>4995</t>
  </si>
  <si>
    <t>5139</t>
  </si>
  <si>
    <t>Tweetshit Premium - 4/48</t>
  </si>
  <si>
    <t>5674</t>
  </si>
  <si>
    <t>Parcelamento de Débitos Tributários (Débito Automático Conta Caio Barbosa)  - 4/50</t>
  </si>
  <si>
    <t>7957</t>
  </si>
  <si>
    <t>5042</t>
  </si>
  <si>
    <t>8572</t>
  </si>
  <si>
    <t>4949</t>
  </si>
  <si>
    <t>8293</t>
  </si>
  <si>
    <t>9794</t>
  </si>
  <si>
    <t>8245</t>
  </si>
  <si>
    <t>348</t>
  </si>
  <si>
    <t>Nestle Brasil Ltda.</t>
  </si>
  <si>
    <t>Btg - Conta Corrente</t>
  </si>
  <si>
    <t>Serviço Prestado Pela Lumx: Projeto Nestle</t>
  </si>
  <si>
    <t>Setupfee - Nestle</t>
  </si>
  <si>
    <t>Receita Setup Fee</t>
  </si>
  <si>
    <t>Non Recurrent</t>
  </si>
  <si>
    <t>Operating Revenue</t>
  </si>
  <si>
    <t>8388</t>
  </si>
  <si>
    <t>8481</t>
  </si>
  <si>
    <t>6264</t>
  </si>
  <si>
    <t>6389</t>
  </si>
  <si>
    <t>6436</t>
  </si>
  <si>
    <t>6483</t>
  </si>
  <si>
    <t>6535</t>
  </si>
  <si>
    <t>6579</t>
  </si>
  <si>
    <t>6626</t>
  </si>
  <si>
    <t>6672</t>
  </si>
  <si>
    <t>6720</t>
  </si>
  <si>
    <t>6768</t>
  </si>
  <si>
    <t>6817</t>
  </si>
  <si>
    <t>6861</t>
  </si>
  <si>
    <t>6908</t>
  </si>
  <si>
    <t>7002</t>
  </si>
  <si>
    <t>7050</t>
  </si>
  <si>
    <t>7097</t>
  </si>
  <si>
    <t>7145</t>
  </si>
  <si>
    <t>7191</t>
  </si>
  <si>
    <t>7239</t>
  </si>
  <si>
    <t>7286</t>
  </si>
  <si>
    <t>7333</t>
  </si>
  <si>
    <t>7380</t>
  </si>
  <si>
    <t>7427</t>
  </si>
  <si>
    <t>7474</t>
  </si>
  <si>
    <t>7521</t>
  </si>
  <si>
    <t>7568</t>
  </si>
  <si>
    <t>7615</t>
  </si>
  <si>
    <t>7662</t>
  </si>
  <si>
    <t>7709</t>
  </si>
  <si>
    <t>9841</t>
  </si>
  <si>
    <t>9887</t>
  </si>
  <si>
    <t>9934</t>
  </si>
  <si>
    <t>9985</t>
  </si>
  <si>
    <t>6211</t>
  </si>
  <si>
    <t>7761</t>
  </si>
  <si>
    <t>6163</t>
  </si>
  <si>
    <t>10036</t>
  </si>
  <si>
    <t>Software - Zeplin - 2/48</t>
  </si>
  <si>
    <t>6115</t>
  </si>
  <si>
    <t>5431</t>
  </si>
  <si>
    <t>5867</t>
  </si>
  <si>
    <t>5921</t>
  </si>
  <si>
    <t>5964</t>
  </si>
  <si>
    <t>6066</t>
  </si>
  <si>
    <t>6314</t>
  </si>
  <si>
    <t>8335</t>
  </si>
  <si>
    <t>9768</t>
  </si>
  <si>
    <t>Lançamento para Provisionar Eventuais Custos Extras (Além dos 10 Mensais).</t>
  </si>
  <si>
    <t>5771</t>
  </si>
  <si>
    <t>5722</t>
  </si>
  <si>
    <t>8523</t>
  </si>
  <si>
    <t>5577</t>
  </si>
  <si>
    <t>5624</t>
  </si>
  <si>
    <t>8430</t>
  </si>
  <si>
    <t>5479</t>
  </si>
  <si>
    <t>5527</t>
  </si>
  <si>
    <t>9157</t>
  </si>
  <si>
    <t>9980</t>
  </si>
  <si>
    <t>1454,12</t>
  </si>
  <si>
    <t>Imposto - Csll</t>
  </si>
  <si>
    <t>9981</t>
  </si>
  <si>
    <t>Imposto - Irpj</t>
  </si>
  <si>
    <t>5289</t>
  </si>
  <si>
    <t>5335</t>
  </si>
  <si>
    <t>5190</t>
  </si>
  <si>
    <t>5235</t>
  </si>
  <si>
    <t>5095</t>
  </si>
  <si>
    <t>8099</t>
  </si>
  <si>
    <t>8147</t>
  </si>
  <si>
    <t>9748</t>
  </si>
  <si>
    <t>Little Devil Entertainment Desenvolvimento de Jogos Ltda</t>
  </si>
  <si>
    <t>Repasse Feito para Little Devil</t>
  </si>
  <si>
    <t>5</t>
  </si>
  <si>
    <t>8002</t>
  </si>
  <si>
    <t>4997</t>
  </si>
  <si>
    <t>5140</t>
  </si>
  <si>
    <t>Tweetshit Premium - 3/48</t>
  </si>
  <si>
    <t>5671</t>
  </si>
  <si>
    <t>Parcelamento de Débitos Tributários (Débito Automático Conta Caio Barbosa)  - 3/50</t>
  </si>
  <si>
    <t>7955</t>
  </si>
  <si>
    <t>5043</t>
  </si>
  <si>
    <t>8571</t>
  </si>
  <si>
    <t>4946</t>
  </si>
  <si>
    <t>8288</t>
  </si>
  <si>
    <t>9788</t>
  </si>
  <si>
    <t>8241</t>
  </si>
  <si>
    <t>8382</t>
  </si>
  <si>
    <t>8476</t>
  </si>
  <si>
    <t>6263</t>
  </si>
  <si>
    <t>6388</t>
  </si>
  <si>
    <t>6435</t>
  </si>
  <si>
    <t>6482</t>
  </si>
  <si>
    <t>6530</t>
  </si>
  <si>
    <t>6578</t>
  </si>
  <si>
    <t>6624</t>
  </si>
  <si>
    <t>6671</t>
  </si>
  <si>
    <t>6719</t>
  </si>
  <si>
    <t>6766</t>
  </si>
  <si>
    <t>6813</t>
  </si>
  <si>
    <t>6860</t>
  </si>
  <si>
    <t>6907</t>
  </si>
  <si>
    <t>7001</t>
  </si>
  <si>
    <t>7048</t>
  </si>
  <si>
    <t>Thiago Henrique dos Santos</t>
  </si>
  <si>
    <t>7049</t>
  </si>
  <si>
    <t>7096</t>
  </si>
  <si>
    <t>7143</t>
  </si>
  <si>
    <t>7190</t>
  </si>
  <si>
    <t>7237</t>
  </si>
  <si>
    <t>7285</t>
  </si>
  <si>
    <t>7332</t>
  </si>
  <si>
    <t>7379</t>
  </si>
  <si>
    <t>7426</t>
  </si>
  <si>
    <t>7473</t>
  </si>
  <si>
    <t>7520</t>
  </si>
  <si>
    <t>7567</t>
  </si>
  <si>
    <t>7614</t>
  </si>
  <si>
    <t>7661</t>
  </si>
  <si>
    <t>7708</t>
  </si>
  <si>
    <t>9836</t>
  </si>
  <si>
    <t>9885</t>
  </si>
  <si>
    <t>9933</t>
  </si>
  <si>
    <t>9983</t>
  </si>
  <si>
    <t>6210</t>
  </si>
  <si>
    <t>Axm Services Ltda</t>
  </si>
  <si>
    <t>Serviços Contábeis Axm - 2/2</t>
  </si>
  <si>
    <t>7760</t>
  </si>
  <si>
    <t>6162</t>
  </si>
  <si>
    <t>10034</t>
  </si>
  <si>
    <t>Software - Zeplin - 1/48</t>
  </si>
  <si>
    <t>6114</t>
  </si>
  <si>
    <t>5430</t>
  </si>
  <si>
    <t>6113</t>
  </si>
  <si>
    <t>7807</t>
  </si>
  <si>
    <t>Retenções - Fixo Mensal. Assessoria Jurídica - Elaboração de Contratos Civeis e Atos Societários.</t>
  </si>
  <si>
    <t>9149</t>
  </si>
  <si>
    <t>Elaboração de Política de Privacidade</t>
  </si>
  <si>
    <t>Lgpd - Serviço</t>
  </si>
  <si>
    <t>Lgpd</t>
  </si>
  <si>
    <t>10033</t>
  </si>
  <si>
    <t>Parcelamento Tributário</t>
  </si>
  <si>
    <t>5866</t>
  </si>
  <si>
    <t>5915</t>
  </si>
  <si>
    <t>5963</t>
  </si>
  <si>
    <t>6065</t>
  </si>
  <si>
    <t>6309</t>
  </si>
  <si>
    <t>8334</t>
  </si>
  <si>
    <t>5769</t>
  </si>
  <si>
    <t>5721</t>
  </si>
  <si>
    <t>8522</t>
  </si>
  <si>
    <t>5575</t>
  </si>
  <si>
    <t>5623</t>
  </si>
  <si>
    <t>8429</t>
  </si>
  <si>
    <t>5478</t>
  </si>
  <si>
    <t>5528</t>
  </si>
  <si>
    <t>6259</t>
  </si>
  <si>
    <t>Origem: Api, Conta Iss, Contrato: 8</t>
  </si>
  <si>
    <t>Imposto - Iss</t>
  </si>
  <si>
    <t>9153</t>
  </si>
  <si>
    <t>9226</t>
  </si>
  <si>
    <t>Retenções - Assessoria Jurídica - Conclusão</t>
  </si>
  <si>
    <t>4195</t>
  </si>
  <si>
    <t>Seed - Lima &amp; Feigelson</t>
  </si>
  <si>
    <t>Round de Captação</t>
  </si>
  <si>
    <t>9235</t>
  </si>
  <si>
    <t>Retenções - Assessoria Jurídica - Elaboração Política de Privacidade</t>
  </si>
  <si>
    <t>3958</t>
  </si>
  <si>
    <t>Propriedade Intelectual - Serviços</t>
  </si>
  <si>
    <t>Propriedade Intelectual</t>
  </si>
  <si>
    <t>9237</t>
  </si>
  <si>
    <t>Retenções - Assessoria Jurídica para Elaboração de Política de Exclusão de Dados</t>
  </si>
  <si>
    <t>4132</t>
  </si>
  <si>
    <t>9833</t>
  </si>
  <si>
    <t>Imposto - Cofins</t>
  </si>
  <si>
    <t>9834</t>
  </si>
  <si>
    <t>Imposto - Pis</t>
  </si>
  <si>
    <t>5285</t>
  </si>
  <si>
    <t>5334</t>
  </si>
  <si>
    <t>5186</t>
  </si>
  <si>
    <t>5234</t>
  </si>
  <si>
    <t>5090</t>
  </si>
  <si>
    <t>8097</t>
  </si>
  <si>
    <t>8145</t>
  </si>
  <si>
    <t>8001</t>
  </si>
  <si>
    <t>4994</t>
  </si>
  <si>
    <t>5138</t>
  </si>
  <si>
    <t>Tweetshit Premium - 2/48</t>
  </si>
  <si>
    <t>5673</t>
  </si>
  <si>
    <t>Parcelamento de Débitos Tributários (Débito Automático Conta Caio Barbosa)  - 2/50</t>
  </si>
  <si>
    <t>7954</t>
  </si>
  <si>
    <t>5041</t>
  </si>
  <si>
    <t>8570</t>
  </si>
  <si>
    <t>4945</t>
  </si>
  <si>
    <t>10030</t>
  </si>
  <si>
    <t>8287</t>
  </si>
  <si>
    <t>9787</t>
  </si>
  <si>
    <t>8240</t>
  </si>
  <si>
    <t>0be87ffa-87f6-4987-8fbd-454242e9bbcd</t>
  </si>
  <si>
    <t>Transação crypto</t>
  </si>
  <si>
    <t>Blockchain</t>
  </si>
  <si>
    <t>0x84c473443f8825629f95f92e1a5fb4cf3dfce61b3b1d18502460923e819cf57d</t>
  </si>
  <si>
    <t>2d1503c5-e8fb-4082-800c-1a2e80d0e6f9</t>
  </si>
  <si>
    <t>0x8370f59e198232c76e792c4a56fbbd95db7421c35e271d64c2af010116a4573a</t>
  </si>
  <si>
    <t>2ad814ff-acb3-429a-8633-965a5d1cdbe1</t>
  </si>
  <si>
    <t>Envio de NFTs</t>
  </si>
  <si>
    <t>NFTs</t>
  </si>
  <si>
    <t>0x9ef7527c58ecd5dfb409f80d5e56f7f453ababbbbe13cf961ab32141ec374a16</t>
  </si>
  <si>
    <t>2915b234-1b3c-47e8-b581-b45eb1c7d387</t>
  </si>
  <si>
    <t>0xf727a60f03f400dd21ca161d19cd82fbed089f175c55ac0e2e855eb7435257a8</t>
  </si>
  <si>
    <t>d3eef9f4-5646-41dd-97a9-9da5ac4bc27f</t>
  </si>
  <si>
    <t>0x3622bfff86fb30c5f4bc67cecaffef374fc1a55374057c89e4d95596c002f41d</t>
  </si>
  <si>
    <t>05399dc2-03ab-482f-a32c-7c56d57af48c</t>
  </si>
  <si>
    <t>0x05fe84297971fedd129b804d6b463d1c224bf191645ec844a57bcdec62538d30</t>
  </si>
  <si>
    <t>8381</t>
  </si>
  <si>
    <t>8475</t>
  </si>
  <si>
    <t>538af4d8-cc6a-4d3c-9f97-d695d7358caa</t>
  </si>
  <si>
    <t>0x1f0611fdbe337731f40c9f5b33db0c9de17de839ff61e83a9e776b5c94f6ed16</t>
  </si>
  <si>
    <t>e29acdbf-e2f4-469f-bb24-116865609baa</t>
  </si>
  <si>
    <t>0x87e5b241a0afd3740b27e649ffef39c9e3b02b426c0781b6b1a1ccb6de9bb474</t>
  </si>
  <si>
    <t>02d2a285-11e7-4482-a08d-8831f3b0df8b</t>
  </si>
  <si>
    <t>0x9006cf9ce09b58f7d475887117fc844a21d0aa1360008b6a54959c7492c26e2a</t>
  </si>
  <si>
    <t>4a6fc5c6-c80b-44d1-9f17-233a07f1d1bd</t>
  </si>
  <si>
    <t>0x822495db732cf09825e6af4789161da7027c2d970a48b29edb7311d0179c835a</t>
  </si>
  <si>
    <t>f87c4af3-c161-4158-8faa-4d2e6f5d53b5</t>
  </si>
  <si>
    <t>0xb244e0d047d1a9a0f43372271d1c02a73bcaf5469e50122101683cf9130fabce</t>
  </si>
  <si>
    <t>a5aac1f5-e90c-4e00-982b-9d47a16b67db</t>
  </si>
  <si>
    <t>0xb1f40693b65b4081b4ea58a40ede45bdaa57dc2ea05327009b76b251d8b0d8d6</t>
  </si>
  <si>
    <t>10031</t>
  </si>
  <si>
    <t>10032</t>
  </si>
  <si>
    <t>1</t>
  </si>
  <si>
    <t>6260</t>
  </si>
  <si>
    <t>6356</t>
  </si>
  <si>
    <t>6357</t>
  </si>
  <si>
    <t>34403</t>
  </si>
  <si>
    <t>6358</t>
  </si>
  <si>
    <t>6359</t>
  </si>
  <si>
    <t>6360</t>
  </si>
  <si>
    <t>6361</t>
  </si>
  <si>
    <t>14</t>
  </si>
  <si>
    <t>6365</t>
  </si>
  <si>
    <t>6366</t>
  </si>
  <si>
    <t>6367</t>
  </si>
  <si>
    <t>4</t>
  </si>
  <si>
    <t>6368</t>
  </si>
  <si>
    <t>6369</t>
  </si>
  <si>
    <t>61</t>
  </si>
  <si>
    <t>6370</t>
  </si>
  <si>
    <t>16</t>
  </si>
  <si>
    <t>6372</t>
  </si>
  <si>
    <t>27</t>
  </si>
  <si>
    <t>6373</t>
  </si>
  <si>
    <t>6374</t>
  </si>
  <si>
    <t>3</t>
  </si>
  <si>
    <t>6375</t>
  </si>
  <si>
    <t>6376</t>
  </si>
  <si>
    <t>6377</t>
  </si>
  <si>
    <t>53</t>
  </si>
  <si>
    <t>6378</t>
  </si>
  <si>
    <t>38</t>
  </si>
  <si>
    <t>6379</t>
  </si>
  <si>
    <t>6383</t>
  </si>
  <si>
    <t>2</t>
  </si>
  <si>
    <t>6384</t>
  </si>
  <si>
    <t>6385</t>
  </si>
  <si>
    <t>Andre Fernando de Sales Pupo</t>
  </si>
  <si>
    <t>78</t>
  </si>
  <si>
    <t>6386</t>
  </si>
  <si>
    <t>18</t>
  </si>
  <si>
    <t>6529</t>
  </si>
  <si>
    <t>6577</t>
  </si>
  <si>
    <t>20</t>
  </si>
  <si>
    <t>9772</t>
  </si>
  <si>
    <t>Antonio Manoel do Nascimento</t>
  </si>
  <si>
    <t>Prestação de Serviços - Aviso Prévio</t>
  </si>
  <si>
    <t>10</t>
  </si>
  <si>
    <t>9835</t>
  </si>
  <si>
    <t>9884</t>
  </si>
  <si>
    <t>9932</t>
  </si>
  <si>
    <t>9982</t>
  </si>
  <si>
    <t>2f4bf395-0190-4d86-b358-f9b38b40828e</t>
  </si>
  <si>
    <t>0x94778efddcfbae854dacced83ef5a91bf1ecb40df426ab1312c0710e73f2d251</t>
  </si>
  <si>
    <t>25097374-7376-48ca-9709-0f68f01529a8</t>
  </si>
  <si>
    <t>0x65f605d8d01d9711a141ad5c048649011c4ebecd01c1bdffa6b795ba844d8786</t>
  </si>
  <si>
    <t>6026e657-b222-40a5-9c8b-8b2d4bd40e54</t>
  </si>
  <si>
    <t>0xbcd39aa60df9cf4b85c69944184957fd9cef7ce2c7a180bc5f754c9c6472fca4</t>
  </si>
  <si>
    <t>096b8a5d-ba1b-4ff9-ad36-c8544de40699</t>
  </si>
  <si>
    <t>0xaf39340b6c975c93f9b8cda03f0874807fbcefab83eddd401cacba435ee6251a</t>
  </si>
  <si>
    <t>796</t>
  </si>
  <si>
    <t>Rentabilidade 100 Cdi</t>
  </si>
  <si>
    <t>Investimentos</t>
  </si>
  <si>
    <t>Financial Revenue</t>
  </si>
  <si>
    <t>9773</t>
  </si>
  <si>
    <t>9774</t>
  </si>
  <si>
    <t>Cartão de Crédito - Conta Simples</t>
  </si>
  <si>
    <t>Software - Midjourney</t>
  </si>
  <si>
    <t>9779</t>
  </si>
  <si>
    <t>9780</t>
  </si>
  <si>
    <t>9784</t>
  </si>
  <si>
    <t>Estacionamento Web Summit</t>
  </si>
  <si>
    <t>Estacionamento</t>
  </si>
  <si>
    <t>Despesa Comercial</t>
  </si>
  <si>
    <t>26972890-80a0-4598-b38b-73004654259b</t>
  </si>
  <si>
    <t>0xb30c56fa345521d44254cfcf08f27c78f2114d8d524fc02871d82be2a6c03567</t>
  </si>
  <si>
    <t>2f7feb16-b069-4aaa-9d6e-7ec4bf1d8046</t>
  </si>
  <si>
    <t>0xd510061549230bb1ceb5bcaf39140475cf4e49c2815cd197040885f67d470068</t>
  </si>
  <si>
    <t>8583128f-feaf-4fa9-b42c-47851f2c5b44</t>
  </si>
  <si>
    <t>0x270e25a2069824d1b84a84038b331c81759f9c9aa6917914c2056d22000bb79b</t>
  </si>
  <si>
    <t>6161</t>
  </si>
  <si>
    <t>6209</t>
  </si>
  <si>
    <t>Serviços Contábeis Axm - 1/2</t>
  </si>
  <si>
    <t>6308</t>
  </si>
  <si>
    <t>794</t>
  </si>
  <si>
    <t>Transferência entre Contas</t>
  </si>
  <si>
    <t>Transferências</t>
  </si>
  <si>
    <t>795</t>
  </si>
  <si>
    <t>Transferências entre Contas</t>
  </si>
  <si>
    <t>797</t>
  </si>
  <si>
    <t>9775</t>
  </si>
  <si>
    <t>9776</t>
  </si>
  <si>
    <t>Iof - Webflow</t>
  </si>
  <si>
    <t>Taxa - Iof</t>
  </si>
  <si>
    <t>Taxas</t>
  </si>
  <si>
    <t>9777</t>
  </si>
  <si>
    <t>99 Tecnologia Ltda</t>
  </si>
  <si>
    <t>Compra com Cartao em 99 Pop 26jan 14h25min - Sao Paulo / Br</t>
  </si>
  <si>
    <t>Transporte</t>
  </si>
  <si>
    <t>9781</t>
  </si>
  <si>
    <t>9782</t>
  </si>
  <si>
    <t>Amazon Servicos de Varejo do Brasil Ltda.</t>
  </si>
  <si>
    <t>Software - Aws</t>
  </si>
  <si>
    <t>Software - Amazon Web Service</t>
  </si>
  <si>
    <t>9783</t>
  </si>
  <si>
    <t>9785</t>
  </si>
  <si>
    <t>9786</t>
  </si>
  <si>
    <t>Novo Pagamento _ Kamino</t>
  </si>
  <si>
    <t>54f71e48-666a-4226-84d7-451ba6b16592</t>
  </si>
  <si>
    <t>0x54b071087e902e08d583fa91a6f763e0369a1e0122a2be66c9ca7e67c1fb5330</t>
  </si>
  <si>
    <t>22308e5d-9d4b-42d2-8d5d-31018fb81cb7</t>
  </si>
  <si>
    <t>0x1f1d7f71d9215d60980f27027ba1986c9abfa19ad828181c42bda622275a6009</t>
  </si>
  <si>
    <t>8e979441-9648-43ee-89ea-a0491fd2ecb7</t>
  </si>
  <si>
    <t>0xad6672aa1a53b13d6da98650db4b1d76a4862722cf36fee1136a08d303c3edbf</t>
  </si>
  <si>
    <t>f686ab93-3e12-434c-b0e2-457c0e73d62b</t>
  </si>
  <si>
    <t>Transferência entre contas</t>
  </si>
  <si>
    <t>0xc9ca6b707f0e57d6dc4426c1ef0cb072a5d5c3cf2735aafbd4469b4b4d8a9631</t>
  </si>
  <si>
    <t>911ba84c-9e19-43a9-9583-3bcebd890a6d</t>
  </si>
  <si>
    <t>0xd40d7a40d336bfc31c403c4adaabdcdf7a8851188d3d135b8a7c95ebc59d8fb3</t>
  </si>
  <si>
    <t>a5004945-77e8-4c13-a6e6-91eae6dbfe3a</t>
  </si>
  <si>
    <t>0xdbc2cc265f1ae17a1184786f4f6a46a8097122e5d3dc902bc0fa0c4bf9c59742</t>
  </si>
  <si>
    <t>d999bec1-3781-49d6-8bdb-1cfd1f17d213</t>
  </si>
  <si>
    <t>Serviços pontuais</t>
  </si>
  <si>
    <t>0x0a4fa5b70374a080e2485615e126c4840ad49101642b08c3972d3a02f3353132</t>
  </si>
  <si>
    <t>798</t>
  </si>
  <si>
    <t>9771</t>
  </si>
  <si>
    <t>Btg - Wealth Management</t>
  </si>
  <si>
    <t>9a45ca95-4007-4502-aebb-8a4aef4fb773</t>
  </si>
  <si>
    <t>0x7f209060ca63e0d20df8cb0ede5d33b39510820068d470161fdffb276e701392</t>
  </si>
  <si>
    <t>646b4b00-bab9-475d-b584-b73b026703e0</t>
  </si>
  <si>
    <t>0xe58ded855cb914064b9b0f818b923279cea21e20797dede92dc7e48d6e170476</t>
  </si>
  <si>
    <t>5768</t>
  </si>
  <si>
    <t>790</t>
  </si>
  <si>
    <t>791</t>
  </si>
  <si>
    <t>792</t>
  </si>
  <si>
    <t>793</t>
  </si>
  <si>
    <t>8665</t>
  </si>
  <si>
    <t>Contribuição Patronal</t>
  </si>
  <si>
    <t>8666</t>
  </si>
  <si>
    <t>Iposto Irpj</t>
  </si>
  <si>
    <t>8667</t>
  </si>
  <si>
    <t>8668</t>
  </si>
  <si>
    <t>8669</t>
  </si>
  <si>
    <t>8670</t>
  </si>
  <si>
    <t>Imposto - Contribuição Patronal</t>
  </si>
  <si>
    <t>8671</t>
  </si>
  <si>
    <t>8672</t>
  </si>
  <si>
    <t>8673</t>
  </si>
  <si>
    <t>Imposto - Retenções</t>
  </si>
  <si>
    <t>8674</t>
  </si>
  <si>
    <t>8675</t>
  </si>
  <si>
    <t>Retenções</t>
  </si>
  <si>
    <t>8677</t>
  </si>
  <si>
    <t>9761</t>
  </si>
  <si>
    <t>9762</t>
  </si>
  <si>
    <t>9763</t>
  </si>
  <si>
    <t>Mercadolivre.com Atividades de Internet Ltda</t>
  </si>
  <si>
    <t>Compra de Material para O Escritório</t>
  </si>
  <si>
    <t>Máquinas e Equipamentos</t>
  </si>
  <si>
    <t>Material de Uso e Consumo</t>
  </si>
  <si>
    <t>9764</t>
  </si>
  <si>
    <t>9766</t>
  </si>
  <si>
    <t>Makers Manufatura Ltda</t>
  </si>
  <si>
    <t>Compra de Letreiro para O Escritório</t>
  </si>
  <si>
    <t>9767</t>
  </si>
  <si>
    <t>7a00169f-e919-4aad-bb1b-7d99308b68f9</t>
  </si>
  <si>
    <t>0x4e8a0139f1c6cce5dfdad6dd8013e07a0652818916ccabaa8db3748d62de3714</t>
  </si>
  <si>
    <t>99460a1f-91f3-4fb6-84b9-fed07f640e07</t>
  </si>
  <si>
    <t>0xf9536419b81a13c5b717d16281239c4c32cead93c84db71ffcaf12fc23edd90f</t>
  </si>
  <si>
    <t>f17c5690-b20d-4a25-97c8-4253a0114408</t>
  </si>
  <si>
    <t>0x8951bf62aaf635b5aa127322bd9b088379f7bcf40fdcc00ea6863d966c309060</t>
  </si>
  <si>
    <t>232a9428-ceaa-434e-9488-3cf124a877a1</t>
  </si>
  <si>
    <t>0x5aaf185aa585c6b6861a950efa2fe0f67889fd169aa4c14b392621c87d9647d1</t>
  </si>
  <si>
    <t>48fa3eb2-b121-410f-856b-8dbcdde003e2</t>
  </si>
  <si>
    <t>0x4a95715fcd7e4932a660eb263fafeb77e4af3b387ec66164a843f2bb5c1b3314</t>
  </si>
  <si>
    <t>779d856e-416f-4134-824a-b257136d2b4d</t>
  </si>
  <si>
    <t>0xf1a4ae4d7b96070c19701c9736f02ee088816f2c3c692ed39957ea552a9918ad</t>
  </si>
  <si>
    <t>2b493b7c-cd78-4aae-b07e-2dce7dde09f7</t>
  </si>
  <si>
    <t>0x1dc2eee1f307b0c81caa6e01ce3b0450a4f18013470b202eefc304ac544fb33a</t>
  </si>
  <si>
    <t>85efeed8-2d1c-4e3c-a838-216034a3d0f9</t>
  </si>
  <si>
    <t>0xa635ca8e091c4ae68d2ee9c55a81d6dc4a34a668e1d74ecd221381dde033a966</t>
  </si>
  <si>
    <t>1a0abc61-ae78-457a-9e20-a0744971bee4</t>
  </si>
  <si>
    <t>0x4cec4ac7b554f72d489845ff9a6842788e42559841c485bed5741a0de4097851</t>
  </si>
  <si>
    <t>882e04ff-4504-4312-8bd3-d5b62e20962f</t>
  </si>
  <si>
    <t>TheNoise</t>
  </si>
  <si>
    <t>Mint</t>
  </si>
  <si>
    <t>0x6306cda639d4febc438d5c7b04b52f1793f20fe834c44454e9c74bcaf55bd5b6</t>
  </si>
  <si>
    <t>26168d86-2364-4255-99b1-eff1867f24c6</t>
  </si>
  <si>
    <t>0x0ce86b4597f5205ba5221f7f549dc30d59eec010d8d22bc6d76e429403924e58</t>
  </si>
  <si>
    <t>14963787-9797-47e6-9ea0-fb15c314d1a6</t>
  </si>
  <si>
    <t>0x1043e18eebe5fedbb08a546e32bd34d238b75e019d3047f5428dab37fded820d</t>
  </si>
  <si>
    <t>51bdf89d-756a-4592-a714-771f920ad5d2</t>
  </si>
  <si>
    <t>0x95b27d29d955acaa84de430ae8b67d29127b3fc9a4215fb5a8c947be324f52e5</t>
  </si>
  <si>
    <t>a1916c4d-4cd1-4981-8064-55e20f50e671</t>
  </si>
  <si>
    <t>0x1a0bfaf608093991ccf834e5440db764e11c0ba8926c50fc63723102923be171</t>
  </si>
  <si>
    <t>f15a8ffc-0368-402d-91e1-9bf09af4751d</t>
  </si>
  <si>
    <t>0xcb073401f7d0aadcb18561f6284f2a4dd314fbd12b27098bd70f27db9b03453f</t>
  </si>
  <si>
    <t>c3d17fe5-1cc5-4fbd-a1a1-85c388e07c25</t>
  </si>
  <si>
    <t>0x443ca34200f413d71ba4a710d6a840cf31cbfec7ad39db1028b9c7ef7f602b5b</t>
  </si>
  <si>
    <t>dd026049-22ce-450d-96a3-076b2f4f2004</t>
  </si>
  <si>
    <t>0xafc9dbc025ca88ac115a3e135ff4c5418a8ae5ec3d8d428b1e0e0f77aacec131</t>
  </si>
  <si>
    <t>3fb70fea-2267-4ea0-93b7-bb524beb7dec</t>
  </si>
  <si>
    <t>0x455b930c3cac9b54e8757b38d8ff6e336db6a24e9a2948c6890daab5576faa0e</t>
  </si>
  <si>
    <t>415f6a5c-743d-45e5-9e8d-9de3b73caa12</t>
  </si>
  <si>
    <t>0xae53840695139ca0099244febd00f83e86bfd26c00d75e5ea884be4e35570d06</t>
  </si>
  <si>
    <t>a5ee4d7a-b5ce-4938-9946-876cec38ebf1</t>
  </si>
  <si>
    <t>0x418744bcb44693a904d386f347deee66735091ffbf7eaa094c714e6f7d7679df</t>
  </si>
  <si>
    <t>8f2c764d-95d4-4f55-a9fb-2f5324600820</t>
  </si>
  <si>
    <t>0xbb8a8fcd8a5d48c2bd1340fb9154b0f60fa5d2bf383fb7de108f875ad5a7bbd1</t>
  </si>
  <si>
    <t>6a7401db-1506-45c6-aa0f-bb41ac9dbd9a</t>
  </si>
  <si>
    <t>0x20f4e13f7708cad8d84d49c1bb9d0d8c65dcf1a05d60b8455c08c1e31be61d52</t>
  </si>
  <si>
    <t>784</t>
  </si>
  <si>
    <t>Devolução Saldo Restante (Parcelamento Parou de Ser Debitado da Conta Pessoa Física)</t>
  </si>
  <si>
    <t>786</t>
  </si>
  <si>
    <t>787</t>
  </si>
  <si>
    <t>789</t>
  </si>
  <si>
    <t>9745</t>
  </si>
  <si>
    <t>9749</t>
  </si>
  <si>
    <t>9757</t>
  </si>
  <si>
    <t>Compra de Computador para O Gabriel</t>
  </si>
  <si>
    <t>9778</t>
  </si>
  <si>
    <t>Iof - Computador Gabriel</t>
  </si>
  <si>
    <t>8edda2f6-b872-4bea-8284-4924966e9309</t>
  </si>
  <si>
    <t>0x3b33df11ea1a7d3c8f65dd60b141fff13901b4a0c011a9d02f0c161d97c7465f</t>
  </si>
  <si>
    <t>2806c412-4d55-449b-996c-53cbf80a5a37</t>
  </si>
  <si>
    <t>0x5cecbf3d27e9726759410fc9610887cff7bd9ba6a16ec523f0a2dfb1c8c067f2</t>
  </si>
  <si>
    <t>198d61b9-0037-4b9f-a36d-157d3344732b</t>
  </si>
  <si>
    <t>0xc2519c2b35133c727fd02c7f1df89fac4f5eac13993c39fbd39537afd08ae5e9</t>
  </si>
  <si>
    <t>d1284e36-f271-4909-9628-0c187ac13a8e</t>
  </si>
  <si>
    <t>0xa1bc4b9a84caec0347869f162f2f43c24e8748fb30d60197dccd385a57d38f54</t>
  </si>
  <si>
    <t>a581d7a8-9f67-412f-98be-87f29c1c7ee7</t>
  </si>
  <si>
    <t>0xd3597a2cff05cbd50323e794f519b09906e76ded198b3a2603533dd001720479</t>
  </si>
  <si>
    <t>b515a12d-9bae-43fb-8049-1cd4da282554</t>
  </si>
  <si>
    <t>0x4f53d7466cef4ae1013b9b75d89cf011b716e5e29522473dcc6c3bff048d61d1</t>
  </si>
  <si>
    <t>63542cdc-59bb-47b7-997e-9f398b8a8629</t>
  </si>
  <si>
    <t>0x6e0c98740426191cefd18356d6a7a3564869ea6df50d2a65e1ceb51388d6ae57</t>
  </si>
  <si>
    <t>36fdb9fa-2ea4-4373-a64e-9ef0407eea30</t>
  </si>
  <si>
    <t>0xaf57840933e45651657f5f19e499f241297d678f8a16a03c0ace5b65fb8b04bc</t>
  </si>
  <si>
    <t>d43f32bd-6c47-440a-b050-d1ed17db62d5</t>
  </si>
  <si>
    <t>0x63eb17ba64e7a72a9fd5707d493ba5af875c550e4c680c94269c9f3043957cb2</t>
  </si>
  <si>
    <t>5622</t>
  </si>
  <si>
    <t>785</t>
  </si>
  <si>
    <t>788</t>
  </si>
  <si>
    <t>9746</t>
  </si>
  <si>
    <t>9747</t>
  </si>
  <si>
    <t>9754</t>
  </si>
  <si>
    <t>Moralis.Io</t>
  </si>
  <si>
    <t>Software - Moralis</t>
  </si>
  <si>
    <t>9758</t>
  </si>
  <si>
    <t>Sendinblue</t>
  </si>
  <si>
    <t>Iof - Sendinblue</t>
  </si>
  <si>
    <t>Mail Marketing</t>
  </si>
  <si>
    <t>9759</t>
  </si>
  <si>
    <t>Iof - Moralis</t>
  </si>
  <si>
    <t>9765</t>
  </si>
  <si>
    <t>Compra de Equipamento para O Escritório</t>
  </si>
  <si>
    <t>e94134d5-abcc-42b7-937c-7ef9d19fc62e</t>
  </si>
  <si>
    <t>0x7965aadaaff1b3406a1c835916b482cd2eca6c513d0129c143e938ee1fae97eb</t>
  </si>
  <si>
    <t>92b16a39-da5e-4e91-9fe4-28fc65fc17c9</t>
  </si>
  <si>
    <t>0x1e66fd8eb1ebd7fe388ac7362487036ee4a79598476a603546bc820a05625aa1</t>
  </si>
  <si>
    <t>f17dc057-e4b1-4f39-a66b-7e6f6a67c219</t>
  </si>
  <si>
    <t>0x53cb04db88b0edf69f388706af99b028aab47c42a5cec0eec431ee44cda5cb87</t>
  </si>
  <si>
    <t>ccb7a895-3e4c-46d0-a722-73e2b3fa809d</t>
  </si>
  <si>
    <t>0x2352f90ed81473874a7a45a9db84609ac15fd7b6a704363892d80f9167c27aef</t>
  </si>
  <si>
    <t>09171b2b-3678-4c45-9685-6abd8dc141e7</t>
  </si>
  <si>
    <t>0xdd65b4cfd859dee9e46bf6b56bd9ac6b852308cf4f25463860428194b70f63b9</t>
  </si>
  <si>
    <t>9751</t>
  </si>
  <si>
    <t>Plataforma Sendinblue (mail Marketing)</t>
  </si>
  <si>
    <t>9752</t>
  </si>
  <si>
    <t>a5cff2b0-5424-4120-af34-242cb81e5164</t>
  </si>
  <si>
    <t>0xfb7941ca12b92c4eb3a919f2fc8335e38f174affd4173307c5ca9b73c4081dd5</t>
  </si>
  <si>
    <t>a76cfdf3-3201-4281-baaf-9d7c1bfbd06d</t>
  </si>
  <si>
    <t>0x32db60050f5ca876f1f2c1ef3a318d664456d1da21c275c989e440123c244111</t>
  </si>
  <si>
    <t>c37a0678-5d45-4267-9f75-f75693ae5281</t>
  </si>
  <si>
    <t>0xe9556e01e4262fbbe0ff2959348b19987c0b2cba61f8f714921a192b22c1c5ab</t>
  </si>
  <si>
    <t>1aff9ae8-12bf-4ea9-b5fb-296a30abc92c</t>
  </si>
  <si>
    <t>0xcb41750d9d81b95bc9052a5af3f9a14496e5070f1ba3e8903d6230c57438a0a7</t>
  </si>
  <si>
    <t>baea4bb2-8e30-44fe-8866-96d053f6aa50</t>
  </si>
  <si>
    <t>0xe1c7f29183b6239662c5f1bf69613600ab8fe1a77c7d0a093b309e0402abc211</t>
  </si>
  <si>
    <t>451</t>
  </si>
  <si>
    <t>4894</t>
  </si>
  <si>
    <t>Projeto de Adequação À Lei Geral de Proteção de Dados Pessoais</t>
  </si>
  <si>
    <t>4196</t>
  </si>
  <si>
    <t>4895</t>
  </si>
  <si>
    <t>Assessoria Jurídica - Conclusão</t>
  </si>
  <si>
    <t>618</t>
  </si>
  <si>
    <t>9227</t>
  </si>
  <si>
    <t>Assessoria Jurídica</t>
  </si>
  <si>
    <t>3857</t>
  </si>
  <si>
    <t>9229</t>
  </si>
  <si>
    <t>Assessoria Jurídica - Elaboração Política de Privacidade</t>
  </si>
  <si>
    <t>9231</t>
  </si>
  <si>
    <t>Consultivo por Complexidade Pi - 02/2023</t>
  </si>
  <si>
    <t>4090</t>
  </si>
  <si>
    <t>9233</t>
  </si>
  <si>
    <t>Assessoria Jurídica para Elaboração de Política de Exclusão de Dados</t>
  </si>
  <si>
    <t>9240</t>
  </si>
  <si>
    <t>Lider Servicos Paralegais Ltda</t>
  </si>
  <si>
    <t>Serviço de Averbação do Contrato de Aluguel</t>
  </si>
  <si>
    <t>9241</t>
  </si>
  <si>
    <t>Certificado Digital</t>
  </si>
  <si>
    <t>Contabilidade - Extras</t>
  </si>
  <si>
    <t>9242</t>
  </si>
  <si>
    <t>Reembolso Feito À Líder Pelos Custos com a Averbação do Contrato de Aluguel</t>
  </si>
  <si>
    <t>9243</t>
  </si>
  <si>
    <t>Mm Turismo &amp; Viagens S.A</t>
  </si>
  <si>
    <t>Passagem Caio Barbosa para São Paulo</t>
  </si>
  <si>
    <t>9579</t>
  </si>
  <si>
    <t>a8f94689-b419-494c-9cbb-37f5f2a7a4a7</t>
  </si>
  <si>
    <t>0x103cbf0b9e9a324cd61b48f1c9b0f1a0eadf207cfb07b3e82924850e4397df0a</t>
  </si>
  <si>
    <t>ca0c887e-1526-4c99-8327-09bf3cfdc40a</t>
  </si>
  <si>
    <t>0x854d79294f3543fa01c181d4759821b8adaacbddb21a386bb7a9788756f1707d</t>
  </si>
  <si>
    <t>ec06844b-b4c6-42fb-b53a-5afa5be06839</t>
  </si>
  <si>
    <t>0xba27378283992b695e609d86ceee946974d313702b2198935c03c6f14d73146f</t>
  </si>
  <si>
    <t>17691f20-7d8a-42b2-9714-dfc9fa24336d</t>
  </si>
  <si>
    <t>Sem Histórico</t>
  </si>
  <si>
    <t>0x1638c77847bbcf1c03739b84cb463b196c27406566dfa44e90d53fdab2464cfb</t>
  </si>
  <si>
    <t>604abf98-2667-40b8-a306-8dcb1227251a</t>
  </si>
  <si>
    <t>0xe5a8ccfd0c0b74ef3e46f7f9f230cd593661e616cbaaa9f09e8b5791790a25af</t>
  </si>
  <si>
    <t>62c4e50f-9643-4cc6-8aa0-7ae0908d7986</t>
  </si>
  <si>
    <t>0xe3456eed7be2604039fe14a44ae6193191eb21f88f0fa16a2c622700bc35ba49</t>
  </si>
  <si>
    <t>3c003315-2456-4bd4-a7a9-c27660b0716f</t>
  </si>
  <si>
    <t>0xb2809b23de1dc4edea8430a0699581b411fabc91ef92cd56c2ab7b46660e7db4</t>
  </si>
  <si>
    <t>5b373c25-3c76-4a4e-8246-6f94427ba6f1</t>
  </si>
  <si>
    <t>0x402985c06c5951fb6d920d5b4e896aff6f21140b04e30c2fe7f0b53ec9a5017c</t>
  </si>
  <si>
    <t>e1ab5c94-dcba-4fed-bdc0-92acd952d9b4</t>
  </si>
  <si>
    <t>0x72320785f5b892dcbc60c5844a6ee4dbdc404787fa4bc32daf19180b042d62aa</t>
  </si>
  <si>
    <t>b818269a-3db1-44cc-a06b-fb0fb99222b1</t>
  </si>
  <si>
    <t>0x2f77dd6447e1aef1bfdf5a37eaf7e18f19f021336f371466ae56fd16829d6f95</t>
  </si>
  <si>
    <t>c5f66127-70b5-40b6-a2be-c2feb41a93eb</t>
  </si>
  <si>
    <t>0x2e4ae11f5b503b669f2501571df13998acd60441e188be0fe25df128b5b9feb0</t>
  </si>
  <si>
    <t>adf33391-cec7-4d12-9a66-9e5876af879e</t>
  </si>
  <si>
    <t>0x8e7b0a8c8400e8d378219c424d43fae16518d5c9651313446d862d93f7b9abef</t>
  </si>
  <si>
    <t>c9cfcd73-975c-4d2d-831a-9d6fc5b833cc</t>
  </si>
  <si>
    <t>0xea36405d7f0dd5e064c257c616a2662326621d9c2af80d3cdbcacadefe1483c5</t>
  </si>
  <si>
    <t>3dd4d7e7-3c44-411d-af6d-85109c63f0bf</t>
  </si>
  <si>
    <t>0xe34f9db5a2c6fd2621db27f454d9cc0d0fe96de6d5e6aa0b7d9b4cee89443834</t>
  </si>
  <si>
    <t>122a49ee-ec8b-48d8-829f-d671d490e270</t>
  </si>
  <si>
    <t>0xd34e8da6e5cb9e980f330972ceed4d890be6acfc9be36edd8db9d45fd6dc8273</t>
  </si>
  <si>
    <t>25354f93-ff5e-41be-b0df-92785f6d8a62</t>
  </si>
  <si>
    <t>0xcbb00c68e1a45ff8c5262b1593576d82d5fb3374bf5eedb0aa327facf9d5fffc</t>
  </si>
  <si>
    <t>08c29d84-25a1-41bb-8cef-15c7e2d413b8</t>
  </si>
  <si>
    <t>0x500ef4c9261b51f4ea666e2cbbcb6a6ac82b043fdf640fc8563e20c2dc385e00</t>
  </si>
  <si>
    <t>6a9cda62-8fba-4bf0-b633-5eb8b2790f1c</t>
  </si>
  <si>
    <t>0xab32a91a35541525acdc7ab4f7c345b1fc02b935306727676144a6d05f40f24c</t>
  </si>
  <si>
    <t>7ea215b9-2a7d-462c-87cb-950b2f4f9ca2</t>
  </si>
  <si>
    <t>0x7318b20549eb9198da8c23eb824a2a1cf857e618bebcb9a7445015dfe377521e</t>
  </si>
  <si>
    <t>02489aab-e4a4-4b8e-9d85-7aec21b3801d</t>
  </si>
  <si>
    <t>0xcc4599224eedd87d32f3874b9c99f04698b2591ba2b2630d7cd1953deaf6802b</t>
  </si>
  <si>
    <t>1c4d4df8-002c-4e09-a3d1-917d4090da13</t>
  </si>
  <si>
    <t>0xe8b030ed771cba66428af8a9257c7d2a5b8adc6caecd54c25350bdf19fe21031</t>
  </si>
  <si>
    <t>89263837-6400-4b58-944d-3dddf6c0aaab</t>
  </si>
  <si>
    <t>0xda917516660ab35657b964275798bd19046df01ac21d62a7b231cb074021cee1</t>
  </si>
  <si>
    <t>01d6d714-24d2-401e-a19c-b943b32b2860</t>
  </si>
  <si>
    <t>0x937c3e7f44239347bb98f583c45991525233b5dd7dc68e396ea3f6f9a8992c16</t>
  </si>
  <si>
    <t>88fa0a46-129d-49af-a1cf-8e2dfd6887ef</t>
  </si>
  <si>
    <t>0x899e5fb8cfc9e4f8f5e0431dc9a5a9afb0d2a546237e780ad39e86547bb523d9</t>
  </si>
  <si>
    <t>a01567ee-d93a-40a0-8e13-c1207c5b8808</t>
  </si>
  <si>
    <t>0xfb2630cfe68eb3a3931e05a5a05c39569123c8fcd2a1c7338312aac6c4b9e92a</t>
  </si>
  <si>
    <t>d48cd095-5b9f-474f-aaff-b1c206d7072e</t>
  </si>
  <si>
    <t>0x2a46268f2ca2a7f3a2494fa8ed1084b950232d52af88f255a243a903388e70a7</t>
  </si>
  <si>
    <t>6ad80cea-ddf4-4edb-a76c-879772b5f480</t>
  </si>
  <si>
    <t>0x1c33e379f3d55e533778398f67321040a3ebf340444be9c694cea52d0812721c</t>
  </si>
  <si>
    <t>58c0a954-2c4c-4ea1-b6aa-3eb34b0a0ebb</t>
  </si>
  <si>
    <t>0x6fbffcc51c0f9f280887b383bfd48c1793a71d95d4fc025d4a7016d73b5f389a</t>
  </si>
  <si>
    <t>dc618cbc-9629-41a9-bff2-54026542232d</t>
  </si>
  <si>
    <t>0xe8139289d3064e5af10ccfacabff0bad97fccb92b1318c7c968512e8c43430dd</t>
  </si>
  <si>
    <t>0bc3e19e-8b9c-423c-90f7-ebdb6fc1edb2</t>
  </si>
  <si>
    <t>0xb7c88ed638f2510e8ed1d1ae5d38189bd883eb6f64f1254f62e6b12f0f7d3f50</t>
  </si>
  <si>
    <t>88e6c6fd-6a97-4ea1-ab3a-92f4d93237b0</t>
  </si>
  <si>
    <t>0x1e1cb99f3b291e20e4690a06a9074ccda1e830a4874d03ccf181ace1da6f6a94</t>
  </si>
  <si>
    <t>dcd93783-9ba6-4f05-9abb-8aa9ae8b8546</t>
  </si>
  <si>
    <t>0x62fe636979725c8708fde7d54d9ae0bb126cc7bba799ec45e83c373337bb6948</t>
  </si>
  <si>
    <t>381f7733-2dc5-494d-9d38-7404eb1a7b70</t>
  </si>
  <si>
    <t>0xe33a335b04f08874a1257b6b9bd99526e571e12eccd7303e7281087113f42095</t>
  </si>
  <si>
    <t>9afaf99a-3fad-476a-97e3-8d71224c95bc</t>
  </si>
  <si>
    <t>0xd5fd4be4979eda622cf0333d09ec318e73cc778230d123030f1569392b884a8a</t>
  </si>
  <si>
    <t>2292b1f8-5831-418c-896b-f483ad1a4e09</t>
  </si>
  <si>
    <t>0xcdb58eafb7c999719be2886da2372b36dbd778062be1589155ba1ea69283a6ca</t>
  </si>
  <si>
    <t>221e8ff7-0674-4fe7-9de7-be51167904a3</t>
  </si>
  <si>
    <t>0xb697ed318e81a411932884a6dbf496a6ab8ac990d9a9ce1490b56221f463cffe</t>
  </si>
  <si>
    <t>b7c3cd3f-c1e8-41de-b114-cbb062fef619</t>
  </si>
  <si>
    <t>0xc39bd6da060bc753a1cad1324f96e2bff9c0917fbf3b803ca55559157c369bc3</t>
  </si>
  <si>
    <t>dd720187-a18b-4fd4-b2e8-c63c9c0aba95</t>
  </si>
  <si>
    <t>0x5e1d4ccd8b90c790170f3dc3de0fa0702f43d4ae7681269854e22952b3342ad6</t>
  </si>
  <si>
    <t>79dda6cf-8f42-4c5c-a22e-b9cc5e65456f</t>
  </si>
  <si>
    <t>0x7ecbbd1ca41ea2aacc73614fccfb3d944b8f0fe0def5b646e1320c414574a6c7</t>
  </si>
  <si>
    <t>3cbb94c8-56e5-4040-b423-76fafeed485b</t>
  </si>
  <si>
    <t>0x79ccf6bfd5cdf1054312352b48fd4404f16cbd157c1645a6ce0828533857c3df</t>
  </si>
  <si>
    <t>8cbf4d9d-067c-44ee-9d6a-3a498241f187</t>
  </si>
  <si>
    <t>0x5883c810d00d377247998c7ccb866cbcbc7d82db8ac37258dca84047ca13f7f1</t>
  </si>
  <si>
    <t>ee94da70-8b3f-4315-baa5-e61d2a703122</t>
  </si>
  <si>
    <t>0x58609b20651e86c4193d76785c341d7d9890be5c4944ab3a63e979c79077fb08</t>
  </si>
  <si>
    <t>957c4ba4-fcb1-4d74-88a6-6f01062fad88</t>
  </si>
  <si>
    <t>0xded0fd0f61b27deca53ba7103c6f415a2ea053bebc451d83494a39bdc3255058</t>
  </si>
  <si>
    <t>85bded5d-2f94-4ce7-9419-d3615d3d4126</t>
  </si>
  <si>
    <t>0x8427e5d89619f3571da14e40da19dfff59faf8620c57cbfc70d75544d4e68d40</t>
  </si>
  <si>
    <t>48fb79fd-61db-465a-a420-2437eba1b157</t>
  </si>
  <si>
    <t>0x0278dffeaa9060652b34affbc6f1282aefee2c2a2707ebfeacabf09dddeb0567</t>
  </si>
  <si>
    <t>2c7621cc-1311-46b2-ace3-e9fc009650a5</t>
  </si>
  <si>
    <t>0x54a62b5a175f4ec3cba8f601ce16b12bb47a4550b97074966054446b7150411d</t>
  </si>
  <si>
    <t>c2f7a03e-175e-4fd4-8a3d-4f34e0df39e5</t>
  </si>
  <si>
    <t>0xcd0c8014b5adfe8b9df0cca223db196f96a1eba6210132c61019bb4cccbe7164</t>
  </si>
  <si>
    <t>bd634c24-01ed-4700-9368-845dd8a9b7e7</t>
  </si>
  <si>
    <t>0xa6e21f1e84623419640170f9302670ab20a03d646f4bdc1c17b0700ec6200cfb</t>
  </si>
  <si>
    <t>c345f6f1-00db-409e-990b-2bece20f286a</t>
  </si>
  <si>
    <t>0x9dc9029670fcb13e282bfaf7ce4953f4c1637a489c1143841b08052a235f41b0</t>
  </si>
  <si>
    <t>4ecec62d-9b50-4bb4-9c2a-253b79beeb3b</t>
  </si>
  <si>
    <t>0xf8a827a3f60ee7040b44d97b69bf77edcca8fd6eca8bd48f6f643ea134fe1baa</t>
  </si>
  <si>
    <t>9f2c7315-fe8f-4242-be5d-911f6dd97291</t>
  </si>
  <si>
    <t>0x47bf97ccf97ee19b2e1e2acd247d3b04cf2aafce9eb650d80c0ec95a2bc6de1d</t>
  </si>
  <si>
    <t>5da25cdc-e9f7-459b-9533-f2d857d21bc0</t>
  </si>
  <si>
    <t>0x9d99b1b4088e2e3af3766f574784af8831341c6f2508fc14d66a7b0922a2f94f</t>
  </si>
  <si>
    <t>d7d69db7-ebf8-422d-a6e6-53425d1e3a6a</t>
  </si>
  <si>
    <t>0x7cd19c3bb5b9e3602ccf227dd2550d896243ee839eda270d0328480d3070fbf7</t>
  </si>
  <si>
    <t>c80135de-c254-4c6a-9258-fcfb97141023</t>
  </si>
  <si>
    <t>0x718639113d95de99d0eba4d479dbca62da876fc6e8410d0e70a6fabf9a9efcf8</t>
  </si>
  <si>
    <t>d6d5a4f8-b349-4d56-b129-706707b88a4f</t>
  </si>
  <si>
    <t>0xa50ea7329019b934733b3db9919cd0d1a4723239c5b71f43d397bf5d235437c7</t>
  </si>
  <si>
    <t>523723ac-ec9a-4c9e-882a-05da79e261c1</t>
  </si>
  <si>
    <t>0x3c271e3fb9791751cc9c7093f47f9aa28896c88102f49d516ad41d88f69004f9</t>
  </si>
  <si>
    <t>23e9fa14-c622-404b-99bf-52fc202c6121</t>
  </si>
  <si>
    <t>0x832da35b6684545ef32d61b5fc30dcc1e072ca481ebce6618efb552e44d7c0da</t>
  </si>
  <si>
    <t>949a3d0b-b26d-4035-9ace-ec819d38edfc</t>
  </si>
  <si>
    <t>0x3ae1278efe4f1251fee84f927b1bf9d751de91f4aaf17aa270029c577e31e293</t>
  </si>
  <si>
    <t>6767d702-164b-48e7-991f-6ff6e29e87c0</t>
  </si>
  <si>
    <t>0x92b8e8cc526d0e64c524b0952e194872f8627e2b9d33baec595a0fe0681a64ad</t>
  </si>
  <si>
    <t>c1faac6d-7614-4096-9972-48f5b02c1668</t>
  </si>
  <si>
    <t>0xd8f76d2802f4c4390c213491bc418365e0be2c65ce05441940e2eb04bb92a13a</t>
  </si>
  <si>
    <t>425905f5-61f2-4335-9d80-ebb8a2cb97d3</t>
  </si>
  <si>
    <t>0x5158967aced68f488834089a1936eb6493d0e61e50db4a16ba8edbf421eb6bf6</t>
  </si>
  <si>
    <t>7bbb948a-43ca-475c-9458-d75ea08c1d44</t>
  </si>
  <si>
    <t>0xcda1ac8b311fb3ebd49ee97a458376329c0fbcd5e2fd0119dec493589a8e4466</t>
  </si>
  <si>
    <t>30ce51ff-cdce-444c-9d77-24d5dd721a58</t>
  </si>
  <si>
    <t>0x5191faab93679bf97a35d954f9f6a78fa17595fc55229a43b2a522bd0713905f</t>
  </si>
  <si>
    <t>6d1d5863-c9ed-48fc-9898-47d802dff56c</t>
  </si>
  <si>
    <t>0x3dfe7f2fe369f834dbf3de443c80d0461cf79cd9e3509b3b038ca08beb46ea76</t>
  </si>
  <si>
    <t>f115c67c-b8f7-4518-8cd6-52fdf0444a90</t>
  </si>
  <si>
    <t>0xf7605604fcfe7bb45763d3a0c10e510ccf9b2de7bfa3f71d04d47fdab0ae6c53</t>
  </si>
  <si>
    <t>7687fc58-80f2-4af1-b5a0-6d935ef270f1</t>
  </si>
  <si>
    <t>0xbd2c63a404e6188993b3008bcb04f98b965242e5ca6d04aba5af7c0cfc3397f7</t>
  </si>
  <si>
    <t>27507792-da91-4477-ac3e-bb5305d1d9b8</t>
  </si>
  <si>
    <t>0xaf7aeb6df0700a63839cc8bb500454658c82b1963ee19b9082495b2f75367de7</t>
  </si>
  <si>
    <t>53072eec-f36c-4a86-939c-7c68c53d47c2</t>
  </si>
  <si>
    <t>0xf314514514820f51173e97fe23f42ca6a97e16e74c3e1bf86fd119b55c31b464</t>
  </si>
  <si>
    <t>88ae646a-9609-44aa-9bb6-3d25ffff7f04</t>
  </si>
  <si>
    <t>0x3f4e46761cfc41e29b3c185d6017e5b2dcb3c2138ccc3ee0886180a93302b53d</t>
  </si>
  <si>
    <t>b8a5c6d5-d118-46c4-9f44-ea12f3f0334b</t>
  </si>
  <si>
    <t>0x17872eb68c62342476e6ffb9cf45aa656f3ef141d854b0ee12cd69e34917c209</t>
  </si>
  <si>
    <t>228ec4ba-b7db-4c3f-9076-4413d6e06d87</t>
  </si>
  <si>
    <t>0x6e645bd2900842965b7d823c2ca921ed52ef25320eead55f5a591c99dfee554c</t>
  </si>
  <si>
    <t>2e092d8d-eaf7-4e1e-a46c-ee9cc76f8531</t>
  </si>
  <si>
    <t>0x6ce119ab67d7d2b0295999ce05ea54bde11ce96893d75f1d61d1c12500720c25</t>
  </si>
  <si>
    <t>9a5824fe-9927-4ed5-92c6-d5b44e55f361</t>
  </si>
  <si>
    <t>0x4998212f4922f0970755c13ea7996a3b228018d8ac242a44b3815faad081cbab</t>
  </si>
  <si>
    <t>36ed1b23-df25-48d1-815c-a8e6ec30b738</t>
  </si>
  <si>
    <t>0xef2684fcee4d6f764845e9d4ed42402d876a3c0e23b8acbca474373d3c93c2ad</t>
  </si>
  <si>
    <t>b1b75e90-7d9c-4ec4-9a1f-3da3e8f9d9fb</t>
  </si>
  <si>
    <t>0x5bb0ad5d208b67c0fe75a6a8050487c4a9fc167b3386ee21c4ea277bfb4b7b8d</t>
  </si>
  <si>
    <t>de769cab-1681-4f94-a4e3-bab63bb1f731</t>
  </si>
  <si>
    <t>0xe368e975f32fa14ae86bc154fcbf610bbb9a661f9210ce5c5ddb65cb54f538da</t>
  </si>
  <si>
    <t>8c3faad7-4922-417a-b436-93a76cacb854</t>
  </si>
  <si>
    <t>0x0026086067dab058e63049ed9393cece80ef791f40e0fb12f40811a2e6a1ec35</t>
  </si>
  <si>
    <t>9db9787a-e023-43e6-bf9d-50091fd72a67</t>
  </si>
  <si>
    <t>0xebaf3e50df111754e32b270d51f5766cc1f17f8e2f9d25bde77c0df89adcb18a</t>
  </si>
  <si>
    <t>d896176a-81a9-490a-a0f0-d8ef124ee669</t>
  </si>
  <si>
    <t>0x4cc5e3c549d9716d1ed13f6e5e9684bcd760e102b997912e39b07a3ecb5525fb</t>
  </si>
  <si>
    <t>f9cde4d2-bded-4050-b98f-e266357165c3</t>
  </si>
  <si>
    <t>0xcead5e76fccbf305a6cfd5f24b1cad709625be098c6b9ca665944e03e73782f8</t>
  </si>
  <si>
    <t>92eac81a-82b5-45d7-a045-a383e9abf7ad</t>
  </si>
  <si>
    <t>0xf429dbedb4705743d5bca38ccf66fac60d08a5ddcb0ca7aba2507755e624ad80</t>
  </si>
  <si>
    <t>eb375081-10ae-4176-89e3-d35947ec7e10</t>
  </si>
  <si>
    <t>0x82e83d0f5c4c33454e37870d3448525ce5291ae7da847a0db1aea445ec47c444</t>
  </si>
  <si>
    <t>496ea256-00ef-4f4d-9a71-fc10e79b6cce</t>
  </si>
  <si>
    <t>0xbb70b87325fc1427990f5347b509699bc4d6bc630d0fb6028726fe66006534ab</t>
  </si>
  <si>
    <t>bbc41881-0a2a-4a4e-9b3b-22f23e316974</t>
  </si>
  <si>
    <t>0xefacbc9c932cf67b4410ff053a94ca0a4750b049d941136e979c614eccbba6aa</t>
  </si>
  <si>
    <t>e8fc18b0-aeaf-409d-8db6-15a09b297c7c</t>
  </si>
  <si>
    <t>0x99026220f4067e4fc687a82c7475823ed1ec1bd30538cda7bc3f2808a0a03b74</t>
  </si>
  <si>
    <t>14cebe0b-d985-4d9b-a2b2-4ee43af05116</t>
  </si>
  <si>
    <t>0x9e7a9cda6b79baa75af3b47cefa10ad84d04a2c02a79aa7f833d66bb385aadab</t>
  </si>
  <si>
    <t>5f29b61c-b0d6-4a74-a51b-18aa1917eaf1</t>
  </si>
  <si>
    <t>0x9f84c5780907e5e876ed31d59f032db3bd894471673ba0a72c46cb9ce631497b</t>
  </si>
  <si>
    <t>4bb71e0f-d175-4d70-a899-fa34a77893b2</t>
  </si>
  <si>
    <t>0xdde3679b4fd37113f1f284379e26bd99fec49875234e5899a86abbf457c2d5e9</t>
  </si>
  <si>
    <t>6cf2c18b-ae94-4b64-a6ce-aa843451f861</t>
  </si>
  <si>
    <t>0xdeead06ada482b7e3272fe1b3df2a3e16a7db4c99bec302702efab91364bb80f</t>
  </si>
  <si>
    <t>813c84e8-d404-4702-85c1-cccda2b0e8d3</t>
  </si>
  <si>
    <t>0x3de8d501a6fcd9fb7bc8d1ce104391ccfe9fd7a29a65e91d40d117aa5c608265</t>
  </si>
  <si>
    <t>d260c269-bfb9-4433-bf89-5bd1ebd57ef0</t>
  </si>
  <si>
    <t>0x957e97eed3ec9754eb0c87401b581c2e6145f690a038b368fc9383c53f20f6fd</t>
  </si>
  <si>
    <t>845e73e0-3cb5-4855-8ef0-49485fed340d</t>
  </si>
  <si>
    <t>0x91e3bda7c9512259ce23bab0972f39eb18369808ec899459c0dc029e018ff8da</t>
  </si>
  <si>
    <t>5684e72b-cdce-4972-bbe4-4c2d99efa622</t>
  </si>
  <si>
    <t>0x6c05f1bfe9d48d5d8510edd7ff59b3e4cdb5770ef44bde191720cd543cf71696</t>
  </si>
  <si>
    <t>389eba5c-5c70-4bca-a3a0-1e2c352553ec</t>
  </si>
  <si>
    <t>0xdae7900667815eccc12ad7c494e3024f47832bc3d3367536a1073aefa798ac2f</t>
  </si>
  <si>
    <t>d3d6e36a-3dd7-4de1-8213-affc6e50a393</t>
  </si>
  <si>
    <t>0x9d8ef9e4442612d28bba7fd892be58e43c091a9e220f1acf3b25f9d6197bf2fa</t>
  </si>
  <si>
    <t>c24609aa-06ab-483b-85bf-231e52ec0af6</t>
  </si>
  <si>
    <t>0x70e7b50925b684d233c85a173b6991031e3bf1f3d9b25a5d1ac2c1371d3cd099</t>
  </si>
  <si>
    <t>814d0a85-c5cf-401b-b704-53bb835909a1</t>
  </si>
  <si>
    <t>0xc4072ac6b489e98b64caaed2d1d7fa2fa1cfdd480b5de04a0c1553020b855048</t>
  </si>
  <si>
    <t>c89ac45b-402f-4dec-b303-2cea898393f1</t>
  </si>
  <si>
    <t>0xa63a44a5149686343ce3f412f6831c22c83f3897db8af8d45df03b160e6c28f7</t>
  </si>
  <si>
    <t>74401773-6742-497d-88ea-39956ed23b41</t>
  </si>
  <si>
    <t>0x7b04284b0ac92138a5aeb10491634db781855274de50ede356b393af924c617b</t>
  </si>
  <si>
    <t>a432ab9d-9de5-4f99-b70e-a10e1a24afa4</t>
  </si>
  <si>
    <t>0xab059e606f8df828063b6de0589afc05e72d177c7880d4a2c79db3785d446c9e</t>
  </si>
  <si>
    <t>dfd97b6d-75e0-4a9f-a82b-10637a5ce27a</t>
  </si>
  <si>
    <t>0x7ef4ca4af143d5ea863393b35f6bf59469302439f1e7cb1b579b69dccb5e1a1a</t>
  </si>
  <si>
    <t>bb1d1eb0-4031-4e2f-bf96-c917fef70683</t>
  </si>
  <si>
    <t>0x50ffedbcb247c9db29ac6479628d7ad506562ad0f646db8de490cbc364a423fc</t>
  </si>
  <si>
    <t>0ba3d180-4ea4-4137-92cc-a216c39e3ab3</t>
  </si>
  <si>
    <t>0x859971f9e69bfd1f324d6b9a9de39f8b2730c4291855eafe623045268124e58f</t>
  </si>
  <si>
    <t>b5ba3b55-eb12-4582-a743-a252cb4adb11</t>
  </si>
  <si>
    <t>0xb90c1d3755ca69e9c7040311ad813d77556e836ecf850791e0c98d8ef808681c</t>
  </si>
  <si>
    <t>9be73c82-a4db-4ed9-bf05-45fe4afe6211</t>
  </si>
  <si>
    <t>0x6037b7a07dd8738b5861072bd0a91d5fb5b10e09a3854a6ff8a16856170425e8</t>
  </si>
  <si>
    <t>b0858173-c002-4701-8ce7-177b0f8b4462</t>
  </si>
  <si>
    <t>0x506bb62550a63d4364839093ef4898daf38be4f2135bad53f73199f273de124a</t>
  </si>
  <si>
    <t>75dda5b2-7834-4b8a-bfce-ee4462323236</t>
  </si>
  <si>
    <t>0x66411cc45b0af1f6ccd48f28581b13b315789247485bbe0f2a8686cc2ba44b40</t>
  </si>
  <si>
    <t>3d7c44f8-aeb3-4556-b06d-a8ec98300e16</t>
  </si>
  <si>
    <t>0x7851f3efc03a84c89e6bce3b3bc38b8ca95b6eb1f944b4f660ab7f27541aa09a</t>
  </si>
  <si>
    <t>2746e5ee-9cd3-4d14-a4f4-9a67e314d3e8</t>
  </si>
  <si>
    <t>0x416ba7ef769f6d8be471dcfe8bedcbc719e37fdabab692344a62e96cff07d58c</t>
  </si>
  <si>
    <t>194b573b-827f-4d42-8400-765e06c91a80</t>
  </si>
  <si>
    <t>0x7b568e0eac7e2618b3aafb5115a582a87d9e5be69d74fb42bb3422d8b30ae708</t>
  </si>
  <si>
    <t>5bb040c3-13cb-498a-8a36-092a70e33cb8</t>
  </si>
  <si>
    <t>0x68d6acb65a3c46576c68c3dd2300d7aa4bc35379b72ef5fa9c0b8ad18c129753</t>
  </si>
  <si>
    <t>fd43218b-97cf-4e83-a73c-6de119f5dcb3</t>
  </si>
  <si>
    <t>0xa17ef11fdb501c09509697e7edf738ce54c7b149935ec46e5257b2433cbe1a0f</t>
  </si>
  <si>
    <t>002f833d-c4bb-4674-94b8-e4e1b6973ed3</t>
  </si>
  <si>
    <t>0x996138ff4c5073fcbfdbe67fd5718c72f92042874baf094f1abdea3b518e5426</t>
  </si>
  <si>
    <t>d5b25af8-294e-4c11-afce-7d38b3ff2fae</t>
  </si>
  <si>
    <t>0x83bb373ac20da3a0cfd8ed1e2c593b513b82be29ea332c82e1eaf0cabc2792b9</t>
  </si>
  <si>
    <t>6185aa8e-5d72-492f-80b1-3563fe93c7d9</t>
  </si>
  <si>
    <t>0x3796722eb82891015aa4322aad298bd2c6ac897a42a6e1ddcfc822bc7cd4987f</t>
  </si>
  <si>
    <t>56153fef-8e5c-4180-a6c7-f83327193ea4</t>
  </si>
  <si>
    <t>0x6c6e92524df942d5f26a7db22ab5b39ff5baf3a9a2cb7cd6c6d039d9e54aef58</t>
  </si>
  <si>
    <t>b0fdb1de-663d-4f11-8950-e46f3a2bc231</t>
  </si>
  <si>
    <t>0x2e521839331821070647779a3d808152764d4204fc0ad5d80c1b4201cd18d9d1</t>
  </si>
  <si>
    <t>3f66e6e4-7824-4416-add3-ec3132286c4f</t>
  </si>
  <si>
    <t>0x62760960a848b6f6d4a6d763c4c6081e8857c3b6b7419fc39ac4623998d568de</t>
  </si>
  <si>
    <t>b179ae0f-295c-4e9b-8bf2-6378b90532a1</t>
  </si>
  <si>
    <t>0x90691e7cd22a34e96338bc968c7ea32ddda35bdb547f91e9cff83ae94ee91d53</t>
  </si>
  <si>
    <t>5574</t>
  </si>
  <si>
    <t>9238</t>
  </si>
  <si>
    <t>9750</t>
  </si>
  <si>
    <t>Iof Notion</t>
  </si>
  <si>
    <t>d35dcdf6-d0a0-4fcc-9206-c2b32d05e1b5</t>
  </si>
  <si>
    <t>0xa843bb969b119acfa9246abafef4b09d4009ddec1496275c905f5e56d138c928</t>
  </si>
  <si>
    <t>d933f904-85fb-402c-aa27-fc497408daef</t>
  </si>
  <si>
    <t>0x9c52cc5f96ea49b7c43707022729216b4772b1682e7f136d77d3792c42502706</t>
  </si>
  <si>
    <t>9246</t>
  </si>
  <si>
    <t>Compra de Matic</t>
  </si>
  <si>
    <t>Conversões</t>
  </si>
  <si>
    <t>67029851-07e2-46ed-ad7b-d5d93da7cada</t>
  </si>
  <si>
    <t>0xfa446e05bfdf8396dbec85c6cdda9d8d94eacf1cfb5113914169619f01364eef</t>
  </si>
  <si>
    <t>2a9d3bc1-9515-4eed-afee-d9b695506c4f</t>
  </si>
  <si>
    <t>0xe242a10fc5691541ad0e4a29c54ab7d8f9b8efc828dcb4184564f8077f55f0e7</t>
  </si>
  <si>
    <t>c730dac6-863d-4250-b667-f6a81c0f78f6</t>
  </si>
  <si>
    <t>0x7ff7285f81380d8f1b3a1cbabe5f676c64bb636feef282618dc58eb18abcfaba</t>
  </si>
  <si>
    <t>d401eb2c-eda7-49f9-bdae-95165ab60d54</t>
  </si>
  <si>
    <t>0x9d11fa77f29c11832525446b36b337e6c3c4a3770d598fb57795c98c8fb2e0ca</t>
  </si>
  <si>
    <t>d9eb8f7a-243f-4d70-b7e2-c89dde8f7741</t>
  </si>
  <si>
    <t>0xa58e85576d0b8fb0c5fd98983ccf4845191e8d8b17dea08681a608641974f275</t>
  </si>
  <si>
    <t>e799a491-dfe4-4e87-a56e-93e83a0d520d</t>
  </si>
  <si>
    <t>0xcb9c0c503a58084a4d0bd03c5edeb536e9ed364d5e8589cbf04394ac7d9f7ecd</t>
  </si>
  <si>
    <t>2562c5d0-a3dc-4949-bb9c-c676db75f94c</t>
  </si>
  <si>
    <t>0x3487ff907566909f9960a46d1ef25829506f1b6a0d72910cb91cba54681671d6</t>
  </si>
  <si>
    <t>be2dbffa-0c93-417a-8640-023bd8fe836a</t>
  </si>
  <si>
    <t>0xe1065f9ebac0219af218022a285acfdb09d6dc84c5ef6b866a38910bb2c5e877</t>
  </si>
  <si>
    <t>4e19d995-5ede-441d-8032-3a2a642dfa5c</t>
  </si>
  <si>
    <t>0x7f141e3dd59b135b506f93d68421bbc4ef08250174064f5f93a520352cc40242</t>
  </si>
  <si>
    <t>dbdeac52-68d9-4b31-b861-7ca0584ed995</t>
  </si>
  <si>
    <t>0xa68b1a2c57d97c4a461a056f701b0ca9df4949fac481ec06012760a5a068e322</t>
  </si>
  <si>
    <t>5019a55f-82c5-4596-bab4-4790c8ecf57b</t>
  </si>
  <si>
    <t>0xec9a0b430c5e64fd057345a517f4d0ca5012cedb23e05d900b522b2574242789</t>
  </si>
  <si>
    <t>6a1770ce-caa4-4534-b428-4f6f636efb93</t>
  </si>
  <si>
    <t>0xdc82e0038afd4ca81fe9021ab1b8b63a5ac80172f3d1c5b476220170a099d2e4</t>
  </si>
  <si>
    <t>e7015ca9-f082-49ea-a4fc-03654964e8cf</t>
  </si>
  <si>
    <t>0xfe722bd4ec213d62a92a3a68aff38c9bdb766ae971933132ce3f1fda3b457415</t>
  </si>
  <si>
    <t>db704d7a-9afc-4d89-91fb-098b104b649c</t>
  </si>
  <si>
    <t>0x7a94dac12afc0f49dd96c1a759172ed3b9dc20c360d90ef9337886879efe1b6c</t>
  </si>
  <si>
    <t>0eaa4aa2-89d8-438b-b9ad-0743a041a295</t>
  </si>
  <si>
    <t>0x7f2e57da2f61ca76d0b93b2b19320dc430488f0066e99d8a7204ab9359db915c</t>
  </si>
  <si>
    <t>bb4aa6ba-176b-43c0-8dc1-0fbf972213c8</t>
  </si>
  <si>
    <t>0x503fcd5aaab99c93400dcc178180b5b61fdb6af1794ef5bcfd63c13be36791a5</t>
  </si>
  <si>
    <t>6d7a4d82-7f87-49ad-b987-276ee25ec612</t>
  </si>
  <si>
    <t>0x97bd9ea6aef43679274040e4b151f3531b263af35c79289165548288a2387b2f</t>
  </si>
  <si>
    <t>423fb870-1aed-417a-9456-61fbdcca2d0c</t>
  </si>
  <si>
    <t>0x9c51db2219404b67c90e0353b4f3df92a6bc33440463b1128554f84a96160c42</t>
  </si>
  <si>
    <t>a29c3091-97cd-4ead-9925-71d6f641c092</t>
  </si>
  <si>
    <t>0xbd08583a4b9d5afcd84eb8f421ea7ee4076e546827eb50d4f368b65070c87c0b</t>
  </si>
  <si>
    <t>74619d96-680f-414e-8ca8-ae15dac22ea6</t>
  </si>
  <si>
    <t>0x27be34978d3804791019ff4a20a81bd6328225d2a5942a846b5fa30f31c62968</t>
  </si>
  <si>
    <t>9239</t>
  </si>
  <si>
    <t>9753</t>
  </si>
  <si>
    <t>Iof Slack</t>
  </si>
  <si>
    <t>ac7c57ec-724f-4797-b69d-fc6ad245daa2</t>
  </si>
  <si>
    <t>Bruno Leão - Pessoal</t>
  </si>
  <si>
    <t>0xbe588fe3645047eed6b9854565037906a444451709db98aa258e5f23e1235597</t>
  </si>
  <si>
    <t>c228f3f8-90e7-4f8e-b209-67f350f29578</t>
  </si>
  <si>
    <t>0xf22cb53d1b772799a7a50cc1d1a764459f2e16c53b22f2e8018bcc3d055f1815</t>
  </si>
  <si>
    <t>7ebca982-e246-4639-866d-203d5172bb6a</t>
  </si>
  <si>
    <t>0xb211be62142d0a2dd0b7930ac711c9695324d217f0fa7d0f5441e2d593b119b2</t>
  </si>
  <si>
    <t>bd01130f-f8b5-4458-b176-28d71e7099e4</t>
  </si>
  <si>
    <t>0xfd1cf31ed9e0d94018adf6f523143b7d3c9459647e398cbb4fbb744154d33c85</t>
  </si>
  <si>
    <t>2ee3ef65-11f7-43f6-8f59-f3e6b2107e69</t>
  </si>
  <si>
    <t>0x874a62860bd7350da7e0e7c116a8e9988b2002f77d979cadb2fcbb4ef339eed8</t>
  </si>
  <si>
    <t>04fc4616-f489-4705-9d28-2e7735ce1aa4</t>
  </si>
  <si>
    <t>0x82a266d13d1a5e4e04bae0c7debe2234bd7849954c7aecbfcecb7917527ba7b6</t>
  </si>
  <si>
    <t>ab4d4a45-f303-4018-9c06-67c87b22e952</t>
  </si>
  <si>
    <t>a3a65dda-f788-42bc-9e19-38047baa6604</t>
  </si>
  <si>
    <t>0x71baf7a1496b3d45f4a709bf50ff222dfceeb8dcaf1d20c9c895a8ad63c5eb65</t>
  </si>
  <si>
    <t>38e6c18d-8869-4645-9c58-6ba4c0b57b90</t>
  </si>
  <si>
    <t>Resgate de NFTs</t>
  </si>
  <si>
    <t>0xf50200aa7da43d3867ddbab60398f439eb2c005753b514b6620b729ea6ba551a</t>
  </si>
  <si>
    <t>8eacc437-de06-4e56-8a1b-bc59c8ae57f9</t>
  </si>
  <si>
    <t>0x7892c42097970a5f6a38764dfd4396f9fe8515c7ccc8e7b38ccf4697e8478da4</t>
  </si>
  <si>
    <t>619</t>
  </si>
  <si>
    <t>9225</t>
  </si>
  <si>
    <t>Fixação de Roteador no Teto, Dispenser Banheiro e Conserto Janela</t>
  </si>
  <si>
    <t>9580</t>
  </si>
  <si>
    <t>d19b7938-bbca-47c6-803d-7f5436bb42d0</t>
  </si>
  <si>
    <t>0xf410c3d8f93d329ecf2be17aa86903552c8564ad180752d5d5645524cee50c2c</t>
  </si>
  <si>
    <t>997826b7-5ec5-4d32-8fcb-9c151db07277</t>
  </si>
  <si>
    <t>0xcab2edd09a7230bc6e8f53233a6f37878259f78af898c2df54ef06f9c20aa09d</t>
  </si>
  <si>
    <t>dc80ce90-9b21-49d6-b198-04f1aaa2c6d4</t>
  </si>
  <si>
    <t>0x68286a99f82f5697a77bd17568c601e62133509a44d52d2f1c956e94794b1ea3</t>
  </si>
  <si>
    <t>a9344142-d9a1-4626-bb45-185dda6c3b6d</t>
  </si>
  <si>
    <t>0xa1b1ed22962c1fbf0fe2d2c6df21ac299fcde9c4db99cfa430a5bd36a86aa6b6</t>
  </si>
  <si>
    <t>9991590b-9250-483b-bd61-50e6b210ea4a</t>
  </si>
  <si>
    <t>0x83c0430225ba5d91070b4a2420aa1c03ae86f930b6566bee84da8299636c9640</t>
  </si>
  <si>
    <t>ff215d4e-a1d3-445d-97fe-419b34436011</t>
  </si>
  <si>
    <t>adb09925-c51e-4940-9efc-ddc791dfc4cf</t>
  </si>
  <si>
    <t>0x4f0ec8df8b966b719e3e145f024d048cefbb4689f707a0b23446659eac4fcd62</t>
  </si>
  <si>
    <t>8efc2250-a191-447b-b258-aef885e0db75</t>
  </si>
  <si>
    <t>9c3aed2b-0757-496d-bf23-526d30adabb9</t>
  </si>
  <si>
    <t>0x705d86029a95955b84cbbc79aa35b86c32e63723354a55bcdc674afccf9fb168</t>
  </si>
  <si>
    <t>f1f7af53-f6ff-4426-8324-2351ea54efae</t>
  </si>
  <si>
    <t>0xb20aa541888f83070fe49d9958c0370c18f276822ec95a1744b4b516f7c617f8</t>
  </si>
  <si>
    <t>b23a9c3b-065d-47e4-b57d-838b7727330f</t>
  </si>
  <si>
    <t>0x8416e8769bac2ae49aefea8cbdf5c65c92f6530e2b27190bde761a2c476cc87a</t>
  </si>
  <si>
    <t>37d622c0-6667-4dda-89f0-719eb6e3b492</t>
  </si>
  <si>
    <t>0x6d1d9f723db1091aaf25f8fec39761d5225d07335f4530291d3635d52c39f06e</t>
  </si>
  <si>
    <t>e0b8146a-6ee3-4de5-a9f0-97015e66ca6b</t>
  </si>
  <si>
    <t>0x9fdbbdea02c26185ebb64867faa3dfdc8b86a755b4e9c83b95bf4b4135c9433d</t>
  </si>
  <si>
    <t>450</t>
  </si>
  <si>
    <t>Barbosa, Raimundo, Gontijo e Camara - Advogados</t>
  </si>
  <si>
    <t>Estorno Valor Pago a Mais</t>
  </si>
  <si>
    <t>Seed - Brz</t>
  </si>
  <si>
    <t>5526</t>
  </si>
  <si>
    <t>Contribuição Social e Contribuição Patronal</t>
  </si>
  <si>
    <t>620</t>
  </si>
  <si>
    <t>9151</t>
  </si>
  <si>
    <t>9245</t>
  </si>
  <si>
    <t>Cópias de Chaves e Tesoura</t>
  </si>
  <si>
    <t>9581</t>
  </si>
  <si>
    <t>5d3627e8-0aa4-4b38-b59b-aa16e045a793</t>
  </si>
  <si>
    <t>0xba1142bb94eafc31b0cef10e4d00fd7633e020890283a2db5bc8ff9f848d08ea</t>
  </si>
  <si>
    <t>99d93e7d-2a00-48f6-917b-ddbead66613c</t>
  </si>
  <si>
    <t>0x58ca46692db096f7d45d88ce8f7b8eba0c935f0dca8fe892f4c577a1603b401c</t>
  </si>
  <si>
    <t>46bb9488-8b20-4223-a711-b87f880fe318</t>
  </si>
  <si>
    <t>0xae0b531c0af3e2036f34b95958d08a660d17b825674a7424019a7a54c5c52f4b</t>
  </si>
  <si>
    <t>490ca396-6fd7-461d-b055-c224aeec2763</t>
  </si>
  <si>
    <t>0x3f6e561633398164cbac6ca4b4cafc68f96dd1a6b6f0fcbdd3c8b705ba888fda</t>
  </si>
  <si>
    <t>8e11d3a5-f0e2-411f-a23b-511d1422f5e0</t>
  </si>
  <si>
    <t>0xcda734037cc3e1bb092e5182052b6cbe730d9b897ab8f83d05ea02ed384d2dfa</t>
  </si>
  <si>
    <t>02949387-ab71-4bc8-adc2-f6dfca720dc5</t>
  </si>
  <si>
    <t>0xf038ca7cd976fee31e526b7ae1a42f83e9bb208a294a12e3288323638f9bdecd</t>
  </si>
  <si>
    <t>83270b32-16a4-4d57-872f-49a75366284d</t>
  </si>
  <si>
    <t>0x9e5319bcd572753129aa6ff02a28d21fbd8a9e7946553f798d2c79054af01442</t>
  </si>
  <si>
    <t>b02aa6e4-4f03-4b5f-8c1a-f41167614990</t>
  </si>
  <si>
    <t>0x29c554724a06c0bfdba6724261f164af479f5fdf8b8f60ff7150c078b7c8e9f1</t>
  </si>
  <si>
    <t>041e3ec1-4c42-4d0e-b8d0-6520b478cfae</t>
  </si>
  <si>
    <t>0x679d658c55e848a4bf6135a1fd6f3b23795d8e2b472c2d2d9d5a4de2bbd228e0</t>
  </si>
  <si>
    <t>449ec7ec-ccb5-441d-bb46-8e21f057cfba</t>
  </si>
  <si>
    <t>0x7a9ae0e6fd178acef184521b7e3a44e82f042d9b4dc898f402edfb9a5c8b56dc</t>
  </si>
  <si>
    <t>148ca54e-b277-4b97-bc2e-5a54617e6bf7</t>
  </si>
  <si>
    <t>Conversão M.B.</t>
  </si>
  <si>
    <t>Conversão monetária</t>
  </si>
  <si>
    <t>0x257fd2f96369d19888c4cd99834dfc3ba087d7e3a99be8fb315d72ea22272706</t>
  </si>
  <si>
    <t>9252fc84-e834-4af6-99b1-d528b58d58c4</t>
  </si>
  <si>
    <t>0x8c52c702ed8829da76402b215c1a428035fcbc592dc7ce291cfd586fadb0232b</t>
  </si>
  <si>
    <t>ef8ae402-dbba-49fe-9f0f-7047d7291a15</t>
  </si>
  <si>
    <t>0x43df4e58e7cc227ff2f991b9c85eb46abb95a6854fcc8810b9b80de3bba66668</t>
  </si>
  <si>
    <t>0bfdc69f-0a34-4842-b15c-662c0cf7e033</t>
  </si>
  <si>
    <t>0x35b26aee246889eabc7009b3fe4c99ee9c1a0862b32d40a9b4df1d59327d908b</t>
  </si>
  <si>
    <t>aafbeed7-029f-4c2a-9480-8f49b94e3e9d</t>
  </si>
  <si>
    <t>0x943d1d27ca4e036a793ba3bef1b50f26874e241a17246adb260f72d7b7da0d09</t>
  </si>
  <si>
    <t>c8887da0-f754-4589-851c-92f09b926c07</t>
  </si>
  <si>
    <t>0x5b9e265a26478343bc956b490ac450e20be5854e62fd6186c3957ecc284829c9</t>
  </si>
  <si>
    <t>384c0d3f-12a0-49a3-bd88-928e1aa79aad</t>
  </si>
  <si>
    <t>0xb09e25f0938ae0b5cbda3d4656cb1f08e47eccfc84c9a1f5102d560fe8a78d73</t>
  </si>
  <si>
    <t>74eff13c-d5aa-4bc6-a968-22aa35fc16c3</t>
  </si>
  <si>
    <t>0xba25ee0e3ca7b44c7eb75f533478c77c671a4d70d0c8de5a36db8908b8dfa9ac</t>
  </si>
  <si>
    <t>d8c52b9e-cd7f-49dd-9551-cae5c0b4e99a</t>
  </si>
  <si>
    <t>0x6c47143658b99607bf4cabdac1959b7b7120a91cbc798acfe9649ea581df6722</t>
  </si>
  <si>
    <t>7f70b7d6-7d4f-4351-9e47-20e82d84067c</t>
  </si>
  <si>
    <t>0x7d0a4129500b7bf23a7796d1ec2508b783838ab871b5d88b1bf8c8989ea37797</t>
  </si>
  <si>
    <t>17dc0a7a-f093-4276-b8f2-b50558cc211c</t>
  </si>
  <si>
    <t>0xb8cf74447e6fd2b1aad6b8b993ad7ddeaf6366afb0ffa8195db147d1233f8c3d</t>
  </si>
  <si>
    <t>014eab8c-4496-4bec-b614-65098df06e98</t>
  </si>
  <si>
    <t>0xa6f349c1e813d8ecbf695050eef1123ae9a6812f9e69039aebd4a2d7333eae6f</t>
  </si>
  <si>
    <t>16558b16-28c9-488d-9634-61d9360bd262</t>
  </si>
  <si>
    <t>0x17962902f8ccb21945f328dc335c401de43effc8423bdef3a5a9bedf0dd3b5dc</t>
  </si>
  <si>
    <t>becbd078-e72d-4a9e-ac76-4434045abb80</t>
  </si>
  <si>
    <t>0x2bcfd3460e5820e394661c88059f9edcb7374503a159ce58f1a7c6bfaa7ea9b3</t>
  </si>
  <si>
    <t>0cdd8fc0-7406-40f3-a08d-f155ea50345b</t>
  </si>
  <si>
    <t>0xd70bab7fdedf16b558b062844d8b4a7f2edfea410f54ddf5343f08892b85e4fd</t>
  </si>
  <si>
    <t>4cd78c75-c41e-41cd-9dae-69cd3a33c27c</t>
  </si>
  <si>
    <t>0x225e37c8dd543cd5709c21fc1a674f5119bb0c113d908c0567640bc08ba0e608</t>
  </si>
  <si>
    <t>16d5ba75-9473-4f35-8385-500143d41e81</t>
  </si>
  <si>
    <t>0xc570a9e54500410d0c2acb1af2d18b0e07003a833907dc040c2232bb9dff0d18</t>
  </si>
  <si>
    <t>3d3186b7-0be8-47af-98cb-5004dbbb0299</t>
  </si>
  <si>
    <t>0xdba59b87a8e7996622ae2d501cef49355ecab3170f888ea1622b8ced5ee16a23</t>
  </si>
  <si>
    <t>be5ac42c-32d2-45aa-992c-8eec0f069cd2</t>
  </si>
  <si>
    <t>0x34a163271364417696a6dd542978955155c5961f6e8da0350aebea871dfec5aa</t>
  </si>
  <si>
    <t>af5d00f8-507e-4e64-8fc9-09a10a7d0bf6</t>
  </si>
  <si>
    <t>0x658a5fb9804de871a3cfb3e4a787d47da4f8a31516187aa344c77d3f74860005</t>
  </si>
  <si>
    <t>0488d0ce-d6c1-4d8c-a876-75e816e29db5</t>
  </si>
  <si>
    <t>0x0e3769bcebd5c9fc3a5f33c94afaed9bde07322662f045f4cf182aad285524e4</t>
  </si>
  <si>
    <t>2edf8b82-fdd9-488b-9fc5-61bbc3ea4745</t>
  </si>
  <si>
    <t>0x14d915c34a90b86018361000e8a9bd6cd4dfed27228b97cebf3aed42df78c534</t>
  </si>
  <si>
    <t>f0961b44-7382-4934-b7d5-1fbaedf59558</t>
  </si>
  <si>
    <t>0x646fb4c7bac48655ec7f884afdbeafc02f3460bd44d0ea86b26257c060e09720</t>
  </si>
  <si>
    <t>b87df214-50f0-4812-9864-632781f1aba1</t>
  </si>
  <si>
    <t>0xf27b9187ebf5c207ca26782f5dd231d92354c9b56aed51d0125ce34d8830e519</t>
  </si>
  <si>
    <t>410</t>
  </si>
  <si>
    <t>449</t>
  </si>
  <si>
    <t>Rentabilidade</t>
  </si>
  <si>
    <t>5185</t>
  </si>
  <si>
    <t>621</t>
  </si>
  <si>
    <t>622</t>
  </si>
  <si>
    <t>8048</t>
  </si>
  <si>
    <t>Adesivos para Web-Summit (Reembolso a Amanda)</t>
  </si>
  <si>
    <t>Web Summit</t>
  </si>
  <si>
    <t>9198</t>
  </si>
  <si>
    <t>Fixação de Câmeras no Teto</t>
  </si>
  <si>
    <t>9210</t>
  </si>
  <si>
    <t>Compra de Fio Ethernet 20metros</t>
  </si>
  <si>
    <t>9582</t>
  </si>
  <si>
    <t>9583</t>
  </si>
  <si>
    <t>60bc77da-0ccd-484f-ae07-2d8b15837457</t>
  </si>
  <si>
    <t>0xa3e867602cb61f5b696c8d88b7f3ace82c63a128fe926b95475ade8950fdd58e</t>
  </si>
  <si>
    <t>bf2898dd-72f5-41c1-a3f2-315657239a94</t>
  </si>
  <si>
    <t>0x39ef1254815a440fdbb554eaf418a282eac8114585ca3bc5b017e6116201e052</t>
  </si>
  <si>
    <t>f8f7ad3e-19f6-473f-b538-dd379dbcd9f9</t>
  </si>
  <si>
    <t>0xc92e3808df4b0e60bcd2fb7f7b844e9240d308a8ee732e539870cbd77d5ad676</t>
  </si>
  <si>
    <t>dd012e9f-115f-4c79-8d78-681b999d9c6e</t>
  </si>
  <si>
    <t>0x43ccac627a5d1a508d79bb0120b419b5e4678c29cb8fc72dde5da4ab28296d46</t>
  </si>
  <si>
    <t>111dfdc1-8b50-42f7-92fe-3a5205728bc2</t>
  </si>
  <si>
    <t>0x36955c8ddf30bb462d0add7d2efee1147d00f7a9c80caf192ec26be1dcbeb9e6</t>
  </si>
  <si>
    <t>9199</t>
  </si>
  <si>
    <t>9200</t>
  </si>
  <si>
    <t>Iof Webflow</t>
  </si>
  <si>
    <t>ac5740a7-a06a-4a07-b45e-ce29bd2b74d4</t>
  </si>
  <si>
    <t>0x92c93a6e4cdb19603e105af0273257f144ef7c4e0266b7d6e2d969016e649edf</t>
  </si>
  <si>
    <t>9201</t>
  </si>
  <si>
    <t>9202</t>
  </si>
  <si>
    <t>9203</t>
  </si>
  <si>
    <t>9204</t>
  </si>
  <si>
    <t>Iof Postman</t>
  </si>
  <si>
    <t>f4a8408e-49af-4f7a-8165-bed7a8752a09</t>
  </si>
  <si>
    <t>0x1632c20e73eaaee51af0da90e794f36ce10a468d56d4911b1c50322a9a273e0a</t>
  </si>
  <si>
    <t>63c01f6f-3bc3-49f9-9553-fd25cf667845</t>
  </si>
  <si>
    <t>0x768b1fbbe0043e6fa1fe88be63022eb977c372a4445c179f948c22f09b8e8463</t>
  </si>
  <si>
    <t>92e7da91-c261-4720-a10f-cd6cdbe39938</t>
  </si>
  <si>
    <t>0x054ffab52d90331c2b38bd8cd6982410a3f8351cd0addd56cd622a32f64d596a</t>
  </si>
  <si>
    <t>54305f9c-2118-4324-8cf0-79fbf9de67fe</t>
  </si>
  <si>
    <t>0xb0920a3269ce23439e7342d228155474a37a453c70f5b01c7fde0e00c8d8f780</t>
  </si>
  <si>
    <t>b9eb2077-3ad2-4969-a475-42f9c6e18a3b</t>
  </si>
  <si>
    <t>0xd5a605097647bf1c02a7634f2dd0fd7ddba4eb7695fcc85a42708a15339f024c</t>
  </si>
  <si>
    <t>9b742d7e-d77a-48cc-9e12-8b7e9cdfeded</t>
  </si>
  <si>
    <t>0x5463547882b79b6a4696ac3ae10147ea37461d98e852abc535838f04de6db06f</t>
  </si>
  <si>
    <t>efe6c560-cdbe-45eb-96f4-41aecec0e68b</t>
  </si>
  <si>
    <t>0xf2f2ee47396b5f9cc188bf8cd332e19d859f9bc63003e4f34244f1b8c24f031b</t>
  </si>
  <si>
    <t>623</t>
  </si>
  <si>
    <t>624</t>
  </si>
  <si>
    <t>8069</t>
  </si>
  <si>
    <t>Passagem de Avião Caio e Gab</t>
  </si>
  <si>
    <t>Gestão - Avião</t>
  </si>
  <si>
    <t>Gestão</t>
  </si>
  <si>
    <t>Governance</t>
  </si>
  <si>
    <t>8070</t>
  </si>
  <si>
    <t>Retenção Corporate Lf</t>
  </si>
  <si>
    <t>8071</t>
  </si>
  <si>
    <t>Pagamento para Vtex</t>
  </si>
  <si>
    <t>8072</t>
  </si>
  <si>
    <t>8073</t>
  </si>
  <si>
    <t>9205</t>
  </si>
  <si>
    <t>Software - Go Daddy</t>
  </si>
  <si>
    <t>9206</t>
  </si>
  <si>
    <t>Iof Jira</t>
  </si>
  <si>
    <t>9584</t>
  </si>
  <si>
    <t>9585</t>
  </si>
  <si>
    <t>e96f462b-2a2e-4838-b77d-f580c86b6d5a</t>
  </si>
  <si>
    <t>0x4dc698ff1d7526c3a16ae5701c8c72145765000469c78bd9b3b808339c537e1d</t>
  </si>
  <si>
    <t>816b6193-a347-42db-a71f-ba4ed9a908ea</t>
  </si>
  <si>
    <t>0x90ffcca423488c4207f06770330e7777d717234812be45c7ad5019b0a9b42951</t>
  </si>
  <si>
    <t>b6adf9b3-78ec-44c4-8bee-a41fdf68f469</t>
  </si>
  <si>
    <t>0x1730c0b865c28eccd1643c7aeaf12f1c0ab7f4805ebfd4abe03560e3e98d9850</t>
  </si>
  <si>
    <t>867a760b-472c-4c05-b208-5649c50f5dce</t>
  </si>
  <si>
    <t>0x8ef3aba9b0a9730a85fe0a264a5a9f3362b8029740b0124835e33898b7564f50</t>
  </si>
  <si>
    <t>625</t>
  </si>
  <si>
    <t>626</t>
  </si>
  <si>
    <t>8074</t>
  </si>
  <si>
    <t>8075</t>
  </si>
  <si>
    <t>Rappi Brasil Intermediacao de Negocios Ltda</t>
  </si>
  <si>
    <t>8076</t>
  </si>
  <si>
    <t>Compra de Mateirla para O Escritório</t>
  </si>
  <si>
    <t>8077</t>
  </si>
  <si>
    <t>Taxas Age</t>
  </si>
  <si>
    <t>Societário - Taxas</t>
  </si>
  <si>
    <t>8078</t>
  </si>
  <si>
    <t>8089</t>
  </si>
  <si>
    <t>Taxa Arca</t>
  </si>
  <si>
    <t>8094</t>
  </si>
  <si>
    <t>Tweetshift Premium</t>
  </si>
  <si>
    <t>9207</t>
  </si>
  <si>
    <t>Iof - Twitter Api</t>
  </si>
  <si>
    <t>9586</t>
  </si>
  <si>
    <t>9587</t>
  </si>
  <si>
    <t>bd3800d7-f9a7-49c5-af1a-13a00ea6270a</t>
  </si>
  <si>
    <t>0xde68a15f2b57697d6b3dc4697cfcada6650d509bc620677b82439ef5f07567fc</t>
  </si>
  <si>
    <t>0536b074-4f00-49ce-b97c-77b9ac7c108f</t>
  </si>
  <si>
    <t>0xd82bef5de193e1276aa27fcda4c97e02277a1877d88df65b6b3987b09fed543e</t>
  </si>
  <si>
    <t>eac422a9-546f-4193-8eed-ac0e57ea20ae</t>
  </si>
  <si>
    <t>0x49e1333826b7ad95e10caa81a57a77608d0c45db24f553f0c6dfc9e6ad759a7a</t>
  </si>
  <si>
    <t>dd03bbab-2497-465d-83b9-2ea020ead01f</t>
  </si>
  <si>
    <t>0x339fe72b51fae1ddab760ef94794068e3726bb7dbf9a61f4bcdbffdab2183dff</t>
  </si>
  <si>
    <t>206b78e1-ad38-4399-84f2-cdb9cd42b41f</t>
  </si>
  <si>
    <t>0xbb0bef3e1828bd4fef255dd3e74d349d0e88508b949d0d26c6b10db3490cfbcf</t>
  </si>
  <si>
    <t>85e65744-7c7c-49eb-a572-f009e1ea2536</t>
  </si>
  <si>
    <t>0x67bffa030172b860ba982d641aa4d02754ca49f205791ed9761ee3144e11d27b</t>
  </si>
  <si>
    <t>d91ee29a-2e2f-4360-80a8-e64a69f1af01</t>
  </si>
  <si>
    <t>0x46a05b7e5c4603e3b350316eb7ee5b66a5aea6c0af9d16fda9c3529ce0c8b4ad</t>
  </si>
  <si>
    <t>c9f0ce8c-c950-475e-8b58-dbf79b82962e</t>
  </si>
  <si>
    <t>0xa6cea325affab166086ca3a9a09754d2fcff478b68311c55b96c8b80b3592b8e</t>
  </si>
  <si>
    <t>5447cad0-98be-4157-8a30-00f9f501abf0</t>
  </si>
  <si>
    <t>0xda36d8538fe50e0bb19d5485cd59435974c90f3c7076758eb0915fed821fd792</t>
  </si>
  <si>
    <t>2795620c-564d-4454-8f58-cc9848add9b8</t>
  </si>
  <si>
    <t>0x8cf10db5fb85cd5cce79f455337523ef42e7162488e6a36b365636cfd0e87a76</t>
  </si>
  <si>
    <t>817f419f-45de-4dda-a62b-31d63bbb0773</t>
  </si>
  <si>
    <t>0x2adc2bfb059190d47021739e2b8ac4693718dc483ceab6dd099b6e2d5a8a1e51</t>
  </si>
  <si>
    <t>627</t>
  </si>
  <si>
    <t>8079</t>
  </si>
  <si>
    <t>Intelbras S.a. Industria de Telecomunicacao Eletronica Brasileira</t>
  </si>
  <si>
    <t>Compra de Cloud da Câmera</t>
  </si>
  <si>
    <t>8080</t>
  </si>
  <si>
    <t>Compra de Computador para Vênus</t>
  </si>
  <si>
    <t>8081</t>
  </si>
  <si>
    <t>Iof 650 Industries</t>
  </si>
  <si>
    <t>8082</t>
  </si>
  <si>
    <t>8083</t>
  </si>
  <si>
    <t>8084</t>
  </si>
  <si>
    <t>8086</t>
  </si>
  <si>
    <t>Compra de Dispenser para Banheiro</t>
  </si>
  <si>
    <t>8087</t>
  </si>
  <si>
    <t>Compra de Suporte para Roteador</t>
  </si>
  <si>
    <t>8088</t>
  </si>
  <si>
    <t>Compra de Cabos de Ethernet</t>
  </si>
  <si>
    <t>9208</t>
  </si>
  <si>
    <t>9209</t>
  </si>
  <si>
    <t>Iof - Pitch.Com</t>
  </si>
  <si>
    <t>9588</t>
  </si>
  <si>
    <t>37bb2600-69a8-42e2-8ea1-8ee0913d0d6d</t>
  </si>
  <si>
    <t>0xcaf1acd6f85d5f696e9b3e92a8cb277ff730977cab4563350c56214a25c16167</t>
  </si>
  <si>
    <t>a7448341-f665-4950-aea9-b19a0f0fec9a</t>
  </si>
  <si>
    <t>0x3e2c18efc0dedaa48aa17745f8f3e9d615e39ae3c2f33144bc0c3420be0c6b0c</t>
  </si>
  <si>
    <t>4881</t>
  </si>
  <si>
    <t>Valor Pago Pelos Serviços Prestados Durante O Round de Captação Seed</t>
  </si>
  <si>
    <t>628</t>
  </si>
  <si>
    <t>629</t>
  </si>
  <si>
    <t>8090</t>
  </si>
  <si>
    <t>Iof Make.Com</t>
  </si>
  <si>
    <t>8091</t>
  </si>
  <si>
    <t>Make.Com</t>
  </si>
  <si>
    <t>Software - Make.Com</t>
  </si>
  <si>
    <t>8092</t>
  </si>
  <si>
    <t>9589</t>
  </si>
  <si>
    <t>9590</t>
  </si>
  <si>
    <t>4886</t>
  </si>
  <si>
    <t>Bling Brasil Tecnologia Ltda</t>
  </si>
  <si>
    <t>Software - Bling Erp</t>
  </si>
  <si>
    <t>Software - Erp</t>
  </si>
  <si>
    <t>4887</t>
  </si>
  <si>
    <t>4888</t>
  </si>
  <si>
    <t>Fixo Mensal Faxina</t>
  </si>
  <si>
    <t>4889</t>
  </si>
  <si>
    <t>Melhor Envio Ltda</t>
  </si>
  <si>
    <t>Etiqueta de Envio para Enviar Computadores Thamyres e Stella</t>
  </si>
  <si>
    <t>Melhor Envio</t>
  </si>
  <si>
    <t>2b714418-d236-454b-8530-cba358c8a0c8</t>
  </si>
  <si>
    <t>0x3ef12cf828a532012f1bbe59ae8e0e193287f9478d9bed42ac4f017d66f39878</t>
  </si>
  <si>
    <t>15a4fc81-f344-4252-bdb2-ea9977d05d0e</t>
  </si>
  <si>
    <t>0xc8097c4987da7e095fc650dc1d1e641c7fedf430f9ee01e5e78f0f8d3be3ef0d</t>
  </si>
  <si>
    <t>c625b279-1c6c-4f44-a322-71ce72894f30</t>
  </si>
  <si>
    <t>0x7445459fbbe45f7df89de08f962131e324c33ca10f2650c96db77d650df6c807</t>
  </si>
  <si>
    <t>1b5c0a1b-074a-4b34-9b0c-fafa263902bf</t>
  </si>
  <si>
    <t>0x209021b4f2c7cbb6ed686bca8763860f55cf4b1a5e39abd1a5dfd068244fbe9f</t>
  </si>
  <si>
    <t>bc3e8696-3f37-4bdd-b53b-538798870af2</t>
  </si>
  <si>
    <t>0x6491613f4170a279efd0eee79955fb1de0ddf86c25aa5e4006df09e0b5595834</t>
  </si>
  <si>
    <t>2471e2ab-576d-47e2-812b-db58b61c3a82</t>
  </si>
  <si>
    <t>0xb8de0750d37072d6b675c01dd116f187e8d599d1faea3ab00b2e99cda2bb1700</t>
  </si>
  <si>
    <t>4890</t>
  </si>
  <si>
    <t>Software - Maze</t>
  </si>
  <si>
    <t>4891</t>
  </si>
  <si>
    <t>e628f037-f7da-4e8d-80fa-1b8163ba0932</t>
  </si>
  <si>
    <t>0xd2de44cb905c7244d3cbf3593389fdb9d17477fc110e2e4f2ccf605903d9059e</t>
  </si>
  <si>
    <t>d1491503-5bdb-4269-b991-94c1a90e81ab</t>
  </si>
  <si>
    <t>0x49348d5ab476b4f114c7c76501ffb48e6a38b088d9f3af3cdd46182da5e0e2cc</t>
  </si>
  <si>
    <t>3e7aedf1-9a5a-407e-b240-b28626db7ff8</t>
  </si>
  <si>
    <t>0x31b4e9a58d8436bfd00112e9b4b328cce1374ee2033ece2bd5ea228343ccb2b8</t>
  </si>
  <si>
    <t>ad922b6a-ffbc-4a67-a309-88e58288b0dc</t>
  </si>
  <si>
    <t>0x9442fefb3c5003c1c6f490dff64342e7d6864ec33f4f58e86ffda9ced06738fc</t>
  </si>
  <si>
    <t>480f7641-e236-4c51-a015-100f64f7557a</t>
  </si>
  <si>
    <t>0x62cd3732fcba96a7b563a82a52538f1db7dc4facb2d0ae2b15cc4dac7acf9545</t>
  </si>
  <si>
    <t>22102905-82f2-4397-a1c2-a3fa7d3ba3bb</t>
  </si>
  <si>
    <t>0x3ac84b8070b6c04c98242dfdadab2fed97c0e643ea7879473e637cffe211e260</t>
  </si>
  <si>
    <t>2f66f47a-2853-48be-872a-dec487924a09</t>
  </si>
  <si>
    <t>0xa0bf0697727e2b3296a0625d9e5be8ad71d991b6404977a5c27dc7ece58b7dc1</t>
  </si>
  <si>
    <t>67047628-4ce9-48d3-bc1b-dd19252e2cd7</t>
  </si>
  <si>
    <t>0x63dc0a4d670ccd9903c7574cd65895559f57f0f834487ecee569988723d50446</t>
  </si>
  <si>
    <t>3573</t>
  </si>
  <si>
    <t>Diego Borgo Schamposki</t>
  </si>
  <si>
    <t>Atrasados 15k Usdc (Hash - Eth: 0x11a5271791ab9b5551c5c1d5ee808e43853993f3d81dd9d5c9cab708f705951f)</t>
  </si>
  <si>
    <t>4893</t>
  </si>
  <si>
    <t>630</t>
  </si>
  <si>
    <t>631</t>
  </si>
  <si>
    <t>632</t>
  </si>
  <si>
    <t>633</t>
  </si>
  <si>
    <t>9591</t>
  </si>
  <si>
    <t>9592</t>
  </si>
  <si>
    <t>9593</t>
  </si>
  <si>
    <t>9594</t>
  </si>
  <si>
    <t>5c4a7aaa-f0cb-4c64-a654-f310a0742e0b</t>
  </si>
  <si>
    <t>0x250ddf1a8a96b77d059b5b2a952ba0bc3182d899a2d50a35f2b976466b5ca7f8</t>
  </si>
  <si>
    <t>b83bea55-4424-49ba-a18f-fc077e791654</t>
  </si>
  <si>
    <t>0xc932c078e6db1e4fd15d4df9fce6c0faf590a3ddbb4821696ba4688555b3e6b9</t>
  </si>
  <si>
    <t>d426a12b-244c-4f0a-9a84-afc101bf91eb</t>
  </si>
  <si>
    <t>0xd756ab30b16e894cdf3c7583436f5087c8dee5feec8a3136b3c143812f58237a</t>
  </si>
  <si>
    <t>9eaded3e-4e18-4898-a65f-73424827d005</t>
  </si>
  <si>
    <t>0x8b7b679b580ea0919e990a2033f4d63c56abf82b0600e437fa72969e6b2a4c68</t>
  </si>
  <si>
    <t>bf2e1f37-5772-4da5-ba64-5e40c1402d67</t>
  </si>
  <si>
    <t>0xe663c07085408acce5a5c9c4341e67ac92d60e8ccd63c786cbf01e2255a1e359</t>
  </si>
  <si>
    <t>30aab178-4fdf-43f1-9f35-93f308e197cb</t>
  </si>
  <si>
    <t>0x1dd55026fc9c8ba2c7e79eade72db8534110ff520931e35b303e53dc0e74ad61</t>
  </si>
  <si>
    <t>02e3022e-1fab-4ce8-b286-877203d07ced</t>
  </si>
  <si>
    <t>0x00e33b52769ab5164e5b4b6d20d5e6274959f8b813d52d92339dbc8f2ee543fe</t>
  </si>
  <si>
    <t>c518c54d-d4e6-4635-8656-833c92496b61</t>
  </si>
  <si>
    <t>0x490954018085177df7d3603cc1050992302187c5b83ef6dd4af7b4029913af15</t>
  </si>
  <si>
    <t>464c1b78-3cb0-4ae0-8a1e-c17380fb3b5b</t>
  </si>
  <si>
    <t>0xa281b04c002da85730722e68fb6b54050d04d395b31a4c2d3123a1f3d12099da</t>
  </si>
  <si>
    <t>5c9a4894-96f0-4ed5-a933-531ef15e8840</t>
  </si>
  <si>
    <t>0x229204c609cc1668d968d62e396dfcd3fc12df3ed35f806d369f23d222aff442</t>
  </si>
  <si>
    <t>adc9c3b2-3214-4bcf-b204-d290d92171d5</t>
  </si>
  <si>
    <t>0x7bb85fbb6268e4123fa883d9efeec193a8fe5d5a647eccabb38d16197ac2206d</t>
  </si>
  <si>
    <t>098c632f-3b97-4bee-b898-eb327bf41a7b</t>
  </si>
  <si>
    <t>0x4baa4e5a31dff2c1f70730d253c155cd63566138abca59d2b6d5e132554ee188</t>
  </si>
  <si>
    <t>7af12cbd-0d30-445e-8fbf-946ae470b1b6</t>
  </si>
  <si>
    <t>0xf1d9d2e3740c074d09b2a633f4abea7770a92aab2461cf0f25788aeba3e6d5de</t>
  </si>
  <si>
    <t>32cf26c7-5c69-4d84-be0c-2ed70d07fe36</t>
  </si>
  <si>
    <t>0x7410135bb3bd03c26f7beeb19c44fc81c5f58eebb7e61e3d84f6f772d37b5343</t>
  </si>
  <si>
    <t>83f8efaa-938a-4cb8-b988-34614ebbab0f</t>
  </si>
  <si>
    <t>0xf7869c691bb1394555cfb567c47ec3aeafd00abea58c3e6f412ca052974eb8ba</t>
  </si>
  <si>
    <t>a01a830f-40cd-4ac5-af9d-a21ae0ec6d73</t>
  </si>
  <si>
    <t>0xee42f2985675db6885f5037016a0d502b3810ac5ea8eb6993f24f00e958bdcce</t>
  </si>
  <si>
    <t>bb9e8941-73c0-4e32-b5d0-218a96ef22cd</t>
  </si>
  <si>
    <t>0x1d643939e45a764c364da6e211451158836609bdbf068d7cd150c31cae232e57</t>
  </si>
  <si>
    <t>acf02544-252f-43c5-ba09-973cc7ae0cef</t>
  </si>
  <si>
    <t>0x9e2f193f5c9c4e0f22d1daf396313f56259811bc9d9ded9ee8da3578f613a640</t>
  </si>
  <si>
    <t>528ceadc-ed10-4281-943b-a23c93370ab8</t>
  </si>
  <si>
    <t>0x156491015843a2c3e11f55cd1bdd85dc0ea1e63ff6d9854ff3a944713b92e0a5</t>
  </si>
  <si>
    <t>95da2510-37ce-4032-bc64-87097fa49c80</t>
  </si>
  <si>
    <t>0x83379426180b455713cd71e266b5b12f51f35735749ea59064fabe78c0814b20</t>
  </si>
  <si>
    <t>346</t>
  </si>
  <si>
    <t>Referente Ao Serviço Prestado Pela Lumx com O Projeto Los Grandes</t>
  </si>
  <si>
    <t>Setupfee - Los Grandes</t>
  </si>
  <si>
    <t>3574</t>
  </si>
  <si>
    <t>Software - Pinata Cloud (Nft Upload)</t>
  </si>
  <si>
    <t>3575</t>
  </si>
  <si>
    <t>3576</t>
  </si>
  <si>
    <t>Compra de Câmeras para O Escritório</t>
  </si>
  <si>
    <t>3577</t>
  </si>
  <si>
    <t>Compra de Roteador para O Escritório</t>
  </si>
  <si>
    <t>3578</t>
  </si>
  <si>
    <t>Prestação de Serviços Nf: 04.2023</t>
  </si>
  <si>
    <t>3579</t>
  </si>
  <si>
    <t>3580</t>
  </si>
  <si>
    <t>650 Industries (Expo)Sof</t>
  </si>
  <si>
    <t>Software - 650 Industries</t>
  </si>
  <si>
    <t>Software - 650 Industries (Expo)</t>
  </si>
  <si>
    <t>3581</t>
  </si>
  <si>
    <t>Compra de Notebooks</t>
  </si>
  <si>
    <t>3582</t>
  </si>
  <si>
    <t>Passagem de Avião Gabriel (São Paulo)</t>
  </si>
  <si>
    <t>3583</t>
  </si>
  <si>
    <t>Reembolso Hospedagem Antonia</t>
  </si>
  <si>
    <t>Hospedagem</t>
  </si>
  <si>
    <t>634</t>
  </si>
  <si>
    <t>635</t>
  </si>
  <si>
    <t>636</t>
  </si>
  <si>
    <t>637</t>
  </si>
  <si>
    <t>9595</t>
  </si>
  <si>
    <t>Xp</t>
  </si>
  <si>
    <t>9596</t>
  </si>
  <si>
    <t>9597</t>
  </si>
  <si>
    <t>9598</t>
  </si>
  <si>
    <t>4e2b6c51-566c-49bc-a22e-562af58adf8c</t>
  </si>
  <si>
    <t>0x6ba25cf178beeac438606f1adab38614fac580c2f0d7fb0be4168543c5fc1a36</t>
  </si>
  <si>
    <t>df22b047-bc46-4f8e-badb-47e2d96c63ec</t>
  </si>
  <si>
    <t>0xf48a439b8ef34121d0493f01a22f5e36fe5a937820b9f4887de823d2f9bbcd60</t>
  </si>
  <si>
    <t>8a9fd787-0cd4-404c-b0c1-de1772103f92</t>
  </si>
  <si>
    <t>0x0ce1ddc0e321bc92c27d2ad4e63276ae6540bf40a2bbfc518ec97dc8027be7d7</t>
  </si>
  <si>
    <t>ae82b68f-dc56-4724-8434-36dd6eb4dab7</t>
  </si>
  <si>
    <t>0x54cd56744e3c2ef281fef4c56d011e65a93923db10f19224fdbba7ad0aba13b9</t>
  </si>
  <si>
    <t>b192966f-2c0d-4862-b8bd-f72306df5574</t>
  </si>
  <si>
    <t>0x3fc7e419f169dd05c365b385e2ea8d81833ca02a4806f9a8b8a79db529a8107b</t>
  </si>
  <si>
    <t>16795f91-547f-4f7b-81c8-0dedfd565965</t>
  </si>
  <si>
    <t>0xba78ca264be185af00b523197b4d66de8a73ccd40f5788d67a7ca399f0fd56e6</t>
  </si>
  <si>
    <t>8258d16f-d0ca-4e76-a70f-8d0a63faa14e</t>
  </si>
  <si>
    <t>0x53ba0f06f90c01a2c403b50c3d9292f79f010e02425e027f2379b4e415544cbb</t>
  </si>
  <si>
    <t>f95f3727-d485-48cc-9805-5ec844fd648c</t>
  </si>
  <si>
    <t>0xa249bcf7629a29f12971e0b6af1977de0fcfbfc13199d035f8dec400ae920aef</t>
  </si>
  <si>
    <t>97947ff0-3f6a-4fc1-8d2b-22413a6ab9e7</t>
  </si>
  <si>
    <t>0x936defda529039e6c0cc36670b55b80f1e329354d42dd8e49cdd9e778018a144</t>
  </si>
  <si>
    <t>5e37102c-f53d-40b4-a9b9-c48bc991e835</t>
  </si>
  <si>
    <t>0x13dd0f3d7840a0e1ff453ce8c5cfb60d959b1c445bff36bbafb16d56ff854a1d</t>
  </si>
  <si>
    <t>c3dd1f1e-6df9-46a6-9fc3-25413e09bc3d</t>
  </si>
  <si>
    <t>0xba7087c2b6e80c2bb3f5c201ca75bf9a48eb005feb8f23794a9f9c876d408a8f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</si>
  <si>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</si>
  <si>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</si>
  <si>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</si>
  <si>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</si>
  <si>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</si>
  <si>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</si>
  <si>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</si>
  <si>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</si>
  <si>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</si>
  <si>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Prestações de Serviços</t>
  </si>
  <si>
    <t>3593</t>
  </si>
  <si>
    <t>Prestação de Serviços (Valor Que Faltava de Mar/23)</t>
  </si>
  <si>
    <t>3594</t>
  </si>
  <si>
    <t>3595</t>
  </si>
  <si>
    <t>Prestação de Serviços (Valor Que Faltava Mar/23)</t>
  </si>
  <si>
    <t>3596</t>
  </si>
  <si>
    <t>Prestações de Serviço</t>
  </si>
  <si>
    <t>3597</t>
  </si>
  <si>
    <t>3598</t>
  </si>
  <si>
    <t>Fatura Internet</t>
  </si>
  <si>
    <t>3599</t>
  </si>
  <si>
    <t>3600</t>
  </si>
  <si>
    <t>Remuneração Estágio</t>
  </si>
  <si>
    <t>3601</t>
  </si>
  <si>
    <t>3602</t>
  </si>
  <si>
    <t>3603</t>
  </si>
  <si>
    <t>Nf: 04.2023 Solicitou Que Fosse Feito de Agora em Diante para a Conta: 48.387.109/0001-50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</si>
  <si>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</si>
  <si>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</si>
  <si>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</si>
  <si>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</si>
  <si>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</si>
  <si>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</si>
  <si>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</si>
  <si>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</si>
  <si>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</si>
  <si>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</si>
  <si>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</si>
  <si>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</si>
  <si>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</si>
  <si>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638</t>
  </si>
  <si>
    <t>639</t>
  </si>
  <si>
    <t>9599</t>
  </si>
  <si>
    <t>9600</t>
  </si>
  <si>
    <t>ab7b1621-f8e7-4ea0-bf0a-2fc4810dff5f</t>
  </si>
  <si>
    <t>Custos operacionais gerais</t>
  </si>
  <si>
    <t>0xab58e929e057ef2db25c77f15574e0614e75ce40469bc24631b941facc2862eb</t>
  </si>
  <si>
    <t>32585402-e6cb-409b-b780-3bcfd31361a8</t>
  </si>
  <si>
    <t>0xdac8ecb1fd7ff3a28f84ca42a92716963e0e7873990eb46dd2931d21aa99b3d7</t>
  </si>
  <si>
    <t>1506fe54-0f26-4398-a17b-44c13e419fb5</t>
  </si>
  <si>
    <t>0x0975006600c732a22602a5b5cb9010eb9ef9c6492c372d09a22b8906fe9b09f1</t>
  </si>
  <si>
    <t>3f6c5036-17b9-41f1-83f5-c4855c12de98</t>
  </si>
  <si>
    <t>0x96c95b398af1a438f194e42ffb20fe1a5a8cb77cb7fada44fdaba5a70530015d</t>
  </si>
  <si>
    <t>5a6cdaf0-7c6b-455b-8954-757d93e62367</t>
  </si>
  <si>
    <t>0xc1c043cc85f6b8db0d594848d15b87833ba5950390f2f8c994754425f409e5b7</t>
  </si>
  <si>
    <t>6fdc69ab-83e7-457e-a84c-762b63afb7da</t>
  </si>
  <si>
    <t>0xfb8a2b16fcc4526a4dfdbd327a66c3e063dffb9d93b30d7ffac0d17167160c1a</t>
  </si>
  <si>
    <t>c5cca727-6cbd-47bc-a257-0992428dc20c</t>
  </si>
  <si>
    <t>0x2c5ec173a112a3ec8ae292741374ab6f6ca95f97df1475bb5aa0daec705916df</t>
  </si>
  <si>
    <t>347</t>
  </si>
  <si>
    <t>Mynt Crypto Tecnologia Ltda.</t>
  </si>
  <si>
    <t>Entrada na Socieadade Mynt Crypto</t>
  </si>
  <si>
    <t>Aporte Pre-Seed</t>
  </si>
  <si>
    <t>Aporte</t>
  </si>
  <si>
    <t>Investment</t>
  </si>
  <si>
    <t>Investment Subscription</t>
  </si>
  <si>
    <t>3618</t>
  </si>
  <si>
    <t>Asas Gestao Financeira S a Contabilidade</t>
  </si>
  <si>
    <t>3619</t>
  </si>
  <si>
    <t>Software - Alchemy (Incremento para O Node) Estavamos Tendo Problemas de Muitos Request Simultaneos.</t>
  </si>
  <si>
    <t>Software - Alchemy</t>
  </si>
  <si>
    <t>3620</t>
  </si>
  <si>
    <t>Iof Mee6</t>
  </si>
  <si>
    <t>3621</t>
  </si>
  <si>
    <t>Software Venly - Utilização de Plataforma Parceira</t>
  </si>
  <si>
    <t>4081</t>
  </si>
  <si>
    <t>Compra de Mateiral para O Escritório</t>
  </si>
  <si>
    <t>640</t>
  </si>
  <si>
    <t>641</t>
  </si>
  <si>
    <t>9601</t>
  </si>
  <si>
    <t>9602</t>
  </si>
  <si>
    <t>87942f83-77f2-41f1-87c2-11a279dae9f8</t>
  </si>
  <si>
    <t>Contrato 55Unity</t>
  </si>
  <si>
    <t>0xbc1848bd99d5364a54f5f32ab4858ce32388a699c5e7da841530c60d461b6f4b</t>
  </si>
  <si>
    <t>a07572b0-8c7e-4e59-8b38-e28a0a200635</t>
  </si>
  <si>
    <t>0x1f1e4ec4276c28e0147ad7b168d4becab023c984faea1f31ffd12b875c9e9aea</t>
  </si>
  <si>
    <t>22e2a1f9-872f-4378-9e16-8807cbcadf80</t>
  </si>
  <si>
    <t>0xdc4e7fcdad4f44b5cd935e02e15e05bbd77212171eafec9b7446be6f5749cac6</t>
  </si>
  <si>
    <t>0d9160a3-8e49-42e2-986d-69f94b8b5aa2</t>
  </si>
  <si>
    <t>0x2d7cab41d266326b7b5d81aff906439c22d79ee996855921944f63675bb08d2c</t>
  </si>
  <si>
    <t>c5132461-b657-44c2-aa7e-9838ffce2c0c</t>
  </si>
  <si>
    <t>0x4ec558fbde0d38aee7affd0fb004b3610b8a764316d96a5b78155f89e4bd5747</t>
  </si>
  <si>
    <t>d2acb077-1a08-429c-a54b-3958912addd3</t>
  </si>
  <si>
    <t>0xcb30988bc43e102d2f4d6b20279dea970018187aa652b0e77b62066746f14753</t>
  </si>
  <si>
    <t>3622</t>
  </si>
  <si>
    <t>694867c7-36bc-4cd0-bb27-afb1c96b801d</t>
  </si>
  <si>
    <t>0xd669fd79b11f651b9b33f6084c2ced804384e8827cb999ca8b63c5a6bcc2eb9a</t>
  </si>
  <si>
    <t>8f985035-f991-4e5a-b0f3-42d9d40633b8</t>
  </si>
  <si>
    <t>0x9d15be3906787bbcc90cc601bb1146dc96d6ee2b1fd667bf7473cc2633884fce</t>
  </si>
  <si>
    <t>60865f7f-39a7-418f-8b71-d5b827b5315a</t>
  </si>
  <si>
    <t>0xceef7116650ad319643bab563bac57e6c0584e17c63671df4f90dfb74f693b5d</t>
  </si>
  <si>
    <t>3623</t>
  </si>
  <si>
    <t>Gitbook</t>
  </si>
  <si>
    <t>Software - Gitbook</t>
  </si>
  <si>
    <t>3624</t>
  </si>
  <si>
    <t>8db9fb29-190d-4ad2-a1a2-038a18629d26</t>
  </si>
  <si>
    <t>0x29e562be89ff1c7d363145ec0c9423cf4d9ea510efd34f740f494f17c1f02374</t>
  </si>
  <si>
    <t>f1c467a6-8f8c-43af-ae78-50d20d9e7f47</t>
  </si>
  <si>
    <t>0x4c022284440920d4d98d2bd85f7f34e2afb9a1da6a3fbae1c5add484c15eb444</t>
  </si>
  <si>
    <t>9251d3b3-7dca-41cd-a205-6e2a25efd9de</t>
  </si>
  <si>
    <t>0xa90cfe43fd465f5a44b3e9f51f532c86a810c84f5132a42d49c2d5e71efb7144</t>
  </si>
  <si>
    <t>8536f7f7-b6e0-467d-a522-175f17b724bd</t>
  </si>
  <si>
    <t>0xc7b24f6e374d4a0a75717dda9eff8b3e2c174e6dadeca807bdbd1449ae7991f3</t>
  </si>
  <si>
    <t>3626</t>
  </si>
  <si>
    <t>3627</t>
  </si>
  <si>
    <t>4087</t>
  </si>
  <si>
    <t>Compra de Papel Toalha e Glade</t>
  </si>
  <si>
    <t>413</t>
  </si>
  <si>
    <t>448</t>
  </si>
  <si>
    <t>642</t>
  </si>
  <si>
    <t>9603</t>
  </si>
  <si>
    <t>5c6bb4f0-3740-4993-b197-05abd8cc7c2c</t>
  </si>
  <si>
    <t>0xd7ff0c33d3895c30855985696f64443bf071d39dc9d6ca74e4214918b0bdf2b2</t>
  </si>
  <si>
    <t>be440d16-b09d-4741-b400-f6c4f8b8299c</t>
  </si>
  <si>
    <t>0x60a5cdf314bb138605897b760462cad369d7ca8e46fa8aa034fe3cb4181a0240</t>
  </si>
  <si>
    <t>376c2ae2-f193-4af3-a9f4-db138a5f3275</t>
  </si>
  <si>
    <t>0x04be3acca3f5c73c8974c9aff5dead739627b6929397b4a8861088a74bff022e</t>
  </si>
  <si>
    <t>6fbba863-f959-4369-be85-f60bd806eb45</t>
  </si>
  <si>
    <t>0xa5555273b71070d46dd9c71d19b2ab56d136367f9f81f1bd5342416054767b44</t>
  </si>
  <si>
    <t>704d0d9d-9378-47d2-90b9-e0212837c3db</t>
  </si>
  <si>
    <t>0xf09eee8e951a4ea879ed92405e1b12cf9c5242f1627b0a62f9a016e2c8085902</t>
  </si>
  <si>
    <t>aec6a32e-6b88-4935-9c13-504f7a3175a1</t>
  </si>
  <si>
    <t>0xded071ffd0e6cc09c3f76d2136f31b3a2ecd5ac4973273d21f0e52ce5e8a651f</t>
  </si>
  <si>
    <t>f949b6ce-1002-44a0-a348-17e92f45ec5b</t>
  </si>
  <si>
    <t>0x639abdcdbbec7086daee785d3593bcec031ffa71350160192b2c20e1ab5421de</t>
  </si>
  <si>
    <t>a059d8a8-27bb-41d1-9c48-1b59d29fb7ea</t>
  </si>
  <si>
    <t>0x47989dc28f6aa8f06157eb998d5deceee06d788b64f216c7c383fbc949ff6cc0</t>
  </si>
  <si>
    <t>bc0ee8df-e92e-41b9-9d3d-06df81939360</t>
  </si>
  <si>
    <t>0x3516c233ca9697145451b6a132af4de8a8af9f4ec11d0e133f2096a01b7238e0</t>
  </si>
  <si>
    <t>1fbc7f98-8ab5-414d-833a-05ff853cc19b</t>
  </si>
  <si>
    <t>0x8f07bd322d6f5a7a86bde03bebcc4e7bbfeea8f390e371e89e0ebcb93556c318</t>
  </si>
  <si>
    <t>d6e37dab-c62b-4c49-9507-edce8eb120e0</t>
  </si>
  <si>
    <t>0x1bf888d9b797a0a56d5975a23c7326bb8e785f8bdc1f35b2f50f869cd2fb5587</t>
  </si>
  <si>
    <t>23799f37-cb71-4a7c-a3f9-d5e804fa2d2d</t>
  </si>
  <si>
    <t>0xf30a140fde64750ac42c9757b7a2615ee7c1bef6350d32c23ef8df3e505b9818</t>
  </si>
  <si>
    <t>0e5f0c45-eb52-4d2d-ba8c-cc5f0328b0ff</t>
  </si>
  <si>
    <t>0x5155d6f956384b39fb98f68cb6081e082f1005d9a05428db74f64276fe0b4a7c</t>
  </si>
  <si>
    <t>3628</t>
  </si>
  <si>
    <t>Compra de Sacos de Lixo para O Escritório</t>
  </si>
  <si>
    <t>3629</t>
  </si>
  <si>
    <t>3630</t>
  </si>
  <si>
    <t>643</t>
  </si>
  <si>
    <t>9604</t>
  </si>
  <si>
    <t>228b7b05-21ab-4d0b-a04f-6b86813e7a14</t>
  </si>
  <si>
    <t>0x5c280017edead2683d79710e97e554ea4f7d06093f31f7bba7c96401b481f8a5</t>
  </si>
  <si>
    <t>0eea1b41-9cfb-49de-9fb7-bf1d8904561d</t>
  </si>
  <si>
    <t>0x0fd341807cc970b532968bd400ad7f8e07b423eb8d327effa4759da169c90f49</t>
  </si>
  <si>
    <t>ecba71f3-5228-43e4-8732-09739aee4e96</t>
  </si>
  <si>
    <t>0x66fe379ed1a05ef07126999d8a3fb4bcc9aa7948daad107c5eb5fb74fb973513</t>
  </si>
  <si>
    <t>f4ee51a0-8de4-4f90-9030-951d9535161c</t>
  </si>
  <si>
    <t>0x6a6a4d5a48a9abf828df3bba7cf7abe4698b8e99378945aa8abc03357b55083b</t>
  </si>
  <si>
    <t>58b01565-e662-4059-9035-538d5002cce8</t>
  </si>
  <si>
    <t>0xc9217f5da8b1fb32a0a2cd0836e33004ae05330a8c79a219f8966b9665327ade</t>
  </si>
  <si>
    <t>3631</t>
  </si>
  <si>
    <t>Gav Assessoria Empresarial Ltda</t>
  </si>
  <si>
    <t>Custos com Despachante (Livros Societário)</t>
  </si>
  <si>
    <t>Seed - Despachante</t>
  </si>
  <si>
    <t>3632</t>
  </si>
  <si>
    <t>3633</t>
  </si>
  <si>
    <t>Yapay</t>
  </si>
  <si>
    <t>Software - Clicksign</t>
  </si>
  <si>
    <t>3634</t>
  </si>
  <si>
    <t>3635</t>
  </si>
  <si>
    <t>Software - Tailwind</t>
  </si>
  <si>
    <t>3636</t>
  </si>
  <si>
    <t>Iof Tailwind</t>
  </si>
  <si>
    <t>411</t>
  </si>
  <si>
    <t>412</t>
  </si>
  <si>
    <t>3e25c125-0520-4711-afb6-dfc80329cc6d</t>
  </si>
  <si>
    <t>0x17e7df5a429cdd33432c05b761d6889ee2c664118e00c01d35a69e644de6883d</t>
  </si>
  <si>
    <t>644</t>
  </si>
  <si>
    <t>9605</t>
  </si>
  <si>
    <t>3ed85ec0-a74f-4433-bdfc-070c6c61a430</t>
  </si>
  <si>
    <t>0x6d597ea8598ddb798bc2e1c1e81a59614baf1dd4f09683cb78365d48bbe027c7</t>
  </si>
  <si>
    <t>d6cfb416-5375-4823-b141-00e91d992424</t>
  </si>
  <si>
    <t>0x4012f49a27c19852cb1bd73e9f921d1046e5e92f295fa63fd98a927efc2fc34e</t>
  </si>
  <si>
    <t>b045cbe3-8194-449f-a945-c08a45a0369b</t>
  </si>
  <si>
    <t>0x0f1549a8ec748201ba42363ed4ffb79cbdd16b23385a3422daca581c3cff8040</t>
  </si>
  <si>
    <t>3637</t>
  </si>
  <si>
    <t>Parcelamento de Débitos (Faturamentos Retroativos) - Debito Automático</t>
  </si>
  <si>
    <t>875213ec-d84f-46eb-8810-108a2623a12a</t>
  </si>
  <si>
    <t>0x8b9ea4a8a631812d359bb30b3c599c7fd6c2a56856187512dd025e2f1773bf4f</t>
  </si>
  <si>
    <t>57f06def-1d14-4cc1-b197-c4a24b813d0d</t>
  </si>
  <si>
    <t>0x726b53062c346f8c861e7b2048536a41f3296390aca56b8f5ea1dacf33f5b01a</t>
  </si>
  <si>
    <t>b4b4e3b4-d8d2-44b9-ad74-b5131ab8e7ab</t>
  </si>
  <si>
    <t>0x16b4a45ed097a667172bbb3e8a390f719faf5db6c89b98e17587c8c1730a1255</t>
  </si>
  <si>
    <t>8add16db-6c8f-4d0c-b8e6-5a0af30ee7a4</t>
  </si>
  <si>
    <t>0xe7f40920669107762145561472b93a0d32f09393a0cf9ca64468a0cf82051e10</t>
  </si>
  <si>
    <t>e8130848-b6bd-43c8-8add-e426b28b5df8</t>
  </si>
  <si>
    <t>0x0d1fd118f1d357a36f09ca1182177800534d29ec7215fb144beae4bbe8ba2770</t>
  </si>
  <si>
    <t>663dc0f3-84e4-4fcf-905b-e4d99fafddb8</t>
  </si>
  <si>
    <t>0x57164ddc52ca9569855fe6b411c747a876c7cc9c79d795e3a53ffb949c9c8b39</t>
  </si>
  <si>
    <t>22365fbb-a23b-4c6a-8ceb-c9b216bcbbbc</t>
  </si>
  <si>
    <t>0xac244a6057fc1dc161cb55bf181e421363497f14d565624bbf0ed891e334ae29</t>
  </si>
  <si>
    <t>148645fe-c92f-4abc-883a-2503e8ca47fb</t>
  </si>
  <si>
    <t>0xad64997c902c092c5d59d65ebe52897d2d6a2725ee19a8c38a5dfb55f29cb5ea</t>
  </si>
  <si>
    <t>67c18f3a-7801-48bb-9c9c-683597861790</t>
  </si>
  <si>
    <t>0xea5de4852b0bfe9e7a4798767df473d9d4a2228d20e59a8decf9662bd2bdd518</t>
  </si>
  <si>
    <t>2595b3a4-6963-47ea-b3a5-b65d75e931df</t>
  </si>
  <si>
    <t>0x3a276584350c7289e5d4b4fbffa4f0cac1d3f3ed16270a8afb17e493f1bc2804</t>
  </si>
  <si>
    <t>ba4e07bf-5408-4b76-8fc8-6fff7a4adeda</t>
  </si>
  <si>
    <t>0x44fe201872fc8e70fcb28e06d104123d221db8a23d74245a49a597ae30cc526d</t>
  </si>
  <si>
    <t>72088618-6e4e-40d0-b513-88b0d5f70ccd</t>
  </si>
  <si>
    <t>0xe76cc8bdc3613688bac5d4cbd4a1d36f03584975a5425565f89334ebc1be0618</t>
  </si>
  <si>
    <t>7747bae2-762d-474b-a38b-38f0e4fdbd76</t>
  </si>
  <si>
    <t>0xdd6fa3fbe0f164eab46200d08b0d444c75d793948dbd07b454dbcf7b1edebddd</t>
  </si>
  <si>
    <t>aeeccb75-6b8b-43df-971f-f83f961f431f</t>
  </si>
  <si>
    <t>0x80062ab4818ef13a928de156be69f0b53c9c6b4b44b7e2d1d7648f609da69a1c</t>
  </si>
  <si>
    <t>59799c4d-3f79-4915-b1db-e1e8a470fd37</t>
  </si>
  <si>
    <t>0x54233b5b5f90d4554abd182f09e13d7915d80ed5b4a0484edcc2a01401fd41a5</t>
  </si>
  <si>
    <t>d2c4cfda-6f10-468c-bc1e-3fcc3b3c2c98</t>
  </si>
  <si>
    <t>0xbf8d0d61673cf4066604f1126e26979f24a83788a22f898ca1b65ddc3790a793</t>
  </si>
  <si>
    <t>109d2c53-b27a-49de-96e9-446aefa58bf6</t>
  </si>
  <si>
    <t>0xb0c9748d61a0146b7d7f9de2dee8b56c5e61d0bb100873161c6bb04520bcc264</t>
  </si>
  <si>
    <t>e360ff61-b409-4723-be73-c0dcd0f76d73</t>
  </si>
  <si>
    <t>0x9e3364ed000adc94365bdd07aae95c6d85451a6ffa0ebb46268b98b99523954e</t>
  </si>
  <si>
    <t>3638</t>
  </si>
  <si>
    <t>Software - Pacote Office (Caio Bretas)</t>
  </si>
  <si>
    <t>225d9096-4073-47b3-97eb-9ec781f06f81</t>
  </si>
  <si>
    <t>0x19d099c02e4c21532d4f816b3f429e7dfaecbcdcf37b127503fb6dc47fd8f497</t>
  </si>
  <si>
    <t>fc8ce8b2-c106-499e-8b5a-a7f7e2084402</t>
  </si>
  <si>
    <t>0x997756522f9ae779fe59b1021fef8a0d10421f8da140a7e3723dc85f9cec98b9</t>
  </si>
  <si>
    <t>69907361-1b3b-45cd-a344-c3d5aa171555</t>
  </si>
  <si>
    <t>0xb74fca7157163b30145e2c4c6034043fd94cd27231687a7620da74c19c3d9b5e</t>
  </si>
  <si>
    <t>d529b1e2-e388-44a2-ba0b-b7fcfe57d73a</t>
  </si>
  <si>
    <t>0xd7885743a1c06cc31c267439ebcc9dcfff29df679f2f07ff9162edee2ace9590</t>
  </si>
  <si>
    <t>f6c68992-0034-4c93-a5c6-8a02353bbf93</t>
  </si>
  <si>
    <t>0x4ca22b21f09194becdd8d8f45c33111e9c7c2dd4652c336c0617db96525b1a74</t>
  </si>
  <si>
    <t>7339072e-c04d-42e9-8bac-c4df039c7ac6</t>
  </si>
  <si>
    <t>0xf97cbeb010f40718286588ebbad88fe38a15720d969c22982f43c6961292a609</t>
  </si>
  <si>
    <t>08a68c4b-e366-4d7e-bce1-82e29368fd8c</t>
  </si>
  <si>
    <t>0x5ee398429a127fd53cafaac93c032849b2b844894f3d0189dec6be90210880b4</t>
  </si>
  <si>
    <t>e372ab2e-e381-4ade-acc6-37459e66659e</t>
  </si>
  <si>
    <t>0xc721938661bfe040dc787b4b12bdfb4c5544b50f971a6ff5fbc3a811d717555c</t>
  </si>
  <si>
    <t>a2f64d9a-16a7-462b-8032-c1ad21176762</t>
  </si>
  <si>
    <t>0xc97e19fd57561a9440939dceb397690c31f4399702e717e3f80e9acd9816697a</t>
  </si>
  <si>
    <t>abbf9151-caab-4c0f-810f-ce372e4ec38d</t>
  </si>
  <si>
    <t>0x01333eac37450a59239be243f99064c5405f7e27cfef6274dfb9a25c6b536198</t>
  </si>
  <si>
    <t>0ebfeb21-f4a4-4d35-b060-f7c5b07ec2e0</t>
  </si>
  <si>
    <t>0x29f5de9355b2c576803b08e58b3c6b4196b53af8d46becc238762c206354d394</t>
  </si>
  <si>
    <t>c93c71f4-9375-4450-b865-b3160249a247</t>
  </si>
  <si>
    <t>0x441430cfb6aee9ea46b3992d3f83b9f93815a136f41d3b16f1065d93d9cd6483</t>
  </si>
  <si>
    <t>388cdafe-61c8-488b-a653-559520140359</t>
  </si>
  <si>
    <t>0x29f21d821b66f849744fe3172f5bca98db2fed4b1cd347c40372b641990d05b5</t>
  </si>
  <si>
    <t>bb37dd59-54ca-4558-a03c-824af73971c8</t>
  </si>
  <si>
    <t>0x5aecfd138767cc75f93bfdc75139ece5d0feadd74676ac31f0a2c7c1c1ee51a4</t>
  </si>
  <si>
    <t>dcbe7c1e-c913-4a95-a2cd-36764e5a9262</t>
  </si>
  <si>
    <t>0xebc1d99adafe004e6080efedfc204caa9e0f3477db5e0e93544569a2fdd22a3c</t>
  </si>
  <si>
    <t>396599cd-7317-404f-b108-42b55d5dab1a</t>
  </si>
  <si>
    <t>0x4da64374ad9d4001ea7993f40c1cbc7325f4a2027e5d17ee371f18efaf00441f</t>
  </si>
  <si>
    <t>c696d504-50eb-4fb3-8243-dd9671039529</t>
  </si>
  <si>
    <t>0xdc511e4176f34cf3859ba72bd647b26eb814fe2db83c039c39004c09ee8baf44</t>
  </si>
  <si>
    <t>1103f869-c97e-4782-b2b2-81da6fef87f7</t>
  </si>
  <si>
    <t>0xe2adbb3d3d307a0f40b5c64036db46e217f7c158746868896745a93a0018da87</t>
  </si>
  <si>
    <t>eea5c82b-dab2-4a45-9023-5ce8b3fed323</t>
  </si>
  <si>
    <t>0xb32e17409858b15372da50117b76530c6298f061abf1676d30b6f1e4a216552d</t>
  </si>
  <si>
    <t>00d3861b-1aaa-4437-b542-ce27d0eddcf9</t>
  </si>
  <si>
    <t>0xd66ec323f8fb5743d1df6c9089827a1ac5458163aa7ee566c2e095220e6a8bc5</t>
  </si>
  <si>
    <t>44cab485-6af9-46d5-870c-1602bf573549</t>
  </si>
  <si>
    <t>0xf10292fa132b5d2fba8f3c48b256446291f89d54bce4856a3b20e01c847de9de</t>
  </si>
  <si>
    <t>5a76d5a2-734c-43f8-bb51-2c04087f90c3</t>
  </si>
  <si>
    <t>0x5f22d0d55ea8b14b4d78b087c179623fb32abd5c1daaabc44fa70abba8d5bf06</t>
  </si>
  <si>
    <t>3b55664f-4d44-45f6-b09c-ec660341e4fe</t>
  </si>
  <si>
    <t>0xdeacc1b22286a063ba054be9a6ea4dcce0b680e88e4945f473aa599faabf8f45</t>
  </si>
  <si>
    <t>abe98c23-7c91-4490-8e9f-15f82882f400</t>
  </si>
  <si>
    <t>0xe8ea54f3e13a5c7f4ccbada8bb03fce7aead6c1b609af992e8200b6886d31bd5</t>
  </si>
  <si>
    <t>c3ed5dec-1a1e-4dfe-8655-4c7770a3294a</t>
  </si>
  <si>
    <t>0x18a8948d284d3a2b4a374f107e512caf9586b4e80c7c90152ea92121bf9b5800</t>
  </si>
  <si>
    <t>33c01dd3-b578-4d41-874f-adeabf2ebf54</t>
  </si>
  <si>
    <t>0x7c1dc3b14f5dbb2fc463ec1d631b7bb7cf30d313ccab473d377601ba069bff9c</t>
  </si>
  <si>
    <t>aaefd9c2-dc30-401f-9e2d-bc543ccd113f</t>
  </si>
  <si>
    <t>0x98f69bbd13e7c0770f3fbc500f585130b9efb8cfc332fdc764bca88e33299b2a</t>
  </si>
  <si>
    <t>03646dfb-882c-4826-a25f-4f80f60b4d89</t>
  </si>
  <si>
    <t>0xb63664705b6b56f6553c1bb933a082ea79b7979448e5663723c651ec556c9b04</t>
  </si>
  <si>
    <t>c858217d-3c9d-42bc-804e-d2dbfd0353a5</t>
  </si>
  <si>
    <t>0xf112b44660629cdf4d8e77a2c514a3423826f98bfeee09bdd8c1c87b4d0d7ae8</t>
  </si>
  <si>
    <t>706cba92-f31b-4559-af46-435f6905f521</t>
  </si>
  <si>
    <t>0xd09490d22b979c7073145a0ae4eb6ca8c9277ced52b4f3c1cae72838d6552f32</t>
  </si>
  <si>
    <t>bb54eefc-4633-4d52-b11f-22156d549669</t>
  </si>
  <si>
    <t>0xd9e22833dc11495644e09ab42fa47c983d832d432699082f3f5263c86019aec6</t>
  </si>
  <si>
    <t>f732a667-a6b3-45c5-bd2d-3cb6495f7dbf</t>
  </si>
  <si>
    <t>0xab6d5b7789b9ed5e89264a51f6fe6ac9ce959d103502db7a5ea65ba97dcc87cc</t>
  </si>
  <si>
    <t>36b9a7a2-b967-4638-9c4a-02e39ca7c426</t>
  </si>
  <si>
    <t>0xd395749a249a8e412fa7275babdc91039b1048edee965fbd109348160eeceab8</t>
  </si>
  <si>
    <t>3639</t>
  </si>
  <si>
    <t>Reembolso Uber Michel Sp</t>
  </si>
  <si>
    <t>Gestão - Transporte</t>
  </si>
  <si>
    <t>3641</t>
  </si>
  <si>
    <t>Reembolso Antonia</t>
  </si>
  <si>
    <t>Alimentação</t>
  </si>
  <si>
    <t>3642</t>
  </si>
  <si>
    <t>1aac8f3b-16e1-4f23-9223-9e0a2a25bb2f</t>
  </si>
  <si>
    <t>0xe85f39caf48b6c10bfa7f6f1dcda09f39f3bb6b4540f76daa1ef37d8a0ddbf4d</t>
  </si>
  <si>
    <t>41328fc9-9ea9-4a99-8096-759d6e8c94a8</t>
  </si>
  <si>
    <t>0x10c64c966a006a23debcd94cbf76311888c8e08e39e2c034ddb7ae6771564131</t>
  </si>
  <si>
    <t>c51516dc-fb49-425c-905e-6d20c2de019d</t>
  </si>
  <si>
    <t>0x14cb7f55ae9dd5f02ff6fc7bcc0133ce6f603c49c702ef65773a126a89a27169</t>
  </si>
  <si>
    <t>a653ad5e-b48f-491f-9f80-40a0bcb57803</t>
  </si>
  <si>
    <t>0x99c5c128972da9d3a7764e93f5cf726e629df5b8edd65afd812e7cb5b959686e</t>
  </si>
  <si>
    <t>778d0c21-f5de-48cf-bdb9-a6ab5b7f36b9</t>
  </si>
  <si>
    <t>0x6960a392daf7fb858b7d717a14638e79c08cda43287f8a39f95af9a700289fd5</t>
  </si>
  <si>
    <t>ac5b8411-5f3f-4113-b135-876e359abbaa</t>
  </si>
  <si>
    <t>0xb26c7382ce795e6533932b549f3b7bb9b6c0fcad6a3251c64b2902c1170ca399</t>
  </si>
  <si>
    <t>87242962-3ff1-4e1f-ba01-3655be801b67</t>
  </si>
  <si>
    <t>0x3bb6287523ea02b9745237d12fb85058b0f35a20bdac97074f23bdf3c015cf71</t>
  </si>
  <si>
    <t>eae6e12d-0463-4102-833c-2a9565ed15bb</t>
  </si>
  <si>
    <t>0x94f69b873b04cfe5ac931fd0c25c4dd9d8bf6678d5768f6c5e3b2b491039bac9</t>
  </si>
  <si>
    <t>0e5ca0b0-2ae6-46e3-9cb0-8880a19cfe15</t>
  </si>
  <si>
    <t>0xf06298163d2017d9de6e1e6bb52a029f9114d0e5c1209629f5262caf274ca660</t>
  </si>
  <si>
    <t>3643</t>
  </si>
  <si>
    <t>3644</t>
  </si>
  <si>
    <t>3645</t>
  </si>
  <si>
    <t>3646</t>
  </si>
  <si>
    <t>3647</t>
  </si>
  <si>
    <t>645</t>
  </si>
  <si>
    <t>9606</t>
  </si>
  <si>
    <t>20a3f84f-5ecb-407b-bb29-062ecfe092b7</t>
  </si>
  <si>
    <t>0xbf88ffe15c1ae96c4807e5859ed8c4652550dd82465a4c7c007b3a6d5ab3c30f</t>
  </si>
  <si>
    <t>1985630d-9362-41a3-ac82-63eb65f2db61</t>
  </si>
  <si>
    <t>0xbfd9ec53518de4777ba59f8aff361640482f5ab6152ac809b13e8ea9737cf677</t>
  </si>
  <si>
    <t>61e33cc8-ab05-4d2c-820c-b8454606ae22</t>
  </si>
  <si>
    <t>0x25029eebd6ac59b5f30319999ad6fc46f56c271ad55c7a7187ad101b88ef8d21</t>
  </si>
  <si>
    <t>b8ab6071-a1a3-465f-9771-9b3da8fe053f</t>
  </si>
  <si>
    <t>0xec160f7572d2ad547b235109ea16cb3acc90d896c49792b8b2c7ef529f667ef3</t>
  </si>
  <si>
    <t>503f217b-a6fb-4fea-8d2c-861f2f561a24</t>
  </si>
  <si>
    <t>0xa1c5960f68a06dc391432db30376440e8bf3bdc451f0c2cc8cbaed55cfacfb1b</t>
  </si>
  <si>
    <t>8d604dd3-b35b-4075-b9cf-8b770ded87a5</t>
  </si>
  <si>
    <t>0x537c3e8222a4ae186cdbe597712dd983c2a8fc81524fa26e6dfe71e1a218327e</t>
  </si>
  <si>
    <t>69415621-aeb5-4568-b30b-7a6ad210224c</t>
  </si>
  <si>
    <t>0xe3e2dafc4fedb51aa366677fba192ad0c37f1251152b32f3a109ae5c69a98bb5</t>
  </si>
  <si>
    <t>e57f0e21-1cab-4e15-8680-0c5d2cbf6c5a</t>
  </si>
  <si>
    <t>0xde082100fb3647bb86aaef35778a389f2d744289b0bad388a2530dd499120bb4</t>
  </si>
  <si>
    <t>b8f8c9b4-e316-489d-87f7-5291ae19df27</t>
  </si>
  <si>
    <t>0xeb80432e00598ca480d83e0e251820429b9d3b998accca47315d4055bed5b5b5</t>
  </si>
  <si>
    <t>3648</t>
  </si>
  <si>
    <t>3649</t>
  </si>
  <si>
    <t>646</t>
  </si>
  <si>
    <t>9607</t>
  </si>
  <si>
    <t>e935ff1f-8075-46a2-86f3-eb0007c166a1</t>
  </si>
  <si>
    <t>0xcf67e8aff66eb6d1d8c6476c1726303cce3d94ff22f566b465e6ca51c6135a62</t>
  </si>
  <si>
    <t>32c32055-4127-45c1-80e8-ea778631715d</t>
  </si>
  <si>
    <t>0x99cd1a6b088e236457ecccf2d193f5f9c6fcd6f9244f86524adea8afa2653b1b</t>
  </si>
  <si>
    <t>349</t>
  </si>
  <si>
    <t>Custódia Conexões Games (Open Pix)</t>
  </si>
  <si>
    <t>Custódia - Conexões Games</t>
  </si>
  <si>
    <t>Clientes</t>
  </si>
  <si>
    <t>Resources In Custody</t>
  </si>
  <si>
    <t>Custody</t>
  </si>
  <si>
    <t>350</t>
  </si>
  <si>
    <t>Venda de Usdt</t>
  </si>
  <si>
    <t>3650</t>
  </si>
  <si>
    <t>Reembolso Feito para Luciene por Compra de Materiais de Escritório</t>
  </si>
  <si>
    <t>3651</t>
  </si>
  <si>
    <t>3652</t>
  </si>
  <si>
    <t>Hash: 0x40acc66209f896291e0ae1bd1b9b4065b73b2cd7fbc5b3b0eb6f9e1a5a3a4b44</t>
  </si>
  <si>
    <t>647</t>
  </si>
  <si>
    <t>648</t>
  </si>
  <si>
    <t>9608</t>
  </si>
  <si>
    <t>9609</t>
  </si>
  <si>
    <t>b5a2610d-bfc8-4ba8-961e-29b8f1661e57</t>
  </si>
  <si>
    <t>0x7fc520308b5a5f128ddf058d76999abb64ac9d09d1c829dd42416b820c55b8d6</t>
  </si>
  <si>
    <t>b64ed6b4-8cf1-4bff-840e-b1e075064dd4</t>
  </si>
  <si>
    <t>0x48e3f3e2f708eca526536431d55d204b043851603b1daa4c14f86932f4d5ac56</t>
  </si>
  <si>
    <t>0b307171-a76a-4ccb-aabe-214cd4d8ac37</t>
  </si>
  <si>
    <t>Saque</t>
  </si>
  <si>
    <t>Contracts</t>
  </si>
  <si>
    <t>0xf354a3f9a26f4ce4316e47de0fcb37b34ef0aed6709d56f002c599a923d52e67</t>
  </si>
  <si>
    <t>4267dc6c-ca07-42a8-9b70-fab36cc66ad3</t>
  </si>
  <si>
    <t>0x950743b787e98bb948f777499fd05a2de5873524bf5c523e16e6ec768085635a</t>
  </si>
  <si>
    <t>937a3b5f-34e3-416f-8bf9-e1b369a66fad</t>
  </si>
  <si>
    <t>0x685c1231d24aabebe7d9752329900357d52b9fdb799d862e4e71345ee96cbfc8</t>
  </si>
  <si>
    <t>9177be37-e2eb-4b74-a85b-961346af70c5</t>
  </si>
  <si>
    <t>4b29dae6-1d1c-4c63-90e1-b4fba651b00f</t>
  </si>
  <si>
    <t>d57db0e3-5470-4620-9feb-2fa3cdfe8e4c</t>
  </si>
  <si>
    <t>0xbb85b354dc857d7a5c99a830b97b59859aa3aa3bc214e4b6496532ba590c578e</t>
  </si>
  <si>
    <t>c3a01f4d-5f6f-4e0e-a61e-255574dbc2f6</t>
  </si>
  <si>
    <t>0x7ae8261ef8563ae6b2c0d67c2ebb70d2b8dd2cb6b1e238c2347da17b53dace35</t>
  </si>
  <si>
    <t>a3f39113-56d4-4c95-88be-e3edb2f1ad32</t>
  </si>
  <si>
    <t>d408b943-1713-4897-906c-77b115710014</t>
  </si>
  <si>
    <t>USDT</t>
  </si>
  <si>
    <t>f23618eb-f61d-492b-ad1a-ac245e1a4bc6</t>
  </si>
  <si>
    <t>0xc9e1c99d578f3184d1f43d4ab24ce1cceb9c7f3930296f22f7f41af254d17856</t>
  </si>
  <si>
    <t>4c7140b4-13ea-4e2f-a199-290197a8e83a</t>
  </si>
  <si>
    <t>0xd8fce151a46677503cd2f5a52a3df725d14a1076c265f9ee3e56655ad8cb0654</t>
  </si>
  <si>
    <t>c68b197a-e38e-4805-a245-ba9c984c1f78</t>
  </si>
  <si>
    <t>0xe1525532c4dd16829134a85f5bcad98c71bae161c46cbfca4f43e68b5c45a469</t>
  </si>
  <si>
    <t>a91173c8-576e-4cc3-88ee-c6fd64799a1b</t>
  </si>
  <si>
    <t>0xadf9669b5220a5a23260faaaa207a85686e42c87169c3f3176c519eadd84990b</t>
  </si>
  <si>
    <t>ff6d89bb-9967-40c1-b335-3854a1fb22fc</t>
  </si>
  <si>
    <t>0x9fdc384a918509c67b51e2f11c0a7b388a52f4f2d5cfd5bf4b0e79a5e5186911</t>
  </si>
  <si>
    <t>90f04817-f9e4-4da7-8e25-06bdd9f656bf</t>
  </si>
  <si>
    <t>0x2534e167c3624e2bd9fab1597f8869498b48fe2e39a47bb9b2ac6f64005afc49</t>
  </si>
  <si>
    <t>16caa704-a6fe-4ecf-b989-34ab175b0d84</t>
  </si>
  <si>
    <t>0x2c37181d4072ad50449bacd9f4bc1c4f32d4b7b5221bfe83b8beb8575982084c</t>
  </si>
  <si>
    <t>677c37e4-081c-446d-8b9e-6f086fa8c175</t>
  </si>
  <si>
    <t>0x2741d40ebf32f66f87c162da1ef4bd8ce36a708052f7e77aa781be4ccfe91da0</t>
  </si>
  <si>
    <t>d75c6e71-cb7f-444b-a35b-9509bfe930d5</t>
  </si>
  <si>
    <t>0x7b18ee997e15024317df9117a47ccf112496b3633231a9e85d41d69e8c6aa95b</t>
  </si>
  <si>
    <t>016927f3-fa96-41b6-a60b-95d5108ee5fd</t>
  </si>
  <si>
    <t>0xa8af06fca0477ad223c550d57b04c20e4f897008b8ba9fb25c1c27013f50bfd3</t>
  </si>
  <si>
    <t>09ab751b-8f0a-49f4-a0de-2ed282345690</t>
  </si>
  <si>
    <t>0xd4efd9217054a49049de5ff8335d7f9fd9556c3eba6d4a7cc1398bb14f5478a6</t>
  </si>
  <si>
    <t>7acd9b63-9224-461c-9238-f9537e2e672f</t>
  </si>
  <si>
    <t>0xb9bde2505a6481fcd756c8e61826264f46a6b679cdebc6c8be0730ded964b8a2</t>
  </si>
  <si>
    <t>fd7d032f-1864-4e07-8123-5f6dd515578f</t>
  </si>
  <si>
    <t>0xacaad833d646ced0f153aa101fe5fa3a7e787fc198fbdd1fd82dcbee13e2140f</t>
  </si>
  <si>
    <t>3653</t>
  </si>
  <si>
    <t>Software - Npm (Gerador de Códigos para O Node)</t>
  </si>
  <si>
    <t>39e56f3f-c1aa-4e5b-80b5-d4298b0c1615</t>
  </si>
  <si>
    <t>0x481a5a71d7717b0d16d163445ee651b3cd487395e97cfc5ef567b509d8fa22e1</t>
  </si>
  <si>
    <t>84cc99be-f08d-4816-85d9-c247489a5e19</t>
  </si>
  <si>
    <t>0xfceb2a85d6165bf637be4f661b883647f51abdc1754bd799ef295b9969ac83de</t>
  </si>
  <si>
    <t>8aa1b590-84a7-45dd-b9af-b32b8449a53d</t>
  </si>
  <si>
    <t>0x88deb0981c8663e097d37ba097acf85470716d8cbfccb090fe616d9ff6eeb8d2</t>
  </si>
  <si>
    <t>3654</t>
  </si>
  <si>
    <t>622dccfc-aff3-413f-8d31-f326deb8f402</t>
  </si>
  <si>
    <t>0x15ea45a1b6a87d2b1b869aa71237b9be42f5603d3628f32c73587f4262385aa2</t>
  </si>
  <si>
    <t>5db97831-0a0a-483a-82dd-891f04e7127d</t>
  </si>
  <si>
    <t>0x026ae1783ad1985e677acbb863b60549d89f3795cb9ae5aef421eab32287c810</t>
  </si>
  <si>
    <t>1a2ce807-a315-4d47-b28d-6f193bf4361b</t>
  </si>
  <si>
    <t>0x31bf663e16298aa947738b823d8e2504cb61ad6e296c4da30612b9ca32e34e8e</t>
  </si>
  <si>
    <t>806b030e-28d3-4993-827b-eee5acafde86</t>
  </si>
  <si>
    <t>0xa6ab15ea95db32d9bf6707d49548906e3d3dc8641ff271aa0508f5570ae9c64e</t>
  </si>
  <si>
    <t>605db1a9-1806-4006-85a6-6787962f5b26</t>
  </si>
  <si>
    <t>0x31882f10b8f52025e04f8e10506ab5b9f006d03da794b29f0cab66aee4bcc022</t>
  </si>
  <si>
    <t>7a6232cd-6c63-4f0d-a181-49e4a4f5b0dc</t>
  </si>
  <si>
    <t>0x734dc2056df9b1cccd3fc73173f0aceed8f230556f2bd306b06a2d2a60327d95</t>
  </si>
  <si>
    <t>52b4720e-931a-420d-ab62-8f2c556ae34c</t>
  </si>
  <si>
    <t>0xc78c70e1da1a6cd29dad06bd88520c20982cf9dc9e922e2b300ee51df9e0e567</t>
  </si>
  <si>
    <t>07fb6f4b-2410-467c-b55a-57dde38ce482</t>
  </si>
  <si>
    <t>0xb5f0b02d76fe37edb86f7f3ccd21c9ad9c0eb0c1e1151b43a93ef483d9872e36</t>
  </si>
  <si>
    <t>939e3a6f-c74e-48e7-a853-36cc2f590abc</t>
  </si>
  <si>
    <t>0x371cdd5bfe7855911181fc350e5fc7fc6fe05fc14f2eeb51d57e76a867dd0572</t>
  </si>
  <si>
    <t>351</t>
  </si>
  <si>
    <t>Dux Digital S.A.</t>
  </si>
  <si>
    <t>Referente Ao Mês de Fev/2023</t>
  </si>
  <si>
    <t>Dux</t>
  </si>
  <si>
    <t>Manutenção - Dux</t>
  </si>
  <si>
    <t>Manutenção</t>
  </si>
  <si>
    <t>Recurrent</t>
  </si>
  <si>
    <t>3655</t>
  </si>
  <si>
    <t>3656</t>
  </si>
  <si>
    <t>649</t>
  </si>
  <si>
    <t>9610</t>
  </si>
  <si>
    <t>fc9b48b7-ee08-463d-b451-222c8e25ed02</t>
  </si>
  <si>
    <t>0xc9c12e85939052378e13409de21fca2a9b678bc0567077b99c57d82144c0146e</t>
  </si>
  <si>
    <t>f9f3c7bd-046a-4eb8-89f7-5538216814ba</t>
  </si>
  <si>
    <t>0x7f128ab91e1ceda4820f084adc514df4776868b1365090a4cdcfd2e26bc7a054</t>
  </si>
  <si>
    <t>d5df8812-9320-4192-b580-448515e410bb</t>
  </si>
  <si>
    <t>0xa1b93de47a81d3c1afe1f90e487a6e8285859af36eea5d49644185b6e781685f</t>
  </si>
  <si>
    <t>5b6dedcb-f6c1-4691-81ec-4d9d6bb3f8c0</t>
  </si>
  <si>
    <t>0x9a631ecb3cd9158ee096ed51ed3189391e1fd1240615e756c27f9bcac6c20b24</t>
  </si>
  <si>
    <t>822f63f2-01af-48ee-9885-8ad8f892fcbe</t>
  </si>
  <si>
    <t>0x58644d516bc29dc0421f3baba06ca5ab90de80ab7256727a4cafeefdd08d9699</t>
  </si>
  <si>
    <t>b2604b07-134f-43a1-80f4-bd866ee6927c</t>
  </si>
  <si>
    <t>0x48a42f9e1d7be77084f9eba4a69b8a146244986e9f760377541a638c3d0c7d34</t>
  </si>
  <si>
    <t>02ea460e-8b2b-442c-b323-9fc7a762840c</t>
  </si>
  <si>
    <t>0x783d5d1f3e04c9a6ebc289cb7efd30c1c543aff4bd0bde4f19aee0840ef20d08</t>
  </si>
  <si>
    <t>d8b2212f-07f5-406a-b662-00e26e954b47</t>
  </si>
  <si>
    <t>0xb544de2a9ae42ad0faaec358caa85974e56dae8b8caaa8c590185697050aecb6</t>
  </si>
  <si>
    <t>00b46b5e-0973-4e7b-8c5d-a3106ea25aef</t>
  </si>
  <si>
    <t>0x6ea356c75669457dcc31ced86ddabaf76b8d3472b2463567e0c1c34f86c6adf0</t>
  </si>
  <si>
    <t>74ec4a8d-ad42-4dc4-84f2-4b07fc880d3a</t>
  </si>
  <si>
    <t>0xa089744c436fb53869996c2b7c83f84e5ddbbc73b8a360d9fc16712bf59a1578</t>
  </si>
  <si>
    <t>cc829a53-6a58-4b68-a8e0-2150534d0b0d</t>
  </si>
  <si>
    <t>0xde0fdf35eafd3fecf8e1c7be77bbeb8469fcbf50b6a3c40c155dc31e548e5617</t>
  </si>
  <si>
    <t>05af8117-3d30-4ceb-8faa-163563cd4405</t>
  </si>
  <si>
    <t>0x052d25e75c862376d6a4d86983761713a99aee2322c955232f3a33cfe9b91a05</t>
  </si>
  <si>
    <t>c7bfc5b1-5a30-492b-9b16-c9b96f9ae8df</t>
  </si>
  <si>
    <t>0xea4b1cd8a7eaa799fa2f5c0350fe5426b87521471cee03d31d764d7c4dd2c5c3</t>
  </si>
  <si>
    <t>cc6d2870-e692-427d-b4c0-d29cb1f360dc</t>
  </si>
  <si>
    <t>0xaf3c03354b15185882415759302eb18803141c50450a9bed834f2e9fd59c9094</t>
  </si>
  <si>
    <t>fcee43c8-ca05-4a0e-a0ab-debe5a4238f0</t>
  </si>
  <si>
    <t>0xdd99b977d775b2fbc2341c86d23df8f92c6707a88d0f13aca4d96c5d6b4f546f</t>
  </si>
  <si>
    <t>7d8fdc4a-f209-4525-8f6a-8933b2df1a6a</t>
  </si>
  <si>
    <t>0x7c24480588332a88bc41a0503027a201054fa8c330e6284e2482e19301d219bd</t>
  </si>
  <si>
    <t>3f32e633-c996-4958-9c72-1933952d3c8e</t>
  </si>
  <si>
    <t>0xab63d24bfe888f5bb056f27abc3e494427469d0c80ce5f627154665e6ae1a332</t>
  </si>
  <si>
    <t>5943a88d-958d-4ffc-9d4c-0333dee01aa1</t>
  </si>
  <si>
    <t>0xd8fd8852b62bb52271d85fc8950fd31f5976dd1a1069a82737c465eae97bfa69</t>
  </si>
  <si>
    <t>3b80d5b6-204e-425b-ae52-25e127fe3fe6</t>
  </si>
  <si>
    <t>0x48d46eed5ec194f4f613c5a6daa388a71c3f5c1be77d78036da464b60498656e</t>
  </si>
  <si>
    <t>8ad457af-dc84-4140-ae23-8620fa88a24e</t>
  </si>
  <si>
    <t>Conversão de WETH para ETH</t>
  </si>
  <si>
    <t>0x4970e55249b646c6bd9d254f75ad1a4c704598c2b0d73194ee51be4c2d34a7e5</t>
  </si>
  <si>
    <t>1ce94c07-084d-4fd0-8bc0-bf1706efb6ae</t>
  </si>
  <si>
    <t>d9bbc768-2599-4dad-8d6f-c2800155b1e5</t>
  </si>
  <si>
    <t>0x1efebc2b8bbaa715c00e9a451cbcdf29ae1be8154b4665dccabd73f88e4ae003</t>
  </si>
  <si>
    <t>e35b12a8-7b63-48e9-98c9-86c75f0dc8cc</t>
  </si>
  <si>
    <t>0xd5de79616900fd01f478d8a2a49ffbc208dcac99e4c983529394754bbd966f8d</t>
  </si>
  <si>
    <t>4845f073-5321-468c-9b47-c9522d81c24b</t>
  </si>
  <si>
    <t>ff51a062-85a4-4224-a00e-1aa3ce06b99b</t>
  </si>
  <si>
    <t>9edf24cd-13de-4a2d-bfad-fe3705e081e1</t>
  </si>
  <si>
    <t>98e51376-037b-491a-989e-70f0090e6e8f</t>
  </si>
  <si>
    <t>0x267a0f6d019ec2ac940180dd951a68c5557d2edaf44daaa6be374f8aebc76f73</t>
  </si>
  <si>
    <t>c0d4c9c3-afc8-44a6-b895-fbe126768919</t>
  </si>
  <si>
    <t>d719ecc8-7d51-4705-8491-5d211f729725</t>
  </si>
  <si>
    <t>44d17343-84ed-438b-a157-a2253546869e</t>
  </si>
  <si>
    <t>2527f083-cb4b-4df1-9ac7-e74945b6a2b7</t>
  </si>
  <si>
    <t>9081a1bb-5df2-4347-9780-24549ca9ed0f</t>
  </si>
  <si>
    <t>48399e9b-a229-4841-9427-9eb149dd493a</t>
  </si>
  <si>
    <t>b258a9b6-5bb6-47a3-88d9-62b4f03be126</t>
  </si>
  <si>
    <t>18957daf-7ea5-4864-aa8c-fe41b68733d9</t>
  </si>
  <si>
    <t>1a43f571-a186-4941-92f9-7401eda733ca</t>
  </si>
  <si>
    <t>Executar transação</t>
  </si>
  <si>
    <t>0x5ad3a41cb9ed10520602d4ac807e19ac4ea39098d819336bd9a6cfff0b598676</t>
  </si>
  <si>
    <t>23b39141-e770-4fd6-8980-4aeb4294bf23</t>
  </si>
  <si>
    <t>0x170209d11e849b157286f7ddb84204aef98d5a661387855e2a209240490dcba7</t>
  </si>
  <si>
    <t>9f959b80-bc73-4772-a3ca-4f0f882ad150</t>
  </si>
  <si>
    <t>0xd0e9d491ca5c2d393364e2a712b590e1d3563d498ae13c807f2ae02b89f1084f</t>
  </si>
  <si>
    <t>6318f86e-2932-423a-967e-1e67dc24c212</t>
  </si>
  <si>
    <t>0x04cd62e9a325f933f2427ab7daac7d5a17492877f92a0687660341ce338bcae1</t>
  </si>
  <si>
    <t>57590391-4a86-496b-853b-fc5c40829a02</t>
  </si>
  <si>
    <t>0xf38d6f3e219999115fe3ed3f0d51ac9c95275bda8d59cc5cfb7c1b2fced4dfbe</t>
  </si>
  <si>
    <t>360903d8-f4b5-4beb-8327-35b0906a2bf5</t>
  </si>
  <si>
    <t>5c40f0b0-1d2d-411e-b425-5d8442ea3aee</t>
  </si>
  <si>
    <t>24700bc1-09d9-4bb4-8e2f-521517f168b3</t>
  </si>
  <si>
    <t>86a00f48-8dea-4901-9a0a-71a7c466ccc1</t>
  </si>
  <si>
    <t>8571e93f-67c1-4aad-a395-921ea82500a2</t>
  </si>
  <si>
    <t>caf6168f-1d27-4f8b-b624-836a358f36e4</t>
  </si>
  <si>
    <t>08514688-5648-435d-a5bb-27bb7b32f38f</t>
  </si>
  <si>
    <t>d160e52d-fc80-46fd-b9c6-31f67bacc740</t>
  </si>
  <si>
    <t>f3abe134-9812-4275-a62d-16b625ebc89a</t>
  </si>
  <si>
    <t>c901ec29-128f-42e2-9901-94297d242560</t>
  </si>
  <si>
    <t>3657</t>
  </si>
  <si>
    <t>Hospedagem Caio Barbosa</t>
  </si>
  <si>
    <t>Gestão - Hotel</t>
  </si>
  <si>
    <t>3658</t>
  </si>
  <si>
    <t>3659</t>
  </si>
  <si>
    <t>Mee6 Discord</t>
  </si>
  <si>
    <t>3660</t>
  </si>
  <si>
    <t>3661</t>
  </si>
  <si>
    <t>Uber para Levar Chave da Gaveta até O Escritório</t>
  </si>
  <si>
    <t>3662</t>
  </si>
  <si>
    <t>Valor Pago Ao Despachante Gav para Realizar a 3acs</t>
  </si>
  <si>
    <t>3663</t>
  </si>
  <si>
    <t>650</t>
  </si>
  <si>
    <t>651</t>
  </si>
  <si>
    <t>652</t>
  </si>
  <si>
    <t>653</t>
  </si>
  <si>
    <t>9611</t>
  </si>
  <si>
    <t>9612</t>
  </si>
  <si>
    <t>9613</t>
  </si>
  <si>
    <t>9614</t>
  </si>
  <si>
    <t>fb143705-44a0-4122-aa10-22b4fc06b2d2</t>
  </si>
  <si>
    <t>0xeb1196f72da235bb2fdf6800b2ea0c1583cdfb9783c589ac6b1bb0278e32f4fd</t>
  </si>
  <si>
    <t>9fcf22cf-5fbd-4f7a-a1a2-dc9b8f32303f</t>
  </si>
  <si>
    <t>0x360e9cf3d8572f3d02d5c3bdc80e4363fb0924b1b64974410380ba806367aca4</t>
  </si>
  <si>
    <t>29ceed83-9ce5-44c9-8ef2-dc183633f194</t>
  </si>
  <si>
    <t>0xb7a55e536aa0e51cb76d0a21a2d6dcc311909c7b51cf59cb96f4138ecfd69061</t>
  </si>
  <si>
    <t>76c62da8-d330-407d-b014-67eb199e284b</t>
  </si>
  <si>
    <t>0xff96f12835688e2ade52934f4d06c6af0a1cb80812f37f8f5736dc245090e044</t>
  </si>
  <si>
    <t>5ab81f3a-da3d-4f9d-8e15-53052bfd848d</t>
  </si>
  <si>
    <t>Envio de matic para pagar listing</t>
  </si>
  <si>
    <t>0xfb16e6c962911c1cbee00f96b257d30884748cf288e78133b4bcfb314bdb3811</t>
  </si>
  <si>
    <t>5b9f4aff-6eaa-48e0-8030-9db06a26f7d2</t>
  </si>
  <si>
    <t>0x93f127e7e77367e12c7195aa3ab0e91df2752dc673cfb6930845ceb7e7e1dd5e</t>
  </si>
  <si>
    <t>17955a2e-3442-48fa-8e9c-4c9b3660ee6d</t>
  </si>
  <si>
    <t>0x099b5c01d9769c7190112d4940e28c4ca6b20aa2b7a3c05de3ac9e3849d64ab6</t>
  </si>
  <si>
    <t>b245c032-aae9-4ea5-ade2-590c28d93b4f</t>
  </si>
  <si>
    <t>0x0bae1f8d812a18a699b34f3f51350ac59e9d5edb144c6a8d3017b08af5ebf6c9</t>
  </si>
  <si>
    <t>48c3b847-f80d-4a43-ae02-f6392c751586</t>
  </si>
  <si>
    <t>0x9b3d6445eccd97d1d49cc3d1ab420497ff8a4658e60bc063cef31da4dd16497c</t>
  </si>
  <si>
    <t>f23b947c-17bd-4c2d-910b-80e88d2e825d</t>
  </si>
  <si>
    <t>0x029aff60cb2eff0f95a8b47b12b8cfd8300943322a25e3c080d7ba4c2743501e</t>
  </si>
  <si>
    <t>190f82d4-20ed-4151-a802-a87e421a11e5</t>
  </si>
  <si>
    <t>0xdc5010c255671511607f950b04b1aab1e17693b1272d42195b0672be27722d2e</t>
  </si>
  <si>
    <t>c806fff2-7995-46e7-8d95-704dda818f7b</t>
  </si>
  <si>
    <t>0x3dcdc5b2b3b93ba668fd211b1b08fba4440da013a538ef25ea51067c07945fee</t>
  </si>
  <si>
    <t>84ed2bd0-4512-4a69-b30a-456604d82e0e</t>
  </si>
  <si>
    <t>0x4c59e3c29b6325ca082986f3f58733af354096d8a5ee35b2876a5f12541d7c90</t>
  </si>
  <si>
    <t>a165eae1-8d2d-4a08-a214-a3a31bc3c5da</t>
  </si>
  <si>
    <t>0xe961fe4249531d1db7a546163fabb93ecfc0af5bc71b18a2ce2becda3a90b328</t>
  </si>
  <si>
    <t>18ea2360-71ee-4e69-ac5b-4c661f9da14d</t>
  </si>
  <si>
    <t>0x0abffe8f05e5b9751646ed6bbd13de8e3cf545501a055841ea0f48f31a85a546</t>
  </si>
  <si>
    <t>c6803167-7679-44cc-8748-f2cfd00a190a</t>
  </si>
  <si>
    <t>0x5b906ac07a2e02b846e79a59548c2f61094aa917d7f551556033a8ec921ed61d</t>
  </si>
  <si>
    <t>8b197200-4014-4c80-92b8-e721534e456d</t>
  </si>
  <si>
    <t>0x6fe24c6dc736129f47740178e351a3f5a085cf625bed180ae937d45281dc3c36</t>
  </si>
  <si>
    <t>d20771b0-eb29-4fd8-b98b-535b47bf3659</t>
  </si>
  <si>
    <t>0x15160e398bc83238fe406a9c8c78cfdcf321cfa5bf7cedbbf4b9e0957548c642</t>
  </si>
  <si>
    <t>44804e22-d6cc-4572-b930-4282335e0c31</t>
  </si>
  <si>
    <t>0xaa5a518576a4c3751c0e6b5c922f249c205feb5de2cc10a1475e993f02601cec</t>
  </si>
  <si>
    <t>2736bc7e-94f9-4c70-b549-6328ff63593c</t>
  </si>
  <si>
    <t>0xb4cdbff50a0cda4d31f1fd0fd5e764fe0505ee865228a29032035dceb191f9e4</t>
  </si>
  <si>
    <t>cd86eb29-374e-4eab-ae69-8798526db30a</t>
  </si>
  <si>
    <t>0x77f2aa495d4e5ad8e38c4c9224a69b4779b289316745a73e599e9d2991a07400</t>
  </si>
  <si>
    <t>ddc3899c-5648-4672-818d-5a49be0759ea</t>
  </si>
  <si>
    <t>0xcc6b48302e9cc960ebd5d3ff2510df108f54e01c6d1649df7cf410448b22cad4</t>
  </si>
  <si>
    <t>5a4835d0-541a-4c32-a603-fc2621756329</t>
  </si>
  <si>
    <t>0x2ab52255516d6f2275b60779d08eb15f406bee6b7eeef0af8d936a8dedbcb4ca</t>
  </si>
  <si>
    <t>352</t>
  </si>
  <si>
    <t>Venda de Usdc e Eth</t>
  </si>
  <si>
    <t>3664</t>
  </si>
  <si>
    <t>0d2d27db-b81b-469b-8444-cdd4a8007eb4</t>
  </si>
  <si>
    <t>0x2562473f71a163b6a5493615c2c94e81471a4ac947e072b3e72b3a9f32f99220</t>
  </si>
  <si>
    <t>7453dcde-fd7b-4a25-bd4f-f805e46ad730</t>
  </si>
  <si>
    <t>Caio Barbosa</t>
  </si>
  <si>
    <t>0xf458977c966733dbc24f3c53a41d67adca700f551949fc85ed1ee4cb31563ae5</t>
  </si>
  <si>
    <t>81241b7d-61da-4769-b322-ef2065bd8fdb</t>
  </si>
  <si>
    <t>70037f3f-8c65-4881-914d-15ea346bb298</t>
  </si>
  <si>
    <t>0xb36c8c91756f4b47260a4dd558d2ffaa2406b0bdb5a43d67056761351dcaefa8</t>
  </si>
  <si>
    <t>13c60bb6-1b6e-4153-98c2-d892fdade03a</t>
  </si>
  <si>
    <t>0x3e3914008f766f15570e4a4f5c36f6c50fe18650255b39c5907d4b4fead7ec19</t>
  </si>
  <si>
    <t>833fe5d7-0061-4158-b151-1206357d3bc9</t>
  </si>
  <si>
    <t>0x242cf478b6336b4f8e55bdffa384765e20abed3fcb26343e256170dad9e7814d</t>
  </si>
  <si>
    <t>da3495dd-4546-4ddd-a572-d6a72165ee4a</t>
  </si>
  <si>
    <t>0xd1810d3c2bc9e925a48e9f64dd4bae6f40a959e41cf18a723132fb6ce034c697</t>
  </si>
  <si>
    <t>91471a98-f607-464c-908c-8a79cdfcd127</t>
  </si>
  <si>
    <t>0xd73daf9e62c26b514e4ef48bcdfdea1c5e9a518826a12d453efd5141add37e4c</t>
  </si>
  <si>
    <t>192136d3-e953-4694-beb8-5adcb06a13f4</t>
  </si>
  <si>
    <t>0x8aac4a13a9a54f9782eb27a8f2b845ac3ee1d98cf27489ad9eedb017f56cf0ed</t>
  </si>
  <si>
    <t>d104b4e0-abac-4669-8b1b-7112c500bcc3</t>
  </si>
  <si>
    <t>0x5a418aabf685741341ca0b076cc61b99fc1beff6ae65ad1a84932e71a95cb84a</t>
  </si>
  <si>
    <t>a10a9d07-486a-455d-99b0-b9a55b81acbe</t>
  </si>
  <si>
    <t>0x92249c437ce18078e1c1d6973f88f066f641fec8b1dce69aafb10241a6f04723</t>
  </si>
  <si>
    <t>dcd74c42-38c2-4e97-a842-bfa495fe6c9a</t>
  </si>
  <si>
    <t>0xab7e9298d04a136c50d03eb397b1d343eee6bf470e2253c4852d3832520c9d7a</t>
  </si>
  <si>
    <t>95a77b36-858f-4aac-9ed4-8fdb604521ec</t>
  </si>
  <si>
    <t>f06710e5-ed5b-421c-93c7-e0263d4c66d3</t>
  </si>
  <si>
    <t>Conversão de ETH para BRL</t>
  </si>
  <si>
    <t>0xbf043c41d9d84eaf90627117fbfeb4277d4edfdd9c39bfb6feabfebce1e614c4</t>
  </si>
  <si>
    <t>a343b5bf-1e22-4327-aa43-0028f6a4e5a3</t>
  </si>
  <si>
    <t>0xc93b5feac752f4c0a48293ef14510a4a13fb9c2c10c66d04de342fd225048c20</t>
  </si>
  <si>
    <t>2f0918d7-9e70-42b2-a7e0-8d93af559834</t>
  </si>
  <si>
    <t>0xd100c3085c5720ff91e251f83e703820a262327ef1a57ff4328528b3d493d34e</t>
  </si>
  <si>
    <t>7efcf98d-2049-45d9-b2bb-255fa5d45531</t>
  </si>
  <si>
    <t>0xb967f23e08347cd550966086fcd1318b8f257daaf608bdca0ae6bfbaec162f54</t>
  </si>
  <si>
    <t>707cfa61-7887-44a9-a013-c9a067587526</t>
  </si>
  <si>
    <t>a843eb15-cd78-496e-8149-471fde231f3f</t>
  </si>
  <si>
    <t>0x22b29a08c2dc588b60323d9bed8fbea24e732ae10eb7a887100ffe3fb1d5d12a</t>
  </si>
  <si>
    <t>72590178-d868-48b9-9e0e-389cb3191e97</t>
  </si>
  <si>
    <t>7d78e91c-bc51-4328-96f6-6c8123fbae9e</t>
  </si>
  <si>
    <t>Conversão</t>
  </si>
  <si>
    <t>0x48f15213164f4df7a6cff8de5054ac64ce2b836755a1b6971b0353bed0b32b4a</t>
  </si>
  <si>
    <t>e74c7628-1a29-480a-b48b-679d9377776a</t>
  </si>
  <si>
    <t>0xf793948b161149ea32ac57d44635024be72d300f92f779880d906952f15226b0</t>
  </si>
  <si>
    <t>3b5922f6-4b08-4de6-b073-ee33045c57da</t>
  </si>
  <si>
    <t>c75c4f99-18c5-45e8-9de6-ebdb64adbd2d</t>
  </si>
  <si>
    <t>0x5f3191f6c5dd077e01cab87e5e701b05d98886fffaf686ca157909da80e72948</t>
  </si>
  <si>
    <t>e00cee33-7182-423f-97a4-812ab9c5018e</t>
  </si>
  <si>
    <t>0xf09e641c6db32fbb9a55c2c5b8af69c3cb29118ee20cdf49543a94251e023da9</t>
  </si>
  <si>
    <t>790367bb-4759-406b-a98f-cc98720273d8</t>
  </si>
  <si>
    <t>5d9fe353-67a9-49a8-bc8d-17e4da585710</t>
  </si>
  <si>
    <t>aefc3ff3-8744-4f06-9469-843400d4372f</t>
  </si>
  <si>
    <t>0xe28f6a2ba2608f7e6e7311b90b350139fc9e0b7bc693ee3e0ae425e87964f6aa</t>
  </si>
  <si>
    <t>e7fe8b80-f4aa-4a63-8fbb-aa94561c4a57</t>
  </si>
  <si>
    <t>0x27b2fb357cd4fcf907c725fe1e06a421f529749b16c7bf9b3146af3d26e34a5c</t>
  </si>
  <si>
    <t>cadb92e7-efcf-4ecb-a907-dcbebe3d7e9c</t>
  </si>
  <si>
    <t>0x064cab742eca2ae63845a7663e11c74d631ddb2632dca6d46a8d54edf7930f73</t>
  </si>
  <si>
    <t>eaeea675-ce91-46da-891b-6640f74cad89</t>
  </si>
  <si>
    <t>0xd7b1609a8adba22e5da1e6736c1384950917218833a0da022168b1234c1beee4</t>
  </si>
  <si>
    <t>18bba284-9adf-49e4-9c97-ed5e068aad61</t>
  </si>
  <si>
    <t>0xd9deafc4ec1ca431fc311fe77bd1384b40526d68b52f24cbbd484a018876b45f</t>
  </si>
  <si>
    <t>57226007-af7f-4c82-8b10-ccab6271c2c5</t>
  </si>
  <si>
    <t>0xba892a4350e1d380615f7a3e196ac75c0823a8edeebaddd8b2331a8428913736</t>
  </si>
  <si>
    <t>bc5aba5c-ce2a-4726-8af0-563151d7548c</t>
  </si>
  <si>
    <t>5ba07f1c-3454-4293-8596-bc9959d1a8ce</t>
  </si>
  <si>
    <t>788e6e4c-102c-4642-aef5-b7005e505274</t>
  </si>
  <si>
    <t>b300c99c-2995-4593-ba4d-31ca0963baa8</t>
  </si>
  <si>
    <t>ad3642af-a97d-4997-a579-3f133744edfa</t>
  </si>
  <si>
    <t>d8361c17-baa6-4bde-8694-42ce317ec2fa</t>
  </si>
  <si>
    <t>f138bbac-cabb-42c3-9c55-ac8e50d5f3d6</t>
  </si>
  <si>
    <t>d049d750-2f99-44bb-8a6f-a973041469ee</t>
  </si>
  <si>
    <t>0xaea407d2dd07e804c70a2074f3aeb9392db7d892cb451baad609960137492d58</t>
  </si>
  <si>
    <t>cdf86402-84fd-472f-93dc-fdc731f11843</t>
  </si>
  <si>
    <t>0xc8049dd97a76cc9ee7f7515127ff2b2d41f50f80298ea695cf96b93a07320b5f</t>
  </si>
  <si>
    <t>26026cb4-766f-4e68-bd0d-647344656fa9</t>
  </si>
  <si>
    <t>0x6ceeb012e4e2fcaed4e5536060da9a468cd56eb9c61981e13b6e4f0b713eadc8</t>
  </si>
  <si>
    <t>47fce523-e47a-49c9-ad14-af5b129c4364</t>
  </si>
  <si>
    <t>0x6c52ff2c6c856fbc32dfac44942e11b2c8ea472c8835a87beea066a1f45c1d55</t>
  </si>
  <si>
    <t>8430c203-f5b8-4a0c-adbe-28b0dbc38440</t>
  </si>
  <si>
    <t>0xd784fbcc6f457ada182fa92176d35b5dee05431902209041324c7f5450c22f15</t>
  </si>
  <si>
    <t>d5115e01-8b92-4de7-ac14-bdab742792a5</t>
  </si>
  <si>
    <t>0x22a8d8c991cc9486ea9857cb678e96f0b5d47dac56b394bf1a5f48fbe5a5298a</t>
  </si>
  <si>
    <t>050fc024-1f82-4f7c-aa3a-0a07cb18a769</t>
  </si>
  <si>
    <t>0x83e51a4ec66a7506a7d06f87f9fcf33ef37feaab0bc053e78d23532db671ef20</t>
  </si>
  <si>
    <t>209ed298-beae-4ead-8129-4fe4546b2f51</t>
  </si>
  <si>
    <t>0x17842441080c5e736250ab42450d92ce04dc34f46d3461b9282a0a3b3d14b032</t>
  </si>
  <si>
    <t>ac8cc880-6d1a-4b55-a0f5-5389eb320cb2</t>
  </si>
  <si>
    <t>0x738981162368e50307784aa0ff263ca9bc0efae347bcc1b2313c00925fcbaab6</t>
  </si>
  <si>
    <t>33ede621-08f7-46e1-a931-178e21e1ff03</t>
  </si>
  <si>
    <t>0x9f365854c33996cfcf8db951a93beba4297af489a93f6d8e536deac6a3718b4c</t>
  </si>
  <si>
    <t>244731a5-88ca-4f8f-87d2-13c6a4d82d14</t>
  </si>
  <si>
    <t>0x58d90db27dd1cdf38f642efae87de1bd44abee778c0ef0dff9cb99adf682eac8</t>
  </si>
  <si>
    <t>17cbc876-56c7-4a5c-a7c0-cdb0ab9c4725</t>
  </si>
  <si>
    <t>0xed74445298703dc13ed2da43f4b8ffc3f5480e01aecdfbde55816b975fdee08b</t>
  </si>
  <si>
    <t>73a6e54f-8ebb-44de-8493-31ad4ab816e9</t>
  </si>
  <si>
    <t>0xfe85357b8e3092861df806f95f95d8d08e58c26a840d800093b81ff930b3ed2a</t>
  </si>
  <si>
    <t>73a20ff9-3451-44ee-8bb2-080d5f8c2a23</t>
  </si>
  <si>
    <t>0xff25e8ff8c3ba360c32bdb847ac9d7c3cbd488f00c64f3b9b19454819a711e58</t>
  </si>
  <si>
    <t>606866e8-f018-4727-9ae7-1740d5ab1066</t>
  </si>
  <si>
    <t>0xcbb0976306094a1d9db2ed477cfb94fbd26a8cff61e56ba7324d8d98330c8d43</t>
  </si>
  <si>
    <t>afde47a6-acf5-47df-9bac-3654e8dfbff3</t>
  </si>
  <si>
    <t>0x725ed0d8d45b0b6d385b397d1b7d0da78795d2e7dc6b9522be051904d210ab2d</t>
  </si>
  <si>
    <t>83d166d8-be55-429a-9b5c-3a0e0f511a8c</t>
  </si>
  <si>
    <t>0xd2b535eca3b80cabc8fb10dbabb3bab4dd71cfbbd45f894189ed6be38b86a44b</t>
  </si>
  <si>
    <t>4b2ea4a1-2a91-44e8-b513-b1e77262ba27</t>
  </si>
  <si>
    <t>0xbb9a8fed2fad5dbdc06e79b205d9f88d654d72e308f797c65ea1116b0d045749</t>
  </si>
  <si>
    <t>1f63c9c1-fefe-487f-8db8-9598a5a9720d</t>
  </si>
  <si>
    <t>0x38b1339a18221cfab730b64d7c105da9f7d12fd9e23db6ca7c30442c79ad6d70</t>
  </si>
  <si>
    <t>b9dac77a-04c9-4aa4-a07f-e399938d5056</t>
  </si>
  <si>
    <t>0x7d26d588e9156e3272aca41cf2067d1fea8ffeceb2768fc492865e6124e650a8</t>
  </si>
  <si>
    <t>bee3230a-bda2-4533-a8dc-5487ccad2b2e</t>
  </si>
  <si>
    <t>0xcbdb83365f9d332bba808bb2eebcbdb8aa4a3477a3a12f406d1cc8b0160463d8</t>
  </si>
  <si>
    <t>2fd2b62b-65e4-4f02-8bca-644c92f8d29e</t>
  </si>
  <si>
    <t>0x8c0dbc301e785aa243493d6fc577afeacce396f35a08ff3575b07593510ab2b4</t>
  </si>
  <si>
    <t>42d4b89f-94bc-413d-9f48-b9f6f5dfb0ae</t>
  </si>
  <si>
    <t>0xa4007defa80510dffc261d12db76b249c0440d25c9e7ae86519f18b841bceac3</t>
  </si>
  <si>
    <t>c194de6d-938f-477a-ad0f-716727fe2900</t>
  </si>
  <si>
    <t>0x7d568abd567a16f35c9f13255a3fa4aae65f26c24e35e9b3da2f34f3a97d05d7</t>
  </si>
  <si>
    <t>0153ea8c-149c-4ec1-88f5-86e3e30682d7</t>
  </si>
  <si>
    <t>0x396588cc904692ce40704392a6bb542ab97cbb31a1479d5e4bf225b381cd6681</t>
  </si>
  <si>
    <t>d744caa0-8cbc-4583-b99c-8b4f824b09d2</t>
  </si>
  <si>
    <t>0x9466833c9fbe86365cfda981d78673dd89b8409ecb8bb2dcfafa996a28d6a96a</t>
  </si>
  <si>
    <t>ec1ae710-453a-4589-92f7-c7c9fa7f0862</t>
  </si>
  <si>
    <t>0x06e93e823a159b9b128ff2ca4f4e3648d6df7fcc4c6f2feab6cf59daaa06d29f</t>
  </si>
  <si>
    <t>e4d9f8e4-3a32-4f2f-945d-d0fbcc5b855d</t>
  </si>
  <si>
    <t>0xa7dad4bbd9d66e8cefc53df19e17201080c2687915b660abbbbe03c478016eff</t>
  </si>
  <si>
    <t>f40819da-e47e-4816-92d1-d17a6961115e</t>
  </si>
  <si>
    <t>0x4bdb4f04212f98a0a8541173f05acf190607c7baae43ccdc9b21177405c19331</t>
  </si>
  <si>
    <t>091441fa-366f-4f1d-bf91-2f1417495e55</t>
  </si>
  <si>
    <t>0x2de21594bfab0887b3ff1d29894b0dcd778f9c4744ffb2a4292b30e2f365e395</t>
  </si>
  <si>
    <t>d2e7b32f-54d0-44ea-857b-f1d8b2c334f3</t>
  </si>
  <si>
    <t>0x326963b26fe99a79fb4fb37e44af13c9e66d77c763852fad6af36587f22f0830</t>
  </si>
  <si>
    <t>fdf9be1b-6bb8-4f6c-86d2-177640314f9a</t>
  </si>
  <si>
    <t>0x259a73f1bfa53a2b8d01963c37b8eddeb2ea2998aa85b8f349b1a5a86fd6c57e</t>
  </si>
  <si>
    <t>462a520c-0aa7-4241-a261-4d129355c932</t>
  </si>
  <si>
    <t>0xbe7a9ef79a5d5badfe9cb65a06ddbd5c38369aceab033d0e07cf312e502b008c</t>
  </si>
  <si>
    <t>7c920645-90b0-45a3-89c3-975e6857bd8c</t>
  </si>
  <si>
    <t>0x51e8315f77c1e62292638330b8fd542df55a523a491f786a30c4627593dff98b</t>
  </si>
  <si>
    <t>822d57f8-386e-4244-a227-087e78cdd0c9</t>
  </si>
  <si>
    <t>0x6ff5cf7ed28c56b84d054c150c4925f96228b6ab1d9ae5b40f5224bbba6a28db</t>
  </si>
  <si>
    <t>14e1a9be-fa6d-4341-a6bf-0661c836499d</t>
  </si>
  <si>
    <t>0x22cfb0944e752f752be0b2146824bb11e93936ed14f328f4ec462969a5510b70</t>
  </si>
  <si>
    <t>e0da8541-3ed8-442a-9840-0b9369f044a7</t>
  </si>
  <si>
    <t>0x67d191cb5cc7dc9318bd25e3cc663e85851c01eafa6ba5656bda48b5573ead49</t>
  </si>
  <si>
    <t>ef90444d-570e-4841-a747-feac6e068e4a</t>
  </si>
  <si>
    <t>0x00ca3925fcae2bfc2fb980116d667e4565646cc9673eb6f137f89fa16746a5ce</t>
  </si>
  <si>
    <t>11f9c8f9-a16b-4f39-b39f-3f3e1b2f5632</t>
  </si>
  <si>
    <t>0x27a5c7b41adc30ab5d60168230299a1705a32fecb63c02b6c3f5421b377535d5</t>
  </si>
  <si>
    <t>1604c298-675d-4768-be5c-0c4d2953608c</t>
  </si>
  <si>
    <t>0xbce712083a3b4af89ad9544a974f70a7800fe85eeaa5f7d350484d65c7deb428</t>
  </si>
  <si>
    <t>bf085969-c572-4775-b66f-a4bd9dfead54</t>
  </si>
  <si>
    <t>0x25b016360e018ad6e2efa15ecda2649bce88f219413092c49b0ca4d0766d196f</t>
  </si>
  <si>
    <t>68b21043-90b2-436e-8897-16f5b0325bf6</t>
  </si>
  <si>
    <t>0xc6abff20885310f1bc47af5b1863e1feb7b73e7888d0e6fedd87cd681b207293</t>
  </si>
  <si>
    <t>fe26a260-e1a1-42bc-a91f-0b71fece4d0c</t>
  </si>
  <si>
    <t>0x6a4706571d6f607c2d28dbf0f32db9776bd3ae7a886e81d75c3338ea98599f54</t>
  </si>
  <si>
    <t>f5503255-df0e-4c4a-a544-b4dca1496ea5</t>
  </si>
  <si>
    <t>0xb78a74b8ac6ae3248a241aa5529204051810a79ab60b0b9003adeb23b7d69e55</t>
  </si>
  <si>
    <t>5e415555-e79a-4f72-ac06-8004fdc86829</t>
  </si>
  <si>
    <t>0x04093c36fa26fff519391e8f21e0fc4a99db101192e076cfbbe0e3f003399fc4</t>
  </si>
  <si>
    <t>63e8320d-261f-4934-95e3-eabfb478e1ff</t>
  </si>
  <si>
    <t>0x79282b9db642795de2670214064dafc6971b08f1b94ddf7d08bbc951025448e4</t>
  </si>
  <si>
    <t>fb6676e7-f81a-4930-964a-1b725aefbbe7</t>
  </si>
  <si>
    <t>0xd5de9b8105483ec0813f3a25fe39b652ee5d61d186c279738503b380deaf1f17</t>
  </si>
  <si>
    <t>3c1b5673-c395-4e25-9904-5e83fc379f2b</t>
  </si>
  <si>
    <t>0x7c66dc6ce2464293578186855012e0a0dc1c1ec3a838dfc8f27f57bf002ac569</t>
  </si>
  <si>
    <t>9f0ac112-4ef8-4f04-b99c-568725f3b703</t>
  </si>
  <si>
    <t>0x748342bb658464558b4e16e1c2caf2bf0127a7381b81f04efeb9dd7405021869</t>
  </si>
  <si>
    <t>b62af613-4cf2-44a0-a498-f254cac8f0d8</t>
  </si>
  <si>
    <t>0x36e77dc156ec7525516a93277b4378ab7df10e7326c88c40e7e449fbd9775b34</t>
  </si>
  <si>
    <t>93eec8fe-b5da-49a4-a36f-208fffe27b31</t>
  </si>
  <si>
    <t>0x5b8c0f0770d198d115cbe24d5f2854150f53d68f6f319a5dcebf0eeff553ec76</t>
  </si>
  <si>
    <t>f7607dc4-4e06-40be-8b23-20cdcb430c64</t>
  </si>
  <si>
    <t>e96008e6-7286-4995-b20b-2bdb113e793c</t>
  </si>
  <si>
    <t>20db32b9-62d0-477d-90ae-b9a03066d120</t>
  </si>
  <si>
    <t>fb90724e-6dc5-49dc-8170-b60818ac8ee4</t>
  </si>
  <si>
    <t>79c6ecb1-d862-4602-9430-4a54826983f2</t>
  </si>
  <si>
    <t>353</t>
  </si>
  <si>
    <t>Arezzo Industria e Comercio S.A.</t>
  </si>
  <si>
    <t>Pgto Referente Ao Custo Que Temos com O Webflow (Software) da Reserva X. Nf Emitida</t>
  </si>
  <si>
    <t>Reserva X</t>
  </si>
  <si>
    <t>Setupfee - Reserva X</t>
  </si>
  <si>
    <t>3665</t>
  </si>
  <si>
    <t>Gabriela Leão Teixeira</t>
  </si>
  <si>
    <t>Nf-000018 Projeto: 55unity, Término da História do 55</t>
  </si>
  <si>
    <t>Free-Lancer</t>
  </si>
  <si>
    <t>3666</t>
  </si>
  <si>
    <t>Patrick de Souza Costa</t>
  </si>
  <si>
    <t>Nf-20234 Projeto: 55unity, Término da História do 55.</t>
  </si>
  <si>
    <t>3667</t>
  </si>
  <si>
    <t>3668</t>
  </si>
  <si>
    <t>Gabriel Miguel Oliveira 43769684800</t>
  </si>
  <si>
    <t>Nf - 0000002. Projeto: 55unity, Término da História do 55. Serviço: Colorista.</t>
  </si>
  <si>
    <t>6ed07174-7258-4a47-9b83-6cf9c12e043f</t>
  </si>
  <si>
    <t>0xfbb757893cd12a1ba1583f7adc256b12ea8dd77c32bfb3f211e1734b2f7becdb</t>
  </si>
  <si>
    <t>45ff8d49-305a-44f7-a2a0-cecb7635afc4</t>
  </si>
  <si>
    <t>0x0bee0ecedbc7173ef52414afcdbea69a532e0b5146aea9e8d735a4029c82cc5b</t>
  </si>
  <si>
    <t>19f61c1a-9a61-4cf3-8d80-a86ebc8ea18f</t>
  </si>
  <si>
    <t>Conversão de USDc</t>
  </si>
  <si>
    <t>0x8582fb4edb027acbb723ad7605f35721bd92c957fabaee98ba0bb925420e7788</t>
  </si>
  <si>
    <t>aaa2569b-1c73-403f-bc0d-8bc7a2d7713c</t>
  </si>
  <si>
    <t>0x5f6c4e7f80ad89b538dc1b9bcb95965321d64544ef944482a01c2e26adedd6b6</t>
  </si>
  <si>
    <t>d02a7391-50b6-4312-9b01-5c32ba807fbc</t>
  </si>
  <si>
    <t>6d4739cc-a014-41a8-866c-ce68a8ee2d86</t>
  </si>
  <si>
    <t>ad5858de-8e70-4e48-9c51-d1a9775f344f</t>
  </si>
  <si>
    <t>0x66295abfafb177a5cb10f07d17b960081405d5c7b8d064d83cb561fa69e92de9</t>
  </si>
  <si>
    <t>b3ab1b25-acfb-41f9-b2df-77adb1a7a722</t>
  </si>
  <si>
    <t>0x6e73333b739c95ac53adbb52e54b5d43504fe0db11a3dac4d3e261dae1a592d4</t>
  </si>
  <si>
    <t>a7100585-63a0-4988-ad88-841f136943af</t>
  </si>
  <si>
    <t>0x7a0fadb27df7f2e01a701b9196f08ff9fb391a63acf976285fccf375b2fe8666</t>
  </si>
  <si>
    <t>75af91ae-6259-40b9-b83c-a58c665fcff6</t>
  </si>
  <si>
    <t>0xd41bd2042452e37f8c6812de0702753cd7e8e98d3a3825990c04ccfc5d81c9ef</t>
  </si>
  <si>
    <t>9632f5b5-bfa1-4e96-972c-eefda795bdbc</t>
  </si>
  <si>
    <t>0x9a4b1bd4d7515bb6323bcd1825feab257bececa3dd0122dac83a09cbb311e417</t>
  </si>
  <si>
    <t>67107521-1d89-436a-abed-da4be6e21064</t>
  </si>
  <si>
    <t>0x51713ddf7ee8cd2b17adc0dcb31a093f3c78c9bddc393e49fc648c11534b5813</t>
  </si>
  <si>
    <t>fb44326c-86b8-4f06-83c7-c5f0b9bfea10</t>
  </si>
  <si>
    <t>0xb65d867424d58781432ac252a85851eff88e9875d70981e8949b9384da6b009f</t>
  </si>
  <si>
    <t>bd2589a7-a93f-482e-bc09-1fb885fd6d4d</t>
  </si>
  <si>
    <t>0xeceb812cf5ab5dfad217c61b640e98d41f4555e3c76e6b31375ac149ae61ac31</t>
  </si>
  <si>
    <t>b78d79fa-3a5c-47f7-b0c8-45963c27f2b4</t>
  </si>
  <si>
    <t>0xcb8238b2c3fa383b7c71d3ddef31bcdeb11d41bd591651c8a9ef2f58a4580a91</t>
  </si>
  <si>
    <t>ddea5793-70ea-4c97-b07d-199a5e55707f</t>
  </si>
  <si>
    <t>0x4e43b35a3852ffb656e188f57e8576e2b1f2d38c6f7f51bd3ae414f3d24154b0</t>
  </si>
  <si>
    <t>313bdeae-0e10-4a56-8623-3ec85d1087eb</t>
  </si>
  <si>
    <t>0xb463713e2cd7cc9566be8a17e88cb51b98ce45c2eb834cefc07a77ff19ec4ce2</t>
  </si>
  <si>
    <t>7fcaaa6c-7296-411e-a6f9-20897dadc56a</t>
  </si>
  <si>
    <t>0xbbcef1acc0787752992156cdbd43dca3007a8a51c171983524c6b2482f735e64</t>
  </si>
  <si>
    <t>712f65a6-3402-4b53-8faf-95375aad7fe1</t>
  </si>
  <si>
    <t>0xfa3430b92539e02713791e5dce159d03e04a525938291308ff8ef8eae5488a2f</t>
  </si>
  <si>
    <t>2f45b97b-7114-4e16-a26a-c4c24a217194</t>
  </si>
  <si>
    <t>0x39487ce43b2bb3a1ce1de5050de19e54c00b55d31a786c652b034780e2f4c2a5</t>
  </si>
  <si>
    <t>2414fe6b-d2d9-458c-aff8-d8400d72ce77</t>
  </si>
  <si>
    <t>0xdd362a49b11ec0ab4007ce1f2f8d9e6b32bcbf9a247c6dab061483d4e75143f2</t>
  </si>
  <si>
    <t>e1211ed6-7c03-45de-8cdc-8131264feff6</t>
  </si>
  <si>
    <t>0x508a2432538da4a6dd84e30bd1cccc7d66c6ff538eafa189af32f70945bf9547</t>
  </si>
  <si>
    <t>a5069117-1339-4941-bd52-2f161615e980</t>
  </si>
  <si>
    <t>0xd5a960c9ca3a33ed14e2e35aef4633412fbd319233244e4e94447a2f92da469b</t>
  </si>
  <si>
    <t>8ebc5727-5319-4575-8df3-a3d1fe8e9ed7</t>
  </si>
  <si>
    <t>0x1b021ff726cacdf47409f848609a1db203f5d1e83e4c96d688c15d24150b1dfa</t>
  </si>
  <si>
    <t>1596155f-bce8-46b3-8aa9-694b5d93241f</t>
  </si>
  <si>
    <t>0xbc726b2c31cac85c9ad5feaba77d4890b5708846cf24ea483a2c1ceaca25eb1d</t>
  </si>
  <si>
    <t>16db60f9-7ac4-4fb4-89de-dc7cdfa11268</t>
  </si>
  <si>
    <t>0x812a39bfc3c8c56e03aefaf832e3e3b9e8f5a3355f9d3d449068d74b4eaa5c86</t>
  </si>
  <si>
    <t>e426bb76-a9ca-4665-bedc-82d7e86e706d</t>
  </si>
  <si>
    <t>9ef7cc66-574f-49e6-aaff-d902d7ce85e2</t>
  </si>
  <si>
    <t>ebb5da7d-1306-4176-b9db-14e2b92d74bb</t>
  </si>
  <si>
    <t>3669</t>
  </si>
  <si>
    <t>3670</t>
  </si>
  <si>
    <t>3671</t>
  </si>
  <si>
    <t>Valor Pago Ao Cartório para Averbar O Contrato de Aluguel (Via Corrigida)</t>
  </si>
  <si>
    <t>Cartório</t>
  </si>
  <si>
    <t>4d884a07-64d6-4b63-b46a-6c8eac3cc188</t>
  </si>
  <si>
    <t>0xd668f8b270ce63ef8611f9467b0b73d05cedfa566f388626d5a56c03d6714b3d</t>
  </si>
  <si>
    <t>76e886d0-6654-4cef-a8f6-2d559faf2df4</t>
  </si>
  <si>
    <t>0xb52daf1626f4921fe49906818b61d2e50bb9b2480f7eac5f462a29e432d0477f</t>
  </si>
  <si>
    <t>52ba515a-901e-4099-990c-7978ab9ba738</t>
  </si>
  <si>
    <t>0x0bbc781e110e8b61b39cd73fb740fb4857322c56b792cb62c2c47fb12f48e907</t>
  </si>
  <si>
    <t>67511a9b-6ac0-4f71-be48-59d915049634</t>
  </si>
  <si>
    <t>0x307657877ca6296d99be2e0f6cc1ed2419f87963c0514fe4a2ab8ed7af9d3a38</t>
  </si>
  <si>
    <t>45035d8e-f663-4355-9fda-893f5cf8bd34</t>
  </si>
  <si>
    <t>0xcfa459ad94755826dd3af768f95766eb11a053c944d6de7455d58ce50ed520c1</t>
  </si>
  <si>
    <t>17732f95-0d55-401c-b962-7c77c1782538</t>
  </si>
  <si>
    <t>0x8145962cddb08662953e1063833b9c83f6b0d9e670baa7014658edfd0ad735c5</t>
  </si>
  <si>
    <t>a4cafd54-deaa-491f-a6c6-016c31da60f3</t>
  </si>
  <si>
    <t>0x25c8d9ecc03b110ccabb5af99600b38b1b1b90cde4955b80e27968abfefccf06</t>
  </si>
  <si>
    <t>9adb75d9-d342-4912-a8fd-a4a711cafc97</t>
  </si>
  <si>
    <t>0x646a19a87f338ca0754c19f409639a132224a722c68eab9385002d706fe1d577</t>
  </si>
  <si>
    <t>3672</t>
  </si>
  <si>
    <t>3673</t>
  </si>
  <si>
    <t>Clickup</t>
  </si>
  <si>
    <t>Software - Clickup</t>
  </si>
  <si>
    <t>654</t>
  </si>
  <si>
    <t>9615</t>
  </si>
  <si>
    <t>209e818a-39bb-488c-9790-4ac217fbd7f0</t>
  </si>
  <si>
    <t>0xf66d9466cbd4265270bf5fbd7e81ca5066fb19fbd6e18e10cd9cf627aae9d269</t>
  </si>
  <si>
    <t>73a16da9-0142-43a4-b6f3-87b808e582ca</t>
  </si>
  <si>
    <t>0xec1162cda9378acc4ab67b93733a820ccd26cb5d7e5a6aacb7a668de7607e972</t>
  </si>
  <si>
    <t>3e994feb-d13f-4443-8002-4fb1a9ba45be</t>
  </si>
  <si>
    <t>0x82679280a1a95b982098bdd296d3772ac68b0727b2984043c79dea795102b3f7</t>
  </si>
  <si>
    <t>18dd5ef5-6e40-4369-9007-3e9c58c1ef51</t>
  </si>
  <si>
    <t>0x1702dadd4051e9e9d8da2378e3c7c220a83166fb835e0e85b616a4bfbacd3d48</t>
  </si>
  <si>
    <t>0cf89b19-629b-47b6-8a2d-96e7db42f2ea</t>
  </si>
  <si>
    <t>0x1127423cede7383058db33c788f9aefcb9539d0ea9292db12eadb9dc3973d93b</t>
  </si>
  <si>
    <t>dbd6df9b-a3ad-4046-ab4a-a72d34275f4c</t>
  </si>
  <si>
    <t>0xfef79534bafb2a41e0e3c77efc59a984ec4112bbda4e34219f8cfde20fb1dfbb</t>
  </si>
  <si>
    <t>8108f9fe-1003-4586-b2f0-a10fa2ccade9</t>
  </si>
  <si>
    <t>0x5bef36fbf7206ba43553e2badb0e428dd36b24fbdfc3768bb4d2f19d375e79b7</t>
  </si>
  <si>
    <t>0a1289fc-2c20-4cb3-9965-b59539a8a896</t>
  </si>
  <si>
    <t>0xb1590d9b4a2eb4681b2ef6ee2176fa2a3178bfbf465254902bccc81f4ee2ff2c</t>
  </si>
  <si>
    <t>db16643e-a84f-40fb-9466-99c3d265fe3c</t>
  </si>
  <si>
    <t>0x5889fb1d3791d781d3cad0d2f97c6930d91d5d27841fa8e2dcc0e470e6fefabd</t>
  </si>
  <si>
    <t>3674</t>
  </si>
  <si>
    <t>3bf67652-8094-4c94-af6a-2f1524380d4b</t>
  </si>
  <si>
    <t>0xc22d9a43f0e2fa5a88e3742df8d6706a84e894697fda616386c926fe33ddab8a</t>
  </si>
  <si>
    <t>c5d0e167-7502-45dc-bb9c-0a55fbbf49af</t>
  </si>
  <si>
    <t>0x94dd24b863dc0df930f8ef9c1d111aabef8e92b395160135ea4fa3da29c1d73b</t>
  </si>
  <si>
    <t>718316d2-6fa8-4a07-a98a-cf666460662a</t>
  </si>
  <si>
    <t>0x75b645d98c6a220b66489db302a370f4c41cd578792f20fbad23841803de96cd</t>
  </si>
  <si>
    <t>89cdfcb3-c291-40de-a1d6-06562682c5b3</t>
  </si>
  <si>
    <t>0xf9016f4f790c879b0794407b040fa6073976fa0a16382ba8aa33bb4b3d5082a5</t>
  </si>
  <si>
    <t>59f37313-8bb6-44d4-98be-899a87a996ae</t>
  </si>
  <si>
    <t>0xc1ab932e849e32a55f00970668e9ee9ebd53d36bb1d1c7ff5a49e0d5b126b4fb</t>
  </si>
  <si>
    <t>ee8bc4a1-d35c-4b40-8111-224fee702067</t>
  </si>
  <si>
    <t>0x4ce1ad4af248636785e8485a539e22730981e47ee2598e6535a7eb31f601e465</t>
  </si>
  <si>
    <t>1f153d4d-49fe-47c2-be86-e20e8d2bf151</t>
  </si>
  <si>
    <t>0xb02fba35f5b599c05e99c2ce9c7945f62df5f5e071470daf6b98268fb42c7ab8</t>
  </si>
  <si>
    <t>351d8f7c-56de-43d8-82db-f04b1aad17ba</t>
  </si>
  <si>
    <t>0x2eba26f9dafb38b05358b475b6612976ba9ded6689de0f1eaf9e65244ec5a3ee</t>
  </si>
  <si>
    <t>08aad135-bd5a-4ffc-a6ce-60975d000746</t>
  </si>
  <si>
    <t>0x2fc471562c7fffeb2da4229d53a0a4514c695ab7ffa439cab153f26a2207478e</t>
  </si>
  <si>
    <t>d32b6247-df05-4f05-b3ba-c82647f26c9e</t>
  </si>
  <si>
    <t>0x74f175fa3db8487e8de9a8f8a49b2572e9bac31bd07e44c306c85dd041d401be</t>
  </si>
  <si>
    <t>f636138f-4cac-4720-aa4b-1db12a7ff923</t>
  </si>
  <si>
    <t>0xc28be6e4d8ef4ed6841532029ae6686b4f1f5ca792eb26df5df065199cb7a165</t>
  </si>
  <si>
    <t>5685630d-fb43-4ab0-8f73-d2a7a645520f</t>
  </si>
  <si>
    <t>0xa1d416a21a2445f0b705ee757bb1079b4403e944add8b7544fa14860e0aa6e66</t>
  </si>
  <si>
    <t>6fb56b9e-f7b0-4780-865d-f93124ee1a52</t>
  </si>
  <si>
    <t>0x77342e22b9c51bb36d0eec603c2210104bc852136c615bf4f610e8e8ec8af6fa</t>
  </si>
  <si>
    <t>88ee30bb-1172-4656-94cf-286e9a2d4ff6</t>
  </si>
  <si>
    <t>0x265e24d57913ba012714255611985ebe7decb49b0af2812398ea53c619e3e9fa</t>
  </si>
  <si>
    <t>47d89637-2639-4414-b6b2-df176cce25fd</t>
  </si>
  <si>
    <t>0x4914a93c64859d6b5ed92d2dae0674cb46e4bdf5ee4c5e83015b1b1a0947dabe</t>
  </si>
  <si>
    <t>edf21739-08b8-47e7-bdd9-8ac2b3e99ed7</t>
  </si>
  <si>
    <t>0x8a7736ecf37dcd26f2757465561a37715a409374ab9611633a60b2f7c1112bdc</t>
  </si>
  <si>
    <t>67f4b032-757e-466a-aef4-7ae9f8e0bd67</t>
  </si>
  <si>
    <t>0x407317c1735dc8e227e61fb2ebd23b369535285925dedf0b2762fcc648bb5c00</t>
  </si>
  <si>
    <t>fb903b09-c446-4cb7-bbe0-f03e29ba86dd</t>
  </si>
  <si>
    <t>0xbc2c2901b9d6d7f52af06bd70e114bbb76fcf5386e13871e6fc91791c8b33664</t>
  </si>
  <si>
    <t>220feb06-67aa-48ac-b1b8-f8c3dbca49b1</t>
  </si>
  <si>
    <t>0xe7db3f98c200f05d7e403bc5e27e27ab9e281bca1f340ea8038539c255dbce2e</t>
  </si>
  <si>
    <t>0abf8ad1-c69f-4e7c-985d-be0fd3238a4e</t>
  </si>
  <si>
    <t>0xc0ecc7fea2f533a2548f81ea06c05350b953663a94a82d49b5d34def8dfd5ade</t>
  </si>
  <si>
    <t>d6c04bbf-ddc3-48ba-b2da-8192ea1727cd</t>
  </si>
  <si>
    <t>0xf94319adb841ab508d4b2016fe2bbb7235b65a4aadd38c17c3407dd8d092e854</t>
  </si>
  <si>
    <t>db72b782-e18a-4b2c-8dae-98ca81929f85</t>
  </si>
  <si>
    <t>0x329113e0aad950addffe838bd7010085549385807474ef5cddddfd3d02f283fa</t>
  </si>
  <si>
    <t>e4236952-89fd-4d6f-8f38-c3ed6e1dc8f8</t>
  </si>
  <si>
    <t>0xa52dca68d0f93cf735a6886c64880e9384f993275f115c8b268849e121dbd750</t>
  </si>
  <si>
    <t>cf9392b9-e43d-4a26-ba77-61f7ba973461</t>
  </si>
  <si>
    <t>0x87318a3d09ec3b0ee6161696094ba48025abdd20c9788844fa9416b791ecf34a</t>
  </si>
  <si>
    <t>29344ef6-ab49-4260-ac60-a03391d0c374</t>
  </si>
  <si>
    <t>0xe3dce021a6ade3ff3dc3573889762e765873b51afa575a3bf9c0149acebff984</t>
  </si>
  <si>
    <t>68b123b7-ae93-4036-98f9-dd81dddf92cb</t>
  </si>
  <si>
    <t>0x0ff39eef0ec8c048340a8833f60cf77571731ab1fa525dc27f3cbb9fe0cd0347</t>
  </si>
  <si>
    <t>e229ea0b-255c-49ca-b162-ffcf2292788c</t>
  </si>
  <si>
    <t>0x06cb4f945dc4a960795394a916a6940afcc0a04c67da5230213f213dd8cecb17</t>
  </si>
  <si>
    <t>2f9ddef8-d24a-4bd8-894c-90063f703799</t>
  </si>
  <si>
    <t>0xbed16256d260af5478230e0b9a52260889d902763847aef8e3d6026f0a9530de</t>
  </si>
  <si>
    <t>81cd1b82-b14b-4f85-899b-8715fcb0406e</t>
  </si>
  <si>
    <t>0x9e43e4a5d54d36efae71e135cf8fedb07e5f30f82a56b0962d7b47008e9640e4</t>
  </si>
  <si>
    <t>36338c85-56dd-460e-b40e-71dbb96fe1fa</t>
  </si>
  <si>
    <t>0x2f11bb42086910ca67a76e00acc9bf6542e7c39210f95a4e543d6a629d1444e3</t>
  </si>
  <si>
    <t>f523c188-160e-4e43-85ee-ef9367361d5b</t>
  </si>
  <si>
    <t>0xbd04d92477a4020041ca6fcf98272a0bcb3f025ade9b0b1c0026e88332a26ce8</t>
  </si>
  <si>
    <t>3675</t>
  </si>
  <si>
    <t>Nf-000058 Prestações de Serviço</t>
  </si>
  <si>
    <t>3676</t>
  </si>
  <si>
    <t>Nf-000014 Prestações de Serviço</t>
  </si>
  <si>
    <t>3677</t>
  </si>
  <si>
    <t>Nf-6863 Software - Mongo Db</t>
  </si>
  <si>
    <t>3678</t>
  </si>
  <si>
    <t>3679</t>
  </si>
  <si>
    <t>Artur Oliveira Guedes</t>
  </si>
  <si>
    <t>Nf-202300000002 Freela</t>
  </si>
  <si>
    <t>3680</t>
  </si>
  <si>
    <t>3681</t>
  </si>
  <si>
    <t>Compra de Usdc (Envio Direto para a Conta: Gnosis)</t>
  </si>
  <si>
    <t>3682</t>
  </si>
  <si>
    <t>Nf-000003 Prestação de Serviços</t>
  </si>
  <si>
    <t>3683</t>
  </si>
  <si>
    <t>655</t>
  </si>
  <si>
    <t>9616</t>
  </si>
  <si>
    <t>994d890e-76c2-4769-930a-b612ca6fdc5c</t>
  </si>
  <si>
    <t>0x8a08b1404a9e08740017a2ac1bd648de7ccdd820ef3bbd1e4cfcfa0c565c7f63</t>
  </si>
  <si>
    <t>3bd7e19b-7fbc-4be7-b6ed-4253c5bf2b25</t>
  </si>
  <si>
    <t>0x968f7064b2abb0887fd8a24e45fcd271fe098a6bc3d46002080150cee94ed892</t>
  </si>
  <si>
    <t>1dcd8198-8888-40e7-9383-4476e9ea9810</t>
  </si>
  <si>
    <t>0x6e4d22c969b8d389f2b1b9e4a226c2e856250e8ceb49ac60ad38c2b6b7fc6707</t>
  </si>
  <si>
    <t>e4946721-c508-4910-aa0b-7fcd9c388e88</t>
  </si>
  <si>
    <t>0x3288e1dc0123b246e6c98618ce3f40f99128128524b0b9fc18a1778481447ca3</t>
  </si>
  <si>
    <t>fc4a3b23-12f6-4482-9acc-f843fea9a05d</t>
  </si>
  <si>
    <t>0xd58e98b3eb75ea815e11b21bcda96f3a31a92b45c02cda357327d7360ee659f3</t>
  </si>
  <si>
    <t>8e9c3252-80d0-42bc-8b60-39aa5424684a</t>
  </si>
  <si>
    <t>0xaa4d66d5622b4202a6922128a4056076c5c7200ae13bfa2c80ed16e8848468fa</t>
  </si>
  <si>
    <t>b12dd747-3b07-4708-aa2a-287d25c9b747</t>
  </si>
  <si>
    <t>0x1820f7e3db4838b2ca9e14a41b17386e1a1693d30d005aa99b922845c0ebd7fc</t>
  </si>
  <si>
    <t>11dfb0bf-dc42-49b1-a3e1-6d2324ee7c8e</t>
  </si>
  <si>
    <t>0xd00fa001ebd074cf09ef403f6166467465a6489300c8d76be0c3b7537a6ef2b7</t>
  </si>
  <si>
    <t>a6175402-204b-4f68-83b2-8cdf1289de09</t>
  </si>
  <si>
    <t>0xa4f69192bfddcbd978ea5f798562e4b8fafebc62a2a4010cb93e282fd44eabb8</t>
  </si>
  <si>
    <t>71aa5c1c-70e2-4e02-98ee-813ebbb5c47f</t>
  </si>
  <si>
    <t>0x352a535efcb1033c47adbcdb0fd9631d4dda9e9c6d28614ad799c09e182d9ec2</t>
  </si>
  <si>
    <t>857f59aa-5e68-4df2-87f5-453043feafd4</t>
  </si>
  <si>
    <t>0x430ac2ace63dca1bfe9ce85039ecea8990503231f70c1c91576410ac3481730e</t>
  </si>
  <si>
    <t>e2bc3b56-fccf-494b-bb76-c7b238ae16f5</t>
  </si>
  <si>
    <t>0x3abd68c9b7aa807d8dd84af9b6bd7c944020735f625d3877622642ce5b52d2e8</t>
  </si>
  <si>
    <t>7b36b729-862a-4ecb-a152-e76443cef937</t>
  </si>
  <si>
    <t>0x9a5afdfcf1c15c3c0dc1b26f41fff73bf0d25dbff8c8b46e6956d8a075d7ba44</t>
  </si>
  <si>
    <t>e8c12a62-6385-413e-b428-c93c6a578af2</t>
  </si>
  <si>
    <t>0x5f2e75185ac9e1e68cefb31e183fcd421f5ec5ed1958d90718b0aa257d3be108</t>
  </si>
  <si>
    <t>f667497d-84db-4d45-a990-a862975414ec</t>
  </si>
  <si>
    <t>0xefbd5a76ddd8a9b0a2818796b7e552925e70efcc3ffea910c63d89281a991d4b</t>
  </si>
  <si>
    <t>a9979966-1b53-47be-a1c9-6b9c4e8265fd</t>
  </si>
  <si>
    <t>0x113fc51c5ee8a69b51411b37b4c87a38500b1955e4e319aa0d1a7333746f1398</t>
  </si>
  <si>
    <t>9201e88a-e733-46a2-8a8e-d42cc5ea0c14</t>
  </si>
  <si>
    <t>0xd2e48bf99f4337552b44a4e8430a15798b4a1f252543bc68b0f0fda3e4debd62</t>
  </si>
  <si>
    <t>3749227f-13ae-400e-b2da-c9d3f515bbb0</t>
  </si>
  <si>
    <t>0x14d680c8af34faf11c8db51d08ab1701a8016b9bef83ce1fe5aec3cca3221a39</t>
  </si>
  <si>
    <t>1d7029e0-58a5-4bf3-ab09-e2a275bf7501</t>
  </si>
  <si>
    <t>0x72426a1773c7f881d0f822950cd4c4cbc9bfd8993561f3cdc76c764e455948a6</t>
  </si>
  <si>
    <t>3684</t>
  </si>
  <si>
    <t>3685</t>
  </si>
  <si>
    <t>680e6085-0aa6-4e38-a92c-0d4bc08ee4b1</t>
  </si>
  <si>
    <t>0xae5ba2ed8b1c7c07706b70c5493ab2b42cc5eea4ca641e547732f0d505bd0e69</t>
  </si>
  <si>
    <t>1531840f-6546-47c9-9bc3-9238430cf9bd</t>
  </si>
  <si>
    <t>0xf6b6aa63023a95678fa5b0b047b9dde6c97f77e81a594ba3678c034a9992e758</t>
  </si>
  <si>
    <t>d1ffacb8-c147-469a-8219-895ba2d4632a</t>
  </si>
  <si>
    <t>0xf0b7d83624e428a10c510379beae2a9466d546e5f5465b3901f730101cae1cd6</t>
  </si>
  <si>
    <t>8a22682c-7e99-4fdb-8506-53f23d05a326</t>
  </si>
  <si>
    <t>0xdcda1b8629969a8113d0478684e22b00bb61bef007ae453c844ffb51e21974cb</t>
  </si>
  <si>
    <t>d31f38b5-fca3-4444-a647-be2dc35a806e</t>
  </si>
  <si>
    <t>0x5df0044066d5b38389c0fcc06e4298b7cc41dbb6b3192e99d16204ec1be711ee</t>
  </si>
  <si>
    <t>d3faef79-e537-4f8f-a9c5-1a27769453d8</t>
  </si>
  <si>
    <t>0xe873f4ac47f4509fe2438921e00a397de32b8b23235749fcce8b9c13baa2100c</t>
  </si>
  <si>
    <t>f9d9a66e-79d9-420a-8d30-360f21a2002c</t>
  </si>
  <si>
    <t>0xe6aa2f80581d5da3608b34005cfad316f5d55067ea977727341a14880a264496</t>
  </si>
  <si>
    <t>f70b530e-b300-4b31-aa1d-69c0f32cb7b4</t>
  </si>
  <si>
    <t>0xaaf1ec0a198ac77039fef0019ee13601dd604e84cbff597c7a0f689b15528e09</t>
  </si>
  <si>
    <t>89b08fa8-a7d6-4f72-ba61-8648fe0eb726</t>
  </si>
  <si>
    <t>0x956898bb79401babf857e78045c4ce8ae4e2879d50e713c35ee3a9f625f0e441</t>
  </si>
  <si>
    <t>77747247-d09a-4264-b865-a5fbce90df2d</t>
  </si>
  <si>
    <t>0x9c791afe342a6547194d755feda04f4c48893d8e3b4655fa00e381f7b9d2da03</t>
  </si>
  <si>
    <t>5cf8443a-b309-45e1-b9bd-724bd9e97f4c</t>
  </si>
  <si>
    <t>0xd8b41219a77a6d3a1a2f2ba53ca32bbef48195f25df00feacc196f7b7b8ba8a9</t>
  </si>
  <si>
    <t>f065c1bb-1405-4e2b-93ed-ae0800db844a</t>
  </si>
  <si>
    <t>0x5972dc5644de284a3e548b5b98b22820cda9d2f612862d2ff861090b38a37465</t>
  </si>
  <si>
    <t>c5f67948-0141-42d8-aca4-f30de31ffbe8</t>
  </si>
  <si>
    <t>0x3239e95db52122bfb344906382c0a38aa9c2ab3b685b846606a1029ef818e87e</t>
  </si>
  <si>
    <t>7834c6ee-8904-4ba7-9416-40ec6b23d0ac</t>
  </si>
  <si>
    <t>0xcf7b8133f7823c78cb4c0024537508faad3b92edb51c797cf434db128d3d3404</t>
  </si>
  <si>
    <t>d02d3988-6c17-4e25-a05b-0954bdd95617</t>
  </si>
  <si>
    <t>0x9079e941a7b2c1a40ae29064590e8afe7a6c9b8127cc9d7856c5293392bb0b0d</t>
  </si>
  <si>
    <t>881cb34a-f2a1-43c7-a289-84fe88ab8921</t>
  </si>
  <si>
    <t>0x4ab224ea6f1281085cb0f81feccc16a561a6cf338b4c34fcd832ac6e09e0e3b0</t>
  </si>
  <si>
    <t>354</t>
  </si>
  <si>
    <t>Fitdance Entretenimento Ltda</t>
  </si>
  <si>
    <t>Referente Ao Mês de Dez/2022</t>
  </si>
  <si>
    <t>Manutenção - Fitdance</t>
  </si>
  <si>
    <t>3686</t>
  </si>
  <si>
    <t>3687</t>
  </si>
  <si>
    <t>3688</t>
  </si>
  <si>
    <t>Nf-000016 Prestação de Serviços</t>
  </si>
  <si>
    <t>3689</t>
  </si>
  <si>
    <t>Nf-000017 Prestação de Serviço</t>
  </si>
  <si>
    <t>3690</t>
  </si>
  <si>
    <t>3691</t>
  </si>
  <si>
    <t>3692</t>
  </si>
  <si>
    <t>Nf-000019 Prestações de Serviço</t>
  </si>
  <si>
    <t>3693</t>
  </si>
  <si>
    <t>Nf-000002 Prestações de Serviço</t>
  </si>
  <si>
    <t>3694</t>
  </si>
  <si>
    <t>Nf-000030 Prestações de Serviço</t>
  </si>
  <si>
    <t>3695</t>
  </si>
  <si>
    <t>3696</t>
  </si>
  <si>
    <t>Nf-32912 Prestação de Serviços</t>
  </si>
  <si>
    <t>3697</t>
  </si>
  <si>
    <t>Passagem de Avião Caio (São Paulo)</t>
  </si>
  <si>
    <t>3698</t>
  </si>
  <si>
    <t>Passagem de Avião Michel (São Paulo)</t>
  </si>
  <si>
    <t>3699</t>
  </si>
  <si>
    <t>Nf-000051 Prestação de Servços</t>
  </si>
  <si>
    <t>3700</t>
  </si>
  <si>
    <t>Nf-000074 Prestação de Serviços (16/01 até 28/02)</t>
  </si>
  <si>
    <t>3701</t>
  </si>
  <si>
    <t>Nf-000015 Prestação de Serviços</t>
  </si>
  <si>
    <t>3702</t>
  </si>
  <si>
    <t>Nf-000036 Prestação de Serviços</t>
  </si>
  <si>
    <t>3703</t>
  </si>
  <si>
    <t>Nf-000008 Prestação de Serviços</t>
  </si>
  <si>
    <t>3704</t>
  </si>
  <si>
    <t>Nf-000025 Prestações de Serviço</t>
  </si>
  <si>
    <t>3705</t>
  </si>
  <si>
    <t>Nf-000571 Assessoria de Imprensa</t>
  </si>
  <si>
    <t>3706</t>
  </si>
  <si>
    <t>Pró-Labore - Baixa por Conciliação</t>
  </si>
  <si>
    <t>3707</t>
  </si>
  <si>
    <t>Amazon Web Service - Aws</t>
  </si>
  <si>
    <t>3708</t>
  </si>
  <si>
    <t>Cópia de Chaves para O Escritório</t>
  </si>
  <si>
    <t>3709</t>
  </si>
  <si>
    <t>3711</t>
  </si>
  <si>
    <t>3712</t>
  </si>
  <si>
    <t>3713</t>
  </si>
  <si>
    <t>Nf-000023 Prestações de Serviço</t>
  </si>
  <si>
    <t>3714</t>
  </si>
  <si>
    <t>Nf-009918 Prestações de Serviço</t>
  </si>
  <si>
    <t>3715</t>
  </si>
  <si>
    <t>Nf-0000012 Prestações de Serviço</t>
  </si>
  <si>
    <t>3716</t>
  </si>
  <si>
    <t>3717</t>
  </si>
  <si>
    <t>3718</t>
  </si>
  <si>
    <t>4098</t>
  </si>
  <si>
    <t>Compra de Caneta Posca</t>
  </si>
  <si>
    <t>656</t>
  </si>
  <si>
    <t>9617</t>
  </si>
  <si>
    <t>77891a5d-d60f-4f95-9f14-9f89c9488aed</t>
  </si>
  <si>
    <t>0x0c71a98565e811c32b78067d4db112356c846e20a0bfb3752473d8ce94da9445</t>
  </si>
  <si>
    <t>707b3304-3479-46fe-9c88-5a4d345a5759</t>
  </si>
  <si>
    <t>0x2136be76f3736c62e5275794ce0289f4af0a139213527cd8053fe8a77767fed1</t>
  </si>
  <si>
    <t>7bc6e4a7-01e8-4ec5-b519-16d7c2f9fa5e</t>
  </si>
  <si>
    <t>0xae29e17a4291b64435423becd50e625fcd9a949ae92508ea965cfba494e6efe9</t>
  </si>
  <si>
    <t>deec0600-a536-4e55-8669-43fec3b79dba</t>
  </si>
  <si>
    <t>0xfae0f7536fad8ca0e389f3827b2eba4b2cc8958189dd7b03efe56490b01d1d1d</t>
  </si>
  <si>
    <t>355</t>
  </si>
  <si>
    <t>Custódia Conexões Games</t>
  </si>
  <si>
    <t>3719</t>
  </si>
  <si>
    <t>3720</t>
  </si>
  <si>
    <t>3721</t>
  </si>
  <si>
    <t>3722</t>
  </si>
  <si>
    <t>Origem: Api, Conta: Iss, Contrato: 002</t>
  </si>
  <si>
    <t>3723</t>
  </si>
  <si>
    <t>Cp Patronal e Social</t>
  </si>
  <si>
    <t>657</t>
  </si>
  <si>
    <t>658</t>
  </si>
  <si>
    <t>659</t>
  </si>
  <si>
    <t>9618</t>
  </si>
  <si>
    <t>9619</t>
  </si>
  <si>
    <t>9620</t>
  </si>
  <si>
    <t>2d2e8caa-5bd8-4dca-bcf0-cda68cdefba0</t>
  </si>
  <si>
    <t>0xad80634b78ef7f33fbe6b3b12cf24fd5bb68dd2b9a5196cac923b8d39b9bec68</t>
  </si>
  <si>
    <t>03c87de5-f05f-459c-ab2a-2399a2406919</t>
  </si>
  <si>
    <t>0x91b73b69bad0806251ff78e3e72140e7ce0f256061b514b513a3a7e00bbd78da</t>
  </si>
  <si>
    <t>7573487a-ffbe-4447-860b-c1fb6382de68</t>
  </si>
  <si>
    <t>0x0676816973017781d29bff94af0c7f76246766f615aeec191943038c11ca6d05</t>
  </si>
  <si>
    <t>cdba563b-64b3-4042-ad78-aadfe8087bc1</t>
  </si>
  <si>
    <t>0xe0a4409df5a6e6e1f15cd8dfd718ed3c297bb7e04ffae494802720f0e6205170</t>
  </si>
  <si>
    <t>69e43c6c-923d-4648-a0b0-93a22dae42ef</t>
  </si>
  <si>
    <t>0x92c5ef64a8d0be812ba84730bb7bcff1e0b0d55c2344edf1edf517793322a67d</t>
  </si>
  <si>
    <t>974642a4-78ba-4b74-a2c1-b12e3e061033</t>
  </si>
  <si>
    <t>0x45d09c0687ca462fa40dc896e088ce834165be7601e4192382bea1b8d4b2b15e</t>
  </si>
  <si>
    <t>b0bb1f4b-2e05-418c-9ff4-696f6f1a279d</t>
  </si>
  <si>
    <t>0x9a739bfe9befb0a811fbebed991c3d19bdd64f406bdf6c7408e2c3ea22a46176</t>
  </si>
  <si>
    <t>c0544b05-8cf0-4857-a1c7-b8e3300007c1</t>
  </si>
  <si>
    <t>0xf4a60e7442b3d2b59e993e51d495340299654f8389a03e39e3245d5ca025f128</t>
  </si>
  <si>
    <t>c04ead1b-1527-48e7-a4c5-e08456471eae</t>
  </si>
  <si>
    <t>0x02c396df7d071a18805562ba67b0ec096517be74c8e23b45ecfc3ce950b1b074</t>
  </si>
  <si>
    <t>3724</t>
  </si>
  <si>
    <t>3725</t>
  </si>
  <si>
    <t>3726</t>
  </si>
  <si>
    <t>3727</t>
  </si>
  <si>
    <t>Software -  Webflow</t>
  </si>
  <si>
    <t>3728</t>
  </si>
  <si>
    <t>3729</t>
  </si>
  <si>
    <t>660</t>
  </si>
  <si>
    <t>661</t>
  </si>
  <si>
    <t>9621</t>
  </si>
  <si>
    <t>9622</t>
  </si>
  <si>
    <t>e5acd1ad-de35-4fca-a6fb-7fbb81535dde</t>
  </si>
  <si>
    <t>0xcc2bf6597b14d030c8221feb57e88be18cf0163def07f85a45b08160d241e895</t>
  </si>
  <si>
    <t>4171fd4a-30a5-4186-bb6e-58752cc43291</t>
  </si>
  <si>
    <t>0xfadaa06ee256086bc52b875a16108c6748796d2bfba5aa8ee0c68060da30c16f</t>
  </si>
  <si>
    <t>beeb382c-c31e-4da0-b739-4c940b53636e</t>
  </si>
  <si>
    <t>0xa04a0f27a0110b5199abf0ce7de5a312f0d5d8457e4acd9a90735ea1db0c7e0f</t>
  </si>
  <si>
    <t>cfd339de-3e00-4404-919b-bee1df70d1de</t>
  </si>
  <si>
    <t>0x9e46a06b4df70d92e4d2d58a93f14aa58461711a58c2bacc22d32d65a0ae6e8c</t>
  </si>
  <si>
    <t>49b4fb8f-b908-4a61-a255-83cfdb0fd818</t>
  </si>
  <si>
    <t>0xc6a2a1f99ee2640065e8b4cc4ddf992cee010fac0af9fcaf7ef9ae2bb7f514e0</t>
  </si>
  <si>
    <t>3deeedb8-abb6-45a0-b8df-85ee51c6c842</t>
  </si>
  <si>
    <t>0x01c1987c287b50aa27443457b708dcba8b6e23dec772d52405a287e17e955051</t>
  </si>
  <si>
    <t>d01037f6-76c5-469d-87ea-a0aedf965c77</t>
  </si>
  <si>
    <t>0x80ceae9db1caac6b4dcc95d2fba6e9c724f1cb4712e92a679609ed12a9376e6b</t>
  </si>
  <si>
    <t>02e097e7-e4a5-4045-8752-f3e62af48751</t>
  </si>
  <si>
    <t>0x23756e5f83b9b894d9f08e04b0ccd0796eae807d9bd02173923e072316ea5ebd</t>
  </si>
  <si>
    <t>3231710c-cb3c-488e-bcb3-399e99cb7491</t>
  </si>
  <si>
    <t>0x6f397a1b4e24403b8a1ef68077b4e8a89d1355d4c636615cb590cb03a2e9d489</t>
  </si>
  <si>
    <t>43495e06-1ef6-4a4b-8240-37f0a62c5130</t>
  </si>
  <si>
    <t>0xdde72e38abd3ab6bc30183090b2ba2e7aef84a0d627538b3d6846984cd8bbfae</t>
  </si>
  <si>
    <t>7f48cdc4-7ccd-486d-bc43-2b5ff33f6ac0</t>
  </si>
  <si>
    <t>0xac79b87fcc949492e673d39d1c5644c61fc1145b6d1e720ac99784fdf10e4193</t>
  </si>
  <si>
    <t>a22e663f-87bf-4cdd-a8f3-dc4922950b44</t>
  </si>
  <si>
    <t>0x614e1ec054ef14fc0326f653204bda05c160eed91728ac30402ed07095dc2e1f</t>
  </si>
  <si>
    <t>7543d2fe-5269-408b-8af5-c985ab50d745</t>
  </si>
  <si>
    <t>0x6c92cf78627a2c407fdd21f919b3a7ce1f4dd1553b483b568bffd9dd5a983950</t>
  </si>
  <si>
    <t>e5c372d4-4d7b-4544-8279-c98ef93cf7d5</t>
  </si>
  <si>
    <t>0x5ebb4d603179829ee459226b400971251172c984b53c3784ef3787590102f5ec</t>
  </si>
  <si>
    <t>3ba6c74b-7e5c-4af9-9647-6b9a06ee3c8e</t>
  </si>
  <si>
    <t>0xc5104ae7a93b045af771ca6371cdba87b4a2b01aa8d6bfed97a832a73630de3b</t>
  </si>
  <si>
    <t>5ee50228-f2c1-4f5f-a49d-dde154fd54a6</t>
  </si>
  <si>
    <t>0xbf27c5eaa5cf7b9e1f4c7099224c62da423e4f58142f147b2fca357dd4c833f2</t>
  </si>
  <si>
    <t>ab450255-e46f-4820-ad2d-56e7ddbdd6f1</t>
  </si>
  <si>
    <t>0x055be6011f608b59fffa97d70da018061fd6de78242848adc9fba00054e61eda</t>
  </si>
  <si>
    <t>370b5976-70af-43ec-a323-397e7e58e442</t>
  </si>
  <si>
    <t>0x5691210fb46a0072dbb1fb193c018ef4d903849882d8696a38c3b3e37e643a3b</t>
  </si>
  <si>
    <t>0e761512-434f-47aa-8276-c9f7f462260d</t>
  </si>
  <si>
    <t>0xa773b0ab963385ccbb0a8df8ca6ba9d09f602fae60e55728a0ba1193fd041ade</t>
  </si>
  <si>
    <t>f895b37c-da2e-4894-91e9-d7ae3683440b</t>
  </si>
  <si>
    <t>0x17694413b0259dc3f766fc8efef1307787b3857e6f966b02cd9b41da76d44a1f</t>
  </si>
  <si>
    <t>84db6fdf-5f32-41ef-99ee-2ea6966ea6ff</t>
  </si>
  <si>
    <t>0xea71c0f5b8352f4a118f44a4d4bd38e958a6e195916f4ceae3d71fac66125b19</t>
  </si>
  <si>
    <t>14bfb93b-d4cc-456a-91ed-e4d2dedf8d61</t>
  </si>
  <si>
    <t>0x6a7a7ff10dd1546fbb06406b269694074834c6feb10b77da58fc298657dcd699</t>
  </si>
  <si>
    <t>0b6c9e49-177c-4b3f-9bfa-20ee20fa921c</t>
  </si>
  <si>
    <t>0x78735b94d05a0048b7b5d025999caa7aacc8b12a56affd4e500569385707ef23</t>
  </si>
  <si>
    <t>7a5e455b-3c3a-4849-89b0-1ef5d0118ca3</t>
  </si>
  <si>
    <t>0xb5c3e222739ccfc01d97c80dd23f1df9197e83b40c34c07ac3b6f555c24eff3e</t>
  </si>
  <si>
    <t>c4ddedc7-0c3d-45fe-9774-ef9982417da6</t>
  </si>
  <si>
    <t>0xcc60ecc03439548a7022a1442ca1c69de3a526973fa71b023192da28d647fd35</t>
  </si>
  <si>
    <t>3bbdeced-fa3d-4a6d-b9d3-a97b7a24d049</t>
  </si>
  <si>
    <t>0x03e170a403cae5d50a14ccfd29c31ec66ccfcf58652c280c256c459981af5f56</t>
  </si>
  <si>
    <t>f4359887-461e-4baf-a607-cacc70cdb10e</t>
  </si>
  <si>
    <t>0xcd044b118451211143394482cb34455263cefde69bf6cb3132e2f0998e74d467</t>
  </si>
  <si>
    <t>9edd247d-90bf-4ce6-8399-6a73810dcc3c</t>
  </si>
  <si>
    <t>0xe0c2332d743b943911d33e7b6a4d48ec8c411a34a244ad8eb27054b1ecac10cf</t>
  </si>
  <si>
    <t>4cabc807-4937-4e8e-b0fe-d453e0370e99</t>
  </si>
  <si>
    <t>0x875722abcc8b24a5c6d1417823965ea42edbf69a4093af859cd20ed8c9490dc9</t>
  </si>
  <si>
    <t>4f1d9a23-ca35-425e-8372-acf5b28a4555</t>
  </si>
  <si>
    <t>0xa734d7b35dbd311dd42f1b814b05fc101e83ffc378b0cf6925bd0776e5da1fa2</t>
  </si>
  <si>
    <t>a75097b3-c400-4ad8-804c-d17a0f1c66e5</t>
  </si>
  <si>
    <t>0x2c319c6126eb71c7eb9df963ce6bb0cb823528b085ff4b650f61782288afd3f9</t>
  </si>
  <si>
    <t>6821fa77-d3d9-483c-9f5c-9ad25b2c3ca7</t>
  </si>
  <si>
    <t>0xb464dae30c905d7601702cfc46a105d4807286d7ef90360771fb949a75dd6efc</t>
  </si>
  <si>
    <t>e51d91ba-b289-4424-8cb2-2953d0c38139</t>
  </si>
  <si>
    <t>0x3cf3be118d65237de3e262747b8f4d018694b70a1e4b9682836bd545fe544dcc</t>
  </si>
  <si>
    <t>a923083f-9a47-4839-998c-a3f3afd96cc8</t>
  </si>
  <si>
    <t>0xc8945aaa436abb02a1fa2ab0fb4a6bc3a0b12ff8c84a7329b4c9bfccbc1efc0c</t>
  </si>
  <si>
    <t>54a3b857-699e-475f-9f69-7fc56196b215</t>
  </si>
  <si>
    <t>0x770b10a41765b3e9c9bb3ed28f74de7c3a7bf5ece7ec83b472194e1da16de8ff</t>
  </si>
  <si>
    <t>48b78559-111e-4b9f-9a3b-a849f3d98bdf</t>
  </si>
  <si>
    <t>0x606cb6e862a6564ad36f3f0de4c4b0f9dd0504434c03cb658329446c34af2c8e</t>
  </si>
  <si>
    <t>ee92585e-6691-4e75-bf69-a57840c62a01</t>
  </si>
  <si>
    <t>0x5fe03355ac83917257b3fc830f57884fa86af1bdfa65d82928830c521502683a</t>
  </si>
  <si>
    <t>f3820698-5379-41f8-a767-ce76a9ff24d9</t>
  </si>
  <si>
    <t>0xbc0342371b58f18e8ebb32113be481c98d3216f8eb4c34806d9f2e84e656fca2</t>
  </si>
  <si>
    <t>e9cb26a0-afde-4c32-9b72-8679f31e0402</t>
  </si>
  <si>
    <t>0xa2e39d1a13af6dc37524c1a14f915a98ee94c595d9ba541a7eea98010b550f15</t>
  </si>
  <si>
    <t>daddbd9b-7f50-458e-88db-f77274835e53</t>
  </si>
  <si>
    <t>0x7a4a0a6debeff0571464de5156a6ce0be14b15ea8fcd2f0006acac8ab23c5016</t>
  </si>
  <si>
    <t>3abc9b88-b1f7-4e53-b7bd-d0d62b7d975c</t>
  </si>
  <si>
    <t>0x455954b0a0832473053a04fb6ac5631a2befd2bd97247da056f7ca6c1b600406</t>
  </si>
  <si>
    <t>539101d2-af33-4d17-9735-a1c1854acf5d</t>
  </si>
  <si>
    <t>0x9a9a9336ba913c3de5562e2f1c4716a888a8255d31fe4901ece3ec495963586b</t>
  </si>
  <si>
    <t>c3e7e8b0-ea73-4cf4-b07e-4309c45f8d3c</t>
  </si>
  <si>
    <t>0xaac3e832e5bd2bdba20c62bc27caf64ba88f0ee38c1f166640834395ec4da60d</t>
  </si>
  <si>
    <t>02d4655a-d459-4fb1-81e3-48e322284daa</t>
  </si>
  <si>
    <t>0x0c1df9f1ca99aee923cddfa0937af310a7751a681ba75ac2139254e94010f230</t>
  </si>
  <si>
    <t>1a7c70dc-c2ce-4898-8481-54dea711ff13</t>
  </si>
  <si>
    <t>0xccb9c05e9695126f9b0b7ff7c2c1b952c659adb063ba55ee61c81e06a537c1ad</t>
  </si>
  <si>
    <t>f715e4ee-7311-4ccd-bf45-9de91e1eff76</t>
  </si>
  <si>
    <t>0x3babf4bf428a602fe5989e37d9ec737293e2e7c5e77051d4a036ca296607fcd1</t>
  </si>
  <si>
    <t>af4472ec-d6a3-4b0b-927b-262904c8647f</t>
  </si>
  <si>
    <t>0x14cb2ab8a885679c9118f7d36b00d7431312db03d5911f51298272c4365b5967</t>
  </si>
  <si>
    <t>4797e8f9-48c8-46f7-9a40-a8966f0e2d65</t>
  </si>
  <si>
    <t>0x7a45aa7932d292813792207568a0f42dd9d65411ced49db4fd134c48403a0cc7</t>
  </si>
  <si>
    <t>3730</t>
  </si>
  <si>
    <t>3731</t>
  </si>
  <si>
    <t>3732</t>
  </si>
  <si>
    <t>3733</t>
  </si>
  <si>
    <t>3734</t>
  </si>
  <si>
    <t>3735</t>
  </si>
  <si>
    <t>414</t>
  </si>
  <si>
    <t>447</t>
  </si>
  <si>
    <t>662</t>
  </si>
  <si>
    <t>9623</t>
  </si>
  <si>
    <t>784bfd8a-3fee-496a-a351-17f6812c3e4e</t>
  </si>
  <si>
    <t>0xf5b9deb23dbc76e0ecfd2e111886d413ff95af06d873dba6b597858cdab8457e</t>
  </si>
  <si>
    <t>e1c1ece6-a742-44e3-81bd-5e10a5f49f34</t>
  </si>
  <si>
    <t>OpenSea Seaport</t>
  </si>
  <si>
    <t>Venda Secundária</t>
  </si>
  <si>
    <t>0x813f1ed487660a7603d406fee7e1c695733fd9a4f66b331075ce9cb9019056aa</t>
  </si>
  <si>
    <t>bfe40948-579c-4d23-8822-22b387dfd909</t>
  </si>
  <si>
    <t>0x9a1016a02c1ff24ce0165cc8d0cef2c54fd2668813739c2e2b4190ae7f8f8ac4</t>
  </si>
  <si>
    <t>47423436-5e3e-4405-a98c-44cc5506a52f</t>
  </si>
  <si>
    <t>0x6125f24f3c8878ebc44dc0ea2f7a571e8db1cb4575c81d7222106f6a3978ae72</t>
  </si>
  <si>
    <t>97559c7c-363e-45cb-9d3e-b3e0ac1b08bb</t>
  </si>
  <si>
    <t>0x12dd0372e935d00587a0826215962c1802b406cc7abe0f96f6d9e1a51c50144e</t>
  </si>
  <si>
    <t>4888a96b-34db-4585-9a19-bc5ecc3eccd0</t>
  </si>
  <si>
    <t>0x6caae323a60bc468daa07187a8ebea44cebe50b652dff8b3c8bfadada26e13af</t>
  </si>
  <si>
    <t>e8e28ebc-33e8-4959-a46e-438083c3be57</t>
  </si>
  <si>
    <t>0x2dc36ab72b29cf48bd68a0eaaba3563921ae12001e50d3f12015b39d9039a697</t>
  </si>
  <si>
    <t>fb870e13-1f3e-4860-834e-2c1f45897d2d</t>
  </si>
  <si>
    <t>0x51ec6fbc4fdadd0274127cd04ab6b15be95235b6a72efafd7bc63bda7b1d9530</t>
  </si>
  <si>
    <t>167bad67-2112-44bb-8ed9-abe0e6401810</t>
  </si>
  <si>
    <t>0xc163f690e1346f5a5f25d17c6fdcf864a0af0417bc73a76fd04cf6671bd3ea6e</t>
  </si>
  <si>
    <t>4ccbf860-6df2-45f2-b14e-a6cba46df86c</t>
  </si>
  <si>
    <t>0x02efd084a09491e875b1f4418f3c4bc6750581e045cfa6a9b096078f09f42121</t>
  </si>
  <si>
    <t>1d544512-593c-46d8-b1d3-cf9cf85d104c</t>
  </si>
  <si>
    <t>0xb45daf8a78dd5c9774cc367b4a60602bcd0ce01cec6afb54131a7591d8846c93</t>
  </si>
  <si>
    <t>54c51609-c464-47f8-a114-ccb591d3dfa8</t>
  </si>
  <si>
    <t>0x3002d926f998d46ad9c3bef0a0c0294bacd422a98bff2ff33ebe8fb1038f5a7b</t>
  </si>
  <si>
    <t>00f57533-52f4-4fbb-b8e5-d78513463039</t>
  </si>
  <si>
    <t>0x6e5002ed80a097aabd2c8ba9b94685fda84d74ffcacab6eb78d71a234a711759</t>
  </si>
  <si>
    <t>01080000-0873-4cf8-97bb-5e238e064220</t>
  </si>
  <si>
    <t>0x857c769e8b0fbf10054a5830d51a103e1dc08583b6e420fa2f3b9341a9765af2</t>
  </si>
  <si>
    <t>546b8018-e85a-4e0f-b460-2ec30b0012d9</t>
  </si>
  <si>
    <t>0x99b42506bc379e2fa44aeddc77ff6e6f5d268afd7be42fe77bdb65b71611414d</t>
  </si>
  <si>
    <t>4b787b1c-893e-47a8-b3ea-da2b2bcecd87</t>
  </si>
  <si>
    <t>0x1f427de7aa769ffb52b51fe1ff5009939c86e16a4e82f23d013acadc53fa48af</t>
  </si>
  <si>
    <t>1cdadf02-74ab-45cc-8d06-8cbaf0a0648c</t>
  </si>
  <si>
    <t>0xa8a254d4d53182bc6b3626e9a520f0944f2e23e538f111678e7b431763e8ebd4</t>
  </si>
  <si>
    <t>9fab65f5-2b24-4576-8fb9-c7c26ad6a52d</t>
  </si>
  <si>
    <t>0x16550530413ac68e2d0fab022fcbf42f5b19397f360e03c73b633d65aecc7113</t>
  </si>
  <si>
    <t>66761260-e1fa-44a7-a367-e54d6d8c57af</t>
  </si>
  <si>
    <t>0xf125ae909572a13e6ab5668762f11aff0472dd872c00e1adc42b2e30f3f7644e</t>
  </si>
  <si>
    <t>e1b55626-c45e-4242-b5c2-56ecad88cd19</t>
  </si>
  <si>
    <t>0xa2e41619158b2e2ec77559db042675340e7cf9513dcc618f98947af329d648bc</t>
  </si>
  <si>
    <t>ad5414d6-3b3f-40d6-9104-ebcc04e87145</t>
  </si>
  <si>
    <t>0x1271482684b52aea6545d36a457841705de5d38f585eb3f16860f3d8cd249a9d</t>
  </si>
  <si>
    <t>3736</t>
  </si>
  <si>
    <t>Ministério da Economia</t>
  </si>
  <si>
    <t>Pis - Faturamento Janeiro</t>
  </si>
  <si>
    <t>3737</t>
  </si>
  <si>
    <t>Cofins - Faturamento Janeiro</t>
  </si>
  <si>
    <t>663</t>
  </si>
  <si>
    <t>664</t>
  </si>
  <si>
    <t>9624</t>
  </si>
  <si>
    <t>9625</t>
  </si>
  <si>
    <t>a67475b1-d4eb-48d6-8332-65e5ca49e2a7</t>
  </si>
  <si>
    <t>0x3ce6a8243b3bf73129fdd2452e8c70ecd80fbbcb150f01725118d504e688c90d</t>
  </si>
  <si>
    <t>466b28f7-26c2-4d75-b6fb-1e7603502e7a</t>
  </si>
  <si>
    <t>0xf61cdadc7ef58a1c840f8da6b1ecb9c3da13ddad7fa138983299524aa4873dd6</t>
  </si>
  <si>
    <t>74f53ab5-3ec0-4211-8f31-0a7226e3943d</t>
  </si>
  <si>
    <t>0xe4dfe859404e954bbedb122a2141cf284dd32c65d31967b1f2e415b629d625bf</t>
  </si>
  <si>
    <t>ad675047-dab2-4288-b02e-7b350f3e68a4</t>
  </si>
  <si>
    <t>0x14315f8ccb94823dafbf94b60d78e98025d6d82ea86f1f5cd98fd546c5d99443</t>
  </si>
  <si>
    <t>b35f0354-7945-4fe2-913f-488094e69207</t>
  </si>
  <si>
    <t>0x10e3bcea77dec9441a50ed49d7d31486965332066ffd6d1fe460ad3c75b6943e</t>
  </si>
  <si>
    <t>2c99e818-85d2-4115-92b4-2df48f58cff7</t>
  </si>
  <si>
    <t>0xc276db2c99795590fbe43f2d91b7462637dac04d1a53b36e8b09c5c3626ad597</t>
  </si>
  <si>
    <t>c406ba20-0fb9-4495-84ff-f2b7f6a401f6</t>
  </si>
  <si>
    <t>0xaf26c138310fa4690794419f388ab63c9cab5882eadec60195353f02f61ee6c8</t>
  </si>
  <si>
    <t>4bac81ac-0a0c-4274-8dac-9e75d7e68622</t>
  </si>
  <si>
    <t>0xba57ae37b67601fc2dfe1ccfb52922e199d1533d31b24becaf9a2f357377ec89</t>
  </si>
  <si>
    <t>6b8c94e8-628d-4889-a4bd-97b7df0a08b3</t>
  </si>
  <si>
    <t>0xb32d6e0985f0ec98886cf4a7895d122c6569de8e11c2a10399b62c0c0bffd393</t>
  </si>
  <si>
    <t>22b6619d-3e32-48ab-944a-c8900c8afcb3</t>
  </si>
  <si>
    <t>0x44529105fc245318284946b752c8301121eaa5f16b802c8f6338e0de960855f5</t>
  </si>
  <si>
    <t>3738</t>
  </si>
  <si>
    <t>585ca993-bec9-4f10-a49f-9c06ba732d5a</t>
  </si>
  <si>
    <t>0x5d800fd602c7ddf37a6a9e8577eb2ae1b76637ea0110eefee25766300e8a36a6</t>
  </si>
  <si>
    <t>90f8749b-d3e1-4dcf-9be1-a13fc68ae5c2</t>
  </si>
  <si>
    <t>0xd7a22eb2533ad14f5e55ef848a8aba45bbc81ed97ec332d52d0db0f61c0a543f</t>
  </si>
  <si>
    <t>ad17bbb9-a0ab-43eb-a0bb-a2cd8c0d8e18</t>
  </si>
  <si>
    <t>0xfea91f83d0894e325331005982354bc4b02abc78bec31e6a0b46d2a41e1a01c2</t>
  </si>
  <si>
    <t>b25f7e9f-83b1-4c02-b46f-aa9a826b9735</t>
  </si>
  <si>
    <t>0xb6e026560b1b71b5a02fd21e3e38600a6c4b49f1f453d11fb311d21765f28f2b</t>
  </si>
  <si>
    <t>3739</t>
  </si>
  <si>
    <t>Font Awesome Pro</t>
  </si>
  <si>
    <t>Biblioteca de Ícones - Design</t>
  </si>
  <si>
    <t>Software - Font Awesome Pro</t>
  </si>
  <si>
    <t>e3e8a8f0-7dbf-468d-b375-2a1cad1a6381</t>
  </si>
  <si>
    <t>0x17fae76d786592d1c570ba9f33c59fa5f62e242841b0b68ac9f9badbb3c61352</t>
  </si>
  <si>
    <t>f943d007-5350-43c5-af8e-3fc04e31f9a3</t>
  </si>
  <si>
    <t>0x1e0d06ee6479b89113f54c2800b9371ace434e82dde13fa7e0034f9471fe3452</t>
  </si>
  <si>
    <t>f2b8eab5-92ac-42e6-addd-672f53e6e288</t>
  </si>
  <si>
    <t>0x49ebfd216bf8ce82df9d2a35c91d9559019f5e31554f11dc5da22ce1604cc52a</t>
  </si>
  <si>
    <t>356</t>
  </si>
  <si>
    <t>3740</t>
  </si>
  <si>
    <t>665</t>
  </si>
  <si>
    <t>9626</t>
  </si>
  <si>
    <t>a9ba1d3b-2337-4290-9acd-7b5c1ed8b38e</t>
  </si>
  <si>
    <t>0x1bf3c46b4d0f4fc1efdcde7dabcbba4a03803f7e26c58b3e3bc9f6c284b5b3cc</t>
  </si>
  <si>
    <t>3741</t>
  </si>
  <si>
    <t>3742</t>
  </si>
  <si>
    <t>3743</t>
  </si>
  <si>
    <t>Porto Seguro Companhia de Seguros Gerais</t>
  </si>
  <si>
    <t>Seguro D&amp;O</t>
  </si>
  <si>
    <t>Seguros - Societário</t>
  </si>
  <si>
    <t>Seguros</t>
  </si>
  <si>
    <t>3744</t>
  </si>
  <si>
    <t>3745</t>
  </si>
  <si>
    <t>c2427f14-1368-4851-b137-a9b6ac9c7eaf</t>
  </si>
  <si>
    <t>0x164658ad754e8dd91e45359b051947124b32380541338fe3a599b21a48d95705</t>
  </si>
  <si>
    <t>9fcb8a31-8568-44c5-ada5-be374ac98752</t>
  </si>
  <si>
    <t>0xf30fb23fdf1eb0a263ed8a860831877d2b3f7669e896744936e93873a5071669</t>
  </si>
  <si>
    <t>bb48845f-e92b-4f8a-82b4-8f248a24bd7a</t>
  </si>
  <si>
    <t>0x4566b1c6ceea3588fdce3b9d8242d6ff1ae38db92e76b3d5abafa11478f08ab0</t>
  </si>
  <si>
    <t>6d2c6e69-0890-4940-b849-f1f3e65b0282</t>
  </si>
  <si>
    <t>0x390fa04c9dc4adc4b4be7c0a0ac2c9d652fbac53eca1b70df99aae650e0bd967</t>
  </si>
  <si>
    <t>728143ad-af74-497e-9d45-bd7de0998478</t>
  </si>
  <si>
    <t>0x3989f89d62706a76a33c50db8a9e36d629b16edb61069fb127ed7144202d670c</t>
  </si>
  <si>
    <t>07b5a6c7-94d4-44ef-a485-5e38d1ba39db</t>
  </si>
  <si>
    <t>0x872251c8945d6cbb6157472d727da8b447fb77ba9d8e58f58a8318b294857118</t>
  </si>
  <si>
    <t>3f010fce-9e40-4906-a769-3fafe7dc6527</t>
  </si>
  <si>
    <t>0x1fa46b0346d2b1341f9785c0ccfc6facfb5f182f61f238d4a2194aec8180d8b8</t>
  </si>
  <si>
    <t>4c2c1ed1-d028-4bba-99e5-95f2a51741b3</t>
  </si>
  <si>
    <t>0x3c4c7b1404211be8d4f07483d2cc902dc171c37f5848bb8aac73fd023bebc39d</t>
  </si>
  <si>
    <t>ad6dcc4e-6e05-4507-8807-8178fe16b9db</t>
  </si>
  <si>
    <t>0xe9cc2364040d129cc47a6ef9880a9957307e919b158717a71ed3dcd4731c2590</t>
  </si>
  <si>
    <t>f511c129-c4c5-42c5-a756-2da7b94b3c03</t>
  </si>
  <si>
    <t>0xe1db3d86b1fb23170de1fe0c6c3fddeb75384470d6c9e1325c3481c9861c09da</t>
  </si>
  <si>
    <t>3746</t>
  </si>
  <si>
    <t>3747</t>
  </si>
  <si>
    <t>4d01125b-92d9-4526-a6d3-657d90673bae</t>
  </si>
  <si>
    <t>0x99d60e4b468acb1c1b968ce200107f0a53575a397794249e739aea250e5257e8</t>
  </si>
  <si>
    <t>83ed2dbe-67c7-45db-b0de-4838912d4afb</t>
  </si>
  <si>
    <t>0xe3661ea6130cbd1ab9e2172f6ae202ceb8c5f3c5fc4880c0d620a3194b36affa</t>
  </si>
  <si>
    <t>5a6c8bf5-d092-46a2-a04d-dad6ae2dcdd6</t>
  </si>
  <si>
    <t>0x20b9e0eb597bc09400f84a68e45a4e18b4700d2ca5861bdd6c5c4c1bd3895746</t>
  </si>
  <si>
    <t>f031614c-31ef-41b8-9bfb-694db6aaff5a</t>
  </si>
  <si>
    <t>0x7ba03e3c87fa44e262927391b8f89f88145b7fd98fe5da7e1dc4cf6dc0d1bfd4</t>
  </si>
  <si>
    <t>161a17ca-b7e2-4dfb-8bea-461eed161b58</t>
  </si>
  <si>
    <t>0x703dfad9377e8a00423683f128e35173044722ccf527436b4824b53b7e236983</t>
  </si>
  <si>
    <t>826ba713-1639-4871-b170-9a3367aedac7</t>
  </si>
  <si>
    <t>0x2c646c4b7597838d5eedbaacd745ae746dcddcdf8572c8e4f3a17ac4e6942738</t>
  </si>
  <si>
    <t>9b73bacf-066f-452c-93d5-c470e8757385</t>
  </si>
  <si>
    <t>0xe9426309a87f4dfb84969fbd77a69bd7d73be98c3677f5a229362143bcfdc615</t>
  </si>
  <si>
    <t>21ca0243-2437-4ebd-9bfc-41f627d359c7</t>
  </si>
  <si>
    <t>0x9b7096c4205128109ceca7d6f081ae10bc03b55e6179d7b9fd937d0127156bae</t>
  </si>
  <si>
    <t>78b7f69d-8c0d-4853-9554-a85c233e0ff9</t>
  </si>
  <si>
    <t>0x1326d84da64d1ddff68c0d9cb7cb010750a4201b15a48962f228fe7ede0e874d</t>
  </si>
  <si>
    <t>20501e13-0026-4c8c-9a2b-e4240e47b05a</t>
  </si>
  <si>
    <t>0x930a61e0a88add8d3077666d03e2b1d58172570bbd6ab686b87a72c150815d81</t>
  </si>
  <si>
    <t>c3c4416d-ad76-422b-abc0-96cefe6478ca</t>
  </si>
  <si>
    <t>0xafcab63e547d322f21d64230481eff067d25a42625c7561bc895a331908a648c</t>
  </si>
  <si>
    <t>52badc8e-b3e9-42a9-8d39-878c037823e1</t>
  </si>
  <si>
    <t>0x38915148a552c02ae198fe3581f803a0206bc30cd2a3c1a8b2ce9389fbad2ebb</t>
  </si>
  <si>
    <t>13868f3e-922a-4e00-8761-902e690c94c2</t>
  </si>
  <si>
    <t>0x84a968cdca5329456630e16d2a631fa2308332bc92e31ac193ec77bc17fdc33c</t>
  </si>
  <si>
    <t>b8a3f517-f787-47f5-93df-281386f0187e</t>
  </si>
  <si>
    <t>0x0eb4cc4e3be5380ac7a9dcb87574d203ca913fd70c70db7a1bd43d77936f5994</t>
  </si>
  <si>
    <t>18a53a6d-0133-4844-b7d8-66d7589289d0</t>
  </si>
  <si>
    <t>0xbbbbacb5e337f3d2933787de5e0553c46a78e3b1b9f0391bd6e8924ab8243443</t>
  </si>
  <si>
    <t>2725cefc-b1ad-41ee-ba2e-d6c0391c1da9</t>
  </si>
  <si>
    <t>0x61ba021f1e29ec1e1c7bdb02537dc2faa18c9e3be4fd7c33bfd571004d66fcd7</t>
  </si>
  <si>
    <t>b4f3c478-1b78-4326-ab6f-8414e46b961f</t>
  </si>
  <si>
    <t>0x06c0f51b9b1d1be4a0336e6a0839a2101dcd462297a42fbc1ca4303d6eac7db4</t>
  </si>
  <si>
    <t>48ac4d53-cd91-4a58-b836-6ba00ce9b43d</t>
  </si>
  <si>
    <t>0x8678021746ab51099db809841ec9c4799c1724cc4d99f20d111f5b5faadd7817</t>
  </si>
  <si>
    <t>31b18982-6bd5-44d9-b497-80dd1e8254db</t>
  </si>
  <si>
    <t>0xf427edf32641f9e196c122f03f84cb300f549dfb3a3fdcef48aea4d2ea0b1723</t>
  </si>
  <si>
    <t>668775ee-c491-43ca-938c-287c9bc989b7</t>
  </si>
  <si>
    <t>0xeebf5ff445504f9bbeb50e30771cfedb7819db8a97e9127bd386f1868cccd113</t>
  </si>
  <si>
    <t>85088707-e4ae-4c41-821f-347491ce821f</t>
  </si>
  <si>
    <t>0x75478e266723415790a2a7da534dd4ca9d8aef676da8dffa2374660b2d2c80c4</t>
  </si>
  <si>
    <t>afcceff8-e597-4329-bc27-189e44d922f3</t>
  </si>
  <si>
    <t>0x206c29e1b76af016a67d657e82d95ca8ea61cd4638d941aab2ca05ff6d96db7b</t>
  </si>
  <si>
    <t>b382394b-7a68-416b-9adc-56e2a9f116ec</t>
  </si>
  <si>
    <t>0x1e6fc67c30c78f02dedafd3de51251de87d0554f24185221f274f50a459752d6</t>
  </si>
  <si>
    <t>40cc3818-43a8-4861-85cb-250c5080ff8e</t>
  </si>
  <si>
    <t>0x2771ea309a3153ace14676484b61c3f7081d2622cf218166459662ffa0baecda</t>
  </si>
  <si>
    <t>91300748-9ad8-4c46-ae4f-755a8252b088</t>
  </si>
  <si>
    <t>0x8ec4619c4f61a50125ba60120dc48d416db4f1034a49032033955f6da46587cd</t>
  </si>
  <si>
    <t>bd0bf100-e52d-43f6-ba81-7937caecfcc0</t>
  </si>
  <si>
    <t>0xf3448cc8eaad56b41de7e2135941ea0af9c3ee16a9f12de2b5c85f6c9723415d</t>
  </si>
  <si>
    <t>da312063-e0db-42a4-b7a7-232b4fbb10ec</t>
  </si>
  <si>
    <t>0xa615df05c4906e80fbaa9f0eb7223919523d576faf1d47b23e6fb2fd7e590edb</t>
  </si>
  <si>
    <t>2f303815-10fb-4228-b967-1dc03518441c</t>
  </si>
  <si>
    <t>0x490ef867d5eb111b2e420976ab0676a809f24575d695e070efdabfafef9ba627</t>
  </si>
  <si>
    <t>d736887d-5081-4c27-9148-f2b5c9aab07f</t>
  </si>
  <si>
    <t>0x424c30ce0c1014283b9e5818d0c4a289cf10d06d2d56b81c413415d7c7ab475c</t>
  </si>
  <si>
    <t>6a2db4dc-846c-41da-8e43-df7b6ec76f34</t>
  </si>
  <si>
    <t>0x584bb0b84b68dcd90299835d1c6441c0505b7988a6565d1c1eb0832407a16b21</t>
  </si>
  <si>
    <t>5990f03d-ecb3-4fa9-b7a2-f4c84f75c075</t>
  </si>
  <si>
    <t>0x12bedfa635774f1f612aa22e5c275463a441bd036e66096a50d48e976fd7a6df</t>
  </si>
  <si>
    <t>94c57868-fab8-43c4-9187-c050f2b1b9ec</t>
  </si>
  <si>
    <t>0xf823cb6723824a542655dc8b8a1de8f2131535a39079ef2a4c4154967bc44ea1</t>
  </si>
  <si>
    <t>f964a156-94d2-4ef4-bb61-4de97b0cb18f</t>
  </si>
  <si>
    <t>0xd731b3e83b1926edd595183e8b601d84470f78b328dbf4267660684b40de0e13</t>
  </si>
  <si>
    <t>daa95baf-7b13-4e5e-b514-9f0cb14e7619</t>
  </si>
  <si>
    <t>0x05115754b387bf72cbc3c9f1914ffe753e98dc5e97926bccfe66094b59cad305</t>
  </si>
  <si>
    <t>0a7ae5d3-dc5d-4fd1-83cd-74bb73da627c</t>
  </si>
  <si>
    <t>0xc64c6eab6b7fbf8e0b2d25bf2e76b9e8a011964d84c660567aae2203cb9362ba</t>
  </si>
  <si>
    <t>ca8e0519-0d62-47aa-9255-d8bbe3bc0eef</t>
  </si>
  <si>
    <t>0x70396ff568cb5096519e7795b3d1610100973e76883f23484edff433be99c537</t>
  </si>
  <si>
    <t>a84c660b-de91-482e-b376-71a46d6b364d</t>
  </si>
  <si>
    <t>0xf90e4cdcccf796501011baa2e24313107f62421c4239d35b5b0b0c86e0e34b51</t>
  </si>
  <si>
    <t>6b78dfa9-e83f-4729-ad2a-653c1e440daf</t>
  </si>
  <si>
    <t>0x64cec0ff243621b51bdb3be99a4c47b8210fe7a5340b339163283c9f6840a8e9</t>
  </si>
  <si>
    <t>35465216-f985-4cc5-a7a8-991843af9c77</t>
  </si>
  <si>
    <t>0x2f4e3f6af9745b1981107c0ff586282258ad50dcab30cfd3be8c83cea7830c77</t>
  </si>
  <si>
    <t>70b4b671-0e9b-42f4-a84f-2eafed2cc30b</t>
  </si>
  <si>
    <t>0xa68d354db98530c5fb0c2cbc8004119fd99686b1201d46c7e326229b9e5c1b9f</t>
  </si>
  <si>
    <t>3449376f-7232-4363-a95e-273fcf468a0b</t>
  </si>
  <si>
    <t>0x5a183f9d978de3baf30041d1f05ab05b7068f6d77a8e0598e133ae0ce1757803</t>
  </si>
  <si>
    <t>e9c7ddf0-3832-4f0f-8344-9bc30d3187b0</t>
  </si>
  <si>
    <t>0xcaf6a4847a93b3238c5717569afd3aaf77491a667bf74a140f475000984641bd</t>
  </si>
  <si>
    <t>3557ada0-6a10-4e68-b9c3-1dbffef2b17b</t>
  </si>
  <si>
    <t>0x2eb849638df88fa3f544f0cab01bd362526fe8e25120b617d2578a3aab7427d1</t>
  </si>
  <si>
    <t>6158f4a6-e36a-440c-ad15-ae059cd17b78</t>
  </si>
  <si>
    <t>0x6d7c66a59d2756a2c6332bce3ac669048f6b22da31e0cc658dff144409576b50</t>
  </si>
  <si>
    <t>eee9fbee-cfc2-4c3c-bad1-4b17394bad21</t>
  </si>
  <si>
    <t>0xd2d27c7d920afc601319ba1976c54b6f24c91b8c52957a112c8f5ecacdb9eca3</t>
  </si>
  <si>
    <t>e0e009f1-4521-40e9-a13f-f0d652968f1b</t>
  </si>
  <si>
    <t>0x65ebc9cc232c44b6a1f5d86aeaf768efe4a4f550c588e0ba373f382063a39c86</t>
  </si>
  <si>
    <t>0393b2f7-61a3-4625-a859-0e3778d73b77</t>
  </si>
  <si>
    <t>0xb3de5f42699f6748e7242b9aa7d7039ebad80403cb135ba11f153a5184c190bd</t>
  </si>
  <si>
    <t>506b7743-1f23-4b9a-866d-f2fe0d213268</t>
  </si>
  <si>
    <t>0x33f2afd87d80d56e8b8ad27ac2874def0e9be198661204564a7946bacb0b08de</t>
  </si>
  <si>
    <t>357</t>
  </si>
  <si>
    <t>3748</t>
  </si>
  <si>
    <t>3749</t>
  </si>
  <si>
    <t>3750</t>
  </si>
  <si>
    <t>Transferencia para Moonpay (Enviou para a Carteira Cripto Helper)</t>
  </si>
  <si>
    <t>3751</t>
  </si>
  <si>
    <t>Pix Enviado para Webpay Brasil Pagamentos Ltda</t>
  </si>
  <si>
    <t>950c4f08-ee5c-4b4a-9415-664f42ac0a18</t>
  </si>
  <si>
    <t>0x773197af45cd2509babf5111837b1811723c6b9a0031da8b85063edb2230d4dc</t>
  </si>
  <si>
    <t>809ceb0a-f993-4ef3-b949-b7aa8d9de0c7</t>
  </si>
  <si>
    <t>0x39732b1d9633d13715995cf931f6f6e1b44a1fa17b47cf35aa728e52f12d44c2</t>
  </si>
  <si>
    <t>560c64b5-2054-44cf-98c5-b7c36ba62852</t>
  </si>
  <si>
    <t>0x40b5f847664d922069d49242fa3703ea7163f086b25b480fce50275d102fc411</t>
  </si>
  <si>
    <t>25e0357b-361d-41c3-bb88-82e6bc46ba30</t>
  </si>
  <si>
    <t>0x0d8886bec03730fc2b568bf7b307b52788fb58213be50704c27c1e6172b04a1e</t>
  </si>
  <si>
    <t>e018294a-e2ba-442b-b132-c07b27035ae9</t>
  </si>
  <si>
    <t>0x743d5a20b621f11c354caf5a5697bfe19736dd8ec5af3f8fadf8664644490dab</t>
  </si>
  <si>
    <t>6ee03d12-da74-4f44-83c8-95d0b7c12750</t>
  </si>
  <si>
    <t>0x101a827da3a6803f8c3a0fa79e621b0bbad4c7153f93fd8e52b75c52a1557232</t>
  </si>
  <si>
    <t>9c2e9638-20e5-4100-ace6-7d8a072407f8</t>
  </si>
  <si>
    <t>0x1af299d0cf9934b61141527c3111d3d9a833b2fd079a75007a6e2b6bdbd88670</t>
  </si>
  <si>
    <t>7f9186ce-abd4-44bb-8aea-0c7fb54b7717</t>
  </si>
  <si>
    <t>0xc97479673b0dce6bf33c357b5cc3d0aa3a751beba077e4148575889388a0862c</t>
  </si>
  <si>
    <t>a9fe82dd-9c4c-416f-8f69-81c90cca3ec0</t>
  </si>
  <si>
    <t>0xb5318bb0acf23cdf38f99d9e2892015b65ca6be85748d5a9153b2c654549b29c</t>
  </si>
  <si>
    <t>6a288392-5445-4bb1-8d5e-5f1d2b7455d2</t>
  </si>
  <si>
    <t>0x8bf71d2dc9439d934acf7b46de45b349f9b441253e701379edb6d7e27a224472</t>
  </si>
  <si>
    <t>9a95695a-3cf4-4592-b368-120bb7516335</t>
  </si>
  <si>
    <t>0xa523b5cd7a85d483297bba0025bc1bd64b787b2818dc1c05de163181dc9c74e4</t>
  </si>
  <si>
    <t>ea917f14-1024-407c-85a1-6b66f2d38c31</t>
  </si>
  <si>
    <t>0x30e77b30fc6ff286b4840cdad5b298440cca4055c4ee3f9c3af6103c05ea8742</t>
  </si>
  <si>
    <t>cd886a51-b28e-4e6c-9628-001bc76dc9b3</t>
  </si>
  <si>
    <t>0x376785679e8a734754593be1e5c229d0ef3c492bb9e64890c8405180d8011a15</t>
  </si>
  <si>
    <t>26961bed-a5c1-4e0b-8302-c899058dcc5c</t>
  </si>
  <si>
    <t>0xe9fbc46402269e215994210c6095a2edcd499f43c876805ce7816fe988ecbe32</t>
  </si>
  <si>
    <t>7b00f278-c90f-4155-bd7a-a3e998d2e102</t>
  </si>
  <si>
    <t>0x95a5b8832b6b212dda9d34c7fccdc0bbce01af7efb43036c87910a1dedee2d14</t>
  </si>
  <si>
    <t>ab7d28ef-fad5-447b-a4b5-c81438eb9014</t>
  </si>
  <si>
    <t>0x1613fc320d61827e2f6e7bc5ef1c0c96879745bafe25d1040be0d6f09eb6bf02</t>
  </si>
  <si>
    <t>253d263b-40a1-4094-87ac-54eed588e21e</t>
  </si>
  <si>
    <t>0x21e68a30944ecd7838b04337371041324a41d83421fd174b60f2b337e6840631</t>
  </si>
  <si>
    <t>c9aae31c-c165-4181-ad60-d5decdaca0f8</t>
  </si>
  <si>
    <t>0x995d51679a0e47128865232184ddf8f40c775ea267e0fb03ba4cd5ef89caa56c</t>
  </si>
  <si>
    <t>345eb7e4-8df7-45c9-8c02-5a0c35522ab8</t>
  </si>
  <si>
    <t>0xdc0140d400e77f0ee68d0714799f76874d1b2ce0b87f08ddf32c907741273e77</t>
  </si>
  <si>
    <t>5aa23e90-bef8-4720-b914-ab25e7a91775</t>
  </si>
  <si>
    <t>0xe799eece76b0747683f6480e0e700460009789cb164787167b24d2fafa7878fb</t>
  </si>
  <si>
    <t>b921417d-ab25-4c71-8cf4-d5e8d61f31e5</t>
  </si>
  <si>
    <t>0x8acd3cafeac585be80c90a86a0d10d1daf60dc82f7c7cf9940e43a99567e335e</t>
  </si>
  <si>
    <t>dc43688f-dbf4-451e-b84c-fd0542a9f65e</t>
  </si>
  <si>
    <t>0x2907a2c489bb764635e84f68a2e347823d514d9a32325433db5a254bfe9705c1</t>
  </si>
  <si>
    <t>cd6701df-9680-41f7-8e27-29f1230b8799</t>
  </si>
  <si>
    <t>0x66dc016992f414435709aa011d7cd6b25263ea936e7303783a28f62ac8b023a9</t>
  </si>
  <si>
    <t>46ae262d-8d51-47d0-911a-210785293195</t>
  </si>
  <si>
    <t>0xde3fd8345a992d5527992c5a5852afa7a98fba4df680d694ce2b164c73037a1a</t>
  </si>
  <si>
    <t>c09b58f3-993b-4608-b740-a8e15820890d</t>
  </si>
  <si>
    <t>0xf3657fefe92d6cb44a1cc160d739896c4373fcb90e51156ddbfa71ffdca20913</t>
  </si>
  <si>
    <t>c82673e1-4792-48e3-af4f-deb66c59cca0</t>
  </si>
  <si>
    <t>0xf2151d09452f8c4f7382e18620cdcecc265964e24f4512f53b183cb199e81141</t>
  </si>
  <si>
    <t>4a908056-f27b-4607-bca9-cbaade36594e</t>
  </si>
  <si>
    <t>0x9e06b37a8e1b82ab00c6bbe41f3b237af86f44f9b90da66ebeccb6770d32f46c</t>
  </si>
  <si>
    <t>492c2efb-1c35-4c80-b39f-ac4f67368c20</t>
  </si>
  <si>
    <t>0xdd257890e16a99c3910431a3c01bb93422f4159c223dbdf310b7eec600b0aa61</t>
  </si>
  <si>
    <t>3500afb2-14a5-4267-8711-bb3d5285c94b</t>
  </si>
  <si>
    <t>0x8d66b62d6660d70edebd11e91ca72ad8d2c27de9be8db8e88b55f76c35786410</t>
  </si>
  <si>
    <t>5e70605f-318c-41a0-af0e-d71fb95cb4d8</t>
  </si>
  <si>
    <t>0x8793ed364f61dd747b6f181fa7b0c782aa00e01b3e6dd5692cccf276009f6f3a</t>
  </si>
  <si>
    <t>e13ba2cc-7a48-4cd8-b295-ae80e43f6945</t>
  </si>
  <si>
    <t>0x3ed2c70b5cc123b69804675ebf2f1900f51940e617d6719e0fdc0df43e87eab5</t>
  </si>
  <si>
    <t>8f108ccf-4a0c-49a4-b4b5-98abee1543aa</t>
  </si>
  <si>
    <t>0xed04a9d7f921362e6a789259c7a6c1b42a753f2ebca748873c996042bd2c1681</t>
  </si>
  <si>
    <t>114aa57c-5942-4f9f-87aa-a50387d367d2</t>
  </si>
  <si>
    <t>0x84ddd692322340a0cd0f46d0fc61c8b8d3ffd626bc8cdd4d4a97ea14318d2ffd</t>
  </si>
  <si>
    <t>fc7d0ffd-0810-46da-a952-c3d7d36740ef</t>
  </si>
  <si>
    <t>0x11201b9037cf1bfd1b804309749006551e2e32aea2fbedbec81bd9fc08069c92</t>
  </si>
  <si>
    <t>2b795b77-30f0-43bd-bc95-8806e50df0d3</t>
  </si>
  <si>
    <t>0x6aedac319f88bdf4f97e05a42936ad9e407629bddb544ec5be3876ae40899255</t>
  </si>
  <si>
    <t>1e6f828c-4de5-462b-84c9-8dbbf8e8ab96</t>
  </si>
  <si>
    <t>0x167082267eb1cdad87f67edfca1e78e72bf8cf060dd66d42eafdfa47a81cb252</t>
  </si>
  <si>
    <t>18a7e4b8-8b02-4379-8f38-4502ffd29b8f</t>
  </si>
  <si>
    <t>0xddd6a3fb88420d8c0040f55cf1063531356fee896f18c22bc90775321c0009a3</t>
  </si>
  <si>
    <t>2408d131-58a2-4f1d-897d-495e7ff98f57</t>
  </si>
  <si>
    <t>0xbaa3768139e0e9f95a19ddd6d24fca5e898e6971ef94066da4764bb9da19199b</t>
  </si>
  <si>
    <t>4280d72d-78a6-4a0b-bc70-dbe12d2e003f</t>
  </si>
  <si>
    <t>0x838874f78f9dfb9d476327fb53ca15a5059a3f1f39bae58ceb8b2baac7844762</t>
  </si>
  <si>
    <t>daa55356-23f1-4156-8c41-db8eb36f91ea</t>
  </si>
  <si>
    <t>0x06b344e3b343d9dde4fafbacfc06e5af6ac36414e6857f92f53eb932002554d4</t>
  </si>
  <si>
    <t>f45ab7fa-658b-4a5f-b053-53f42a9291ca</t>
  </si>
  <si>
    <t>0xe3be108246a280def7c1785bc8173ee04de389509aa4d6c0274fa2c13bbb52ac</t>
  </si>
  <si>
    <t>c65df142-8962-44de-8cb1-96fac68956a6</t>
  </si>
  <si>
    <t>0xb51108709f1b3d6e9323a529269f492359ace66b993b3fa3907ecdf111e5c351</t>
  </si>
  <si>
    <t>2e1bd220-2412-49cb-adcf-c95b3a3bae85</t>
  </si>
  <si>
    <t>0x64a2d7ff2f777be2b7730fe0d0226816a8ed20f36ac844d8f3d47afbd0a19e0f</t>
  </si>
  <si>
    <t>7cc56b07-604a-4994-bac8-d47f0686d823</t>
  </si>
  <si>
    <t>0x5e1e875be5d44a2a82b540915cc005d18a38e94af75963c51ee386e5bdc0cb2d</t>
  </si>
  <si>
    <t>fb15fc95-13fa-4a1b-a6be-0ee1a3e1eb54</t>
  </si>
  <si>
    <t>0x0372cda4656de7652d2d40d589cdb251f9f5c1fea9b7f38677c2a84535659ab2</t>
  </si>
  <si>
    <t>623e724a-df3d-44db-bebc-5c8c64839bad</t>
  </si>
  <si>
    <t>0x632c371df6405fccd1cfa299452bfeb5ae0e4f8fb89abba612bc6aa2a98d743e</t>
  </si>
  <si>
    <t>79aeb3d8-4f8f-4baa-be61-da5113dd0796</t>
  </si>
  <si>
    <t>0x9cbdf98c2ea857a3124172343edb33bfe96570978dbaa26e0e1d3f2dc7d80258</t>
  </si>
  <si>
    <t>c81a6d3d-2a69-4752-90f6-84940a8a4467</t>
  </si>
  <si>
    <t>0xefb6fcf797012e9a87f3ce66e71d88b8691056a6545389d54321579d7b22b815</t>
  </si>
  <si>
    <t>2ba36e58-2446-40c8-b963-efa2bd3306ea</t>
  </si>
  <si>
    <t>0x80e43d6c18ff599035eef9379af0b069fb36e3939b27eca09b0c460a57d3d0b4</t>
  </si>
  <si>
    <t>ddda36d8-9e5d-497a-b3e5-f28ecd5ccc87</t>
  </si>
  <si>
    <t>0xfc4dcbca711d71a828e4854d8b203723d29de7f3c66ce681f5bc6fbd30822df6</t>
  </si>
  <si>
    <t>6eaad4e0-e364-416e-8276-eb1b228b67ca</t>
  </si>
  <si>
    <t>0x3cd1b2e5448fd58d023eb88b929c7fd02b61d02c2a6c57d5110339fa2d3c9a10</t>
  </si>
  <si>
    <t>4fe06d04-a254-4265-8ab7-5bc1fbc84e15</t>
  </si>
  <si>
    <t>0x7054668a435dbeedee3648620f2d04c4f74cee83d4e5db3f6a6597fc986c4d41</t>
  </si>
  <si>
    <t>cbae56e5-3565-468c-9d95-3713ef964ca7</t>
  </si>
  <si>
    <t>0x33720b0f11a6fe3f0957340f5528032bf666f2f887c667f79a6b2fa0ee9d4faa</t>
  </si>
  <si>
    <t>e1a32fd4-12fc-4496-aa58-7873efc56699</t>
  </si>
  <si>
    <t>0x262eefe53b6930fed7e2af3fbd12ac29772094e6800b52de5f1156278e683d38</t>
  </si>
  <si>
    <t>c9e2685f-f525-4d55-ac3c-3a338d499b88</t>
  </si>
  <si>
    <t>0x243f60c9b9c30b59bc3bb1f444792c5a6d32c299158e079b1036edad7f07aa77</t>
  </si>
  <si>
    <t>ab4af20f-7c02-4606-bea4-9786cf9de5a9</t>
  </si>
  <si>
    <t>0xf9eb8314d58a4b031062a6816f3a7c908c41f79afdb061d0e041102ed550415b</t>
  </si>
  <si>
    <t>9be3b319-d6e9-4f43-824f-013e6f948e53</t>
  </si>
  <si>
    <t>0xf1cea9cc6104ca46006b742adbec53540a6e591e1b0b36be8a3e8cdae7003aa0</t>
  </si>
  <si>
    <t>7661c370-3ae3-4448-9bc3-455b84ba0eb4</t>
  </si>
  <si>
    <t>0x38e78059cd6e8030a545325a086fc4af605cfaf49d9ce8f25c0a113f72b39ed1</t>
  </si>
  <si>
    <t>42b35351-f86d-4c98-88cc-c39e76ea81c7</t>
  </si>
  <si>
    <t>0x5f50b44d666b182b1fa47dae1b8139acbb68b0d5fc65d3e31d584c7a8f32c3db</t>
  </si>
  <si>
    <t>907ec6ca-1353-4cf6-b124-8bc1254466d4</t>
  </si>
  <si>
    <t>07dc6c1c-00f7-4f61-b8f5-b15752a8f314</t>
  </si>
  <si>
    <t>0xb35dad118ff1a8bad31e45ae74ccdaaf43620aeca6e63031ccd8e4da77bba3f1</t>
  </si>
  <si>
    <t>8ee89eeb-d9b0-416d-9126-327e63044895</t>
  </si>
  <si>
    <t>0xeac7549f4cd5575ebf9ad34a4defa179f1ac86170edc9bb636db8ad398199ccf</t>
  </si>
  <si>
    <t>1ea7f7c2-8c90-4001-859d-f528c36687f9</t>
  </si>
  <si>
    <t>0xe0f1e4c410e5f1851f26989a1f861e1eaf444c60ecad2f0b7095bad9a1e9e88e</t>
  </si>
  <si>
    <t>72a18452-0300-47c5-bfe8-eb6dce148b50</t>
  </si>
  <si>
    <t>0xb210ba17e6f425a5707e973c69d95ffd4e42a2575c8b79eed4a34be2ba64bda2</t>
  </si>
  <si>
    <t>3e7cd85c-8ef0-4522-a88a-b9e5a9b78a02</t>
  </si>
  <si>
    <t>0x3ca518ed6e08b626217d0ef61bc5b9d5042e8cd1f01ac9d55b4d357fc1dee81d</t>
  </si>
  <si>
    <t>b34cde29-c85b-4eec-8596-464ec2f5271c</t>
  </si>
  <si>
    <t>0xdfa5a1666f7dd75cb703c712644917ea4bfe501f1178d4754bb76e48987f5718</t>
  </si>
  <si>
    <t>ffdda723-c25d-48ce-8c02-47f388807598</t>
  </si>
  <si>
    <t>0xc60cca2b4e01453d20ac6111a79241cd8b51bb45c74beb4c8767942defbe2882</t>
  </si>
  <si>
    <t>201c777f-f2ee-48f7-bcc5-8b80c11ba299</t>
  </si>
  <si>
    <t>0xb1aa2f4adb0a53085df7c8514ec49d16490567534082d0ec31ba8e81f90500e3</t>
  </si>
  <si>
    <t>5825f711-6938-43d9-9406-87bb26a09cfb</t>
  </si>
  <si>
    <t>0x21098ef37a42eeaa84c92cd4993b84359f8e528c35cd7efb6c1e081dcebb1ebc</t>
  </si>
  <si>
    <t>a0b94be2-3bc6-4a9b-9950-7d9e2d5243f8</t>
  </si>
  <si>
    <t>0x9a3350e49867c03c407945e4006f38e28d963fd9f6fbe0f9d5503adabd04d4d9</t>
  </si>
  <si>
    <t>a5f2ce0f-6665-4c1e-a359-7973b2415c6d</t>
  </si>
  <si>
    <t>0x9386190587db7b1bef46099cb8c2e27e50ea2c53d67bd7b26c8eeeea6d1b6075</t>
  </si>
  <si>
    <t>a177aab9-8529-4c53-9d6a-c2e61d6ccde3</t>
  </si>
  <si>
    <t>0xa4b8f0c44d86e6061e52996c9252931fc2635ca87e677f0c5dfcac9e28fdbbde</t>
  </si>
  <si>
    <t>e5836b23-ea25-4ba3-9579-78fc95f3dac6</t>
  </si>
  <si>
    <t>0x6db6455e7cc20ccf6c3ecd77aaca3d54616401b0793df0c9689274d18ba43093</t>
  </si>
  <si>
    <t>3f6c9070-647d-4a9f-9d85-aa415b5c6bd1</t>
  </si>
  <si>
    <t>0x9ba350f4b5e28fb962518f4ba20b3360443f6aa03c81bace4647831df300f935</t>
  </si>
  <si>
    <t>07e7f5d0-ba5b-434d-942c-ab7664e5aadf</t>
  </si>
  <si>
    <t>0xf77acb8157a6ff7e9a0d2f7147230a59482df021412734442aab4ab064845dbd</t>
  </si>
  <si>
    <t>32a09d25-0929-4983-a8fc-a9ac82515b76</t>
  </si>
  <si>
    <t>0x82250ff6582d1eecdecfe3c15ea0ddc0750c7ca7fbf54560f501c1e809254fed</t>
  </si>
  <si>
    <t>7d18f410-a828-4e3d-92c9-0303f064ab30</t>
  </si>
  <si>
    <t>0xa252f80c0fffef42897f7abc7eff6763840f29e24ea6e78f1f864fb930d54ba5</t>
  </si>
  <si>
    <t>9f2b3a18-f966-4424-bfe8-5ce9ed626f45</t>
  </si>
  <si>
    <t>0x363772e99b1e75318eb6f5c45a76dbd359d8bd1092c6a0b2ff0abf93a9384350</t>
  </si>
  <si>
    <t>e278da55-80c5-4f10-a153-88e544c37b56</t>
  </si>
  <si>
    <t>0x0337c5ec38c988ba58af0d0ac6c280f03a22d97b55c610a739834d5df4494fd1</t>
  </si>
  <si>
    <t>09906254-536f-4e30-8eb1-495ed39bc46c</t>
  </si>
  <si>
    <t>0xbab64d0aca305f18e43dc71ed69d15edfbdfabfecf5b51a45cc4da73ca19553a</t>
  </si>
  <si>
    <t>b5acacaf-3a93-4a71-a8dd-48cd3d59aadf</t>
  </si>
  <si>
    <t>0xe453712a2563f7b8bf990dc436611f4fc4b4acbef1ad38386a97163bcf098d8b</t>
  </si>
  <si>
    <t>8086d765-72e3-4ad1-8457-eaf7df3197a8</t>
  </si>
  <si>
    <t>0x423c989a2c3cd0a6b4f64acc3e3d3f683553213c3a557b3b78acbcb9ca8c57a6</t>
  </si>
  <si>
    <t>c92827e7-576b-4038-ab89-287b10a611c9</t>
  </si>
  <si>
    <t>0xd7b0ce38597cc347bf51719f45d9b181f6923748386821e50f28bd99c740d42a</t>
  </si>
  <si>
    <t>bc569ed6-8dbf-46eb-b4b6-677a7dcaa561</t>
  </si>
  <si>
    <t>0xf1a35821e0e02ce47b3c85243073f6d042e7aeab4cc75ff376d7a5be31586e3f</t>
  </si>
  <si>
    <t>64b81a0c-1af7-4760-82e7-aba17237a972</t>
  </si>
  <si>
    <t>0xd962b813e179db2c0fdb8789d4f2c7bca78f2e6223512e5d163340d4178fe0b0</t>
  </si>
  <si>
    <t>8a4ee011-1442-40b4-8166-b65d46c5a208</t>
  </si>
  <si>
    <t>0xbe9f8b39629efa88fdbbd682476986f764f16ed256977f2baed155fb0bd3865d</t>
  </si>
  <si>
    <t>9dc5089b-9ccb-499e-9d2a-96eeb7b4109b</t>
  </si>
  <si>
    <t>0xa435ede8438fdab3c5839fbf47963c0a87d04c501f01e147441e0166bd1fdf81</t>
  </si>
  <si>
    <t>ffb8bcd5-9c2e-4721-b1cb-34b28d354d3b</t>
  </si>
  <si>
    <t>0x5d0a3efac768fd3df23f2cd78bd3f72866633ded876580ae6092ffc9714a0a4e</t>
  </si>
  <si>
    <t>aba52c97-79fc-48e1-b86c-4c15faf8b364</t>
  </si>
  <si>
    <t>0xd94e2c7565f8ab7ad61f405ac007c873dd9a9883835993988f87d4b89aaf2346</t>
  </si>
  <si>
    <t>d1d90eaf-64bc-49a3-9995-60b4375c2786</t>
  </si>
  <si>
    <t>0xa29ed81dc1c4dc02d62cbbc535a318dd2c7b4a47dc9b554634bcc05615bc1737</t>
  </si>
  <si>
    <t>07d4aceb-3ccc-4b23-a2b2-7927bc488d92</t>
  </si>
  <si>
    <t>0x115a226fbf8351a3c25ba4b29cfcdc4e548e4bc5c3d1082a049e746dd31cb69e</t>
  </si>
  <si>
    <t>fa999d04-c841-439d-aa8e-931ed3fb3074</t>
  </si>
  <si>
    <t>0xf73ddbae2e951e36b178feabb91789108a7866b1fdfd5cc101b3c54fac8160ca</t>
  </si>
  <si>
    <t>37419b42-614d-44e4-b502-f6e11aedbbc8</t>
  </si>
  <si>
    <t>0xd06ee962f3d3763255caa07066bec5a682df86b86422ec7ea49a7af1f7e04da1</t>
  </si>
  <si>
    <t>6b726de1-dfc6-4eba-985f-6abb4605751f</t>
  </si>
  <si>
    <t>0xe9728b5b1ece1d7841908c94e72bbeaef48e6bfa5b8d5e92e74a38f63250de74</t>
  </si>
  <si>
    <t>593aab52-17ad-4825-80f0-e29cdbbe2ab7</t>
  </si>
  <si>
    <t>0x5b4ab4307e8922882e0aec6607ab80d41147ec334c24a58686678b2519d3d9a1</t>
  </si>
  <si>
    <t>e624471e-dcd5-43f0-95cb-781d48086d2f</t>
  </si>
  <si>
    <t>0xb12c88b1237aee650b87737bc15d8e29d0f3f4518a248710386a73e5a1030bb9</t>
  </si>
  <si>
    <t>4190bd80-b50a-4760-8626-9d520e9afdfd</t>
  </si>
  <si>
    <t>0x2f217862db7416db1b5ce31d230f52579ad94304d5769b6a82beaf9d2b32031a</t>
  </si>
  <si>
    <t>83cf992a-82c5-43f1-ada4-943a8e881eb3</t>
  </si>
  <si>
    <t>0x463644c2a180600e5a821086740fc2a444623f7e894e5c8cbcf4dbe8b3689367</t>
  </si>
  <si>
    <t>7fb398d3-1be5-468b-ab0d-9c204cc6fec4</t>
  </si>
  <si>
    <t>0x4b2a7a28aec675e68cc33c764162a1ddde9ea9ee59b2fb65595143649e69e593</t>
  </si>
  <si>
    <t>c610da15-eb49-4531-a6a2-7b0970e27e7d</t>
  </si>
  <si>
    <t>0x18e8bc214adad9e62e51dad8766bb2b42ad502a1a88ebd276992a8dabd0685d8</t>
  </si>
  <si>
    <t>12f0aad5-e53d-4c90-8cb5-c97ff2a84770</t>
  </si>
  <si>
    <t>0xead2ddb9a4f458423ea1441311051bdbe7d25cb71eac6883f62002b8435daadf</t>
  </si>
  <si>
    <t>daa874e4-fce9-4c18-8881-ed97e9bea5f4</t>
  </si>
  <si>
    <t>0xdfbaf79d4f2d23b79a9acb97f840c123ccd3d042d17c47f90c16dc79404d6a9f</t>
  </si>
  <si>
    <t>f3c7a9a7-8984-4d79-971c-f8157d3cb8f7</t>
  </si>
  <si>
    <t>0x525be083cdc460fad512e318849c3c8cd686761ca60c9eb53edc1637523eb77c</t>
  </si>
  <si>
    <t>f5f6dfc6-d39b-46ac-ab87-ffa3ad351b48</t>
  </si>
  <si>
    <t>0x80e7fda420c32cc7725ff9e41626efbf6bbd14b33afc8dc2b79d73937e4aeccd</t>
  </si>
  <si>
    <t>dcc6deed-5461-45ea-9a08-24bf67e334fb</t>
  </si>
  <si>
    <t>0x259c22486cf95155c1acc2fe701b778e0b396e4bb7c9f5e70f298655d27626a6</t>
  </si>
  <si>
    <t>3752</t>
  </si>
  <si>
    <t>3753</t>
  </si>
  <si>
    <t>9c4d4e66-75e9-4433-bf2f-d73894c153c8</t>
  </si>
  <si>
    <t>0x0783dd1e120c96257edec853974a6f8c728227275c07a7523c5be40d0b5a8438</t>
  </si>
  <si>
    <t>c3adef8d-8d27-4e2e-b305-10bd30177341</t>
  </si>
  <si>
    <t>0x4cbc859a36d9d43d9164c9617316d45c9006303c8d1326e03567e8e647601864</t>
  </si>
  <si>
    <t>99dceba5-445f-4c25-a245-e1852e3d7fb3</t>
  </si>
  <si>
    <t>0x2719fac817260975b559607b202ee855e805b97dcf3f800c7db204db109789f1</t>
  </si>
  <si>
    <t>04d9b30c-5280-4eea-ab8d-2bb0b907ebe6</t>
  </si>
  <si>
    <t>0xdd7a35cb134d68c5b5c81ffe3289b1c6fce0405640dfa3e8ae45850cc44fc202</t>
  </si>
  <si>
    <t>0b8b9043-1d01-4fcd-92e1-c59945b7966d</t>
  </si>
  <si>
    <t>0x6125aea2f94eb8593f8b8738de828d234e51564637d86d40a14766431b71498f</t>
  </si>
  <si>
    <t>02894267-98ed-4624-ba44-048d96e68845</t>
  </si>
  <si>
    <t>0xbb2fc4792e7d13eb77f3b7b066b882ed7b5a0f6ae26eee02dc1143f0bf904a7b</t>
  </si>
  <si>
    <t>5d3717ea-f654-44c3-8bdb-5191da921e81</t>
  </si>
  <si>
    <t>0xd373e35e76f908c52f8641bbf8dc6ecff0706ec5e00d9f8f1b95eb83b7567ba3</t>
  </si>
  <si>
    <t>6859d32d-2373-428f-827c-2b93a8ad43de</t>
  </si>
  <si>
    <t>0x07304f393e2a0e4bdde1f9f9d0c510facb2d4af2230d6cfd38de74a972b9f226</t>
  </si>
  <si>
    <t>f968fbac-810c-4efe-9d8f-bddba94177ad</t>
  </si>
  <si>
    <t>0x5388e1feb4fdc6d36f242f3ebae0f311ebd0d0eb75e805b5f3ff5686912ec7ba</t>
  </si>
  <si>
    <t>de2a817e-be0d-497e-9f64-1d69f6b4fbbc</t>
  </si>
  <si>
    <t>0x0ecf3c453941ea5ccdd4ca93b6610e5c7bbfc8814bd85297304dbe65e14ec812</t>
  </si>
  <si>
    <t>d244d720-5fba-4c38-bd4d-7d8d1bbd0297</t>
  </si>
  <si>
    <t>0x093278a33dbec6b0656581d35fb22ae40d2f37c909ac7da9f1237c2414b5f566</t>
  </si>
  <si>
    <t>26f65c0b-6363-4d00-8dab-15dec42c8d30</t>
  </si>
  <si>
    <t>0xba2be9b529c3cd86e4dfdd2725b138066a47c80b4fd047b83764197334c3f239</t>
  </si>
  <si>
    <t>60a1137c-dec4-42f4-84b9-661a56c82e93</t>
  </si>
  <si>
    <t>0x82e02037044d4d6c068c70b7b5214c1eb039b594a4bcf0f56b5a7b0dc5a00b64</t>
  </si>
  <si>
    <t>03fb7711-cb70-4e6a-a2bd-e7da724b2d3d</t>
  </si>
  <si>
    <t>0x78becfee36e3e1c5c0c182204af4ef9881e661c53b2ce9dc0cb67e6628438d33</t>
  </si>
  <si>
    <t>a2dce22a-91f8-4e46-97f1-593880f03bc5</t>
  </si>
  <si>
    <t>0xc1283accef1e1ed5c911bf1dbe38e1e73fa9717c5ec60d895ea444b966ebadc3</t>
  </si>
  <si>
    <t>ab41847d-790a-4982-936f-afa2a0c4514c</t>
  </si>
  <si>
    <t>0x16eaa2dddf74b4cc4d845ff04c9f80d27a761798eb61e1983f99e792f7f497d6</t>
  </si>
  <si>
    <t>0047c1ce-cf7c-409d-9b7e-c24e3f3080ef</t>
  </si>
  <si>
    <t>0xc73e6abfff1ad1869a705e1358188e91fe931ff85bd68ba181c0246e4732a1fb</t>
  </si>
  <si>
    <t>e8b0bc8d-254b-4c68-bc70-1078a18eae0e</t>
  </si>
  <si>
    <t>0x172fdafd420c03acdb6c7f1923eca6dbdcc249a9dc0d5c104742221afb614e33</t>
  </si>
  <si>
    <t>a98a6f5f-e350-41c2-892e-f82f5ee18756</t>
  </si>
  <si>
    <t>0xb691f5c1c13db43b0c0ad56b262b896bbebda8423d15160e1c98c25f5007c78d</t>
  </si>
  <si>
    <t>ac82e059-2c31-47fe-9684-4d656698b035</t>
  </si>
  <si>
    <t>0xe5ad766749614de67572fe71913a898a763bc74f1a1f25c922905eefa4b1adbb</t>
  </si>
  <si>
    <t>067f0947-ef6f-4936-8688-c024674528b9</t>
  </si>
  <si>
    <t>0xd038f1c721b212f767a3378a89e8d31668d15b842106b48aa5bdc6c8bed47ec0</t>
  </si>
  <si>
    <t>4dc38697-a431-4383-898b-e7deb65add8b</t>
  </si>
  <si>
    <t>0x0b1f08bd0594d4c649e48753043f434e40ff4a57517bc5ce3a1378aeaab847b0</t>
  </si>
  <si>
    <t>f84bac94-fbb3-4ebf-8aff-17e77650c232</t>
  </si>
  <si>
    <t>3754</t>
  </si>
  <si>
    <t>4a0bc5e2-46db-41cb-9f99-dafa68011570</t>
  </si>
  <si>
    <t>0x36a61aa9d355d1f17768a2f051eddf204dcf37d83dadcb11b09b2ec5b0261402</t>
  </si>
  <si>
    <t>06ab0b20-59b5-480d-be27-60394388a338</t>
  </si>
  <si>
    <t>0x32351eb212e2ac5185590927a55699d3a78af0e983f609e15219cc5802895893</t>
  </si>
  <si>
    <t>422bd2c9-ee43-4dad-becd-6ba4b840ce94</t>
  </si>
  <si>
    <t>0xca821c75cc1f0a019e2f615a530475baa2ad19c7391e75c7dd45c4a3ae1a4de6</t>
  </si>
  <si>
    <t>d18ef230-9cb3-4ff8-8ab3-2cc13121cfed</t>
  </si>
  <si>
    <t>0xb028409cc5da21c00a25f9ae9f00b37a949e48c86fe0f9f02b65ead1f01a7802</t>
  </si>
  <si>
    <t>635d6595-daeb-4252-84aa-b7cbf272d6b0</t>
  </si>
  <si>
    <t>0xe33baab7a47cd1835d054e837818fd08e877022b45f4ff04b98a01016ee58c27</t>
  </si>
  <si>
    <t>0776aa6b-ef2b-4032-9e48-1e02f883447d</t>
  </si>
  <si>
    <t>0x50bc43c6566183bb899e1fa2d0c80bf09f3dffab93fb3b60b6edaa697df0332b</t>
  </si>
  <si>
    <t>734aa1d8-02b6-47bc-8fd7-60018f0c1a62</t>
  </si>
  <si>
    <t>0x9e205c47ea432e80546a33145e4d9059135a44747cbef5e7ff448f7e9a6872ca</t>
  </si>
  <si>
    <t>125e4da5-9efd-4706-91fd-ed625765ce19</t>
  </si>
  <si>
    <t>0xe99e8b32405774770e52d341be2c309bdb4136c6c1979bf0f5b6e0bd34f898ec</t>
  </si>
  <si>
    <t>1cb759a0-deb7-4296-a50e-3e8ad80d60a2</t>
  </si>
  <si>
    <t>0xefd698bb57f7ff8aea66d054fe312460a05bfd304fea5ece954b225a7ac0b25a</t>
  </si>
  <si>
    <t>a592223c-2ef3-49f8-b077-d029e64c6d67</t>
  </si>
  <si>
    <t>0x937a6c56e5d6dc68b851e61266bb032545fec9d1017291ee85eca3644ee5918c</t>
  </si>
  <si>
    <t>7882f2b3-248d-4816-b585-984b86c41a5e</t>
  </si>
  <si>
    <t>0x1e162e3b3b153c2b8489aee270b96c01522ca9ef57e2b567c8e752ee81083398</t>
  </si>
  <si>
    <t>e8b7afbd-8e8e-4a9c-9717-a7ff795c5931</t>
  </si>
  <si>
    <t>0xadda93ff4e10ec5768092e5463c9c9f4606e0d3a705a2b2414c525130af5a5d7</t>
  </si>
  <si>
    <t>d33be5ff-844b-43fa-80bd-bf8b62f5828f</t>
  </si>
  <si>
    <t>0x8f389268af50de39346dd6d2177c73471f069b4a5d55fd348b327fd3b2b50c8c</t>
  </si>
  <si>
    <t>5aec7563-2a2d-4292-a34e-d6deba01bf19</t>
  </si>
  <si>
    <t>0x7cf38a29167aa98657b8cc5e26e56d2f9cf120b4438762d93cd313006d6eaa81</t>
  </si>
  <si>
    <t>12228f32-2c2a-4f5c-b5a4-cd76b238ca95</t>
  </si>
  <si>
    <t>0xf0bab4a2bc0f0e07ce89a15232bc09fbc86afe4ebba81015b7180912a0d8267c</t>
  </si>
  <si>
    <t>3f1d85f7-6f3e-48f7-960d-5505d3c6e56c</t>
  </si>
  <si>
    <t>0x850d87c613ce63eeb9a03decf003d3b3457e4cc59af2c273d86a6bc694339d06</t>
  </si>
  <si>
    <t>9707af5f-93cf-4e88-9ac4-84cd1d338001</t>
  </si>
  <si>
    <t>0x9dafcb41f4c7ae65921ce9f0435fd2674500b8f9575a4f1a5358be1ff4a143e8</t>
  </si>
  <si>
    <t>0be78f69-269f-417c-839a-2d825aa27479</t>
  </si>
  <si>
    <t>0x2c10d37f6d53e916bfb74515d4edca7de6cf390412079d5fb94b6e5c2a9bcaca</t>
  </si>
  <si>
    <t>212756d7-ef68-4b8a-ae05-0ef34ede21eb</t>
  </si>
  <si>
    <t>0x55ceefe6fbee95f66b551e73275dffee96c3bf9e1b707edd220c816758210dc8</t>
  </si>
  <si>
    <t>d8b65bd4-0daa-491e-af43-0f2dba13b91a</t>
  </si>
  <si>
    <t>0x7e185ebe0acad57fee7fedc5034930039273408557332eadfa0b45cf5886ce45</t>
  </si>
  <si>
    <t>4664d61d-4228-4fad-81fc-dbf7036982c5</t>
  </si>
  <si>
    <t>0x8cb58e24a6456d7af6c8af6e12cc2d79fac6c985bedf4aa593ed5b7b222fdce3</t>
  </si>
  <si>
    <t>ad0692ad-532d-4aae-8dc4-32b40a583a07</t>
  </si>
  <si>
    <t>0xa57667a0d512f01515a9cf1b1a2336440bc41cf928b46fbc874f8d536bd29781</t>
  </si>
  <si>
    <t>d9959f5f-cd45-4023-96ce-6285f8f40409</t>
  </si>
  <si>
    <t>0xbb094bb0c7b97facab55958e95b373b64e68dccd9bdf3b9565350e3117a1e78c</t>
  </si>
  <si>
    <t>0ebf9b1b-c97a-4de0-8880-924cc9914e75</t>
  </si>
  <si>
    <t>0x1469824daaadbe289d459ff1a902820c169a7611292e7f5bebf129156e01a64e</t>
  </si>
  <si>
    <t>45cc80ce-eb51-427b-942b-22b19286e9e5</t>
  </si>
  <si>
    <t>0x8b7c722a7fa31d39d2aca9599ce7297e7fa6632c4afb335993268ea6f5c144bc</t>
  </si>
  <si>
    <t>ab07bfc0-7f26-4f28-afd0-8d51ed631301</t>
  </si>
  <si>
    <t>0xa03d9dda76d38fddbe4ee4674a773366149c337b9e384af295d55c194d619ddf</t>
  </si>
  <si>
    <t>67292aaa-4043-4ba1-b0a6-25abd87c27d6</t>
  </si>
  <si>
    <t>0xb3bceee45478c45cbf156dba7048dad2be6b78ef0a42625dc19147e669602b29</t>
  </si>
  <si>
    <t>2eb5ce6d-db56-4cd0-adc9-35f71c47ae30</t>
  </si>
  <si>
    <t>0x9e1177a394ef0990865c40aadc6bb923453aacf388c1297252798f1236f1d20c</t>
  </si>
  <si>
    <t>7ba5f060-da70-4316-a04c-f1a18ab0214a</t>
  </si>
  <si>
    <t>0x6c63a91f3b11f458884f9a67dbeef2e70d0b3d200f2a4db85f86a2b477dfea7c</t>
  </si>
  <si>
    <t>55c63dce-af1a-4624-a77d-e34100d5fbd4</t>
  </si>
  <si>
    <t>0x1192ecba6cd9afa3522a7db662aa1c1e82dd7ca75d86d0b5dbda3a51e5340bca</t>
  </si>
  <si>
    <t>8626fb5d-1f52-4522-8457-bb12f620162c</t>
  </si>
  <si>
    <t>0x965632074cdd813c26d6d67e849a9fb9c771c3ff39d5ba54796979eac9556dda</t>
  </si>
  <si>
    <t>f9c1f709-f9a3-4c84-ba95-1770b4baf696</t>
  </si>
  <si>
    <t>0x75e7e9d9f1a36cd2c9d2ee8d2254e6c18fa07b7c506337845c545f4d0e863faf</t>
  </si>
  <si>
    <t>dee4dedb-ad72-41a8-b15b-4fc79bba694d</t>
  </si>
  <si>
    <t>0xb9731de8266e039feeb5508fefab1926d461eb93d2265fab9894fd9f52a240df</t>
  </si>
  <si>
    <t>ef112768-df64-4fbf-a6a7-5f1ddd882fe8</t>
  </si>
  <si>
    <t>0x26a969b889fd81a69f11a7621da218a4446b0352b16a877f0b84b26dad9fac42</t>
  </si>
  <si>
    <t>710e7d3a-76d4-47cf-993a-4d41f66c4182</t>
  </si>
  <si>
    <t>0xae61386e49addd78e686bc83de2461528f415cb82bd71d69762210de1c0f1295</t>
  </si>
  <si>
    <t>106fd8bc-9769-46f1-9f11-7d510830378e</t>
  </si>
  <si>
    <t>0xf9f3a8dc00dfd0a2380b16e08b43ba41e9f2a6649726e1ba1b569e1296ab9ca8</t>
  </si>
  <si>
    <t>5a9cd18b-915b-4701-9770-ba14519a17c9</t>
  </si>
  <si>
    <t>0x3c86d8ffa3b07bdac0bf04e000de9d79cfdb69c801ce4dcaa925c091ecb2b22f</t>
  </si>
  <si>
    <t>e4dc86fa-f70e-4cca-b7e9-24c7805b0caf</t>
  </si>
  <si>
    <t>0xa32350a26501f2342e88e83faa156aa824e56a1906b951fcf5e4d2e6eeb3ffa4</t>
  </si>
  <si>
    <t>5acd0363-63d0-472e-8e1e-1b5a225a88d9</t>
  </si>
  <si>
    <t>0x344922c8fbd9ea17f96e57b81605f0ae6d63d1d38493ea17b0ad5d038f414afe</t>
  </si>
  <si>
    <t>de45bf48-fcfd-43bc-8a13-2b94f276d4c7</t>
  </si>
  <si>
    <t>0x879d13d3b0b8be7fdffe012ac80c4ba0fbb9cd9486793a59b6fcbe1ccfd2504a</t>
  </si>
  <si>
    <t>7ba086a4-6c44-4d80-b7c1-45ee6ca8c8f3</t>
  </si>
  <si>
    <t>0x85de5d08d952bcf2cf9c522a8d262eac530beff0da8255a0ad23291b6cb89871</t>
  </si>
  <si>
    <t>18569d72-ef9e-4730-a8fe-4409bb952383</t>
  </si>
  <si>
    <t>0xc363e10824f89af94297e8e27c436e99a4fc731d4673c434b5107430269ddce6</t>
  </si>
  <si>
    <t>cc82e298-e440-4343-952a-5d5ccdf5ef4c</t>
  </si>
  <si>
    <t>0xd7ed7d1f23ff3d2c82694d3e3b0b9c1dc74b718c5adbd5155eb15f42c24277c9</t>
  </si>
  <si>
    <t>73215f1d-bca2-4ea7-b64b-25b96f03a452</t>
  </si>
  <si>
    <t>0x04bf514df9ba489a5956b8dc1144685ac545f51a664ca1f5129a66eee1a36e7d</t>
  </si>
  <si>
    <t>ba77e060-62f5-4c2f-8c29-000bfa5a15da</t>
  </si>
  <si>
    <t>0xb22254c7c4711178a37b1aed8041dff99de185182d631c7527c5a1a2b251bb69</t>
  </si>
  <si>
    <t>0ee2de02-d96c-4965-93f9-5c76eb04e93e</t>
  </si>
  <si>
    <t>0xb527ffca8cb5c2dc422d42ecef429deb1f4d65fac97aeffda73ca5ac826cb7bf</t>
  </si>
  <si>
    <t>0fe824a5-a159-486f-ac82-05eae6092d9a</t>
  </si>
  <si>
    <t>0x1503cb67253b4f11b4d6b312953a18e5a01a6c68140805aeb16db87702038de5</t>
  </si>
  <si>
    <t>d5f63b98-3633-45a7-a0f1-ccec4d0305b1</t>
  </si>
  <si>
    <t>0x58511c834079380c7ec7cd4f8311c0b4cd4f9a3db638ae51fdf08c2cf304cc14</t>
  </si>
  <si>
    <t>78e58916-9b73-456a-98c8-461f85913692</t>
  </si>
  <si>
    <t>0x7b25279ab806abf3906ced0b83d78bf9213e200bac26e6a9041be4e92dfa3aac</t>
  </si>
  <si>
    <t>11c55e4c-980f-4b79-8b93-09caf68ca207</t>
  </si>
  <si>
    <t>0x98ef4047cea0c19fba9cc628f21b0003c9fa520a0a9574e2ac82cc9185016d24</t>
  </si>
  <si>
    <t>e4efd7aa-cb7e-438a-9fce-eeb403031bea</t>
  </si>
  <si>
    <t>0x9b1bd14fbdc92a23d2f9d564c26b9c84ad3b9aaaf003bcb206ccbbb1959cdb7f</t>
  </si>
  <si>
    <t>569dd6e1-4feb-4c52-af7d-5991cdf96c8e</t>
  </si>
  <si>
    <t>0x9d5e0cd98d5729acc9f67f770d754687e6b81493a9e016592014545e9a4f124f</t>
  </si>
  <si>
    <t>89ce29ee-7f83-4113-80ef-36822f990cf0</t>
  </si>
  <si>
    <t>0xf03d99d8e4990d7de7b0d960e9bd20e429c1bf3eac1e5edab2708e6f3f37d2ec</t>
  </si>
  <si>
    <t>f5979604-33c4-409c-8b9c-0893f9d03c3c</t>
  </si>
  <si>
    <t>0xc01f1faf22288608d15f1e203a6629002ae3ca5398fe88416fce53591fe2c20b</t>
  </si>
  <si>
    <t>35cc06e0-913e-4acb-8871-ab443ac2ad5b</t>
  </si>
  <si>
    <t>0x1dbe77479525c8b0493180fa6edc7c80f7a735adda5fed4e9a21e90f0765f32d</t>
  </si>
  <si>
    <t>1584310e-797b-472a-87e2-e564e4327583</t>
  </si>
  <si>
    <t>0x7190800adf0a94bfa61937617b582c6cf0f2fd32843e2b5b70e963e33656ff2e</t>
  </si>
  <si>
    <t>4bd9eea8-cd31-4b5d-ba6f-5e1153c7183d</t>
  </si>
  <si>
    <t>0xf7b379ad0cdcb273297de011f639e5bdf8170b4e7fb645f34aa986837262e962</t>
  </si>
  <si>
    <t>3669064d-28db-4199-a3a6-1599d134274c</t>
  </si>
  <si>
    <t>0x81570064097f6f05e97b3101a84ac0e2c911b0cf4e88fbe37b3943abd5f20ab9</t>
  </si>
  <si>
    <t>ca7fb188-69a5-47d3-9d91-00b90efed576</t>
  </si>
  <si>
    <t>0x8f55c71f66a32e467ce8d77e11ffeca1339273d39be9e8565657de40ffd3e8bb</t>
  </si>
  <si>
    <t>b97c354c-0fa2-495d-bdb0-93b949da7364</t>
  </si>
  <si>
    <t>0x9984ced049464dc8ae432c51340bf48423192dd8171ad569e295f1ec652ecdce</t>
  </si>
  <si>
    <t>a7c3d44d-a011-4db8-ab78-916d819f5aaf</t>
  </si>
  <si>
    <t>0x1483c8f648369cc0ea06fdbe6ec217392af3d6e76c3c730e2af74cafdc7358af</t>
  </si>
  <si>
    <t>b6a4b94a-e170-4477-9b35-a944ac98ac05</t>
  </si>
  <si>
    <t>0x502f7e24d7d3fe8a0a21da6ce7e68492286e3ace9b22d14a59337992257a6702</t>
  </si>
  <si>
    <t>57e73b4e-8be7-4ed6-9cfa-097fe4bbfefd</t>
  </si>
  <si>
    <t>0x6346dac6f45350b97871df936888ee3c1dccc0c4138370af99add2dd2a4b46a9</t>
  </si>
  <si>
    <t>ff6ba71c-979c-4f14-8f54-04623d9fa6d1</t>
  </si>
  <si>
    <t>0xc4fb9b1393686d319b3f46c1da0c62f4e29ff539c056835f3441282575849833</t>
  </si>
  <si>
    <t>73ecacf3-d02a-4a35-9c19-f60843cf26d5</t>
  </si>
  <si>
    <t>0xf0ab2d6b4025307d96407135ee7f679dc9edba76bbe42f479bfe67fef39ad9ea</t>
  </si>
  <si>
    <t>4b795c8e-2eb4-43bf-a51c-8090c2764608</t>
  </si>
  <si>
    <t>0x059fcb6c16bd4b904cb51ded690e1f74b883cce9e0707d5f5fa6c50bb27c5675</t>
  </si>
  <si>
    <t>3978cf50-a760-41a4-a67a-af8e01a0965b</t>
  </si>
  <si>
    <t>0xb9c23319f879e394d57cdb7a9731ec3a30c322cccb80b6e565e4003a69c17d71</t>
  </si>
  <si>
    <t>6e4ab64b-128a-41fc-a92c-39fe7c780900</t>
  </si>
  <si>
    <t>0x54c6d4da498454c225bb07793af9d1812257ebeeba3050cd768814731439c5df</t>
  </si>
  <si>
    <t>cbbdce16-f988-4f46-be7c-a5eb296dde54</t>
  </si>
  <si>
    <t>0xc6c99ebfea1e0b9b725bbfbfdd003c60dff43a69109d50198b43af8e4ed6ee4b</t>
  </si>
  <si>
    <t>3e863d43-36f6-4cde-9ea8-6ba47885a09c</t>
  </si>
  <si>
    <t>0x4bb2fec4ba356c806841503428da65c380d7fe299f78c7ddefa721fcb6450d50</t>
  </si>
  <si>
    <t>eddb2086-9a0d-4de2-9aea-596b72a02c4a</t>
  </si>
  <si>
    <t>0x258e855b33e524175c8d660454f1d93bbd20d9786787a92a7dbd9942dc592ed0</t>
  </si>
  <si>
    <t>20543189-07ea-4aff-a0b7-ff560cb5a7a7</t>
  </si>
  <si>
    <t>0x934f61394dbacb7f441abe81adf1c0b354cf4d81f5e5dfb29e05ba80446ba9b2</t>
  </si>
  <si>
    <t>a045ae76-66e4-4981-8750-04cac7ad393f</t>
  </si>
  <si>
    <t>0x5ee8c3bb61769a5e4d7f9d841faf49652319577c038530899280d318f752dd6e</t>
  </si>
  <si>
    <t>fb3c52e8-02ba-4c61-a586-3dcfbf892b57</t>
  </si>
  <si>
    <t>0x185d1756de7111fec8c1f8ba796543aa3e3dd865ffba4586da30e71b18a73408</t>
  </si>
  <si>
    <t>cdbacccb-615b-499d-9474-8a77f2bbd2b0</t>
  </si>
  <si>
    <t>0x3bd10e7e8c0e19627d38544011ef9a2fd1af005ce82263a7f33d97862de1af2d</t>
  </si>
  <si>
    <t>39daae95-2dfe-4342-b989-f752d2c251c7</t>
  </si>
  <si>
    <t>0xb6832785ebd9bfd565c1d29879d10f3fba63a3daeb17065db601de11ab10385d</t>
  </si>
  <si>
    <t>58eeeb1a-18c5-4f0e-83f6-87418102a16d</t>
  </si>
  <si>
    <t>0x0137e70164d2367392065ca9f88ac693c7b20257af61d021738dbcda942b12e1</t>
  </si>
  <si>
    <t>9ac5aa88-00cc-40cc-b9db-041d6da6882f</t>
  </si>
  <si>
    <t>0x5d015640072be7c8c0681147736eb3b70b79573f1038391c2e73a3fe1195a0dd</t>
  </si>
  <si>
    <t>c753e174-c73c-442a-9fd8-5d87aa340eec</t>
  </si>
  <si>
    <t>0x181ebfdd2264ee78912493fa235a0f93b89abf1a0f4c5196434795cb1cde971b</t>
  </si>
  <si>
    <t>1ab231c2-2b1e-41df-94cf-515dc8220130</t>
  </si>
  <si>
    <t>0x01bf35bf31a298ff2c1ca7298fd82e76ec256571645464da7a18f1bb1e6c7822</t>
  </si>
  <si>
    <t>162a337c-1bb3-441c-a9fd-8fa54dac4efe</t>
  </si>
  <si>
    <t>0x27407e263406b4de0a728055c228cf8184b87ac315181147ec6d243663fe0e7c</t>
  </si>
  <si>
    <t>cc7a6833-6b7a-49e3-a49c-1ada482114dd</t>
  </si>
  <si>
    <t>0xfc021cbf72b661d075b080a403f13a6e723b517d9d4002dd9c0e2b02dda1c0fe</t>
  </si>
  <si>
    <t>a5c5f248-2a9e-4827-b06d-b0349bcf3e80</t>
  </si>
  <si>
    <t>0xaa6bc21c34ae11a6bb3ddf214460d450447e59c09575920892866b012f699fba</t>
  </si>
  <si>
    <t>a9e7f6ee-e98c-410f-a0b8-8cf309dbe990</t>
  </si>
  <si>
    <t>0xf633327dada3479aa40d8b042a7c411ab9d26c4fa1e945877a062e644ac300a5</t>
  </si>
  <si>
    <t>a01584f1-896a-45c9-9152-f5f932a06fdf</t>
  </si>
  <si>
    <t>0xf87f7b3b6e00060799e6982e89d4c3eb14e2aead4fe16c37f4be6bddbb0ddc5e</t>
  </si>
  <si>
    <t>c3ac065b-b81f-49dd-b8ef-91eab58ff0d9</t>
  </si>
  <si>
    <t>0xe4b2f725ced7ca86a7adc3b7d897adb23b754f9a61926e366a52114fc3d28077</t>
  </si>
  <si>
    <t>acd6fe2b-e98f-4206-8048-9a25e11100e4</t>
  </si>
  <si>
    <t>0x7335354c61aedbb91adb4ede061a3584555259f5abf4e44f88807edbfe88e642</t>
  </si>
  <si>
    <t>c077c7b6-2ee9-4439-8f61-8e1b93cc2d3e</t>
  </si>
  <si>
    <t>0x5e6628079a344bdee7501a552dddb1f693a9cd4aa59abb307b8408d170692b9a</t>
  </si>
  <si>
    <t>5003ad7d-c61e-4dab-9407-4e47b28848e0</t>
  </si>
  <si>
    <t>0xc20cbd79000118b7a749dfd76c801dc047595623348ec2ad61ea71c376ffcd4c</t>
  </si>
  <si>
    <t>ff8002d3-c163-4520-a6e0-2ebefa779645</t>
  </si>
  <si>
    <t>0xe64ad7e6b1029277b600420491276af9dfafcb7d8d4620c17d378240a929b507</t>
  </si>
  <si>
    <t>eb6052d3-5407-4410-9622-c806e5f6c88d</t>
  </si>
  <si>
    <t>0x47f02c0fdf3944eafbb3f1435a97fca87d302bf0648a6704f064d97951d4d5be</t>
  </si>
  <si>
    <t>e0a9ef37-8646-4d9b-8698-664aaa80cb66</t>
  </si>
  <si>
    <t>0x6409a2daea661c4e2f6063da06bfa9f094a7912b4b961aaf02c0ea5f2ad00203</t>
  </si>
  <si>
    <t>1fdef5b1-833b-44ae-9f45-285172f830ed</t>
  </si>
  <si>
    <t>0x677b652814ae8864ae9fe69c5f830ac490b2e07b96f16f6db62e80badf345c47</t>
  </si>
  <si>
    <t>b5d4282c-857f-4b36-9f9b-a0e8d63bc0fe</t>
  </si>
  <si>
    <t>0x7a3734dded4f183db09aca500224dfddbb735418c4f80b9c07d913e33a4bec18</t>
  </si>
  <si>
    <t>9a704d04-19c8-4f6c-8186-a576449265fb</t>
  </si>
  <si>
    <t>0x5a6120a8c71e0ba6828f07cb7e8298a465502dca4bfd6259e4aa4d2af11a9a7b</t>
  </si>
  <si>
    <t>a6cd12ea-0d07-429c-a7fe-76308f53ed3e</t>
  </si>
  <si>
    <t>0xa8745b73d15af5a9cdd120ed17d142245729545e2f50dbbd74b268c5be7fbcfb</t>
  </si>
  <si>
    <t>1ad0f380-7c5b-4b4a-8ad4-34a1968fb53a</t>
  </si>
  <si>
    <t>0x5cdf12c2fff3857b807e79fb147f93195dda23def1402933d17dac5e3eadfb75</t>
  </si>
  <si>
    <t>540f2548-47aa-4377-a405-b3a0044699d5</t>
  </si>
  <si>
    <t>0x244040da148443e5e4e7b73cbdf76b9129ece15e0d1b2fdcfdf26595c66a643e</t>
  </si>
  <si>
    <t>3755</t>
  </si>
  <si>
    <t>3756</t>
  </si>
  <si>
    <t>Tweetshit Premium</t>
  </si>
  <si>
    <t>Software - Tweetshift</t>
  </si>
  <si>
    <t>3757</t>
  </si>
  <si>
    <t>Nf3958 Assessoria Jurídica para Elaboração de Política de Privacidade</t>
  </si>
  <si>
    <t>666</t>
  </si>
  <si>
    <t>667</t>
  </si>
  <si>
    <t>9627</t>
  </si>
  <si>
    <t>9628</t>
  </si>
  <si>
    <t>cec662c5-75be-4130-848c-7c7965ee3ced</t>
  </si>
  <si>
    <t>0xae01c8f819263d97102f02557b77b40a381cb8efe58b492b873506cbce4171e6</t>
  </si>
  <si>
    <t>2121d4d9-c8a7-4c94-8ea4-11207a8dc28e</t>
  </si>
  <si>
    <t>0x2b9211cac7a32f4dde2f30427670e219b9d47c332a22c5313af3a9681e36a39d</t>
  </si>
  <si>
    <t>e4f75614-e9a9-4efe-a57a-17998740d412</t>
  </si>
  <si>
    <t>0xcb80a54b8b00b6cc93d0502082f4f382e7353ada6969f68f15dfdcccc28f8657</t>
  </si>
  <si>
    <t>d90e2195-272d-4887-88fe-fe14b81db991</t>
  </si>
  <si>
    <t>0x6860e86f05f7487abb59c3c9baf718ddd1e17612beae373eea22f3567ec60ea0</t>
  </si>
  <si>
    <t>5f3ae0b8-476a-4b33-bb34-3ab56bfa021e</t>
  </si>
  <si>
    <t>0x14502666a416f8aad24a403d02059c761b19d2651ea5b3317f9b5e23869ed0f1</t>
  </si>
  <si>
    <t>426da26a-14b6-40f7-9751-dd256ee987c1</t>
  </si>
  <si>
    <t>0x65bf44bf8b9e5c8a3d7c75f0d3b327ec1b0c7bf35535bf170ff088358724ab29</t>
  </si>
  <si>
    <t>230141c0-7cbe-4ca9-a4ff-6837564b597c</t>
  </si>
  <si>
    <t>0x7ef0dd3931fbffcf97c153f4a31deb1ba4c74f72a8afe24a57cd97c9395c96c6</t>
  </si>
  <si>
    <t>5ef741ca-6f80-4ed2-a467-d75605da65c2</t>
  </si>
  <si>
    <t>0x88c3e2d013d824f30a7b2942ef03743b61e50cbcb78e0d6457b70a6dab43da90</t>
  </si>
  <si>
    <t>45d139e4-8412-4470-811d-d821949c3073</t>
  </si>
  <si>
    <t>0x4d6338c6414cbfee8378d8b5316789a2272cb3b459dad40a1f75163b9d5cd7c2</t>
  </si>
  <si>
    <t>68c071da-1a79-49e2-b757-93415da4d5c7</t>
  </si>
  <si>
    <t>0x93b293eeb6cc8879378092e0ec4a05d2e5fa3f75c97a1ca0b5abf69fd0ab6793</t>
  </si>
  <si>
    <t>7ab5f3fc-2892-42ae-a0c1-7f0a38510719</t>
  </si>
  <si>
    <t>0x47e3ef27bdf2024e5a5d515dc6a9fd1f617adc65a26851f66f1decd27dd44fe3</t>
  </si>
  <si>
    <t>43f70a1e-2ace-449f-bb0d-60d23616f603</t>
  </si>
  <si>
    <t>0x54cd662a4b457c4d89fb5d86dbb98b2b0b92f40fceb97a459624c992bdeba0b2</t>
  </si>
  <si>
    <t>635b55dd-3997-410b-8129-39b922827d25</t>
  </si>
  <si>
    <t>0x0f87bfc9ac89f14864451f04ab0bf4801ab9bf177938ddf88509c4533c0714bf</t>
  </si>
  <si>
    <t>98dda2e7-7fb0-4566-b447-13df2a938d8e</t>
  </si>
  <si>
    <t>0xf606e15c589c19052445627f1b638630374290bae8176d9af933de226d5c26a8</t>
  </si>
  <si>
    <t>2ad23515-2dd6-4e3c-984b-a89a2c83d9dd</t>
  </si>
  <si>
    <t>0xdfb7dd882e73a3a382362533b64ee7fcaa265c4718e2fe7640a492845d889952</t>
  </si>
  <si>
    <t>a2b8d645-7abd-4818-b64a-c599982f14c1</t>
  </si>
  <si>
    <t>0xa983f56a2428eb9d61fc5206ee6f8e19deebd8949f0fc2b8bc9b6491462d5cff</t>
  </si>
  <si>
    <t>b00e11b6-ab5a-437f-9fe1-b704a35d081a</t>
  </si>
  <si>
    <t>0x621d1951e1f89a0662ba0a72c8442e5157de0eb495be57a97ff78d49a2cd67f9</t>
  </si>
  <si>
    <t>146d71a1-8724-4a6f-968b-4ee2af51018e</t>
  </si>
  <si>
    <t>0x9630444ecbd74c07bdd7495f01ceeaf05dc65a50770105ac421d707e40843f4e</t>
  </si>
  <si>
    <t>c077d4e3-25e1-430f-b729-219d895ef794</t>
  </si>
  <si>
    <t>0x398baea0b249d485c4c31e0b43af3b15f9d95f5e3b9ddde3d26e8bbc15770599</t>
  </si>
  <si>
    <t>b8e3ec45-d158-4d29-b71d-2e26ec2c2427</t>
  </si>
  <si>
    <t>0xd3a79243b9cd4ba46c6801aa234864f4743812d6eed1a2f34d600330a6a4d28e</t>
  </si>
  <si>
    <t>08514b2a-1965-48ec-bc45-024d7744bacd</t>
  </si>
  <si>
    <t>0x74fd221534fbb83e68cf79b71d5528663add9799538903d6874f494eb476a475</t>
  </si>
  <si>
    <t>9d0c62eb-9e4b-4e89-84a6-a5e2b0ecc957</t>
  </si>
  <si>
    <t>0x28e15db318a4cf26f370b0aed887ee6aed2f8b783bd5077ed04b677e10a3cb70</t>
  </si>
  <si>
    <t>232c192e-c18b-4bd7-b05b-ce12d64669f0</t>
  </si>
  <si>
    <t>0xff08f0d34545a31635d5983308c3534441eec77756b4e982d54c0bc627db71bb</t>
  </si>
  <si>
    <t>c5ced0cd-69ee-4e99-9c38-0259e7767458</t>
  </si>
  <si>
    <t>0xee81f3c452214e0d71acd8c75774082fd9a9276590a22bb39fc755a2f3978262</t>
  </si>
  <si>
    <t>4861aa46-e3f2-478b-be25-373a7d86f3f9</t>
  </si>
  <si>
    <t>0x0ccd9c96a377c1a60ae058adbcdfe8ee86230885e1b14219b328549be6960ba3</t>
  </si>
  <si>
    <t>56659ddb-39e7-40de-8fed-c81905b8ea15</t>
  </si>
  <si>
    <t>0xaebc3b8b5e8d0f7f09d752478591bb5383038fbe6684a3f302ac34e10b997714</t>
  </si>
  <si>
    <t>c163e299-bb85-47ab-872a-9337987d0d20</t>
  </si>
  <si>
    <t>0xcb57db1080d780060b62302b41a42fd1ee5976d0c429333107450ca688526cdf</t>
  </si>
  <si>
    <t>7fbea744-0484-438b-bde6-48240e4181be</t>
  </si>
  <si>
    <t>0x280f57f196464f248ea1ede496966a88dd3619715223f6eb2d33a2df0ac0f35c</t>
  </si>
  <si>
    <t>01f93ff7-f24f-4d40-817d-c3562e3194c4</t>
  </si>
  <si>
    <t>0x101c4a29b20f8ac42603231bbf8225b421e5f1ed5d07b0edc82350a1b29de158</t>
  </si>
  <si>
    <t>346c8788-1bb3-4d3d-bb93-2bc92d45b3ec</t>
  </si>
  <si>
    <t>0xf24c47a779182a27ab55ae39af080403aa87e892f9eb92496bb7e4aa6465038a</t>
  </si>
  <si>
    <t>629925c9-7707-4413-ade2-69518537ab51</t>
  </si>
  <si>
    <t>0x890c5a06c65f31fea34b0fb84749cb616f758481504b0bb678e21a0800fff1e5</t>
  </si>
  <si>
    <t>ecb8bbe0-179f-4c45-80bb-b47354e71213</t>
  </si>
  <si>
    <t>0x40130d506df27a4c3ae8f25711876bb081d52365a23d35e6a24991e78d8226cf</t>
  </si>
  <si>
    <t>71af1371-41ae-4c2e-baad-4e5d374c4820</t>
  </si>
  <si>
    <t>0x901f2471f39c8a631e6273ed34b88b78ea0d02a7800369621d050b2e522c91b3</t>
  </si>
  <si>
    <t>aba21f3b-86f7-448f-ac96-d2297d01d5ea</t>
  </si>
  <si>
    <t>0xd4870eb187d1b819215058879eecac343e816e72dcaa4edf9d2a119790ecc74d</t>
  </si>
  <si>
    <t>099661bf-9afa-4671-b6c6-953107051ca3</t>
  </si>
  <si>
    <t>0x9751243f14742bc82efd91ac5195669f72716ce16835e22b80120946fe464992</t>
  </si>
  <si>
    <t>ea0bd822-ddc9-498b-84ec-f3a6b35ac3fb</t>
  </si>
  <si>
    <t>0xfa3f21069e60893aa6e50909712131b8040f782164992ce1d0e2a4e8c241dad6</t>
  </si>
  <si>
    <t>cc2a43df-dd4a-4670-8376-69261fbedf84</t>
  </si>
  <si>
    <t>0x4bc76cbe00b824a67c27e9077984514256d9fb02d78a10c51406cac9837111fd</t>
  </si>
  <si>
    <t>bc5ad6b0-83a0-490e-b3dc-97ba2540dfe2</t>
  </si>
  <si>
    <t>0xe674b7a338cebc2bddfd4c826d2e0bb2d6ebf964ec168cd66165cb8b9ecd0d07</t>
  </si>
  <si>
    <t>327f8b20-d087-4c35-b265-305462c7ab1c</t>
  </si>
  <si>
    <t>0xa54d2407c91b71099ee166de23747ef879f96b99a7cedb99af91bcffe40ca81a</t>
  </si>
  <si>
    <t>5097cd41-5ca6-4d93-9bf5-4c3703c38d37</t>
  </si>
  <si>
    <t>0xcdab9a80635f16ec628eec9d3c5e2c69e733a0d2b5328d2e3dbe8bc30198582d</t>
  </si>
  <si>
    <t>3758</t>
  </si>
  <si>
    <t>cc8688b3-bcf2-4745-9c46-76be079ad135</t>
  </si>
  <si>
    <t>0xdcde5f7bc13144897045d003b515044b8e173cf7f71ed3ae807b8361af42c5d7</t>
  </si>
  <si>
    <t>3759</t>
  </si>
  <si>
    <t>1f07d8c9-62db-41d3-9897-1bfd5e25336d</t>
  </si>
  <si>
    <t>0xb6cdd431bf86ea482ceb0c50b333eeb3f1d91dddf84edf46bcc8665dd27377d5</t>
  </si>
  <si>
    <t>e0862804-b3d9-4469-9916-f5a4719fc64a</t>
  </si>
  <si>
    <t>0x8a3e2fab6dc85372754f491bf98a8ebeb25b52bc2b5ac24af818745fad1dd33e</t>
  </si>
  <si>
    <t>3674d639-94f7-4072-b52a-a6780e1658ca</t>
  </si>
  <si>
    <t>0xa8b7c059b238d18953b7a4b74a87d528009315eff208af2816c11fb90fad80aa</t>
  </si>
  <si>
    <t>3d9f4828-f057-4edc-81fb-60cde89874ee</t>
  </si>
  <si>
    <t>0xdd80fa46560a7af36ad198c8ebba7bbaf30ca31518a153b92abaf87ca97542e2</t>
  </si>
  <si>
    <t>3760</t>
  </si>
  <si>
    <t>668</t>
  </si>
  <si>
    <t>9629</t>
  </si>
  <si>
    <t>17fd993d-06ce-4e2b-b03b-b3154ffb1658</t>
  </si>
  <si>
    <t>0x15c4cd972279750f86aefb6547b55984c7084d3c36edcc92a55a7ab3c72e4578</t>
  </si>
  <si>
    <t>f38e7663-da74-407e-a80f-6b7e2745c10d</t>
  </si>
  <si>
    <t>0xa06699433f67b3752a68dfad6b2d072300b5665ad69e035d66b524291dc750bd</t>
  </si>
  <si>
    <t>26bad081-3e92-4e0e-b26d-bfb9f075cefb</t>
  </si>
  <si>
    <t>0x884477582c1929449c8d375586cd25f8587564308cc947623834b9a711182819</t>
  </si>
  <si>
    <t>3761</t>
  </si>
  <si>
    <t>Prestou Serviço de Consultoria para O Projeto da Ambev (Guaraná)</t>
  </si>
  <si>
    <t>Guaraná Antartica</t>
  </si>
  <si>
    <t>Fornecedor - Olga Bon</t>
  </si>
  <si>
    <t>3762</t>
  </si>
  <si>
    <t>3763</t>
  </si>
  <si>
    <t>3764</t>
  </si>
  <si>
    <t>Compra de Carregador do Computador para O Gabriel</t>
  </si>
  <si>
    <t>669</t>
  </si>
  <si>
    <t>9630</t>
  </si>
  <si>
    <t>3202c3ef-757e-480f-9962-40b20c8babb6</t>
  </si>
  <si>
    <t>0x379e4823530301f1a3c0d67757664d4223479863c0f93eb48f82914b1a4271a4</t>
  </si>
  <si>
    <t>cc4c44f4-e864-4709-b81f-ca49ac8250ca</t>
  </si>
  <si>
    <t>0x7c93e02596f3a06ca3ff0e95c69ec21d02623ca06e0db30bdc6cbadde4a56736</t>
  </si>
  <si>
    <t>358</t>
  </si>
  <si>
    <t>3765</t>
  </si>
  <si>
    <t>Valor Pago Ao Cartório para Averbar O Contrato de Aluguel (Caiu em Exigência na Due Dilligence)</t>
  </si>
  <si>
    <t>3766</t>
  </si>
  <si>
    <t>4099</t>
  </si>
  <si>
    <t>Compra de Refil de Sabonete</t>
  </si>
  <si>
    <t>4119</t>
  </si>
  <si>
    <t>Compra de Tesoura para O Escritório</t>
  </si>
  <si>
    <t>cd6a1ca2-a268-4fd2-987e-4efc383a9201</t>
  </si>
  <si>
    <t>0x79557bb371e579aee380853574d88a715464207ad0b0958e09453e059dec1f13</t>
  </si>
  <si>
    <t>3769</t>
  </si>
  <si>
    <t>Fixo Mensal Faxina (Pago para Taliene -- Luciene Estava de Férias).</t>
  </si>
  <si>
    <t>3770</t>
  </si>
  <si>
    <t>3771</t>
  </si>
  <si>
    <t>3772</t>
  </si>
  <si>
    <t>Patrícia Regina da Silva Zaluski</t>
  </si>
  <si>
    <t>Prestação de Serviços (Referente Aos 11 Dias Trabalhados em Janeiro)</t>
  </si>
  <si>
    <t>3773</t>
  </si>
  <si>
    <t>3774</t>
  </si>
  <si>
    <t>670</t>
  </si>
  <si>
    <t>9631</t>
  </si>
  <si>
    <t>6fe8e3b1-4220-4cf9-bb53-7db33a8ffe2a</t>
  </si>
  <si>
    <t>0xd65752262e40e182afa1c8e5a2104ac385a4f05203affa124750862409859ce4</t>
  </si>
  <si>
    <t>143bedf9-f2ee-46d7-a794-8b7377825145</t>
  </si>
  <si>
    <t>0x72c168279b7ee56c0f96c1ade9bbcf50fd97d9c5b7dec8413df49a075cd822cb</t>
  </si>
  <si>
    <t>c460d62b-9fcb-4f6f-af3c-e096f49eff15</t>
  </si>
  <si>
    <t>0x47d9f4b80e89487bc908891406ca77dfeefe9b6ca3f4a2a52b229d26976e495f</t>
  </si>
  <si>
    <t>27812489-3260-4955-b650-402c9dcea45a</t>
  </si>
  <si>
    <t>0xcac995a89aebb7cc59a494c5a7761df987d5acd0dc0682ded468c6d3b67c2703</t>
  </si>
  <si>
    <t>27ba9c0b-91d0-4612-8458-973bd5c9721b</t>
  </si>
  <si>
    <t>0x652f98bb36fdb747b58f99b5a3a6ae6ef4e1af66cca33823a67c9a35a7fc1e14</t>
  </si>
  <si>
    <t>b69cb09a-5978-4504-a84d-2f0368dc730b</t>
  </si>
  <si>
    <t>0x66384ca3b2e298c772c21d5029e7023ead79925eee097d454967a35e79516d3b</t>
  </si>
  <si>
    <t>01fe59e9-8c2e-4f6e-8bbf-1d9a6a3a67b4</t>
  </si>
  <si>
    <t>0xb03f3667f70aa4251a3445f75e11f07d261b5087182bdf2e1233a4f4ec7d9049</t>
  </si>
  <si>
    <t>aa64e800-5635-4828-8f35-bec36ee23a8c</t>
  </si>
  <si>
    <t>0x0dbf1d5488f5c6949a6379467c897ea1c1af98b26de5e4be870ab49fe1887d8a</t>
  </si>
  <si>
    <t>2a61cae7-3b9f-4f77-898d-f5d7f01d11de</t>
  </si>
  <si>
    <t>0x251528fbd8fd144a05961aa03b4095e6a38a41c64d5add232fa5926d385fbe9d</t>
  </si>
  <si>
    <t>582595ba-4ab1-4c7a-b3fd-9199dae5eaaa</t>
  </si>
  <si>
    <t>0x76a337d3842147b5bfd306b474a249696d952f1dab3f4e36bddcb892730e3713</t>
  </si>
  <si>
    <t>6ac2d03c-bd8a-43d3-a3b2-9977ac593609</t>
  </si>
  <si>
    <t>0x78bb2643630e5872cfd1cd8ce84abd1979c86013d7d7d9f642adf24cc9a9ed7b</t>
  </si>
  <si>
    <t>3775</t>
  </si>
  <si>
    <t>Software para Deixar O Proof Mais Rápido</t>
  </si>
  <si>
    <t>3776</t>
  </si>
  <si>
    <t>3777</t>
  </si>
  <si>
    <t>3778</t>
  </si>
  <si>
    <t>Matheus Henrique Carvalho Rocha</t>
  </si>
  <si>
    <t>Referente Aos 3 Dias de Serviço em Fevereiro - Baixa por Conciliação</t>
  </si>
  <si>
    <t>3779</t>
  </si>
  <si>
    <t>Prestações de Serviço - Baixa por Conciliação</t>
  </si>
  <si>
    <t>3780</t>
  </si>
  <si>
    <t>Prestação de Serviços - Baixa por Conciliação</t>
  </si>
  <si>
    <t>3781</t>
  </si>
  <si>
    <t>3782</t>
  </si>
  <si>
    <t>Fixo Mensal. Assessoria Jurídica - Elaboração de Contratos Civeis e Atos Societários. - Baixa por Conciliação</t>
  </si>
  <si>
    <t>3783</t>
  </si>
  <si>
    <t>3784</t>
  </si>
  <si>
    <t>3785</t>
  </si>
  <si>
    <t>3786</t>
  </si>
  <si>
    <t>Samantha Leal Conceição Schmitz</t>
  </si>
  <si>
    <t>Prestação de Serviço - Baixa por Conciliação</t>
  </si>
  <si>
    <t>3787</t>
  </si>
  <si>
    <t>3788</t>
  </si>
  <si>
    <t>Municipio de Rio de Janeiro</t>
  </si>
  <si>
    <t>Iss Janeiro</t>
  </si>
  <si>
    <t>3789</t>
  </si>
  <si>
    <t>Prestação de Servços - Baixa por Conciliação</t>
  </si>
  <si>
    <t>3790</t>
  </si>
  <si>
    <t>Prestação de Serviços Matheus - Baixa por Conciliação</t>
  </si>
  <si>
    <t>3791</t>
  </si>
  <si>
    <t>3792</t>
  </si>
  <si>
    <t>Bolsa Auxílio Estágio - Baixa por Conciliação</t>
  </si>
  <si>
    <t>3793</t>
  </si>
  <si>
    <t>3794</t>
  </si>
  <si>
    <t>Serasa S.A.</t>
  </si>
  <si>
    <t>Outros - Report Serasa</t>
  </si>
  <si>
    <t>Serasa</t>
  </si>
  <si>
    <t>3795</t>
  </si>
  <si>
    <t>3796</t>
  </si>
  <si>
    <t>3797</t>
  </si>
  <si>
    <t>3798</t>
  </si>
  <si>
    <t>Etiqueta de Envio para Devolução do Equipamento Matheus Rocha (Po)</t>
  </si>
  <si>
    <t>3799</t>
  </si>
  <si>
    <t>3800</t>
  </si>
  <si>
    <t>3801</t>
  </si>
  <si>
    <t>Pró-Labore Descontado Inss - Baixa por Conciliação</t>
  </si>
  <si>
    <t>3802</t>
  </si>
  <si>
    <t>3803</t>
  </si>
  <si>
    <t>3804</t>
  </si>
  <si>
    <t>Arthur Guedes - Freela - Baixa por Conciliação</t>
  </si>
  <si>
    <t>3805</t>
  </si>
  <si>
    <t>3806</t>
  </si>
  <si>
    <t>3807</t>
  </si>
  <si>
    <t>671</t>
  </si>
  <si>
    <t>9632</t>
  </si>
  <si>
    <t>3808</t>
  </si>
  <si>
    <t>1da55e1b-9b5c-4f07-af11-b5996ce9511a</t>
  </si>
  <si>
    <t>0xb113444642eed4bcab95aed16901c227e9ca83aa0fbda2a106c08a5d1c24cc5b</t>
  </si>
  <si>
    <t>c5b2300e-b427-40bb-a575-0f6c6b7945af</t>
  </si>
  <si>
    <t>0x186a1319432998772ea88b69979daf259c2d1689c34dc3ceeea041cc5422bbf8</t>
  </si>
  <si>
    <t>359</t>
  </si>
  <si>
    <t>Ambev S.A.</t>
  </si>
  <si>
    <t>Projeto Guaraná Antartica</t>
  </si>
  <si>
    <t>Consultoria - Guaraná Antartica</t>
  </si>
  <si>
    <t>Consultoria</t>
  </si>
  <si>
    <t>3809</t>
  </si>
  <si>
    <t>Compra de Papel Diabo Verde, Saco de Lixo e Álcool 70.</t>
  </si>
  <si>
    <t>3810</t>
  </si>
  <si>
    <t>3811</t>
  </si>
  <si>
    <t>3812</t>
  </si>
  <si>
    <t>3813</t>
  </si>
  <si>
    <t>3814</t>
  </si>
  <si>
    <t>3815</t>
  </si>
  <si>
    <t>Cp Segurados e Cp Patronal</t>
  </si>
  <si>
    <t>672</t>
  </si>
  <si>
    <t>673</t>
  </si>
  <si>
    <t>9633</t>
  </si>
  <si>
    <t>9634</t>
  </si>
  <si>
    <t>6bbbc9a8-a903-418b-9c91-20262ebb452a</t>
  </si>
  <si>
    <t>0xe325500e23d904f1da9a20d597f01d7c7cd7fa7ac40f9b90559a26afe5ced171</t>
  </si>
  <si>
    <t>097d9028-a013-4cdf-9359-ea273aad4061</t>
  </si>
  <si>
    <t>0x42abc9476918fbbd1306332b13abbf3a251bfb12552d6b4ae41e1eae35ec845d</t>
  </si>
  <si>
    <t>3816</t>
  </si>
  <si>
    <t>3817</t>
  </si>
  <si>
    <t>Guia 1/3 Parcelamento Csll</t>
  </si>
  <si>
    <t>3818</t>
  </si>
  <si>
    <t>Guia 1/3 Parcelamento Irpj</t>
  </si>
  <si>
    <t>3819</t>
  </si>
  <si>
    <t>446</t>
  </si>
  <si>
    <t>674</t>
  </si>
  <si>
    <t>675</t>
  </si>
  <si>
    <t>9635</t>
  </si>
  <si>
    <t>9636</t>
  </si>
  <si>
    <t>6a049a6c-5f1b-4311-83ba-dd1ba8ab0e0f</t>
  </si>
  <si>
    <t>0x7830a5f6aba9e3e02e580c593c97e5f920849bc8d0a4591d163c7b067dda503d</t>
  </si>
  <si>
    <t>17c0d707-a4d9-4f35-b0ee-7d768908600e</t>
  </si>
  <si>
    <t>418dff0c-5202-4ef0-a68f-b41ef6c5b0d6</t>
  </si>
  <si>
    <t>0xc8eb9de5176421c6253b5a60dfbe6a0a8f7109eee9d7a3b4d44d5cfe16865161</t>
  </si>
  <si>
    <t>5ad38122-de69-42e8-8d76-66b31e90083d</t>
  </si>
  <si>
    <t>0x1d55da82c308ea417ef7e7cdb2c43135c7809ff94cb1e82af74448312480f30a</t>
  </si>
  <si>
    <t>55e993cf-47f9-48ae-b4dc-d45e0c5b048e</t>
  </si>
  <si>
    <t>0x6565c0532b1ac5030634dd23d07cce0e3b3ee6270d9ddb91d8bc22aca51943eb</t>
  </si>
  <si>
    <t>bf91a59e-6a84-4a3a-b94b-6dd7be21acb2</t>
  </si>
  <si>
    <t>0x8f9b2413ea0f4a8fd9f73517a90642a9b72d964cd24181ccb721518e1668cf46</t>
  </si>
  <si>
    <t>c0575659-6b04-49dd-8b12-006114fd7bec</t>
  </si>
  <si>
    <t>0x5fd6f00fe7e2c82e6f3f7ad9db4fe4b1350d46ae82ba9815e94223bdeabe6b15</t>
  </si>
  <si>
    <t>4fb97622-ae76-4abb-92a3-c73c55d8def1</t>
  </si>
  <si>
    <t>0xede4bbb89ebf29026a6e270acfa31f90974f936cd8fb430d7f6cde9df96f446b</t>
  </si>
  <si>
    <t>db899e96-84d3-458d-8ebe-48deb5d444b0</t>
  </si>
  <si>
    <t>3820</t>
  </si>
  <si>
    <t>Compra de Papel Higiênico e Saco de Lixo</t>
  </si>
  <si>
    <t>3821</t>
  </si>
  <si>
    <t>3822</t>
  </si>
  <si>
    <t>3823</t>
  </si>
  <si>
    <t>3824</t>
  </si>
  <si>
    <t>3825</t>
  </si>
  <si>
    <t>Fatura Internet - Baixa por Conciliação</t>
  </si>
  <si>
    <t>967a6b85-4d5a-411f-a893-0ba3d3e2a13a</t>
  </si>
  <si>
    <t>0xa15e106a7764e63370c2fffb9fd3f1d4327a986cbb38035934102811f7b3856b</t>
  </si>
  <si>
    <t>48b366b3-b5fe-4bfb-801e-2d2b53ced1c7</t>
  </si>
  <si>
    <t>0x4febe1a0406dd3e71da826c1d72c42855fad0bdda24e74ce8c512b0e5e93aa64</t>
  </si>
  <si>
    <t>a9bb147c-e9b4-4d0e-9080-b80daf8e70ff</t>
  </si>
  <si>
    <t>0xc66c7f662ee799ce7a4181a1a1b6d0285e64b68d87f43e51ec4a834a1dadf437</t>
  </si>
  <si>
    <t>4d2b3d1f-328b-4b2d-b6d9-ad5cc967acfe</t>
  </si>
  <si>
    <t>0xd8237c8b40f309d97e98a9f4f8dfc907036cda7b2504239a19f485da9df07225</t>
  </si>
  <si>
    <t>5a3af211-1388-4940-a791-ba2a98be6657</t>
  </si>
  <si>
    <t>0xf03acdd33994f6d088db7eda9af39d5f5653cbc9271acd7cf03d53e7b528996e</t>
  </si>
  <si>
    <t>417</t>
  </si>
  <si>
    <t>b0cbd729-b225-4864-b7c4-e19a87a2f3dc</t>
  </si>
  <si>
    <t>0xc5b6ab3d4969b941ae82f4b86369f9d7d7478b8ebb8ceeea8e4cf60a2190a553</t>
  </si>
  <si>
    <t>8daaf3f0-c2d3-440c-9601-a0035013025a</t>
  </si>
  <si>
    <t>0x5dc04b4f55aad3e2169510165d1a0665201f6f3b0ad4a6f874b75aacab79bf9c</t>
  </si>
  <si>
    <t>7268f264-0e2b-45b9-8584-d26639f43baf</t>
  </si>
  <si>
    <t>0xe15e7c77d5b7ac7531c4593f3ee3b06a94269d4b2f691160b7f751f75aef13e1</t>
  </si>
  <si>
    <t>83b98431-8894-4ddc-84e9-63a897efbfad</t>
  </si>
  <si>
    <t>0xffdc0812764ddbba471c4236817807ee9f333bf4cb2d05893712f14136b31baa</t>
  </si>
  <si>
    <t>6d7bd7fb-fc1e-4bb3-9eb8-8bfcaede1ce1</t>
  </si>
  <si>
    <t>0x757ab83c7c907b52f520e48a4ab924248aab2e07d98c21e094beef6465d35987</t>
  </si>
  <si>
    <t>06eb18b2-018a-4d44-8835-b3e230adaada</t>
  </si>
  <si>
    <t>0x5c92ceb8fba02bec3f149d115c4c13ebcf9b3cbea4b6f49e23c0ca97258595e4</t>
  </si>
  <si>
    <t>29e0059e-da72-4a82-81ac-a01f95788add</t>
  </si>
  <si>
    <t>0x97da1a1dd94b2ff21b074cc6aeac2ba47e321b8954616d71136720b7c0276dbf</t>
  </si>
  <si>
    <t>ac6ca0bb-4392-481f-8757-36f92d2401ac</t>
  </si>
  <si>
    <t>0xf2dc18d4e47dc894b9aa4fe9ecd51f4786440f266d48eeda90592aed152c8e80</t>
  </si>
  <si>
    <t>f7abcdd7-9c9a-4395-9b7e-4e59ebf5cce8</t>
  </si>
  <si>
    <t>0xb154c96eeb2f8f21abe1c37fa27e2f197556c87ec30187e8e1fbc144e3b69fee</t>
  </si>
  <si>
    <t>92dc8644-f24b-4e11-b970-163b424f8585</t>
  </si>
  <si>
    <t>0x11470686a155ab94b878f11a6276ae8c137f79f067c4f34e81f74c3c4d74fe37</t>
  </si>
  <si>
    <t>a7c965b6-b46a-41a4-925c-685c6c174dd1</t>
  </si>
  <si>
    <t>0xa09ebca07512ee3683c0c96d19b035e3cff6a2a224e07f6ec84c26b7ef714c97</t>
  </si>
  <si>
    <t>a7889005-58f4-4b73-b999-9f901004d0ec</t>
  </si>
  <si>
    <t>0x893503f4cbf02069c947f99a58852da1a4678d08c403bf4ade5cfad114006631</t>
  </si>
  <si>
    <t>92329009-48b8-43a3-a198-8cb0e5674cd3</t>
  </si>
  <si>
    <t>0x84853fad5b9c3c17826c641f79298e7b716560fc2659f6a14071f3b5faebf0cb</t>
  </si>
  <si>
    <t>3a926eb0-aca2-4993-987e-3950a8a3cb17</t>
  </si>
  <si>
    <t>0x469eed3e321f005ebaf4c128eed9c82e44619b875faf55d61c4ee32c652794d2</t>
  </si>
  <si>
    <t>283004c4-d28d-4e76-8842-f922c18c9299</t>
  </si>
  <si>
    <t>0x09b3f70f094ec9939cf216e04781840ac2d3648307b82fce2d84076a6bc1eeb7</t>
  </si>
  <si>
    <t>e49fe6cb-4ce0-4114-bc8d-e2b9cfbb0d24</t>
  </si>
  <si>
    <t>0x846d8fb589239f6f43a7365ebb4e3f1925ba43622b67da2059721e7f0d729b4a</t>
  </si>
  <si>
    <t>d36b4775-f1a3-4c23-88f9-abb24c01712c</t>
  </si>
  <si>
    <t>0x001bc545c2fca8860bda2e3455788bb3f98ab876da5164a7d4c9c1915b59c6d7</t>
  </si>
  <si>
    <t>5ebe04c9-b7a6-4625-a67f-ba301242772b</t>
  </si>
  <si>
    <t>0x293c72eda216864d91c7c4975e469a9c24443646ca57027608f1b761c076c199</t>
  </si>
  <si>
    <t>2973c770-047c-432a-9494-b1e97b2eee82</t>
  </si>
  <si>
    <t>0x69bdf28546965c1f47e5863c47fe8b65d0c1d6dcce5159f792cd31ae3b6fa253</t>
  </si>
  <si>
    <t>accb8e29-532e-4fac-9ada-98e4f69693cc</t>
  </si>
  <si>
    <t>0x724eabd9379f78854fdde212451c0e6053c0b0bb9037bcdb6e69317f55983fba</t>
  </si>
  <si>
    <t>f5ab3251-149b-4fc2-99df-c356ceb8976d</t>
  </si>
  <si>
    <t>0xa8b515b226cbd0c2b488f73a4526fd3c1f40370411d66f01782049155c5b42a4</t>
  </si>
  <si>
    <t>a32501b4-b934-41b1-bbe6-065806dabc39</t>
  </si>
  <si>
    <t>0xcb433f59907f5e3b78fa8d7a78558ee692e613b20cfbda2017dd5cb044679378</t>
  </si>
  <si>
    <t>2ab57012-570c-4116-8ad9-dc8931304afc</t>
  </si>
  <si>
    <t>0x3cc32750335c91ec13c2cbb6b0f116e11cac1beb3883e8f40ef2bc82a124def6</t>
  </si>
  <si>
    <t>373af6ca-27c2-49e6-8b21-fd6dd177ff7e</t>
  </si>
  <si>
    <t>0x4d03fa9cb31ccfdef1b7b1e3850f0d37773638215260d9a1510a6927a83ec3de</t>
  </si>
  <si>
    <t>814a38af-9046-4d6e-b117-e41cef18a18a</t>
  </si>
  <si>
    <t>0xfa51ed6b88e5153d99e0fb0af044cbd841e9132981db5fc7ee7fc96c3ac17f94</t>
  </si>
  <si>
    <t>3826</t>
  </si>
  <si>
    <t>Compra de Suporte para Computadores</t>
  </si>
  <si>
    <t>47697356-782f-4f1d-b552-77ee45a9c97f</t>
  </si>
  <si>
    <t>0x751f56ce14d02994d5f14abc2edbafae827a6d033cc8042ab96fd6b7c472598f</t>
  </si>
  <si>
    <t>8800a361-9f55-477a-b5fd-086636dd020f</t>
  </si>
  <si>
    <t>0x2e7a88964a65ae6764c9f64658a61341800e3e594fcd21d881a212d7643101de</t>
  </si>
  <si>
    <t>a5ce16b6-a876-40ed-aa13-8502e433ba0a</t>
  </si>
  <si>
    <t>0x4d1ddf4ae6b3aff5e4f8f7ad45a58640deac08934cb966c679a834d9feecea2e</t>
  </si>
  <si>
    <t>46af0cd4-0330-4b9e-a584-bfa0a8866c2c</t>
  </si>
  <si>
    <t>0xc1dfebca58aba9d06e44aedfd5a1f6539768b2fe5399f5b9cd423e5d11966dd5</t>
  </si>
  <si>
    <t>3e53ef00-94cc-4c80-90bd-e3b5a2a2f8ae</t>
  </si>
  <si>
    <t>0x14bffad4bdb9a7b9d519af6099a527e91733c7c430696860a48fe5a477b16f63</t>
  </si>
  <si>
    <t>c467cf1b-694f-4ecc-a7cc-b40a229d9066</t>
  </si>
  <si>
    <t>0x039087ebf8f7e53f7de0130269e4add70daea232f5cc78b6eb96a763f420e3be</t>
  </si>
  <si>
    <t>3828</t>
  </si>
  <si>
    <t>Cópias de Chaves para O Escritório</t>
  </si>
  <si>
    <t>4715</t>
  </si>
  <si>
    <t>4716</t>
  </si>
  <si>
    <t>99 Taxi Caio Barbosa, São Paulo</t>
  </si>
  <si>
    <t>4718</t>
  </si>
  <si>
    <t>754502f1-3eea-4134-8b7f-6f462b71f9c4</t>
  </si>
  <si>
    <t>0xf05c0d417e9b5904db323c31c60fddf37c098b612202ffd0ae7abe075f051bdb</t>
  </si>
  <si>
    <t>3768</t>
  </si>
  <si>
    <t>Uber do Brasil Tecnologia Ltda.</t>
  </si>
  <si>
    <t>Compra com Cartão Uber (Envio de Contrato de Locação para Brz)</t>
  </si>
  <si>
    <t>3831</t>
  </si>
  <si>
    <t>Antecipação de Dividendos</t>
  </si>
  <si>
    <t>Antecipação de Dividendo</t>
  </si>
  <si>
    <t>3832</t>
  </si>
  <si>
    <t>3834</t>
  </si>
  <si>
    <t>3835</t>
  </si>
  <si>
    <t>676</t>
  </si>
  <si>
    <t>9637</t>
  </si>
  <si>
    <t>4fa9843d-23aa-4f8f-b9b8-786263a33c30</t>
  </si>
  <si>
    <t>0x0703c2a36fb0dd865903d135e62a5a685a4b90f9bd91f2da19dd0e19c2f6546a</t>
  </si>
  <si>
    <t>342faf35-099a-4837-a14b-3718f10f4b00</t>
  </si>
  <si>
    <t>0xbdb3c8757c78c21331a5c83f1c7e7530d668ffdf5d0a43d2cf9cbe4d16ac51e8</t>
  </si>
  <si>
    <t>f9d371dc-6187-410d-8ab8-c0d0658c7682</t>
  </si>
  <si>
    <t>0x1aba20d29ccd47998f8817913ee1b781f58a335b20251d22a9e8ab8da53b7191</t>
  </si>
  <si>
    <t>6da0b97d-e437-4848-b6e9-881fa121943f</t>
  </si>
  <si>
    <t>0xff5255f28855728682e4b22864dd7d72fc70568a33c9fb187474c4b94d15d0e1</t>
  </si>
  <si>
    <t>3836</t>
  </si>
  <si>
    <t>Cofins Dezembro</t>
  </si>
  <si>
    <t>3837</t>
  </si>
  <si>
    <t>Devolução Mútuo Gabriel Polverelli</t>
  </si>
  <si>
    <t>Mútuo Conversível</t>
  </si>
  <si>
    <t>3838</t>
  </si>
  <si>
    <t>Pis Dezembro</t>
  </si>
  <si>
    <t>3873</t>
  </si>
  <si>
    <t>Compra de Letreiro para Colar Logo Lumx</t>
  </si>
  <si>
    <t>Reforma</t>
  </si>
  <si>
    <t>Obras</t>
  </si>
  <si>
    <t>3964</t>
  </si>
  <si>
    <t>Buser Brasil Tecnologia Ltda.</t>
  </si>
  <si>
    <t>Compra de Passagem para O Caio Ir para São Paulo</t>
  </si>
  <si>
    <t>Ônibus</t>
  </si>
  <si>
    <t>424</t>
  </si>
  <si>
    <t>Reembolso Michel Despesa Comercial em Sp</t>
  </si>
  <si>
    <t>3841</t>
  </si>
  <si>
    <t>3842</t>
  </si>
  <si>
    <t>Despesa Comercial - Bar Simpatia</t>
  </si>
  <si>
    <t>3843</t>
  </si>
  <si>
    <t>360</t>
  </si>
  <si>
    <t>Sato Rahal Empreendimentos Artisticos Ltda</t>
  </si>
  <si>
    <t>Referente Ao Mês de Jan/2023</t>
  </si>
  <si>
    <t>Sato</t>
  </si>
  <si>
    <t>Setupfee - Sato</t>
  </si>
  <si>
    <t>3844</t>
  </si>
  <si>
    <t>befeb1bb-de28-4567-bd4f-8ae223bc490e</t>
  </si>
  <si>
    <t>0x8ad2bd354a14f1cf4caebd7e6493c88f57a8e67ecb6a9cdb40d956b613f1d1fb</t>
  </si>
  <si>
    <t>3845</t>
  </si>
  <si>
    <t>Retenções Pagamentos Pj a Pj (Irrf)</t>
  </si>
  <si>
    <t>3846</t>
  </si>
  <si>
    <t>677</t>
  </si>
  <si>
    <t>9638</t>
  </si>
  <si>
    <t>3640</t>
  </si>
  <si>
    <t>3849</t>
  </si>
  <si>
    <t>4812</t>
  </si>
  <si>
    <t>4841</t>
  </si>
  <si>
    <t>4842</t>
  </si>
  <si>
    <t>3860</t>
  </si>
  <si>
    <t>415</t>
  </si>
  <si>
    <t>416</t>
  </si>
  <si>
    <t>678</t>
  </si>
  <si>
    <t>9639</t>
  </si>
  <si>
    <t>3839</t>
  </si>
  <si>
    <t>Software - Webflow Reserva</t>
  </si>
  <si>
    <t>3840</t>
  </si>
  <si>
    <t>Software - Weblow Reserva</t>
  </si>
  <si>
    <t>3855</t>
  </si>
  <si>
    <t>3856</t>
  </si>
  <si>
    <t>Compra com Cartao em 99 Pop 12jan 17h23min - Sao Paulo / Br</t>
  </si>
  <si>
    <t>3858</t>
  </si>
  <si>
    <t>3859</t>
  </si>
  <si>
    <t>Prestação de Serviços Matheus</t>
  </si>
  <si>
    <t>4843</t>
  </si>
  <si>
    <t>4845</t>
  </si>
  <si>
    <t>Compra com Cartao em 99 Pop 07dez 23h32min - Sao Paulo / Br</t>
  </si>
  <si>
    <t>679</t>
  </si>
  <si>
    <t>9640</t>
  </si>
  <si>
    <t>3862</t>
  </si>
  <si>
    <t>3863</t>
  </si>
  <si>
    <t>Compra Internacional em Webflow.com - 14159640555 / Us</t>
  </si>
  <si>
    <t>3864</t>
  </si>
  <si>
    <t>Assessoria Jurídica para Elaboração de Política de Privacidade</t>
  </si>
  <si>
    <t>3865</t>
  </si>
  <si>
    <t>Referente Aos Servicos de Registro de Marca (Seamore, Lumx e 55unity)</t>
  </si>
  <si>
    <t>680</t>
  </si>
  <si>
    <t>9641</t>
  </si>
  <si>
    <t>e6fca94b-4983-4aab-a86d-657bb9b29158</t>
  </si>
  <si>
    <t>0x584ede43951c2ba523602fca2bdaa8f105c225a470b98ac505f9502efb541bb8</t>
  </si>
  <si>
    <t>361</t>
  </si>
  <si>
    <t>Referente Ao Mês de Dez/22</t>
  </si>
  <si>
    <t>3866</t>
  </si>
  <si>
    <t>3867</t>
  </si>
  <si>
    <t>3868</t>
  </si>
  <si>
    <t>3869</t>
  </si>
  <si>
    <t>3870</t>
  </si>
  <si>
    <t>681</t>
  </si>
  <si>
    <t>9642</t>
  </si>
  <si>
    <t>3871</t>
  </si>
  <si>
    <t>Software - Clickup - Baixa por Conciliação</t>
  </si>
  <si>
    <t>fd51e949-147d-42c6-a73f-be5c289d39e5</t>
  </si>
  <si>
    <t>0xcf1bfd20c7931b1fdab24864350d53296708abaa62fb8fc6e5961edf901bd05a</t>
  </si>
  <si>
    <t>dc4e5a1e-23e8-4426-95ee-0bb4aa669604</t>
  </si>
  <si>
    <t>0x9b66299490e43aceb6007fd37742171bfa4a808ec5269451014808d7349f73f8</t>
  </si>
  <si>
    <t>70375940-b052-4fc9-a36c-7fff13b10ded</t>
  </si>
  <si>
    <t>0x5fade8db0f9ecf069d0e15c73804ea2e089cf10486d12cf999fba8625dc6c680</t>
  </si>
  <si>
    <t>73a9d7aa-26d8-4bdf-97a3-8dcf83e00e72</t>
  </si>
  <si>
    <t>0x820cbed5c394d15b6b113dc77dcfefa0d9055d58ce452638198829eff8e5cea9</t>
  </si>
  <si>
    <t>3872</t>
  </si>
  <si>
    <t>b25c19a7-e610-49bb-835b-8910d6d0435e</t>
  </si>
  <si>
    <t>0x22ebedf7e7706ed4059355f85a83151feec775aea519de4d802abac0be1e961b</t>
  </si>
  <si>
    <t>9d80c919-114b-4b48-946d-e6b957ef1828</t>
  </si>
  <si>
    <t>0x5bf18741c3314726ead9f7fd4eebc0614488a35dae3cc967e3c4ce219f04233c</t>
  </si>
  <si>
    <t>3874</t>
  </si>
  <si>
    <t>4063</t>
  </si>
  <si>
    <t>682</t>
  </si>
  <si>
    <t>9643</t>
  </si>
  <si>
    <t>efa4426d-6df8-45e0-9495-42792fc8271a</t>
  </si>
  <si>
    <t>0x7a25f866f9c07f1dbf9c4c2bc82586bf8a6c29bdb0fad65d6f3366f63748ae53</t>
  </si>
  <si>
    <t>3875</t>
  </si>
  <si>
    <t>Prestação de Serviços (Valor para Preencher O Montante Total)</t>
  </si>
  <si>
    <t>3877</t>
  </si>
  <si>
    <t>3878</t>
  </si>
  <si>
    <t>Custo para Inserir App do Proof na Apple Store</t>
  </si>
  <si>
    <t>Software - Apple Store</t>
  </si>
  <si>
    <t>3879</t>
  </si>
  <si>
    <t>3910</t>
  </si>
  <si>
    <t>683</t>
  </si>
  <si>
    <t>9644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</si>
  <si>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</si>
  <si>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</si>
  <si>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</si>
  <si>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</si>
  <si>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</si>
  <si>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</si>
  <si>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</si>
  <si>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</si>
  <si>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</si>
  <si>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</si>
  <si>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</si>
  <si>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</si>
  <si>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</si>
  <si>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</si>
  <si>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</si>
  <si>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</si>
  <si>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</si>
  <si>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</si>
  <si>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Antecipação de Dividendos - Baixa por Conciliação</t>
  </si>
  <si>
    <t>3898</t>
  </si>
  <si>
    <t>3899</t>
  </si>
  <si>
    <t>Compra de Cola para Logo</t>
  </si>
  <si>
    <t>3901</t>
  </si>
  <si>
    <t>Compra de Teclado e Mouse para João Fernandes</t>
  </si>
  <si>
    <t>3902</t>
  </si>
  <si>
    <t>Iss  - Baixa por Conciliação</t>
  </si>
  <si>
    <t>3903</t>
  </si>
  <si>
    <t>3904</t>
  </si>
  <si>
    <t>3905</t>
  </si>
  <si>
    <t>3906</t>
  </si>
  <si>
    <t>3907</t>
  </si>
  <si>
    <t>3908</t>
  </si>
  <si>
    <t>3909</t>
  </si>
  <si>
    <t>Pró-Labore com Inss Descontado - Baixa por Conciliação</t>
  </si>
  <si>
    <t>4122</t>
  </si>
  <si>
    <t>Compra de Papel Toalha, Papel Higiênico e Filtro de Café</t>
  </si>
  <si>
    <t>362</t>
  </si>
  <si>
    <t>Bibi Roupas Digitais Ltda.</t>
  </si>
  <si>
    <t>Receita Mensal Vex</t>
  </si>
  <si>
    <t>Manutenção - Vex</t>
  </si>
  <si>
    <t>3861</t>
  </si>
  <si>
    <t>3911</t>
  </si>
  <si>
    <t>3913</t>
  </si>
  <si>
    <t>Compra de Lixeira para a Cozinha</t>
  </si>
  <si>
    <t>3914</t>
  </si>
  <si>
    <t>3915</t>
  </si>
  <si>
    <t>Magazine Luiza</t>
  </si>
  <si>
    <t>Compra de Lixeira Grande para O Escritório</t>
  </si>
  <si>
    <t>3916</t>
  </si>
  <si>
    <t>Compra de Memória Ram para Os Devs</t>
  </si>
  <si>
    <t>3917</t>
  </si>
  <si>
    <t>Compra de Cabo Hdmi</t>
  </si>
  <si>
    <t>4167</t>
  </si>
  <si>
    <t>Compra de Papel Higiênico, Café e Filtro de Café</t>
  </si>
  <si>
    <t>684</t>
  </si>
  <si>
    <t>685</t>
  </si>
  <si>
    <t>9645</t>
  </si>
  <si>
    <t>9646</t>
  </si>
  <si>
    <t>363</t>
  </si>
  <si>
    <t>Parcela 1 Cobrança Extra Ambev</t>
  </si>
  <si>
    <t>Beats</t>
  </si>
  <si>
    <t>Setupfee - Beats</t>
  </si>
  <si>
    <t>364</t>
  </si>
  <si>
    <t>365</t>
  </si>
  <si>
    <t>Cobrança Extra Ambev (Beats)</t>
  </si>
  <si>
    <t>3919</t>
  </si>
  <si>
    <t>4075</t>
  </si>
  <si>
    <t>6153571c-16d1-487a-a475-921a8dd8f41d</t>
  </si>
  <si>
    <t>0xe269079d88d24084fb6e03275725d554c6f35eaff8ca68ee4905b65d21b3c62d</t>
  </si>
  <si>
    <t>3921</t>
  </si>
  <si>
    <t>Software Venly - Utilização de Plataforma Parceira - Baixa por Conciliação</t>
  </si>
  <si>
    <t>3922</t>
  </si>
  <si>
    <t>3923</t>
  </si>
  <si>
    <t>3924</t>
  </si>
  <si>
    <t>418</t>
  </si>
  <si>
    <t>445</t>
  </si>
  <si>
    <t>fa200346-ec41-473f-8004-e853c5a06094</t>
  </si>
  <si>
    <t>0x9880ea1d534d34224bbf27b6a4ccb4737a094990af7dbe89fa317087f5007a06</t>
  </si>
  <si>
    <t>3925</t>
  </si>
  <si>
    <t>Software - Intercom - Baixa por Conciliação</t>
  </si>
  <si>
    <t>be4feaa3-c1ed-4c4e-a614-24594710095d</t>
  </si>
  <si>
    <t>0xab2d42132017475a38878a4ce541b9a90888b3f9a52b09af12bbfbbd09c935d5</t>
  </si>
  <si>
    <t>3926</t>
  </si>
  <si>
    <t>3927</t>
  </si>
  <si>
    <t>Software - Pipedrive - Baixa por Conciliação</t>
  </si>
  <si>
    <t>3928</t>
  </si>
  <si>
    <t>Parcelamento de Débitos (Faturamentos Retroativos)</t>
  </si>
  <si>
    <t>686</t>
  </si>
  <si>
    <t>9647</t>
  </si>
  <si>
    <t>3929</t>
  </si>
  <si>
    <t>3617</t>
  </si>
  <si>
    <t>Warley Maer Costa Lacerda 12776085630</t>
  </si>
  <si>
    <t>30% Projeto 1, 100% Projeto 2 Coca-Cola</t>
  </si>
  <si>
    <t>Coca-Cola</t>
  </si>
  <si>
    <t>Fornecedor - Werley Maer</t>
  </si>
  <si>
    <t>366</t>
  </si>
  <si>
    <t>Recofarma Industria do Amazonas Ltda</t>
  </si>
  <si>
    <t>Projeto 1 (Segunda Parcela) e Projeto 2</t>
  </si>
  <si>
    <t>Setupfee - Coca Cola</t>
  </si>
  <si>
    <t>3930</t>
  </si>
  <si>
    <t>Alex Ramos Barcelos 11685045707</t>
  </si>
  <si>
    <t>Fornecedor - Alex Ramos</t>
  </si>
  <si>
    <t>3932</t>
  </si>
  <si>
    <t>Jessica Larissa Monteiro Duarte 07858198947</t>
  </si>
  <si>
    <t>Fornecedor - Jéssica Monteiro</t>
  </si>
  <si>
    <t>3933</t>
  </si>
  <si>
    <t>Denis Paganini Agostinho</t>
  </si>
  <si>
    <t>Fornecedor - Denis Paganini</t>
  </si>
  <si>
    <t>3934</t>
  </si>
  <si>
    <t>Divisão dos Lucros Projeto 30% Projeto 1 e 100% Projeto 2</t>
  </si>
  <si>
    <t>Parceiro - Little Devil</t>
  </si>
  <si>
    <t>Parceiros</t>
  </si>
  <si>
    <t>Partners</t>
  </si>
  <si>
    <t>3935</t>
  </si>
  <si>
    <t>Definitive - English Center Ltda</t>
  </si>
  <si>
    <t>Fornecedor - Definitive</t>
  </si>
  <si>
    <t>3936</t>
  </si>
  <si>
    <t>Taxa para Emissão de Certificado Digital</t>
  </si>
  <si>
    <t>Societário - Outros</t>
  </si>
  <si>
    <t>3937</t>
  </si>
  <si>
    <t>Compra de Cafeteira</t>
  </si>
  <si>
    <t>3938</t>
  </si>
  <si>
    <t>3939</t>
  </si>
  <si>
    <t>3940</t>
  </si>
  <si>
    <t>687</t>
  </si>
  <si>
    <t>688</t>
  </si>
  <si>
    <t>9648</t>
  </si>
  <si>
    <t>9649</t>
  </si>
  <si>
    <t>4ce719da-fb32-4329-90a6-4f2050527c61</t>
  </si>
  <si>
    <t>0xc174fa2c0f53380ebadcd752ab38f140cf25696c2c16d6159c1acf71bae2cd93</t>
  </si>
  <si>
    <t>3941</t>
  </si>
  <si>
    <t>3942</t>
  </si>
  <si>
    <t>3943</t>
  </si>
  <si>
    <t>3944</t>
  </si>
  <si>
    <t>Conversão para Usdc</t>
  </si>
  <si>
    <t>3945</t>
  </si>
  <si>
    <t>Echoa Comunidade Educacional e Treinamento Ltda</t>
  </si>
  <si>
    <t>Artista Beats</t>
  </si>
  <si>
    <t>Fornecedor - Artista Beats</t>
  </si>
  <si>
    <t>3946</t>
  </si>
  <si>
    <t>Pis Faturamento Novembro</t>
  </si>
  <si>
    <t>3947</t>
  </si>
  <si>
    <t>Cofins Faturamento Novembro</t>
  </si>
  <si>
    <t>689</t>
  </si>
  <si>
    <t>690</t>
  </si>
  <si>
    <t>691</t>
  </si>
  <si>
    <t>9650</t>
  </si>
  <si>
    <t>9651</t>
  </si>
  <si>
    <t>9652</t>
  </si>
  <si>
    <t>0fe64e48-be63-4693-9e8b-1490d61dab33</t>
  </si>
  <si>
    <t>Pagamento ao artista da Mynt</t>
  </si>
  <si>
    <t>Fornecedor - Artista Mynt</t>
  </si>
  <si>
    <t>0xf4fbce34b9c924c52d9d5833c3632976b5eb41ac3fff78067cc82d9364b2070a</t>
  </si>
  <si>
    <t>ebc588e5-ff93-423e-83bf-dc1f7b602924</t>
  </si>
  <si>
    <t>Custódia Mynt</t>
  </si>
  <si>
    <t>Custódia - Mynt</t>
  </si>
  <si>
    <t>0xb6f0cfb959749289241ba7b05050c78d9fdd05c2955d42931385406e8d23eba9</t>
  </si>
  <si>
    <t>4eae1814-ec3c-46fd-937e-f94f257bb5f9</t>
  </si>
  <si>
    <t>e75c739b-9254-49b2-bea8-6c28105f95c2</t>
  </si>
  <si>
    <t>256f87b8-76eb-4fb6-a661-7dbccbb04c24</t>
  </si>
  <si>
    <t>0x3cbf57d6732bf395a344c3e6312d4124390d10e9f488524865f0e1ae7f40db2e</t>
  </si>
  <si>
    <t>02672c32-7b91-4064-bad2-b0b7ea24cad8</t>
  </si>
  <si>
    <t>Rafael Dante</t>
  </si>
  <si>
    <t>f9878ceb-c127-41fc-b67c-428f72d4e717</t>
  </si>
  <si>
    <t>367</t>
  </si>
  <si>
    <t>Recurso da Mynt em Custódia</t>
  </si>
  <si>
    <t>Mynt</t>
  </si>
  <si>
    <t>3710</t>
  </si>
  <si>
    <t>Viva Cor Tintas Ltda</t>
  </si>
  <si>
    <t>Compra de Latas de Tinta e Massa para Finalizar a Reforma do Escritório</t>
  </si>
  <si>
    <t>3948</t>
  </si>
  <si>
    <t>Reembolso Gasto com Moto Flash para Buscar Materiais Elétricos</t>
  </si>
  <si>
    <t>3949</t>
  </si>
  <si>
    <t>Wesley dos Santos Chagas</t>
  </si>
  <si>
    <t>Serviço de Pintura e Finalização da Reforma do Escritório</t>
  </si>
  <si>
    <t>3950</t>
  </si>
  <si>
    <t>Diba 695 Distribuidora de Materiais Eletricos Ltda</t>
  </si>
  <si>
    <t>Compra de Materiais para Finalizar a Reforma do Escritório</t>
  </si>
  <si>
    <t>3952</t>
  </si>
  <si>
    <t>Reembolso Despesa Comercial - Jantar com Pedro (Reserva)</t>
  </si>
  <si>
    <t>3955</t>
  </si>
  <si>
    <t>Passagem de Avião</t>
  </si>
  <si>
    <t>3956</t>
  </si>
  <si>
    <t>Reembolso Software - Go Daddy</t>
  </si>
  <si>
    <t>3957</t>
  </si>
  <si>
    <t>3960</t>
  </si>
  <si>
    <t>Taxa Passagem de Avião</t>
  </si>
  <si>
    <t>3961</t>
  </si>
  <si>
    <t>Taxa de Alvará</t>
  </si>
  <si>
    <t>3962</t>
  </si>
  <si>
    <t>Remuner Serv Prestados por Pj</t>
  </si>
  <si>
    <t>3963</t>
  </si>
  <si>
    <t>Ret de Contribuicoes Pagt</t>
  </si>
  <si>
    <t>4174</t>
  </si>
  <si>
    <t>4188</t>
  </si>
  <si>
    <t>4198</t>
  </si>
  <si>
    <t>Compra de Transformador Elétrico para O Frigobar</t>
  </si>
  <si>
    <t>4199</t>
  </si>
  <si>
    <t>4278</t>
  </si>
  <si>
    <t>Compra de Gancho para Pendurar Escada</t>
  </si>
  <si>
    <t>692</t>
  </si>
  <si>
    <t>693</t>
  </si>
  <si>
    <t>694</t>
  </si>
  <si>
    <t>9653</t>
  </si>
  <si>
    <t>9654</t>
  </si>
  <si>
    <t>9655</t>
  </si>
  <si>
    <t>a119d8c3-49cc-4614-825e-58b8518903f2</t>
  </si>
  <si>
    <t>0x5df3f51207ff108bec2a636bbe55350148762a61d3d95e55c425922cd0ae777d</t>
  </si>
  <si>
    <t>368</t>
  </si>
  <si>
    <t>3965</t>
  </si>
  <si>
    <t>3966</t>
  </si>
  <si>
    <t>3967</t>
  </si>
  <si>
    <t>Compra de Material para Escritório</t>
  </si>
  <si>
    <t>3968</t>
  </si>
  <si>
    <t>Compra de Jarra para Cafeteira</t>
  </si>
  <si>
    <t>3969</t>
  </si>
  <si>
    <t>Latitud Eventos Ltda</t>
  </si>
  <si>
    <t>Comunidade de Empreendedores Latam</t>
  </si>
  <si>
    <t>Latitud</t>
  </si>
  <si>
    <t>a41e1698-8a25-40d7-b813-12f4f29cfa3a</t>
  </si>
  <si>
    <t>Contrato Mynt</t>
  </si>
  <si>
    <t>0x590bbbb5c29aef2cf7627a5bdcdd995e470a0f44a96915470c611939a552b01e</t>
  </si>
  <si>
    <t>246554d1-ada8-4090-a969-f837ccdf0b6f</t>
  </si>
  <si>
    <t>0x0cd77fb1508756ad7aaaf77d35da51882ff5cb75ee5043ad17542adb2ba8f8ea</t>
  </si>
  <si>
    <t>a7be7cb0-a0cb-4c62-9da0-cb4c0fc2bd46</t>
  </si>
  <si>
    <t>0x1257fd1fc7dc36910bf7dc940de6a22e4cd1785e7afc1a47b383f5b94bac868f</t>
  </si>
  <si>
    <t>d5fe40b6-7f1d-4cb6-b252-03f07a56a1bc</t>
  </si>
  <si>
    <t>0xab7fcf5162b20b931c2acdbab27c236f0d7f25400b230c08f445ba8d2bd42363</t>
  </si>
  <si>
    <t>1fc4f41e-f927-4912-b026-a85edef35743</t>
  </si>
  <si>
    <t>0x9e8c6755003bff20789a9cee9bf9a0ca2458f85e5f04535bcfaa96268fef501e</t>
  </si>
  <si>
    <t>369</t>
  </si>
  <si>
    <t>Integralização de Capital</t>
  </si>
  <si>
    <t>370</t>
  </si>
  <si>
    <t>Setupfee Mynt</t>
  </si>
  <si>
    <t>Setupfee - Mynt</t>
  </si>
  <si>
    <t>371</t>
  </si>
  <si>
    <t>Projeto 1 (Primeira Parcela)</t>
  </si>
  <si>
    <t>372</t>
  </si>
  <si>
    <t>Reembolso Webflow (Nf Emitida)</t>
  </si>
  <si>
    <t>373</t>
  </si>
  <si>
    <t>374</t>
  </si>
  <si>
    <t>3970</t>
  </si>
  <si>
    <t>Compra de Whiteboard para O Escritório</t>
  </si>
  <si>
    <t>3971</t>
  </si>
  <si>
    <t>Irrf - Remuneração de Serviços Profissionais Prestados por Pj</t>
  </si>
  <si>
    <t>3972</t>
  </si>
  <si>
    <t>Pagamento para Vtex - Baixa por Conciliação</t>
  </si>
  <si>
    <t>3973</t>
  </si>
  <si>
    <t>Cp Segurados e Cp Patronal - Baixa por Conciliação</t>
  </si>
  <si>
    <t>3974</t>
  </si>
  <si>
    <t>Ret de Contribuicoes Pagt Pj a Pj de Dir Priv - Baixa por Conciliação</t>
  </si>
  <si>
    <t>695</t>
  </si>
  <si>
    <t>696</t>
  </si>
  <si>
    <t>697</t>
  </si>
  <si>
    <t>698</t>
  </si>
  <si>
    <t>9656</t>
  </si>
  <si>
    <t>9657</t>
  </si>
  <si>
    <t>9658</t>
  </si>
  <si>
    <t>9659</t>
  </si>
  <si>
    <t>fa51a09a-b2ae-4789-ba06-d5268c232b13</t>
  </si>
  <si>
    <t>0x1ea71821da0ab3583736b3864f3809689c0c0760472e33f4f114a5b866700caf</t>
  </si>
  <si>
    <t>a2d13a19-1355-4ddd-97c8-ab4c5b3b5ca1</t>
  </si>
  <si>
    <t>0x9413ba81d370452ff1765aa5f3a5abefe6164a22a7952a936aca943effe28748</t>
  </si>
  <si>
    <t>95401f89-77f0-4ad8-8331-0f02e36a64a4</t>
  </si>
  <si>
    <t>0x8749f19311228277575ec99de5384b1f4a93a626e5d9580d4e3df80b66fef8d3</t>
  </si>
  <si>
    <t>1465436e-1be9-4019-96c1-803ce282d7d1</t>
  </si>
  <si>
    <t>0x4581a48cb01bcf9c70e39c05bee20948f5e801fe40de2e2a02433f82a5540fc8</t>
  </si>
  <si>
    <t>333cdcea-2efb-4b30-adbe-344d7f2a51d3</t>
  </si>
  <si>
    <t>0x2918660835fd3325d12cadff2b0b46a15bd22a42752249bd62ca94d2312cd396</t>
  </si>
  <si>
    <t>b179f522-d977-40a8-a940-fe31bc1538cb</t>
  </si>
  <si>
    <t>0xfe7e45849055aa29d4934f04bc7cdd21f4d5abf821d24c37e64f88f8de38bc31</t>
  </si>
  <si>
    <t>5602dc7a-d531-47d0-8140-b421d924f5db</t>
  </si>
  <si>
    <t>0x3bb1e4dee703b3ad95d3b42129a99e1c0328fe88962b1dc47e7dd788b29ad89a</t>
  </si>
  <si>
    <t>c278b096-20a5-41b4-bdad-39fbef44ba7c</t>
  </si>
  <si>
    <t>0x99ecd329d52cb26debe10a93593e6492ebc4e19a418288d65aad80fd27bae908</t>
  </si>
  <si>
    <t>59715a2f-92d9-4bbc-bc4a-1df701948481</t>
  </si>
  <si>
    <t>0x10546d2462f9087f760a208d93caf10ad418142da63ee96c29f73c7f0f5ab6da</t>
  </si>
  <si>
    <t>c770f50b-2017-4879-9a11-400261f97880</t>
  </si>
  <si>
    <t>0xe4943f14154446ed8cb7228d65a2b1865398b5cf87341524aafe04f53f2ce092</t>
  </si>
  <si>
    <t>13bd666c-bf77-43f0-8691-88ada124069b</t>
  </si>
  <si>
    <t>0xfc0c2ff23d3fd05be1909e02c5903ceac109a314d45c7bf816668c618f9e16dc</t>
  </si>
  <si>
    <t>70de295c-4c10-4981-9f68-82e57ccc24fe</t>
  </si>
  <si>
    <t>0x7facf53f3d3722700d31b3a0206a2dec6fef15d16f8e1149c4771efe0d262e94</t>
  </si>
  <si>
    <t>61504b67-17d6-4718-a8f2-d635259656fa</t>
  </si>
  <si>
    <t>0xc92ae3095be83f57cd1ebdaa51d413f84d9c30b1545617da66279e81e8f020cb</t>
  </si>
  <si>
    <t>478b216b-9c86-4ae8-a59b-d7f7301d11a8</t>
  </si>
  <si>
    <t>0x987766cb04adfd4adeb352eb1ea53daf876ac21877ecf0263938158400a98e94</t>
  </si>
  <si>
    <t>08a33eaf-f2bf-49db-896e-21141b67f5d6</t>
  </si>
  <si>
    <t>0xca289db649eac1b0cc920c44410f4a163cf6fbe8cbac713ecce9636bab933f84</t>
  </si>
  <si>
    <t>c30d5b82-9430-44b7-a98c-fc6da4f69eb5</t>
  </si>
  <si>
    <t>0x8c767234d24628b2c1c71aa341268a976c9fa0bb823cba7ddef3ee334e4cbc63</t>
  </si>
  <si>
    <t>b2dd6b44-3ae6-4499-a768-8373a4f403b7</t>
  </si>
  <si>
    <t>0x74a19030f3cdb03607e11a458a017f87d02c73ab00d963ee792cb53bfeef8608</t>
  </si>
  <si>
    <t>c15bf689-a63c-4674-afa7-3ec6699a119a</t>
  </si>
  <si>
    <t>0xeebdedd58f2b81d93c6d8f1f77fee305726954cf9b78215313f2b4d38b788e3d</t>
  </si>
  <si>
    <t>c57ab78d-f34e-4a0e-9ad5-4be55bc5baa6</t>
  </si>
  <si>
    <t>0xea97354aae11157d9c8a2c4169cb0db223e15136a0a61f6dc6e32276d66ed523</t>
  </si>
  <si>
    <t>ed2f47b3-3f40-4b62-8716-845da645beaf</t>
  </si>
  <si>
    <t>0xc8d3ed947c181b53cabc05dcf6ab480092a854fd04778142e0629112d33668d7</t>
  </si>
  <si>
    <t>ba785179-a750-4413-8e6e-3a6deb71c0c9</t>
  </si>
  <si>
    <t>0x8c92248f7d9a96f8731d05fce115ff5c6c13183fb70b98e05c59cb87aa591178</t>
  </si>
  <si>
    <t>b981016b-4b23-4d5f-a8e0-c1b09b89b463</t>
  </si>
  <si>
    <t>0x289640d11a93a43ebd100bf128b729b58ff93e2a326b14736a9b48bf370b29ae</t>
  </si>
  <si>
    <t>2c8d1b71-3679-469d-82b6-e9f3b140b8d6</t>
  </si>
  <si>
    <t>0xb119a89a5fe071358f2501f3a8b3817183d6d73d1942d7df987429e112a388ab</t>
  </si>
  <si>
    <t>5fac17e0-6587-4808-82e8-c3372318ef60</t>
  </si>
  <si>
    <t>0x3125e9a1154c95dd29f65aca5c28e4600439a43ac58a0717821fb10995330056</t>
  </si>
  <si>
    <t>68c25702-c387-4f36-a278-b8127523dd4c</t>
  </si>
  <si>
    <t>0x98de334f6f8ad9c82023bc587bac834af0dee028ef65a43bd70d3edd78f382cd</t>
  </si>
  <si>
    <t>8f72a215-4d25-4b03-b97c-867f3ebd47e5</t>
  </si>
  <si>
    <t>0x56b78e435e05c7b9a722f61ed5eb74268868daecefab9082363037d3a1e7e058</t>
  </si>
  <si>
    <t>91d8cf10-03df-44e2-a284-f051fcd09816</t>
  </si>
  <si>
    <t>0xf571b2242ab72c2f17fbd507dbe22f0edf82d914cd96a567a426213425d16681</t>
  </si>
  <si>
    <t>aff955f3-66d5-42d5-85aa-2f53c94d0dba</t>
  </si>
  <si>
    <t>0x04b0319f62fd62c8aa5f7734a03d0cbe811290df189f0f20f53ecf5defa5b4e5</t>
  </si>
  <si>
    <t>3975</t>
  </si>
  <si>
    <t>dead6154-2a14-48bd-a25f-240d770232c4</t>
  </si>
  <si>
    <t>0x6678506e572929909a8aad2e89a0552679ce85c535692baf37bb6fa48ba95dc6</t>
  </si>
  <si>
    <t>3976</t>
  </si>
  <si>
    <t>Narreal Brewhouse Restaurante Ltda</t>
  </si>
  <si>
    <t>Festa de Final de Ano</t>
  </si>
  <si>
    <t>Comemorações</t>
  </si>
  <si>
    <t>3977</t>
  </si>
  <si>
    <t>3978</t>
  </si>
  <si>
    <t>3979</t>
  </si>
  <si>
    <t>Caixinha de Final de Ano dos Porteiros</t>
  </si>
  <si>
    <t>Corrigir</t>
  </si>
  <si>
    <t>699</t>
  </si>
  <si>
    <t>9660</t>
  </si>
  <si>
    <t>375</t>
  </si>
  <si>
    <t>Referente Ao Mês de Nov/2022</t>
  </si>
  <si>
    <t>3980</t>
  </si>
  <si>
    <t>Lojas Americanas S.A.</t>
  </si>
  <si>
    <t>Compra de Monitores para a Equipe</t>
  </si>
  <si>
    <t>3981</t>
  </si>
  <si>
    <t>Fabio Natan Wainstock Ribeiro de Almeida</t>
  </si>
  <si>
    <t>Devolução Mútuo Fábio Natan - Baixa por Conciliação</t>
  </si>
  <si>
    <t>3982</t>
  </si>
  <si>
    <t>Compra de Monitor para O Gab</t>
  </si>
  <si>
    <t>3983</t>
  </si>
  <si>
    <t>3984</t>
  </si>
  <si>
    <t>3985</t>
  </si>
  <si>
    <t>376</t>
  </si>
  <si>
    <t>3986</t>
  </si>
  <si>
    <t>Compra de Hub Usbc para O Gab</t>
  </si>
  <si>
    <t>3987</t>
  </si>
  <si>
    <t>Compra Computadores pra Equipe</t>
  </si>
  <si>
    <t>3988</t>
  </si>
  <si>
    <t>Airbnb Matheus (Po) no Rio</t>
  </si>
  <si>
    <t>3989</t>
  </si>
  <si>
    <t>3b468880-f357-484f-a093-d902c1d02b40</t>
  </si>
  <si>
    <t>0xe8759187808be6ccb81c3c9d68494d652eb127d6a54d29ef6afe9e8e9bd6f188</t>
  </si>
  <si>
    <t>bfca770b-476b-460c-9ab5-778817eafa87</t>
  </si>
  <si>
    <t>0x99b257679ca1146cce27a532c556beca7233816ddff23eb31e97de18227e44dd</t>
  </si>
  <si>
    <t>3990</t>
  </si>
  <si>
    <t>Serviço Extra de Reprocessamento - Baixa por Conciliação</t>
  </si>
  <si>
    <t>3991</t>
  </si>
  <si>
    <t>3992</t>
  </si>
  <si>
    <t>Fixo Mensal Faxina - Baixa por Conciliação</t>
  </si>
  <si>
    <t>3993</t>
  </si>
  <si>
    <t>Mlabs Software S.A.</t>
  </si>
  <si>
    <t>Plataforma de Análise de Resultados de Marketing</t>
  </si>
  <si>
    <t>Mlabs</t>
  </si>
  <si>
    <t>3994</t>
  </si>
  <si>
    <t>c5c53886-fbcf-4c1c-adf2-33c414d374e0</t>
  </si>
  <si>
    <t>0x00d369df30156fc3a4736a00704f8055f0a0fe452b8fe79658dbfb716c200f7e</t>
  </si>
  <si>
    <t>8d7dc253-714b-4d60-8081-8a2980dcea89</t>
  </si>
  <si>
    <t>0x58a6e7212131c433b37284fe5001a27bc135afd49cbc45121b17f331c86f0828</t>
  </si>
  <si>
    <t>fac98673-d998-4691-b404-dc33dd62e298</t>
  </si>
  <si>
    <t>0xc819a4dcaa660e28de2f9438d5dc1fe414a1844572586ce8357571123eedb353</t>
  </si>
  <si>
    <t>04018712-9986-45f9-b826-b91ed6eeae2c</t>
  </si>
  <si>
    <t>0x305a35fc3092f112eb80941d49cc4e0003df3e24743dc06bf191ad45cb1b4cb1</t>
  </si>
  <si>
    <t>77733fd7-849d-4ef8-8390-55c3e2d428fb</t>
  </si>
  <si>
    <t>0x2f9936e7c1c673234501d97c2b6bc78e97b6945888d8ef78ad442c81ac9cc8d5</t>
  </si>
  <si>
    <t>3995</t>
  </si>
  <si>
    <t>3996</t>
  </si>
  <si>
    <t>ece2ad5b-cb6f-46d3-bd17-a7448a92eeb2</t>
  </si>
  <si>
    <t>0xe2da5e88f7b4840d363752239fa094db7f43c5162f932d0c0e175560845622c5</t>
  </si>
  <si>
    <t>3997</t>
  </si>
  <si>
    <t>3998</t>
  </si>
  <si>
    <t>3999</t>
  </si>
  <si>
    <t>700</t>
  </si>
  <si>
    <t>9661</t>
  </si>
  <si>
    <t>89a76229-ea4f-4c0e-84b7-6680ce1feb41</t>
  </si>
  <si>
    <t>Finder Fee pago ao Diego Borgo pelo projeto do Penta Hotels</t>
  </si>
  <si>
    <t>Finder Fee - Penta Hotels</t>
  </si>
  <si>
    <t>Finder Fee</t>
  </si>
  <si>
    <t>0x390b747ea783d727c5319ca3290ba0fad21170fee82f4f2ef99c568c73892a9d</t>
  </si>
  <si>
    <t>cae2a04d-6108-4e83-a83d-ac2ae0bde979</t>
  </si>
  <si>
    <t>106225dd-ce24-49fb-a0e3-45a909a52294</t>
  </si>
  <si>
    <t>0x035b3adee59393de7c967791f9cb1071cf948ed5089df7e6f52bbf8e95281559</t>
  </si>
  <si>
    <t>c98258f2-552f-4fca-b7ea-cf862edaaeac</t>
  </si>
  <si>
    <t>Diego Borgo</t>
  </si>
  <si>
    <t>f1e3e8f0-efb9-4d99-9614-cbca3c922d9c</t>
  </si>
  <si>
    <t>0xeee8b730779173cc773a803249c8a20f00afa94c4ac0f3a357ed3618dd896cde</t>
  </si>
  <si>
    <t>4000</t>
  </si>
  <si>
    <t>4001</t>
  </si>
  <si>
    <t>Compra Internacional em Clickup - San Diego / Us</t>
  </si>
  <si>
    <t>4002</t>
  </si>
  <si>
    <t>Hospedagem Caio</t>
  </si>
  <si>
    <t>4003</t>
  </si>
  <si>
    <t>99taxi - Transporte</t>
  </si>
  <si>
    <t>4004</t>
  </si>
  <si>
    <t>4005</t>
  </si>
  <si>
    <t>Conta de Luz - Baixa por Conciliação</t>
  </si>
  <si>
    <t>4006</t>
  </si>
  <si>
    <t>Assessoria para a Elaboração de Poítica de Privacidade - Baixa por Conciliação</t>
  </si>
  <si>
    <t>4007</t>
  </si>
  <si>
    <t>Asas Gestao Financeira S a Contabilidade  - Baixa por Conciliação</t>
  </si>
  <si>
    <t>4008</t>
  </si>
  <si>
    <t>4009</t>
  </si>
  <si>
    <t>4010</t>
  </si>
  <si>
    <t>4011</t>
  </si>
  <si>
    <t>4012</t>
  </si>
  <si>
    <t>4013</t>
  </si>
  <si>
    <t>Serviço pra Criação de Aplicativo do Proof na Google Pay</t>
  </si>
  <si>
    <t>Software - Google Pay</t>
  </si>
  <si>
    <t>4014</t>
  </si>
  <si>
    <t>701</t>
  </si>
  <si>
    <t>702</t>
  </si>
  <si>
    <t>703</t>
  </si>
  <si>
    <t>9662</t>
  </si>
  <si>
    <t>9663</t>
  </si>
  <si>
    <t>9664</t>
  </si>
  <si>
    <t>288bb28d-28c8-41d5-ad86-df75174e4425</t>
  </si>
  <si>
    <t>0xde4e13754f169bcf5da5d7fb51b1ef46357cf1c50b25c2a7b97b887cfb74eb7d</t>
  </si>
  <si>
    <t>5a0948ca-4a19-47be-af90-8075af71fec5</t>
  </si>
  <si>
    <t>0xbf613d4dbc1d18873f615c230dab3c1180ed69a647c1167c8cad8d34445af255</t>
  </si>
  <si>
    <t>e919e279-e458-400c-99fc-1942fd8546e2</t>
  </si>
  <si>
    <t>0x6be263a73c6759e72784f55fdbbb1f024401a8d583298eb34559bb648bf4ce62</t>
  </si>
  <si>
    <t>377</t>
  </si>
  <si>
    <t>Penta Hotels Worldwide Gmbh</t>
  </si>
  <si>
    <t>Referente Ao Serviço Prestado em Nov/2022</t>
  </si>
  <si>
    <t>Penta Hotels</t>
  </si>
  <si>
    <t>Setupfee - Penta Hotels</t>
  </si>
  <si>
    <t>378</t>
  </si>
  <si>
    <t>4015</t>
  </si>
  <si>
    <t>4016</t>
  </si>
  <si>
    <t>704</t>
  </si>
  <si>
    <t>705</t>
  </si>
  <si>
    <t>9665</t>
  </si>
  <si>
    <t>9666</t>
  </si>
  <si>
    <t>3b6c4166-0991-4de6-b36f-f89c32db2f8a</t>
  </si>
  <si>
    <t>0x9c03fba317d142c115b73ebfb272453cde4a0adf80df979844eac54734d2ec83</t>
  </si>
  <si>
    <t>9a095e94-3331-4c2a-abe3-bb28a10dc6dc</t>
  </si>
  <si>
    <t>0x47f5d674850a5a2d8108aedbb9250d7b572372dbe175f64366d41703462aa6da</t>
  </si>
  <si>
    <t>53350dac-fa1d-4a26-8816-fe05378d7d15</t>
  </si>
  <si>
    <t>0xe0c535957c232c2d2415bc15e349c0c0a05448dbbd024ff579afd7535fa7a656</t>
  </si>
  <si>
    <t>8053317d-0673-4fb4-91c7-8ad34c9a55d0</t>
  </si>
  <si>
    <t>0xaf67351e8e21df4b250fd4adab460358d5c35a100852742680cdb18dca5252e1</t>
  </si>
  <si>
    <t>acd56a5c-5e8f-442e-a76b-b91624c0207c</t>
  </si>
  <si>
    <t>0x37d55bb9ed03fff0f6dccd6cca71c3e04dc08ee01adba72cb2186ea98506b36b</t>
  </si>
  <si>
    <t>84e6f9b4-4c0b-4b51-9b96-68cd273a99a7</t>
  </si>
  <si>
    <t>0x5db4819aa74f3d20fa229cb36119c3ba04dfa0fa3a9ed7c2ccdfcb5a4c697553</t>
  </si>
  <si>
    <t>f89d31f6-6bae-4285-a228-8baef18d5334</t>
  </si>
  <si>
    <t>0x01d676491dafecd0b886d6e4fac79e69f1d49e39677441323e7127258414baea</t>
  </si>
  <si>
    <t>35eab306-0ced-4118-ba0b-ff4ee8d75c26</t>
  </si>
  <si>
    <t>0xf35991361cdbac4dec55773e0a718f9ad26ddca2d7332a458c0aebbc7561aefc</t>
  </si>
  <si>
    <t>93eafc99-dd61-449d-a891-edfce7b77237</t>
  </si>
  <si>
    <t>0x2831622972d80648aa2fee21ffce067ba59940d1c24dd3f14a28c790518ce2fb</t>
  </si>
  <si>
    <t>2adb9a50-3b13-44d2-9b8a-207f52838d71</t>
  </si>
  <si>
    <t>0x3104f1a774fa1f97e6df601da510db63bfa094d43ed8b78de3e222fd1650302e</t>
  </si>
  <si>
    <t>2ed50218-fcba-463f-91ac-6ec7d412b879</t>
  </si>
  <si>
    <t>0x5136fbedbde27a80b8af77d42600f2f6130892387254d6c5975b968a6369f18c</t>
  </si>
  <si>
    <t>ff6f7a53-7baa-4e1c-8832-535613353332</t>
  </si>
  <si>
    <t>0x44f107c4b6756ca021c45835dc57d3abe4e666e820afaf5f2089c7e64887e456</t>
  </si>
  <si>
    <t>efb5614a-608e-4374-b456-f7fdffe28a2d</t>
  </si>
  <si>
    <t>0x336c23a1421439fb58f50a99e47275eb6a2699ba0032432c81316f26f1b5df79</t>
  </si>
  <si>
    <t>4017</t>
  </si>
  <si>
    <t>4018</t>
  </si>
  <si>
    <t>4019</t>
  </si>
  <si>
    <t>4020</t>
  </si>
  <si>
    <t>4021</t>
  </si>
  <si>
    <t>4022</t>
  </si>
  <si>
    <t>4023</t>
  </si>
  <si>
    <t>Iss Referente a Novembro/22 - Baixa por Conciliação</t>
  </si>
  <si>
    <t>4024</t>
  </si>
  <si>
    <t>4025</t>
  </si>
  <si>
    <t>4026</t>
  </si>
  <si>
    <t>Inss Retido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</si>
  <si>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</si>
  <si>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</si>
  <si>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</si>
  <si>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</si>
  <si>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</si>
  <si>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</si>
  <si>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</si>
  <si>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</si>
  <si>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</si>
  <si>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</si>
  <si>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</si>
  <si>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</si>
  <si>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Brenno Macedo Costa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</si>
  <si>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</si>
  <si>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</si>
  <si>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</si>
  <si>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</si>
  <si>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</si>
  <si>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</si>
  <si>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</si>
  <si>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</si>
  <si>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</si>
  <si>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</si>
  <si>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Software - Mongo Db - Baixa por Conciliação</t>
  </si>
  <si>
    <t>4049</t>
  </si>
  <si>
    <t>0638e769-2fe3-4bcb-912e-0f16356edd28</t>
  </si>
  <si>
    <t>0x53abae03b89e00ea1722328101ff53a27edbd6ede821a1cdeee0d22ee55d509e</t>
  </si>
  <si>
    <t>e0fc919f-b8d8-4e96-8985-cebdf4cf462c</t>
  </si>
  <si>
    <t>0x3763419c6289b70d41efcee64c7e537b236fcf5b0889a7219727328b9e223601</t>
  </si>
  <si>
    <t>4050</t>
  </si>
  <si>
    <t>4051</t>
  </si>
  <si>
    <t>706</t>
  </si>
  <si>
    <t>707</t>
  </si>
  <si>
    <t>708</t>
  </si>
  <si>
    <t>9667</t>
  </si>
  <si>
    <t>9668</t>
  </si>
  <si>
    <t>9669</t>
  </si>
  <si>
    <t>c341c682-abd4-43e5-be2c-a5b2380eb609</t>
  </si>
  <si>
    <t>0x74a58eedd9c7734187dc2cc546d73eea37090d49e5f007f809716c816da3209d</t>
  </si>
  <si>
    <t>4db973ae-7247-4232-a6b5-fe2e9ebaedc8</t>
  </si>
  <si>
    <t>0x6f24eeb5127ee402bfad2006163bc64ff357a3f44580144aed04f5faeeb26325</t>
  </si>
  <si>
    <t>276429df-e8e4-482c-a463-797b7957fcce</t>
  </si>
  <si>
    <t>0x5f19db7fb12da68306842c6540d73cde3c071d141d269032dba03f757f83f4f3</t>
  </si>
  <si>
    <t>bd2f6293-d78e-4416-9716-b0887b6a6ccc</t>
  </si>
  <si>
    <t>0x0999ab894b6dca66ee59391dff374df0a817d2b4ce9bd4d4e7109e762f4c22b6</t>
  </si>
  <si>
    <t>a19bc808-d0f0-43d9-aa07-493fae33465a</t>
  </si>
  <si>
    <t>0xa3fa1c86b20e9160a9456339cc4f90a4a96ba683c8ecb3ddf5062ed500e0cee8</t>
  </si>
  <si>
    <t>867ab01f-8765-4d86-b86b-cd933d8f11bb</t>
  </si>
  <si>
    <t>0xffc9c6f5de432be4c02f79a1cb833e38266beefba4168eb0dd7b8026a1da2945</t>
  </si>
  <si>
    <t>741f7fc1-20d3-4f90-9d37-a54f08f5613e</t>
  </si>
  <si>
    <t>0x40e8248da60977a18ff3b5e2186c411f2834dc550ceaf684cd31027d98cb3013</t>
  </si>
  <si>
    <t>09a4e70d-43b7-4e1e-ad58-ff7315c9869f</t>
  </si>
  <si>
    <t>0xac279246800a5697d2479121668904c479dcdf0ced60dacf28bae7848c1773a4</t>
  </si>
  <si>
    <t>2546df72-84ef-4dcb-9abf-4b11328a9c25</t>
  </si>
  <si>
    <t>0x8ce5c523e11081cda46b573403d883de96fb4735a9a13d99170ebd217360a897</t>
  </si>
  <si>
    <t>e079d03f-e5e9-4129-b0a8-f5d424b3d93f</t>
  </si>
  <si>
    <t>0x5ab2e2497cc9c3cc5c327b7b58502a5f1b1c85bc2584525570ac664eec403cfd</t>
  </si>
  <si>
    <t>379</t>
  </si>
  <si>
    <t>380</t>
  </si>
  <si>
    <t>Desenvolvimento de Nfts</t>
  </si>
  <si>
    <t>381</t>
  </si>
  <si>
    <t>Referente Ao Serviço Prestado Nov/22</t>
  </si>
  <si>
    <t>4052</t>
  </si>
  <si>
    <t>4053</t>
  </si>
  <si>
    <t>Iss Serviços Prestados</t>
  </si>
  <si>
    <t>4054</t>
  </si>
  <si>
    <t>Utilização Software Venly</t>
  </si>
  <si>
    <t>4055</t>
  </si>
  <si>
    <t>4056</t>
  </si>
  <si>
    <t>4057</t>
  </si>
  <si>
    <t>Serviço Extra para a Due Dilligence</t>
  </si>
  <si>
    <t>4058</t>
  </si>
  <si>
    <t>709</t>
  </si>
  <si>
    <t>710</t>
  </si>
  <si>
    <t>9670</t>
  </si>
  <si>
    <t>9671</t>
  </si>
  <si>
    <t>fcef0e98-0eac-4e58-8507-e2324b755052</t>
  </si>
  <si>
    <t>Retorno de metade do mútuo do Sócio Gabriel Polverelli</t>
  </si>
  <si>
    <t>0x80f73e425d36b0a2bc5aa7d66d558cd6537043cf7b99e41938f6117b4a598cfe</t>
  </si>
  <si>
    <t>5e6bd87d-b55d-424c-9acf-90997bcbf68e</t>
  </si>
  <si>
    <t>416ad931-7675-441f-908a-2f68e7ff9e0b</t>
  </si>
  <si>
    <t>5802cc7e-d582-4631-90da-b7611c58aa2d</t>
  </si>
  <si>
    <t>0x0ba4cc2e35ab51559d731175f6851703540d7c98558fdb6a7d2cc6bcfcdc134d</t>
  </si>
  <si>
    <t>78151ee9-14da-4899-ab4a-9f2467596627</t>
  </si>
  <si>
    <t>0xcfcdac8fdbb4549c9f6c88ed83f573acd0d6e3f2585a0100d238dc435b048e62</t>
  </si>
  <si>
    <t>608cfdf9-234d-4367-944e-dbf3114395bd</t>
  </si>
  <si>
    <t>0x4e8f333611bbdbb6841d81304c169801016b2bc752e4da41d3d3186378732e20</t>
  </si>
  <si>
    <t>1fc3b373-d973-4065-8199-ccecdf7c14e1</t>
  </si>
  <si>
    <t>0xc98c004b232c5eaa80746676f56bd4676b5c87fc3ccc8da567f9fd99844c191f</t>
  </si>
  <si>
    <t>87de540d-b17b-4067-9ff2-b4fa886edeea</t>
  </si>
  <si>
    <t>0x7ae899feee2ec6aecc07b145e3e8c08be4149715e79ea520584abd5773424ffe</t>
  </si>
  <si>
    <t>2ca4235a-2401-4772-b376-757db5f3ff11</t>
  </si>
  <si>
    <t>0x5e10480ec19d60b49c3be22acf13a475cceb4516729ab2d6cb955a61e69da884</t>
  </si>
  <si>
    <t>4839f90a-1c73-4fbf-b4de-ff0580849cc0</t>
  </si>
  <si>
    <t>0x5794580017a458c20d8278b112ad495a051f1554d880d23e3c1e2333305d0d7b</t>
  </si>
  <si>
    <t>8073f52b-0201-43da-b8ee-4b74b6a0e886</t>
  </si>
  <si>
    <t>0xcd08c078a6addbb240113ad5799c4cc9777d6b3f52ffd233043b0d79a3006d7c</t>
  </si>
  <si>
    <t>0834f262-1913-4ca3-9c1a-2d3bd3cc7244</t>
  </si>
  <si>
    <t>0x839be707d4fb2953e8d6d0904456b6198f088bb8b3ad36cc980c1cb18c431825</t>
  </si>
  <si>
    <t>fd7694ed-1b7c-4216-b5dc-7dd6a93570be</t>
  </si>
  <si>
    <t>0x305f055494310d72c7eb2ede5e09e7e291b3d20086675b24abc1213cd19b1f54</t>
  </si>
  <si>
    <t>f1eff7e6-9c03-4ccc-a25f-78b738a5bd7a</t>
  </si>
  <si>
    <t>0x9e0dad1ad231e20625340316d880904caa20808e460e9ec7f3a772851a765ccd</t>
  </si>
  <si>
    <t>eb80e16d-9d77-4547-8dfe-d65bbfac3a2d</t>
  </si>
  <si>
    <t>0x41b6a1444547d8de8e0c8b63b92571db703c964b7b992dc9d46338176267abce</t>
  </si>
  <si>
    <t>13b1ed3c-a7bf-4959-8688-373ff08bfb81</t>
  </si>
  <si>
    <t>0xce93187bbb4d2ec9154b6cd0b1e02da2e02b0309a281249ebb11258a1eb0b52b</t>
  </si>
  <si>
    <t>9edfcc51-cc42-426f-bebe-d5e4e8fd3f49</t>
  </si>
  <si>
    <t>0x73a9713b71b933568c82fd522c4b0358cc7dae45c4af4ec76d6e9e57951f5bca</t>
  </si>
  <si>
    <t>b8a54caa-f558-43a2-9af4-fc5665e8c45d</t>
  </si>
  <si>
    <t>0x59eeb51c28411931302458a9bc9840159c52b3a11fe708a41fd09a30ac984e87</t>
  </si>
  <si>
    <t>1e2998fe-78c9-40d7-96f1-9236f56ff95b</t>
  </si>
  <si>
    <t>0x17fdf1139d047e27eb763d69e63400c6978c2212b0242c230b4b396cc28f5029</t>
  </si>
  <si>
    <t>64fe8abe-e3b2-407b-a659-29bb20f3e72e</t>
  </si>
  <si>
    <t>0x799e37c3066ac54934c3ebf2dfa3aadd9a1df58ae3ffd984d7b44145c0bb79e2</t>
  </si>
  <si>
    <t>18b75f22-409d-4aab-b196-e11728dede89</t>
  </si>
  <si>
    <t>0x25c11e554fea4a0a38fec32413fd480cb306e558515cda77b3868714030171b2</t>
  </si>
  <si>
    <t>382</t>
  </si>
  <si>
    <t>4059</t>
  </si>
  <si>
    <t>4060</t>
  </si>
  <si>
    <t>Compra de Passagem para a Antônia Vir para O Rj</t>
  </si>
  <si>
    <t>4061</t>
  </si>
  <si>
    <t>4062</t>
  </si>
  <si>
    <t>419</t>
  </si>
  <si>
    <t>444</t>
  </si>
  <si>
    <t>711</t>
  </si>
  <si>
    <t>9672</t>
  </si>
  <si>
    <t>9c97afff-9e2d-47bd-b686-6ba2ea6589b6</t>
  </si>
  <si>
    <t>0x9e3639c16b0aa4783a62e9a2de2ef3cb9dcd28f2f4c05936594b672639985cab</t>
  </si>
  <si>
    <t>bd4a4a73-b080-43a5-ae60-5d2c630226b8</t>
  </si>
  <si>
    <t>0x52942cfd3045d3141e2a86a1db95e9fa8a7d364d34e211cc6ba790a04d935a7b</t>
  </si>
  <si>
    <t>2a0bed4c-3688-42fb-91be-56c95cf78437</t>
  </si>
  <si>
    <t>0x5c33e142273c2e41dfcf4c9484bd0a3c3974de7339f06b17d027c927677c83d5</t>
  </si>
  <si>
    <t>5f67c91e-95a2-4943-820c-5f145075f554</t>
  </si>
  <si>
    <t>0xf16f26864275fe6a5ec4706f9d3fdf7ffdd7390bc0fd38744509e672496fee4e</t>
  </si>
  <si>
    <t>5bf58b16-9b2d-43c0-a2df-f9029e7b3222</t>
  </si>
  <si>
    <t>0x940a2c5ecb17e87a3405bed9ff5bb75ad254745360d7dec5ec1f1d381d26c850</t>
  </si>
  <si>
    <t>5367bd86-a3bc-44cc-a323-7c5769bb13d8</t>
  </si>
  <si>
    <t>0xf9135fc790d7d2116914eb3a2d9973446f656cc2712895a05d4408e8d9cb7a02</t>
  </si>
  <si>
    <t>d4a42fd4-41bf-49b9-bd0d-7a375cfe92c8</t>
  </si>
  <si>
    <t>0xad73afc86a4d7a7679bb96e435d13b9fc9f0d6b6f269841e47938286fcd99ee0</t>
  </si>
  <si>
    <t>4325c3cf-40a4-4233-823c-3c0dd2048ee6</t>
  </si>
  <si>
    <t>0x2e02de6c25e81e61f419843d5d39f2358d19da9958e9e8dcd2178b2c0fbfa240</t>
  </si>
  <si>
    <t>0c74e753-5b2d-4c44-8833-f46c270b4938</t>
  </si>
  <si>
    <t>0x870263e196bdb16789d5d3c8912ede4c732fdfdfc40ea0426b10ce496dd6e1fb</t>
  </si>
  <si>
    <t>8dec8f18-7993-476e-9802-4b860e116f09</t>
  </si>
  <si>
    <t>0x38248063852779c17ca97fc2bffdba278cd0e9d968500010e1b4c39bcfac892d</t>
  </si>
  <si>
    <t>d52aff05-8ca2-4750-9203-c182da9d0f9b</t>
  </si>
  <si>
    <t>0x8e10e968080771041907c9c851a487ff1ebd11f5233a56d73e2690d85fdaa69a</t>
  </si>
  <si>
    <t>4064</t>
  </si>
  <si>
    <t>Ministério da Fazenda</t>
  </si>
  <si>
    <t>Parcela do Parcelamento Tributário</t>
  </si>
  <si>
    <t>4283</t>
  </si>
  <si>
    <t>Compra de Papel Higiênico</t>
  </si>
  <si>
    <t>af63cea4-0c5a-4599-b238-91fdca6e2005</t>
  </si>
  <si>
    <t>0xacab752a1a140262fb0d7bc18f88531aca8a6207c6aad529b62100bd6e04aba0</t>
  </si>
  <si>
    <t>7de43d3b-fcd1-44f6-a7ea-ab695a350ecf</t>
  </si>
  <si>
    <t>0x61da1c46daacaf69c9c80eca9c9767a2bfd57e1d0c0b8d4a8d6224d4d8df32fd</t>
  </si>
  <si>
    <t>8be0f512-12b0-49bd-9dd0-e1d53301b235</t>
  </si>
  <si>
    <t>0x494b63b5b21faa55ccf13532501ec7480fec2a89c901104e7f483ee8eecabf00</t>
  </si>
  <si>
    <t>116987f8-5f7d-44ff-a060-234c660c8e4d</t>
  </si>
  <si>
    <t>0x9b6ff941e73daab0a14d7ae152aa6fc4fb166b619fabdd1d5a82f859240e6d00</t>
  </si>
  <si>
    <t>9c2ca8a1-b9a3-4d44-b846-33e0a5ea3d3b</t>
  </si>
  <si>
    <t>0xf50a7b72aa60d8be6de15366106d2064a4d89f5db6f11a2c148ac0e419bbf0e9</t>
  </si>
  <si>
    <t>af0431f6-b316-4963-90d9-ee1f86f935cb</t>
  </si>
  <si>
    <t>0x18f4eeed0fb7440183c195a4b9ad54ca70bac54f40595481d70a59653ee8ce1f</t>
  </si>
  <si>
    <t>0cbc0ebc-2163-4d26-bef2-e1b2fb7d11c5</t>
  </si>
  <si>
    <t>0xf1a8918fe191297638de0f44030d21c05a03227977bac074f19ef79f6ec2ae9c</t>
  </si>
  <si>
    <t>1ead63d5-30bb-4835-ac1b-f2a72f3279c4</t>
  </si>
  <si>
    <t>0x333b0977426f0e321a41026fffb581338149b2b53e65f0c41127908a1e737c56</t>
  </si>
  <si>
    <t>e982391f-ffb4-40c8-bd3a-72e4614aa0b2</t>
  </si>
  <si>
    <t>0x8b27d413ecf998ed091aa194aabbff85e554b2ccda35d211aab602f244c4d698</t>
  </si>
  <si>
    <t>08049588-c342-4562-9d3c-b50450e05101</t>
  </si>
  <si>
    <t>0x314515961bfc80f8d1a3d7a2e08e7d8d6c8cd8663dba3286b2636c841d1d31a2</t>
  </si>
  <si>
    <t>ef54dee2-fb80-451b-86bd-fa0753b27884</t>
  </si>
  <si>
    <t>0x2346db5ea088706fe828403cc4db0d977504b67494ca448c043a60dae75597e7</t>
  </si>
  <si>
    <t>1a24ff39-0654-4e53-8f24-5bac3b7211c4</t>
  </si>
  <si>
    <t>0x844576ee9d4586082957f2d858f77dfb929f2e105a670acf383e7aa0db79fadb</t>
  </si>
  <si>
    <t>3355c9eb-438e-4454-8e89-92d550110d7e</t>
  </si>
  <si>
    <t>0xd55ae2a6cff7ba9bcc32180bbf7f8df1258eaeab2ec3fd642dcee8dfd9ee174c</t>
  </si>
  <si>
    <t>e3435c1e-6628-4d21-8d3c-b94ddc971b82</t>
  </si>
  <si>
    <t>0xdebce477d7923740d1a4a571241fe3dc5a8954ee5c65ff6dc6a2d1b3bcb10199</t>
  </si>
  <si>
    <t>f9771db1-5858-4515-9e2e-9cdc0781a65a</t>
  </si>
  <si>
    <t>0x2efb49247daebcb692e4cd76322cb959dfa7f39d04e3568a5b852b6d8bc73404</t>
  </si>
  <si>
    <t>f7e255eb-9d1b-40fb-9a71-297f4540a85b</t>
  </si>
  <si>
    <t>0x1e31da33bfc5654de3959c22cb932a9ff67fac83df2451778e2c2ea26f4f96ab</t>
  </si>
  <si>
    <t>047f4b4f-2911-4572-9c97-96ccbc231715</t>
  </si>
  <si>
    <t>0x6f96efb37f888838c3953f2f0ad5ac31a9dfb27090a69ccbac161d35af2cf6c2</t>
  </si>
  <si>
    <t>b566e6e5-ff77-4d8e-87ab-18c4b8dcaeea</t>
  </si>
  <si>
    <t>0xcd5e26ff6caab77a441cc74e848ce0e1af92d3ad8099c55dc6b8503500eb9b42</t>
  </si>
  <si>
    <t>1bcf5cbb-443f-4260-a359-6754ddfbe0cb</t>
  </si>
  <si>
    <t>0x5e1915f77759a2f614481ba239953f16af7043f1cf0926dfb07ccc4c7308bf6e</t>
  </si>
  <si>
    <t>4065</t>
  </si>
  <si>
    <t>4066</t>
  </si>
  <si>
    <t>5a0ebbbb-de78-4270-a043-4de99335148f</t>
  </si>
  <si>
    <t>0x9b6a57b0b92dbd5d0c7daf2fda7d5674b34b75ff714a33f7b2d7a1b1e22e1c27</t>
  </si>
  <si>
    <t>f662250a-202b-4eb2-9f88-bcd1b94bc3d1</t>
  </si>
  <si>
    <t>0x77b082ae063c668a8380f296a97f7b4a9caa745931a632390c0b6b9f9c1296ac</t>
  </si>
  <si>
    <t>967ee50d-0ff5-40ec-a72c-9f7ceb208b3a</t>
  </si>
  <si>
    <t>0x5285c0dc7fa223623a20e4e35605a48e7542f5cef0a546c2b58f7b3d46d423fe</t>
  </si>
  <si>
    <t>e745238a-149d-428f-8d5c-a64aff376765</t>
  </si>
  <si>
    <t>0x4a5edc9ce6b27c132cf36ab8bcc28c055f790698e80370d36849db8c34f062e9</t>
  </si>
  <si>
    <t>c11f8f40-dc4e-4f39-9549-f59cf5805559</t>
  </si>
  <si>
    <t>0x86201e68e8d7c9e6da5601e5cb97e74558d62cc497efa368f316588f1e3ccbf6</t>
  </si>
  <si>
    <t>4d30a7d4-51e3-449b-b6ae-48cad8e6ac7e</t>
  </si>
  <si>
    <t>0xc4afd6eee528c94980735a1360d14e93a3fc41e4e0bccfd11495ab72bf42e430</t>
  </si>
  <si>
    <t>2a724ed5-d04d-4934-ba25-64fb2a317f31</t>
  </si>
  <si>
    <t>0x15a01c2df593e1acc99ecae9c770b8e42ac3c790ae329c0939d412530d7a7aaf</t>
  </si>
  <si>
    <t>89e0e694-69be-4bb0-8f11-116bf4ee3058</t>
  </si>
  <si>
    <t>0x3ef0de53c1fcf2748a6f53913ac87001ce0599225d50f28c5a8295403450cbfb</t>
  </si>
  <si>
    <t>7cd277c0-993f-40f1-84ca-285f93caf4b4</t>
  </si>
  <si>
    <t>0xaaf84440b5a7981b42ed1279fb86dc01017010322dc94f3cc5527e1485fd0917</t>
  </si>
  <si>
    <t>b94182fc-02fe-4e7b-85a9-aad2832100f0</t>
  </si>
  <si>
    <t>0x19dab9f6f9a9cf4db14912223c69b9c38ba0404336f40c05eae0985805c9d325</t>
  </si>
  <si>
    <t>0d915ebd-7ffa-448b-a7ed-303185bf6d18</t>
  </si>
  <si>
    <t>0x77b7533d0502768089f93e2bd93f56d948b1fefe372613bed675ce31f084abf7</t>
  </si>
  <si>
    <t>83b5849e-384b-458f-8aee-697907d7061c</t>
  </si>
  <si>
    <t>0x69a9952ee583e69d3a2dc4dc0cce9467d67423ea6cd8d69737e4b080d1ec84f3</t>
  </si>
  <si>
    <t>4cef584d-dcc9-4ac6-9952-1ea40b0ae9ec</t>
  </si>
  <si>
    <t>0x88469e78242113e8c8197320a7c20dbb8d0a240d3b1b4b42436c00308f53d732</t>
  </si>
  <si>
    <t>5a0c36b0-2de1-48e5-b1d5-2ebdd230edd4</t>
  </si>
  <si>
    <t>0xa875a0f771f396ed95cfb0c1af4b0bc9995eebebe0f89acca4b19bb85cd6a33c</t>
  </si>
  <si>
    <t>a0bdc3ce-58ec-48c6-beda-8cd9548f6284</t>
  </si>
  <si>
    <t>0x56b33a52759630f360c632f0a666c7826cff16f3bbd3e7baa621f29113bdcd7c</t>
  </si>
  <si>
    <t>24f32483-52b3-4608-ae82-8a34a10cae7b</t>
  </si>
  <si>
    <t>0x4261913a2eb04a3f67f1838557375de358ca2256e18e9f4283cdfd77cc0ee2a8</t>
  </si>
  <si>
    <t>3866705d-0dc5-40ae-8b43-883ec07249fd</t>
  </si>
  <si>
    <t>0x87ddbe44decdb4228aa7e0c8875e27a1c42bffba00df89a15407e13468c0ad87</t>
  </si>
  <si>
    <t>2514e84b-a411-4f3c-a436-0307ba5e2c7c</t>
  </si>
  <si>
    <t>0x49b14483e4677c2405275c47e355997f78af74eb104d594c572e2e3149e167a7</t>
  </si>
  <si>
    <t>4a5285d3-2915-45a2-9c73-8c8f2535ebca</t>
  </si>
  <si>
    <t>0xe76ce63f7b6bd0a168f8ba5b95e4c4ba87957b5bff9afcb26f68206e3c12e0fe</t>
  </si>
  <si>
    <t>18e852c5-b0ea-42d7-877d-c7596cca869f</t>
  </si>
  <si>
    <t>0x4a5b4dfbc2ba52b9927d9c95e0c7556be16f8a291afcb31a804874090abf9dcc</t>
  </si>
  <si>
    <t>a3e98a81-83f8-4d24-99eb-4c0b3ede7124</t>
  </si>
  <si>
    <t>0xbc891128f75a5928806376bd0984ef76b6b5b3374e621c27598e94f8ba79d299</t>
  </si>
  <si>
    <t>4067</t>
  </si>
  <si>
    <t>Web Summit para O Caio Barbosa</t>
  </si>
  <si>
    <t>4068</t>
  </si>
  <si>
    <t>Compra de Refils para Filtro de Água</t>
  </si>
  <si>
    <t>4069</t>
  </si>
  <si>
    <t>4071</t>
  </si>
  <si>
    <t>Pis - Faturamento</t>
  </si>
  <si>
    <t>4284</t>
  </si>
  <si>
    <t>Compra com Cartao em Rappirappi Brasil Interm - Sao Paulo/Br</t>
  </si>
  <si>
    <t>712</t>
  </si>
  <si>
    <t>713</t>
  </si>
  <si>
    <t>9673</t>
  </si>
  <si>
    <t>9674</t>
  </si>
  <si>
    <t>6c673f00-c0df-4426-9b3a-5c0db2a421fc</t>
  </si>
  <si>
    <t>0x9dce93b696245c6228a6e77258a30c58185b9e3aeb4c78c366cbf61dfa62674b</t>
  </si>
  <si>
    <t>7821deff-d6c0-4415-9990-79f32e977646</t>
  </si>
  <si>
    <t>0x63f282d2026e51f198476e9f68308d3d9346f4e64d50b5137bc23f5b22f8dd09</t>
  </si>
  <si>
    <t>c7cb382a-c4dc-409a-8b1d-0c14c86219ee</t>
  </si>
  <si>
    <t>0xf4c0ae9444f9e4c073db9d9e772d9895f1c59377d4c676ff3e112bafb6ade50f</t>
  </si>
  <si>
    <t>cf9f12e9-a4e0-4407-8695-cb95895d19b7</t>
  </si>
  <si>
    <t>0x8db3f187ff0803560cd8faab788605db6b7c276730dd876d9cdf025163c5a0fe</t>
  </si>
  <si>
    <t>d13bfb16-c5e1-495d-b590-357855ec6f9e</t>
  </si>
  <si>
    <t>0x682ec4f1da49f55160bc1173d40eef8c5b9a71200a1cf9fb10d7a4d9bb4af9df</t>
  </si>
  <si>
    <t>b593e73d-60b6-4f23-a8f9-53fadc5391ad</t>
  </si>
  <si>
    <t>0x56e66a712b8aeb016e04442ac5f1c46fc7b2d5a28534521d226c165c6d01abfd</t>
  </si>
  <si>
    <t>2916af21-f852-4920-8839-6835d2f586fb</t>
  </si>
  <si>
    <t>0x2d030c106605612e0b312aa54e45563a7fbe5172a215fd8eab09a91522a70752</t>
  </si>
  <si>
    <t>b05c8422-d9b4-4248-9bdf-466b8e192290</t>
  </si>
  <si>
    <t>0x3b71381e36479575fb8b87974aeb702eced14e47577f887463ddb0d0d1d40b68</t>
  </si>
  <si>
    <t>4ae3ee37-6b9b-4a5e-98a3-cfe4089d2247</t>
  </si>
  <si>
    <t>0x9d14b8bb06350a03c6883d271fa61f39e8ebb1c6071ce870f83443959088a10b</t>
  </si>
  <si>
    <t>93083cde-42e9-4fb2-bf06-cbce7cb38b6c</t>
  </si>
  <si>
    <t>0xa44e36b967a7e1dad325958676e51cb77fbd628f7a26304d7e4b63eaf0165ecd</t>
  </si>
  <si>
    <t>9fc33c51-d8be-4b28-87f6-49ae279d3acc</t>
  </si>
  <si>
    <t>0xbe1e8a6a4941e3aa238bb1140bf8d17dd23645026ae27c7baa91da56bc41ce36</t>
  </si>
  <si>
    <t>78915476-5988-46c7-be8a-743586c8a7ec</t>
  </si>
  <si>
    <t>0xac874b1c524ccf2e47d2c20a7f3b4fddeb4c5fcb1e615248ba0a426acd9b756d</t>
  </si>
  <si>
    <t>e5e30d74-a592-4bc4-a3f3-f0d5508e894b</t>
  </si>
  <si>
    <t>0x2664725f20e9ff41fdb5ee612a09e86ce7fae243f51dc10c22fd954057a131ad</t>
  </si>
  <si>
    <t>9c8bf2dc-9082-426f-a742-032fbccefd89</t>
  </si>
  <si>
    <t>0xe4742c15867e7e33a2be01d16cf6367ab423aa4bf315c0f1526e74707a953edf</t>
  </si>
  <si>
    <t>abebd08a-3c22-4077-b30f-a5d8cbfc0c86</t>
  </si>
  <si>
    <t>0x7c1fcb24114175f53cb07f3e062006e71fab5e6e961886569c11c4c880cb8568</t>
  </si>
  <si>
    <t>d5b4fb28-9231-41d3-8dea-e05c227f6ca7</t>
  </si>
  <si>
    <t>0x60162b2868356d3e789868c095fa2037ac0ccd5d009c0c696ab316fff97452d7</t>
  </si>
  <si>
    <t>bc11143e-c27f-4a4f-aecd-f6fd5baf5139</t>
  </si>
  <si>
    <t>0xba06dd90032ca2124ffac5ff48cf45855830ac871535869f7a4524a8c2103b20</t>
  </si>
  <si>
    <t>0c2bb9d2-3f5b-4b24-94e0-bba17685497a</t>
  </si>
  <si>
    <t>0xb4c082cadb802b30cbbe91089e52279d12dc4186ab91492ebb5332d9a6cedf82</t>
  </si>
  <si>
    <t>d7d4897e-0098-4eba-989a-f5a23bc85a61</t>
  </si>
  <si>
    <t>0xb65fd03b8f6ff83f9af8e0d4608adb705cd536f54738201565ac5d9b5cc3b3e2</t>
  </si>
  <si>
    <t>130691a3-031f-4bb8-a420-3aab5271fbb6</t>
  </si>
  <si>
    <t>0xfabcc522bbe7b00651f59cac7fec3fb567ec30975b668de7cb33c5545f01eedd</t>
  </si>
  <si>
    <t>35fbce7f-dd3e-4eca-a266-4886a4d7d07c</t>
  </si>
  <si>
    <t>0xd2f76c8aaaca4eb97afc9c1aabf720825e481990b09830e690e781af6321ab3c</t>
  </si>
  <si>
    <t>00e98070-9211-44fd-802b-eff70cec837b</t>
  </si>
  <si>
    <t>0x2ec95d9fd9d82923861a607948b903ae61a0e37622833ce8070098daac6257a8</t>
  </si>
  <si>
    <t>3fbbbc11-2e7c-4d56-adcd-5dd245a40af3</t>
  </si>
  <si>
    <t>0x141af0d7d31f12eef0e78554612213e903dfecf0f5f27b0733c8c21f6356974b</t>
  </si>
  <si>
    <t>1048dc47-ccae-41f3-be84-ed22e1dbf0c7</t>
  </si>
  <si>
    <t>0xde97b12ab4f23d253612500e654a35074e50adba852ce0d89664b89a50585a8b</t>
  </si>
  <si>
    <t>8e7a7a4e-c05c-4981-bf55-df39f92a50d9</t>
  </si>
  <si>
    <t>0xfc3be6040568d37588e501c8adaef002103d72120d44243ba201e6e4e93682fb</t>
  </si>
  <si>
    <t>6ad19728-d4e4-4bbe-ba86-26523505879c</t>
  </si>
  <si>
    <t>0x41f1d9bdd8cbf5c0dab006b4c0543d6e24d150da50c145e1784b6ee10715bb1a</t>
  </si>
  <si>
    <t>b9f4f3d6-47d5-449a-963a-ec23a5c1a310</t>
  </si>
  <si>
    <t>0x9d3686ad382fdf6e625d3d2f19014118818ae0b2c40902b12903a0c6dc3aa42c</t>
  </si>
  <si>
    <t>6d2e6780-f22e-4d1a-9f6c-274c68a1bbbe</t>
  </si>
  <si>
    <t>0x3801b3cb1f02e8cda5e77bfa2a6efb2b857f4e9b9f73aab83b29e174ce737c9f</t>
  </si>
  <si>
    <t>7e7f902e-9c39-4002-b850-006e6f15626d</t>
  </si>
  <si>
    <t>0x12047234a2d8598f66593fc550f594f8ba520bba5bb076e288f45fdd5f7357a0</t>
  </si>
  <si>
    <t>bd1e8ed8-20d0-48b7-b413-bfc304a47242</t>
  </si>
  <si>
    <t>0x258ebce61986f4f73702c248f4fd3e942db47e4042a704430df6b087521398ad</t>
  </si>
  <si>
    <t>f610e374-a617-4554-b6bd-e3e92ae609d0</t>
  </si>
  <si>
    <t>0x21425639c5cf61ad047bc13346cdd105133671ff1eda452e6f176ad15a4fadfa</t>
  </si>
  <si>
    <t>7c1d0abb-9e37-4ec2-9f3e-f24e4d64b6c1</t>
  </si>
  <si>
    <t>0xc2d111fc1336da15d4a3b3c1f2bafe6b7a228f1a433a1b9649e956f797eb9acc</t>
  </si>
  <si>
    <t>546453fc-c565-4171-9b84-c1698f8a3f8d</t>
  </si>
  <si>
    <t>0x82bc410ca31f4704e651eb1ccccede581d0acb4a17b15daee720bfe71fad6c94</t>
  </si>
  <si>
    <t>6e06a63b-8c84-43e1-9ef7-ba84d2f07e4f</t>
  </si>
  <si>
    <t>0xe4b88101c149806bf37513e23d167e17ee010215c1c898f9ca90e4dacf9b1cf7</t>
  </si>
  <si>
    <t>52cf9056-a6ba-4428-8abc-04edce4931cd</t>
  </si>
  <si>
    <t>0xb7a83ae5529887ac890522f4110ef4460b47a7189dd9b9ac95f679db4db0a4bd</t>
  </si>
  <si>
    <t>be614201-aa60-437d-99ca-6ec6f0f238e3</t>
  </si>
  <si>
    <t>0x5f0081d3c632e2e46a7d7efda0b0f573d8b4f1b83910bc5257896b166ae9c038</t>
  </si>
  <si>
    <t>20739f2d-99f3-4ad1-a351-efb81c85119a</t>
  </si>
  <si>
    <t>0x40c19592e10594cb1ec9cefd85b9fedac437831ecbfd4008b249430b46dfea0f</t>
  </si>
  <si>
    <t>4072</t>
  </si>
  <si>
    <t>4073</t>
  </si>
  <si>
    <t>Compra com Cartao em 99 Pop 23nov 12h47min - Sao Paulo / Br</t>
  </si>
  <si>
    <t>4074</t>
  </si>
  <si>
    <t>Kinvo</t>
  </si>
  <si>
    <t>Software - Kinvo</t>
  </si>
  <si>
    <t>1f78b29a-23c2-429c-bbd4-d5cbada6bf24</t>
  </si>
  <si>
    <t>0x868c68a338a167b1fd6c60ce4794871ef310b0ad0ad69cc7e1ac91ce596fe52a</t>
  </si>
  <si>
    <t>551110ec-0125-46e3-9ab3-f2cd3fa3454c</t>
  </si>
  <si>
    <t>0x9ebed82ab360e789b722404247d52fa7f301b3a675c173d5ff18a5c12195ed0b</t>
  </si>
  <si>
    <t>0d8a6cb3-e91d-420b-a350-be973c762ab3</t>
  </si>
  <si>
    <t>0xd9a95b2671c496893387d203d9e5e4a57507e734eaea53d25c8a19a8b833a89b</t>
  </si>
  <si>
    <t>e12c4f93-8ed1-47f5-bebf-cd923be2da8f</t>
  </si>
  <si>
    <t>0x71a3ebd2f99ef47f67462af447f0bfcf2eb3255d62476fba6cb16fb1b1a07c3d</t>
  </si>
  <si>
    <t>ea2f7aed-09be-4928-9284-298272a19c45</t>
  </si>
  <si>
    <t>0x4914a2fcfc53b58eeed12fbcd48580e5eb2952d22ce98bd5c6b244eaf89a72ec</t>
  </si>
  <si>
    <t>456846fe-d985-4a85-94fa-edf36fc5857f</t>
  </si>
  <si>
    <t>9c583cba-68dc-460e-9d1d-fbe4c8fc1212</t>
  </si>
  <si>
    <t>0x3fcad3d29f8535fec30ac592799a4945d73c2196276db4593b24066e635f8bf0</t>
  </si>
  <si>
    <t>9caa811d-8480-4f7d-959b-3c8bbba10edb</t>
  </si>
  <si>
    <t>0x8c40a4b688ab9a61373a1d455fe6135de8336d66d7338a43ae4777dbef8f3627</t>
  </si>
  <si>
    <t>1ad7cf16-4482-4d69-9cb2-f8f3f7e676e7</t>
  </si>
  <si>
    <t>0x5967d54356ba8bd3a64c971b75f3fc9e468fa42b3804dd610e77fe9c3a2d5f1d</t>
  </si>
  <si>
    <t>1a9676e9-df5d-4189-af88-770836b1a92b</t>
  </si>
  <si>
    <t>0xe0cb79100c4a72f30df7460192cef4e8e29bf46cc506c0e19364e92c86a9e6e6</t>
  </si>
  <si>
    <t>a6c8d5fc-c42d-4da8-b014-777b2c313d15</t>
  </si>
  <si>
    <t>0xcb15226c32ca03fbd66567c2d7d1a6aa58def8df8786e9f8589bf063221652d3</t>
  </si>
  <si>
    <t>602df50e-f67a-4513-89c5-a4a941f4764b</t>
  </si>
  <si>
    <t>0xe6dee60916447c0e14577bd97c512b277d15a87727ecf4b704908159db870607</t>
  </si>
  <si>
    <t>c8b81a55-3945-49a5-a8ac-371760247835</t>
  </si>
  <si>
    <t>0x869505f9f48751600b0444c5d0a31f26a363872da69566921be30a750bd48c84</t>
  </si>
  <si>
    <t>cd067294-42b7-4647-b3ab-64c524f6fe35</t>
  </si>
  <si>
    <t>0x46c2fa17390b591dfafd52b9bbfe61c2a9dfe251691d32c3d4e30b98fd48bba2</t>
  </si>
  <si>
    <t>3827</t>
  </si>
  <si>
    <t>Compra com Cartao em Uber   Uber   Trip - Sao Paulo / Br</t>
  </si>
  <si>
    <t>3829</t>
  </si>
  <si>
    <t>383</t>
  </si>
  <si>
    <t>Referente Ao Serviço Prestado Out/22</t>
  </si>
  <si>
    <t>4076</t>
  </si>
  <si>
    <t>4077</t>
  </si>
  <si>
    <t>Compra com Cartao em 99app       99app - Sao Paulo / Br</t>
  </si>
  <si>
    <t>4078</t>
  </si>
  <si>
    <t>4079</t>
  </si>
  <si>
    <t>99 Taxi</t>
  </si>
  <si>
    <t>4080</t>
  </si>
  <si>
    <t>Cofins - Faturamento Pj</t>
  </si>
  <si>
    <t>714</t>
  </si>
  <si>
    <t>9675</t>
  </si>
  <si>
    <t>9799617d-1679-4519-9e2f-57a2c18f1adb</t>
  </si>
  <si>
    <t>0x6d3e063645194efdb545820522c020ef072704a35244c87fe0ae995a56875b87</t>
  </si>
  <si>
    <t>568d39e2-9a34-40e9-b5f7-1b8bad3c0540</t>
  </si>
  <si>
    <t>0xed874d22b900aff4d847e61011d110c1ab897cc4e936b1dff9759f0a80e31f09</t>
  </si>
  <si>
    <t>d9554ae1-2189-4880-a3c0-6be4099c8fb8</t>
  </si>
  <si>
    <t>0x120fd7cdf6efd6a11918f706dec982f27dc69b8a418101f0d8966ceb701a7cc0</t>
  </si>
  <si>
    <t>43db3a23-c45c-4dbb-961c-fe007715e137</t>
  </si>
  <si>
    <t>0x209835962386b4a0a42c00b08f158d1777ac61c1e83f8d81b0ab91d97f868605</t>
  </si>
  <si>
    <t>b372a18b-b8bd-4a89-9b0e-34f873842523</t>
  </si>
  <si>
    <t>0x09282722472872a75487a7ac47ad12a65d3e55edcc1f119e10b053df7d848904</t>
  </si>
  <si>
    <t>cf984d0f-d096-4f84-9a64-3fda7fcc94c6</t>
  </si>
  <si>
    <t>0xbb1c1218b945d6bba23ab44940a1ac4fa82e6b38e966cc30df6c12ff6418676c</t>
  </si>
  <si>
    <t>1be50dc1-c70f-48d7-81f0-9681ed0e5e32</t>
  </si>
  <si>
    <t>0x949c1f626447dd9ca1a67b7453acf05a348a320e6eab06a2fefd39ae0a744848</t>
  </si>
  <si>
    <t>22aecf93-6f1f-4542-930a-5fad250b848c</t>
  </si>
  <si>
    <t>0xe04c4b5518af29a199dbbe26889d977e4555031f86103bb8e57ecee58313c9db</t>
  </si>
  <si>
    <t>51ff9f59-1c41-439d-aaf0-c10852384648</t>
  </si>
  <si>
    <t>0x37cdf14abe46d7a9f81b0d059b1809e142e0dd89de4e926ca3992f3e473eaad8</t>
  </si>
  <si>
    <t>53ec03b8-e762-485c-887d-1148de36d136</t>
  </si>
  <si>
    <t>0x9abac9a587fd4de010b252fc93c330983f53b29169b4d124c655bcce20160ddd</t>
  </si>
  <si>
    <t>66491dfb-48ae-469d-b4f6-b4c96b57f868</t>
  </si>
  <si>
    <t>0x7e963f1cbfeaffd0f8e1fffaeacb7e292217c3a8d2aa1d7f64831a266880fa94</t>
  </si>
  <si>
    <t>9e3f486b-a37a-4629-bd4e-8cb44c846fc6</t>
  </si>
  <si>
    <t>0xa2fd85f9928125e3e4488b4e7101a4b87fcce4dd79eeb812146f2c92ea50581c</t>
  </si>
  <si>
    <t>1155859a-2de8-4b7e-80c6-f79a81c1a11c</t>
  </si>
  <si>
    <t>0xc23480ffbff228c15cb2e7f38c73b055800dc7cfa14bba05e706fad19178c93d</t>
  </si>
  <si>
    <t>3830</t>
  </si>
  <si>
    <t>Clevel São Paulo</t>
  </si>
  <si>
    <t>4082</t>
  </si>
  <si>
    <t>4083</t>
  </si>
  <si>
    <t>4084</t>
  </si>
  <si>
    <t>Parcelamento de Débitos (Faturamentos Retroativos) - Debito Automático - Baixa por Conciliação</t>
  </si>
  <si>
    <t>4085</t>
  </si>
  <si>
    <t>Aluguel - Baixa por Conciliação</t>
  </si>
  <si>
    <t>4086</t>
  </si>
  <si>
    <t>Seguro D&amp;O - Baixa por Conciliação</t>
  </si>
  <si>
    <t>4088</t>
  </si>
  <si>
    <t>e29fd6d0-880c-42c1-a82b-c5fed9f249a7</t>
  </si>
  <si>
    <t>0x630b64910596ae362cc6b4399aee4e16776270666660ffb087d50f899d2918d7</t>
  </si>
  <si>
    <t>08467eea-22fb-4c73-b5ac-14d3712d3cc5</t>
  </si>
  <si>
    <t>0x4fff2934977c67ef16706beacdfb36247600954a7e607af98b13ca083d804b1b</t>
  </si>
  <si>
    <t>f2f9ab58-3c18-4c59-9672-26876eb29f9c</t>
  </si>
  <si>
    <t>0xd027a008c4580f382c7fac9ef2e60913b719478f0cacc648119c5bd9594b725e</t>
  </si>
  <si>
    <t>4a98f361-56fb-4829-b307-8a62a71967a8</t>
  </si>
  <si>
    <t>0xadd701fc3e4ddb5da74443953e2b182549f3ee3347593ac7832af6ab28a80599</t>
  </si>
  <si>
    <t>dd0e1590-3f00-4d94-8bc8-bfcc89170a33</t>
  </si>
  <si>
    <t>0xf5a90d1e6b89328f419f0ccb8b52b0c6c6fba717b245113978d7aa055edae51a</t>
  </si>
  <si>
    <t>4029001e-be38-448f-aead-888db0a74be6</t>
  </si>
  <si>
    <t>0x493706f48c99befc4120060f2bfe96928a79848464d11d17ba5685d24b8178b5</t>
  </si>
  <si>
    <t>daf673a5-2d7e-49c1-b04d-620b4793feef</t>
  </si>
  <si>
    <t>0xd66397440bf8beb888c474334b9b9320727f29fa7bb1b7c1713cc9653e748465</t>
  </si>
  <si>
    <t>0d189f5d-85de-41be-8533-279d0472852f</t>
  </si>
  <si>
    <t>0x0076c29f946f1ff4cfcb234ca70c6c8050a01d75508e56b6add79d1e1149896f</t>
  </si>
  <si>
    <t>98580bfb-75d7-4dd2-8f17-e87d810b52fb</t>
  </si>
  <si>
    <t>0x17fab2e3c6e2d366be5a26280df26dcf70dbaf7da9f8a458d29723fd4a0e79b1</t>
  </si>
  <si>
    <t>897223b9-2f33-461b-accc-7ebfb6239e0c</t>
  </si>
  <si>
    <t>0x55a5691650c78b36af76b6e521a3d880cfd37eec1041f4ab102922fb60e4b077</t>
  </si>
  <si>
    <t>426ab255-bd85-4c72-bef5-8a6e6138aa72</t>
  </si>
  <si>
    <t>0x1e0c7c3293583f6a2dd63b7845cce6cb3274289eed4137d15c56f8dc70f1d441</t>
  </si>
  <si>
    <t>3f50fdf9-aa71-4c97-9358-871fd664b09f</t>
  </si>
  <si>
    <t>0xff150b4ab7a5008ccf958650cbceabd03cb073ad15d9f63fc5db61c946a69d8a</t>
  </si>
  <si>
    <t>2b17e1fe-940d-4bfc-94ff-b805f01b9128</t>
  </si>
  <si>
    <t>0xe6579bb6756a81ca5450dd0faf9551fdda5bc5856c466c60fe70785527b2c654</t>
  </si>
  <si>
    <t>0b7e64cd-bbc5-475c-9175-65042f068ec9</t>
  </si>
  <si>
    <t>0xde7a91818f288d1c599794ff67aaeda29de958c9ce7e04095e36ab434c85caef</t>
  </si>
  <si>
    <t>d8379909-8fff-40d8-9a0f-bcb55a8087fa</t>
  </si>
  <si>
    <t>0x4aad5a7bce70d2b4b39ed90f6f6bbada6d6fdaf4c18a122786c5c16e5c8cf092</t>
  </si>
  <si>
    <t>cb875e42-4bf6-4a85-b094-498bd794ae4c</t>
  </si>
  <si>
    <t>0xf557417f54553643700fb092d36e09c781a445e0bab97f4c9345984be4816d77</t>
  </si>
  <si>
    <t>d93c0b1a-a163-40ed-a9d6-192b491e7894</t>
  </si>
  <si>
    <t>0xd6c3adbf4ca69a4d950475515cb583814696e94b2a51eda88bd26a1280ba1016</t>
  </si>
  <si>
    <t>9e31eaae-8864-40a5-873b-f63fef17b43a</t>
  </si>
  <si>
    <t>0x1f10ecc72bb46080d94a0039d1d9e77668a80a79181085a0bac6d91a12b3dacb</t>
  </si>
  <si>
    <t>884d9fba-050d-4411-8150-6ae619b22173</t>
  </si>
  <si>
    <t>0x85c079f1d955d64ba37a1b8105274b0b33f3b53bc216cffbe3c3e14be6e3dd04</t>
  </si>
  <si>
    <t>c21938d0-ef84-4f07-aa84-65289c5a559c</t>
  </si>
  <si>
    <t>0x0dd8d8d1178fada9133f24e9516e0829259e2afaf2e0fd2b3a49a77084559f5c</t>
  </si>
  <si>
    <t>cf8bb992-6392-455c-ba9f-65710c70ce98</t>
  </si>
  <si>
    <t>0xd740fa1eb6a69e8292bf1aed5fc37d8ae0c489e630d979d83722f4023a5092ee</t>
  </si>
  <si>
    <t>b6e72972-64df-4679-93e8-369434b70f8d</t>
  </si>
  <si>
    <t>0x93068e5b00335133db57c1f3e87b339ab6bfb594e55176b16eeae09f8a381d29</t>
  </si>
  <si>
    <t>2f5d5dab-f722-42aa-a8da-6ff2ad0ab22c</t>
  </si>
  <si>
    <t>0x1348cc492993ee2edd99ff5163a01fd58da83bbffa0e616a17b2431bc609e600</t>
  </si>
  <si>
    <t>f7675ace-d14d-4363-a04e-badd1e4572f3</t>
  </si>
  <si>
    <t>0xef32d4a6ee101044d8ab3b034c2ad845a5d15bf7d0ccaf0a4bf0c5f0868bce75</t>
  </si>
  <si>
    <t>50bf7a1a-67bb-405b-91c3-565ab5d985fa</t>
  </si>
  <si>
    <t>0x6822222609569027bcac96104ea3b31daf214c1a54eac5d8ad8dce25b1d455db</t>
  </si>
  <si>
    <t>0133e70f-67d3-4a9e-a6c7-8f711b3a8b07</t>
  </si>
  <si>
    <t>0x6c6a9a9c0e60870781bdf1d060ca8b26daf81ffea83a7eb3ee9dc2b4efcf200e</t>
  </si>
  <si>
    <t>fc6e7f1e-c1b1-4635-865a-d5d77f89f27e</t>
  </si>
  <si>
    <t>0xa8845e6a8d218beb61c8291c8dbac5cf815089b829678fdfeb2e82836a3f8939</t>
  </si>
  <si>
    <t>7dd5b414-67b7-4693-aeff-e0821f65818f</t>
  </si>
  <si>
    <t>0xa75d0aa3c300a36c666837ca7f7a99821298463d4c07447ae1ed8659569140cc</t>
  </si>
  <si>
    <t>cdcfa61c-2122-450f-ac5e-e5defeffa9a8</t>
  </si>
  <si>
    <t>9450b17b-12be-4c4a-a92a-0238797e52ce</t>
  </si>
  <si>
    <t>0xf3294958830c653736817188867aebee997461d7494bce76b3570531ed4f28ce</t>
  </si>
  <si>
    <t>3833</t>
  </si>
  <si>
    <t>4089</t>
  </si>
  <si>
    <t>Mailchimp</t>
  </si>
  <si>
    <t>Software e-mail Marketing</t>
  </si>
  <si>
    <t>715</t>
  </si>
  <si>
    <t>9676</t>
  </si>
  <si>
    <t>0742350c-c091-4ec7-9ea6-db07af993e0c</t>
  </si>
  <si>
    <t>0x8bf3857ff392dd401f816a432b857cab5a388b294a4afed19f34fb76964e330c</t>
  </si>
  <si>
    <t>4f00148b-926b-42ab-a524-7c89a19aeabe</t>
  </si>
  <si>
    <t>0x8ee3e270ff74980e341e4d53069496d2b11177ac46dcf085484aa07210037fbb</t>
  </si>
  <si>
    <t>bbc7c2e9-d04b-404c-a41f-4a219c0be5b3</t>
  </si>
  <si>
    <t>0xa76172233434a7dc977d71d35101538b489e60c5df2b151244f21aecef4be5e5</t>
  </si>
  <si>
    <t>b60fe28b-b305-4b59-b633-ed0178dc123a</t>
  </si>
  <si>
    <t>0x1da6156e5d8a56fff1b5f4b9e04420638d923b594533339eb626f8635e48e9dc</t>
  </si>
  <si>
    <t>ad1fded0-91c0-4985-a5bb-fae90a5b76c8</t>
  </si>
  <si>
    <t>0x8c63274c171cf2646baff4dd97b3e43763a405ddcc919670f0577685b64bfab2</t>
  </si>
  <si>
    <t>8fd68f0b-48a6-406f-b834-f8cf6b68f448</t>
  </si>
  <si>
    <t>0xab2082cc2cdae61f56e8100cb1f380f3a87c2678f7ca6a7a22b29d6c353368f0</t>
  </si>
  <si>
    <t>ffbde490-e96e-4f27-8fab-6cf3d460abd7</t>
  </si>
  <si>
    <t>0x3476445d9566cb6ed1c30767bd981beaec92177d1755fdda17a9bbb732c56d64</t>
  </si>
  <si>
    <t>f91113db-e21f-45e3-abf4-f5eed463df2a</t>
  </si>
  <si>
    <t>0x9a854a1b9ee39c432673327dfed14b2360d26a7f89c67d35e847c86d8b736caf</t>
  </si>
  <si>
    <t>41ab94e7-dccf-41db-8c8c-b645dcf12690</t>
  </si>
  <si>
    <t>Gnosis Safe: ProxyFactory 1.3.0</t>
  </si>
  <si>
    <t>Lançamento de custos operacionais</t>
  </si>
  <si>
    <t>0xd34e82c58af55bb2cab370ca59229acb8ece8f87d5bd13cb616f2fe6a9d79249</t>
  </si>
  <si>
    <t>f745a54d-132d-471a-b779-e28de3e1d384</t>
  </si>
  <si>
    <t>0x08739ff2fd67b050045402714d3f96bf9d4bc3376b2f4024e4b9540aca490626</t>
  </si>
  <si>
    <t>e0c854c3-2ca9-4ace-ac8e-798988df1fa8</t>
  </si>
  <si>
    <t>0x7ce663cc988f5fd8e1db3269852948bd0b34779fedf416e94a10c501e0d069a0</t>
  </si>
  <si>
    <t>ca2cd228-fecb-4484-87f2-03e991a984f5</t>
  </si>
  <si>
    <t>0x425bd926864db0b8c6d76a023307be0f59b1a131ef8d132553ff54b27efaa637</t>
  </si>
  <si>
    <t>0fd55de2-6e82-4afb-9dd7-91ba42ab1570</t>
  </si>
  <si>
    <t>c1712255-68ff-478a-a186-c510d75f0dd2</t>
  </si>
  <si>
    <t>0xf9223f08232028ffe36c20f39b6d1c7c4ba0c2b1610266691fc6839cdd08fcca</t>
  </si>
  <si>
    <t>e8a3cf01-4462-4ba1-9f3b-0f340100f9c9</t>
  </si>
  <si>
    <t>0x0104b0897136af1aae06a1480a72268334f74107412b479bc39e2ed7927076a5</t>
  </si>
  <si>
    <t>6527d011-c341-4ffb-9f60-a68deab0ec46</t>
  </si>
  <si>
    <t>0xdaa58a6b0f8a3f7698e6a88dc6cf1f58988725ce72d98dd9fa97c6e3830cf96d</t>
  </si>
  <si>
    <t>b073ef60-c2ac-47d7-9a4c-7cde31d94dc3</t>
  </si>
  <si>
    <t>0xefed4cef610523e90e048a4548c81070fce59fba376872c49da7d8f425f83dfa</t>
  </si>
  <si>
    <t>ea763822-970b-4af0-a9b4-77628846e7c5</t>
  </si>
  <si>
    <t>0x993b1b24176a4d613d470aec3476ddd44d7dd284d10c9ed34d87678bd919ea16</t>
  </si>
  <si>
    <t>9feb1807-6fbf-488c-a13e-213d022e633a</t>
  </si>
  <si>
    <t>0x828ed981006a688038f8bf496986ac4b992c5f87a0f8de3f02a4160cf01b4554</t>
  </si>
  <si>
    <t>513a00d3-6d43-4efc-9225-a2e7c21994a4</t>
  </si>
  <si>
    <t>0xebb77dba291d51274471a11741f3a27724640624f590de90d687aa3bfb4b3c6c</t>
  </si>
  <si>
    <t>067c7a89-72d1-4db1-b088-c5f7ad6c1c4c</t>
  </si>
  <si>
    <t>0x45a241a95b7eeece12084819708f0f27616c40e73ed364b376f212417da4a4ef</t>
  </si>
  <si>
    <t>ec207793-c008-4517-88cb-13edd798e1e1</t>
  </si>
  <si>
    <t>0xf862e9a9433efdc8450a3499cd680db59364afc1302a4bfe3e50348b9b9c2c17</t>
  </si>
  <si>
    <t>24478b3e-9cbd-4323-b76f-3cf18fecb25e</t>
  </si>
  <si>
    <t>0x0ba84ca7166a0c54fd39817449fbc1c2781ef7097d4f74510c22b38140d4a130</t>
  </si>
  <si>
    <t>67cc324c-f10b-4a09-b242-4d3002e6839e</t>
  </si>
  <si>
    <t>0xfa735f085e9406f78401fbf1069e60b25851fc575f3eae136c53aa2b9ce1bf66</t>
  </si>
  <si>
    <t>0d371f6f-9ff8-443a-902c-256c406403ef</t>
  </si>
  <si>
    <t>0x68c3a21c96436d3393732a6fc27afa19b0da62f086ce3c682933fef4653f1da7</t>
  </si>
  <si>
    <t>9651edf1-e75d-406d-b72e-ace0880e664a</t>
  </si>
  <si>
    <t>0xfb98787b19928b9d30f990e8747667627d8a0e451b17182a338d43b878a2e00e</t>
  </si>
  <si>
    <t>e9840010-2e7a-4954-ab32-a568daf04d54</t>
  </si>
  <si>
    <t>0x71c533f8d330292803a6fbb13cf8b6e890aa3af31981595e2d6ea059b83d41db</t>
  </si>
  <si>
    <t>b2181150-b5b2-4e6e-a720-52dba63a9c59</t>
  </si>
  <si>
    <t>0xbab96bc9cac799d4237f08b728c26c43b2db77b47121077e545ee23c475ec7fb</t>
  </si>
  <si>
    <t>6e94df5d-30fb-4b6f-871a-0ce9089f89d7</t>
  </si>
  <si>
    <t>0x6d842d28bb1980e747c6aed83bfca5cbb6d0a6fbda5de116d9b221e2ab9a6fa5</t>
  </si>
  <si>
    <t>4091</t>
  </si>
  <si>
    <t>4092</t>
  </si>
  <si>
    <t>99c7b37e-5a9a-450b-9bcd-7cc1fdcfd828</t>
  </si>
  <si>
    <t>0x2b39351ae29fcace3db45650cd8ade9e8dd4d5da32e3d4a39dd01b6c84017030</t>
  </si>
  <si>
    <t>eaf5c333-4471-4484-8ab2-3ec02210eddc</t>
  </si>
  <si>
    <t>0x84efbbb0e23bb045d127ef5f2750a031befc76de2906d93332cccd1efd974d6f</t>
  </si>
  <si>
    <t>c788ee0f-9529-484d-a899-5418c5a7b01f</t>
  </si>
  <si>
    <t>0x0d3080097191e6fa546ce2330655dfea60861ca58c3fe273f8d40a13b173523a</t>
  </si>
  <si>
    <t>cb11d443-cd59-49f0-87ef-934c59bfe80e</t>
  </si>
  <si>
    <t>0x6f9fbd750a9836dc2b0c91e72c36639486969c5a9e08a89d12c1442b2cbd5172</t>
  </si>
  <si>
    <t>8c2dea1e-c721-449d-aca5-4b04ea73eb94</t>
  </si>
  <si>
    <t>0x3dd69ef224bd7622fea6d3e22b620bda7416c4017d1777f1e02f8e297750dce3</t>
  </si>
  <si>
    <t>abec707d-103b-4b07-ae69-63b15cd42425</t>
  </si>
  <si>
    <t>0xf2d265687e706076691fb7129a1c9ce50100e87f70e448c3e6e5430ee3476777</t>
  </si>
  <si>
    <t>3dfab451-b2af-4443-b86b-495bf6432c60</t>
  </si>
  <si>
    <t>0x3c082ba7088068e068e100d154cfa66c4b3b8d5dd5b9f2b473f1fe974355833e</t>
  </si>
  <si>
    <t>e18b826f-d29f-41dd-8e01-46527425e130</t>
  </si>
  <si>
    <t>0x4e0aae136b22c500544507aa6789ee3eff42499307d176fd259ebc50d52b7862</t>
  </si>
  <si>
    <t>541dd759-8928-4ac6-a1d1-0a12543f5e51</t>
  </si>
  <si>
    <t>0xe0164a3905448ff3b5be7429c1589516dbffc588777c91314c23a6ee8fbfb780</t>
  </si>
  <si>
    <t>57367523-77b1-4ff4-8bee-384f9d9f4033</t>
  </si>
  <si>
    <t>0x4906a44d47964907f8b88fecb8b3af0135c6eaf1984a1b8cd957e5fab954d184</t>
  </si>
  <si>
    <t>46afb753-3073-4c81-8c31-60a31b5786eb</t>
  </si>
  <si>
    <t>0x0186c38a1774af2651add2a492bfe862de541ccf7531d08ab298c733f96d7732</t>
  </si>
  <si>
    <t>384</t>
  </si>
  <si>
    <t>Referente Ao Mês de Out/2022</t>
  </si>
  <si>
    <t>385</t>
  </si>
  <si>
    <t>4093</t>
  </si>
  <si>
    <t>716</t>
  </si>
  <si>
    <t>9677</t>
  </si>
  <si>
    <t>eb605970-bd12-496f-8694-c596deb7247c</t>
  </si>
  <si>
    <t>0xbd0bc91c1e84dd9450b5fc4e814f5c463c3a12b2af4c58671229065c9eecba7a</t>
  </si>
  <si>
    <t>93a44962-3c9b-480c-8c73-17ff3cbb771e</t>
  </si>
  <si>
    <t>0x5647023d6d26e06839d876421a41ef3b73f1b25d0934653ec71d969a9d50e66a</t>
  </si>
  <si>
    <t>7166d396-c1f0-4d39-868c-4f41b1ad6401</t>
  </si>
  <si>
    <t>0x10ed2a2055609816c6e742cd15b229119dc044e09c28c5c2fc9f4873517e300e</t>
  </si>
  <si>
    <t>8cd8bae6-d4bd-47c5-8cb2-323492d1fb89</t>
  </si>
  <si>
    <t>0xc34ca5d51e743ac5cb98bb14abe502e515f4a220fd7dde78a4035930704ba289</t>
  </si>
  <si>
    <t>4e37bacd-10ff-493f-9283-dcd83dbe14ab</t>
  </si>
  <si>
    <t>0x8b39863e78b48dbaacf332b53ecd769cf38ae8c12180394d3b87193978eee99e</t>
  </si>
  <si>
    <t>d03d3169-6582-43c8-ace7-b667df0f286f</t>
  </si>
  <si>
    <t>0xf915b18b46e07f9811937884e7d7c477ebdac5c24adde6d5fadd62bbbb8ac757</t>
  </si>
  <si>
    <t>a834a034-c59a-4682-beb8-34c65b974b22</t>
  </si>
  <si>
    <t>0x03e8c92b73e739489c782643367e46fc41658dc6a82909732c0f897b4f18fc01</t>
  </si>
  <si>
    <t>aaaa3434-1461-4bbb-b22f-cbf0c7b8d989</t>
  </si>
  <si>
    <t>0x07dc5800d0714a9371e5311e9ca299d2571c18d1766565ce9d3796db58237a25</t>
  </si>
  <si>
    <t>75d076de-905f-4552-b733-821a6ea7d0f1</t>
  </si>
  <si>
    <t>0x3d89b8aac93551def9dea7f7a20141f4e2bcc6cf4afecabe846ce6aecb055b38</t>
  </si>
  <si>
    <t>74a334c8-ab15-4edb-a6f4-35f47fea50bc</t>
  </si>
  <si>
    <t>0xd009a9f968a9b54af065ede723207bcd3264a33771cd8e29db0bd91b39ede446</t>
  </si>
  <si>
    <t>41fb0ed3-de55-43ec-9363-f98c033bdc31</t>
  </si>
  <si>
    <t>0x894d9437813423d0a05c15f8c2e533273c8730ef32380a217c2cb7a0958d25f4</t>
  </si>
  <si>
    <t>d8b6f101-a58e-490c-b0d6-c867792c46a7</t>
  </si>
  <si>
    <t>0xcc2ce5f404d044eb31eb2132994f65717411a9882cfdc20c7701dda53d45316c</t>
  </si>
  <si>
    <t>dfea305b-8612-44b3-8654-6abff9038fe1</t>
  </si>
  <si>
    <t>0xe27ebe0ff1960a4f3cdfd640b7a7c32f2c63f2cce2344803fb0de5031b769e27</t>
  </si>
  <si>
    <t>ff2c2a4f-c1ed-4f1e-bae2-983a68e94253</t>
  </si>
  <si>
    <t>0xc9cabfd6ebbd3d9c038fe31e3053d0dcf11744050c64ab7a67e65f7723babcdf</t>
  </si>
  <si>
    <t>d16f470f-12cf-4299-8efa-55321f510353</t>
  </si>
  <si>
    <t>0x0fcee75532c32e068621eade12038acaf6ca1ab07d4246e1e9206a9b07b0b1ea</t>
  </si>
  <si>
    <t>1a75df62-2d48-40d0-8f89-1f36586bc23d</t>
  </si>
  <si>
    <t>0xbd310ea8948b9ccbe15a07624180121e861f57a539e7dc0b165ade908a8fa44f</t>
  </si>
  <si>
    <t>247c4d95-e5d6-4dbe-8d50-351157f8f0ff</t>
  </si>
  <si>
    <t>0xa90c490f26fb2aa06d56eb3dd1240746667c6ff0a97d8092c1676c4840627bed</t>
  </si>
  <si>
    <t>da1a495c-9410-461b-886d-fee1ae70e100</t>
  </si>
  <si>
    <t>0x29bdad41794178a8f26eab15bb1cbe559f7ffd04e535da735fd47b87fb2624a8</t>
  </si>
  <si>
    <t>67cc3ce4-f3aa-4efd-acaf-6789c04d7ef4</t>
  </si>
  <si>
    <t>0xafc2f80a011ecf3d259493a304797bffa94e134d2a26fe341a9809af52bd50cc</t>
  </si>
  <si>
    <t>d535912f-0c4b-41c7-ac89-5b6242ad6f92</t>
  </si>
  <si>
    <t>0x8caf97b2c58141fb9278b298a31dd6bd30a68c4281652d5a0e214e473d8c0855</t>
  </si>
  <si>
    <t>b6ecf765-9658-4170-95aa-f587f3f93b21</t>
  </si>
  <si>
    <t>0x2a26e3a3511a2bde79cbecfc9d4192eb0d6ba514ba71d97ee34709c7ff6fae40</t>
  </si>
  <si>
    <t>ea1f0b85-bb89-42dd-aa4b-5c7dba69c056</t>
  </si>
  <si>
    <t>0xa21c01cc69e8d6ddad6ceae3dad8ca63d3cfcac1d385528fffea4330467af889</t>
  </si>
  <si>
    <t>f981ee65-719c-40c3-8402-a392e587c935</t>
  </si>
  <si>
    <t>0x7c7ad590f68906a17ac989f6453daf1a3f3775674646ddce3aea22fd59b0ba03</t>
  </si>
  <si>
    <t>e22a4684-2ce4-4adb-8a1d-a080141eac01</t>
  </si>
  <si>
    <t>0xe65c3533df6e5bfd388c2de15899bbfcaf99ed196fb94010ede0c94e3d90d337</t>
  </si>
  <si>
    <t>8fbc393f-6c20-46a6-aee9-cad2afa771f4</t>
  </si>
  <si>
    <t>0xa33b716b3eb83d4a3e23f702af91a2a0a6d6bc4e17ad6e01d1bd8ff5caba7572</t>
  </si>
  <si>
    <t>bdf2d78c-83b6-47dc-aad6-4f7ea4056ac2</t>
  </si>
  <si>
    <t>0xd22e9d1ab74a5a72d180ab715ae1de2318bae8b3a60c45af994b2cd32540a7a0</t>
  </si>
  <si>
    <t>2eab0215-ee23-4a61-98de-53b1ab7b3b26</t>
  </si>
  <si>
    <t>0xe9f1e772363d1cc22c6c6ba002f8e6402cb9553a64bb3a03fd717a481fe09620</t>
  </si>
  <si>
    <t>cc1c25a1-b957-4d8e-b52b-b1ca69c7e913</t>
  </si>
  <si>
    <t>0x295fb47740f74a677f61ed68b180ecc14d70083b81f96c3af3461dc69464c49a</t>
  </si>
  <si>
    <t>5c4b52e9-377c-47ae-9efb-e15ad240fef6</t>
  </si>
  <si>
    <t>0x98b0e217237aeddf5c550875ebfdfc091e9e56cb00ee407c74e656bb623018a9</t>
  </si>
  <si>
    <t>793af195-cc14-46b3-afa4-c5963528a36d</t>
  </si>
  <si>
    <t>0xf058edb26662872d127d9aa585db0081bbc7b9546c341fd663ae7fdedc50c23a</t>
  </si>
  <si>
    <t>a5d01952-0fe2-4e8d-a6ad-bed8d671a5cc</t>
  </si>
  <si>
    <t>0x2ed69f32f88a4445d0906fcf509ad6ee77c47d2516e0aff69ced4cb0ef3330a1</t>
  </si>
  <si>
    <t>b2f79ee3-3496-4273-85b9-a23c669c9308</t>
  </si>
  <si>
    <t>0xd97a638b78b492cb2c4c64000a3d9eece2e1d17bfb4e6001108d5d07f5bf2722</t>
  </si>
  <si>
    <t>0395c44b-3da7-46df-83c6-60a2168786b9</t>
  </si>
  <si>
    <t>0xa38645d9f34bf0f5b6a40245123ac307e1a8ad99f29e170912af7ce58a56b57a</t>
  </si>
  <si>
    <t>c7b88438-4393-440b-a08b-56b1f669d5c9</t>
  </si>
  <si>
    <t>0xce8d414028408bf9c28838fae9641ff5292d8eed6ccc9d8001eeb9ccaf0e84eb</t>
  </si>
  <si>
    <t>4fcdc60e-bc45-442b-9ce6-5889c1a17f95</t>
  </si>
  <si>
    <t>0x83cef314cf7631711e2af99ee211379bbb424a65928183594d543e2668a84bbf</t>
  </si>
  <si>
    <t>4934795d-5282-41f4-ad7c-9ffc8f99eabf</t>
  </si>
  <si>
    <t>0x27b51d886bf737cf97a0bf550aaa2b226a4c2102274e8c03f0ee7eeae3c0682c</t>
  </si>
  <si>
    <t>1ded6767-a939-4468-95d6-6f85aac4dea7</t>
  </si>
  <si>
    <t>0x2f032fbdb4a415166666d26d101d22ec724dd5275094e9c1da07fb8cc07b7bd2</t>
  </si>
  <si>
    <t>74fd5e63-efe7-45c8-af2c-a79bad1065be</t>
  </si>
  <si>
    <t>0xf0aaf8f88d818457f3177a36d4c0b8b20bd4d23205c3f368072c803509b4e57c</t>
  </si>
  <si>
    <t>c69ad463-53de-44b3-b098-013009a0f938</t>
  </si>
  <si>
    <t>0x3486d4ae7e7d9768574f1ffbe4a764f5a6a5ebd2f17a0cdef9c955983c2dc793</t>
  </si>
  <si>
    <t>6d9e1930-b4be-4118-ae8f-d7bf36cd590d</t>
  </si>
  <si>
    <t>0x2e9acc8a863677abfd8f05a50f1493468fd4077b78f6db95a0a40f891f141d02</t>
  </si>
  <si>
    <t>d39eddf9-2af9-43b7-861c-0289a7f8414f</t>
  </si>
  <si>
    <t>0x83a1f08a9dd8e6ede067f458a5c885f7d42e3f357eedff941f7fd767f4695712</t>
  </si>
  <si>
    <t>17e17005-6158-4cc5-adbe-868656b78c89</t>
  </si>
  <si>
    <t>0xe17f2b121b00b0a527eb665f2fbcf39538a24e0d4a0cd9866a4dfef65f9d6df5</t>
  </si>
  <si>
    <t>c5541d66-b64f-48dc-a108-d3f8d5b320c4</t>
  </si>
  <si>
    <t>0x50914a5f7eb5a4e3b61f3010387a3d1d87338700b61a44636d61ec8bea084a2a</t>
  </si>
  <si>
    <t>d8f410ee-0e2b-45b7-8144-7a51c24b67c9</t>
  </si>
  <si>
    <t>0xa9dd6f0886277f8378df1079e3b28492eaed06a73a8033805b21c89d209dde78</t>
  </si>
  <si>
    <t>ce50d349-3759-4195-8103-6a8d41032f6d</t>
  </si>
  <si>
    <t>0x879862082e369ae201f9ab156c79d3a80abee06614bb3263ed625eeec2d8efa3</t>
  </si>
  <si>
    <t>30de1687-b01b-4624-8905-86163aefb095</t>
  </si>
  <si>
    <t>0xaec8e201d373ca7e7bed9c03aaf0c4f3aaf657126f8ca775fd9159bd0ee4796b</t>
  </si>
  <si>
    <t>a758dc5a-d5e1-44de-8877-2aa2e74030c2</t>
  </si>
  <si>
    <t>0x2ec7448f39899f7394e11bd4df616437f1b42e932744efd2db320cad958200c8</t>
  </si>
  <si>
    <t>c7e3a07d-d240-49d7-996b-cbd1bf4c6431</t>
  </si>
  <si>
    <t>0x391f7a4faac79cea5b616e2a8c1aae9f725394e5d8d332ee3d57c6db53776734</t>
  </si>
  <si>
    <t>a4ceceb0-8889-459e-b22c-2034fc7fc3a7</t>
  </si>
  <si>
    <t>0xa34a3013f9474a73935ce5fbac361ec777e1718871df5f95ea7d48aa49f4d143</t>
  </si>
  <si>
    <t>6f60232c-ffe5-4bc3-aeb9-92c27dccf74d</t>
  </si>
  <si>
    <t>0x677f3760dcb6137485527eded3395d11a5d50250d7f997330657caa0b107b1f4</t>
  </si>
  <si>
    <t>7cffe13d-8e30-49b8-a386-21c641a01925</t>
  </si>
  <si>
    <t>0xfa8f23bbaab68d3eb8e675e4144f79cd5abbda7358a1eed0aba1fd7afd76c423</t>
  </si>
  <si>
    <t>0021e4e4-bd1c-4087-8c22-2c95ba11c154</t>
  </si>
  <si>
    <t>0x61f968a806045ff4adde727bd28eee261d3134817dd2414dd2be842cefda55de</t>
  </si>
  <si>
    <t>b8634402-f5ce-4b61-8675-b19d2a6fd412</t>
  </si>
  <si>
    <t>0x83371be6b03bad2c00a395960453481ff9a81a8cf1d32703cc57661af1fc4d8e</t>
  </si>
  <si>
    <t>0c3f6db5-0e4a-4aad-8a7c-fc2f9b487c1e</t>
  </si>
  <si>
    <t>0x34508f17283c2b1bf947576cec6a32f15771b166a830fb99975a608be0d70340</t>
  </si>
  <si>
    <t>95f5d10d-cb82-48d5-aa3f-68eae31b861d</t>
  </si>
  <si>
    <t>0x6e80f9a380ecaeca10b32303875fd4b8294a3436b5fe7942d8666088556bea23</t>
  </si>
  <si>
    <t>ed95efac-da58-4cc4-bc15-ea83cfbc3f8d</t>
  </si>
  <si>
    <t>0xac3a3eb4c55b7c2e8dc98666c0139766cf4f2a5a5d727a335759918e6dc0cabf</t>
  </si>
  <si>
    <t>6a53e53a-13aa-4145-bfe7-b4d76549134a</t>
  </si>
  <si>
    <t>0xea888e642452b5077191a711cecc350382ccb8c9c841059e14b3b4ef797cd26b</t>
  </si>
  <si>
    <t>94b4f5d4-f8f9-4acb-a20e-f653bbb3b253</t>
  </si>
  <si>
    <t>0xe08baae7902c1929b41e8641ccdd4853923d94760c815c1a4feef23897bd0eee</t>
  </si>
  <si>
    <t>060c2e2b-eebe-48ef-ba21-3d2449f52c67</t>
  </si>
  <si>
    <t>0xbb7ff37337e8d0e0bbf017812c1d7025e10a3a8c735d6bcd35339bba608e5788</t>
  </si>
  <si>
    <t>5da692e5-0811-4c53-b5fe-95d015176386</t>
  </si>
  <si>
    <t>0x2d25398360aff046753573046a2927f9faf9dc9b9946d56f5bbadcfcf0c4daa3</t>
  </si>
  <si>
    <t>350c566c-0915-4ffc-8faa-0a48c179aebc</t>
  </si>
  <si>
    <t>0x8616a09a2f04863b3d111f3c8af3afb121076381b751571f558b1ce1bfb83182</t>
  </si>
  <si>
    <t>d457ac2d-04f7-4556-8e39-f01d6cd5cab2</t>
  </si>
  <si>
    <t>0x11927952d2778b24b5a20a11db9a4f4b0579266d9be3c8ed2f7f167155392348</t>
  </si>
  <si>
    <t>066ad126-a41c-4a0c-9504-7101847d839b</t>
  </si>
  <si>
    <t>0x6bc100706549dba06e980ea141f80729ef860693606e96bb9b874b8e898491ed</t>
  </si>
  <si>
    <t>ff2f823d-ecbc-4c66-93da-c8c47a76e343</t>
  </si>
  <si>
    <t>0xbe3a5da20b0e026dc53e2ec1ffd2fbb7b910423caecb8fb734ce58f5c90c8da4</t>
  </si>
  <si>
    <t>40416615-5376-4344-8c60-aa63cea0b724</t>
  </si>
  <si>
    <t>0x101225568ed5944b292ce8ece87fb30b1201d454d57c5b1588850c6449a05916</t>
  </si>
  <si>
    <t>6321261b-d5f4-4464-b710-654f9d40fa47</t>
  </si>
  <si>
    <t>0xb8d45f34dc9a97be95c015dd9ecf8af747e19d1b592c04e2fac75f83370b01c6</t>
  </si>
  <si>
    <t>2cc1d61d-b2e2-4338-afd6-1dab5b7fd3de</t>
  </si>
  <si>
    <t>0x07b997363d726497c2b1330389cc88d04d06aedeb20c62b4196e9bc6e456f18d</t>
  </si>
  <si>
    <t>769102a6-d9d0-4def-8b96-b41453ea54f9</t>
  </si>
  <si>
    <t>0x44e67feb8907567f8bdf0b19fd6f9c3d0beaa4cf8340467dc29f7df4f87ee29e</t>
  </si>
  <si>
    <t>45141f6b-0074-4fb6-9d9e-f4b5e31d6b90</t>
  </si>
  <si>
    <t>0x26d44ea63a8a96ea504c8c60bd2e1a6417a5b2242c0b04f88fa21c0f01970ebb</t>
  </si>
  <si>
    <t>be974259-61c2-4428-9c3f-eecad43516d2</t>
  </si>
  <si>
    <t>0x1a6d7cbb8546f2d7f5437bd4d69718de8f6b4bd56fae76631681d336646ad58d</t>
  </si>
  <si>
    <t>236fc683-6a74-4885-929e-55435b8d2598</t>
  </si>
  <si>
    <t>0x92a75a32346faa431dae4b93b5e0dff236975fd7801e5d7a5e43695a2dd173ce</t>
  </si>
  <si>
    <t>7f255b44-797b-46c4-bf85-9dda1aacd0e2</t>
  </si>
  <si>
    <t>0x5d77aa8dae47791a98bd540133956730b9867f314a6ded75bccdb928e80f1746</t>
  </si>
  <si>
    <t>698f2b8a-83cf-4a66-b473-f4b52b861bb1</t>
  </si>
  <si>
    <t>0x2a404a64a4958c704d341f494908aa07281c802c666c81be728e9696a5917c8b</t>
  </si>
  <si>
    <t>8cf83bcb-a4d2-4f01-b263-8919244334c9</t>
  </si>
  <si>
    <t>0x02ad7eb225ac0944006f409bcab7cfa9337dc1d01d5524be8a279b7f3232cc00</t>
  </si>
  <si>
    <t>ea1ddf23-3934-4f68-8a89-baec23b20a54</t>
  </si>
  <si>
    <t>0x780954af9e8aa89500288de0cd9a6aa5eb80c0fd90b89e56e0cc0c56c30c7f37</t>
  </si>
  <si>
    <t>fabf098c-68d1-4bb0-af78-f46e5bb1f6b6</t>
  </si>
  <si>
    <t>0xafdc3082b019efe613ca3398fc58f9462469501926143d34414cd76984cb6656</t>
  </si>
  <si>
    <t>b783baba-88f3-42db-95b3-71139d82ff5b</t>
  </si>
  <si>
    <t>0xa22af3b09d573ab58d33d393e062ba627e831b80027ce2c315c46769b65e535a</t>
  </si>
  <si>
    <t>fc92aa78-23e1-4d1e-97bb-ed208dcdb749</t>
  </si>
  <si>
    <t>0x0faeb27ba72092edb39dab0297978921b2ab9df85f55dec8c91f20dc46d47f14</t>
  </si>
  <si>
    <t>5219cd66-0f02-4b3b-b0b7-8289378387fc</t>
  </si>
  <si>
    <t>0x918402af25c42d3f37f20b900cb88d6401bf0770ba213a9a90a8ae400d07ac93</t>
  </si>
  <si>
    <t>4094</t>
  </si>
  <si>
    <t>Compensação por Erro no Contrato da Mynt</t>
  </si>
  <si>
    <t>Erros</t>
  </si>
  <si>
    <t>4095</t>
  </si>
  <si>
    <t>4096</t>
  </si>
  <si>
    <t>Fornecedor Projeto Coca-Cola Metaverse</t>
  </si>
  <si>
    <t>4097</t>
  </si>
  <si>
    <t>4286</t>
  </si>
  <si>
    <t>Compra com Cartao em Rappirappi Brasil Inte - Sao Paulo / Br</t>
  </si>
  <si>
    <t>4288</t>
  </si>
  <si>
    <t>Estorno a Compra de Material de Uso e Consumo para O Escritório</t>
  </si>
  <si>
    <t>717</t>
  </si>
  <si>
    <t>9678</t>
  </si>
  <si>
    <t>c3f9f8cf-e501-4250-80ca-924c36069670</t>
  </si>
  <si>
    <t>0x6627a36a799f520bd4cb6cd33c527fc2ccf24a982f541104633bb9cebda60572</t>
  </si>
  <si>
    <t>1dc03de2-5653-40bb-b3bf-b0458418a47f</t>
  </si>
  <si>
    <t>0x1e8289f44a5a7f28d9da5e82e845643445ba208941700dea04e02d3e199e51ad</t>
  </si>
  <si>
    <t>49b1e2c0-d511-4fdc-84b9-274f19f0b962</t>
  </si>
  <si>
    <t>0xe49da16713414fbfd269db9b83d5ff802ce8b8c83b0100a11280840a5ed077df</t>
  </si>
  <si>
    <t>5d37bc23-ffd7-49dc-a2ab-a2e0084bb45d</t>
  </si>
  <si>
    <t>0x34f13ffead2cf04557b7e23858e1fcec5833d6277c0009a21fc6e4f5642c86d1</t>
  </si>
  <si>
    <t>2530ab5f-eaf1-4984-a69c-e296e596bf72</t>
  </si>
  <si>
    <t>0x4c7774275f8c1f188a0f98853047396fcbe6d0d508c0444b874ab5b204d4e32c</t>
  </si>
  <si>
    <t>3e1fd80d-ab9a-4a8c-8808-d53e736b428c</t>
  </si>
  <si>
    <t>0xefd6c4f728830f700336f68c52f6919bf152ab0beb81cdb840403b1f890ba9c6</t>
  </si>
  <si>
    <t>5adc33f8-9e03-491d-8342-209ef549422a</t>
  </si>
  <si>
    <t>0xbf480086caf07125ad81f185a0a842eea8fd357f7c4b4f3a77b7668079687338</t>
  </si>
  <si>
    <t>05244c8e-739c-4029-b204-be30807251f4</t>
  </si>
  <si>
    <t>0xe145416e588eb741ee296be40bb1214b8168800a5778955b6e1ce3f6b342e34f</t>
  </si>
  <si>
    <t>10b49781-9637-4c7c-a755-916fbe89e8f4</t>
  </si>
  <si>
    <t>0x447742113d93cff65bb5a9dc893e3f51bdf2644c0a6a90e84205862ea4bb9cdf</t>
  </si>
  <si>
    <t>4559b44d-e9c6-4d43-914d-48207b0c2a72</t>
  </si>
  <si>
    <t>0x77d5acb8399407399afb7dedb8c409aed937a8fc4a10c015919b575b1e79cfd1</t>
  </si>
  <si>
    <t>cb6f55b2-82d1-4059-8644-a9cfa08f362f</t>
  </si>
  <si>
    <t>0x4342ab3ff6dee02aaa06b6c0623d1d8279b92a1f28c518821103996f38e61cc8</t>
  </si>
  <si>
    <t>10d18771-8c15-4ace-a6b1-483238a513f0</t>
  </si>
  <si>
    <t>0x60a575c09c26b5b7d92d96d6a49970bdedfd9e66e486d2f66616344cd05d381d</t>
  </si>
  <si>
    <t>30f6c279-fe52-4161-b7b9-f32d383951e7</t>
  </si>
  <si>
    <t>0x86879386daf9d20331c4410d8db9f65846676b4e360bb518192c29fb86898eb4</t>
  </si>
  <si>
    <t>556b218a-1cac-460b-acb5-2c9d0ba8e9d5</t>
  </si>
  <si>
    <t>0xc57f5bfe2dc2c64a1ff0e03c1de8c59c7028c800b9b3f881aa6b33e855d2308e</t>
  </si>
  <si>
    <t>ccde1fad-a855-450d-83be-9e2e95871357</t>
  </si>
  <si>
    <t>0x7495eebab9959019be092e84a0e31aa9c45fd14bcddc37d990392ac10692469d</t>
  </si>
  <si>
    <t>f2d35ff0-4fc5-418c-9c5f-1e56eedf10f8</t>
  </si>
  <si>
    <t>0x06cd9a1ab74ee5d34ba8ff24e4e78a048bd445deb571f129622649c90e1d7d33</t>
  </si>
  <si>
    <t>ab6180fa-c4ed-4144-b763-ec65ba880a83</t>
  </si>
  <si>
    <t>0xfe7d4ca18caf48e105a3c3527dcd2205919e8bf163b80345f6d351d74249c4d0</t>
  </si>
  <si>
    <t>0e0131a1-93ed-4c72-b7a9-25923e5331fa</t>
  </si>
  <si>
    <t>0xe19c603e8d5a6485c0f7e2dc8027e2414a59e5f839e605e235f99f047be8cc34</t>
  </si>
  <si>
    <t>8c94ef4e-3c17-4f95-8f93-f8d088d42501</t>
  </si>
  <si>
    <t>0x6a8b01c304307989ed7e8ca25fe1bfbcc35bf0e92690650afe36135f3dfae1df</t>
  </si>
  <si>
    <t>776eb191-4bc9-494b-b0cc-ba98acb12048</t>
  </si>
  <si>
    <t>0xca7a8206afa19961f7c61905293bcd0221458b2b062d067a840f7e2bb5ee2b6a</t>
  </si>
  <si>
    <t>1129ee26-adba-4820-adc3-0fceb50c523d</t>
  </si>
  <si>
    <t>0xd2a4f57715b974b4201eea4d827f8ef552387dae7a4f6e35b2eb3e25c7bb89be</t>
  </si>
  <si>
    <t>f8622890-bd20-4dad-9929-7a427fbaa89c</t>
  </si>
  <si>
    <t>0xe42d6b32dac2aaccf057b3ef80b0704b8ccbe7a568c0b72d7fb159660323efb6</t>
  </si>
  <si>
    <t>134009ab-ab36-4998-9766-975e17db58b0</t>
  </si>
  <si>
    <t>0xdf138437accab67f4124ffdca7eaa8a81c59adfddd4d28186cbe070e88b430ef</t>
  </si>
  <si>
    <t>9b3a0b6b-8dc0-4473-bf2c-42609b743c59</t>
  </si>
  <si>
    <t>0xf0c782256e6b182d5c1f0714b3e69240647d7a6687dc5bbede3c2a5f115a92d7</t>
  </si>
  <si>
    <t>3265057f-df54-440f-83a7-fc8d67f59f8e</t>
  </si>
  <si>
    <t>0xe779904bb696e841208a7e67583141b40002483655d2ac9672ce787105d8043f</t>
  </si>
  <si>
    <t>bf0228d6-9701-4599-87ce-ebfdce97a23a</t>
  </si>
  <si>
    <t>0x09b0ff14dfcbf2b8031ec76d97fed9ac5c87634d6a3e675f9c10cf16abc11350</t>
  </si>
  <si>
    <t>2e71e94f-3fbb-4b1b-afc4-16c1fce6cb94</t>
  </si>
  <si>
    <t>0x62aaff5a48eca0f3818a1ba138ec1d30984ee9187b5f56f06ce644e516760b86</t>
  </si>
  <si>
    <t>6c004440-8522-4069-86c8-41c2d42069ec</t>
  </si>
  <si>
    <t>0x7fbbeea3a7280fca2e92264451f94d63e671cd38eb355888329889a26bfc69c2</t>
  </si>
  <si>
    <t>0dabca63-6c6d-45f7-884a-8022518b68b2</t>
  </si>
  <si>
    <t>0xd5bbc96f5a50431a1147392f4ef035249072785066656af89fe44dff23cae3a6</t>
  </si>
  <si>
    <t>7a744a7f-aacc-408c-a86d-c8dd09931a56</t>
  </si>
  <si>
    <t>0xd7247c3bf64068d836af0cc397e29654137189ed7ff0cbae5b732fcb5de971c9</t>
  </si>
  <si>
    <t>b8f86ff9-3bf9-40fb-816f-89e35ea8dfe4</t>
  </si>
  <si>
    <t>0x8b4d5deb7917e23c847294f46e08b90c446de5b9ff5ad3b2b585d47ba9cfd478</t>
  </si>
  <si>
    <t>9ea1989b-7b48-4c5a-97f4-8c2f077fb3e4</t>
  </si>
  <si>
    <t>0x4627a8cda39531cec981a2c177073a36d6161f686fa858fba54c762972fbf6b2</t>
  </si>
  <si>
    <t>0effe137-4e42-4ff6-b30b-ad8183d1109d</t>
  </si>
  <si>
    <t>0x9e1127cb40c1d237a12788cede9a749e8db0266be2e293ee6e24cda867844723</t>
  </si>
  <si>
    <t>71f24e0d-db2e-47f5-8089-f9e132a77180</t>
  </si>
  <si>
    <t>0x4050770fce4f0bd38aa27b3f46237bccb46e085ea087760af2db0220ec7c4eae</t>
  </si>
  <si>
    <t>36bc8950-905c-4e09-9606-6ad072edc2d4</t>
  </si>
  <si>
    <t>0xd5f0dc37c7bfaf17c5c2b03f06e777eb0a6e8a8200e62a1c65c1db9965b66d77</t>
  </si>
  <si>
    <t>6e9ab5d6-ae90-425f-be9f-9b9f03f465f3</t>
  </si>
  <si>
    <t>0x8a6aed780c628fc72dc7d0729ad72ab1e23e9033b3a6121fd6d6aaac016b1a4f</t>
  </si>
  <si>
    <t>b20c20b3-f5ec-46c7-b29c-d0ca8f37625c</t>
  </si>
  <si>
    <t>0x0ebab3638501d3d9f49756a1990d99123ced555b177694c0ea5642fb1f5edd9a</t>
  </si>
  <si>
    <t>e033640f-91a7-4c0f-b68e-daec1a0197cf</t>
  </si>
  <si>
    <t>0xe0ec07210a57af442e2f9f35ab4e591b6d545f631c4dc61cf8cb22f7ff177231</t>
  </si>
  <si>
    <t>389f45c1-17fb-4c43-a544-7400ed39edb5</t>
  </si>
  <si>
    <t>0xa6ab001d78fd341cbadeaa7ac20236111190cbe2cb5d83b536da91bc7d03f4b4</t>
  </si>
  <si>
    <t>b35851bc-1b35-4380-b924-6d7d2963f7a2</t>
  </si>
  <si>
    <t>0x8f1c970575978289fc8213789fcb05918ee28265485b49fac4b3967c8afbfa3f</t>
  </si>
  <si>
    <t>b28d03e3-fdf6-4d5b-9096-ab2b498b2f5c</t>
  </si>
  <si>
    <t>0xe3cf1d582688e7a34a2b4f4a6f6a9a16bc144ff4761e3a1705461fc2266b2fe0</t>
  </si>
  <si>
    <t>4342a8d8-a04f-4096-aa37-aca991cd5427</t>
  </si>
  <si>
    <t>0x980cbedf66e43520e8c5c80985586c14a4b6506bc37c2cf0d665e19d91e48d58</t>
  </si>
  <si>
    <t>b9b3b845-4183-4f0a-8ade-e8c1b57f3c83</t>
  </si>
  <si>
    <t>0xa7978643da82b9ae113cc968314e9b47ae497a396ceb1d7a185d7ab56d06e763</t>
  </si>
  <si>
    <t>1bac287f-7a89-4deb-aea1-7db675e28e8d</t>
  </si>
  <si>
    <t>0xc16f71ff8320e132f5910f756518e0ff4b2a06fd961934389c2536d1ef03411c</t>
  </si>
  <si>
    <t>596004d0-e0e0-4b02-851b-da42508544f9</t>
  </si>
  <si>
    <t>0x267bb6a0fbd105eb7bf368106c22d9c85305b77b3c98918c756af4e71f334db6</t>
  </si>
  <si>
    <t>f212e3b5-cdb3-455a-a0a6-ae8dcc3e3144</t>
  </si>
  <si>
    <t>0xfcf29c47b475a5b2835d8e0f2299f8251f66a681f9455187312aeda480dc03c5</t>
  </si>
  <si>
    <t>a0160c8f-2c64-478d-9dac-0ab3599139b2</t>
  </si>
  <si>
    <t>0xaad907b20c32d436a47430c3607fedd21205e3244358bdd199b4ff4b9db2afc2</t>
  </si>
  <si>
    <t>36ae9a94-17aa-4c99-b961-51dcbde5eeb5</t>
  </si>
  <si>
    <t>0x251b0ac8ce8ffa70c26773f160bfc333af878dd1f91a439c01a3ea1b99f5806c</t>
  </si>
  <si>
    <t>917e68a7-2c79-4ec4-84bc-a3b903801844</t>
  </si>
  <si>
    <t>0x6d461217ffc4ae493a3ada742463d70af6da705f924b96f81d64faaeebc2625e</t>
  </si>
  <si>
    <t>f2bd3578-3981-484f-ab91-f93717f68527</t>
  </si>
  <si>
    <t>0x21bf61dc8e46e22b1fba622365453b206572f609d5916497df15ecc2bd045e9a</t>
  </si>
  <si>
    <t>818bc53f-2cd1-44cd-8441-4ec9488145bb</t>
  </si>
  <si>
    <t>0x2fc05feb436f5978c39e395534c71410ac82b81f9cf042c1f76111aecb2ca124</t>
  </si>
  <si>
    <t>ec45baf0-db4d-4485-bc27-0da974d2beac</t>
  </si>
  <si>
    <t>0x824713b63d7a685b5fff54483b762f178c801f1c11da6422b7c3b5abb460a5e2</t>
  </si>
  <si>
    <t>4dbbf0d2-59ab-4cce-87b5-4a6474ca2f82</t>
  </si>
  <si>
    <t>0x8cdb8290573ec0a7d584ea179387dd46b6eba64408f59a0a7567be8240142f11</t>
  </si>
  <si>
    <t>5760f1ad-b2d6-487f-b352-b6cad0b1bc78</t>
  </si>
  <si>
    <t>0x9d44c0b60b5b275bc4712b4f56c5802b276a0aa27a3580c737145ec0ee0fef7d</t>
  </si>
  <si>
    <t>37f6668b-5911-406f-a911-18cec9c7ec0e</t>
  </si>
  <si>
    <t>0x16800a844ae865df55f69fc52d0a454aaffccc76bd87cc63da7d7e7cf019de8e</t>
  </si>
  <si>
    <t>6e09ae6a-b9ae-4067-89ba-d9541fc9f7eb</t>
  </si>
  <si>
    <t>0x95a14c7e1fc51f6abf6a46c8a85e48eacc41f79f4e94db9f24a796333dd54839</t>
  </si>
  <si>
    <t>c9c02c75-6f2e-4bf3-bffc-7fe6afc2c34d</t>
  </si>
  <si>
    <t>0x39cb41da1f2ca546640212e993caaa279c3cda25a3f505ce28ab8f80453414cb</t>
  </si>
  <si>
    <t>b029aa69-0891-4973-b810-377dbf1eb51f</t>
  </si>
  <si>
    <t>0xd2faac321f47df162cb93aa4f14af242c7834ffb046907f7958b98a9b31ff8df</t>
  </si>
  <si>
    <t>56107550-0a95-4129-9672-2ae813c5310a</t>
  </si>
  <si>
    <t>0xd5a2f69620ed92e8dbfc240c1908cecd4afc3afe2da782dd74edb508a00eac19</t>
  </si>
  <si>
    <t>e0dcca52-4b9a-4d91-90fa-197b05ae1f39</t>
  </si>
  <si>
    <t>0x4bf92fc8e63aa999515374e1d598e038f09ec1d75d3ed9ce5ecf7c2853557434</t>
  </si>
  <si>
    <t>8716a864-73e7-4384-b757-a6c706d63043</t>
  </si>
  <si>
    <t>0x8c08aa893f4bb40f6838abc521587550ae1bb17b1790b82964970e2fa23521f7</t>
  </si>
  <si>
    <t>30cc81e9-a33f-4b5a-aef4-9a4c065b8f4d</t>
  </si>
  <si>
    <t>0x76fb29bf5ce1b430880bbd356fb4c4256307fb4cbf2a38baa33f4cbfc795ee04</t>
  </si>
  <si>
    <t>e2682adb-e4d5-49d4-a9a6-0042ee547a2e</t>
  </si>
  <si>
    <t>0x78376f801d11919a0e410bbadbc5fc5c24097c89e2b522d8a31bdc4f39e90231</t>
  </si>
  <si>
    <t>f7007a0a-3ad5-4d1d-93f9-faf954a9b817</t>
  </si>
  <si>
    <t>0xd2322df464e0d528d203583fdbfd5d191e4635d8f68bc3da008d216a2454375e</t>
  </si>
  <si>
    <t>e2d980db-76f3-405f-a722-0009f3349cb1</t>
  </si>
  <si>
    <t>0x716f6e586b6586975a34e09c700ad95bd6c0ed092c706c46e1100a7fd7c7d7d6</t>
  </si>
  <si>
    <t>54fdb148-85b7-42e3-9125-b8058e962624</t>
  </si>
  <si>
    <t>0x73c6d1f3801b221bb37d0f689e0f0dd20a14fb517f58c1a5a7c10cf996dc16d0</t>
  </si>
  <si>
    <t>735942cd-05ee-4aa0-806b-7e558a02118a</t>
  </si>
  <si>
    <t>0xd2b593ad21e9fee355d54cb7570883e0bfa98f84e31b9d98edd59529b9699347</t>
  </si>
  <si>
    <t>9550bfba-b222-4cda-b98d-4ce23ae25de9</t>
  </si>
  <si>
    <t>0xe79eb0fb23a12b8f91cd3b534e08be2a65e818736592119cbc1a7c5a779e6820</t>
  </si>
  <si>
    <t>129aedf3-010f-44b3-ad9f-93d6f92cfbac</t>
  </si>
  <si>
    <t>0x0cbc8f6439f1be0e03b97b28538ce297bf8191119fbf0225599e23f27feaf407</t>
  </si>
  <si>
    <t>3f9f7823-f191-419e-a4c5-277751ba798f</t>
  </si>
  <si>
    <t>0x1a507e8bbb7702cb43a5d7ab297ea37d19866451a3475f9713cb097e378f1ce7</t>
  </si>
  <si>
    <t>271d1654-54b9-42f9-9345-d063ee1bee1b</t>
  </si>
  <si>
    <t>0xbea1d18816aec73b5ce54736453d2aa3c5d08952e9b83773c6d80db3ffa7711c</t>
  </si>
  <si>
    <t>325e04e9-36f2-4bd7-a8a5-dc2a722125d5</t>
  </si>
  <si>
    <t>0xe9c5b1f7897ff5deb0b52a5f1c51b8c59007e60bf76cb5d44ecacb28f86a06c4</t>
  </si>
  <si>
    <t>026ee30a-7fc4-41c1-b96d-e9dc8d28e285</t>
  </si>
  <si>
    <t>0x855d4bdb7484d6b43f17703f5433f87e0464f707ef7f5bf4e7b86843ea455d23</t>
  </si>
  <si>
    <t>fa9b4dfd-f381-40e7-8d61-05d4db13cee6</t>
  </si>
  <si>
    <t>0xf1ba80d5b21bb7203f7e2ce6ef5b59b9f6ffe7d586506ff108cbc4f9a37962da</t>
  </si>
  <si>
    <t>43165bca-ee3b-430e-945e-d5eef4054115</t>
  </si>
  <si>
    <t>0x84d6116543742c39141f9e1754ccb4cc0f367ff40df24fb33064c6afe9b76500</t>
  </si>
  <si>
    <t>1e508065-b71d-414f-99f2-148ceaa0d030</t>
  </si>
  <si>
    <t>0x0aaa0a2d5019028776ef88dca9adf2cf4f957df5f73b2a70e9507f682cf1f8f7</t>
  </si>
  <si>
    <t>f4881d34-f337-4e86-83a7-3f4915a7e187</t>
  </si>
  <si>
    <t>0x528447983ea8ae3e89faea2a179bde145c28c3226bf49e5069bbfc7820477365</t>
  </si>
  <si>
    <t>0769eee4-2a4d-4752-a5fb-df380f7ca904</t>
  </si>
  <si>
    <t>0xb0fed1fe0dac0bd3bce8f0042a7e87e00b6f95eabc888c47d58d072ebaf0afbe</t>
  </si>
  <si>
    <t>776d92b3-ce48-4dd6-8b3e-f598e205c272</t>
  </si>
  <si>
    <t>0x742f6639f024dc0e4e984bfab7047a467b4c2dc3aa1deeb60e20824cc7a8862d</t>
  </si>
  <si>
    <t>f912789a-e896-4087-8055-ff58b4a9dba3</t>
  </si>
  <si>
    <t>0x24733e4fd84c835af636a5dfbb60bab63e4bc37894fed81d5734de4b4c63432e</t>
  </si>
  <si>
    <t>2184843a-6c81-46af-a7f2-9336b1cbbcec</t>
  </si>
  <si>
    <t>0xd2ccaba756699945168e587edca34227899e47136d6bc1fcac05f47a14da3601</t>
  </si>
  <si>
    <t>58a3bba3-b44d-4a37-8b93-b66ea5006c24</t>
  </si>
  <si>
    <t>0x905e9bc2f8dbebba5117493b3e180d4e604f2b4ed3f781f1f6d00c719bffb533</t>
  </si>
  <si>
    <t>bf0a312f-5b4a-4e66-a67b-cdaabddc4573</t>
  </si>
  <si>
    <t>0xfc1187873acd1bb95138451d6dee3a5bdff405f40aab47a5154c94655f84679d</t>
  </si>
  <si>
    <t>9c521c55-7472-453e-8f91-11ca3b4533f3</t>
  </si>
  <si>
    <t>0x4de0b233b8e7011c0a653d9f45f6dc8ea62a197af91519ebcd176177e86edb1f</t>
  </si>
  <si>
    <t>4e7f6309-0f61-427e-8dad-e753af3ac2b2</t>
  </si>
  <si>
    <t>0x53ed0672ff4faefcabd66a4009a5c5d6c49b86dead320aa3460914ba9846ad0d</t>
  </si>
  <si>
    <t>ea8f68ff-3270-4920-bbd4-29b3f288c116</t>
  </si>
  <si>
    <t>0xaefe5b3c6376ae56359e713ab93a8216420c46aff19bdb866d71659cebbc8404</t>
  </si>
  <si>
    <t>0c6d9337-8882-4db8-8f32-a9522b4f3d34</t>
  </si>
  <si>
    <t>0x005f91c7a308afa9020018177146175f4e61e5fe09711e5cc0f411abdf38969b</t>
  </si>
  <si>
    <t>c6c8260e-b3b4-474e-b866-8b00b73ba875</t>
  </si>
  <si>
    <t>0x454b2cfd6c2770eb0db9ed21a1560804313c694b871383652142fbabb71a6773</t>
  </si>
  <si>
    <t>f3480cb3-d537-4cc9-9dc7-23911c81a574</t>
  </si>
  <si>
    <t>0x30a76840d51b043848176670bb8f5226d3e451f8b17ec131a2b019e06459e5a6</t>
  </si>
  <si>
    <t>7ef48256-d69f-4345-8c36-98f09742db26</t>
  </si>
  <si>
    <t>0xf171e6b6de9be495daa86f45dd5f72bb03323320341ace22b8008097cdbae047</t>
  </si>
  <si>
    <t>9a4dfe7e-7b2c-4947-9e3a-ef3db6b7ddb2</t>
  </si>
  <si>
    <t>0xe5d0bc7ee5d94b5c47a9b1cb160a92708fb360141a11a8d4f1818fd3d8f1f753</t>
  </si>
  <si>
    <t>636d9321-efd0-4dac-a2dd-42ae18fb57ed</t>
  </si>
  <si>
    <t>0x8cda39a67db8cf1d7611473930030d35f777b4f337ddad25db945cc8b44cd35d</t>
  </si>
  <si>
    <t>387e5beb-daa9-4b32-834b-46509ef7df31</t>
  </si>
  <si>
    <t>0x34c3fa3d50ea058a6698d4fbf13f99e56bd7e639cce5cd68c62d1f3292b2b3f5</t>
  </si>
  <si>
    <t>511216c3-f427-4d2a-92cc-b36c0ba8d684</t>
  </si>
  <si>
    <t>0xfebf95b536d752ce704ffaacec85af20f1938e811d7110ddb12a88b36d78f3e9</t>
  </si>
  <si>
    <t>375e53c8-8ee3-4afb-8374-203965c86839</t>
  </si>
  <si>
    <t>0x507d95081ee3595c52b19654332f83e2a759590f9e0386e060df691053f63727</t>
  </si>
  <si>
    <t>e67cbab1-1333-4f3b-9897-32050bb0594c</t>
  </si>
  <si>
    <t>0x2e71d2d2753dae244a394d8664f2494e1d7aa267f20c1135af61b0c93ff9d4e2</t>
  </si>
  <si>
    <t>f4bd0f91-e9fa-46ba-9a41-d7b246b55296</t>
  </si>
  <si>
    <t>0x0a45710f2d1a2e7d51a266a20758c2a23c7dd6e41e03e3b48e2dfa54284ba129</t>
  </si>
  <si>
    <t>f35ee45a-7c6a-4e43-9598-8544befd3b41</t>
  </si>
  <si>
    <t>0xb2bba9a886619238f61cf4c37c934dfcec0300f614ed3385d9dd008768b21e54</t>
  </si>
  <si>
    <t>b42d8255-b001-4674-9240-3646801a1000</t>
  </si>
  <si>
    <t>0x7f7673601a489339d1cf9a8086726738bb03206d6ad9d374a61b8762c3ceb8b0</t>
  </si>
  <si>
    <t>3af4e438-8cf0-4ad7-96c7-6b13599fff9d</t>
  </si>
  <si>
    <t>0xfd7849fd467dd1a6e07467fc656a2e19b61bcf80a994332a61ddba73ef28a124</t>
  </si>
  <si>
    <t>ded283f2-9bb6-420f-8d4a-f49805869837</t>
  </si>
  <si>
    <t>0x19bdee84115454def34adda686b8ba894be7724bfda1f2deb91cfad33d7d9093</t>
  </si>
  <si>
    <t>be200232-448b-4b4c-89be-da021f7ec418</t>
  </si>
  <si>
    <t>0x74e210724e13268b00357838aa170e844eb89f1f6707d2fe336e4b23bde3c32b</t>
  </si>
  <si>
    <t>eb59426f-b217-41c9-8e6e-d38335c85745</t>
  </si>
  <si>
    <t>0x58f0a4cdc688429f115549d1605fd5a24b772c0eb015fcc9236c9122e7eb2c79</t>
  </si>
  <si>
    <t>4100</t>
  </si>
  <si>
    <t>4101</t>
  </si>
  <si>
    <t>Booking.com Brasil Servicos de Reserva de Hoteis Ltda.</t>
  </si>
  <si>
    <t>Booking.com | Hospedagem Caio</t>
  </si>
  <si>
    <t>4102</t>
  </si>
  <si>
    <t>Passagem Gab para São Paulo</t>
  </si>
  <si>
    <t>4103</t>
  </si>
  <si>
    <t>Buser C-Level</t>
  </si>
  <si>
    <t>4104</t>
  </si>
  <si>
    <t>4105</t>
  </si>
  <si>
    <t>718</t>
  </si>
  <si>
    <t>719</t>
  </si>
  <si>
    <t>9679</t>
  </si>
  <si>
    <t>9680</t>
  </si>
  <si>
    <t>9fd92bb7-5ba5-45be-9c5a-3b374d9b1392</t>
  </si>
  <si>
    <t>0x42a90aee65e5d062a71d1d0fc1870ff0b9d8929acfd04c1355ee50c8be674e5d</t>
  </si>
  <si>
    <t>f812de8a-5e96-4a54-9418-55022207988d</t>
  </si>
  <si>
    <t>Compra de Ledgers para conselheiros Seamore</t>
  </si>
  <si>
    <t>0xbd8ce5224983d4eab4845f616908a0d7184b51900bc5cca6fcd3dcc0ea051c8f</t>
  </si>
  <si>
    <t>681e7466-0f80-4721-9a0c-cfa417ad5457</t>
  </si>
  <si>
    <t>a8107438-7116-49e4-a58f-70f925e1a9a8</t>
  </si>
  <si>
    <t>6b20e24d-6281-482c-be03-e21ae47566cc</t>
  </si>
  <si>
    <t>0xd86f7b9678a130d4c1e3a5559568a1546827502c48de5d011f097d2744e8f3cd</t>
  </si>
  <si>
    <t>3d8d05c4-5720-4586-894e-38f595a4e691</t>
  </si>
  <si>
    <t>0x6c0fa73a8fce5a90997aadc17f7def11f61378efc889277616bd54ad00ce061a</t>
  </si>
  <si>
    <t>2fe2640b-4e70-418d-9e91-159a9742f54f</t>
  </si>
  <si>
    <t>0xa8de772f77881ed8cf4638ac2cb9ad2942377bbad6417dfc61b1c50e3e176124</t>
  </si>
  <si>
    <t>2af511d0-9caf-439a-81e5-0d9437f9210b</t>
  </si>
  <si>
    <t>0x9ce03d97a3c8b0c776a19df54995a5fdbaac1fcf69c9e0afd11126f0e723de95</t>
  </si>
  <si>
    <t>df5917e1-b16d-425f-92f8-173cf4279372</t>
  </si>
  <si>
    <t>0x67d250a90097b5f8736b141ba7735706f503f224e3247688933977c769c29be3</t>
  </si>
  <si>
    <t>59ab92d8-6371-4b5c-945d-bd9bf9b20a64</t>
  </si>
  <si>
    <t>0x3e6adab8f26eaf31a7be5b6a5306fb4bffb78b7511ac7bd36787702a4cd2461b</t>
  </si>
  <si>
    <t>5eb6f0a3-9d16-40ca-87c9-b4d659e9544c</t>
  </si>
  <si>
    <t>0x9f37884eca6bf95e2b26c081459c4d39499380faeebe4440d714f470b751e47c</t>
  </si>
  <si>
    <t>7ffbb7ce-e861-459b-a59a-3d0a0f0f6b6f</t>
  </si>
  <si>
    <t>0x186dc5c67cd62c2f7d2e2359c1e7647fe436915c2fbc796d44115e7af78cccf8</t>
  </si>
  <si>
    <t>13d4f1b4-58d6-49ba-8d45-c68e9f6b7bc2</t>
  </si>
  <si>
    <t>0x5bce01bdbae36e074dd02f7cbe6f9f29f01eb48b775049ca31dc569b68da861a</t>
  </si>
  <si>
    <t>e1fd075c-4c08-41f9-ab2d-c467603e913a</t>
  </si>
  <si>
    <t>0xbe2ac07cca662f5537d4702d4bff93800b28e5bccf92c71f676d42d6ecc90cb2</t>
  </si>
  <si>
    <t>41934bf2-1dcb-46a8-b927-1492f974e28b</t>
  </si>
  <si>
    <t>0x78a5b7a2fbde307c22f2362e0310e0f18ea453cfb2764f684cd2d3b5663221bd</t>
  </si>
  <si>
    <t>78c10c5e-9d56-4b65-a2d3-fabd4a9f4684</t>
  </si>
  <si>
    <t>0xa08c62637a8b3b16bd94e4574ca758d1b4fba753942e71e9862a226971b2cf89</t>
  </si>
  <si>
    <t>19ebd6b1-567f-401c-b8da-3338958fc478</t>
  </si>
  <si>
    <t>0x012404e9a69c96c669150faf13ec50049e18976ac5c43154570be9a4969d071d</t>
  </si>
  <si>
    <t>3eb43f75-57e0-4ab1-b9c3-73ef88ee01e7</t>
  </si>
  <si>
    <t>0xfb771f924fcbf6993062320ac8fbd386dc956656ff174b4cc60784ff1a58b7e9</t>
  </si>
  <si>
    <t>85b19e90-fec3-4f4f-af42-4bec7350cc26</t>
  </si>
  <si>
    <t>0x0c15e0a16dfb9f549d9cd023ff8b2fd6a8af7b33ad2b49624e9860d1f5dfb522</t>
  </si>
  <si>
    <t>6a75abe7-64f6-496e-bc1b-af2bb7cbe552</t>
  </si>
  <si>
    <t>0xcc8201622ff772c42b72996a691af762b605e24790c367e7d79ac5c5b6ef54a9</t>
  </si>
  <si>
    <t>bd9ad5e7-8ebc-4af8-8aa9-0ec617a731df</t>
  </si>
  <si>
    <t>0xb7f5c0fd1c47cff9455c6f9cf1dba1642081c0056a04387ae404aeb9212c8643</t>
  </si>
  <si>
    <t>f3ae7a48-57f2-4d80-8d51-8ea0b43b2f5d</t>
  </si>
  <si>
    <t>0xf3f0027161a30f37dc593e907108b6ef2ae7685b7cb03abd394bce2c56e4e9b5</t>
  </si>
  <si>
    <t>98d1710a-9a34-4581-af07-fbaffc3b0e33</t>
  </si>
  <si>
    <t>0xb7fff7471f6c2c69339fae650562f6c50f4fb184ef41e872de7384bfce9171b6</t>
  </si>
  <si>
    <t>e9df7a82-fde0-4987-b97c-b6eca064c98e</t>
  </si>
  <si>
    <t>0x4e1b8dce4bae9c51b11d1a0bbffb68bd8331c85497cc4de425186088100d0283</t>
  </si>
  <si>
    <t>644869be-2df9-43c8-a26c-52d0c9c06d33</t>
  </si>
  <si>
    <t>0x6b1c4e8b987202a3233f25d091b7c3095a86d1325f90796d19498e8153f36572</t>
  </si>
  <si>
    <t>82aece5f-eb24-4972-9a97-6bb4b65f1815</t>
  </si>
  <si>
    <t>0x1a9a269716b801533094b423fe0aa4601233f736c8d1cfe8a31e1544052dd4e2</t>
  </si>
  <si>
    <t>7b4381e8-8ca4-4b3d-9271-41c87666e3c2</t>
  </si>
  <si>
    <t>0xd520a1a964c6f74c805c9f6446241466d3c4dc37ca1d974091b57ffdb821b384</t>
  </si>
  <si>
    <t>f8543abb-156a-42a3-a2fa-f4fcfbbe373e</t>
  </si>
  <si>
    <t>0xe9fa687d7dca84d93d58e6beecb4c4262efbed80a6b08bc17f99f18dbb36e70b</t>
  </si>
  <si>
    <t>cd717ca3-6acb-4aa7-8dcf-21647ccb18cf</t>
  </si>
  <si>
    <t>0xea83020602d1b05bd655d3863a619ff335dbbd1a8065733d77bb03f5bfa438d4</t>
  </si>
  <si>
    <t>a5ade6ad-6d4a-44a1-8b3e-55edf032ac1a</t>
  </si>
  <si>
    <t>0x3581e312f3d00224524984082e9af71d93135a138859be79c424ed4216982b4d</t>
  </si>
  <si>
    <t>9351e202-5046-40d5-9203-153f4d1619e8</t>
  </si>
  <si>
    <t>0x621d8f08c768a8069ca996374aef0426dd1e0cfac235595b120d3a41759a8ea8</t>
  </si>
  <si>
    <t>1c4cc005-ff97-42b9-aa30-59c1402ac256</t>
  </si>
  <si>
    <t>0xe3cf1ed4deb4ff44cbe0a9a092f66fcf80447be0504f59cdc21f62259a2c4170</t>
  </si>
  <si>
    <t>c0051f39-a3ca-4ee2-9315-4f38e38009e0</t>
  </si>
  <si>
    <t>0x06d49ab9ff0c78429af9894d86de583a226f1f52fd9394219010679b1633804e</t>
  </si>
  <si>
    <t>a0d703df-080f-42d3-ae56-e2af3912972e</t>
  </si>
  <si>
    <t>0xd8ea4aab1f2af21d30f3a43f76bc91e493f1335d3c32ebef9861dd05182515f6</t>
  </si>
  <si>
    <t>67d8168f-d7d9-42cf-8a33-f771a5af8ad8</t>
  </si>
  <si>
    <t>0xf8beb84d307ec27e37deed5b6b5d56c213c5eb544f0217b152e04ce498543a77</t>
  </si>
  <si>
    <t>eafe290d-b843-49cf-812b-118138702cf7</t>
  </si>
  <si>
    <t>0x5743e01eef5289c1351fdf77e41c62e7b58dfeac0a45f34db7111abb7d7d84ea</t>
  </si>
  <si>
    <t>35ddd500-57be-494d-9f1c-db0994ae7222</t>
  </si>
  <si>
    <t>0xfd0d856977adf975d439b7e5bc1d77db9a278425582fd4b8296c5d5666718862</t>
  </si>
  <si>
    <t>70f3bfaf-9f90-4939-96c1-58b7c06f476a</t>
  </si>
  <si>
    <t>0xfb63b81e91578c667c2f8cff04a41fbcca45130ee93f2893ec097324f46dbecf</t>
  </si>
  <si>
    <t>00a71dfc-6ece-4d8d-a728-6c73817a8e86</t>
  </si>
  <si>
    <t>0x7b20bdc7d21d1d9dd4f35ee8d546b74ebae601672eaa866915fc721b00f2cc06</t>
  </si>
  <si>
    <t>07cfa1d5-401f-43d4-94d7-c4156db948c0</t>
  </si>
  <si>
    <t>0xc2dd4fcaa97e6c11d5a66ead49c9c449a47ffc9dc7693d29d29d343fff91e5e5</t>
  </si>
  <si>
    <t>15a16b01-3847-4f12-a311-7216a9803407</t>
  </si>
  <si>
    <t>0xaf703954eb417525e84c8cf358cb89e16e3f9cf0bea777a3aef32da9a3adef2d</t>
  </si>
  <si>
    <t>f86e2c73-ec1c-4afd-a36a-1559be9baa99</t>
  </si>
  <si>
    <t>0x7dd1d2ca47596c0ecfc09a74a9828a40208b1f512d75433c3b19469a37c332e6</t>
  </si>
  <si>
    <t>e1e0ed21-90da-4e97-bb89-53cadca37bfa</t>
  </si>
  <si>
    <t>0xda2204623b1602b9359c3d6a70bab904bf0708a27c4aecaafa13a07f99c852f6</t>
  </si>
  <si>
    <t>7b04f59f-db5e-4783-ba09-0f951393f4c0</t>
  </si>
  <si>
    <t>0xd25b3622ffd9b78aef1d9b8ec99a5d77e59d31493b8d01a0bc4d2e5fc5356f56</t>
  </si>
  <si>
    <t>74104cb2-e326-4fcb-a9a8-4c40665693f5</t>
  </si>
  <si>
    <t>0xd43b2032bbd5083ead3c9133d129bab842b4840920cc4bda6c3a67aba7ddc347</t>
  </si>
  <si>
    <t>cc7cfd51-b53c-4cdc-9dd2-b82ffde9627d</t>
  </si>
  <si>
    <t>0xe42a657fca684d1049e16f9c79d6e19b751b3ba481f87a1a245a1fdf6939be9c</t>
  </si>
  <si>
    <t>7ef1ca2c-a141-4afc-af33-39ace4152f15</t>
  </si>
  <si>
    <t>0x8f1fba5e9726a8c024ede52a26e9bbfac9474c113bb5b621731fc2168c122876</t>
  </si>
  <si>
    <t>86a2dfee-e703-4d98-a6af-47fccf0629bf</t>
  </si>
  <si>
    <t>0x05fc2bd8b068b7b41cb8abd3e899933f382bb9e66f519ededce61202346e2040</t>
  </si>
  <si>
    <t>06943861-2efb-416c-8120-1edf042423a8</t>
  </si>
  <si>
    <t>0xccb7ec49f7b57bdab496bca8b2c1306d116effa82e28eb0a1017b84f8c386f58</t>
  </si>
  <si>
    <t>7c29fe41-2ae8-4995-8ac7-fe5b0e821ac0</t>
  </si>
  <si>
    <t>0x3a192e8be891557dbf11a8fa8b312ae1d812f6f7ed1e2662ab22d43a2c620c1b</t>
  </si>
  <si>
    <t>ef253d01-bf76-42cc-b6ad-4a9ed904c0aa</t>
  </si>
  <si>
    <t>0x66424f500111edfe473b04b7bf456b657d679eb1f8d0a3ea92c54e7aad939ad6</t>
  </si>
  <si>
    <t>b485de54-69c5-4a5d-bcbc-4848aa395f02</t>
  </si>
  <si>
    <t>0xf01bd69974452c8a58a32520d8ecd8884998e78c3daed80abb9c9060ae0199ca</t>
  </si>
  <si>
    <t>cd7f7581-634d-46c0-9186-c9ac04bc8eac</t>
  </si>
  <si>
    <t>0x3f822e7e190bf95c61d946f10643c8af260e31e6d8222c1fccb24e9913fe19d6</t>
  </si>
  <si>
    <t>5952520d-66a9-4237-9b4a-173f5c593108</t>
  </si>
  <si>
    <t>0xb6b01a63134f1bbd16fad753fbd74da1c0a080f58cad39ae68f3df8f0624510f</t>
  </si>
  <si>
    <t>f6ac82bb-65b2-49c2-bb0b-44d999c87555</t>
  </si>
  <si>
    <t>0x05aa2754cc6981cbc2dba4e53ce4887711d788c3e74b2386d1a87ec7c098cd75</t>
  </si>
  <si>
    <t>c52615ec-8047-44d3-b504-ab4c28af965b</t>
  </si>
  <si>
    <t>0xd249ad859e9d543d1a205b9db9a2d0e2eee960bca8c522f6d21752caafe284b7</t>
  </si>
  <si>
    <t>5e0cce93-a7fe-45fa-94e7-4b86619ec977</t>
  </si>
  <si>
    <t>0xcb5e029418a18025a0be186ebb5c72bc542af417b32d271d29604652a22c447c</t>
  </si>
  <si>
    <t>92f8f0a8-15f0-4c71-b44c-7a0dd8b206f1</t>
  </si>
  <si>
    <t>0x6acf0d3fbc0c6fc3cccb74d89a421d7fc938744f483f6698821e0dc2e54941c0</t>
  </si>
  <si>
    <t>bae98cda-76a6-4293-a225-ef6421a8544a</t>
  </si>
  <si>
    <t>0x142624295135ad148facf9f64c741cccb466220679c6019617f794442d2e0c1c</t>
  </si>
  <si>
    <t>0226448c-618a-4c85-96cb-b93a3d80019e</t>
  </si>
  <si>
    <t>0x9d193bb181ddfc85df62bcab6d222c329fda55100dea846aaf357c04257b474f</t>
  </si>
  <si>
    <t>726c0429-2d74-4f5a-ad38-c70a002d0eda</t>
  </si>
  <si>
    <t>0x3d38327baa2325ac37b1cf1f651f22bf4d12521f3e9bd96a5f1571833bd0282a</t>
  </si>
  <si>
    <t>00978065-a86b-4545-8118-1f8e51245534</t>
  </si>
  <si>
    <t>0xb9aada025eac2da3a4637488c23854e95c8c4782d697e4b450bde2d272e3b3bf</t>
  </si>
  <si>
    <t>ecede05d-9cd6-412f-be6d-b0fb5ccf0647</t>
  </si>
  <si>
    <t>0xdc1571c5cf4c1a3549ad72ae4a63359069520fedda461365d60daa2d37a1cb32</t>
  </si>
  <si>
    <t>0c2033c0-5b72-4eef-a179-7a73fbe434a8</t>
  </si>
  <si>
    <t>0xd3829a666353296f4b143d96a565a0fc457ddca6c1a0c42b97689c72e808e27f</t>
  </si>
  <si>
    <t>744a96e4-d5eb-4b0b-9122-7844e5c39e9e</t>
  </si>
  <si>
    <t>0xd5bbbc1596911ffd6593ef14e861919a45de46d33e7ae0f46071d4da71026849</t>
  </si>
  <si>
    <t>42a99ced-84f2-4b60-81e4-b11723326290</t>
  </si>
  <si>
    <t>Classificado para balanceamento</t>
  </si>
  <si>
    <t>0xc45af424042aeefc89c48449869ed8a7c5511b5eb029ba9aed037d0d6d9467a3</t>
  </si>
  <si>
    <t>3625</t>
  </si>
  <si>
    <t>386</t>
  </si>
  <si>
    <t>Projeto 1 Coca-Cola</t>
  </si>
  <si>
    <t>4106</t>
  </si>
  <si>
    <t>4107</t>
  </si>
  <si>
    <t>Serviço Extra de Reprocessamento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</si>
  <si>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</si>
  <si>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</si>
  <si>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</si>
  <si>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</si>
  <si>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</si>
  <si>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</si>
  <si>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</si>
  <si>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</si>
  <si>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</si>
  <si>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Fornecedor Projeto Coca-Cola Metaverse (Pago para Andreia na Conta Pf Dela em 3 Transferencias 50k, 50k e 43,215k)</t>
  </si>
  <si>
    <t>4117</t>
  </si>
  <si>
    <t>4118</t>
  </si>
  <si>
    <t>Taxa de Alvara</t>
  </si>
  <si>
    <t>4120</t>
  </si>
  <si>
    <t>720</t>
  </si>
  <si>
    <t>9681</t>
  </si>
  <si>
    <t>2fa1426f-044f-4aeb-8eb0-8fd890785bf9</t>
  </si>
  <si>
    <t>0x3aebdb9cf376e87c3086b40ebf5dfdff30e63fad2e9d2263a60b734154ac9832</t>
  </si>
  <si>
    <t>0e7c322c-96b8-46e4-b2d3-ed97ff35e675</t>
  </si>
  <si>
    <t>0x7e3b9ebcad65e88d72bb5ccf36c59baa3f9225265d5ccbe9259452fdcc18b672</t>
  </si>
  <si>
    <t>67b83b2f-0872-4ebb-9c4b-c369bed17e5a</t>
  </si>
  <si>
    <t>0x8768e591ac065a198c1359a0233c6bc5069e8c0b7d0f1234a1eba2648c642b42</t>
  </si>
  <si>
    <t>ebffc5e6-f58c-4707-b0a7-c53161b44147</t>
  </si>
  <si>
    <t>0xeea46e2106394c861fab02575f4b87440ad84bc7c11ad32518e6780285db3f8d</t>
  </si>
  <si>
    <t>2a3cb61d-55be-4806-abd7-405a44c0979b</t>
  </si>
  <si>
    <t>0x683bf84cbebdb3dc2f9c768febc8a29491d6f28520b80105e7a75b8e0701b4be</t>
  </si>
  <si>
    <t>f9eb663a-6706-46c6-9606-a2691ed8077b</t>
  </si>
  <si>
    <t>0xa57a19136b44f6fd7bc12d592253b53e3e1bbaa6e911caec6cc909e70967a1b8</t>
  </si>
  <si>
    <t>d1a9e396-c6f5-4edf-838a-30b4bfc74345</t>
  </si>
  <si>
    <t>0xe2f1721fa66947d39eb1e73b525058bf8a997a43fca64269372e0d8de876460a</t>
  </si>
  <si>
    <t>3b5da9a1-9c17-439f-8ba4-ae1b2c88aff2</t>
  </si>
  <si>
    <t>0x89e5c2761c522c0604a8c493b38737097ce68576e2eb268a950f5ff528f34845</t>
  </si>
  <si>
    <t>f0128885-4af0-4461-aa52-0faeb21603d7</t>
  </si>
  <si>
    <t>0x8eeb05df9629c8695e4a752f7c6cbc0bf3cad5ea52856141b19234cf4580d298</t>
  </si>
  <si>
    <t>e1829614-7d08-48d1-ac37-3eebaa28b803</t>
  </si>
  <si>
    <t>0xd07508a508f08b9e68edd532647e751bc899fe157510c2e561b84583a01c6d40</t>
  </si>
  <si>
    <t>fa98e870-7653-43b5-b50d-4dd377bcb4ad</t>
  </si>
  <si>
    <t>0x88556103b82d748507b56e511b9de78547dd85cf14663be3a6a3bf7ffe0e3ef4</t>
  </si>
  <si>
    <t>62383b10-4c58-4363-aefe-4ed94148815b</t>
  </si>
  <si>
    <t>0x189a2868ec2810a09fc00087b22d92d403a7660acfa60700c272273a03266d82</t>
  </si>
  <si>
    <t>7642f568-e6d8-468e-bbe3-27e2bfb6368f</t>
  </si>
  <si>
    <t>0x835549870bf3c6d8d5c47a9129d6961379687a5f9ed1ea6b3b1d78579314d80f</t>
  </si>
  <si>
    <t>d24ddce8-d1ad-4a1a-87f8-7f010cd99622</t>
  </si>
  <si>
    <t>0xb74c29dd993af85c85ddf742ef2a109f4bb5cf7c495f724b82a24036b97602a3</t>
  </si>
  <si>
    <t>8562fa9b-e6df-4274-99d7-d66d93b083ec</t>
  </si>
  <si>
    <t>0xe94fba4e78ac9fa852aeb40b48cb82c31772c93d43186a26e33533de87e4ace6</t>
  </si>
  <si>
    <t>13a28be9-bb1a-45b5-8b8f-46b3b1a30e6f</t>
  </si>
  <si>
    <t>0x869989ea78d9d39dee8266a491e9d9c7188b3a80b9fe5cc8d750e8bd686c115d</t>
  </si>
  <si>
    <t>50f1d1cf-863b-4b65-9317-87af642bff93</t>
  </si>
  <si>
    <t>0x9f96f4e6f24c4f5fb7e0430f167b47ad72965c88454c78b3376b64a7b145dd4b</t>
  </si>
  <si>
    <t>53be2d1a-aac0-4594-ab49-8cf04b094c3b</t>
  </si>
  <si>
    <t>0x41e9aa62e2d4478551d7b0a30fb9c351bd668e97e2f80655445800c67b136f3c</t>
  </si>
  <si>
    <t>ab8620a3-1a46-450b-86e4-bac457d283ad</t>
  </si>
  <si>
    <t>0xd8b40ccc3520c4aff7d1884cc3d9c84da53524278d16f91ae8e8676584f6b50d</t>
  </si>
  <si>
    <t>39ba742f-0ade-4852-ac6e-b3e44c45c607</t>
  </si>
  <si>
    <t>0x6121f90901ae376b7c44c1ed2c526a09012f877f6e5a12da2a0905f989254e4f</t>
  </si>
  <si>
    <t>81d0c6a5-6f6b-440c-814f-c10bc765be34</t>
  </si>
  <si>
    <t>0x0e0a5830fb50ba54bbfdadff171f4a9b3144b51cfc29c0d1c024c80b79fac06c</t>
  </si>
  <si>
    <t>48af2362-a93a-4b1d-9881-0adb467f02c1</t>
  </si>
  <si>
    <t>0x76bddeda63b73b7de2090201aea7a5ba44b72cc2b546c7adaa89ecec899f17df</t>
  </si>
  <si>
    <t>b373b520-886d-487f-a8b1-2c55baa3fdd3</t>
  </si>
  <si>
    <t>0xf492e97901104eb437c2e180fe9dd5f051f1eacb42c9365d51983c1e4c53c3bc</t>
  </si>
  <si>
    <t>55344a9f-c9ff-4b2d-8ae0-ed80f22476dd</t>
  </si>
  <si>
    <t>0xaa7683e768575df044f74af2f3f29ced64d691ed7241fd469981cfce49876633</t>
  </si>
  <si>
    <t>4215755a-f21a-410f-b2c3-6141f9fb3225</t>
  </si>
  <si>
    <t>0xa462502feea3d15bb9cffce70bb578fab84c1fb3e7b17b73fd7c4a178a8ab9f6</t>
  </si>
  <si>
    <t>ed422b6a-84b7-41ed-a8fc-ec33ab468055</t>
  </si>
  <si>
    <t>0x6e41753358164a979ebd9575723a9bd98998b3309690dce3718975edb25555a4</t>
  </si>
  <si>
    <t>3dd1f75c-14c5-4d54-affc-1af2d60285da</t>
  </si>
  <si>
    <t>0x6aca906a5839ac6ee4ac1f9ba4584f3cedc5e8204a3c3ca5c3631a6d03da6350</t>
  </si>
  <si>
    <t>6d7a4288-3fde-417a-9096-fd9b64f812c6</t>
  </si>
  <si>
    <t>0x5ac3f72e129802f7dce79ace9cae1b7480eeacb72635ee561e6fc607f071e6c6</t>
  </si>
  <si>
    <t>991cc29e-ec5c-42e9-9b4b-d9846a8c4c84</t>
  </si>
  <si>
    <t>0x75a9d36e56da7bf25730bf4473fc9cb40353df40a6a597ee7a59ebd6390add11</t>
  </si>
  <si>
    <t>49df8f2d-c94d-4ffe-a34e-01ec36783ebc</t>
  </si>
  <si>
    <t>0x8a3407653cd02040a9304dce6fd2bce44b356fac526b6807aa6adff6b704fdd7</t>
  </si>
  <si>
    <t>f046376f-f6aa-46f8-8cb3-55d09bff6896</t>
  </si>
  <si>
    <t>0x36cf7819bb557cf92a458c92c656eb8eb7b241076dd9aa20c1bac436d88b7bbf</t>
  </si>
  <si>
    <t>6a441d1c-cf11-419d-bc6f-47c874ed3423</t>
  </si>
  <si>
    <t>0xf5216ac32fe9e2fecb703440f9b4707c0953097636a535e85bc4a2eac10a82e7</t>
  </si>
  <si>
    <t>969d49b6-bf0d-4e25-bb18-36ac9ded4370</t>
  </si>
  <si>
    <t>0x16cd082aebb6644518a94c47c83fff27ffa90b76b068d0e7de8307d644f893ae</t>
  </si>
  <si>
    <t>7a1dd054-1b1d-4d28-83eb-f471ec3aa653</t>
  </si>
  <si>
    <t>0xf3eabf5ec007755aeed55b310ddcc8b4c5132493819b04db7a2f0e852408aca9</t>
  </si>
  <si>
    <t>83caca17-0f54-4095-8333-d6a98dbe61f1</t>
  </si>
  <si>
    <t>0x23fe04188ab2d5fb028b087d7575fd95705d29261b6ca97d54bcbe4004fcff47</t>
  </si>
  <si>
    <t>820023b2-c43e-4b21-b014-31d2ce6d524d</t>
  </si>
  <si>
    <t>0xa3f3d4a448b140e7e129133c4eaca8afb453b4fc5ab29f4b23de7f22265b4e11</t>
  </si>
  <si>
    <t>23da6034-5f52-49d0-bf0e-b32dfd8e9ac7</t>
  </si>
  <si>
    <t>0xded7fdb7c269d7c561dee3748b38bac3c45de6510cc02e99cf8351aa098bb231</t>
  </si>
  <si>
    <t>10f8db81-cd66-43a8-934f-4fcae6a7c8f8</t>
  </si>
  <si>
    <t>0x42c438d852efcfa0affc67170c86bd285ee150a9e313509d5683f28dcb8a5aec</t>
  </si>
  <si>
    <t>96e838d5-6be2-4462-a5ac-4d9f40d141ff</t>
  </si>
  <si>
    <t>0x55213015b121e234d698bbbdd434a98088a27e6c761e320b22a2672ff6569e04</t>
  </si>
  <si>
    <t>301fddb9-179a-4bbd-8366-c78357e6feb8</t>
  </si>
  <si>
    <t>0x24002467d2439e8832a0a10a70fa99fb22882dc2f9ec7cc4083fd161a522e46e</t>
  </si>
  <si>
    <t>4275cab3-e1f4-4e11-83ac-6e93a3da20f0</t>
  </si>
  <si>
    <t>0x2e5e197cb95aa4219489c8315d17d9b048b09272af0252370e12aa480b42bb20</t>
  </si>
  <si>
    <t>cbd8de7a-c2af-4aee-badf-61379498fda9</t>
  </si>
  <si>
    <t>0x69a66c41128017c8b164baa255e03bb4e4a04423727c6950f562c9aedd44deaa</t>
  </si>
  <si>
    <t>18051012-c33d-4545-9029-b2df21cc8e1e</t>
  </si>
  <si>
    <t>0x8b36df8a1df8f36403f8eb0c9a3b4b817ba82b1d8414ce41b0a0e90219b2b579</t>
  </si>
  <si>
    <t>8c638fde-dbcc-499a-82d4-de6ffcec3d01</t>
  </si>
  <si>
    <t>0xcfc48b899bd3a9e4ac867b20315aae37a34298a910046b89bd8f4264e420ce2e</t>
  </si>
  <si>
    <t>fea838f0-5a5f-4327-b348-346446df2b23</t>
  </si>
  <si>
    <t>0xffc93ae85ce5d6a8de3cc035fc74b6925e186a4d2a66e590c5e2302517494e40</t>
  </si>
  <si>
    <t>3d8b2aad-7190-4ce4-b308-0fd7a1523073</t>
  </si>
  <si>
    <t>0xba1527f63593c34b4792d986f53d78f97253a50023172d5d6d285f73fb3585b9</t>
  </si>
  <si>
    <t>04a4a77b-874b-4905-992b-46249036eefc</t>
  </si>
  <si>
    <t>0xfb4842831433b0f852b2ca839a8798d85118ec727d08aa9400506e4b55646782</t>
  </si>
  <si>
    <t>5e9f9834-322b-4de2-a515-ced3d4397361</t>
  </si>
  <si>
    <t>0x33ca2d217f0a978ac7a9f31cd1e7934e1872915df48684e7297773b94c619df7</t>
  </si>
  <si>
    <t>25336c70-896e-451c-8cba-e812006b8b41</t>
  </si>
  <si>
    <t>0x489f83d10f92618d578f087df29716839d63da058526702bc81020958ffe2aaa</t>
  </si>
  <si>
    <t>a37b4710-db1e-4ad4-b4fa-f6264f35ee6f</t>
  </si>
  <si>
    <t>0xf5f0229fc70cc35017a104748cd6bec7fdc22dfc1b53742fc1d7f582e10df94a</t>
  </si>
  <si>
    <t>0e0e875a-8a85-4d7a-be75-8d7a75bc0bca</t>
  </si>
  <si>
    <t>0xff7b22aeaaffb0fa4be8993a8319f647128a729091c5d33818ccd353f09b5dea</t>
  </si>
  <si>
    <t>96caa8f4-59a9-4bdf-98b3-a0455f4b50ca</t>
  </si>
  <si>
    <t>0x9ab19b4e2ed82ef85cb41604743973cebe343a5b16ca7b5d72323a2c076674ec</t>
  </si>
  <si>
    <t>923b3d93-0896-4a24-96bf-b21cd4fe698e</t>
  </si>
  <si>
    <t>0x9629ae3ebe24a19cc500d32aab8760b4ca8263f498e91a416bd9cd446b00efdd</t>
  </si>
  <si>
    <t>0045efdd-bc6b-4093-be18-c59c4a4d5fd5</t>
  </si>
  <si>
    <t>0x8b36d5d7b89171e753aeba7a4a57f2cbdbef66580dc6e56769547ccb25ee79b4</t>
  </si>
  <si>
    <t>28c21162-2388-4824-966b-ca0cb9005478</t>
  </si>
  <si>
    <t>0xe33eccc4eb4847ae2db95edf8ff5a798a7394eef77e1287e2784cc413f691ae7</t>
  </si>
  <si>
    <t>7f76d3ed-e8a6-4487-8af3-2629d6d121dc</t>
  </si>
  <si>
    <t>0x94960fa1821cbab8f942ba8d4bc3e90fc03b9658fecefc44768c618d96f5cee0</t>
  </si>
  <si>
    <t>854550e6-e2af-4e73-882a-04430019da04</t>
  </si>
  <si>
    <t>0x8844325793af6b8d5a4b024833ccf8526e2c03264722af1c2cd5f43b9cb04eb4</t>
  </si>
  <si>
    <t>75f27070-f6ee-4d46-9718-26f76fd2439b</t>
  </si>
  <si>
    <t>0x8ca218a2a0e8719c6d197efcee4d5f2c00e61db68800abebe8b4d4748517dbfd</t>
  </si>
  <si>
    <t>f0e000c6-9824-428c-92dc-5ff4ce0f0713</t>
  </si>
  <si>
    <t>0xf3fab74d9df4cba0ecce2cceb426785dde54a51fbe6244368076e9965862b012</t>
  </si>
  <si>
    <t>2469c64c-6548-4935-88b8-50f90bcdcf46</t>
  </si>
  <si>
    <t>0x3459fca7b57c75674b8f791a997411b43e9323a4b957f0bf914ecdb2048455cd</t>
  </si>
  <si>
    <t>8d360811-8947-4edd-9134-5c435b0665ee</t>
  </si>
  <si>
    <t>0x36f9e65f3ec21978be47b53e4f31ce6887f0ca9a9904196b30343bf3857859bd</t>
  </si>
  <si>
    <t>fdecba9f-598a-4386-8398-2137090473ea</t>
  </si>
  <si>
    <t>0xe5a0bd79357349c1b712ccafda58d6e4c3b84c665919c6fa79afdea92b7ddba2</t>
  </si>
  <si>
    <t>e1e73631-107b-4f56-9fe7-4e82e23da215</t>
  </si>
  <si>
    <t>0x9d2a82f5b634fb70352ded8daec0e16a7d7730f7ffb92e8cbd17ab28dc9bdcd2</t>
  </si>
  <si>
    <t>033b85a0-9034-42fb-a85a-8daf87113fea</t>
  </si>
  <si>
    <t>0x60e34c622d8b3e144d2c0e059c75f82acf00effb9e26ed5208dfcf6ac7f5bf62</t>
  </si>
  <si>
    <t>3749e008-6c35-4074-a5a4-1fc22f6b0429</t>
  </si>
  <si>
    <t>0xfe8844f49243bfec685d316a08c85612ac225ec506bb30d8d3ddc341a02529dd</t>
  </si>
  <si>
    <t>8f6153f6-2fbc-487d-ab7d-03d7a93342f7</t>
  </si>
  <si>
    <t>0x4312defe1ef233dc2c73574716668aeee6d7f1b31713e6333544238ac001d699</t>
  </si>
  <si>
    <t>909e60eb-2f73-44ca-9d33-6b3b93c1df71</t>
  </si>
  <si>
    <t>0xbb9dedd0d15089df721f33edc2635293b8512c64a5bc630bea7d13f2422bb2d2</t>
  </si>
  <si>
    <t>4f3c709a-143b-4c8d-a39d-911a789f12a4</t>
  </si>
  <si>
    <t>0x158b8c4ad4e8048468abce108e5f2caa4bf423cf5a13944cbb8b9a65d092e8b5</t>
  </si>
  <si>
    <t>2ec5b556-7fae-4cf6-8247-c2422bfdade1</t>
  </si>
  <si>
    <t>0x55ecb2b4d6fe0ae7fc1a0bc263ea4006c1469d128901d04532306df386b87783</t>
  </si>
  <si>
    <t>2abc51f6-b061-4317-9cd6-e36f8e825c4d</t>
  </si>
  <si>
    <t>0x4cc3e7dc98a5eb235996dcfc905d6c7918008d97510e8a13ddb147d0e8fe38d5</t>
  </si>
  <si>
    <t>339011cd-4556-46a3-a7b6-2ea024a68643</t>
  </si>
  <si>
    <t>0xf34c4d2a5cbc393aa7af7bef9b481f67ffc0ec0da2928cc0c5e430ef4978c21a</t>
  </si>
  <si>
    <t>bb4e8d41-f18c-482e-8bad-4456b7b5d5f7</t>
  </si>
  <si>
    <t>0x795655de1d3175c827035555df1136208d2c58a793e71f57af0e28d4864ebc4a</t>
  </si>
  <si>
    <t>f836473a-c8c8-40ea-aca3-903156edb1ca</t>
  </si>
  <si>
    <t>0x5684a2583df071a18574bbb406901c9bd5cc6343182c3e8076e3cd934cf955a9</t>
  </si>
  <si>
    <t>92ffe1e5-2fb2-4e5a-8541-757ba0c55585</t>
  </si>
  <si>
    <t>0xed665c40831c638c2e3c4c3110f72a844f3a0580f212a43604e021fc3b8b7e81</t>
  </si>
  <si>
    <t>4121</t>
  </si>
  <si>
    <t>4123</t>
  </si>
  <si>
    <t>4292</t>
  </si>
  <si>
    <t>Compra de Materiais de Limpeza para O Escritório</t>
  </si>
  <si>
    <t>440</t>
  </si>
  <si>
    <t>Estorno (Caio Bretas Comprou Errado)</t>
  </si>
  <si>
    <t>29205684-7162-4603-acc3-1878944818c4</t>
  </si>
  <si>
    <t>Pagamento ao artista do Seamore</t>
  </si>
  <si>
    <t>Fornecedor - Artista Seamore</t>
  </si>
  <si>
    <t>0x6f98c6adf03bfecfd2fe190fe2ffe19e640ce7b5679049227f14a978fbc56fdb</t>
  </si>
  <si>
    <t>57d4834a-5e32-4586-81d8-250b5ff9ad9b</t>
  </si>
  <si>
    <t>75bf0e1c-1f0a-4bd2-bbf3-53a6d733d786</t>
  </si>
  <si>
    <t>Zion Labs Pte. Ltd.</t>
  </si>
  <si>
    <t>Utilização do Seamore pela Whale Together</t>
  </si>
  <si>
    <t>Utilização Plataforma - Whale Together</t>
  </si>
  <si>
    <t>Utilização Plataforma</t>
  </si>
  <si>
    <t>0x7817f18b1a21aa243797e8901c8d2b8231869040b49e4da7d5dda3d7aae2dab8</t>
  </si>
  <si>
    <t>50a91863-6fc3-4db3-96f2-64b695758bf0</t>
  </si>
  <si>
    <t>Conversão Gnosis</t>
  </si>
  <si>
    <t>21a1195e-266b-48c6-a2a1-425ed2db3a81</t>
  </si>
  <si>
    <t>0x7a847a2119582e1077c7c9ca7f90253d04c408cf0902667ab0a8a6c07c696a9e</t>
  </si>
  <si>
    <t>dfba35df-113c-4ab6-b491-02ef3dc5e2b7</t>
  </si>
  <si>
    <t>0xfb468c84275e90f3ce0ac9a661364cfff427cb51d9f862d4fabfa43234ad2bcf</t>
  </si>
  <si>
    <t>264c5f9d-3c68-41bd-a89a-4831cf1324f7</t>
  </si>
  <si>
    <t>0xe95e16bc909631b4274b482a57691b55686775fe91f341edca3119d1761ec3d1</t>
  </si>
  <si>
    <t>47ce2bb8-f2b0-4d1b-8f07-dfbdc8f29d62</t>
  </si>
  <si>
    <t>0xf867a1be4cf19fc7789420c8ce3d2440b3b19def6691fa512988f1b5f3b1241f</t>
  </si>
  <si>
    <t>a4bc41b6-28fa-4879-8367-27a7699080c2</t>
  </si>
  <si>
    <t>0x6db456a641b2ff7ae3bb137c31bcda02b25490ca818fabab04c0191df2a57bef</t>
  </si>
  <si>
    <t>9c5d552b-2827-44e4-b5f2-ed2bc604c709</t>
  </si>
  <si>
    <t>0xff771913e3f4b130550868406a8d810464f0a77250f660cc12e8d5122caf72c9</t>
  </si>
  <si>
    <t>0495f3b3-d9a2-4ad8-8142-73116dbd0834</t>
  </si>
  <si>
    <t>0x2f402fbf704b1d9592284a68045c1f908cf6cdf47b520edb018f50d321c220eb</t>
  </si>
  <si>
    <t>5ffc1e60-554c-4581-92c9-8dc807571528</t>
  </si>
  <si>
    <t>0xad0b82b4e83c19f48fb23131d5b9ad7dce879b229a4301b62f523eefb8155129</t>
  </si>
  <si>
    <t>bc844e97-f0b9-408b-8410-211f51d34c40</t>
  </si>
  <si>
    <t>0xaeaae7b212a2b404cd14c73bdd1220f1df4402336a975e9ac3f1d0422adf2b38</t>
  </si>
  <si>
    <t>9bc2ec8e-bae1-4828-b1d8-9956c95f19f6</t>
  </si>
  <si>
    <t>0xfdf1f1a46bd797be854fed10b64c99eb6abb7923c91e29bf15b0b88f903ba45f</t>
  </si>
  <si>
    <t>ba7d05b4-992c-4c0e-a321-029aaf705ee4</t>
  </si>
  <si>
    <t>0x5b8608cacfe1df33b0ca43166b8c8df3fa84d3cee6900698c36564b004c0336e</t>
  </si>
  <si>
    <t>f34e2337-c681-4bbd-914e-8cd173bc9c5f</t>
  </si>
  <si>
    <t>0x3318568384b5f64609ef8ed6292d04698d2c69811043b67d41a9f02eddccf416</t>
  </si>
  <si>
    <t>1777a901-8e4c-4265-9d47-d24cf530abf9</t>
  </si>
  <si>
    <t>0x663475e6b1b915d05daf231c6c74ad78b04e900e291f1e393bc12191107e7dd5</t>
  </si>
  <si>
    <t>6f267b2d-6fad-4618-a98e-fcc385b04a4f</t>
  </si>
  <si>
    <t>0xa87ce53fcfcab38c9adbf02a1ddcbd37e6e64df7317d0937e1cc728af3de9ce8</t>
  </si>
  <si>
    <t>7b70d871-fdfc-4b29-931c-fd73280fc93a</t>
  </si>
  <si>
    <t>0x460a7bdd8d6223a8b6a4a40af43274ef043bf7a4b128b5f07e2b1576285134d2</t>
  </si>
  <si>
    <t>2f8906cc-b2cc-4411-8ec5-023882257275</t>
  </si>
  <si>
    <t>0x7a662121a52dc511d135b6c95c7396a49b44f325d84046d3ea0289e4b09a0380</t>
  </si>
  <si>
    <t>3bc89e74-c17b-4d03-b746-9e656f48ec87</t>
  </si>
  <si>
    <t>0x1fe35f9308460af5b9d13fd422b5f0a3de039b90664b9fe6b722d11a04866de2</t>
  </si>
  <si>
    <t>8e31247b-e91e-49af-aae0-a14b7954d308</t>
  </si>
  <si>
    <t>0x1b09be8363ef54ac54d59cc1e3ac2e6a36f21cee47c9c06c2fad82b6989848ea</t>
  </si>
  <si>
    <t>d4e07e43-9423-43f2-b16a-3603892b0f72</t>
  </si>
  <si>
    <t>0x53d56e14385387647dc100c8540441e2f6852cf6cdae7297b039076153dd4018</t>
  </si>
  <si>
    <t>f21767f2-3c05-4faa-8e8a-6f89d76bcade</t>
  </si>
  <si>
    <t>0xd6648ed84ece83047bccba2c8761f8f754172aad3af80a0a9006ccc06a756d55</t>
  </si>
  <si>
    <t>887fe1f0-b124-431f-8234-c84a689a9e68</t>
  </si>
  <si>
    <t>0xfd574ea0c9a5225b07b25e17736ad306188c50f9f8f6b9fed6d2f1cab3f310f4</t>
  </si>
  <si>
    <t>173063b0-36c6-4a6b-afb5-873b8fbae9b6</t>
  </si>
  <si>
    <t>0x5066e700b9a6ad2400fd0757d86924c198f28d2412855749b1ccd59811f21dc4</t>
  </si>
  <si>
    <t>ecd4d73a-d6db-4647-b0b9-088b5ac59088</t>
  </si>
  <si>
    <t>0xa9c1229d429bc073a67ddf8a385f8ccdf3a617cca99f53cb261921a8975349cb</t>
  </si>
  <si>
    <t>7471b375-39c3-418c-bdb0-7eaa1436bed8</t>
  </si>
  <si>
    <t>0xb0b67cb1bd8c0b5f7c1ba94980dc2d0aaee38033b9e592499292d46f07a91c0d</t>
  </si>
  <si>
    <t>d251bc11-ff5d-484d-b2a5-3d5fadc870a2</t>
  </si>
  <si>
    <t>0xad5045e4a9ee03dd0dffbfa58040979b157edd48bd737a85ff30b03b6be592aa</t>
  </si>
  <si>
    <t>2fbd8db3-a05e-4a34-be31-2af09b739fc8</t>
  </si>
  <si>
    <t>0xb68472c309e86b661bff37cefa2294956441019167b29a624867c0867ee063f3</t>
  </si>
  <si>
    <t>fba4285f-5a44-4de7-9346-4217de50fd1b</t>
  </si>
  <si>
    <t>0x2f61f8f9f4407a1648229a8fc1e5abda99a520c3eb785f287984aefcef79f5db</t>
  </si>
  <si>
    <t>c6c99b0d-f975-4675-b5f1-14f2a0b17832</t>
  </si>
  <si>
    <t>0xe39372772dd4f0e292001a13304006a153f83315a3f1fee650aad881d2097a52</t>
  </si>
  <si>
    <t>8ecebd2f-869a-41ec-ab6b-7637c32e2b63</t>
  </si>
  <si>
    <t>0xf6bb188169a91fe8c4e3257bebe641c8ef48d7ddb43311ada81fdf7069c07c7e</t>
  </si>
  <si>
    <t>d2caf7be-7869-4178-9d3d-2ea1d5216e38</t>
  </si>
  <si>
    <t>0xf02c424849f07aa9c9f6c7b4fe6424f61cefaf77427b865b66de3fdce2af463a</t>
  </si>
  <si>
    <t>99ba9812-1ce3-4704-8cc1-7ee296a774c5</t>
  </si>
  <si>
    <t>0x24b6a4e487fc6a9a9dc77645dbde5039b51057b410dca97f1b73ab590850790c</t>
  </si>
  <si>
    <t>13c497ec-e12b-43ba-946d-232229a09c5c</t>
  </si>
  <si>
    <t>0x1a44184e81ae64cd78b2d345186fd5b7930cffc4dc1658990dbe4cfc4ba5ddae</t>
  </si>
  <si>
    <t>6536beac-c575-4b78-89a8-5916181d0360</t>
  </si>
  <si>
    <t>0x4c0f973cbbc6e7a59777223411f801b4c9a84bd5277af117016ee9d0e645cfda</t>
  </si>
  <si>
    <t>a9dd5672-5e91-41bf-9bdb-7d030f92204f</t>
  </si>
  <si>
    <t>0xf552a5c8296f279c985471aa4db41309e5f4438a72ef917f035ed5d7a07be66a</t>
  </si>
  <si>
    <t>215332f1-7f3b-42ac-82d5-fb5301f0be38</t>
  </si>
  <si>
    <t>0x0c0aba82ea9a29dc594aeace8625e502cfc281221290b605299220cdd83214a1</t>
  </si>
  <si>
    <t>bcd89d9f-d133-4209-b554-56d10f1a8a34</t>
  </si>
  <si>
    <t>0x95a70611354900a04891658af5118f0c41484bca5dc4c35a78dd0d0d0e0d1dd6</t>
  </si>
  <si>
    <t>569c266d-f9d3-43fe-a9a6-229c27a91beb</t>
  </si>
  <si>
    <t>0x7725e41b38d557aed7e7ee19931126ca984bf10ce5f348c90ca7d18581de7488</t>
  </si>
  <si>
    <t>dabcec7c-85b4-4e62-829f-5696b31e5d3f</t>
  </si>
  <si>
    <t>0x098aded6f2d9369d73e2c7a4dc08ba9172e93104bb7690b1d713cb6cf786c0a9</t>
  </si>
  <si>
    <t>3ec185c5-a611-40fb-9bb1-663e1c2b06cd</t>
  </si>
  <si>
    <t>0xf269c7b6202ec95a82516eb664746cc537ff888ffb4fc2215e677ed410c4788a</t>
  </si>
  <si>
    <t>bfef6f4c-994f-4b60-84e0-0d34f6c064e4</t>
  </si>
  <si>
    <t>0xafb8e72ee4af80f20e5f8c6db4d66dba3a5617a43a099a9bcec71431349939df</t>
  </si>
  <si>
    <t>61085514-0708-40a6-8154-fc901d2b0ecf</t>
  </si>
  <si>
    <t>0x217ff21f0bc85675e02dba97d99de895ea625d366542deae87b24874ad7998ec</t>
  </si>
  <si>
    <t>c2645364-7256-4b34-b40a-3a01729da2a5</t>
  </si>
  <si>
    <t>0xbc8d36b476d650f75c1538aba86fd0fc9a644ccaabb466083d7454971770302c</t>
  </si>
  <si>
    <t>94d697d9-2f75-4043-b91d-9ff4733b8e40</t>
  </si>
  <si>
    <t>0x1b96ba63d7111466ebc609ea29d5a3708b2e2c43965a9341e60efbbf72c821c8</t>
  </si>
  <si>
    <t>b35d2fc7-015a-4298-9a29-daae2bd74158</t>
  </si>
  <si>
    <t>0x94b853de65640470fd4815d22e027301db5a8774657457b388d888a96195eeae</t>
  </si>
  <si>
    <t>e9b9cb5c-e650-4e48-9345-44305fcf7bcb</t>
  </si>
  <si>
    <t>0xcb584f765741c7e3417d3e58d4c653214696ab33bbf4b2fc4de56ce6caf0f816</t>
  </si>
  <si>
    <t>16eb5650-0b7a-421e-875e-519de18af62e</t>
  </si>
  <si>
    <t>0xe368117763d5ffa6ef0d57a184a7032787b4ac51bb6a63e71d322c148cb21770</t>
  </si>
  <si>
    <t>00008c93-f4a0-47ff-a158-d06a226f9c47</t>
  </si>
  <si>
    <t>0x479e82cd418eb6b429d9f9026666d39a5610beba810a49ba6e05e699307a559d</t>
  </si>
  <si>
    <t>c83851e8-df9c-4740-8618-b08fe88bdc66</t>
  </si>
  <si>
    <t>0x6880af2cd197e8683595b68e88edfec846a12d10e62f1aea03d1c0e930e0e8ce</t>
  </si>
  <si>
    <t>2ab94561-790b-4015-bdd0-b0d5893f4065</t>
  </si>
  <si>
    <t>0x61d6cae2eb848a43cd5cd0059e1e461488530ed5c99a7efdf4cc9e28b1846208</t>
  </si>
  <si>
    <t>01109dfd-9000-41d1-93cd-73284987b393</t>
  </si>
  <si>
    <t>0x31ab7063f6a205a704fcee070ebb712236979d199828d2bf6b8905ddbf9dac2f</t>
  </si>
  <si>
    <t>b2fab3d6-44ba-4624-bba3-4254f96dd7a1</t>
  </si>
  <si>
    <t>0x9db90cb17892c7a30af4c7ea8a42ae1038ccc7dac90100d3b4cbe1bb55767779</t>
  </si>
  <si>
    <t>29cd63c4-bb3d-491a-8776-25005e37a492</t>
  </si>
  <si>
    <t>0x6d2eb22438245bd8a5f1a511b83c0e4104ae13cd18da6533dc4b4757004dd3cf</t>
  </si>
  <si>
    <t>b620f549-ed57-4bcc-96e3-f5764fde421b</t>
  </si>
  <si>
    <t>0xe0366ca2d52b8a9847a95db450b60e9eecbf39d9b81576d39ab89238f73ea056</t>
  </si>
  <si>
    <t>5b7a61bc-43d7-4c82-b828-116346f75284</t>
  </si>
  <si>
    <t>0xc8c5c6136a5ab1822fd0a58fbbc813a04dd4050bc63e16f340e285274d044f00</t>
  </si>
  <si>
    <t>16dd430e-0f8f-4a20-aab2-7a741a7b7484</t>
  </si>
  <si>
    <t>0x739ccb3708d0b37fb97e46d44f32fbaabed8393f3fb261a4efe3602d061e0540</t>
  </si>
  <si>
    <t>d535500c-c3e9-4eef-82bd-b872554c9204</t>
  </si>
  <si>
    <t>0x83c862824fea6f5f90ef198d42ad6ad5e252fcd730f862c5d333ebbb5bc19bb9</t>
  </si>
  <si>
    <t>47e5d20b-9612-4e2a-8f86-0a8e193db2bb</t>
  </si>
  <si>
    <t>0xda47eb4e010aabad533b0ace723d9033ca9fdfa8170ce821e1c35c7df86142ab</t>
  </si>
  <si>
    <t>bc72cf3d-89b8-4c53-b3ee-9c4228e22489</t>
  </si>
  <si>
    <t>0x5bbf333a4d4087def05951d00215758e4c7ec1066c3108a57505c4b46cf66976</t>
  </si>
  <si>
    <t>7f91c373-788b-405d-927d-985311203c66</t>
  </si>
  <si>
    <t>0x2574437ec2651573d7618a60f42f3e9ee5490863bb6799f3253fd468318ed43f</t>
  </si>
  <si>
    <t>36d293a8-3415-48ba-91e6-f761c2611a7b</t>
  </si>
  <si>
    <t>0xe12857949dd9a78da8a341d18deebdae11147e630e53f1d67ac2588528c5f2c9</t>
  </si>
  <si>
    <t>74aecd4e-6695-4ebd-99e9-d048cf328225</t>
  </si>
  <si>
    <t>0x02fd4fdc51e544d0cbc00645ed77cba93d3ade4aae9fa32f5e5dd18246e2cf2f</t>
  </si>
  <si>
    <t>7eb70d9a-8959-43d3-a8d1-203259820b9d</t>
  </si>
  <si>
    <t>0x0c61d2494d3dcd995b6fd2d0bc5b0d6d4aba7ac879bcdefc58a71bb04ff46cd1</t>
  </si>
  <si>
    <t>bc847d0c-9529-4668-b2a8-26de6135666a</t>
  </si>
  <si>
    <t>0xe530f708940394aaedb199ad3b0cabafa29fcbdd0ad984d99d7336cb2010921d</t>
  </si>
  <si>
    <t>f4862354-d42b-464a-a991-eaac5d321c81</t>
  </si>
  <si>
    <t>0x75c234453304247a9d8d0e5fb4a94f30e3b98136e8b332042435c70269ea3c53</t>
  </si>
  <si>
    <t>0eb8c4ce-c71a-41b5-9ffb-ca74b71b07b5</t>
  </si>
  <si>
    <t>0x374fe7a0b6f2408fb7d6899cd1cc63d8908f645056f009b2ff868c5fc4b8a141</t>
  </si>
  <si>
    <t>005a8631-0bf8-4a73-b459-7dc1be9d3604</t>
  </si>
  <si>
    <t>0x72b17526bcc98119219def3af83c5757b09a99c227018ae150fc8bce11e3c420</t>
  </si>
  <si>
    <t>5c27ad8b-cdad-4690-b3c4-9f1fecadd047</t>
  </si>
  <si>
    <t>0xaccaf02de7a878f3b736614a9710f25df667a8fa313f92a4fa3fe75975d37e46</t>
  </si>
  <si>
    <t>db2e20ed-9cee-40df-8cfb-0b3038cd508d</t>
  </si>
  <si>
    <t>0x03a6ccf1788098a82c32a645813a6b9783ab02627339aaec2eaf341f319ac834</t>
  </si>
  <si>
    <t>d4f28fe4-71da-4195-b57f-1f0f267a168e</t>
  </si>
  <si>
    <t>0x7682d88b1b8a82cd42cfe2657051c89a518f52009674400cb22b756bec53fb9f</t>
  </si>
  <si>
    <t>2beb98a8-168d-4a01-9ac0-4d7a2ce50866</t>
  </si>
  <si>
    <t>0xd0fb8da24ad2a912b71f8bb2a7f86026ee599efeb94d542bf13c2669decbb1cf</t>
  </si>
  <si>
    <t>2c23179d-da64-4599-a210-899d73741c9c</t>
  </si>
  <si>
    <t>0xca135f7089f43d6df507b6db6f7db2ec1967cae3b31e369c0cfeff202a4f01d9</t>
  </si>
  <si>
    <t>56f1facc-332e-4327-a9d6-934639ea4d50</t>
  </si>
  <si>
    <t>0xbe87b11fac9f5dbac1660bb70377fd51ca11c8b7d5278c90192937e54f53f988</t>
  </si>
  <si>
    <t>7f50fa7d-e349-415d-8aee-3247f609f269</t>
  </si>
  <si>
    <t>0xa8a95af6f22e9fd92d64bdfde5ae9a3fe5fe9640ca7bf096689fbb036a6f7aa7</t>
  </si>
  <si>
    <t>995e6d25-9e15-4a5c-ae47-4745df5ef222</t>
  </si>
  <si>
    <t>0xccc3c1b557d86ec45c5c6aa387e802553306294aafbafffbea3587bfc00d4fa2</t>
  </si>
  <si>
    <t>f5dffa9b-3768-4b55-970e-3d065e029a6a</t>
  </si>
  <si>
    <t>0x4b5009ad440c6a0acf4fb01fa35b1eb9b8f43f77eb881bbb7470fedb83bd2048</t>
  </si>
  <si>
    <t>70fbd2a9-13d9-4e2e-b8ea-122df0afe5a4</t>
  </si>
  <si>
    <t>0xdcfb4ffbfab67c4c65fe43f79ce0fa1bee38855ed3f5a67d7ee1f50b098bbb1a</t>
  </si>
  <si>
    <t>db2bea5c-5a41-492f-a984-5a1f02ce7b0a</t>
  </si>
  <si>
    <t>0xfc54a79cfb2d448468927d85b26708318862a5d692b9e38e3df1e6526652b333</t>
  </si>
  <si>
    <t>57f2d10f-c973-4019-b7e2-57d975a38cdc</t>
  </si>
  <si>
    <t>0xfc26fcade13343c50a2bc397af75a8273099585b4344a0f976314142543cb56e</t>
  </si>
  <si>
    <t>757de409-7387-4beb-8ae9-9773dadf7372</t>
  </si>
  <si>
    <t>0x768ef76d1101702385a6b12a060c3e8ca0926870fa53b30ae78d08d5338fb5d8</t>
  </si>
  <si>
    <t>db78b6f4-3238-4646-b8a9-0180f070155f</t>
  </si>
  <si>
    <t>0x502259f9840df9f6adf0a4120a64545803b4d0820f6b22ac4cec661dc36aff70</t>
  </si>
  <si>
    <t>e97bb239-3907-4ab6-aa9c-fdc595a35b2d</t>
  </si>
  <si>
    <t>0x431d5d1a6ecb375e456fb02e619ad24e5ae6b09156bcddc06a0cc9cd02357fa3</t>
  </si>
  <si>
    <t>125d94f1-de12-4419-9ae7-9a033f1851f0</t>
  </si>
  <si>
    <t>0x5bd3202f774cae51cbf60876151336d9609c43e214c3d0a33c968452a2f8fa04</t>
  </si>
  <si>
    <t>bfdb4177-8744-484a-8fc5-a883c6702356</t>
  </si>
  <si>
    <t>0x069502bdacf2a6374f70a8b957149c9ef5dcab63e8f0f2309f5c79f57e14e10e</t>
  </si>
  <si>
    <t>569e13a5-b2e4-4eab-ae00-2d7c404db378</t>
  </si>
  <si>
    <t>0xf0b2a130013d37b620896225c58759d8ff1f0e20b1457572fffdf88d4e540601</t>
  </si>
  <si>
    <t>a87f66dd-1e7b-4c97-9d81-2f7d1ee7a2b4</t>
  </si>
  <si>
    <t>0xbaa2ff021505e17a60d03b345c014054cc49a929612361689ff52071279cfe50</t>
  </si>
  <si>
    <t>f068227c-ac81-4de3-88bb-e126caef1765</t>
  </si>
  <si>
    <t>0xab75afb8647d3ad2eda761062891db616e4170707c2501add21bcd4fb609eb96</t>
  </si>
  <si>
    <t>8be77531-8097-4736-89d4-5396ae1cd170</t>
  </si>
  <si>
    <t>0xb588d8c488f8dc8ff99e9141385a295db2f7ff9ad67c97b7bd52c5dd8514cb07</t>
  </si>
  <si>
    <t>40b1e732-5eae-47ae-93ba-492a932f3f40</t>
  </si>
  <si>
    <t>0x4ea62109143fb5433f0b980b6ffb345e54d213ed483a3041ba83a47114038a75</t>
  </si>
  <si>
    <t>b9cbad09-4eb4-4a36-966c-a7b6d7647efa</t>
  </si>
  <si>
    <t>0x3255ddb7b8995933d70b7a96583a0cceffa070f19a7dee7696a5b76cf5aca13f</t>
  </si>
  <si>
    <t>9b3167c7-f6f6-4412-ac0e-e47a77b809e0</t>
  </si>
  <si>
    <t>0xa88e74733f2bdea381147e909dc1afa4a66d0e685b5a18a5d399ac902c357ee4</t>
  </si>
  <si>
    <t>2552ae39-3d31-4da9-a2be-866f8ead7ac3</t>
  </si>
  <si>
    <t>0xbbc1f168914385c818874a2d36c0de978d91101a94773af62dfd737656c3b4f4</t>
  </si>
  <si>
    <t>ce784458-df2a-4679-a445-2d9c19793438</t>
  </si>
  <si>
    <t>0x432f66d5b70c67ceeba00cf9c6b80375be51c7e2bf1db057b6694e4159323ff6</t>
  </si>
  <si>
    <t>edd56f10-f6d5-4b57-a958-deff7e6235a0</t>
  </si>
  <si>
    <t>0xf8d188a4acc6331786c7f0ead6b03daf630aef05e8a155beca06f93b67cf1738</t>
  </si>
  <si>
    <t>b9836da1-e9ea-4beb-99dc-c35269402aee</t>
  </si>
  <si>
    <t>Envios teste de NFTs para o projeto da Mynt</t>
  </si>
  <si>
    <t>0x16aa13186d253ef2b9922274e1187088c357d56fa863f46be51b5779b2d1df11</t>
  </si>
  <si>
    <t>605d31bc-d368-4fd7-833c-a21434db54da</t>
  </si>
  <si>
    <t>0x91c87fe233c6e7537542dfabc0afa7968f2136d9125b8be27748d0686fa132f3</t>
  </si>
  <si>
    <t>8e327a5e-32ba-47ba-8f2e-f5b146c05750</t>
  </si>
  <si>
    <t>0xa6c104f7b2f6261f3c6b0831834555a52523d98666d6f4962265778017884372</t>
  </si>
  <si>
    <t>fcc77ddb-0878-4aa2-95c6-9324cd2610b7</t>
  </si>
  <si>
    <t>0xd82cb8ce68481d78a65dd2d14c1c1150e0f6deb9b197c8242938eaabf07cce4a</t>
  </si>
  <si>
    <t>1b2d014b-4e6e-4f1f-816d-4add3b1659d6</t>
  </si>
  <si>
    <t>0x2aace546f88b93f0168957588102f8357f5de7f0f4b19af254c23faacd04fff9</t>
  </si>
  <si>
    <t>918d25e5-2925-46fa-bbb4-af7b361f91c1</t>
  </si>
  <si>
    <t>0x8492feaea412a61904c33d82aa26c44a1a7996f9d8405c689dc48a5724112294</t>
  </si>
  <si>
    <t>885b1fe6-cb23-46b5-b408-ce676fd238b5</t>
  </si>
  <si>
    <t>0x8ac3b6df74db169c97f531cb483bad573a26b0c8386ce7928727d26eaac550fa</t>
  </si>
  <si>
    <t>5236963b-e4df-4bbc-9fb1-2034683c7f98</t>
  </si>
  <si>
    <t>0x23b29c1fcd3d623cb917f1ee3547ab344fd78149a7187cbfbe49bd02f99c181e</t>
  </si>
  <si>
    <t>11a53ca0-6a36-4f55-8ece-78f1393070e2</t>
  </si>
  <si>
    <t>0x5b82d3958642d0f94b1ce455a513485293480b05625f71cf8d0f33fc82528ab8</t>
  </si>
  <si>
    <t>615f47a0-9018-4048-9816-12f1daa6af9c</t>
  </si>
  <si>
    <t>0xe0d082d4ca3c1a17b9993ddbfca09cd5d509325a4a1089278fc9efe6a46f6520</t>
  </si>
  <si>
    <t>7d9ea973-87bc-4810-8ab7-2cc887235788</t>
  </si>
  <si>
    <t>0xabd496a5d2250b3ca1474b917faa03b9234c4e79358cb339d89aac95663d3ecd</t>
  </si>
  <si>
    <t>b75060f7-8de0-4f0c-a7e9-49d1ae8bc66d</t>
  </si>
  <si>
    <t>0x944c85572ac6853fe0aaa3db722ebb6d70f14b9f05fd07b3724a4ac90e888713</t>
  </si>
  <si>
    <t>070e027b-366b-494e-a885-75fdd1d273b3</t>
  </si>
  <si>
    <t>0x5cb32469d9052d69510e721b8ceb95735f1cc206abc16a8fcdd95ccddf437fac</t>
  </si>
  <si>
    <t>3260f481-5c64-466d-b0bd-364bffc81561</t>
  </si>
  <si>
    <t>0xc1bf426d48de9b158b060cbd652c79c5f59818fea201a69596abc9e84fc518c4</t>
  </si>
  <si>
    <t>69c9fe33-204e-40f9-9dc2-911c0c1b5aa6</t>
  </si>
  <si>
    <t>0x2f55ffcc4d7a4393627751b13aae341989f2fbb31af75f47287467b1c4916524</t>
  </si>
  <si>
    <t>0716e94f-7571-4f94-ad03-631b493f8b52</t>
  </si>
  <si>
    <t>0x21851d0f46e388f92cff9bbdd8d1f9fd96b676b9281d4515a964129f844c0666</t>
  </si>
  <si>
    <t>5243e266-d1a8-41eb-b3a8-a6f7b4bc513e</t>
  </si>
  <si>
    <t>0xf5776de60d848419f0dcf8a3683346022f0ab8845d17aba751eaf9dd2c8b3577</t>
  </si>
  <si>
    <t>f0a2a88e-3610-4248-a546-baa6116fa13b</t>
  </si>
  <si>
    <t>0xc1b9a0743ee56c485b389c5b39ed18a0fe35058e03f6dd16829813d7d201063a</t>
  </si>
  <si>
    <t>f2893c31-5635-4a9c-adec-6ace282a1322</t>
  </si>
  <si>
    <t>0x50a0e07883a2572f11097e6a05c4ed6de950c80c808a88e78b831d46c224e277</t>
  </si>
  <si>
    <t>7d75d479-b262-484d-8bb8-de1dfc17bf81</t>
  </si>
  <si>
    <t>0x01051f92496f659be38b87141b5a59ab3e7e5ac55f9bf256284eed899690c461</t>
  </si>
  <si>
    <t>e1c40391-dff6-4bf7-a6cb-ae3425e1c0d2</t>
  </si>
  <si>
    <t>0x385f139c1a5c104af6aba126ad9e27e5d93a80bb2817eec44ca785d125089fcd</t>
  </si>
  <si>
    <t>a6779575-c196-48ac-9060-6b1ce039bf13</t>
  </si>
  <si>
    <t>0xdd01d2ccf4145a1bbe693c8c19e2c22566aa2f08a4efebed14c98a3bb2ace700</t>
  </si>
  <si>
    <t>bc26abec-530a-403c-94ae-eab05dda4c81</t>
  </si>
  <si>
    <t>0x74cfffbdc5f9964e3f3971443c95a8dcaf23aaaf3a974734f200f243a49b0cea</t>
  </si>
  <si>
    <t>93d2f326-feeb-4c13-a501-3c805f84c55d</t>
  </si>
  <si>
    <t>0x9b98c73383e19bbc37d2f9fcbbbc79e72570e720cb0a80366da9c6367b569c01</t>
  </si>
  <si>
    <t>add3e1c1-983b-4bb4-89c2-480992660680</t>
  </si>
  <si>
    <t>0x73d434da5eed466aef7fcbee23849ed508fd97a887eebe1429b7de874a58bb4f</t>
  </si>
  <si>
    <t>db898edc-b0b2-428f-9caa-9d2fb544e1e1</t>
  </si>
  <si>
    <t>0xfa9be072003155512c52c84de385ee9f9ab9790898c7499e0872c430b9a4fdf1</t>
  </si>
  <si>
    <t>e13d6bba-3f96-49b5-a3c3-432f14883b01</t>
  </si>
  <si>
    <t>0xca7b6159e643213d9382bde345aba4b7bafa8d312ddab9881553b600aebfc989</t>
  </si>
  <si>
    <t>3350c906-cc1c-4be2-b673-f66f90f24f95</t>
  </si>
  <si>
    <t>0x94fbb7eec59b7ec51251ebde11f8fdc61f025640adb82eb5a62cce312cfeaeff</t>
  </si>
  <si>
    <t>2969424a-76a2-41cb-a24a-171ece21ba65</t>
  </si>
  <si>
    <t>0xb5c4c1530fd3b5cf586676a850989e866d3fb3d0e35a3a82c6583316116f5913</t>
  </si>
  <si>
    <t>7f8d9ee4-b2c2-4ac2-b519-d93fb5944edc</t>
  </si>
  <si>
    <t>0x5ca8f3059c2f3e633f24a3332bbb08826c8f2e9f46914c77cc876681a8c5553c</t>
  </si>
  <si>
    <t>54d7b45a-5c2f-4be3-9460-69f49172f0d8</t>
  </si>
  <si>
    <t>0x947a8b3ee97317e7d5c1e9b56de1aa0ffda21795061db1139aabf7e6ab2693e7</t>
  </si>
  <si>
    <t>75657e4e-6054-442e-81e2-eabc740f0c0b</t>
  </si>
  <si>
    <t>0xb0068e7b8c42487ca6b6b49c8963b57fa7f1a7d15cde1ca59d2d1ee3d04d57fb</t>
  </si>
  <si>
    <t>abb13a5e-ad52-4e48-91fb-44d9e6cb7504</t>
  </si>
  <si>
    <t>0x6a006d96a9acc6db4201bb019b89c5dd80cb2c3fba10a8e20d19a87ee5dc4472</t>
  </si>
  <si>
    <t>17b48d60-d8fa-49d2-aebe-e14c6ffd2fe2</t>
  </si>
  <si>
    <t>0xfa7a7ef37a98d87a8f6fedf86c35af39902c0151114891e18c8beedbe0d3adba</t>
  </si>
  <si>
    <t>bd150ff9-76a9-4f1f-9933-47889387d5e6</t>
  </si>
  <si>
    <t>0xa886e39ddaae0ede905d444357a0185a9db8025f05a926c0d01a0c36282fdbcd</t>
  </si>
  <si>
    <t>dc5f7d79-0a90-46c6-9c67-2aa114d5a45e</t>
  </si>
  <si>
    <t>0x4164da006d6549125ae542ef404e1b9b6164e125f98118c61092a0e8afc6bb17</t>
  </si>
  <si>
    <t>666cdfd0-07d0-47ee-a586-4cfb14557db4</t>
  </si>
  <si>
    <t>0x2c7dd829cde379e899e9c39d06b451e8e953b6bd8f15cd6d89dc94b316568382</t>
  </si>
  <si>
    <t>5eedec0c-0430-42e5-83a2-2a1b9d1df8d9</t>
  </si>
  <si>
    <t>0x9f922f2a6c075c192dbfc611f789442d0287bc6dd6b00e1e981c2fe64c7b4c0c</t>
  </si>
  <si>
    <t>68b6b006-0eb2-497d-8522-15f620e67f8c</t>
  </si>
  <si>
    <t>0xc198b1613bc1fff3f7f1c7bbdf8fa79d4bb0d7117651c2171504df8f12b7a3b9</t>
  </si>
  <si>
    <t>878e6327-487a-45c9-a5e9-0fd5bcca4a21</t>
  </si>
  <si>
    <t>0x1e405776f5f698b935038e609bf9769d4c503bcac7cc9f15061c4944e284883e</t>
  </si>
  <si>
    <t>6963e76e-c399-40d8-a115-8c4ff16f8572</t>
  </si>
  <si>
    <t>0xfb8ac153b9742f294678916cc5f66bedf94597c1fe9c3373d9a5e554b073f31e</t>
  </si>
  <si>
    <t>b70d4114-2e36-4308-b9af-ebd21fc21158</t>
  </si>
  <si>
    <t>0x00b2aa6d53af7d2599506e12a6581a318c15b417726e494af7eb11fc0ffe57be</t>
  </si>
  <si>
    <t>c79914d3-81ff-4949-9c0f-86998b75a6c8</t>
  </si>
  <si>
    <t>0x655c2d375b58785138075d94317e989740457c77686f17d7a36f09142fc5e036</t>
  </si>
  <si>
    <t>de0e92c9-d588-4bb7-84eb-9b23de0be866</t>
  </si>
  <si>
    <t>0x72f948efb179bf019d571d9ccbe8fd0ba2ae9e591557569e8edcff4d073cd8ff</t>
  </si>
  <si>
    <t>ac0651f1-f1bb-45bf-835f-3d7f907768eb</t>
  </si>
  <si>
    <t>0x92411d6bf67958bd8e6d0430e2128c60bdd72c08d2cc52ae139caca01f413a25</t>
  </si>
  <si>
    <t>3acea18f-9087-4539-a2f7-c4c813d43f2d</t>
  </si>
  <si>
    <t>0xc826e40cefa0a9153f9890d7109b9e929d6aa8e0e55edd8dd20b85312171fb33</t>
  </si>
  <si>
    <t>572fb9f3-4405-42ba-9c97-e070d004c80b</t>
  </si>
  <si>
    <t>0x9799827884007a856dd5fbe8efc4d1c3c539e0b82bf120b78c7ecde21c00d6f6</t>
  </si>
  <si>
    <t>d5ea77dc-16a5-4575-9ce8-4ca469a46332</t>
  </si>
  <si>
    <t>0x1582a005ef757104ef51ba1f8bfcef875c4672796caac96ac5a3b34f984482e6</t>
  </si>
  <si>
    <t>4cbaa335-25ff-493a-bafe-5bfe86574a47</t>
  </si>
  <si>
    <t>0x7057a40b634aaf2a6784476ebf8dd8ca21e1ef2bc16050ef756337060d7334a5</t>
  </si>
  <si>
    <t>d02bf247-cfca-4630-8f77-98f5c37a0fd4</t>
  </si>
  <si>
    <t>0x54ba11078a5a02864b741eca5ec98515132134a455a1f689d29fb2ad6dffef0e</t>
  </si>
  <si>
    <t>004df3e0-0551-469e-ba65-0115462962e4</t>
  </si>
  <si>
    <t>0xa6d082bad4ddc617bbf9a0750acee72e86ea9879e101f8adb5f79095b464bbb1</t>
  </si>
  <si>
    <t>0ce49171-b93f-4ac7-8acf-eb1f8c91079a</t>
  </si>
  <si>
    <t>0xf3f96a292c13bb2f6b5926c58bd86bbfaca2d9791943d007d1caae8cc1f33ccd</t>
  </si>
  <si>
    <t>d9fa5a1e-afb4-4f8f-8f90-3ef6c694a7b2</t>
  </si>
  <si>
    <t>0x771fe214fc35f00ff3c9fe47716982c30e3f90145e41284efed2c017cb9a500e</t>
  </si>
  <si>
    <t>7aaf55be-3610-49d8-92a6-426d3e390616</t>
  </si>
  <si>
    <t>0xae1eda42878a7bf09e0ff52fbf8c9133355fb69a81cd9e449fa5849da088471c</t>
  </si>
  <si>
    <t>5786752f-19e3-4572-be7c-480fd35597e0</t>
  </si>
  <si>
    <t>0x60d6e85dcf386ee1e1b307d15d12e134f61659319a14a10365b0e685a08c97e9</t>
  </si>
  <si>
    <t>54e8517c-e36f-4112-a61a-80708d6ddff0</t>
  </si>
  <si>
    <t>0x0037c363bdc7d6b3a0733193614163865e60b52868ecdbcc3f65b3005a2b4c98</t>
  </si>
  <si>
    <t>e0822115-a11b-4401-98e8-ecc7250c7daa</t>
  </si>
  <si>
    <t>0x4082b12ff4f5f211ffeccfcd2b8e830ddeb0e797a40402c13bbba7a307c53b48</t>
  </si>
  <si>
    <t>9e895ac8-a91b-4102-9277-c8e522f914c7</t>
  </si>
  <si>
    <t>0x3bb38df508b2ade6d5081a8e5b47e665787eac1a52cfb7255b7f07c10d3b38ae</t>
  </si>
  <si>
    <t>08f6578c-e8b1-4010-b54d-28cbaeca02ee</t>
  </si>
  <si>
    <t>0xad7aaedc62eaddc327a33bd5af83297ad8bef3773ca2908167204c48d5e94e92</t>
  </si>
  <si>
    <t>8cf03c0a-ad30-44ad-9d75-93cc1d1127c5</t>
  </si>
  <si>
    <t>0x5208ed2196e0eff226b05666e42d44255853f1319e680075aab62a0183bce900</t>
  </si>
  <si>
    <t>6e66a58a-cce7-4904-9e0e-ecf8082181ba</t>
  </si>
  <si>
    <t>0x5b9773472681fc60f4a6f4bff5ffb6b1a765ee24e4d38fd2b1eda2f35eeb9234</t>
  </si>
  <si>
    <t>b0d32ea4-423f-43a3-9e2a-f1e77d22a763</t>
  </si>
  <si>
    <t>0xfbf92277087af01108eaf8230f6f7d0ce10f9bc3752ad09b8e79878a27859cc5</t>
  </si>
  <si>
    <t>aa7b092a-7f41-45b2-b1fa-e873835a8cc2</t>
  </si>
  <si>
    <t>0x88e48ae4c72198adc6084e7d89c1af8c15f1f0ca9d4312e19754f789e164bb1a</t>
  </si>
  <si>
    <t>dab345a8-ec96-4401-98b5-2626f7b6876f</t>
  </si>
  <si>
    <t>0x7a6f54195e0ae6d9b9b7d705ab51023f295b09758d716b558100ff74787e33ef</t>
  </si>
  <si>
    <t>70324557-f915-41b5-8c7b-0128a47c161c</t>
  </si>
  <si>
    <t>0xc8c8d3517e91ccfb48b7ef17167f9fce66fbdf04e89bcf5da277bd631104510d</t>
  </si>
  <si>
    <t>4c449bd4-c555-4b49-b62d-cdbe6cc14c9d</t>
  </si>
  <si>
    <t>0x047057b1082a64681db7c5a8416fb0de347e78b288aeb70370cc39b526a0b670</t>
  </si>
  <si>
    <t>9cf12bc1-7937-40b4-a9cb-861db7d36c92</t>
  </si>
  <si>
    <t>0x12d0d8088862056b0289f4399fd6334d0f42cedd3573e8b8281c84029bf00ee4</t>
  </si>
  <si>
    <t>1c37f28e-aa9b-46dc-ab87-83e037ca46d4</t>
  </si>
  <si>
    <t>0xbd199e94fd040c0a1733514d24e89777b8fbde9d1216085633ae31aab29ad590</t>
  </si>
  <si>
    <t>185c4a5b-10d4-438a-93aa-7474c5350b3c</t>
  </si>
  <si>
    <t>0x5a092fc1ecc1a12a1f1497093bcd0de2a475b9bb5e3885624d690dd0c4f943fd</t>
  </si>
  <si>
    <t>48f8502b-b058-4f72-8b9d-2792f1c2937a</t>
  </si>
  <si>
    <t>0xe02dba21e3da1d93b44022bd612cbc3128346d0158f7ea97ebed4e41201881ee</t>
  </si>
  <si>
    <t>2a053bad-ea73-4198-aadc-0c8e8d68f82b</t>
  </si>
  <si>
    <t>0x17e49f3c77bd30d2fb40a7ade2e5303aba864b4d1ba17d8c3563cc389f7b78f1</t>
  </si>
  <si>
    <t>8f4936cd-88ea-4ee5-9802-66e257428011</t>
  </si>
  <si>
    <t>0xb0d911fe38b9ff8cdf19ebc735bb86f17a45d7118eae9ce9f2f6d8944706833b</t>
  </si>
  <si>
    <t>e803be0f-85c5-4807-a6ae-9989bf94c137</t>
  </si>
  <si>
    <t>0x806625a2d8487833a93dbcb0fd2072c50daa1c88e525cc02006935d415db661a</t>
  </si>
  <si>
    <t>583ea8c7-cfca-4dbc-b04a-9ae73b2ad173</t>
  </si>
  <si>
    <t>0x4b3660922a7a4c9a74f85ee5e510e67bea5c6ce2b953c277990fa4cf74809a3a</t>
  </si>
  <si>
    <t>7e66f7d7-165c-4f7e-8f3c-e664a246ac5a</t>
  </si>
  <si>
    <t>0x609fef19d3952ca0b29189fb6a446442bd822e90373d36fb3c7d73183b2dc809</t>
  </si>
  <si>
    <t>c7f3d51b-4a02-45d5-b25d-1fe813b71575</t>
  </si>
  <si>
    <t>0xace6ae954489ab2f7acd3adcb9543df9d03732a07dea17345c6c5c5ca73fbfe5</t>
  </si>
  <si>
    <t>b5904b23-fc06-44b6-80cf-33a9ac80b9c8</t>
  </si>
  <si>
    <t>0x4f32386ccea0348688e19dcc341b8eda3fe41de740227c455d7060973d32fc68</t>
  </si>
  <si>
    <t>298b9ce3-a50b-4a43-9179-08499369567e</t>
  </si>
  <si>
    <t>0x831b89400fef6f8e8b3ff09fdb55be4e821a3a975ff9e4c911ab3f3ccb03095d</t>
  </si>
  <si>
    <t>1c1bcd5c-c6e0-414a-98a6-ea2c81a09e4e</t>
  </si>
  <si>
    <t>0xaa25004b53523da861e8583d80f5ae38f263b3d73feeb67ac9b9903843d03c79</t>
  </si>
  <si>
    <t>eca2649b-09d2-4527-9a69-6111d4f1f1c5</t>
  </si>
  <si>
    <t>0x393f80a8305d32f1a8d5b0569e29f28200690ea8ec9102558fd6d2195e7fee17</t>
  </si>
  <si>
    <t>c33ec98e-65cc-49cd-b71c-49c053b4df80</t>
  </si>
  <si>
    <t>0x243d15114ff22bd71a124b249a9472a357cd13ae527c22795ba27a197a81cb8a</t>
  </si>
  <si>
    <t>4124</t>
  </si>
  <si>
    <t>Assessoria Empresarial Gav</t>
  </si>
  <si>
    <t>Societário - Alteração Contrato Social</t>
  </si>
  <si>
    <t>721</t>
  </si>
  <si>
    <t>9682</t>
  </si>
  <si>
    <t>ed22f109-3cd2-4214-9484-7e19391f695c</t>
  </si>
  <si>
    <t>Matic Bridge</t>
  </si>
  <si>
    <t>Conversão de ETH para MATIC</t>
  </si>
  <si>
    <t>0x5a8503c8028abbac4aa504b248d75feaff30ee5e6b05b8b3cf097b7b5262bc5b</t>
  </si>
  <si>
    <t>fc5eb9ab-9093-4635-8cf4-b4e7af729da9</t>
  </si>
  <si>
    <t>0xbae5a2e580da1f719d59416c6c497034ac496c39e8bf566156d662b55e3fbdd7</t>
  </si>
  <si>
    <t>d655e165-dcb6-46e6-92cc-1bb193f18a82</t>
  </si>
  <si>
    <t>0xd5512342b60231dea50c5859e23432a7d833ae6c1865a4269abafb23ab77b775</t>
  </si>
  <si>
    <t>98993710-83a3-40c5-a275-8d90f8600261</t>
  </si>
  <si>
    <t>0x1d470a86bf9cbd1bc482507efc284416892b360ce5b6c3ee5dba51d8f110ea1c</t>
  </si>
  <si>
    <t>fdefb11b-7826-449f-b477-b500ea89c1d2</t>
  </si>
  <si>
    <t>0xcaef508a8cd78b85c364022df9f7b0c0371cfcad7fb7ddb8469a31b51d18e731</t>
  </si>
  <si>
    <t>3c65f071-2772-47d7-a451-d75b5bf8a4ea</t>
  </si>
  <si>
    <t>0xdef6e7e040a4697b407cc792037e7486ebbdb887babbe22b13fa26f85639ab71</t>
  </si>
  <si>
    <t>74d4daa9-403d-4b2d-999f-cd3c9b667638</t>
  </si>
  <si>
    <t>0x3db5158b42eeceebdd83363406cf10d8041adf264de81433057328d314068a6a</t>
  </si>
  <si>
    <t>6c4cf68f-5226-4d97-a0c0-a5572fa0a6b2</t>
  </si>
  <si>
    <t>0x6427429fc343c5349dbb3939366f7e9064a54e4dd0e78aaef6f5bbc6321305be</t>
  </si>
  <si>
    <t>15b1fb0e-2cb9-4d9d-b108-d2c377a3f53d</t>
  </si>
  <si>
    <t>0x5227a186953d3de4096a13044fb70baf77466f3659f68360c1c866acea7071e2</t>
  </si>
  <si>
    <t>07258880-3823-45e3-8fa1-98e5ff732d85</t>
  </si>
  <si>
    <t>0x78342d96d44fcb7ee60e7c9c91c1e4dd2a8a9fce671905083f33eade81bb39e7</t>
  </si>
  <si>
    <t>37b800ab-a445-4ef6-8450-f2b39e77b269</t>
  </si>
  <si>
    <t>0xa4d0627d7c3639663d29fa0a00f888981c35ebd3f6403c755c18624b12c92b14</t>
  </si>
  <si>
    <t>4d0ed7ad-0cee-43a4-ae1f-585beace1efc</t>
  </si>
  <si>
    <t>0x7c60f61caf16361d885f823e07588f476960fc4699b058f397ffb3a6040feb54</t>
  </si>
  <si>
    <t>43519852-eb0c-49f1-a2c9-ceca805034d3</t>
  </si>
  <si>
    <t>0x95f953d7c37a68b230ed6f14a5b256eb74837d9496989a662aa872a2fa3244aa</t>
  </si>
  <si>
    <t>8be45b27-b055-4592-897f-6ad76f67c6b7</t>
  </si>
  <si>
    <t>0x9a25cdcbc63acf6ddba596db37fa7c173449f4fe36dc0e1b7630523ea45e8c36</t>
  </si>
  <si>
    <t>3edf2e65-01b9-4544-abd0-18ff4c97f715</t>
  </si>
  <si>
    <t>0x245a7301e906d4705a456bd12b1915cd65c26d194de832c16a274c9467f92150</t>
  </si>
  <si>
    <t>e039587d-89c8-4873-ac35-8b98ee81e3b0</t>
  </si>
  <si>
    <t>0xaaa63e741eddd01bbb33102fac75ff5896174434f8f6e63cdc6b08b6e9844a18</t>
  </si>
  <si>
    <t>baaa3dd6-77a1-4d16-9ed1-87adf553330c</t>
  </si>
  <si>
    <t>0xb207ea3a5606ddb37ee1a5055e285bfc1a56a5ac2b7769e11912689dfe491ae8</t>
  </si>
  <si>
    <t>3b3c7aa0-f0e9-4752-b166-ce02d8628b8d</t>
  </si>
  <si>
    <t>0x47f24d3f704731c57a522ea3c25813b95912a420964d79d01f05da1e9cffd6ab</t>
  </si>
  <si>
    <t>782186c6-86ce-47b1-b001-cef744c29b73</t>
  </si>
  <si>
    <t>0xfd87156a8c83e7229b79c2e15d74edb2a66991e6868e1be08bccbc04895f8c66</t>
  </si>
  <si>
    <t>b974de18-071f-498e-80d1-60148c3997ed</t>
  </si>
  <si>
    <t>0xa8e71d36f4e9752da2204150fb5d45f75ad335cdcaab5a85309909d3f62df283</t>
  </si>
  <si>
    <t>b953cb4e-3f9a-4f9e-9c5e-1f43f5ed5b55</t>
  </si>
  <si>
    <t>0xaf469fa53356fd7983d5b54045afe7d594718278181073a4a49f38e31f7fb970</t>
  </si>
  <si>
    <t>f5e74d72-659c-41df-80ce-151bdfb3f415</t>
  </si>
  <si>
    <t>0xdda6d4bf9e94c8dfcce71ae0f333de52ae450e69822983ee88839e04558f5d83</t>
  </si>
  <si>
    <t>656563f6-01fe-4713-bd17-ca72038356e8</t>
  </si>
  <si>
    <t>0x88820fc57f0689f9818ddd8d543c7db4bb589d5f9e109ed0ef15f6ef28df41e4</t>
  </si>
  <si>
    <t>81135802-7fdc-48d3-8710-11a68ee4978d</t>
  </si>
  <si>
    <t>0xf5519222b18773a34f7f5ddc8a8733de267d21627118514e887caad9c7a31480</t>
  </si>
  <si>
    <t>e42dfb2f-c0ca-43d7-8f70-ba48ea607a8c</t>
  </si>
  <si>
    <t>0x63cd44fa08354b3756852557acf8dd94eb42ba01c21cc00719fc65548bbfd67e</t>
  </si>
  <si>
    <t>a7703b75-d0c9-41bc-8b18-9c095cd73553</t>
  </si>
  <si>
    <t>0xbc8ae5c1ba84e0e9b949905c29c5d0b040cc7197296850fe238beb59848a3d92</t>
  </si>
  <si>
    <t>0b0e5a12-7cf2-4760-b29d-b969ea57b0b5</t>
  </si>
  <si>
    <t>0x11d7946460e92ca2cef1c412a9979b1d6c178bb2dee946f754422da1e8323e4f</t>
  </si>
  <si>
    <t>31e5174e-b52d-413b-bec9-d3114178d19a</t>
  </si>
  <si>
    <t>0xf4a27b871c2c5ab3fe86f81c8b1dfdd02edb6a6fe7d635fb5ec20b797d8d4290</t>
  </si>
  <si>
    <t>7f086371-9af4-4d18-a673-05b41f00bd76</t>
  </si>
  <si>
    <t>0xc3f99d8ea740f00c8df07d15bbe5858ceccd935c8e479776df9cf13008610a1d</t>
  </si>
  <si>
    <t>e1bf2720-cd5a-459e-b931-0c5bc1938233</t>
  </si>
  <si>
    <t>0x4b154956ee24c47f9fa01928ab770c84f199cb6665927e682cb9dc8162177765</t>
  </si>
  <si>
    <t>c2fd0efe-9057-408e-8bb4-e4fa976866e0</t>
  </si>
  <si>
    <t>0xbe796c9e185ba167b3a433800afb6373d2ebfaa8e1ed777e46876d67f99d9b76</t>
  </si>
  <si>
    <t>d2ad8c6f-d5f0-4473-a7cf-f1f072a01c1f</t>
  </si>
  <si>
    <t>0xae0e86af7d1e6cb305621863aaa0df0e6c7e449ca8252c4b23d8f1ae175b3a2d</t>
  </si>
  <si>
    <t>eb8eb880-dca4-4a7c-b1e9-d701c51a6dc0</t>
  </si>
  <si>
    <t>0xf4580e3f7ee51742702a1ddd01fe40f46fd2729878e5f45c1aa1c398973e33db</t>
  </si>
  <si>
    <t>500c8934-a6fe-4c17-a3e2-1873bad48c2d</t>
  </si>
  <si>
    <t>0xc1e2e86d7852c8893cc8216793100defe52e290d9a1b53e710bfd439c01bc4b5</t>
  </si>
  <si>
    <t>50df8226-8005-4e92-8365-b1e0422978c0</t>
  </si>
  <si>
    <t>0x62c9fbebcb8066b302b75b73eabbd0882e250daeb7718057799ba9bdcd71f62e</t>
  </si>
  <si>
    <t>27bd4ac6-47fa-4408-96ac-41e2fce5c865</t>
  </si>
  <si>
    <t>0x0d09a9ac7fe21eb4894a8e8f8330cf23a4d66298709160c9a6aa14428c9575b6</t>
  </si>
  <si>
    <t>cf3b1c53-264b-4d10-9272-17e0ae1a7aad</t>
  </si>
  <si>
    <t>0xb96417b16dd7f54af26a947a3dd2e367ecbdddfaf28bb6aac6c21886ff8dd2a9</t>
  </si>
  <si>
    <t>1770f064-4bc2-4449-8564-bfb4c6b37844</t>
  </si>
  <si>
    <t>0xad1c883b17dc5907360c17d4ed1205f7ecc58aa20d7dc60adffd19820e3d47de</t>
  </si>
  <si>
    <t>d24de2df-109c-4059-9713-1dbd96b81f18</t>
  </si>
  <si>
    <t>0x37db1318f491df7f42afe056b9fc9c26be65b0511692b299be7b024d9a49fb60</t>
  </si>
  <si>
    <t>f5319890-4865-4749-a9cd-d0d0639d79fb</t>
  </si>
  <si>
    <t>0x0305262b7a4cf637920247afc9e5447d25bee3cab1646cfd62079e6ea09fc151</t>
  </si>
  <si>
    <t>d4828330-5575-46f4-ad11-c2cb584014e7</t>
  </si>
  <si>
    <t>0x5694867cc2fbafa570d028970de6f5142b7df0ad4795ca4ba35d2608fba64004</t>
  </si>
  <si>
    <t>2cfb930d-a3c2-4a61-8fc9-ef71d368a986</t>
  </si>
  <si>
    <t>0x68947a867e929cc35e6c02ad4357c04f30609ac908c7df0d1fa2c2e885331b57</t>
  </si>
  <si>
    <t>84fe8358-4664-4fb6-b3c2-6f198d10b745</t>
  </si>
  <si>
    <t>0x27e3a69e9ffb9a289db94eabf3cb006211c21980ba9e5be4915b4202f76e7e1a</t>
  </si>
  <si>
    <t>da7eee54-a7e8-476e-9c3e-621cee184aa9</t>
  </si>
  <si>
    <t>0x471f0630e23a397558a1bbde425d6c316e2cf19cb8aae2f0dd19105c3090a33a</t>
  </si>
  <si>
    <t>36274743-1944-4154-9414-bf84666dfbd8</t>
  </si>
  <si>
    <t>0x5b64e683aa8b761dcc8f6651ee1b7b42747aea9b4e5ca1738264b9fbeb3d1777</t>
  </si>
  <si>
    <t>d443d950-0941-444a-ba26-808471614168</t>
  </si>
  <si>
    <t>0x27987eae213816822402f7d455bcada3da17fd02a00a0170b832474213f649f0</t>
  </si>
  <si>
    <t>16270ea4-cb28-4242-9d4a-2de907b7e41e</t>
  </si>
  <si>
    <t>0x1a70f39bd05d0fdc952c25bfcb29c7fe9f1ef3e09dd289f964d23072330dec05</t>
  </si>
  <si>
    <t>ef443614-3173-49d2-88f9-87596e6fe89d</t>
  </si>
  <si>
    <t>0xddf7bbd4f002bdfa3ff7baf2065564a97f38178e932607490ce9409c24dc70bc</t>
  </si>
  <si>
    <t>de5241c5-b0ed-40a2-bbcb-28671e473417</t>
  </si>
  <si>
    <t>0xcba780d98ea9584aba43602ae2fab172e802d6de35a0c8331020adb4ed449183</t>
  </si>
  <si>
    <t>3ca2ce1a-6f20-42d6-9772-50475dde9edf</t>
  </si>
  <si>
    <t>0x23a82cdfb77c8abac3a731e4a59bf03b448570f251748415d24361c855cdd7d4</t>
  </si>
  <si>
    <t>4d56b07a-2e6d-4153-89ea-ec9520bbd7e4</t>
  </si>
  <si>
    <t>0x1f80a5cdd2168cd39e1ad7f5f279ae83e74c5eca30192957feda96799ca591a7</t>
  </si>
  <si>
    <t>b007605f-9e34-4db4-a643-fd048b2f3e71</t>
  </si>
  <si>
    <t>0xed7b7552ad9070afbd2de03b24a583eda058998e65d6e2ada345385c9efa92e0</t>
  </si>
  <si>
    <t>d6e63bb0-19c4-4874-ae9e-81498d701a2d</t>
  </si>
  <si>
    <t>0x72f7443c9b2a1f941014934ddf70135c3e39c17528cb03affe4f7f3d79f60b98</t>
  </si>
  <si>
    <t>87456885-f219-48e8-abdc-413d23557f9d</t>
  </si>
  <si>
    <t>0xbb5de641884bb91278ade85e93984b381b3ed0722138548c8f59ad832460b23e</t>
  </si>
  <si>
    <t>feba88cd-d695-4ad3-99ec-31f4833dbdc8</t>
  </si>
  <si>
    <t>0xb26fbb3482e6164fbd79abf15894acd8611ece1441d940fdf8af3b7263fb6953</t>
  </si>
  <si>
    <t>d682a46c-8f50-4574-8e3e-c8075c8c6675</t>
  </si>
  <si>
    <t>0x8764679c76ada56cd574fb431bff7c04a34629b57a4ba13addca9d84f9ef251e</t>
  </si>
  <si>
    <t>9c5b3a9d-ef41-43d1-bcca-4da3d3c8a7bf</t>
  </si>
  <si>
    <t>0x6b57fd5e34d7b568c1ffb75d1bbec468090cdb062d53fff37e3590171d0b3b45</t>
  </si>
  <si>
    <t>cdb66055-4089-4bda-ba40-62bddced4090</t>
  </si>
  <si>
    <t>0x2b82ee5092b1ad5731d7ec127dff475669b33443a75297aa72a8731ad11fb767</t>
  </si>
  <si>
    <t>81bd3728-05e1-4335-8632-fc2a6e90554b</t>
  </si>
  <si>
    <t>0x79d5bc946c0b5a7d0f27ed330990dfb8f8effe7d7b3a515ee75e6f8beed54b1a</t>
  </si>
  <si>
    <t>3feccd7d-0ebd-4ac9-a714-cf0407ac063e</t>
  </si>
  <si>
    <t>7ffcba3f-ca32-4199-94d4-d586982e1fa0</t>
  </si>
  <si>
    <t>UniSwap Router v3</t>
  </si>
  <si>
    <t>0x398a6b2647bf932a0125a84cf8af4fbc70669e173b2eed17bd61e2221ddfc65f</t>
  </si>
  <si>
    <t>ec584f05-3180-43f7-8af9-c65ef6c80160</t>
  </si>
  <si>
    <t>0x484dde3e845ef63a5601a30258b306669958efe5408f04d7965e88e4effb1b1c</t>
  </si>
  <si>
    <t>e8d56b3d-5472-42fa-99e6-b32bb3db24df</t>
  </si>
  <si>
    <t>cab14b7f-6b4e-4aff-b5f9-bfd9f4ba5b53</t>
  </si>
  <si>
    <t>0x009d6d0effdb823e13cb2bf07c5ca97ec720adff956ce79c87c9d0621d55c7d6</t>
  </si>
  <si>
    <t>9ef5e0ba-3bd1-4e29-93eb-fd1e4df0c611</t>
  </si>
  <si>
    <t>0x0f52c85e8387d3f0a6cd98eae3e0c579abdaccefc2068ba8eb56ceb096dd50f7</t>
  </si>
  <si>
    <t>2206bf43-1b02-4506-a98b-4db0f92303d2</t>
  </si>
  <si>
    <t>0x9c9f83412e66d461eec144674447ad95721513a5f1175f6b650d66692984600e</t>
  </si>
  <si>
    <t>efca77be-ff69-4c0c-9f7c-86754b799ce8</t>
  </si>
  <si>
    <t>0xe717f821fd3abdcfee30d969f04fa06f46f232c15624329c0f9da9cf8bdbd9cf</t>
  </si>
  <si>
    <t>15ff3a6e-0199-4569-a47c-03e61e08c22c</t>
  </si>
  <si>
    <t>0xa22ffda88c48d68137ab9cef7bb162ccdf5011b3c3b2e447202bfcbbf368afb6</t>
  </si>
  <si>
    <t>19b656fd-2502-430d-8bf4-14f2b6e01aac</t>
  </si>
  <si>
    <t>0x575aacdb458e5724e451b4a334635353a54bf22f73b0f794383c963e1eb5b1bb</t>
  </si>
  <si>
    <t>322d6515-29fc-40fa-bb0a-162d3c83827e</t>
  </si>
  <si>
    <t>0x0d5a1f50b4ec2ab89e52eba64e2421711e995a2c5a8f3e43b77293392ed68da3</t>
  </si>
  <si>
    <t>c2d0b19b-c497-4989-9cc5-d8e4eb46d907</t>
  </si>
  <si>
    <t>0xd7646ba058404f2692c6632f21036bdd29016b4a6ddaa42c6810dad7a11dbc8b</t>
  </si>
  <si>
    <t>a4fc2e43-5b63-4b12-a57d-5fd729f48dfa</t>
  </si>
  <si>
    <t>29cce807-41c6-4ce4-8b80-bb2c5eb148be</t>
  </si>
  <si>
    <t>0xf60e1294b9fbd096ea15e9c23b1bce63c18735d59952010f4fbd61f2c9603894</t>
  </si>
  <si>
    <t>3990f89a-3b63-4a67-9ca3-9130d845b7f2</t>
  </si>
  <si>
    <t>0x2f64ad82027d00f79d25351901d3e1f55f7e36af00885992afc7fb660cd92559</t>
  </si>
  <si>
    <t>e72bdce3-1328-4af7-8e07-4fdb173331a6</t>
  </si>
  <si>
    <t>0x8f3a68eb4a8fb998e69a58dd53737e15a6060c3a04b755592a2909c5da3064e8</t>
  </si>
  <si>
    <t>16204d16-61d3-4215-93f7-53475fa8dc82</t>
  </si>
  <si>
    <t>0x6c93cd037b9c0386c5a3ec74ca5993759aa9a7cd87f583daabd758ab7fa5a540</t>
  </si>
  <si>
    <t>2498a5dc-14e7-4e55-b0d2-ea4c3abfac4d</t>
  </si>
  <si>
    <t>0x766b0147fa8540c52106840d80a4d8ae4e64ed466565339b0c61a4d7be8f8d9f</t>
  </si>
  <si>
    <t>c97f477d-8eca-4867-8582-1c58e0373bc7</t>
  </si>
  <si>
    <t>0x53900ea1090861dbccea29e50189e3a8ecf7cd4ac7f29468ed6b56e4475dda9b</t>
  </si>
  <si>
    <t>5b59737a-9b44-4bef-a371-8e3c090a6268</t>
  </si>
  <si>
    <t>0xb89a60d4a78df21d7e4f8085702db72e3fbc7ca87e19d3ccdb1ce12a10414a63</t>
  </si>
  <si>
    <t>9b02bfef-b1fc-4305-a216-2f5d65143899</t>
  </si>
  <si>
    <t>0x1b58025f91df7dcea39d99e3c7d626343a30237b02bc0e55ef3a3c527f015213</t>
  </si>
  <si>
    <t>dc51d662-52d4-4e59-8c25-784cafb12d77</t>
  </si>
  <si>
    <t>0x60f487001d73008a0fbf43d645be83cf793b5d0bddb562ffb04b0d9bb62ebfeb</t>
  </si>
  <si>
    <t>443133f7-11cc-4a30-9c4c-b12f989aac8b</t>
  </si>
  <si>
    <t>0x6788b730f090f2cae1f77da1dfdea0f10e1e676d562397edd158d6ded9603d33</t>
  </si>
  <si>
    <t>d6f1f4ef-2432-4f1c-b437-a2694681ecbb</t>
  </si>
  <si>
    <t>0x64d48465b99d64f2b374104c90777b5071ef4eaaf4e739a86e20a508f9f01d5e</t>
  </si>
  <si>
    <t>6d479ca6-9d84-41b8-8101-6174b2de2879</t>
  </si>
  <si>
    <t>0x100a3bdebdfb60423b2168868446492ec8de38a093de1b38b89ce6a2db8ffa56</t>
  </si>
  <si>
    <t>6d0a6c2d-950f-4e16-b65b-dd04106ce0a8</t>
  </si>
  <si>
    <t>0x0a7852bc5b65bd18dccec40c9cef44662cd7fba55a1c81fcc586cb58a313ef31</t>
  </si>
  <si>
    <t>bbcbb372-e76e-487d-9ee8-8d597b35924b</t>
  </si>
  <si>
    <t>0x15e050f2fa12a1129ee54078359bd210c8feb9739f7243d0ce765bfc34d273f2</t>
  </si>
  <si>
    <t>52e75107-16d4-45e9-bc84-7fa2586d38c8</t>
  </si>
  <si>
    <t>0xc7713028284f6f069af18c9f6fe531ccf75f4705243a8633117f585840c6bbbf</t>
  </si>
  <si>
    <t>dabf56a9-986d-4f1c-afae-c1a48b07d3bd</t>
  </si>
  <si>
    <t>0xb5956ecd60100942bdc4f305faebe4dee185834c710bf031f3c443a4aa602531</t>
  </si>
  <si>
    <t>bc2649dd-2c14-4fda-b45f-e0f4aab76218</t>
  </si>
  <si>
    <t>0x7045afbe8d972abd3c1d01719880e5350e1ca84b7de92c5d92168ee879069c51</t>
  </si>
  <si>
    <t>3e057308-7e86-4f28-8e49-7eab1006f2f7</t>
  </si>
  <si>
    <t>0x059b36b9a302dd8cc1c3f2bf259d29c20436ef11ef8198468b164870f3a76be3</t>
  </si>
  <si>
    <t>6c93c50e-4c4c-4280-b628-ff6d9f363068</t>
  </si>
  <si>
    <t>Transferência via Crypto sem justificativa</t>
  </si>
  <si>
    <t>Receita Desconhecida</t>
  </si>
  <si>
    <t>Other Revenue</t>
  </si>
  <si>
    <t>0xb2bca9da0537b32347819ff5f635d3d8a711f421ada84d643c8e3057c8e6a03b</t>
  </si>
  <si>
    <t>3e9cb67b-6668-42ce-ae91-ad2181978e14</t>
  </si>
  <si>
    <t>4125</t>
  </si>
  <si>
    <t>Parcelamento de Débitos</t>
  </si>
  <si>
    <t>722</t>
  </si>
  <si>
    <t>9683</t>
  </si>
  <si>
    <t>4126</t>
  </si>
  <si>
    <t>99 Taxi C-Level Sp</t>
  </si>
  <si>
    <t>4127</t>
  </si>
  <si>
    <t>4128</t>
  </si>
  <si>
    <t>4129</t>
  </si>
  <si>
    <t>4130</t>
  </si>
  <si>
    <t>bd740e96-c6bd-431e-968a-36456d33ffe4</t>
  </si>
  <si>
    <t>0xe3ba864cda5a72257b7fba03bb1db82e280de5bbf1b02ac709e210da52a97353</t>
  </si>
  <si>
    <t>4131</t>
  </si>
  <si>
    <t>4133</t>
  </si>
  <si>
    <t>4134</t>
  </si>
  <si>
    <t>4135</t>
  </si>
  <si>
    <t>4136</t>
  </si>
  <si>
    <t>70d5b612-c0aa-49ee-b6c7-96d46ab949fd</t>
  </si>
  <si>
    <t>0x716292e8ada86e0f1c7544f6ef7a02b1818dab8745f81f83c0db55d1f84c45f5</t>
  </si>
  <si>
    <t>9dfe7c5a-cc4b-457d-80b2-c7e2c19bbec8</t>
  </si>
  <si>
    <t>0xd62911ee28fa18f97ed24b5fc8cc22c7570cd2128e0f3d0da0b58e325ed96845</t>
  </si>
  <si>
    <t>9c11961d-ebb0-4560-9ea4-155244a22b45</t>
  </si>
  <si>
    <t>0xb94709ee2d4893666f8e637c122619614593b317281acacd40e369e1418f237d</t>
  </si>
  <si>
    <t>0487b8a9-81c9-45df-8e5e-24142ec56421</t>
  </si>
  <si>
    <t>af7a3d2a-ff69-441d-845a-62ef866cf8fd</t>
  </si>
  <si>
    <t>0x57b7319508f70d29ecd10778c3dc6ee4aa16a991c0e9c458e58a521fb3848ab8</t>
  </si>
  <si>
    <t>e100e8f6-a382-4f34-b765-2326d3a5ef11</t>
  </si>
  <si>
    <t>Criação do contrato Meta Creative Week</t>
  </si>
  <si>
    <t>0x573e73790436223bb43213e360ccc935fb85e0a2f10d063b41655b93269d6f04</t>
  </si>
  <si>
    <t>9b101294-0184-4017-a14d-a2422f6250e3</t>
  </si>
  <si>
    <t>0x1f82fd4dd6e79342e2ccfd7170383f2042088cbe948e84f3916dfe5108f720c4</t>
  </si>
  <si>
    <t>4137</t>
  </si>
  <si>
    <t>4138</t>
  </si>
  <si>
    <t>e1d38e5e-b863-4a7c-9121-1cdad76f96bd</t>
  </si>
  <si>
    <t>0xac6da6cbd4663b26cb848949b4773ebb379eed03b374f1e6dd725b5878d81a74</t>
  </si>
  <si>
    <t>4139</t>
  </si>
  <si>
    <t>4140</t>
  </si>
  <si>
    <t>183fcd61-2c5b-4dca-88f5-2bd32af77936</t>
  </si>
  <si>
    <t>0xb898e002a1801e358ef4102a1b57ad9c0071a2f7f5f2b4989f73742a1b502f41</t>
  </si>
  <si>
    <t>4141</t>
  </si>
  <si>
    <t>4142</t>
  </si>
  <si>
    <t>Prestação de Servços</t>
  </si>
  <si>
    <t>4143</t>
  </si>
  <si>
    <t>4144</t>
  </si>
  <si>
    <t>Prestação de Serviço Setembro</t>
  </si>
  <si>
    <t>4145</t>
  </si>
  <si>
    <t>4146</t>
  </si>
  <si>
    <t>4147</t>
  </si>
  <si>
    <t>4148</t>
  </si>
  <si>
    <t>4149</t>
  </si>
  <si>
    <t>4150</t>
  </si>
  <si>
    <t>4151</t>
  </si>
  <si>
    <t>Caio Posse Estevez Matos</t>
  </si>
  <si>
    <t>4152</t>
  </si>
  <si>
    <t>4153</t>
  </si>
  <si>
    <t>4154</t>
  </si>
  <si>
    <t>Prestação de Serviço</t>
  </si>
  <si>
    <t>4155</t>
  </si>
  <si>
    <t>4156</t>
  </si>
  <si>
    <t>4157</t>
  </si>
  <si>
    <t>4158</t>
  </si>
  <si>
    <t>4159</t>
  </si>
  <si>
    <t>4160</t>
  </si>
  <si>
    <t>Pró-Labore com Inss Descontado</t>
  </si>
  <si>
    <t>4161</t>
  </si>
  <si>
    <t>Pró-Labore Descontado Inss</t>
  </si>
  <si>
    <t>4162</t>
  </si>
  <si>
    <t>4163</t>
  </si>
  <si>
    <t>Retenção a Pagamentos Pj-Pj</t>
  </si>
  <si>
    <t>4164</t>
  </si>
  <si>
    <t>4165</t>
  </si>
  <si>
    <t>4166</t>
  </si>
  <si>
    <t>443</t>
  </si>
  <si>
    <t>Estorno - Software - Go Daddy</t>
  </si>
  <si>
    <t>88142675-b95d-405d-862e-fd13b65cbca5</t>
  </si>
  <si>
    <t>0xfcca258d98e37ed522cbd4e3a7ebbb560d4b56b5dadcfb497b28434c98ce16a6</t>
  </si>
  <si>
    <t>1af9390c-e059-4670-b64e-aa763e8f5698</t>
  </si>
  <si>
    <t>0x34d678784e29e035b280e2516f04f31cb790d55c08a803e40d022e64849889b3</t>
  </si>
  <si>
    <t>387</t>
  </si>
  <si>
    <t>Pix Recebido Aleatoriamente na Conta do Btg</t>
  </si>
  <si>
    <t>4168</t>
  </si>
  <si>
    <t>4169</t>
  </si>
  <si>
    <t>4170</t>
  </si>
  <si>
    <t>4294</t>
  </si>
  <si>
    <t>723</t>
  </si>
  <si>
    <t>724</t>
  </si>
  <si>
    <t>725</t>
  </si>
  <si>
    <t>9684</t>
  </si>
  <si>
    <t>9685</t>
  </si>
  <si>
    <t>9686</t>
  </si>
  <si>
    <t>202a1039-c2dc-4aff-a73c-38f414f05c24</t>
  </si>
  <si>
    <t>0x63b01c85a024762f66e9f7870a393eb4bd6031848906c7504a77eb4600503da4</t>
  </si>
  <si>
    <t>4171</t>
  </si>
  <si>
    <t>5103ff16-d2f6-4154-8cff-ad38d09a4e07</t>
  </si>
  <si>
    <t>0xa7e3c40f99e890e65a9208ae9e7f3caad9f199b39d14f3e440bbdb9e4c5f74da</t>
  </si>
  <si>
    <t>4172</t>
  </si>
  <si>
    <t>4173</t>
  </si>
  <si>
    <t>Gru - Guia de Registro de Marca</t>
  </si>
  <si>
    <t>Propriedade Intelectual - Taxas</t>
  </si>
  <si>
    <t>4175</t>
  </si>
  <si>
    <t>4176</t>
  </si>
  <si>
    <t>4296</t>
  </si>
  <si>
    <t>2c42df14-26e5-4c49-8777-9a3fda398c10</t>
  </si>
  <si>
    <t>0x6812f067173cc5cf5d76d9c192471cad0b43af14e1b32ceefb45fac46d21c866</t>
  </si>
  <si>
    <t>039278e8-35e8-4492-a653-3ea5001f1303</t>
  </si>
  <si>
    <t>0xaf03b84c8d328a288f2644d16a865b619de5b3cea26723ff0897eee0ad7ba31f</t>
  </si>
  <si>
    <t>064cdf67-933e-401b-b9b2-dee40a125247</t>
  </si>
  <si>
    <t>0x12673f41752dfc5961a4422bf1fe5086aa78382b65b42047ecfaba5f80ad2c8b</t>
  </si>
  <si>
    <t>4177</t>
  </si>
  <si>
    <t>Pagamento Lider Serviços Paralegais</t>
  </si>
  <si>
    <t>4178</t>
  </si>
  <si>
    <t>4179</t>
  </si>
  <si>
    <t>4180</t>
  </si>
  <si>
    <t>4181</t>
  </si>
  <si>
    <t>4182</t>
  </si>
  <si>
    <t>4183</t>
  </si>
  <si>
    <t>Serviço de Frete do Letreiro</t>
  </si>
  <si>
    <t>4184</t>
  </si>
  <si>
    <t>420</t>
  </si>
  <si>
    <t>726</t>
  </si>
  <si>
    <t>9687</t>
  </si>
  <si>
    <t>4185</t>
  </si>
  <si>
    <t>3348083e-01b0-4f4b-8994-c9859c3dbcad</t>
  </si>
  <si>
    <t>0x9b385fe31cf327b68d7c573d1e2866cfdea1cab842f72313eef58dfbb36d7e22</t>
  </si>
  <si>
    <t>4186</t>
  </si>
  <si>
    <t>727</t>
  </si>
  <si>
    <t>9688</t>
  </si>
  <si>
    <t>25142c79-0905-4994-a02c-8177af4ee81d</t>
  </si>
  <si>
    <t>0xe4a501c6a1b7e841252026cd4d7bc69fae5add56948e84d885cdf7da78bb9edc</t>
  </si>
  <si>
    <t>b7ce41eb-fbab-479d-8bfd-bca9311de0da</t>
  </si>
  <si>
    <t>0xef9ae58f6902843967fd375041ea6fb11d9d21cb5c94e8a0715267cabe893e40</t>
  </si>
  <si>
    <t>3959</t>
  </si>
  <si>
    <t>Certisign Certificadora Digital S.A</t>
  </si>
  <si>
    <t>Certificado A1 para Assinatura de Docs</t>
  </si>
  <si>
    <t>4187</t>
  </si>
  <si>
    <t>4189</t>
  </si>
  <si>
    <t>4190</t>
  </si>
  <si>
    <t>4191</t>
  </si>
  <si>
    <t>442</t>
  </si>
  <si>
    <t>Estorno - Software - Metabase</t>
  </si>
  <si>
    <t>Software - Metabase</t>
  </si>
  <si>
    <t>99995ca6-6d9d-4d5d-90d9-5d70465f0529</t>
  </si>
  <si>
    <t>0x3bba8cf2e852d834367f49f82dc2e5d06976aadcc1177efaf4fe91606dd4085d</t>
  </si>
  <si>
    <t>4192</t>
  </si>
  <si>
    <t>Freepik</t>
  </si>
  <si>
    <t>Software - Freepik</t>
  </si>
  <si>
    <t>4193</t>
  </si>
  <si>
    <t>4194</t>
  </si>
  <si>
    <t>Iptu + Manutenção Predial</t>
  </si>
  <si>
    <t>Condomínio</t>
  </si>
  <si>
    <t>Metabase</t>
  </si>
  <si>
    <t>d640fe1a-f5e2-4307-a2f4-a6315ea6aef4</t>
  </si>
  <si>
    <t>0x49b1c032fe22dc2cba2b30635bd6c6e15d9d8ddb766fac121d158cee34434d62</t>
  </si>
  <si>
    <t>dc57276c-830d-46ef-aab6-c96a1bfd663b</t>
  </si>
  <si>
    <t>0x1ed60bb52a8373d3f389a866b615be3c48025fe877bc4a4b56e5d709a959a80a</t>
  </si>
  <si>
    <t>4376016a-30bf-4e51-a802-686603303b70</t>
  </si>
  <si>
    <t>0xe79a9ea8852e62cf3cf22d52e7ac5186da9d73db0b032709806e36b962094f81</t>
  </si>
  <si>
    <t>4197</t>
  </si>
  <si>
    <t>439</t>
  </si>
  <si>
    <t>Reembolso Cobrança</t>
  </si>
  <si>
    <t>7390d296-2624-4ec4-b1d1-abeb23a31502</t>
  </si>
  <si>
    <t>0x41b5b4c654b384053f612b6fbd861e68049304a305fee95252976108b87a967f</t>
  </si>
  <si>
    <t>4200</t>
  </si>
  <si>
    <t>4495</t>
  </si>
  <si>
    <t>4533</t>
  </si>
  <si>
    <t>Ajuste a Credito</t>
  </si>
  <si>
    <t>728</t>
  </si>
  <si>
    <t>729</t>
  </si>
  <si>
    <t>730</t>
  </si>
  <si>
    <t>9689</t>
  </si>
  <si>
    <t>9690</t>
  </si>
  <si>
    <t>9691</t>
  </si>
  <si>
    <t>a2cb642d-653d-4d5d-b935-05ccae420ee3</t>
  </si>
  <si>
    <t>0x124617f8804635a877ed6cd2a86be72cb02ec2822cc5468a4e2ac4451e87a5a7</t>
  </si>
  <si>
    <t>d1acf146-744e-4cc4-9441-108d8e9fce19</t>
  </si>
  <si>
    <t>0xf9e8339d1dea92c2d264a1b12419ecd888889c20e0f66f34dba740d9ba178ff4</t>
  </si>
  <si>
    <t>7912afda-5948-4b72-a3e3-8a3af93251c9</t>
  </si>
  <si>
    <t>0x245771a4261a9ea56159404c0a4b20fc5daa6bb61f9d64ba273a5973fee949a7</t>
  </si>
  <si>
    <t>4201</t>
  </si>
  <si>
    <t>4202</t>
  </si>
  <si>
    <t>ba07e8f1-5d0c-4e5a-a9f8-87ba19709d7e</t>
  </si>
  <si>
    <t>0xf77e030cc65fe497d9c8a77dac3980b7a0e5352390a157495b37f26ecc9ddb27</t>
  </si>
  <si>
    <t>388</t>
  </si>
  <si>
    <t>Referente Ao Serviço Prestado em Set/2022</t>
  </si>
  <si>
    <t>0c3f5fa9-dd4a-4fad-9a05-b528cafb5193</t>
  </si>
  <si>
    <t>0x92775df54967de3018910974581769f9b9e7755f73a27ca088fce0708587252f</t>
  </si>
  <si>
    <t>c5b8ae96-9d3f-4f9a-9c4b-81cde19f7b00</t>
  </si>
  <si>
    <t>0x8e921a9d69c7690877b1e21962b16acc94d60fd7f6b2bd378b82edc076df6a6e</t>
  </si>
  <si>
    <t>389</t>
  </si>
  <si>
    <t>4203</t>
  </si>
  <si>
    <t>4204</t>
  </si>
  <si>
    <t>4205</t>
  </si>
  <si>
    <t>Contribuição Inss</t>
  </si>
  <si>
    <t>Imposto - Inss</t>
  </si>
  <si>
    <t>4206</t>
  </si>
  <si>
    <t>4207</t>
  </si>
  <si>
    <t>Honorários Pi (Registro Seamore)</t>
  </si>
  <si>
    <t>4208</t>
  </si>
  <si>
    <t>Serviço de Manfatura do Letreiro</t>
  </si>
  <si>
    <t>4209</t>
  </si>
  <si>
    <t>4210</t>
  </si>
  <si>
    <t>4211</t>
  </si>
  <si>
    <t>4212</t>
  </si>
  <si>
    <t>4213</t>
  </si>
  <si>
    <t>Csll Pagamentos a Pj</t>
  </si>
  <si>
    <t>4214</t>
  </si>
  <si>
    <t>70961da5-f1bb-46d2-9b0c-cce876c2e6fb</t>
  </si>
  <si>
    <t>0xea7d6723851b056190c16ae43b7789ef180523052482467382ea58e95b6b5b90</t>
  </si>
  <si>
    <t>c7a95e53-3c00-445d-817b-815671d3795c</t>
  </si>
  <si>
    <t>0x14d9dfd24d9dd88f3d51e3bec0283a1add79cdf1cfee45b24a0134935fd4e613</t>
  </si>
  <si>
    <t>469b21fa-ed39-4c64-8ac6-ebdcd690d881</t>
  </si>
  <si>
    <t>0x3a0b050eb00fb5deab16078dd17b8e04425fbfc661462fce1fb8b2a43a76d3aa</t>
  </si>
  <si>
    <t>731</t>
  </si>
  <si>
    <t>9692</t>
  </si>
  <si>
    <t>b1b82e07-cfc9-42b5-a5ed-c22fa2b22ea8</t>
  </si>
  <si>
    <t>0xaa06503aa868c57f0a30737ffa0d3e600931f78ba4162e1fe1ccd13d68267b1d</t>
  </si>
  <si>
    <t>4215</t>
  </si>
  <si>
    <t>Compra Internacional em Webflow.Com</t>
  </si>
  <si>
    <t>4216</t>
  </si>
  <si>
    <t>4217</t>
  </si>
  <si>
    <t>215ec7f3-89a0-43ef-95ab-2b227c8e70f5</t>
  </si>
  <si>
    <t>0xdb07d8c77657d8b62284ccf4e6db2fed014a1c73091ddd0b5b0240f5bacd9458</t>
  </si>
  <si>
    <t>4218</t>
  </si>
  <si>
    <t>c6427016-b78b-48ca-8118-32a063e57cb9</t>
  </si>
  <si>
    <t>0x4f24540718862e6b7d659491382b7ad8575e00714203da32b2175abc1ace8802</t>
  </si>
  <si>
    <t>4d884900-5754-47a2-b99b-3741f75aa8b2</t>
  </si>
  <si>
    <t>Alteração do url dos nfts</t>
  </si>
  <si>
    <t>Config. endereço IPFS NFTs pre reveal</t>
  </si>
  <si>
    <t>0x4e6b0bedfaea58d9cf5bf2d8424508a5c6833f375317dbec4ae12b8a796485bf</t>
  </si>
  <si>
    <t>530055e4-f101-4ed4-8e5e-3ee7405952f5</t>
  </si>
  <si>
    <t>0xb44739a950b0ae922c36f447a8ca87dbbe0e4b0619f1db90de11151adde743ab</t>
  </si>
  <si>
    <t>8122c25c-3fba-48f8-83f2-75d9196a2a1d</t>
  </si>
  <si>
    <t>MATIC enviado pela Parfin</t>
  </si>
  <si>
    <t>0x6aa4a71e46381debc858b1cab3b4961c5258d7630b71c178955568cacbb3962b</t>
  </si>
  <si>
    <t>4219</t>
  </si>
  <si>
    <t>Amazon Web Services - Aws (Cobrança Atrasada de Setembro)</t>
  </si>
  <si>
    <t>4220</t>
  </si>
  <si>
    <t>3df2ed4b-d431-4295-a01a-e9a2b1c55a9e</t>
  </si>
  <si>
    <t>0x7860441e1708fc7599549747f5c4257c734660cc50f0b9cf48cac7e6eb931098</t>
  </si>
  <si>
    <t>934ad0ec-3228-435b-bf95-e64230a5fc24</t>
  </si>
  <si>
    <t>0x4923af70bac21f83674fc500f8e153c41ac7b53459fb18dfeb10564cb7f5e385</t>
  </si>
  <si>
    <t>6462fdfb-fe6e-40ab-b9b0-ba9608833178</t>
  </si>
  <si>
    <t>0xda7c999b347dae829457815b6bf58374b7875518ab2684ce5467ee0eb53ca10e</t>
  </si>
  <si>
    <t>6dd7048a-9665-4041-bcbd-c56352e9e22c</t>
  </si>
  <si>
    <t>f48fd5e7-dd4b-4b81-ae16-b0ce617741ba</t>
  </si>
  <si>
    <t>Criação/deploy do contrato</t>
  </si>
  <si>
    <t>0x368f49cdf98a622ef8c777625f42ec28998f00387ca1dbf38a8bd9a0e67fc0e1</t>
  </si>
  <si>
    <t>6a2a350a-7b60-470d-b695-99748bae4deb</t>
  </si>
  <si>
    <t>0x4703bcd8091f1049e1d080491e00cca6b639776aed43cd5e97afceff426b40e1</t>
  </si>
  <si>
    <t>b4317c79-307e-4feb-8b7d-a7c1cebff096</t>
  </si>
  <si>
    <t>eb91d99e-4c80-4017-aa59-402b7b896197</t>
  </si>
  <si>
    <t>0xa477a319e689657e96b748973e82a765098f3a6167cae58211c0e0f353065998</t>
  </si>
  <si>
    <t>f136d5c9-c0ee-42c3-b885-2beda3c194e2</t>
  </si>
  <si>
    <t>0xdb5db8808164affe15d4b7595ea180c44d5b408709dfeb51d7b655316e6406cd</t>
  </si>
  <si>
    <t>4221</t>
  </si>
  <si>
    <t>6e50269c-8cad-41c3-a806-269c51789c66</t>
  </si>
  <si>
    <t>0x562b8f21a3fbd3d926520e0ffd71f2bedffc3194d886208ce0c4d2d86b149478</t>
  </si>
  <si>
    <t>4222</t>
  </si>
  <si>
    <t>Ida Caio Barbosa para São Paulo</t>
  </si>
  <si>
    <t>4223</t>
  </si>
  <si>
    <t>4224</t>
  </si>
  <si>
    <t>4225</t>
  </si>
  <si>
    <t>4226</t>
  </si>
  <si>
    <t>Software - Bling Erp - Baixa por Conciliação</t>
  </si>
  <si>
    <t>732</t>
  </si>
  <si>
    <t>733</t>
  </si>
  <si>
    <t>734</t>
  </si>
  <si>
    <t>9693</t>
  </si>
  <si>
    <t>9694</t>
  </si>
  <si>
    <t>9695</t>
  </si>
  <si>
    <t>4f6447a8-26b5-4dd2-98ab-84348281889b</t>
  </si>
  <si>
    <t>Contrato Seamore</t>
  </si>
  <si>
    <t>0xbb395f54496ed2d4f787b6e46c5218a6e6f5f824711f421fe5ec9fc19adb560e</t>
  </si>
  <si>
    <t>0208045e-76f7-4fd1-b7f1-f29fdcfaf43c</t>
  </si>
  <si>
    <t>0x8001a95d1ec2ef03090bc6cbc2b835a74ea70ceb6ff5581f354a919390b77fb7</t>
  </si>
  <si>
    <t>860556fa-bc77-4a41-8711-1c38f2cb24fe</t>
  </si>
  <si>
    <t>0x946b9099f96d4d369d36c86f275e9272f25e55e91c771f39effb1e29d4112972</t>
  </si>
  <si>
    <t>acd2e511-d45c-428f-a68c-15b946139262</t>
  </si>
  <si>
    <t>0x3da19c56e74def558cc776f8ae61621c9ce7e239ec0ebad72dfc0de9671728f2</t>
  </si>
  <si>
    <t>4227</t>
  </si>
  <si>
    <t>4228</t>
  </si>
  <si>
    <t>4229</t>
  </si>
  <si>
    <t>Reembolso Compra de Passagem Buser (Caio e Lugui)</t>
  </si>
  <si>
    <t>4230</t>
  </si>
  <si>
    <t>4231</t>
  </si>
  <si>
    <t>4232</t>
  </si>
  <si>
    <t>390</t>
  </si>
  <si>
    <t>Referente Ao Serviço Prestado em Ago/2022</t>
  </si>
  <si>
    <t>4233</t>
  </si>
  <si>
    <t>4234</t>
  </si>
  <si>
    <t>4235</t>
  </si>
  <si>
    <t>Conta de Luz Mês de Setembro</t>
  </si>
  <si>
    <t>4236</t>
  </si>
  <si>
    <t>Caio Barbosa: Rodoviária -&gt; Rua do Matoso</t>
  </si>
  <si>
    <t>4237</t>
  </si>
  <si>
    <t>4238</t>
  </si>
  <si>
    <t>Henrique Geraldo Pinheiro Monteverde</t>
  </si>
  <si>
    <t>4239</t>
  </si>
  <si>
    <t>427</t>
  </si>
  <si>
    <t>Estorno de Passagem Volta Caio e Lugui (Pacaembu -&gt; Rio)</t>
  </si>
  <si>
    <t>431</t>
  </si>
  <si>
    <t>Prestação de Serviços - Vex (Fabiano e Gabriel)</t>
  </si>
  <si>
    <t>dc3e77b5-dcd4-4ff4-8d54-f7341b016c01</t>
  </si>
  <si>
    <t>0xeb1f966c6b0f481e9cf2720eab503cd517c5c4f7b2a8ceb868b6611d425618aa</t>
  </si>
  <si>
    <t>f518427d-f2a6-49ab-801e-62a6f1579f31</t>
  </si>
  <si>
    <t>0xacfeb787b4512a0d9d189ab777b037b3837a1f31647c91c3ab03e6265fd84b78</t>
  </si>
  <si>
    <t>4240</t>
  </si>
  <si>
    <t>4241</t>
  </si>
  <si>
    <t>4242</t>
  </si>
  <si>
    <t>4243</t>
  </si>
  <si>
    <t>Caio Barbosa: Estação Hebraica -&gt; Rua Theo Dutra 75 (São Paulo)</t>
  </si>
  <si>
    <t>4244</t>
  </si>
  <si>
    <t>Gabriel Frota Soares</t>
  </si>
  <si>
    <t>a34d327c-d69e-4914-95e0-24b0dd50e3d9</t>
  </si>
  <si>
    <t>0xa72d8966fdf651929f1d72a7060a8b081f6f5f5b72c2982511bbdad986769dee</t>
  </si>
  <si>
    <t>eaee32d5-c0c2-4700-a657-48b557ff9cb7</t>
  </si>
  <si>
    <t>0xf2d6a21adbe93e5429ba6f57a95efd374553afcbb6702a3b768857e048d31599</t>
  </si>
  <si>
    <t>bf06a692-176e-4bbf-9b46-81a717b74444</t>
  </si>
  <si>
    <t>0xb3a9d3eab1e3bd68dc3a23acbce3a34818e1862a5de41f4db6863a889c460fd2</t>
  </si>
  <si>
    <t>f1d38b71-e78f-4519-870b-a99547c43bca</t>
  </si>
  <si>
    <t>0x314aa2d97ff040ac04e1ff96b8a74244dfadffde2260aca8089cefe8c0eba0cc</t>
  </si>
  <si>
    <t>4245</t>
  </si>
  <si>
    <t>4246</t>
  </si>
  <si>
    <t>Carol Sampaio Nonato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</si>
  <si>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</si>
  <si>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</si>
  <si>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</si>
  <si>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</si>
  <si>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</si>
  <si>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</si>
  <si>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</si>
  <si>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</si>
  <si>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</si>
  <si>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</si>
  <si>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</si>
  <si>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</si>
  <si>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</si>
  <si>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</si>
  <si>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Iss Utilização Seamore</t>
  </si>
  <si>
    <t>4261</t>
  </si>
  <si>
    <t>4262</t>
  </si>
  <si>
    <t>4263</t>
  </si>
  <si>
    <t>4264</t>
  </si>
  <si>
    <t>4265</t>
  </si>
  <si>
    <t>4266</t>
  </si>
  <si>
    <t>735</t>
  </si>
  <si>
    <t>736</t>
  </si>
  <si>
    <t>9696</t>
  </si>
  <si>
    <t>9697</t>
  </si>
  <si>
    <t>423</t>
  </si>
  <si>
    <t>4267</t>
  </si>
  <si>
    <t>Reembolso Compra de Passagem Buser</t>
  </si>
  <si>
    <t>4268</t>
  </si>
  <si>
    <t>4269</t>
  </si>
  <si>
    <t>4270</t>
  </si>
  <si>
    <t>4271</t>
  </si>
  <si>
    <t>Compra de Passagem Volta Caio e Luis Pacaembu - Rio</t>
  </si>
  <si>
    <t>4272</t>
  </si>
  <si>
    <t>4273</t>
  </si>
  <si>
    <t>Reembolso Pagamento Ao Wesley</t>
  </si>
  <si>
    <t>737</t>
  </si>
  <si>
    <t>738</t>
  </si>
  <si>
    <t>739</t>
  </si>
  <si>
    <t>740</t>
  </si>
  <si>
    <t>9698</t>
  </si>
  <si>
    <t>9699</t>
  </si>
  <si>
    <t>9700</t>
  </si>
  <si>
    <t>9701</t>
  </si>
  <si>
    <t>74a55acc-048d-4e60-83c6-17cfbafc1495</t>
  </si>
  <si>
    <t>0xfeefee136093697dd128d1929f0e195c620859e14b8a66c6e62e59e881deda05</t>
  </si>
  <si>
    <t>4274</t>
  </si>
  <si>
    <t>4275</t>
  </si>
  <si>
    <t>4276</t>
  </si>
  <si>
    <t>Webflow - Reserva</t>
  </si>
  <si>
    <t>4277</t>
  </si>
  <si>
    <t>438</t>
  </si>
  <si>
    <t>Reembolso Compra de Material Rappi</t>
  </si>
  <si>
    <t>3912</t>
  </si>
  <si>
    <t>Leroy Merlin Companhia Brasileira de Bricolagem</t>
  </si>
  <si>
    <t>Compra de Material para Finalização da Reforma no Escritório</t>
  </si>
  <si>
    <t>3951</t>
  </si>
  <si>
    <t>421</t>
  </si>
  <si>
    <t>4279</t>
  </si>
  <si>
    <t>Pagamento de Serviço</t>
  </si>
  <si>
    <t>4280</t>
  </si>
  <si>
    <t>Transf Pix Enviada - Wesley Santos das Chagas - 148.255.617-05</t>
  </si>
  <si>
    <t>4281</t>
  </si>
  <si>
    <t>Nova Todaobra Comercio de Material de Construcao Ltda</t>
  </si>
  <si>
    <t>4282</t>
  </si>
  <si>
    <t>Reembolso Pagamento Obra</t>
  </si>
  <si>
    <t>4285</t>
  </si>
  <si>
    <t>Cria Relacionamentos Duradouros com Os Clientes, Sistema Operacional de Engajamento</t>
  </si>
  <si>
    <t>4287</t>
  </si>
  <si>
    <t>Bottino Materiais de Construcao Ltda.</t>
  </si>
  <si>
    <t>4541</t>
  </si>
  <si>
    <t>Material de Consumo para O Escritório</t>
  </si>
  <si>
    <t>4578</t>
  </si>
  <si>
    <t>Compra com Cartao em Rappiverifications Bra - Sao Paulo / Br</t>
  </si>
  <si>
    <t>741</t>
  </si>
  <si>
    <t>9702</t>
  </si>
  <si>
    <t>90f7a272-7948-4815-bc62-e11b20461322</t>
  </si>
  <si>
    <t>0x9d9c3722e2c58c569cf2f3a00ac615f86d77bebbd237d84034bfd84b648700c7</t>
  </si>
  <si>
    <t>de42e248-285c-4295-bfab-47665f879701</t>
  </si>
  <si>
    <t>0x4f2271f325cc993df17f19a8678005a79c647227dd22f848541b70dc538871a8</t>
  </si>
  <si>
    <t>3953</t>
  </si>
  <si>
    <t>4289</t>
  </si>
  <si>
    <t>4290</t>
  </si>
  <si>
    <t>Regularização de Situação Contábil 2021 (Não Realizado Pela Contabildiade Antiga).</t>
  </si>
  <si>
    <t>4291</t>
  </si>
  <si>
    <t>38a6fb95-4e25-4e16-893c-bd4a1de1d19d</t>
  </si>
  <si>
    <t>0xfab633853beb1a81f1ec6b76d118565465c9c7f302e01302168e056614f16bcf</t>
  </si>
  <si>
    <t>d28299b2-a0a1-483d-9e19-862e8a9d5036</t>
  </si>
  <si>
    <t>0xbbbcee5701f48677791dca2f381f9b1daaa87ee9edb3bcf7c09a04d02a0be814</t>
  </si>
  <si>
    <t>bb44408b-eedf-49b7-ad9a-c69369f4d633</t>
  </si>
  <si>
    <t>0x8ddccd7e86fd1735e8e2ed06c8e31f14f574fd56375e733da61fce8a5f18d95f</t>
  </si>
  <si>
    <t>4293</t>
  </si>
  <si>
    <t>4608</t>
  </si>
  <si>
    <t>4714</t>
  </si>
  <si>
    <t>87fd26e1-9871-4bb7-bb41-9edfe5b3ca76</t>
  </si>
  <si>
    <t>0x4d0919113e322e2f0029f83f9ae65761264d991ade32b6e20e41fcb5d2159684</t>
  </si>
  <si>
    <t>3767</t>
  </si>
  <si>
    <t>Vb Camisetas Industria e Comercio Ltda</t>
  </si>
  <si>
    <t>Manufatura de Camisetas Lumx</t>
  </si>
  <si>
    <t>Roupas</t>
  </si>
  <si>
    <t>4295</t>
  </si>
  <si>
    <t>Man. Predial + Energia e Água + Obras + Iptu + T. Bancária</t>
  </si>
  <si>
    <t>4297</t>
  </si>
  <si>
    <t>Retiramos Todo Mundo do Clickup Esse Mês.Valor Cobrado do Mês: 7 Dol.</t>
  </si>
  <si>
    <t>d2200614-9d64-466d-8545-938aa6f3c37b</t>
  </si>
  <si>
    <t>0x3c68c2288c2c698c58446ba961b877c436b749eb8821cca6c306425a93fbfc26</t>
  </si>
  <si>
    <t>74004593-6ae0-4b5d-adf3-88996afa6799</t>
  </si>
  <si>
    <t>0x727d1b876303c15dd89bc7f12db3d662de82dfb6597cae2a73264d64aca5f3fb</t>
  </si>
  <si>
    <t>4298</t>
  </si>
  <si>
    <t>Cod 1099 - Cp Seguradoscod 1138 - Cp Patronal</t>
  </si>
  <si>
    <t>742</t>
  </si>
  <si>
    <t>9703</t>
  </si>
  <si>
    <t>4299</t>
  </si>
  <si>
    <t>5adfcdea-c477-44ca-b955-1f7f087073c8</t>
  </si>
  <si>
    <t>0x534dfe104f5d39c491ca9889c38b9f1a831ff0136f82c660fc2a5dfc846672d2</t>
  </si>
  <si>
    <t>22ee24bf-2f61-49f1-bd06-0a2ff78db5f3</t>
  </si>
  <si>
    <t>0x749e67b958e1f02db424559f9e85adeab74cc2a6305849d1db51932d0d3762f5</t>
  </si>
  <si>
    <t>4300</t>
  </si>
  <si>
    <t>743</t>
  </si>
  <si>
    <t>744</t>
  </si>
  <si>
    <t>9704</t>
  </si>
  <si>
    <t>9705</t>
  </si>
  <si>
    <t>e8e813ee-fefa-482c-98ee-20c9670c0e72</t>
  </si>
  <si>
    <t>0x140372d3ff5e13ffb5b115fba47d6a53eca9e3d060b001d622a2cce6804b7a18</t>
  </si>
  <si>
    <t>745</t>
  </si>
  <si>
    <t>9706</t>
  </si>
  <si>
    <t>391</t>
  </si>
  <si>
    <t>Conversão Eth-Brl</t>
  </si>
  <si>
    <t>4301</t>
  </si>
  <si>
    <t>Retenção a Pagamentos Pj-Pj (Pis. Cofins, Csll)</t>
  </si>
  <si>
    <t>4302</t>
  </si>
  <si>
    <t>4303</t>
  </si>
  <si>
    <t>Gabriel Pereira Dias Batista</t>
  </si>
  <si>
    <t>4304</t>
  </si>
  <si>
    <t>Gleam Io</t>
  </si>
  <si>
    <t>Software - Gleam Io</t>
  </si>
  <si>
    <t>6326bf15-c1d3-4d04-912e-6d0db48dbef4</t>
  </si>
  <si>
    <t>0x4907364d8ed910d60613ce91dc66f6538d85e79f3c8135f42746a7e90af5f3ff</t>
  </si>
  <si>
    <t>fbba1027-2b5c-4646-9a6d-930e92a2ebc2</t>
  </si>
  <si>
    <t>db1f38d6-40cc-4eec-b6b7-b44e12bea3de</t>
  </si>
  <si>
    <t>0x47b1e7174c03d6a6a168199e0f6e2e0e9523016b415ead2ece2bc5226f3f126d</t>
  </si>
  <si>
    <t>f5c610ac-14ce-434a-988b-ba769d9b92eb</t>
  </si>
  <si>
    <t>75097cb6-3d15-457d-bf0a-dbc3112ed41e</t>
  </si>
  <si>
    <t>768a523f-5c46-4a97-9f1e-0b07f0de6d79</t>
  </si>
  <si>
    <t>0xcee0bc1072fde6126fe720ca3c5cb39b91762022e565b2f113905edc5f0f7958</t>
  </si>
  <si>
    <t>4d5c00ab-ffd5-47c5-8140-0749b943d38f</t>
  </si>
  <si>
    <t>0x592f3d26e3e9c62e6b758cf8ea65e3e66e744b30bc5fe578c318a40d78a4627d</t>
  </si>
  <si>
    <t>907304bc-8985-473c-9f43-e888cdd715c9</t>
  </si>
  <si>
    <t>0x22ea9f9e84108066ea1797dcb5e3ade4bc68f71f67182a074c41adf878b453a8</t>
  </si>
  <si>
    <t>c0564082-1ae2-492e-af7e-4c36c10bfe2a</t>
  </si>
  <si>
    <t>288e7750-3dc3-40c8-a59b-bf9e4e09b5da</t>
  </si>
  <si>
    <t>0xfd5a1bb296ab72299add682c33b5e8ebdcfe3e80f5b711104533c962f831be68</t>
  </si>
  <si>
    <t>68fe103d-3fe7-4eca-a5ca-adda66c1a89f</t>
  </si>
  <si>
    <t>0xc0c573f9536b2865ff5bd00b4028c9247b6f437a4501d36dcc9cf4181799b6f0</t>
  </si>
  <si>
    <t>4305</t>
  </si>
  <si>
    <t>Npm - Github</t>
  </si>
  <si>
    <t>5254611c-45d7-4f2f-a461-3ba9120937ea</t>
  </si>
  <si>
    <t>0x1aba5d5a5e4ea7621a0241be73df692335bb244bca26aa226fe7db96b49bff48</t>
  </si>
  <si>
    <t>39522562-06ee-4455-8440-11791b3c7f84</t>
  </si>
  <si>
    <t>0xaabc8315e8253cd11fdc3801704c0b7baab0d31f3306894ce8b3ff34de6667be</t>
  </si>
  <si>
    <t>7345ef78-60e1-41d4-97c6-7c81dfe5654f</t>
  </si>
  <si>
    <t>0xe0ceb5d7809f4670b315a69832a33bad45f2959aa1d46cfb64ef4f1343d4fdc8</t>
  </si>
  <si>
    <t>4306</t>
  </si>
  <si>
    <t>c9ef5acf-10a4-4b5f-8700-9d73a575e565</t>
  </si>
  <si>
    <t>0x151e79b92dbb08c54a31a3fc566b17fbb8dc600fde0cbcb74327abb9b47a2498</t>
  </si>
  <si>
    <t>3f02331d-3e6c-4128-ae99-34ac89b915b6</t>
  </si>
  <si>
    <t>Venda secundária 55 Unity</t>
  </si>
  <si>
    <t>0x7580f672a5e750b80784375e8d70e105cb202d9f6beeb1765c7cb83c712002cf</t>
  </si>
  <si>
    <t>d390d90d-8be8-42b7-9909-2720f339b2bc</t>
  </si>
  <si>
    <t>0x2c496b81b38d48980c92eefb71829690a15b48bbe3795225d1d0e69dc1a287e6</t>
  </si>
  <si>
    <t>4577e3f2-79b4-40ee-8a55-6ac3a686921d</t>
  </si>
  <si>
    <t>0x86c3ad3ec038214efd0c2d0034e3c95625088b64fbf9ebb7d1764f9ebb41c921</t>
  </si>
  <si>
    <t>ae64a924-b6e4-4731-a60b-202cabf4cc30</t>
  </si>
  <si>
    <t>0x28e0121a203f200324d1e033f405b2c5f7f16110cdf5e587502df6bf9351ec05</t>
  </si>
  <si>
    <t>efe5bb4c-d922-46e7-9d70-a85b206c5646</t>
  </si>
  <si>
    <t>0xe0adff04419e9dd956cf02cab8d0d1ebd48c04e961619704b9c4d1d359c51362</t>
  </si>
  <si>
    <t>4307</t>
  </si>
  <si>
    <t>4308</t>
  </si>
  <si>
    <t>4309</t>
  </si>
  <si>
    <t>4310</t>
  </si>
  <si>
    <t>30779fb9-0f56-4fbe-a794-e338884999f1</t>
  </si>
  <si>
    <t>0xb875ef9b6859e1352e98d0476169ba388249a7e7faba64a8f794308ce26abce5</t>
  </si>
  <si>
    <t>2212228c-435b-4656-b039-eada4bb3d95e</t>
  </si>
  <si>
    <t>0x071b0adbfbf4b9644704709a6898754278252f1ba79ad390f412870cabb02c48</t>
  </si>
  <si>
    <t>777ebcbc-96ed-43b7-8fc5-63646bd060a8</t>
  </si>
  <si>
    <t>0x63df306cbd89c1b43e2b31ec5dd5bcb956b8fe8f7444e843adda6c7b7cd481a5</t>
  </si>
  <si>
    <t>746</t>
  </si>
  <si>
    <t>9707</t>
  </si>
  <si>
    <t>75c0bf49-5f2a-4fe1-9a00-0d8ae82b38c9</t>
  </si>
  <si>
    <t>0x33a2291f795cf62bea7b665d0986e09f06f36d92ba6d7cf2c00f3e6b1a5f1a7a</t>
  </si>
  <si>
    <t>c504e19a-5730-4c7e-a512-1ce1978bfc2e</t>
  </si>
  <si>
    <t>Venda de NFT comprado por erro do Seamore</t>
  </si>
  <si>
    <t>0x61b0fe216034b62778f95bb92ece2f3514a5797e43accc9a307d6fddf557fa99</t>
  </si>
  <si>
    <t>7384043c-3b33-4ea9-a002-306d6ea632c5</t>
  </si>
  <si>
    <t>0xff6b5c3c772ff4f0113299022e9315e66b265fe4f3fc607dbf2cfd985b2a373c</t>
  </si>
  <si>
    <t>4311</t>
  </si>
  <si>
    <t>4312</t>
  </si>
  <si>
    <t>Webflow</t>
  </si>
  <si>
    <t>4313</t>
  </si>
  <si>
    <t>5281f589-4293-40b0-af02-ed7d09e394b0</t>
  </si>
  <si>
    <t>0xacec5914fe7a908f19fa6b1c7641fbf5849c5baaa3df4a60098fc05ca9059ce3</t>
  </si>
  <si>
    <t>6b9e8dda-c853-4e82-abd0-8d71f233c804</t>
  </si>
  <si>
    <t>0x9ac9eb220f88922a8f9ae52d5190968ceb6b1ba8dea3bac473f89459d95fbead</t>
  </si>
  <si>
    <t>9a1bc04d-aa27-4707-9c21-f46664730119</t>
  </si>
  <si>
    <t>Compra de NFT por erro do Seamore</t>
  </si>
  <si>
    <t>0x042c1913dfc01242381cde9c68e2e105caa2f1487ace812d10f4a91a158fbc83</t>
  </si>
  <si>
    <t>6fafe538-ed2f-49b1-8c3b-521db7997d5b</t>
  </si>
  <si>
    <t>0xd60665dcc0147669293dfeb4fa11c95d6371681f221fb79f5c39cf43315e0b36</t>
  </si>
  <si>
    <t>d6d5f6f8-5d35-44ed-b8eb-ddcb37152492</t>
  </si>
  <si>
    <t>0x14a205cb1d90ed23deba0a5e20cc3c9525f1a1cb4715daed1619d8dfa9fb4513</t>
  </si>
  <si>
    <t>5abaabb9-8abf-46e2-90bd-63782dce1889</t>
  </si>
  <si>
    <t>0x3f85587f7aac3117b34b6b99642f65ff8647417af44acfd4b8f0df9e7d14c6d4</t>
  </si>
  <si>
    <t>4314</t>
  </si>
  <si>
    <t>Passagens Little Devil para O Rj</t>
  </si>
  <si>
    <t>Avião</t>
  </si>
  <si>
    <t>825d99c7-c085-48b1-83cc-d962f7b3018c</t>
  </si>
  <si>
    <t>0xbe50950287cda91fed35fcec4955d454e095f406b5bb9e03e3ca136fdf61cb2e</t>
  </si>
  <si>
    <t>0c9b9181-6ce7-4720-bb26-67f48735232d</t>
  </si>
  <si>
    <t>0x473fd75219fc167c53c24f73ec5731616f46e81bb82329cabcf68efb859f0960</t>
  </si>
  <si>
    <t>b236bc5f-ad73-414a-a06a-e961bc26422c</t>
  </si>
  <si>
    <t>0x595e3802611de296c32c982e7b067fc509880ec601548e71284709c7becb5835</t>
  </si>
  <si>
    <t>4315</t>
  </si>
  <si>
    <t>4316</t>
  </si>
  <si>
    <t>Fabiano de Albuquerque Araruna Silva</t>
  </si>
  <si>
    <t>Prestação de Serviços Fabiano</t>
  </si>
  <si>
    <t>4317</t>
  </si>
  <si>
    <t>4318</t>
  </si>
  <si>
    <t>4319</t>
  </si>
  <si>
    <t>Imposto Referente a Venda de Nft</t>
  </si>
  <si>
    <t>4a7832c4-5926-4438-925f-1c19084ae0dd</t>
  </si>
  <si>
    <t>0xc57079866c6e21225b3203553034109bc56ead54c3362ccf2e6d4c6984cf7fa4</t>
  </si>
  <si>
    <t>b9b61a47-6773-4087-9c62-8430125a545a</t>
  </si>
  <si>
    <t>0x41de61d9d5fc03f594d64be2e8d0d74e73f92dad6242fb9e9ee2b82e5cfe564f</t>
  </si>
  <si>
    <t>80dbacce-93c7-4f6c-89e1-88ee99c5b36b</t>
  </si>
  <si>
    <t>0x405fca5300bb613b701175ba0639ec664cabd4140a62b6a98e53be4b2c1483a1</t>
  </si>
  <si>
    <t>430</t>
  </si>
  <si>
    <t>Prestação de Serviços - Lugui (Reembolso Pagamento Adiantado)</t>
  </si>
  <si>
    <t>4320</t>
  </si>
  <si>
    <t>30555094-d3b3-4c9e-bffb-2e6c7d70524f</t>
  </si>
  <si>
    <t>0x06686ca7e4588b62a8e1b3e05dced4f6b8257e02c15c564f5037b8b724d26c58</t>
  </si>
  <si>
    <t>e433b412-5e6f-476e-90db-07dc5b0a6afa</t>
  </si>
  <si>
    <t>0x15e93552764e53d15007db0c348952fa57dd9e43cc904dbf986de1f14d6e0dd8</t>
  </si>
  <si>
    <t>429</t>
  </si>
  <si>
    <t>Prestação de Serviços - Michel (Reembolso Pagamento Adiantado)</t>
  </si>
  <si>
    <t>4321</t>
  </si>
  <si>
    <t>4322</t>
  </si>
  <si>
    <t>4323</t>
  </si>
  <si>
    <t>4324</t>
  </si>
  <si>
    <t>4325</t>
  </si>
  <si>
    <t>Acerto Prestação de Serviços</t>
  </si>
  <si>
    <t>4326</t>
  </si>
  <si>
    <t>4327</t>
  </si>
  <si>
    <t>4328</t>
  </si>
  <si>
    <t>4329</t>
  </si>
  <si>
    <t>747</t>
  </si>
  <si>
    <t>9708</t>
  </si>
  <si>
    <t>a6a1a815-8a2d-47e0-9245-1227c81708b5</t>
  </si>
  <si>
    <t>0xef6fbc5aaf8db6c781eb7a30d0afe8fa3300318771083e3be9c4e5bc67b8be62</t>
  </si>
  <si>
    <t>b28bd28e-2cb8-44d3-8ef4-da0dbd50ea0b</t>
  </si>
  <si>
    <t>0xc8c1a10e99f0ce7d11b871799126118cb6ca0b9f6ccc6c812c70fdbab640f46a</t>
  </si>
  <si>
    <t>ad30f19b-ce86-45ca-a64a-d4d2a6129f08</t>
  </si>
  <si>
    <t>0x25eb07c15c9450269de8d761a596de18d068728f4b1dca7bc971a87ba71a811c</t>
  </si>
  <si>
    <t>9a27f633-350f-4278-af84-a240aa7a06e4</t>
  </si>
  <si>
    <t>0xa5963dce29d0a3f4f18e0552fbfb0e46a906f712740c74785230b499d35ab822</t>
  </si>
  <si>
    <t>e3eaeaa6-d585-49c4-bb66-1696532effba</t>
  </si>
  <si>
    <t>0xd189a2a07c9ee96945b319e1bdfde69c9aa3a2b40cd5ef6bbe42d82898e6e427</t>
  </si>
  <si>
    <t>102ce52d-beab-4aee-add1-46dab0d54f9e</t>
  </si>
  <si>
    <t>0xe77690ac658875aa6c848aa99c7b44442837219c0e750bafd670783b55ef6b40</t>
  </si>
  <si>
    <t>4330</t>
  </si>
  <si>
    <t>4331</t>
  </si>
  <si>
    <t>4332</t>
  </si>
  <si>
    <t>4333</t>
  </si>
  <si>
    <t>4334</t>
  </si>
  <si>
    <t>4335</t>
  </si>
  <si>
    <t>Thiago José Nascimento Silva</t>
  </si>
  <si>
    <t>4336</t>
  </si>
  <si>
    <t>4337</t>
  </si>
  <si>
    <t>4338</t>
  </si>
  <si>
    <t>Alan Lopes de Barros</t>
  </si>
  <si>
    <t>4339</t>
  </si>
  <si>
    <t>4340</t>
  </si>
  <si>
    <t>- Baixa por Conciliação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</si>
  <si>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</si>
  <si>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</si>
  <si>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</si>
  <si>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</si>
  <si>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</si>
  <si>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</si>
  <si>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</si>
  <si>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</si>
  <si>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</si>
  <si>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</si>
  <si>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</si>
  <si>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</si>
  <si>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</si>
  <si>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</si>
  <si>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</si>
  <si>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f615088b-dc08-4a86-bd34-b7fc12e89c30</t>
  </si>
  <si>
    <t>0x0106c735d0b807bf33b6de6cbe5e8fcee007cfae12ccf8f0684699f5942275fa</t>
  </si>
  <si>
    <t>4eb261c1-9b8e-468f-98b5-5206221e8c7c</t>
  </si>
  <si>
    <t>0x5fc14bde0137f72d2866edccb6519b89481a5e1020a71ee09b1b043dbca631a9</t>
  </si>
  <si>
    <t>bb2746d2-f43c-4958-8913-7cef4644e686</t>
  </si>
  <si>
    <t>0xb7c88a5e8fa3de8a3063bd0f6f3e9325b530afead22ae85c3376948c1e80edd9</t>
  </si>
  <si>
    <t>4356</t>
  </si>
  <si>
    <t>acef104f-120e-47e7-bf15-f52fb7338d20</t>
  </si>
  <si>
    <t>0x21a80d37fafe53bf0851c15a2d3e6affd36fd38c8b305599e301b1a5f3603cd7</t>
  </si>
  <si>
    <t>28cc75bb-f597-4fd6-a284-0dc373caa517</t>
  </si>
  <si>
    <t>0x5fba4c2379c1f2cc69578e23c50e26a818807b370a34e20d3bcc00b8438016a4</t>
  </si>
  <si>
    <t>29efe48e-3108-4bd9-8723-da6119235848</t>
  </si>
  <si>
    <t>0xec001c611ffb52654495d4fc880339d5b345aa43991c69d7317a6abd38a5e09c</t>
  </si>
  <si>
    <t>a7c0a4c1-9d54-4b4d-9211-c28ecd5b85f7</t>
  </si>
  <si>
    <t>0x8a60c9c54f55549876fda3641fb17096da7ff52c023d323f09605c34da12141e</t>
  </si>
  <si>
    <t>4357</t>
  </si>
  <si>
    <t>4358</t>
  </si>
  <si>
    <t>4359</t>
  </si>
  <si>
    <t>Iss Prestação de Serviço Fitdance</t>
  </si>
  <si>
    <t>4360</t>
  </si>
  <si>
    <t>Serviços Prestados. Assessoria Jurídica, Societária, Contratual e Trabalhista. Parcela 5</t>
  </si>
  <si>
    <t>441</t>
  </si>
  <si>
    <t>Estorno - Software - Magic Labs</t>
  </si>
  <si>
    <t>Software - Magic Labs</t>
  </si>
  <si>
    <t>748</t>
  </si>
  <si>
    <t>9709</t>
  </si>
  <si>
    <t>ed79f2ee-58ae-4d12-a790-c2d5db49ac39</t>
  </si>
  <si>
    <t>Teste do Sniping Bot</t>
  </si>
  <si>
    <t>0x3c8a90ade48e187e1e4519eb7f80a1f5e638972bb019886fef155ef51f45dbe8</t>
  </si>
  <si>
    <t>38a6eefc-0bee-46ad-8ab5-9d4ecfba7211</t>
  </si>
  <si>
    <t>0xca408b1d8550085101a6f56d0c0b2caae9a3b1559d4c687be79caef2ac0521d6</t>
  </si>
  <si>
    <t>cdf9e54d-a903-4708-8563-548f003d2ce3</t>
  </si>
  <si>
    <t>0x9f8413f031c9d75279462a73a44cb7455c0fdb6ffe03ba00972a9916ff6e4305</t>
  </si>
  <si>
    <t>3d08234b-b876-409c-99e1-725999ef1e0a</t>
  </si>
  <si>
    <t>0xe60429a92f4a4cd207f78ee049408131d0209e72f04f98c3d3145cc7dfc85d7c</t>
  </si>
  <si>
    <t>4361</t>
  </si>
  <si>
    <t>4362</t>
  </si>
  <si>
    <t>4363</t>
  </si>
  <si>
    <t>4364</t>
  </si>
  <si>
    <t>422</t>
  </si>
  <si>
    <t>425</t>
  </si>
  <si>
    <t>Agrupado de Reembolsos Uber (Ago/22)</t>
  </si>
  <si>
    <t>4365</t>
  </si>
  <si>
    <t>Reembolso Compra de Material de Uso e Consumo</t>
  </si>
  <si>
    <t>4366</t>
  </si>
  <si>
    <t>4367</t>
  </si>
  <si>
    <t>4368</t>
  </si>
  <si>
    <t>2c97fbbb-bd26-4eb3-adfd-3fcb89ae0c5e</t>
  </si>
  <si>
    <t>Venda secundária 55Unity</t>
  </si>
  <si>
    <t>0x71d7eccdebfba9376d004df0237d61c694297b063133d1f70965c895b9675907</t>
  </si>
  <si>
    <t>4369</t>
  </si>
  <si>
    <t>4370</t>
  </si>
  <si>
    <t>9027c438-2e19-4a7b-9da6-65e0a125d3ac</t>
  </si>
  <si>
    <t>0xc96f8aad9f0b98cfa326c18c3e9f38b5e5cd6626fead440ce696597aa81c7406</t>
  </si>
  <si>
    <t>312c7085-ada2-4df6-86f2-e80fadaee298</t>
  </si>
  <si>
    <t>0x1e7708ccbef9aa9a266422681adbccd4a481a79d7e34fb065dd7d3b29bddf3e2</t>
  </si>
  <si>
    <t>31f5b66d-20c6-4cdb-ae91-7ee0adc275a1</t>
  </si>
  <si>
    <t>0x7e1799741205ffb1b4fb78dc766e07f6abf8b145a619e2c6617667dcc758fd6c</t>
  </si>
  <si>
    <t>4371</t>
  </si>
  <si>
    <t>fc8a7a56-e207-46b9-883e-d71b0cc3d3bd</t>
  </si>
  <si>
    <t>AREZZO INDÚSTRIA E COMERCIO S.A</t>
  </si>
  <si>
    <t>0x5e85103d4ef1b357b8ec419bca244b664c6ff78364bf99288f207aed7b29c804</t>
  </si>
  <si>
    <t>8e667d1a-cb94-4ce0-b12e-ed01a3f515d0</t>
  </si>
  <si>
    <t>Venda secundária Seamore</t>
  </si>
  <si>
    <t>0xca85c980106ca8d4b8d0a7fd5a2e5b673e05b580f55b49ecdeca553a5dbb67c3</t>
  </si>
  <si>
    <t>4372</t>
  </si>
  <si>
    <t>2ea2db4d-8c5f-49e9-aa6c-be26430eb41a</t>
  </si>
  <si>
    <t>0x100fac0d2a7598690946f8381ae795bcfea777b94ddb5bb6f931963f4911b611</t>
  </si>
  <si>
    <t>288ef215-a5b6-477d-9a92-0a3cd5fa9828</t>
  </si>
  <si>
    <t>0x983e8d6b0e58664e2722b5991bbdb92237a060dc7a500312e479853dc1ddb25d</t>
  </si>
  <si>
    <t>4373</t>
  </si>
  <si>
    <t>Uber C-Level São Paulo</t>
  </si>
  <si>
    <t>4374</t>
  </si>
  <si>
    <t>45f73d83-52c7-4ffd-b1f1-0cb055e381bf</t>
  </si>
  <si>
    <t>0xa8e0cf94fa653a341e962bea041c5b17353ed500e6e92515e2c56cf4669389a8</t>
  </si>
  <si>
    <t>4375</t>
  </si>
  <si>
    <t>Uber</t>
  </si>
  <si>
    <t>4376</t>
  </si>
  <si>
    <t>4377</t>
  </si>
  <si>
    <t>4378</t>
  </si>
  <si>
    <t>4379</t>
  </si>
  <si>
    <t>4380</t>
  </si>
  <si>
    <t>4381</t>
  </si>
  <si>
    <t>Inpi</t>
  </si>
  <si>
    <t>Guia de Registro Seamore - Baixa por Conciliação</t>
  </si>
  <si>
    <t>4382</t>
  </si>
  <si>
    <t>4383</t>
  </si>
  <si>
    <t>4384</t>
  </si>
  <si>
    <t>749</t>
  </si>
  <si>
    <t>9710</t>
  </si>
  <si>
    <t>855deb3b-4af3-4e94-8a04-1b039218e84f</t>
  </si>
  <si>
    <t>0x62348a5a9b9ea42b208f7a253c5c307f4c02acc8bbb530959f3ef6ecd7551c43</t>
  </si>
  <si>
    <t>cadafacb-1f7c-48b2-ad29-fe8b3196a972</t>
  </si>
  <si>
    <t>0xdbb6417e1e68c5b6360f8958dc891611e71fe08c8e0bb4223acfb2b04292a919</t>
  </si>
  <si>
    <t>f63a5285-9271-4df0-a053-e796539c982e</t>
  </si>
  <si>
    <t>0xea8b36da563c90a83c51ec823fac0c98da610086dfd5c0083868fb73aa531f69</t>
  </si>
  <si>
    <t>4385</t>
  </si>
  <si>
    <t>Despesa Comercial Jf</t>
  </si>
  <si>
    <t>4386</t>
  </si>
  <si>
    <t>Viagem Michel Sp</t>
  </si>
  <si>
    <t>4387</t>
  </si>
  <si>
    <t>4388</t>
  </si>
  <si>
    <t>Gasolina - Viagem Jf</t>
  </si>
  <si>
    <t>Gasolina</t>
  </si>
  <si>
    <t>4389</t>
  </si>
  <si>
    <t>Pedágios Viagem Jf</t>
  </si>
  <si>
    <t>Pedágio</t>
  </si>
  <si>
    <t>750</t>
  </si>
  <si>
    <t>9711</t>
  </si>
  <si>
    <t>5c6c69a0-d901-4d7e-a559-7c2332005421</t>
  </si>
  <si>
    <t>0x698ca896ba112f75b157b1e2d650feb8caf47ca62cba3d2cc576dde8223f85f8</t>
  </si>
  <si>
    <t>0966432b-9f30-469f-b0fa-631e293d7f4c</t>
  </si>
  <si>
    <t>0x68d70d5b420703ec63ffe6561082ebff23d6c9c70fd0cd04dc558f2ba22eef79</t>
  </si>
  <si>
    <t>8feb533a-cdb0-40a2-a42b-13108f341681</t>
  </si>
  <si>
    <t>0x6d9982a962d1a83693042f5143bcaa1bd95582087ce244bcd960a75bb6c7eba5</t>
  </si>
  <si>
    <t>4390</t>
  </si>
  <si>
    <t>4391</t>
  </si>
  <si>
    <t>4392</t>
  </si>
  <si>
    <t>4393</t>
  </si>
  <si>
    <t>Viagem Gab Sp</t>
  </si>
  <si>
    <t>d01b3b54-4410-430d-a69b-d7fe66e9fb20</t>
  </si>
  <si>
    <t>0x6e82192fabb4e675d7fb5a17eceb2d09b2a0a7947f786e0fa2eb2da9ead991f5</t>
  </si>
  <si>
    <t>70aa7ab6-4696-451d-bcce-78a4f4ce7245</t>
  </si>
  <si>
    <t>0x8a12192fbc0e19b6eb07f39ed4fec4a1a229687264b23dfed1ac60cf8a5cf668</t>
  </si>
  <si>
    <t>bdeb965d-f97f-4c5d-a6bf-91b6d833e9b9</t>
  </si>
  <si>
    <t>0x3bacbb9f9e1380c41ea9fa225abc4b81cd5d3a4cee1f0bea80be45e741a4e41b</t>
  </si>
  <si>
    <t>4793e5d6-b8a9-45eb-9541-e7efb618ee96</t>
  </si>
  <si>
    <t>0x38712ec9929adca849c869b74fb88918802059373ed0055c7dd92de70f42d901</t>
  </si>
  <si>
    <t>5e2225a4-7b04-499e-8806-78122ffd8894</t>
  </si>
  <si>
    <t>0xac068ba8cf866c32b38ab8ac5cfc90db84aa4a67bc76ab5c2978a127a058e079</t>
  </si>
  <si>
    <t>ad5a0ff8-fb37-4c48-b99b-ff4981b8b5f5</t>
  </si>
  <si>
    <t>0xe193071067e3fa4a28a35326ac789c0eea954bbd7a220619f4f2d592a410ffad</t>
  </si>
  <si>
    <t>1e109f6c-22a6-4251-a19a-b107299628c4</t>
  </si>
  <si>
    <t>0xe6768e8a0db969c785c93ed23a41b7b97dbab78255f15452f4be490aadbd7520</t>
  </si>
  <si>
    <t>3b46f2c7-e634-4988-9a2e-aca9efc0f562</t>
  </si>
  <si>
    <t>0x4b03884a0ccf6e9be656ac4c6695a2eb348c0b332d58465508574c4129c47bd9</t>
  </si>
  <si>
    <t>72bb4148-d370-4860-bfbd-d32d2274b288</t>
  </si>
  <si>
    <t>0x938bff9589cf98f2ce68d3944d54a092bd16c1becb9e68ea9f5df445e70f49b1</t>
  </si>
  <si>
    <t>fbd1ffb0-10db-4bca-8f69-f2da461b020a</t>
  </si>
  <si>
    <t>0x9633192b271fb59e94cf56baa75b1b39873a612e332474c43c32bea553d121b3</t>
  </si>
  <si>
    <t>9323815b-d447-42c1-899e-d6ad0e2063ff</t>
  </si>
  <si>
    <t>0xc18e44ac10b2f8bd7dd3ba2430b08eb444d7a762859492b50eebe1b0c3270f62</t>
  </si>
  <si>
    <t>428</t>
  </si>
  <si>
    <t>Reembolso Uber Michel</t>
  </si>
  <si>
    <t>4394</t>
  </si>
  <si>
    <t>Inss Pró-Labore</t>
  </si>
  <si>
    <t>4395</t>
  </si>
  <si>
    <t>4396</t>
  </si>
  <si>
    <t>Marketing - Gleam Io</t>
  </si>
  <si>
    <t>4397</t>
  </si>
  <si>
    <t>60cbaedc-0463-4571-a6ab-83ad1cf2a40e</t>
  </si>
  <si>
    <t>0x7802815a99ae5cfc2123a8e6a8a9e414b302ddce4cd0991e7a264357f0a75291</t>
  </si>
  <si>
    <t>851ec6d2-ee2c-4f6b-8987-d22038433df0</t>
  </si>
  <si>
    <t>0x692a596cef02264c506280342550daac825bc21298e60e64385ab3ed5b6488f8</t>
  </si>
  <si>
    <t>4398</t>
  </si>
  <si>
    <t>Uber Michel</t>
  </si>
  <si>
    <t>4399</t>
  </si>
  <si>
    <t>Darf</t>
  </si>
  <si>
    <t>Imposto - Darf</t>
  </si>
  <si>
    <t>4400</t>
  </si>
  <si>
    <t>Compra de Pé de Mesas e Gaveteiro</t>
  </si>
  <si>
    <t>Mobília</t>
  </si>
  <si>
    <t>4401</t>
  </si>
  <si>
    <t>Compra Deadaptador Gab</t>
  </si>
  <si>
    <t>4402</t>
  </si>
  <si>
    <t>Compra de Raquete Elétrica</t>
  </si>
  <si>
    <t>41787cb6-7cbc-475b-8eda-a96482cf17b7</t>
  </si>
  <si>
    <t>0x117c4f52e29943e2bc3bc26deb68f6bed38a380b023b44f8c8f0ef21899b971d</t>
  </si>
  <si>
    <t>05aad7f1-acfe-4d32-ac84-66d8ce4c9f2b</t>
  </si>
  <si>
    <t>0xa8e8c8d482b12983b0bf97d85bbf43ff38584cc561ac101b69942dfcd5d4cc14</t>
  </si>
  <si>
    <t>1908ea4a-52d2-4eaa-99b4-b75ba8392ee3</t>
  </si>
  <si>
    <t>0xeef90a5aa0a21d2767569bde710fc0a2f17fccda607ff5efa16db2c1c9722d04</t>
  </si>
  <si>
    <t>ace999be-ca0d-4a05-ba27-755a4a244d5e</t>
  </si>
  <si>
    <t>0x5cdfa85adcc9f810f0b8747ccfba70a345597c621ac39909b3fc015a8c4a558c</t>
  </si>
  <si>
    <t>437</t>
  </si>
  <si>
    <t>Compramos Uma Raquete Elétrica Mata-Mosquito e Michel Reembolsou</t>
  </si>
  <si>
    <t>4403</t>
  </si>
  <si>
    <t>Compra de Raquete Elétrica - Mosquito</t>
  </si>
  <si>
    <t>4404</t>
  </si>
  <si>
    <t>4405</t>
  </si>
  <si>
    <t>4406</t>
  </si>
  <si>
    <t>Estorno 99 Michel Sp</t>
  </si>
  <si>
    <t>4407</t>
  </si>
  <si>
    <t>Estorno Compra de Spray</t>
  </si>
  <si>
    <t>751</t>
  </si>
  <si>
    <t>9712</t>
  </si>
  <si>
    <t>f69b4729-a3b9-40b5-b3af-18f0e228ce3a</t>
  </si>
  <si>
    <t>0x74ea3f46a657740c5c82818cde693efc8bf5c2e82daa6ee9993e66c77eae50b5</t>
  </si>
  <si>
    <t>d98acb0d-77c9-4416-add5-e47cd2328e8c</t>
  </si>
  <si>
    <t>0xecb2840d527408663e4b96bbb202c171f035f8336fbee6b154b0cd6b4ea04891</t>
  </si>
  <si>
    <t>4408</t>
  </si>
  <si>
    <t>Compra de Mercado</t>
  </si>
  <si>
    <t>4409</t>
  </si>
  <si>
    <t>Compra de Escorredor</t>
  </si>
  <si>
    <t>4410</t>
  </si>
  <si>
    <t>Pis - Receita Seamore</t>
  </si>
  <si>
    <t>4411</t>
  </si>
  <si>
    <t>Csll  - Receita Seamore</t>
  </si>
  <si>
    <t>4412</t>
  </si>
  <si>
    <t>Taxa de Emissao Cartao Fisico</t>
  </si>
  <si>
    <t>Taxa - Bancária</t>
  </si>
  <si>
    <t>4413</t>
  </si>
  <si>
    <t>Irpj - Receita Seamore</t>
  </si>
  <si>
    <t>752</t>
  </si>
  <si>
    <t>9713</t>
  </si>
  <si>
    <t>82db9fd1-f9bf-46d5-aa43-3948d8d021d2</t>
  </si>
  <si>
    <t>Bônus 55</t>
  </si>
  <si>
    <t>Bônus</t>
  </si>
  <si>
    <t>0xa8a200142d817a6e9ae65f75ea47920b37ca33e7ee8d95ff84b9aff5c3e02495</t>
  </si>
  <si>
    <t>d4458b02-ab8d-4c9c-9f3f-612ac5dd94ca</t>
  </si>
  <si>
    <t>0x4732eac1c1bfc3959a8b1ba9cb5a54b33d476e78edc41d469759c18cd490d68a</t>
  </si>
  <si>
    <t>0c4d6f01-bbbd-459d-b25c-a076e962be45</t>
  </si>
  <si>
    <t>0xc3eb317547cd748456afe367cd0541c4612d3bd5a81c6fb4b9450746f486b8ec</t>
  </si>
  <si>
    <t>4414</t>
  </si>
  <si>
    <t>Emissão de Cartão de Crédito</t>
  </si>
  <si>
    <t>4415</t>
  </si>
  <si>
    <t>Cofins - Receita Seamore - Baixa por Conciliação</t>
  </si>
  <si>
    <t>4416</t>
  </si>
  <si>
    <t>4417</t>
  </si>
  <si>
    <t>753</t>
  </si>
  <si>
    <t>9714</t>
  </si>
  <si>
    <t>e6938bcd-733c-4b98-b4c1-3747ef9a78af</t>
  </si>
  <si>
    <t>Envio de um nft para algum colaborado ou sorteio do seamore</t>
  </si>
  <si>
    <t>0x1760b43ac5689d117783ff14bbde6458eb4dd6952b5b94c07cc98e237b7be0a1</t>
  </si>
  <si>
    <t>4418</t>
  </si>
  <si>
    <t>Uber Clevel São Paulo</t>
  </si>
  <si>
    <t>4419</t>
  </si>
  <si>
    <t>ea580b43-7977-4149-bbd5-2d6b23174149</t>
  </si>
  <si>
    <t>0x5b175457fca5d20784fd6fe7f9bdc059e93ca4314b5c9991b9a23212c4dc4faf</t>
  </si>
  <si>
    <t>8bb01043-5f6c-4d7e-9184-5cd4481038b1</t>
  </si>
  <si>
    <t>0x00799112f7d1009a8f0ec1a55a043ee32713367fefb050e922968a4ce2de0f59</t>
  </si>
  <si>
    <t>7fca51f5-170e-463f-ab8b-4055e9224c48</t>
  </si>
  <si>
    <t>Transação Revertida</t>
  </si>
  <si>
    <t>0x449df775d78c32cfc64da56a06e72628b9198067b9e190f0c6bb3ac88d10543b</t>
  </si>
  <si>
    <t>915121ce-79e8-49a3-aa1c-2edbcbf8641e</t>
  </si>
  <si>
    <t>0xc6141ffcd2af907e71f8d4ca6cfb88ace5f56a3896ab4fdcd7943a72dee6c217</t>
  </si>
  <si>
    <t>93f9938f-0da0-41b1-b7d5-f6a6d08be90a</t>
  </si>
  <si>
    <t>0x7c7773a9088863b17d682c8ab40d6cd6e2d2157d3538a0206158c223b0218b0d</t>
  </si>
  <si>
    <t>68a552d7-d8f4-41cf-afb1-e84413f8cd10</t>
  </si>
  <si>
    <t>0xe7431116894918210b22f3a4a956bb6088fbb9b3ce50cb59af7fd8bee02961a8</t>
  </si>
  <si>
    <t>6c2d58b8-40d4-4b7c-bab9-2e00afa1c94f</t>
  </si>
  <si>
    <t>0xf88bcd75f5bff42fb2c48f124e9f6dd866cba7e0d5df381be5bb772280f10c4c</t>
  </si>
  <si>
    <t>297f7ff8-cce6-4908-89e5-9a16725774ff</t>
  </si>
  <si>
    <t>0x2ffe43383da9aca00a5f20160a0a74fec514c730a26a6e924aab93884de9df43</t>
  </si>
  <si>
    <t>a6680f41-3086-47e5-afdd-843fdab1d377</t>
  </si>
  <si>
    <t>0xf1242af6457c56fbeff4f1ea50a33880f0603ea74ebd4a256a1baf91c24120b0</t>
  </si>
  <si>
    <t>4420</t>
  </si>
  <si>
    <t>4421</t>
  </si>
  <si>
    <t>4422</t>
  </si>
  <si>
    <t>e9c11dac-3669-44a3-a5ca-5a787739a930</t>
  </si>
  <si>
    <t>0x710d4c538a27db44fa0a5cadf94656bedd243f1de51edb7cb7a869929ed2e446</t>
  </si>
  <si>
    <t>a771eae6-ee35-4ef4-ad80-cde953239310</t>
  </si>
  <si>
    <t>0x3c38036339fd8f9782e7f1553f6958520984d1b8b4ecae402ca5bdead1ad7a1c</t>
  </si>
  <si>
    <t>bf260ca4-1efa-4d9f-84ae-f49f3cb60d39</t>
  </si>
  <si>
    <t>0x525c70ca2344b476922de9727d7883a6ed0e41e766fb704d341816a7930120a3</t>
  </si>
  <si>
    <t>6ce7db25-122c-4af7-9436-41807055b6ba</t>
  </si>
  <si>
    <t>0x77c3c3b5be08cb5b197e0cb3bf9aa39bb1742eee89661f9a3584950c91433c9b</t>
  </si>
  <si>
    <t>86a548f1-6b4a-4edd-9745-7a36167e2c9e</t>
  </si>
  <si>
    <t>0x9b2f99191f9c527f515efa017407f60bb3002921fe27a02a6bd8e4b49ef1fe7f</t>
  </si>
  <si>
    <t>5a3a4a53-ab83-44df-b9c3-4930ca72a824</t>
  </si>
  <si>
    <t>0xc86ae6c0cea268cd6da4239709624a7c03e750cf46e5257ef574d8b7a53d825d</t>
  </si>
  <si>
    <t>4423</t>
  </si>
  <si>
    <t>4424</t>
  </si>
  <si>
    <t>754</t>
  </si>
  <si>
    <t>9715</t>
  </si>
  <si>
    <t>fd0f905a-ffbb-41bc-8132-903ba3955d5b</t>
  </si>
  <si>
    <t>0x12365ad0338471446d9ce83565a267e942ed230bb8d571e72d7481661f1bb7c2</t>
  </si>
  <si>
    <t>1baa70f8-db2d-4bd7-b9c3-f83927ffcf89</t>
  </si>
  <si>
    <t>0x28b63dcfcc5782869a3b36448048ea4d6bcd0ed6122d194b0437bb1c2bc6c313</t>
  </si>
  <si>
    <t>33be00bf-6916-40cc-9627-a253ef82d9d7</t>
  </si>
  <si>
    <t>0x8a54ae8caad31701b15dfa3af6740687b05ceeb8a75ab4cea56ca5631dd3332c</t>
  </si>
  <si>
    <t>ff898558-0707-42f0-97b1-2400fc48a496</t>
  </si>
  <si>
    <t>0x9de40172202b26ed371586c6dca92740d4006f40f9f772bac950b40cd010cef6</t>
  </si>
  <si>
    <t>6fc56a20-d1a4-46c8-a751-64f4fe45b806</t>
  </si>
  <si>
    <t>0x2a9fb8788d4b7291b69280366b9a5b055175d7361c35b881fd25c19418c18bce</t>
  </si>
  <si>
    <t>5ba71286-0924-4ec0-a0bd-9af936f8dcd1</t>
  </si>
  <si>
    <t>0x78739d903ea607de1a3cb47c5707bb044fac043d85c951b3d9b2690ebc8cba56</t>
  </si>
  <si>
    <t>83a00aa3-54e3-4637-a1b4-ff8b8f972dbc</t>
  </si>
  <si>
    <t>0x0efd242cd8dff483661c307b23e572410356eb21f3dae98626a82d2c7c36f7cb</t>
  </si>
  <si>
    <t>a5eaeb2f-360c-43e7-aade-7ccd9462d701</t>
  </si>
  <si>
    <t>0x794145bc518442163a0db4a4e1e523963a1a80a0a3d81a369f8cf95703438a9b</t>
  </si>
  <si>
    <t>30d373e9-fa49-4fc9-ab0d-2d2959d063b0</t>
  </si>
  <si>
    <t>0x4cc805f6a75ceeb991775675cd4c6c56879fc3b892ae9affb8f33057c6f2ffdd</t>
  </si>
  <si>
    <t>5c8fcab3-d9a3-478a-945a-28a07e56db57</t>
  </si>
  <si>
    <t>0x3cc88fef12182dfe95bdedda4e16621f962d684d67120252ffedacdb18d08a81</t>
  </si>
  <si>
    <t>c225d813-a179-4ab4-a795-3e60df496eac</t>
  </si>
  <si>
    <t>0x9c29d58203f4e611dab37318791e55d05b41c110bfca42dd08a33d3a6b5d3485</t>
  </si>
  <si>
    <t>392</t>
  </si>
  <si>
    <t>4425</t>
  </si>
  <si>
    <t>4426</t>
  </si>
  <si>
    <t>Software - Loom</t>
  </si>
  <si>
    <t>4427</t>
  </si>
  <si>
    <t>b5d7ff36-d007-4a19-b4f3-21072c6580e9</t>
  </si>
  <si>
    <t>0x42f3a00de7996cf56a995c820c8cd3bc217f98b99ce5901dfc9c980eb6a6b366</t>
  </si>
  <si>
    <t>1e01f8e3-4408-438d-b19f-4757e3698c25</t>
  </si>
  <si>
    <t>0x0432175d9b08ca982a1f8a26be3d87c4a83ebcd9db736c90586fd96175c9f8a3</t>
  </si>
  <si>
    <t>e2345128-9d96-4339-a21d-242f46dfe1d3</t>
  </si>
  <si>
    <t>0xfd0cebddf2938f47b570c072c58cc44da80a4617efd3e3ac0f06a49b8f905cf6</t>
  </si>
  <si>
    <t>384a3779-1ba8-43c1-a590-7d1df4ab9bfe</t>
  </si>
  <si>
    <t>0xaa982e7ed70335316755941a55e868739a71d4dc114ee665c39d31f7837d26d4</t>
  </si>
  <si>
    <t>8c635ac8-dea8-4423-8a46-1b2e1655ea49</t>
  </si>
  <si>
    <t>0x22d6896430cbfe6dac27b80c3f953583b4b657ce296fbb152eca0de88857a13e</t>
  </si>
  <si>
    <t>fb0158c8-5495-44d5-b9b5-3eaa7db10196</t>
  </si>
  <si>
    <t>Venda primária dos NFTs do Seamore</t>
  </si>
  <si>
    <t>Venda Primária</t>
  </si>
  <si>
    <t>0x24b6381e7816c82670ee3e8ecbdde688a50b27918d95b7652d5bcb4de42b2896</t>
  </si>
  <si>
    <t>2789b12e-06fc-4aa9-9175-dbaf706db739</t>
  </si>
  <si>
    <t>915ed54c-0d7a-485a-9c6f-1b61138c6fa9</t>
  </si>
  <si>
    <t>0x8269736131d8adb2710a042d5a05c48d5c3d4f6b3832e9ffb246a98626667a58</t>
  </si>
  <si>
    <t>fd5ab61d-f478-41e0-b762-f1c552f57b66</t>
  </si>
  <si>
    <t>0x03dc5abee38c0fcaece56f85a621ec9f5433eba933145dcd7eff082d7a43dc3f</t>
  </si>
  <si>
    <t>f95cda45-a89f-4edc-9b46-a6f20a9aaa63</t>
  </si>
  <si>
    <t>0x25d59f822c55523ee774351645659e6b91629de98309660efa6df8bce4e5671d</t>
  </si>
  <si>
    <t>6b6c2aa7-137b-4d92-b2fc-9b9fa1e21446</t>
  </si>
  <si>
    <t>Mint do resto dos tokens do Seamore</t>
  </si>
  <si>
    <t>0x4b9f0fbfe98725c854deda733c3f8dcfafe687446d6cf6d3974a7d9d2ca5f986</t>
  </si>
  <si>
    <t>81e79e6c-ed39-411b-8b6f-ab8fbf5aa8e3</t>
  </si>
  <si>
    <t>Mudança do max supply do contrato do seamore</t>
  </si>
  <si>
    <t>0x7ce4f474047e57c626552e211370d9c150082370db1e91c746b4cffdd06c00af</t>
  </si>
  <si>
    <t>1bd7187c-3014-4293-a697-23d2a10561e7</t>
  </si>
  <si>
    <t>0xa13181e983af3fefa3155ea30bbd99521546f2c84b4a85d0b7ba7097a95839b6</t>
  </si>
  <si>
    <t>23108202-4160-4ce6-b012-f7948b0949f8</t>
  </si>
  <si>
    <t>0x5159c0b54fbb531fc1c3312f1369799d8cc763b55d8038b02966e48546350825</t>
  </si>
  <si>
    <t>8d07c62a-2c9d-4f8a-afa4-783aad16cc66</t>
  </si>
  <si>
    <t>13579100-f0ab-48e5-9bf0-ae9d2fb01ac8</t>
  </si>
  <si>
    <t>dae5142f-a9ed-4289-9d40-0fd1145e1d0c</t>
  </si>
  <si>
    <t>Reembolso feito ao Gabriel</t>
  </si>
  <si>
    <t>Reembolso</t>
  </si>
  <si>
    <t>0x843ab11243c6a6b9f686a3920b0e472f9b6dc7b09d7375521c9c6e3b0d7b5a9f</t>
  </si>
  <si>
    <t>83a01c4f-9aa6-465a-a5b5-b1aed060a256</t>
  </si>
  <si>
    <t>0xb2fc27383e07b54c3b6f1ab8effdfa528c875a19c6449ef4658c124fc9f54d72</t>
  </si>
  <si>
    <t>fc406a3f-7fc4-407a-8247-36f349d85e7f</t>
  </si>
  <si>
    <t>0xf4128f7d630298fa9b1ebd0242bb945f63d2ece0b13d348affc57de4fdabcd3f</t>
  </si>
  <si>
    <t>503dac9e-137c-45b4-a6c0-688ce2c126d3</t>
  </si>
  <si>
    <t>0x880d920b8e19d6e566e89b2b2928c818a6a7cbd45e19d117f3c14e50d7fcd303</t>
  </si>
  <si>
    <t>e933b1e6-e10e-430b-85b2-a2c179685296</t>
  </si>
  <si>
    <t>258fc36c-4e68-457a-a3d2-1c6261ec5ea0</t>
  </si>
  <si>
    <t>0x7190a00427f9dff569eb8e00ef675f1366ac68c7a228bf2f23269eb1610fdb5a</t>
  </si>
  <si>
    <t>71e8da1a-95f2-4594-8c78-2db9caddf9de</t>
  </si>
  <si>
    <t>0xbeda7b55d4e36766ecc08d8da36c6403dedb41881a61f1d93d805607703ab3a7</t>
  </si>
  <si>
    <t>387d98bb-d6ac-4346-aebf-338d50e2397e</t>
  </si>
  <si>
    <t>ca3ceddd-3cfc-43a2-95c8-05bffe6fe541</t>
  </si>
  <si>
    <t>0xac72a337aa7f8a68a7e2822d7d68a5803806e134a75981cf2fd020d019973b77</t>
  </si>
  <si>
    <t>c542e319-4116-486d-af6c-9d8205cd18c9</t>
  </si>
  <si>
    <t>0x52e9cbae3c2b9e93e4bbdc1983cdb55e88e3205089d31cb3c7b4610b8d3ca33a</t>
  </si>
  <si>
    <t>ca7daf56-a41c-4a28-bea7-982ef097eee3</t>
  </si>
  <si>
    <t>0x2e62436e95c37dc71d33e507470c316e5edd4b600a303b995dc979e36d52619f</t>
  </si>
  <si>
    <t>2eafc683-d420-4f12-885b-ca8b9a927a64</t>
  </si>
  <si>
    <t>0xb905522192c8fa5962cc60babbc8d9450d6545e7c168a3360652a8dcd5c4fd0e</t>
  </si>
  <si>
    <t>8de253fb-ae9b-4fc0-b237-eee70ed9892b</t>
  </si>
  <si>
    <t>bc9c6fac-09f2-45d7-960b-b502c18c1e4d</t>
  </si>
  <si>
    <t>0x8f28e95b7528485d5cb53577ba760ed743b0ab91570ef4b4fb4665b2a303c635</t>
  </si>
  <si>
    <t>e462a19a-e5e2-415f-b123-384448d32492</t>
  </si>
  <si>
    <t>f9ee0c74-d06b-4233-a25c-8e7ec46cc482</t>
  </si>
  <si>
    <t>0xddd6bc397995d7176cbf978e49fd672fcbf2b4f79be6ed4235ff0cf74c568106</t>
  </si>
  <si>
    <t>5f156c1a-1f6e-4aeb-925b-ca57d3eb9ada</t>
  </si>
  <si>
    <t>0xed7b61e0334e67b43a558e41e6e78b29f28283385c2233bed1c61eca626e46b4</t>
  </si>
  <si>
    <t>c9d4207e-ed51-437a-a401-005a76a936c7</t>
  </si>
  <si>
    <t>0xda0f9ec002ddc1173d94df8b2a4037a5e3389a2f3be02105c2bb07a65611bf46</t>
  </si>
  <si>
    <t>4428</t>
  </si>
  <si>
    <t>Pizza Lançamento Seamore</t>
  </si>
  <si>
    <t>4429</t>
  </si>
  <si>
    <t>4430</t>
  </si>
  <si>
    <t>4431</t>
  </si>
  <si>
    <t>4432</t>
  </si>
  <si>
    <t>4433</t>
  </si>
  <si>
    <t>Buser Brasil Tecnologia Ltda</t>
  </si>
  <si>
    <t>4434</t>
  </si>
  <si>
    <t>4435</t>
  </si>
  <si>
    <t>4436</t>
  </si>
  <si>
    <t>f8f57979-80e2-459a-a992-5b8ed004f5af</t>
  </si>
  <si>
    <t>ETH usado para testar o Sniping bot</t>
  </si>
  <si>
    <t>0x5b18f96e142a5e0020f7b6a15b18b503bddf6e48afc7d73be89f7a3d75c10c30</t>
  </si>
  <si>
    <t>a8b6c2fd-3953-45df-a6f1-36d524e65ecb</t>
  </si>
  <si>
    <t>0x0427f2dc58fb5672ae9e898e035d468eb7032b9e62e8226f65bd2bcb4b965341</t>
  </si>
  <si>
    <t>4ec8842c-da5a-45cf-b4c7-cfb9a6e54762</t>
  </si>
  <si>
    <t>0xfb5aac6daf15803dcd40dc4097c30d6c4b8535c692d75cee3ec0e416c748a7d6</t>
  </si>
  <si>
    <t>c2c20891-696e-4312-9e35-879f5640446d</t>
  </si>
  <si>
    <t>0xf44fdca9f47b9c672a902143b0a518785f6880aa44af385ebc2aaf69ea17e87e</t>
  </si>
  <si>
    <t>03f4594e-6265-41d1-946f-dc50b437fb45</t>
  </si>
  <si>
    <t>0x69147ad29433a5e625a2e937b5f9322525af453a4895d2590cfc413e226ae847</t>
  </si>
  <si>
    <t>cdd1171e-5ac7-4a80-913a-3e0f97f919a2</t>
  </si>
  <si>
    <t>0xb048c70474cf9dc9217db946556784ad569fed73fe6004ef32cc81be1d356991</t>
  </si>
  <si>
    <t>3991b918-5a33-4eb2-b1ee-64600b352358</t>
  </si>
  <si>
    <t>0x1d9cc16e1b84ee3fd62bbc9287db1fefa6096fe0a3be0db5b7021439e281ba06</t>
  </si>
  <si>
    <t>35bdb353-6409-4730-a186-5661e756e1ab</t>
  </si>
  <si>
    <t>0x37fbf52a3b79f26b86ce2faa12a5ea352f7f304ed54520432fa4a65aff84fa0b</t>
  </si>
  <si>
    <t>b4b0a697-67ad-4556-b093-8842de51214e</t>
  </si>
  <si>
    <t>0x89235548a13b775ca38e8e4d68473c562f641bb02e84280853b572cfe79bccb5</t>
  </si>
  <si>
    <t>fec6a732-a6c2-48db-80f5-31de3d9fe4d6</t>
  </si>
  <si>
    <t>0x6680da5fd8ac6650f9e2a2ee8a4565dc199515778499cb8241c7355fa2bb7534</t>
  </si>
  <si>
    <t>6f0634bd-7d3b-4c99-a269-372520e2b4c9</t>
  </si>
  <si>
    <t>0x28d91b54ad1eed791902e04ffac47c94fd69121b6684fd986310aac3a8a8d64b</t>
  </si>
  <si>
    <t>ad50aa81-6a6a-46b5-a4ad-e5d18163b494</t>
  </si>
  <si>
    <t>0x82a28240347c34ca87a049a69554b4a981e91e80b1665146cfd26d800a2ecd41</t>
  </si>
  <si>
    <t>24b3a839-c641-4f46-8533-6dfab6d25f5f</t>
  </si>
  <si>
    <t>0x756ca025f20962f86bb9645760feda8ed0ab7cc33fce832a0fe763860141fd5f</t>
  </si>
  <si>
    <t>7d8062ea-b6af-4978-a216-b873a6acc105</t>
  </si>
  <si>
    <t>0x51d4afe32f007018019c128fbbd961c086faaca67cf70ae5819e0ad25a697e1b</t>
  </si>
  <si>
    <t>322f75da-0e7d-402d-bbf7-c49df2508231</t>
  </si>
  <si>
    <t>0x59b9f708259b59f41c1c61cece67c0790f23f5fa9d7ed28197fb2cf8856a14da</t>
  </si>
  <si>
    <t>83c0fe3b-63ef-4382-8f59-2150d55fd618</t>
  </si>
  <si>
    <t>0x91fe0614767b1c0e3e13fb423994ca6235ec9c0bf61c9f65be9ea60fa3ad4497</t>
  </si>
  <si>
    <t>3471205a-cc46-4c93-84dd-7ee92e225ca6</t>
  </si>
  <si>
    <t>0xcfa9bbbbf8bf347980d82d80cfd1d6712a64bfa293c2c002a0b023efd3bb0403</t>
  </si>
  <si>
    <t>6ebe43e2-6661-4baa-a5c5-c6cf2fee3d62</t>
  </si>
  <si>
    <t>0x036b765bc3ee76f4800fc8d8e43a3692268315ba7b9fb86311028f057120afa1</t>
  </si>
  <si>
    <t>72a117e5-33e0-403f-aa85-14066b1fdc5a</t>
  </si>
  <si>
    <t>0xe5c95c5128f03056066d331f7682036bd14b1ca00b79f6f2806d02338b3435ae</t>
  </si>
  <si>
    <t>e98c5fb8-40e9-4fb4-816d-6c684d613b02</t>
  </si>
  <si>
    <t>0x414545616d6c2a6d641b0b6e7604de4bb2ef78e207d9d11d50f4b6ffc96720ef</t>
  </si>
  <si>
    <t>b35e46d4-3fea-4371-bcd3-5e5ab1171078</t>
  </si>
  <si>
    <t>0xd5999c62a08c26d3d589beeb34b02581ca3cb7faae3ed686f129483448d9a967</t>
  </si>
  <si>
    <t>2e47799f-461f-46b6-9a58-f9cfc4b1eecb</t>
  </si>
  <si>
    <t>0x963b65d0df84bbeb7fe370ff3f8f90694407f0d57edd1f68dac4a70ee40738c9</t>
  </si>
  <si>
    <t>c8afd45d-c2b9-49d6-8108-d0793a79ed8c</t>
  </si>
  <si>
    <t>0x53d8519152785ba34de18fba61c02535283ca43f35a87fe370c2a666c423c38e</t>
  </si>
  <si>
    <t>4d6235c2-4fdd-43fa-9b4e-e39389d21517</t>
  </si>
  <si>
    <t>0x458dd8281fec3ea72e025924633bc3712496eb51cda2c6150c8b4d874cda8b75</t>
  </si>
  <si>
    <t>a005a3ea-41d3-4e2b-859d-f70ef394de56</t>
  </si>
  <si>
    <t>0xf7dce7932cda4f7d5fe3f1c69ddbe5ba88c5030a1f65cf00311b79cfde829ee0</t>
  </si>
  <si>
    <t>0030e11a-e3b1-4f5d-b1b2-6bcfcedb748e</t>
  </si>
  <si>
    <t>0xdc449d2a64d330d3ed84ce9e5157f20ae3e3ab33ac8a49b257ff5bd6bac05b14</t>
  </si>
  <si>
    <t>127ea9bf-89cb-425a-b9c6-0c82b3d74af6</t>
  </si>
  <si>
    <t>0x0f3e26da05130a15f3041751a8d4d11844df3b9ecee26681465a235e9210590b</t>
  </si>
  <si>
    <t>65906ef3-c556-4256-a7f5-ad9015e7971a</t>
  </si>
  <si>
    <t>Mudamos a janela de compra do contrato do seamore</t>
  </si>
  <si>
    <t>0x90b3e355adc4ebf077ef8aeef29002fa46e864ad10fe7e0290f59d1bece17360</t>
  </si>
  <si>
    <t>c94196e5-600c-4163-9519-625be887b250</t>
  </si>
  <si>
    <t>0x735396e30466255d549b671a42f9394343b254249351aab26d1cbff1a5e0026f</t>
  </si>
  <si>
    <t>4c289a51-9c9d-4d44-829b-809682f61bf6</t>
  </si>
  <si>
    <t>0x2914c8e42511cd14b85c78502c01711373636111df2d1356b514791422068c9e</t>
  </si>
  <si>
    <t>e25ee116-a3c3-4a9e-8b1a-af2c36306174</t>
  </si>
  <si>
    <t>0x7e5d6b382edfffdc52beec6b5bc568a1336d4e760f1cab6f7ce7495e31e6206e</t>
  </si>
  <si>
    <t>0cb80965-6531-43fc-afac-07b0d5dfb917</t>
  </si>
  <si>
    <t>0x6d71c8caf5d86fbc222eefd9a3a0dc5b0a0572c18912923026257833795aa5fa</t>
  </si>
  <si>
    <t>28ea04d7-53b6-4e80-bd7b-f698107ecb18</t>
  </si>
  <si>
    <t>0x1a1b229afaa911801730eb35a556d94ee86331883d42ebe63ad20bb100182a1a</t>
  </si>
  <si>
    <t>f9948ae5-8d3a-409d-8e4d-527ce312b7d5</t>
  </si>
  <si>
    <t>0x9ba2179d95d97dd9613b19e1da62844a78c31256926b0965f0ba63bc7336091a</t>
  </si>
  <si>
    <t>a1d23a07-d499-4aa2-932d-8046c6b07558</t>
  </si>
  <si>
    <t>0x627c7fd4065875757d13c46291ae23c1154c995d072d888812bce1bcb59c4c31</t>
  </si>
  <si>
    <t>16e75bce-34bf-4a79-beb9-ab9363ddda44</t>
  </si>
  <si>
    <t>0x9b7ee7c6a2e7d83318af6e7caf94c93edc3754eda3d0b8d62a1ed94ad4d2a2c9</t>
  </si>
  <si>
    <t>fc766e2d-1371-49ad-b18d-c798adb79515</t>
  </si>
  <si>
    <t>0xdccc5fbf46844eb6134ef3a46b222ca8750d75287f5d42e4aa0a843b9e09044f</t>
  </si>
  <si>
    <t>2438bc93-8a6a-47bc-a120-66523eaf260f</t>
  </si>
  <si>
    <t>0xc511559818e61ec2233a0bf0b84911e6b7f87da06ac6b2923a71e32d7a6bd565</t>
  </si>
  <si>
    <t>dc7cd8af-4c17-4523-bf69-dc0bda133c0b</t>
  </si>
  <si>
    <t>0x6f5fbb81da26c0512884fcaae224e28fd4bf9f860731e1274798dbff18ff6382</t>
  </si>
  <si>
    <t>5846e325-1884-47cb-b09a-6106aa94fd2a</t>
  </si>
  <si>
    <t>0x694efc042cab4ba8fe5ed2f7ab8cb7f2942581b4329f996f8613ebc7dfca637d</t>
  </si>
  <si>
    <t>78e9ff05-950a-473d-bfce-6e7cb24fe7d2</t>
  </si>
  <si>
    <t>0xa8de34c575810ee0ac3d7364f600d86a5abcfbf45e219c2dd5007ad322536fee</t>
  </si>
  <si>
    <t>5a535893-bc7d-43f5-b7a5-df5d4d373974</t>
  </si>
  <si>
    <t>0x1f38266f4aae7dd336a0f1d33d703c222c472f1fe6815c3f00e17297915047d7</t>
  </si>
  <si>
    <t>a6aa3182-d767-4bcd-9e5b-7d7a4f9e29bc</t>
  </si>
  <si>
    <t>Mudando o valor maximo que cada carteira pode mintar o seamore</t>
  </si>
  <si>
    <t>0xee0e5ced59703884611e4efb955ce1430a1ba043d72ba42c8a8e4f74d838ae6c</t>
  </si>
  <si>
    <t>ed4df411-00e5-4259-8847-182c65152bd0</t>
  </si>
  <si>
    <t>Mudando o URI dos NFTS do seamore</t>
  </si>
  <si>
    <t>0x7f857adba6a764e61659ef76c40101e3daac95f99a6417634770fe03024f3a5c</t>
  </si>
  <si>
    <t>6feebe6d-1d52-4e8b-bb8e-5ff104ffb0bc</t>
  </si>
  <si>
    <t>0x2c1220b211477374f530e0e021fac49573ac251ec86c1ee5d5472bd2fa926f57</t>
  </si>
  <si>
    <t>f1c2078a-3327-4647-a557-fb97f929e043</t>
  </si>
  <si>
    <t>0xf530d2ff5b772980ceebf1779f7abacac5857fa35b6d254645d80cdc5aa1cf9c</t>
  </si>
  <si>
    <t>473dd94d-452d-4ed9-a726-e6059c7cbfc0</t>
  </si>
  <si>
    <t>0xcb3ad37dc58f0bd889ebd12c8ec37cb535ed0e1d0922f6b935399cb0935a9192</t>
  </si>
  <si>
    <t>99685d55-406b-485e-8097-f2de8334614b</t>
  </si>
  <si>
    <t>Adicionando os royalties para o marketplace do rarible</t>
  </si>
  <si>
    <t>0x5a27a49ee9f2fd60c60b45cb44193ffe38b0431d79091e9d1edd3422b2d52935</t>
  </si>
  <si>
    <t>789fbf84-ded5-42f3-94b6-7d5434559731</t>
  </si>
  <si>
    <t>0xfc789f51ed0c179d17259c3b2080745a307b01cb8d6c9d2c07b3c38153a19270</t>
  </si>
  <si>
    <t>02ce007e-5724-4dc3-bb0b-b6f701cbf1a5</t>
  </si>
  <si>
    <t>0x12f21e049089993c139d9d5cb711913d6e0e54ec84656a992789f1e19739d498</t>
  </si>
  <si>
    <t>15da33e4-9c87-4ca9-bf89-c292db964b9d</t>
  </si>
  <si>
    <t>0x32ccce8f3a16cf8737c60fbadb49647d04121e7e07e1b1664ca9b5a2eefb1d18</t>
  </si>
  <si>
    <t>610e9fda-4bd0-43ab-a56b-3562457b405d</t>
  </si>
  <si>
    <t>0x32c9e5ea561db92c47b21cb0fc74a70ccb5246d6ec0fe255e89c8f5c0bbdb99a</t>
  </si>
  <si>
    <t>3e17247c-4735-41c9-b6ca-101c44243a5c</t>
  </si>
  <si>
    <t>0x5c573adb2c42d63e413ffb96d9e474afb372b50c56062d39395f4c6f44db1b87</t>
  </si>
  <si>
    <t>fb5a1da1-4dbe-4c4e-a757-522f9cde1c5d</t>
  </si>
  <si>
    <t>0x84722f853e6449de6ed1adf6af8066d3515dde49bbfdeb0082b7a928b65e5557</t>
  </si>
  <si>
    <t>dbbb40c5-d9f8-4efb-9a48-b628aae87873</t>
  </si>
  <si>
    <t>0x7c00ab0de765f850c213950cf681b16dd695da8d4de9f3dc8c0c6c90df6c2b11</t>
  </si>
  <si>
    <t>e943eb47-b391-4a0a-86e5-3165204401f6</t>
  </si>
  <si>
    <t>0x893624d0facefad8c76e090b1074e395ee7ef65ce4cb6a2746979d4c8fd191e9</t>
  </si>
  <si>
    <t>426</t>
  </si>
  <si>
    <t>Passagem Caio para São Paulo</t>
  </si>
  <si>
    <t>4437</t>
  </si>
  <si>
    <t>4438</t>
  </si>
  <si>
    <t>4439</t>
  </si>
  <si>
    <t>Reembolso a Pagamento de Prestação de Serviços</t>
  </si>
  <si>
    <t>4440</t>
  </si>
  <si>
    <t>Cobrança Google Referente Ao Mês 7</t>
  </si>
  <si>
    <t>4441</t>
  </si>
  <si>
    <t>4442</t>
  </si>
  <si>
    <t>4443</t>
  </si>
  <si>
    <t>Twitter Ads</t>
  </si>
  <si>
    <t>Tráfego Pago</t>
  </si>
  <si>
    <t>4444</t>
  </si>
  <si>
    <t>Mongo Db</t>
  </si>
  <si>
    <t>4445</t>
  </si>
  <si>
    <t>Viagem Sp</t>
  </si>
  <si>
    <t>4446</t>
  </si>
  <si>
    <t>Webflow - Reembolso</t>
  </si>
  <si>
    <t>755</t>
  </si>
  <si>
    <t>756</t>
  </si>
  <si>
    <t>9716</t>
  </si>
  <si>
    <t>9717</t>
  </si>
  <si>
    <t>b004ddbd-2e11-4035-8cc3-9a74a23edfb4</t>
  </si>
  <si>
    <t>0x7f6f16e326098a9331b540cba35576f26dd9c7f7c6a82fc1c114abd2a73bf31d</t>
  </si>
  <si>
    <t>8a17332b-2963-4e25-9db4-eeacc03f579f</t>
  </si>
  <si>
    <t>0xc38cb53aa3fd9f689199cacb7d23bb1aa786bde1530813d97105b601adbbbb79</t>
  </si>
  <si>
    <t>27f0a620-b889-489c-950d-fb29424b0ee7</t>
  </si>
  <si>
    <t>0x02b8bec78214d393a49fa2e74bb5b14cfab3da27f2b1e04d1c643fe049c664db</t>
  </si>
  <si>
    <t>4447</t>
  </si>
  <si>
    <t>4448</t>
  </si>
  <si>
    <t>768014f7-3b96-4447-8484-42b30ed303f2</t>
  </si>
  <si>
    <t>0x8aab9d1e1282d87dd0dcd832baa31a92fe638adbf7a1161e876c04cbdc904aed</t>
  </si>
  <si>
    <t>4449</t>
  </si>
  <si>
    <t>4450</t>
  </si>
  <si>
    <t>Abertura de Sociedade / Vex</t>
  </si>
  <si>
    <t>757</t>
  </si>
  <si>
    <t>758</t>
  </si>
  <si>
    <t>9718</t>
  </si>
  <si>
    <t>9719</t>
  </si>
  <si>
    <t>c0450b9b-9b1f-4bf4-91d0-9352612688c1</t>
  </si>
  <si>
    <t>OpenSea</t>
  </si>
  <si>
    <t>0x716e3df88cdaae800ecdf3471795829fcc50eb7617bf9c882b2857e4e0cf1062</t>
  </si>
  <si>
    <t>b91f91a0-8859-46ea-97f5-9028c12a0051</t>
  </si>
  <si>
    <t>0x51910cc5ac5fc130bda97f2ee2176c5ec787fd22bc5f6ac0cb4b27d422218e37</t>
  </si>
  <si>
    <t>393</t>
  </si>
  <si>
    <t>Setupfee - Fitdance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</si>
  <si>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</si>
  <si>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</si>
  <si>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</si>
  <si>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</si>
  <si>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</si>
  <si>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</si>
  <si>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</si>
  <si>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</si>
  <si>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</si>
  <si>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</si>
  <si>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</si>
  <si>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</si>
  <si>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</si>
  <si>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</si>
  <si>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</si>
  <si>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</si>
  <si>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</si>
  <si>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</si>
  <si>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</si>
  <si>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</si>
  <si>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</si>
  <si>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Bianca Torquato Dias</t>
  </si>
  <si>
    <t>4472</t>
  </si>
  <si>
    <t>4473</t>
  </si>
  <si>
    <t>4474</t>
  </si>
  <si>
    <t>4475</t>
  </si>
  <si>
    <t>4476</t>
  </si>
  <si>
    <t>4477</t>
  </si>
  <si>
    <t>Liquidação de Conta a Pagar</t>
  </si>
  <si>
    <t>4478</t>
  </si>
  <si>
    <t>4479</t>
  </si>
  <si>
    <t>4480</t>
  </si>
  <si>
    <t>Lucas Bier de Freitas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</si>
  <si>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</si>
  <si>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</si>
  <si>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</si>
  <si>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</si>
  <si>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</si>
  <si>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</si>
  <si>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</si>
  <si>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</si>
  <si>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</si>
  <si>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Freela - Ilustração</t>
  </si>
  <si>
    <t>4490</t>
  </si>
  <si>
    <t>4491</t>
  </si>
  <si>
    <t>Assessoria de Imprensa Braun</t>
  </si>
  <si>
    <t>8af43ed8-b0ea-4b2d-af8a-0ed836c13cfb</t>
  </si>
  <si>
    <t>0x9c85f98589997c142f9c61799be369f15dcbef6143c83285b6241e09362b02cb</t>
  </si>
  <si>
    <t>2fb3a4ce-7eb4-4ce0-bcd2-77c61ef78f49</t>
  </si>
  <si>
    <t>0x59b80c8ee24a9cec3bd4d1afd9d2a13ecaef06d1d76aa98960aff7ee592ff6a2</t>
  </si>
  <si>
    <t>3920</t>
  </si>
  <si>
    <t>Koinly</t>
  </si>
  <si>
    <t>Tax Report</t>
  </si>
  <si>
    <t>Software - Koinly</t>
  </si>
  <si>
    <t>436</t>
  </si>
  <si>
    <t>Estorno Compra de Equipamento</t>
  </si>
  <si>
    <t>4492</t>
  </si>
  <si>
    <t>Guia de Recolhimento</t>
  </si>
  <si>
    <t>4493</t>
  </si>
  <si>
    <t>4494</t>
  </si>
  <si>
    <t>4496</t>
  </si>
  <si>
    <t>Uber - C-Level Sp</t>
  </si>
  <si>
    <t>4497</t>
  </si>
  <si>
    <t>4498</t>
  </si>
  <si>
    <t>4499</t>
  </si>
  <si>
    <t>4500</t>
  </si>
  <si>
    <t>4501</t>
  </si>
  <si>
    <t>4502</t>
  </si>
  <si>
    <t>Compra de Máquinas e Equipamentos.</t>
  </si>
  <si>
    <t>a9dfbd2f-2f85-4bb8-9751-8755b4ec1c4c</t>
  </si>
  <si>
    <t>0x0604b4b75331e520f2fa9c24b71c1b204e6ee3033143e08fc1abc56c5670c8ba</t>
  </si>
  <si>
    <t>3ccdd113-aa1c-4044-ad80-9371a2815dfc</t>
  </si>
  <si>
    <t>0x98a95547cd889252f556fb8c5a60d24d3d4a0adb3db3caa0cbbece99d0d3ea69</t>
  </si>
  <si>
    <t>4503</t>
  </si>
  <si>
    <t>Aws - Amazon Web Service</t>
  </si>
  <si>
    <t>759</t>
  </si>
  <si>
    <t>9720</t>
  </si>
  <si>
    <t>17271f3f-8cdd-445d-988e-5f3462fd7202</t>
  </si>
  <si>
    <t>0x95aa35b6c3ce36016312d9c62a9b2d0f02997e886f8344ac60e9b976a116cc3e</t>
  </si>
  <si>
    <t>4504</t>
  </si>
  <si>
    <t>Reembolso Compra Pilhas e Apagador</t>
  </si>
  <si>
    <t>4505</t>
  </si>
  <si>
    <t>Compra de Materiais para O Escritório</t>
  </si>
  <si>
    <t>4506</t>
  </si>
  <si>
    <t>4507</t>
  </si>
  <si>
    <t>4508</t>
  </si>
  <si>
    <t>Retenções de Contribnuições de Pagamento Pj a Pj</t>
  </si>
  <si>
    <t>4509</t>
  </si>
  <si>
    <t>4510</t>
  </si>
  <si>
    <t>4511</t>
  </si>
  <si>
    <t>Assessoria Jurídica - Constiuição Vex</t>
  </si>
  <si>
    <t>4512</t>
  </si>
  <si>
    <t>Serviços Prestados. Assessoria Jurídica, Societária, Contratual e Trabalhista. Parcela 4</t>
  </si>
  <si>
    <t>4513</t>
  </si>
  <si>
    <t>760</t>
  </si>
  <si>
    <t>9721</t>
  </si>
  <si>
    <t>99742012-6ff0-444c-8a52-09330f9a7a92</t>
  </si>
  <si>
    <t>0x8bcbf9655f634f4f08a62921a470e88669d430767c6feaaf38d6ffcfe4e59598</t>
  </si>
  <si>
    <t>caa058e6-3f6b-4928-8ba4-0de34962ef3f</t>
  </si>
  <si>
    <t>0x356b827b8fb6311d90b14c1ed33a3f9238a281543c045bb4f568f59098401bfa</t>
  </si>
  <si>
    <t>4514</t>
  </si>
  <si>
    <t>03d3ed52-d77b-4cb2-a815-ae0614f33ecf</t>
  </si>
  <si>
    <t>0x92ae6ab4c205bb517ce65803a08c5e3a4647c09eb2cf5ca58c6c7802b880fe2b</t>
  </si>
  <si>
    <t>4515</t>
  </si>
  <si>
    <t>Software - Mongodb</t>
  </si>
  <si>
    <t>4516</t>
  </si>
  <si>
    <t>47bfec2e-1c54-4a8f-9a8f-b18816fb5d7f</t>
  </si>
  <si>
    <t>0xf2fd8d17e18043aa05f0157e5c54bf2900720474a6de063be87b9e6b7ae83585</t>
  </si>
  <si>
    <t>ed92b121-7dee-4860-b208-64b71866a990</t>
  </si>
  <si>
    <t>0x7a0a4d89c4663d447c3e9dc089091f026a1960c329258141b63540d89a1b2d62</t>
  </si>
  <si>
    <t>66b6df6a-2095-46f2-9655-657bdce4f046</t>
  </si>
  <si>
    <t>Venda Secundária 55 Unity</t>
  </si>
  <si>
    <t>0x998c0504e506e533215b4adcab04e15e81e0571ff87a5db7d76befabfaabb49f</t>
  </si>
  <si>
    <t>433</t>
  </si>
  <si>
    <t>Smartalk Comunicacao Estrategica e Tecnologia Ltda.</t>
  </si>
  <si>
    <t>Estorno Pgto Errado</t>
  </si>
  <si>
    <t>b359de1a-b3a6-44fb-b3e6-4aa91ed2432a</t>
  </si>
  <si>
    <t>0xa68d70c1c5a67242f22497d37338679788e52edc84235b1d49b797bae2af5529</t>
  </si>
  <si>
    <t>4517</t>
  </si>
  <si>
    <t>4518</t>
  </si>
  <si>
    <t>c1050901-df94-440a-b738-10c7ad09417a</t>
  </si>
  <si>
    <t>0x70af645edfe7834ca068fd47afdbae53329096829cda0d175c6a72d665c1633e</t>
  </si>
  <si>
    <t>75e93c0c-1f3d-4931-8f31-3ad222fb51f2</t>
  </si>
  <si>
    <t>Envio de ENS do seamore para carteira do gabriel</t>
  </si>
  <si>
    <t>0x8a6d005a4c672ff0ced0deef9ac307d115c948e088af4b562bd9ba6884294cb3</t>
  </si>
  <si>
    <t>4519</t>
  </si>
  <si>
    <t>4520</t>
  </si>
  <si>
    <t>Reembolso Discord Nitro</t>
  </si>
  <si>
    <t>4521</t>
  </si>
  <si>
    <t>4d5de159-88a7-4302-a7a9-330f6a0e1743</t>
  </si>
  <si>
    <t>Envio de nft para conselheiro do seamore</t>
  </si>
  <si>
    <t>0x319393f801f12106cbe7fc8fa1e5da04d5bee43a8b00f2a917487ce2c3a347e0</t>
  </si>
  <si>
    <t>2c3b6d40-a286-4eba-9b69-cb03c18ab3ff</t>
  </si>
  <si>
    <t>0x5fd8b434f800fa146c0dcfdb98e3bff01bddb52adb0a02b31979f0728f9f2805</t>
  </si>
  <si>
    <t>622133d6-3af0-408d-b854-2c1de3d3cc2e</t>
  </si>
  <si>
    <t>0x1417685844473a88791ba624d20d51d9882c7ca55935c7b6e108a152ede2e9e4</t>
  </si>
  <si>
    <t>f2702e5e-b2af-468e-94b7-c28b7afebc69</t>
  </si>
  <si>
    <t>0x30b552ffc7a85e9ab72b8d403bcf7495dc6ee50362f0b02a8a9d13af071cbc47</t>
  </si>
  <si>
    <t>39ea8a5d-cd2a-4af7-adeb-4d82bd86535d</t>
  </si>
  <si>
    <t>0x1600d2b0915481c2734305c61fde408d85b7d9aef516d695c3f579e6cdbf3727</t>
  </si>
  <si>
    <t>f78231e5-8e35-4483-84ce-d35c868c7965</t>
  </si>
  <si>
    <t>Mudança do link dos nfts</t>
  </si>
  <si>
    <t>0xe0eb044cf1107a67bbc9d81fdbac8593bf965ff34d68aa71220b5994bc06b09a</t>
  </si>
  <si>
    <t>1b2b036d-f39e-43a4-8a3a-0ad38a23c3c9</t>
  </si>
  <si>
    <t>0xfbc81a9e4be2f6883d4393b69d95f991f5b9fc7f5b00d7014b04670e07371eec</t>
  </si>
  <si>
    <t>a7896fef-82b9-4b6d-8df1-3d73d4c6b733</t>
  </si>
  <si>
    <t>Teste de withdraw</t>
  </si>
  <si>
    <t>0x9511b4d2e60ba3b352530355c3ada18b97b936a2248c906ebe4b0c8352ffab6c</t>
  </si>
  <si>
    <t>103750d1-d858-409a-9729-04578b625d79</t>
  </si>
  <si>
    <t>Criacão do contrato do seamore</t>
  </si>
  <si>
    <t>0x1d38d176bff7ffc5b7ec28ff85d5bd2657f0fe9b2ccb68999e63d6cf0c972485</t>
  </si>
  <si>
    <t>3824092d-68d9-434c-80d6-009633142bd2</t>
  </si>
  <si>
    <t>Mudança no horário das mintagens</t>
  </si>
  <si>
    <t>0x7bd9d1bac473e9b9f43956156587b7e435d80620882d4a022639e61ac21eb349</t>
  </si>
  <si>
    <t>c2eea3b1-ddc2-4d14-96e8-f0d4958ebb1d</t>
  </si>
  <si>
    <t>0x6771ec5fc52f0eb32112b99445a150a9ffd0d1e955627d670bb0c39b28ff2203</t>
  </si>
  <si>
    <t>9fb231ec-bd11-4594-a6b8-7cb69b2a7045</t>
  </si>
  <si>
    <t>Teste de mint</t>
  </si>
  <si>
    <t>0x34ccae9ff49c3350ca3084be278d0165ca03048967419390753c8c20ffa8ee60</t>
  </si>
  <si>
    <t>4d8bf842-b6fa-42f6-a788-aa3200d661ec</t>
  </si>
  <si>
    <t>d8c673cd-9029-4d59-97c7-87c96da97ab8</t>
  </si>
  <si>
    <t>0xe07494e5453396bcd493eef30d0b472b87f6dea4b1633ae3d007c9c445711f6e</t>
  </si>
  <si>
    <t>a0b787a5-1052-483d-8f4e-a0f9004d18e4</t>
  </si>
  <si>
    <t>4522</t>
  </si>
  <si>
    <t>54f89753-0304-4fd7-994e-6bc466ed9734</t>
  </si>
  <si>
    <t>0x5c4828c22d7476fac672348ae602d2299a52f091aac622f4d64cfcdb2240fe7c</t>
  </si>
  <si>
    <t>e40d1dd5-c3f2-41ab-a14f-4cfd9e1e7102</t>
  </si>
  <si>
    <t>0xb3c08c9b575cc74ce66e3835e857cb4d0b95cf23af751bd10e74d9cb9fc36076</t>
  </si>
  <si>
    <t>4523</t>
  </si>
  <si>
    <t>56313a0f-645a-4468-92b3-275f2a7d6208</t>
  </si>
  <si>
    <t>Envio do nft da reserva para o ganhador da loja do 55</t>
  </si>
  <si>
    <t>Loja 55Unity</t>
  </si>
  <si>
    <t>0xe4587cb2cd3d34529cd5920b798248d72fbae067a33d13095c47fffa8d82b84b</t>
  </si>
  <si>
    <t>0141f648-e683-4920-a4c0-824c94a3117f</t>
  </si>
  <si>
    <t>0x100f07be63aa4d27cd1546acdc8aa0a7ec1afac2a4783298bfe8f5c5a2b6c6a5</t>
  </si>
  <si>
    <t>204467a0-d09b-4899-a955-48b570cb43f9</t>
  </si>
  <si>
    <t>0x6776a9b1e182d59f2448832021da016ae4d16b4f6f18b4a52afc2814081986a4</t>
  </si>
  <si>
    <t>81ec8944-0ff2-4a50-820a-0ae32d1e7fce</t>
  </si>
  <si>
    <t>0x04cd81ecd0f1fa3c20191cf90909f07ab461b56f660fffbc81a0957cc7154ecb</t>
  </si>
  <si>
    <t>4524</t>
  </si>
  <si>
    <t>4525</t>
  </si>
  <si>
    <t>4526</t>
  </si>
  <si>
    <t>4527</t>
  </si>
  <si>
    <t>4528</t>
  </si>
  <si>
    <t>4529</t>
  </si>
  <si>
    <t>Fixo Mensal Propriedade Intelectual Lima &amp; Feigelson</t>
  </si>
  <si>
    <t>4530</t>
  </si>
  <si>
    <t>4531</t>
  </si>
  <si>
    <t>02d09270-b1fa-4790-a9fc-397bb9fd03ef</t>
  </si>
  <si>
    <t>Compra de NFTs em lote</t>
  </si>
  <si>
    <t>0x8a96e2656d758b6d91c281400c57e3d3cfaf6b9e65a3a35e5810ec9252dba862</t>
  </si>
  <si>
    <t>80409208-f34e-4a7f-8b40-3134d52f0e66</t>
  </si>
  <si>
    <t>Permissão dada ao opensea para enviar mais de um token ao mesmo tempo</t>
  </si>
  <si>
    <t>0x1985852d866e34bd6885d3b03055be54778b071bdabb9f5c66713db091a92977</t>
  </si>
  <si>
    <t>0c524735-9b94-4a38-9d79-69ca7394c417</t>
  </si>
  <si>
    <t>0xbda5ff5e81d806876be43b4961802a733896782c1bfaefaab3b7a39e7dec1fc4</t>
  </si>
  <si>
    <t>4532</t>
  </si>
  <si>
    <t>b94cad83-07af-4d43-a48a-369aff9b2a89</t>
  </si>
  <si>
    <t>Envio de NFT da loja do 55</t>
  </si>
  <si>
    <t>0x13d8388a223c08308b096ccb4423bb52ad6b2081b1d466a016578a9067f0b83f</t>
  </si>
  <si>
    <t>82c02ad4-db74-4542-aec2-3d6214bfbe43</t>
  </si>
  <si>
    <t>0xc63f34870d7c6120b0e72d9fab1585fd47c6b3814a0d72a6199dacdfa831a19b</t>
  </si>
  <si>
    <t>3876</t>
  </si>
  <si>
    <t>Loom</t>
  </si>
  <si>
    <t>4534</t>
  </si>
  <si>
    <t>4535</t>
  </si>
  <si>
    <t>0f3ce4bf-7b45-44f5-9330-fd2b133aa540</t>
  </si>
  <si>
    <t>0x97a1a73c7611c24e77fc8aa835c1e72fa466093654eac9d3801bd2cf8387e3ac</t>
  </si>
  <si>
    <t>6520bf20-06d0-41b2-a987-f9731cf3334f</t>
  </si>
  <si>
    <t>0xf2e5d422a69a998353d178b6f5fe4527a518d1181cfe4d548c85660f7bdacfbd</t>
  </si>
  <si>
    <t>6a12e078-dc20-4ae4-87f0-5c3597a1b366</t>
  </si>
  <si>
    <t>0xc2c3b52f9b906f391c3cb5257b6d33421e27b4254077cfb0032818f1220166a3</t>
  </si>
  <si>
    <t>03c6f7aa-ba6d-4b28-aba0-de5b9fea85ee</t>
  </si>
  <si>
    <t>0xd22ffff6adc73a38dd3c6f0bd99ac76946da31134e255b852f2e6caae9f40fd5</t>
  </si>
  <si>
    <t>afe43a82-35e7-40d3-ab2d-37a14f809e42</t>
  </si>
  <si>
    <t>0xf53bb0aa8ac7f1a6b1f2fca989ad24bd768737cf5a4a0d0ee008fe624edb48ea</t>
  </si>
  <si>
    <t>4536</t>
  </si>
  <si>
    <t>4537</t>
  </si>
  <si>
    <t>394</t>
  </si>
  <si>
    <t>Zion Ventures Participacoes Ltda</t>
  </si>
  <si>
    <t>Aporte Restante Bruno Feigelson</t>
  </si>
  <si>
    <t>b2510828-24e0-4983-be18-658a494aa67c</t>
  </si>
  <si>
    <t>0xf3b40828b6ac6e76aa41115abbcdfbc7fa006588f4a844421140be7f47cad066</t>
  </si>
  <si>
    <t>4070</t>
  </si>
  <si>
    <t>Arthur Guedes</t>
  </si>
  <si>
    <t>Prestação de Serviços Seamore</t>
  </si>
  <si>
    <t>4538</t>
  </si>
  <si>
    <t>Gabriel Veras Lima</t>
  </si>
  <si>
    <t>4539</t>
  </si>
  <si>
    <t>4540</t>
  </si>
  <si>
    <t>Ilustração das Páginas do 55unity</t>
  </si>
  <si>
    <t>4542</t>
  </si>
  <si>
    <t>4543</t>
  </si>
  <si>
    <t>4544</t>
  </si>
  <si>
    <t>761</t>
  </si>
  <si>
    <t>9722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</si>
  <si>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</si>
  <si>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</si>
  <si>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</si>
  <si>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</si>
  <si>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</si>
  <si>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</si>
  <si>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</si>
  <si>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</si>
  <si>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</si>
  <si>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Bolsa Estágio</t>
  </si>
  <si>
    <t>4554</t>
  </si>
  <si>
    <t>Guilherme de Souza Ramos</t>
  </si>
  <si>
    <t>4555</t>
  </si>
  <si>
    <t>Estorno Ao Colaborador Bruno Leão</t>
  </si>
  <si>
    <t>4556</t>
  </si>
  <si>
    <t>4557</t>
  </si>
  <si>
    <t>J D Marvin Mael Destin</t>
  </si>
  <si>
    <t>4558</t>
  </si>
  <si>
    <t>4559</t>
  </si>
  <si>
    <t>4560</t>
  </si>
  <si>
    <t>4561</t>
  </si>
  <si>
    <t>4562</t>
  </si>
  <si>
    <t>Prestaço de Serviços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</si>
  <si>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</si>
  <si>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</si>
  <si>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</si>
  <si>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</si>
  <si>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</si>
  <si>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</si>
  <si>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</si>
  <si>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</si>
  <si>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</si>
  <si>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</si>
  <si>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</si>
  <si>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</si>
  <si>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</si>
  <si>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</si>
  <si>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</si>
  <si>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3918</t>
  </si>
  <si>
    <t>Tam Linhas Aereas S/A.</t>
  </si>
  <si>
    <t>Passagem de Avião Gabriel</t>
  </si>
  <si>
    <t>4579</t>
  </si>
  <si>
    <t>Reembolso Software</t>
  </si>
  <si>
    <t>762</t>
  </si>
  <si>
    <t>9723</t>
  </si>
  <si>
    <t>01c76e91-d6a6-4e81-af59-dc4356221755</t>
  </si>
  <si>
    <t>0xbd94f87fbe6dbbce6cd0d2614a9b6c40e32f8ddcdf7381d5aefa89d3d330736b</t>
  </si>
  <si>
    <t>4580</t>
  </si>
  <si>
    <t>4581</t>
  </si>
  <si>
    <t>0e301f3c-8ae0-4f09-ad63-e3811d76b0e6</t>
  </si>
  <si>
    <t>0x4290acf33b1fa31b7b255fb0ae0bc83a9fdfa71a5ca9c950da15086713ef34a5</t>
  </si>
  <si>
    <t>dc65aa28-7417-4440-b7f0-1b2bb709a8bc</t>
  </si>
  <si>
    <t>0xda5b82b72a11578512ec4a14fe7baf1763cb0db73f2ee9398b8d7440cca686c8</t>
  </si>
  <si>
    <t>18a778c3-b199-45a7-933a-453723d10339</t>
  </si>
  <si>
    <t>0x5188f4507cd5bb00d92abf74409fad01ea8b61c209d0fdb44a814e8323dde060</t>
  </si>
  <si>
    <t>eb517039-a883-407a-8071-8e19d10c4433</t>
  </si>
  <si>
    <t>0x86361978036eeca4b5a15f0678c733b8c7f712025b153f22025ee3188e26a99c</t>
  </si>
  <si>
    <t>6ce0e9ed-fab8-4f6d-af36-7c20461abf92</t>
  </si>
  <si>
    <t>0x3a7d0951639f757acc10a8ae177bcd46380b1090d959398d4a838005bcdaca15</t>
  </si>
  <si>
    <t>da0b25c6-7b8c-4902-a9dd-e9cb65a03f42</t>
  </si>
  <si>
    <t>0xa047ee9dcdd64361ccebc018d246e5fac8491cd0a3b14a5f3724e872bb2b737f</t>
  </si>
  <si>
    <t>84a0e81e-f1d3-4977-9a1f-3f89bfeefe48</t>
  </si>
  <si>
    <t>0x688347c36756a97a93a991037accd3942453726bce2743a3f026b3520a95e567</t>
  </si>
  <si>
    <t>10223f78-32f6-4941-97ba-497418a6a972</t>
  </si>
  <si>
    <t>395</t>
  </si>
  <si>
    <t>Conversão Usdc-Brl</t>
  </si>
  <si>
    <t>4582</t>
  </si>
  <si>
    <t>4583</t>
  </si>
  <si>
    <t>4584</t>
  </si>
  <si>
    <t>4585</t>
  </si>
  <si>
    <t>Serviços Prestados. Assessoria Jurídica, Societária, Contratual e Trabalhista. Parcela 3</t>
  </si>
  <si>
    <t>058e5812-92b7-479d-b552-37ced11b2a6f</t>
  </si>
  <si>
    <t>0xdd1e995bdc641af5aade73dcb58b8dc066645cd8007a29275dba4cc6dd8eb73a</t>
  </si>
  <si>
    <t>8f261980-3e50-4bc5-bd92-42e66786a962</t>
  </si>
  <si>
    <t>0x413158a4396f7d1aded928db593df59bb6204030c9861d0ba7ed7c257243019d</t>
  </si>
  <si>
    <t>178f0fac-42b4-4ccd-b564-3cded067038a</t>
  </si>
  <si>
    <t>0xa3a8f21811092ab75ec159d3a35c9a598ed5f26946d7e727fe144031942254b6</t>
  </si>
  <si>
    <t>6ba5bcf9-ad6b-4f10-bc4e-c39c94d920e5</t>
  </si>
  <si>
    <t>0x75d2351a0340e824de1f94b70a7f5a27b223641760edfc2d78652cb49e471fb5</t>
  </si>
  <si>
    <t>9ecb6e72-ca7e-41ff-9568-48d2379a514e</t>
  </si>
  <si>
    <t>2acabd1b-ea97-4a23-bf8a-d8df95835c7e</t>
  </si>
  <si>
    <t>9364e0a6-225e-4972-98fb-00360e066533</t>
  </si>
  <si>
    <t>4586</t>
  </si>
  <si>
    <t>4587</t>
  </si>
  <si>
    <t>6be1dbfb-74da-4eda-96ec-4d0d1b1ba233</t>
  </si>
  <si>
    <t>0xbada2ae903f29cc4718a05e09825b290a8dc1ca6106ba91a5c7c15eb4e84b177</t>
  </si>
  <si>
    <t>4b4f691b-6d3a-40cf-b1c3-3bfab5056495</t>
  </si>
  <si>
    <t>0x1f02991e3be7cb8d39037c42632f63b631bfeeca0deb18f89af88fd68d6fa2bb</t>
  </si>
  <si>
    <t>7ae9b285-18a7-4af9-8855-b8a6ff6bfdc3</t>
  </si>
  <si>
    <t>0x154f30f55a04f20db82498119ab3a348aa0bf01e037481dba5cf1d1ad31a6f66</t>
  </si>
  <si>
    <t>ffce5727-fd2a-46fe-9511-baa8fe25c3b4</t>
  </si>
  <si>
    <t>0x944b4356e6870989ce70a29f995ff4b8e857b65a080477a52f37841c561e5d23</t>
  </si>
  <si>
    <t>d69e1a65-e622-410a-957a-02534343c5dc</t>
  </si>
  <si>
    <t>Envio nft clay friends para holder do 55</t>
  </si>
  <si>
    <t>0xbeb3a932f05b0c2147b61667f957e1082b35e3004e1e7111f6c6c3b5ee6eadc7</t>
  </si>
  <si>
    <t>0c625449-0668-4b2a-aab7-74c239818b86</t>
  </si>
  <si>
    <t>Envio nft small bros para holder do 55</t>
  </si>
  <si>
    <t>0xd6b967276a631c64df2159f4bb12f127e58834b2b295d32ce1138a6b49df5598</t>
  </si>
  <si>
    <t>7a736025-07d7-4091-8214-fd54eea7c26f</t>
  </si>
  <si>
    <t>0xf0401d382f412868f9f6d357b4789972c02ca01c6ddefe5a37c1a7e005f94d74</t>
  </si>
  <si>
    <t>1c44f44a-5683-49ed-b49f-4dfe358b0730</t>
  </si>
  <si>
    <t>432</t>
  </si>
  <si>
    <t>f5e30186-5230-424b-b1b7-cbe16c668e92</t>
  </si>
  <si>
    <t>0xfe07f713eed376a937fa786d4f07515c6ee7212d74fa4cacee07b5fdf6f2232f</t>
  </si>
  <si>
    <t>4588</t>
  </si>
  <si>
    <t>Gru - 55unity Classe 09</t>
  </si>
  <si>
    <t>4589</t>
  </si>
  <si>
    <t>Gru - 55unity Classe 42</t>
  </si>
  <si>
    <t>4590</t>
  </si>
  <si>
    <t>Gru - Lumx Studios Classe 42</t>
  </si>
  <si>
    <t>4591</t>
  </si>
  <si>
    <t>Compra de Mão Francesa para Bancadas</t>
  </si>
  <si>
    <t>4592</t>
  </si>
  <si>
    <t>Gru - Lumx Studios Classe 09</t>
  </si>
  <si>
    <t>dafcaf53-878c-4e6d-8cea-f44608c4a46e</t>
  </si>
  <si>
    <t>Umbe</t>
  </si>
  <si>
    <t>Envio ETH para carteira Umbe</t>
  </si>
  <si>
    <t>0xa48f96f7dfd98232ed8a691f11a4ac695e3d5e6f2b6d5256eb6eb9854dc9f0e5</t>
  </si>
  <si>
    <t>802e7228-78a8-41b8-b8a5-9dcf8a447106</t>
  </si>
  <si>
    <t>0x4d76cd6bb68b9b64b7e14bc02c0239469ba747d3ee07e050b8c39d36d7653077</t>
  </si>
  <si>
    <t>6e47b276-b632-4c1c-9014-fb6a363970b7</t>
  </si>
  <si>
    <t>0x6e2f9274612445dd18b7a90ed47fa127c5be1acf2f78e276d49c2c1dcbb180c5</t>
  </si>
  <si>
    <t>4593</t>
  </si>
  <si>
    <t>a8c1df5d-6e42-488f-8867-0c9c70bdc9f3</t>
  </si>
  <si>
    <t>0x635914c9797c60aff08ccc1fac65b10e467fe5c9f9bf14c58638b19209eb863a</t>
  </si>
  <si>
    <t>69a31e90-9668-4f8b-bc95-6c805ff09efc</t>
  </si>
  <si>
    <t>0xe1a9d81c82abdf53befe4ace42ec5080547aede623c7d144097b0c136c90a559</t>
  </si>
  <si>
    <t>4594</t>
  </si>
  <si>
    <t>Compra de Cafeteira Electrolux</t>
  </si>
  <si>
    <t>4595</t>
  </si>
  <si>
    <t>4596</t>
  </si>
  <si>
    <t>Reembolso Bot Discord</t>
  </si>
  <si>
    <t>4597</t>
  </si>
  <si>
    <t>Fixo Mensal Lima &amp; Feigelson</t>
  </si>
  <si>
    <t>42d6bf2b-45c4-4508-ad5e-234a917b4ad2</t>
  </si>
  <si>
    <t>0x31e9d128544d52444726caf0c6282976d17e9729964a9e3d01fada4e1b77d53d</t>
  </si>
  <si>
    <t>97d92f97-5645-44d0-9be3-6c47ecc8f0b7</t>
  </si>
  <si>
    <t>0x7dfc976b0e6acef974d3dccf828c0d9ea7363bb9f8bd0d15471dcc19c4bca534</t>
  </si>
  <si>
    <t>22810e5c-d675-4345-9df2-8ef778b9f9f6</t>
  </si>
  <si>
    <t>0x84570e61f88f0f3e1a590d860fbaa9c9af5d0aeddc917742d3deddeecd0ee4f8</t>
  </si>
  <si>
    <t>4598</t>
  </si>
  <si>
    <t>4599</t>
  </si>
  <si>
    <t>Guia Referentes Ao Recolhimento da Declaração de Débitos e Créditos Tributários.</t>
  </si>
  <si>
    <t>4600</t>
  </si>
  <si>
    <t>4601</t>
  </si>
  <si>
    <t>4602</t>
  </si>
  <si>
    <t>9e9a5468-bf40-4ab8-97e3-46dc635ea494</t>
  </si>
  <si>
    <t>0xe6ccb262f84dd93ce3645b57b29b8afd29f8f21fe6f5cdabeb935ab4812b2870</t>
  </si>
  <si>
    <t>d3ce3e79-bc0b-4b49-8c37-432bbbf817a2</t>
  </si>
  <si>
    <t>0x98db14ed8961b408575cd5afa0fe9734030828bf3b567b0c4bbde9a5cfbc4e6c</t>
  </si>
  <si>
    <t>0a7ed7ac-fe59-42b3-8b92-0d1d07f6ed18</t>
  </si>
  <si>
    <t>0xf5dd907ccaac5c2826d7dfea2300ff521dc088e29ebdd93a84c8aa3b7bc968bf</t>
  </si>
  <si>
    <t>9e5ba072-1368-435b-a73f-48f35acd1b0d</t>
  </si>
  <si>
    <t>0x6b1cd9df96fdc6bac389a450c80fabae007871bf86e2b2be6b1bb031f6519e98</t>
  </si>
  <si>
    <t>4603</t>
  </si>
  <si>
    <t>4604</t>
  </si>
  <si>
    <t>Cofins</t>
  </si>
  <si>
    <t>4605</t>
  </si>
  <si>
    <t>Irpj - Lucro Presumido</t>
  </si>
  <si>
    <t>4606</t>
  </si>
  <si>
    <t>Csll- Lucro Presumido</t>
  </si>
  <si>
    <t>7bd9e23b-1209-4e05-b959-d1e86c5ed88c</t>
  </si>
  <si>
    <t>Mint do bird bonus da ReservaX</t>
  </si>
  <si>
    <t>0xb6d3859fb873c6584f364ae9aad7a5f4a0a140f16e5b0a708eb183dbf7d27a02</t>
  </si>
  <si>
    <t>914d0b08-5717-4e9d-b855-40ba14c322bb</t>
  </si>
  <si>
    <t>Nelson 55Unity</t>
  </si>
  <si>
    <t>0x94a004af5da9180796751d5ef0c34ab87a53bfc8ce3839ca87002ac99645afd7</t>
  </si>
  <si>
    <t>4607</t>
  </si>
  <si>
    <t>3900</t>
  </si>
  <si>
    <t>4f32e70e-cb08-4621-88ef-ae0771d82598</t>
  </si>
  <si>
    <t>0xaf762eb5ee513c13f6879300a7d83308acef780c27ed7b9c46e9051e77ec73e5</t>
  </si>
  <si>
    <t>4609</t>
  </si>
  <si>
    <t>4610</t>
  </si>
  <si>
    <t>4611</t>
  </si>
  <si>
    <t>4612</t>
  </si>
  <si>
    <t>4613</t>
  </si>
  <si>
    <t>Raphael Costa Gaspar</t>
  </si>
  <si>
    <t>Obra</t>
  </si>
  <si>
    <t>4614</t>
  </si>
  <si>
    <t>c6ddccf3-1101-460e-a98f-750a807c6533</t>
  </si>
  <si>
    <t>Reembolso Reserva X</t>
  </si>
  <si>
    <t>0xabf21e71ea9a5a3cd27f5e2c54059c1c220c2a6a7c348916a0bb578290c7d9cf</t>
  </si>
  <si>
    <t>3c5b7f47-ba47-4f64-958d-c322fa053663</t>
  </si>
  <si>
    <t>0x7a8b29a9c14d96814ff744741dfe13b98710697f3d4d0e725dccd7af87be4549</t>
  </si>
  <si>
    <t>4615</t>
  </si>
  <si>
    <t>Elaboração de Letreiros</t>
  </si>
  <si>
    <t>4616</t>
  </si>
  <si>
    <t>4617</t>
  </si>
  <si>
    <t>4618</t>
  </si>
  <si>
    <t>Toalhas, Gancho P/Toalha, Cafeteira, Lixeira</t>
  </si>
  <si>
    <t>4619</t>
  </si>
  <si>
    <t>4620</t>
  </si>
  <si>
    <t>4621</t>
  </si>
  <si>
    <t>Reembolso Taxas Jucerja</t>
  </si>
  <si>
    <t>4622</t>
  </si>
  <si>
    <t>Assessoria Jurídica Tributária (com Abatimento de Valores a Receber).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</si>
  <si>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</si>
  <si>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</si>
  <si>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</si>
  <si>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</si>
  <si>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</si>
  <si>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</si>
  <si>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</si>
  <si>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</si>
  <si>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</si>
  <si>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</si>
  <si>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</si>
  <si>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</si>
  <si>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</si>
  <si>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</si>
  <si>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</si>
  <si>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Compra de Escada de Alumínio</t>
  </si>
  <si>
    <t>4638</t>
  </si>
  <si>
    <t>Arev Steffen</t>
  </si>
  <si>
    <t>4639</t>
  </si>
  <si>
    <t>4640</t>
  </si>
  <si>
    <t>4641</t>
  </si>
  <si>
    <t>4642</t>
  </si>
  <si>
    <t>4643</t>
  </si>
  <si>
    <t>Marcos Antônio da Silva Lima Filho</t>
  </si>
  <si>
    <t>Prestações de Serviço - Mod</t>
  </si>
  <si>
    <t>4644</t>
  </si>
  <si>
    <t>Giancarlo Maricato Di Bella</t>
  </si>
  <si>
    <t>Prestação de Serviço - Mod</t>
  </si>
  <si>
    <t>4645</t>
  </si>
  <si>
    <t>Luiz Henrique Gomes</t>
  </si>
  <si>
    <t>4646</t>
  </si>
  <si>
    <t>Faxina</t>
  </si>
  <si>
    <t>4647</t>
  </si>
  <si>
    <t>4648</t>
  </si>
  <si>
    <t>4649</t>
  </si>
  <si>
    <t>4650</t>
  </si>
  <si>
    <t>4651</t>
  </si>
  <si>
    <t>4652</t>
  </si>
  <si>
    <t>4653</t>
  </si>
  <si>
    <t>4654</t>
  </si>
  <si>
    <t>Braun</t>
  </si>
  <si>
    <t>4655</t>
  </si>
  <si>
    <t>Transf Pix Enviada - Gabriel Frota Soares                     - 071.697.033-35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</si>
  <si>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</si>
  <si>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</si>
  <si>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</si>
  <si>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</si>
  <si>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</si>
  <si>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</si>
  <si>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</si>
  <si>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</si>
  <si>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</si>
  <si>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Antonio da Silva Arieiro Junior</t>
  </si>
  <si>
    <t>4665</t>
  </si>
  <si>
    <t>4666</t>
  </si>
  <si>
    <t>b324395a-b987-44ab-a2d7-840d68cab584</t>
  </si>
  <si>
    <t>0xf54b714f6cfe9abc684478b64930046bfecbf27b51725949c6f2e79badf220fd</t>
  </si>
  <si>
    <t>0e6b163a-ef33-4e35-adc6-ed87c19cb8f1</t>
  </si>
  <si>
    <t>7f8990a5-565a-44b7-b05e-f1d1899cc87e</t>
  </si>
  <si>
    <t>Pgto Diego Borgo</t>
  </si>
  <si>
    <t>0xd5b531b6bc016cfc8f3122bb62b34b714567629e334d10800cb8779586f016bf</t>
  </si>
  <si>
    <t>18ec66c8-d36d-450d-8a53-d8976efe3caf</t>
  </si>
  <si>
    <t>ed1c7208-355e-496f-b787-ee2228d10b4c</t>
  </si>
  <si>
    <t>512acdaf-9213-4a23-bf9e-548c26482464</t>
  </si>
  <si>
    <t>0xeaa8280efdb8c5a6077ad85186a5f2939a287c109f754d04736a1533992e447b</t>
  </si>
  <si>
    <t>adfce3f0-58d9-4d40-9340-ac0a236e9c72</t>
  </si>
  <si>
    <t>0b677493-cf89-440b-8594-2ae84cec91eb</t>
  </si>
  <si>
    <t>1738e0f3-a522-4611-8440-63a078836adc</t>
  </si>
  <si>
    <t>0xb22c58937196b1f00b372663e88149b750a5ea59f6c566508762ace033736a2f</t>
  </si>
  <si>
    <t>c796d0dc-6eae-4168-a951-95dd3ea080d6</t>
  </si>
  <si>
    <t>Envio de três tokens do 55 para cara que colou os adesivos na europa</t>
  </si>
  <si>
    <t>0x08d0e47eb7e61b88c7d8143a95e42fa8f507a909881c52c40853c8b946e8317c</t>
  </si>
  <si>
    <t>44613ec1-b77b-4923-a32e-482d32166dae</t>
  </si>
  <si>
    <t>ebffb97a-4012-4d03-88a6-80510592ec0c</t>
  </si>
  <si>
    <t>Talia</t>
  </si>
  <si>
    <t>4667</t>
  </si>
  <si>
    <t>4668</t>
  </si>
  <si>
    <t>Serviços Prestados. Assessoria Jurídica, Societária, Contratual e Trabalhista. Parcela 2</t>
  </si>
  <si>
    <t>4669</t>
  </si>
  <si>
    <t>4670</t>
  </si>
  <si>
    <t>4671</t>
  </si>
  <si>
    <t>Reembolso Mundial</t>
  </si>
  <si>
    <t>4672</t>
  </si>
  <si>
    <t>Reembolso Cópias Chaves</t>
  </si>
  <si>
    <t>4673</t>
  </si>
  <si>
    <t>4674</t>
  </si>
  <si>
    <t>4675</t>
  </si>
  <si>
    <t>Reembolso Reunião com Investidor</t>
  </si>
  <si>
    <t>4676</t>
  </si>
  <si>
    <t>763</t>
  </si>
  <si>
    <t>9724</t>
  </si>
  <si>
    <t>92792132-5646-4a74-9da2-d94d6493a8e9</t>
  </si>
  <si>
    <t>0xd1126278160ecc8307bfd858daf330ed42de3c7ba8cb71d7ad4f9bc2c9f590e7</t>
  </si>
  <si>
    <t>015dbc66-9b97-411c-9a08-3f9e47d95be2</t>
  </si>
  <si>
    <t>0x93767d5bd822a46204c245d94c5ee8a915e44fc34b7713ba3f1cb4144dcb31d2</t>
  </si>
  <si>
    <t>55223bab-4336-45b1-bb0b-621d32793851</t>
  </si>
  <si>
    <t>0xc1b9afe92bbbc34eeaa6a71afeba47ad67575ca0cbe7619207ad5a16732f369c</t>
  </si>
  <si>
    <t>4677</t>
  </si>
  <si>
    <t>4678</t>
  </si>
  <si>
    <t>764</t>
  </si>
  <si>
    <t>9725</t>
  </si>
  <si>
    <t>80e46d88-c5d1-4a8d-8565-97cd2b918ecb</t>
  </si>
  <si>
    <t>0x4dc2eaf73bf60ce40c88d54a086dd63073629924198f9b1b6594541169ab4960</t>
  </si>
  <si>
    <t>b9c3986a-d591-46b9-94ea-c5c8dfef3d4b</t>
  </si>
  <si>
    <t>0x0393632369cc1f207cfb1987ba1aae3623ffbeb1e69cc4a2ecca14931ca8c6e9</t>
  </si>
  <si>
    <t>57edaa2f-b2e0-4868-b94f-66dd54f81c6c</t>
  </si>
  <si>
    <t>0x608a714202eeedb2f028f9e4593b9e7ea82acd2d043b3e710621be75bcee2e17</t>
  </si>
  <si>
    <t>fa176bbd-3c94-4d01-87ad-bb6d100fcd86</t>
  </si>
  <si>
    <t>0x7cc19b97f28c409187762e39e5aa203377cb156c61e74aee816f7c1eb5be5b97</t>
  </si>
  <si>
    <t>5866eef6-be4c-4777-b56a-e45555a7560c</t>
  </si>
  <si>
    <t>0x931b25947f23196a3c9eb3841464a0095fa9bcb4994beec968f5a7935bd2ccab</t>
  </si>
  <si>
    <t>3f233197-4034-42ad-ad7d-ced832bb505b</t>
  </si>
  <si>
    <t>0xcf74f48c867b2d3c2fdeec8364fd6c74b6ac3f2fca26976021fa4692cd4d0538</t>
  </si>
  <si>
    <t>32ba2083-6a2f-43a6-adcc-1874f8063db1</t>
  </si>
  <si>
    <t>435</t>
  </si>
  <si>
    <t>Estorno Compra de Roteador</t>
  </si>
  <si>
    <t>4679</t>
  </si>
  <si>
    <t>4680</t>
  </si>
  <si>
    <t>Reembolso Compra de Produtos de Limpeza</t>
  </si>
  <si>
    <t>4681</t>
  </si>
  <si>
    <t>4682</t>
  </si>
  <si>
    <t>4683</t>
  </si>
  <si>
    <t>4684</t>
  </si>
  <si>
    <t>4685</t>
  </si>
  <si>
    <t>4686</t>
  </si>
  <si>
    <t>4687</t>
  </si>
  <si>
    <t>4688</t>
  </si>
  <si>
    <t>Compra de Frigobar Philco</t>
  </si>
  <si>
    <t>4689</t>
  </si>
  <si>
    <t>4690</t>
  </si>
  <si>
    <t>Compra de Filtro de Água</t>
  </si>
  <si>
    <t>4691</t>
  </si>
  <si>
    <t>Compra de Microondas Toshiba</t>
  </si>
  <si>
    <t>765</t>
  </si>
  <si>
    <t>9726</t>
  </si>
  <si>
    <t>d6695129-2b1d-4291-88a7-590e401a979e</t>
  </si>
  <si>
    <t>Transferencia de ethereum entres contas do Bruno e Hercilio para envio dos airdrops</t>
  </si>
  <si>
    <t>0xe39bd120afa936f7c3496fabad3872ea507c78c7d747ffb65089e72517b9fb36</t>
  </si>
  <si>
    <t>4692</t>
  </si>
  <si>
    <t>4693</t>
  </si>
  <si>
    <t>4694</t>
  </si>
  <si>
    <t>Pacote Office. Cobrança Mensal. Pc Michel.</t>
  </si>
  <si>
    <t>4695</t>
  </si>
  <si>
    <t>8e0f45f4-caf0-484f-8995-ede07e665197</t>
  </si>
  <si>
    <t>Reembolso Gabriel</t>
  </si>
  <si>
    <t>0x865adc1ea1e0abfa71ffeec7e27516516f1459fc1bd941624f980f2bcc98d21c</t>
  </si>
  <si>
    <t>7aa1f0a8-ee4c-44a2-a90a-22f0ee1e842f</t>
  </si>
  <si>
    <t>0x343b9e0a3da8087fe021d586e3d13f4ce16d859b8cd174a3ebb0b4635d89063f</t>
  </si>
  <si>
    <t>4696</t>
  </si>
  <si>
    <t>Irrf - Remuneração Serv Prestados por Pj (Apuração 30/04/2022)</t>
  </si>
  <si>
    <t>4697</t>
  </si>
  <si>
    <t>4698</t>
  </si>
  <si>
    <t>4699</t>
  </si>
  <si>
    <t>Csll Abril</t>
  </si>
  <si>
    <t>4700</t>
  </si>
  <si>
    <t>4701</t>
  </si>
  <si>
    <t>4702</t>
  </si>
  <si>
    <t>4703</t>
  </si>
  <si>
    <t>Brunna Pinheiro Lorenzo</t>
  </si>
  <si>
    <t>60% do Projeto</t>
  </si>
  <si>
    <t>4704</t>
  </si>
  <si>
    <t>Aiko Henrique da Silva Barral de Oliveira</t>
  </si>
  <si>
    <t>50% Sinal Ilustrador</t>
  </si>
  <si>
    <t>Ilustração</t>
  </si>
  <si>
    <t>Serviços Pontuais</t>
  </si>
  <si>
    <t>4705</t>
  </si>
  <si>
    <t>Fixo Mensal Bruto</t>
  </si>
  <si>
    <t>4706</t>
  </si>
  <si>
    <t>4707</t>
  </si>
  <si>
    <t>766</t>
  </si>
  <si>
    <t>9727</t>
  </si>
  <si>
    <t>4708</t>
  </si>
  <si>
    <t>4709</t>
  </si>
  <si>
    <t>4710</t>
  </si>
  <si>
    <t>Reembolso Michel</t>
  </si>
  <si>
    <t>2b52282e-006b-44fc-a897-0798beca606e</t>
  </si>
  <si>
    <t>mint de token para loja do 55</t>
  </si>
  <si>
    <t>0x3e4dae715b97612741f12d6f2a2db91e5e0fd010095669c46d83aa06f7e73d97</t>
  </si>
  <si>
    <t>4711</t>
  </si>
  <si>
    <t>3847</t>
  </si>
  <si>
    <t>Regus do Brasil Ltda</t>
  </si>
  <si>
    <t>Serviço de Maio</t>
  </si>
  <si>
    <t>3848</t>
  </si>
  <si>
    <t>Pro Rata Maio 115</t>
  </si>
  <si>
    <t>3850</t>
  </si>
  <si>
    <t>Pro Rata Maio 114</t>
  </si>
  <si>
    <t>434</t>
  </si>
  <si>
    <t>Estorno Compra de Computadores</t>
  </si>
  <si>
    <t>4712</t>
  </si>
  <si>
    <t>4713</t>
  </si>
  <si>
    <t>767</t>
  </si>
  <si>
    <t>9728</t>
  </si>
  <si>
    <t>4717</t>
  </si>
  <si>
    <t>Sorteio. Gleam Io.</t>
  </si>
  <si>
    <t>3931</t>
  </si>
  <si>
    <t>Custos do Flip</t>
  </si>
  <si>
    <t>4719</t>
  </si>
  <si>
    <t>Compra de Mesas</t>
  </si>
  <si>
    <t>4720</t>
  </si>
  <si>
    <t>4721</t>
  </si>
  <si>
    <t>768</t>
  </si>
  <si>
    <t>9729</t>
  </si>
  <si>
    <t>4722</t>
  </si>
  <si>
    <t>4723</t>
  </si>
  <si>
    <t>Remoção de Entulho</t>
  </si>
  <si>
    <t>4724</t>
  </si>
  <si>
    <t>ef145156-3a46-4b48-aba4-0b82e21b609f</t>
  </si>
  <si>
    <t>0x2eb381efcc5bb4e6b810e19385b238c1d9832fd31c6966087cbaef5c6bd3dd54</t>
  </si>
  <si>
    <t>4725</t>
  </si>
  <si>
    <t>4726</t>
  </si>
  <si>
    <t>4727</t>
  </si>
  <si>
    <t>4728</t>
  </si>
  <si>
    <t>4729</t>
  </si>
  <si>
    <t>4730</t>
  </si>
  <si>
    <t>4731</t>
  </si>
  <si>
    <t>Luiz Haroldo Faria 01624240780</t>
  </si>
  <si>
    <t>4732</t>
  </si>
  <si>
    <t>4733</t>
  </si>
  <si>
    <t>Facebook Ads</t>
  </si>
  <si>
    <t>Meta Ads</t>
  </si>
  <si>
    <t>4734</t>
  </si>
  <si>
    <t>Viagem Caio Barbosa</t>
  </si>
  <si>
    <t>769</t>
  </si>
  <si>
    <t>9730</t>
  </si>
  <si>
    <t>60d6c18d-59c8-4b50-ac7e-8e8ff50bd21a</t>
  </si>
  <si>
    <t>Transferencia de ethereum entres contas do Bruno para envio dos airdrops</t>
  </si>
  <si>
    <t>0x6a318dd3cc8fc79caa7f25ff63e29ae51d6e2b1cd60fcf5822d539bd75fa3729</t>
  </si>
  <si>
    <t>c3747099-8813-46e4-9f93-da3456e67b72</t>
  </si>
  <si>
    <t>Transferencia de Nft como parte dos airdrops que fizemos para todos holders</t>
  </si>
  <si>
    <t>0x0ec34490721bb2aef7b6cc0ea2c1d240051fbae3218728e0ac8076616b83379f</t>
  </si>
  <si>
    <t>28ecb122-71a7-438b-8c1a-2441c465ecf2</t>
  </si>
  <si>
    <t>0xd6b3050c6bd8ecede7b65864e0ded50b8988d431cd0752360f41c0bd0d42ea11</t>
  </si>
  <si>
    <t>4735</t>
  </si>
  <si>
    <t>4736</t>
  </si>
  <si>
    <t>Compra de Materiais</t>
  </si>
  <si>
    <t>faa39990-7d62-4003-95d1-4e9dad27b2d7</t>
  </si>
  <si>
    <t>Envio de NFT da veecon para carteira do Bruno</t>
  </si>
  <si>
    <t>0xc7de8b3d9c5124dd38e4a645688379b2f1a040325624f4611688b126509750b6</t>
  </si>
  <si>
    <t>825c44fa-f33c-4824-a24b-5e3343e5b134</t>
  </si>
  <si>
    <t>Pagamento de salário Diego Borgo</t>
  </si>
  <si>
    <t>0x830cc99305ff403fcf8d0fe477929e785d2737ac2c7d1df2fa806cbdfc07e45b</t>
  </si>
  <si>
    <t>6c111822-0ce7-4ff0-9eb7-39ff20a20ae0</t>
  </si>
  <si>
    <t>4ffbbc7d-9de8-4b2f-935f-87317229a764</t>
  </si>
  <si>
    <t>2bb7d918-2647-4e96-80d1-ae6a588b44e0</t>
  </si>
  <si>
    <t>Envio de NFT da veecon para carteira do Caio</t>
  </si>
  <si>
    <t>0xa4ac1197642d9798b54677c20d1bd2d52f475f1bc1144e4d4aa98b846656851d</t>
  </si>
  <si>
    <t>1c07bad9-8c64-49e2-aef6-ea0efc6cfb08</t>
  </si>
  <si>
    <t>0xdc504826fe0382e7fbf21517f5050e834bd6822da4d78ea72b70dda106ddaa6a</t>
  </si>
  <si>
    <t>4737</t>
  </si>
  <si>
    <t>Marc Francois Luc Lebreton</t>
  </si>
  <si>
    <t>31f2a62b-a772-4995-85a0-d5c79eaf4c56</t>
  </si>
  <si>
    <t>Envio de NFT por conta do scam</t>
  </si>
  <si>
    <t>0xde42c6bb0e3845ac75dba1e3c0385e1e112a7838bf2eae2c200e198177da87d0</t>
  </si>
  <si>
    <t>4738</t>
  </si>
  <si>
    <t>4739</t>
  </si>
  <si>
    <t>4740</t>
  </si>
  <si>
    <t>4741</t>
  </si>
  <si>
    <t>4742</t>
  </si>
  <si>
    <t>770</t>
  </si>
  <si>
    <t>9731</t>
  </si>
  <si>
    <t>8d7cf7e2-db3e-4cc1-b0e8-5a788df519cc</t>
  </si>
  <si>
    <t>0xceda33bc06bf3801af3ed7b54727be5f68253846db0015f274dfbea79420ced6</t>
  </si>
  <si>
    <t>988fbdb2-16b2-45b4-97e4-f68481246d90</t>
  </si>
  <si>
    <t>0x310267815c0e871a5888fd509082e9f0b35d23e75fb8c54e0a8cf666acfda4a2</t>
  </si>
  <si>
    <t>e432d0b0-f173-4a93-8634-0bc1ea59f97d</t>
  </si>
  <si>
    <t>0x7f9cf744520d2038f5e8c784357f4d2211687273c3f094d107c2c5438c81d797</t>
  </si>
  <si>
    <t>9e04fa7e-4e01-4450-9c33-05d6379642cb</t>
  </si>
  <si>
    <t>0xd07bed6549d19e3283f8a7d5ec5f404291bee91c62f3137b8c2b835e78da09cb</t>
  </si>
  <si>
    <t>c44d40ee-edd5-4451-b320-c0cae5fc8431</t>
  </si>
  <si>
    <t>0x32e194cd9be97961e7698feeebf2137f4ff5776aa86d7293e89ca048de4686da</t>
  </si>
  <si>
    <t>77b4eb6d-d310-4294-b2ae-20a3b67ee689</t>
  </si>
  <si>
    <t>Mint scam resreva black genesis</t>
  </si>
  <si>
    <t>0xa3ed3a42912d3cf20dd14cfc31e0f602abfe58c1a84c216f2a6d4ccdc0642dd9</t>
  </si>
  <si>
    <t>4d138b3d-0ee0-494c-93b3-94df23276e5e</t>
  </si>
  <si>
    <t>0x95a2d527ca51f027c274598183837c5c67c0eca370fe3ff6ab1a28d8fb1f825b</t>
  </si>
  <si>
    <t>c73ece2d-3016-422d-aa15-e92f5edc69a1</t>
  </si>
  <si>
    <t>0x0e1288c68ec4803ef13d8432b114524dc5ca8f329ad011ecafa74b61de8f4c60</t>
  </si>
  <si>
    <t>e7bf23bd-0dfa-4236-8eb2-c1f10c34bf8d</t>
  </si>
  <si>
    <t>0x3fe36c7b253e61ace72ad9483d8f70d6b3c1a36504b218d5b4cbc5ceb498fda2</t>
  </si>
  <si>
    <t>7442c5fb-2a7e-468a-9e8b-3b2e6d740a97</t>
  </si>
  <si>
    <t>0xea8363ba34126ffc94ee22a5865ea53c869f6f4c794cd13574c595ec1c610ee0</t>
  </si>
  <si>
    <t>aff1ba26-a24b-44d3-8827-32ba26737b4e</t>
  </si>
  <si>
    <t>0x25fd8ca5f299084fd69eebbf8627b963c4eb32cf2137f457f44fa8ca265b24e1</t>
  </si>
  <si>
    <t>d7bbd4b5-f424-4b9c-a191-d86b71edfebe</t>
  </si>
  <si>
    <t>0xd156f4999813294360ffad8c6001a22a88d9eed9818a413f15d4bdfac82f2880</t>
  </si>
  <si>
    <t>4b07021d-3f2c-4220-8a01-e7ba71f8f240</t>
  </si>
  <si>
    <t>0x9561216bfe738725ee7246d6440ddb90fba454869e307c519c21b1d26284beec</t>
  </si>
  <si>
    <t>c1167f38-1ac2-4b8b-8b0c-dc27aa5ff866</t>
  </si>
  <si>
    <t>0xbb90bf05f970d9c9a9197482581a60d65fe7126db4bb1d65e73c3ce8074fc16b</t>
  </si>
  <si>
    <t>ca6d695b-d845-4222-bd9e-aa7652e92f39</t>
  </si>
  <si>
    <t>0xe6a46248450084752e904e10cf5a6d5245eda0394b2927223ed6250499b0a0d7</t>
  </si>
  <si>
    <t>f900e2ba-d6dc-434a-b9f8-eb104503962c</t>
  </si>
  <si>
    <t>0xdc772bc4002433fb28e7f21015ce56dbb3791b6abdfb9a934d2858f5ec9e0953</t>
  </si>
  <si>
    <t>d73082d8-cf38-4fdd-a9ab-775c1de807ee</t>
  </si>
  <si>
    <t>0xf3b56dc02ff1ac9c1c5e4ea556d851741b23b6df3dd5bf72c8677d881f1e25c4</t>
  </si>
  <si>
    <t>ae435e9e-d1a5-49e1-b52f-1895d6681505</t>
  </si>
  <si>
    <t>0x5727bb66d6e944c310ed80d8484e6569dbe63a3ba780f914285b198e5a471d4e</t>
  </si>
  <si>
    <t>6a724ae4-b836-479d-a169-4f3c41deb1cf</t>
  </si>
  <si>
    <t>0xa0e3d07c3fcf7c53def22c4f3790cfd704cdad61c10a70f2d1319b76b3617e7f</t>
  </si>
  <si>
    <t>aebf5757-ece9-4152-aabf-4c1097a4be99</t>
  </si>
  <si>
    <t>Mint scam reserva los muertos</t>
  </si>
  <si>
    <t>0xa8a6bd956cd6211a04cf9e21f79a2feaa7de12d8ef29f9ece211e7b2f212196a</t>
  </si>
  <si>
    <t>08a756fb-2ec7-429e-878e-49efbd608de1</t>
  </si>
  <si>
    <t>Mint scam reserva metakey</t>
  </si>
  <si>
    <t>0xf978e3fdbd37bf42b084c7178cc4e375d69330e9394bd7bf861bb77058050f40</t>
  </si>
  <si>
    <t>cef23df7-43fd-4df2-b4a9-9e95716d20a4</t>
  </si>
  <si>
    <t>Mint scam resreva Toxic Skulls</t>
  </si>
  <si>
    <t>0x97639238a35f625fee62ae9cbce4dec370c4b3cdb39db5704626b62e3184d0ff</t>
  </si>
  <si>
    <t>986183f5-b692-480f-ba73-f8318dee98d9</t>
  </si>
  <si>
    <t>0xe492f4c1bf0ff94e5c7fb3e0996c730450688c34607dce998f2b3689f8a5ab55</t>
  </si>
  <si>
    <t>084094cf-bf5a-41c4-b315-9799a446f7a8</t>
  </si>
  <si>
    <t>0x2241175b05b288ea944a9106861603348cf6b5a715f2eda5eb6a051255ea57d6</t>
  </si>
  <si>
    <t>86b1da29-48db-4a07-baed-2570e5a4175d</t>
  </si>
  <si>
    <t>0x9385bb1fa6cff8710ab2eac135f8a7a416c35e750bac65fd8c59b79bcab2615c</t>
  </si>
  <si>
    <t>3ab986f5-37b3-42c4-939f-6656b19a7da1</t>
  </si>
  <si>
    <t>0xb2f5587822015c010f8f7c0ee1666701c52e804a992ce6a74ce8a4edad3a2e0a</t>
  </si>
  <si>
    <t>981ee15d-2f95-43fc-be40-3db2d1ffc4bd</t>
  </si>
  <si>
    <t>0x6d3e1de3ce4bb622fe58ac5a7668d7248a76adf363be4ca08990a90051534bd6</t>
  </si>
  <si>
    <t>728261aa-bc4a-42da-a8b0-1c346a48ffa6</t>
  </si>
  <si>
    <t>3c291f78-6abb-4b2c-b5c3-551a5669ac72</t>
  </si>
  <si>
    <t>0164e9ab-21ab-423f-8911-f72385e1721a</t>
  </si>
  <si>
    <t>cf1adbf4-8fdb-452d-afbe-83f6ccd9493c</t>
  </si>
  <si>
    <t>0xa4046166ba6ca35051b2c0719241e9093e0970e615655aef37d61f653c431305</t>
  </si>
  <si>
    <t>4743</t>
  </si>
  <si>
    <t>4744</t>
  </si>
  <si>
    <t>4745</t>
  </si>
  <si>
    <t>Compra de Computadores</t>
  </si>
  <si>
    <t>4746</t>
  </si>
  <si>
    <t>Salário</t>
  </si>
  <si>
    <t>4747</t>
  </si>
  <si>
    <t>4748</t>
  </si>
  <si>
    <t>Pagamento de Contas. (Performance e Prestações de Conta Março + Performance e Prestações de Contas Abril)</t>
  </si>
  <si>
    <t>4749</t>
  </si>
  <si>
    <t>Reembolso Passagem Avião Caio</t>
  </si>
  <si>
    <t>4750</t>
  </si>
  <si>
    <t>Compra de Pacote de Fontes para Uso do Time de Design e Marketing</t>
  </si>
  <si>
    <t>Fontes</t>
  </si>
  <si>
    <t>4751</t>
  </si>
  <si>
    <t>100% do Contrato</t>
  </si>
  <si>
    <t>4752</t>
  </si>
  <si>
    <t>Larissa Araujo de Oliveira</t>
  </si>
  <si>
    <t>Prestações de Serviço Passadas</t>
  </si>
  <si>
    <t>165c67be-b9c3-44d8-b2b4-5fc9a89d73a2</t>
  </si>
  <si>
    <t>0x7a31b8e38eadc64721d2a078792f3fc4425a9e99f6769751707dbf2d09e76d17</t>
  </si>
  <si>
    <t>8d58d5f1-c10b-4e38-a796-42df56a7e6d9</t>
  </si>
  <si>
    <t>0x095cfccec2f7f6fd8cb32937590182bf39150e778ccabf359ffdf6eeac7713a8</t>
  </si>
  <si>
    <t>f134aaff-8aed-42f8-a7c9-72ab8c9334d3</t>
  </si>
  <si>
    <t>0xf14cee1ab53b9d0771f90fc54124d45bfc91addd2acc8d1b5eecb2ed182ffad4</t>
  </si>
  <si>
    <t>b673af34-1cb9-49b0-98b5-90c1322362ac</t>
  </si>
  <si>
    <t>0x625f499a8ff6876634d387c1677c67702735a7bc2497a2543ce67dd3926037b5</t>
  </si>
  <si>
    <t>94674801-bcfe-4690-ac5a-05850f63a352</t>
  </si>
  <si>
    <t>0xca1cca3429350446b3eb433617b2988ed1ff918864ded7b727e449e6d82e8a0b</t>
  </si>
  <si>
    <t>51985b27-bd13-4dca-b7e4-a7a8783cfd9c</t>
  </si>
  <si>
    <t>0x5eec5291f8de057b2b4d5fa34d4ebb50126b1cf7f66159f3c851fe125d6013e9</t>
  </si>
  <si>
    <t>a84f9566-a090-4abe-a8d3-8c61d38d8647</t>
  </si>
  <si>
    <t>0x6771fa414a4b0b1c975705b9617c57050746f30343acdac20663ceabe10612de</t>
  </si>
  <si>
    <t>b2e77128-c664-42ec-98f9-4300824182ea</t>
  </si>
  <si>
    <t>0x59215a89edd009b0425292213d726c114a72b5e26e3490e070efdbfc432f27f5</t>
  </si>
  <si>
    <t>8f4de574-7797-487e-b043-ed7328e0787e</t>
  </si>
  <si>
    <t>562633c0-17b9-41ef-b0c8-4363ecd2e611</t>
  </si>
  <si>
    <t>2e2c2a19-1971-4cd7-b319-586d0ed539d4</t>
  </si>
  <si>
    <t>0xd53887f2799504c83d9b303e9a393af068832ee142b4279ef94466e3ba294eb3</t>
  </si>
  <si>
    <t>189c29ed-94ee-4574-87b4-23132992cfe6</t>
  </si>
  <si>
    <t>0x2de4e786cf8a6a7c3da6386ae5f75feb9ce8ba141d112e6f6b49487ae7a60ac1</t>
  </si>
  <si>
    <t>6417ec53-d272-47fa-9944-ad434ab93d12</t>
  </si>
  <si>
    <t>0x26f2f0fedfdfc12f3547402c03d12756962fe8783be1db59bf0c046c5e1634d0</t>
  </si>
  <si>
    <t>7555b512-5766-42a6-9eaa-7322d91bb9d1</t>
  </si>
  <si>
    <t>0x5345bae1f2d23361f0148139c216e58fdfd5f5a1910c92ec094058cdf27be65a</t>
  </si>
  <si>
    <t>1be796d5-05fe-4ecd-a9e0-8292d5d1d4f6</t>
  </si>
  <si>
    <t>0x369319f7e2c62186018dfb38d27b14f895d6305bacfa6dac3605951352b6cdcd</t>
  </si>
  <si>
    <t>8b96e902-615a-40e6-a0ef-6132989308a0</t>
  </si>
  <si>
    <t>0xe58a358f81e5f06c0603272a1dca8a03052e68b71f97c199f4971340b8b578c2</t>
  </si>
  <si>
    <t>eac879f9-1d14-4cb0-9e0c-9084de4d03a6</t>
  </si>
  <si>
    <t>0x17c67ad47723d01d49110667952e7b81f01f0d2052860c61171663b19473227c</t>
  </si>
  <si>
    <t>78fd240d-98c0-483a-ae42-d92e5b3f9bd6</t>
  </si>
  <si>
    <t>0x1e40e4ed8680232865953faef321fffeefbb3a8d690b8a23d564a55df5209e3d</t>
  </si>
  <si>
    <t>51014196-22fd-4af0-93c0-b9e48388d46b</t>
  </si>
  <si>
    <t>0x894adbced85b89632da17239b8c97256c4e2721015bfc024709e3bd48cb29b84</t>
  </si>
  <si>
    <t>049f96ea-e986-4b95-939c-f082429f51a0</t>
  </si>
  <si>
    <t>c4ba0833-b611-4b1b-bb2f-f1b92c2bfc61</t>
  </si>
  <si>
    <t>38af0402-2d24-46cc-8ac5-ee032ec2047f</t>
  </si>
  <si>
    <t>0x47e6e1f83bd582f3abb6124f15aed71118c8f71ed6fd7765438471e2cdb5128e</t>
  </si>
  <si>
    <t>95b55d4c-370c-4c36-97e5-0cf80b898502</t>
  </si>
  <si>
    <t>b85130e1-ac93-4123-8bc9-d860b01c2b0c</t>
  </si>
  <si>
    <t>b15a8818-1a11-4fd3-92af-3a8d41b33c9b</t>
  </si>
  <si>
    <t>f23970cb-1b80-4295-bcec-4eb62f84a9c1</t>
  </si>
  <si>
    <t>0xf92894b27c145acc4ca5bf64fc3c382a0094d58bbd4862c6665a34e1843d8f52</t>
  </si>
  <si>
    <t>9bb001ed-00d2-4940-a8d6-86d46b4d1f06</t>
  </si>
  <si>
    <t>0xba2c3b8923f4903cc5ab3c4d3f771c72b46094ac22f014e852c858c145ab89c8</t>
  </si>
  <si>
    <t>7226d04b-61c4-41b7-a8e2-24b7de78eeca</t>
  </si>
  <si>
    <t>2154cb89-1a9f-4d46-acf5-8bd95b842368</t>
  </si>
  <si>
    <t>0x4b340bcaa731ac01672f36bd6bc495f23339c3619d2c5baf97586e4469c663b6</t>
  </si>
  <si>
    <t>f7449cc1-40aa-4ee5-a0a6-c59597e52c53</t>
  </si>
  <si>
    <t>08996ff6-29eb-40f0-8315-441ffa1e08eb</t>
  </si>
  <si>
    <t>0x295959c78a9c02518a4fd6e4c369f002e212084e2ae57a00b1f24da7d2c19755</t>
  </si>
  <si>
    <t>8e3e9043-c5a6-4bc4-99e4-b47d6bce1852</t>
  </si>
  <si>
    <t>ec6c6ecf-44fc-4208-8739-21608e14e865</t>
  </si>
  <si>
    <t>0x52d2ae3708f75641435b7b510e78784581e539f64fcf805ee7883534dedcc118</t>
  </si>
  <si>
    <t>32fa6e8a-c2e9-443e-8f22-6dcd68921089</t>
  </si>
  <si>
    <t>28d20625-9c0a-42d9-b520-0435c486e2cc</t>
  </si>
  <si>
    <t>c2c7a26b-ea12-4f55-afcf-1a07ba1b623e</t>
  </si>
  <si>
    <t>492191c4-be0f-4007-8388-7e6528cfd881</t>
  </si>
  <si>
    <t>820e4480-9008-4aaf-99d9-9d48cb888ed1</t>
  </si>
  <si>
    <t>bd7c572d-70c3-42ab-830d-0973597e4e56</t>
  </si>
  <si>
    <t>7e2b6b98-debf-4200-801e-2cd6c67a4da4</t>
  </si>
  <si>
    <t>01311137-3ac7-4569-8ee9-931efa66e930</t>
  </si>
  <si>
    <t>bd361a19-586d-463d-903c-136eadbc2743</t>
  </si>
  <si>
    <t>16fdc56b-f443-49a3-8559-f24e95e374e5</t>
  </si>
  <si>
    <t>858b9cc9-33f6-4009-bc1b-7cf860bf6ea3</t>
  </si>
  <si>
    <t>cbc11b75-cf93-47da-a5ac-ba89fe1f2b48</t>
  </si>
  <si>
    <t>aedefd9c-9805-4be0-968e-e2d3b1c9fc2f</t>
  </si>
  <si>
    <t>540b5a08-3eea-4f08-9ee7-e2c0d97fbe1b</t>
  </si>
  <si>
    <t>a18366ac-c3ad-43d8-88c8-31d77e8f9c1c</t>
  </si>
  <si>
    <t>Marcos Antonio da Silva Lima Filho</t>
  </si>
  <si>
    <t>120488d2-683a-48ae-9b68-e7933ed1fd37</t>
  </si>
  <si>
    <t>0cae3828-101d-4178-9fe4-55fc626d40a9</t>
  </si>
  <si>
    <t>7cc087d1-6b89-4b59-a786-c9166d48ec18</t>
  </si>
  <si>
    <t>Gabriel Frota</t>
  </si>
  <si>
    <t>daa88de9-159c-406c-a79e-aceef6377dae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</si>
  <si>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</si>
  <si>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</si>
  <si>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</si>
  <si>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</si>
  <si>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</si>
  <si>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</si>
  <si>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</si>
  <si>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</si>
  <si>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</si>
  <si>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</si>
  <si>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</si>
  <si>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</si>
  <si>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</si>
  <si>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Booking.com | Hospedagem Alan e Caio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</si>
  <si>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</si>
  <si>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</si>
  <si>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</si>
  <si>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</si>
  <si>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</si>
  <si>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</si>
  <si>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</si>
  <si>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</si>
  <si>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</si>
  <si>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</si>
  <si>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Antecipação de Dividendo + Pró-Labore Mês Anterior</t>
  </si>
  <si>
    <t>4776</t>
  </si>
  <si>
    <t>4777</t>
  </si>
  <si>
    <t>4778</t>
  </si>
  <si>
    <t>4779</t>
  </si>
  <si>
    <t>Antecipação de Dividendos + Pró-Labore Mês Anterior</t>
  </si>
  <si>
    <t>4780</t>
  </si>
  <si>
    <t>4781</t>
  </si>
  <si>
    <t>4782</t>
  </si>
  <si>
    <t>4783</t>
  </si>
  <si>
    <t>4784</t>
  </si>
  <si>
    <t>4785</t>
  </si>
  <si>
    <t>e005c1c8-4d36-4cc2-85d6-85649ea78423</t>
  </si>
  <si>
    <t>Transferencia de 0 value para destravar a conta ( Bug que acontece com metamask )</t>
  </si>
  <si>
    <t>0xc496cb6c8a59aadbeaabe03b51d4ba6b6a4be0cc6f407dd928b081d9964f1aeb</t>
  </si>
  <si>
    <t>3cb34f87-a89a-4476-be63-b96d1fc4fc1c</t>
  </si>
  <si>
    <t>Envio de NFT 55Unity para thezaptio.eth</t>
  </si>
  <si>
    <t>0x2abd3afaf41113de1efe40d1f74e57ead878b1aaa6511c4f76cf96b036b81125</t>
  </si>
  <si>
    <t>4786</t>
  </si>
  <si>
    <t>4787</t>
  </si>
  <si>
    <t>9 Meses Aluguel + 3 Meses Caução</t>
  </si>
  <si>
    <t>4788</t>
  </si>
  <si>
    <t>U$29,55</t>
  </si>
  <si>
    <t>4789</t>
  </si>
  <si>
    <t>40% do Contrato</t>
  </si>
  <si>
    <t>4790</t>
  </si>
  <si>
    <t>Compra de Acessório Fabiano</t>
  </si>
  <si>
    <t>4791</t>
  </si>
  <si>
    <t>4792</t>
  </si>
  <si>
    <t>Reembolso Compra de Passagem de Avião Caio Barbosa.</t>
  </si>
  <si>
    <t>4793</t>
  </si>
  <si>
    <t>Compra de Memória Kingston Notebook Fury Impact 8gb 3200mhz Ddr4</t>
  </si>
  <si>
    <t>4794</t>
  </si>
  <si>
    <t>Pacote Office. Cobrança Mensal. Pc Caio.</t>
  </si>
  <si>
    <t>4795</t>
  </si>
  <si>
    <t>4796</t>
  </si>
  <si>
    <t>Reembolso Cartório</t>
  </si>
  <si>
    <t>9f1e3df4-7906-437a-9a92-cc9daaecde35</t>
  </si>
  <si>
    <t>Envio de NFT 55Unity para Michel</t>
  </si>
  <si>
    <t>0x8139cb73f5e95ecbfbd2a5d3234ab5870ff375afbee3f2e441a813a07594b8b8</t>
  </si>
  <si>
    <t>4797</t>
  </si>
  <si>
    <t>4798</t>
  </si>
  <si>
    <t>Ifood Michel Reunião C-Level</t>
  </si>
  <si>
    <t>4799</t>
  </si>
  <si>
    <t>4800</t>
  </si>
  <si>
    <t>4801</t>
  </si>
  <si>
    <t>Contratação de Serviço. Fiverr.</t>
  </si>
  <si>
    <t>Fiverr</t>
  </si>
  <si>
    <t>771</t>
  </si>
  <si>
    <t>772</t>
  </si>
  <si>
    <t>773</t>
  </si>
  <si>
    <t>9732</t>
  </si>
  <si>
    <t>9733</t>
  </si>
  <si>
    <t>9734</t>
  </si>
  <si>
    <t>9a845430-3c80-45c7-b852-7181ab27f115</t>
  </si>
  <si>
    <t>Envio de NFT do 55 para mary moon</t>
  </si>
  <si>
    <t>0x9bb0e03d80e21ab8b14d97d6ca2dc1556883d2c8aacfd81d12b1f98084a70fd6</t>
  </si>
  <si>
    <t>e80553ba-42da-4fb7-912f-6fa95c6b6006</t>
  </si>
  <si>
    <t>Reembolso crypto</t>
  </si>
  <si>
    <t>0xd296d7d18559d47d50b2571f712eddc50f1360e36604bb8d735eeba1ea7e4b73</t>
  </si>
  <si>
    <t>0eda7af2-3118-45b1-b19e-07357ba04e91</t>
  </si>
  <si>
    <t>0x672f61adb4726d71c1796ea3226bed0e28aa5d78ed699d88fd50d222545bacea</t>
  </si>
  <si>
    <t>4802</t>
  </si>
  <si>
    <t>Bot Discord. Cobrança Life-Time.89,90u$ + R$29,32 Iof</t>
  </si>
  <si>
    <t>3905a73f-4115-4a54-87c6-018b47108001</t>
  </si>
  <si>
    <t>0x66a837e6a23d767b41eb64e2c0179b503113d16c548071f360d0e179ed69d493</t>
  </si>
  <si>
    <t>43f96235-7e7d-4c37-96d9-ea25884f5889</t>
  </si>
  <si>
    <t>0xb50fa7ef0c5c571ab4c62cac0c178d79b3818697a0c37a8f3e4242a430da3478</t>
  </si>
  <si>
    <t>0e03c803-6cbe-4e3a-b543-fac7710d23aa</t>
  </si>
  <si>
    <t>NFT ingresso Veecon Caio e Bruno</t>
  </si>
  <si>
    <t>Outras</t>
  </si>
  <si>
    <t>0x4413e1de7c4b9662546ec400f91287587ca89f84ed58c6c072f0c43a52caddca</t>
  </si>
  <si>
    <t>11f0e59e-caf6-4655-95ce-1f8b557551d4</t>
  </si>
  <si>
    <t>8e5597c8-c814-49c1-8c7f-6503355a65a0</t>
  </si>
  <si>
    <t>11697478-a84f-4cd1-8b99-4c4b268216ba</t>
  </si>
  <si>
    <t>04b3713c-c9aa-4324-9200-2781128c737a</t>
  </si>
  <si>
    <t>774</t>
  </si>
  <si>
    <t>775</t>
  </si>
  <si>
    <t>9735</t>
  </si>
  <si>
    <t>9736</t>
  </si>
  <si>
    <t>4803</t>
  </si>
  <si>
    <t>776</t>
  </si>
  <si>
    <t>9737</t>
  </si>
  <si>
    <t>f46a8fdb-eaa5-45b2-99a1-7e9a0b20ef3d</t>
  </si>
  <si>
    <t>Venda Primária ReservaX - valor marretado</t>
  </si>
  <si>
    <t>0xaccc624016edab5a9ac46c6c2eed09c04b3c70a29ea571db40ba885e56b6a511</t>
  </si>
  <si>
    <t>777</t>
  </si>
  <si>
    <t>9738</t>
  </si>
  <si>
    <t>4804</t>
  </si>
  <si>
    <t>Regularização de Pendências (Dctf, Efd Contribuições, Gfip) - Julho/2021 a Fevereiro/2022.</t>
  </si>
  <si>
    <t>4805</t>
  </si>
  <si>
    <t>Reembolso Caio Bretas</t>
  </si>
  <si>
    <t>41f17573-2aa8-4537-a5da-05e7a153f833</t>
  </si>
  <si>
    <t>0x3d2a332afbd67eaa888d88c83a0adcde48d256e6d3be842434edfd9d3e731826</t>
  </si>
  <si>
    <t>396</t>
  </si>
  <si>
    <t>Envio de Teste Pix</t>
  </si>
  <si>
    <t>397</t>
  </si>
  <si>
    <t>4806</t>
  </si>
  <si>
    <t>Compra de Monitores para Equipe</t>
  </si>
  <si>
    <t>4807</t>
  </si>
  <si>
    <t>Compra de Teclado e Mouses (Jeane e Caio).</t>
  </si>
  <si>
    <t>7fcc34c7-a755-485d-baf2-68085c04241f</t>
  </si>
  <si>
    <t>0x7d07a775786a3da6c4ff31a94d812b6769178935d7504d3b9cf60cdfd181fe5a</t>
  </si>
  <si>
    <t>4808</t>
  </si>
  <si>
    <t>4809</t>
  </si>
  <si>
    <t>Carolina Hiromi Kameyama</t>
  </si>
  <si>
    <t>Serviço de Ilustração.</t>
  </si>
  <si>
    <t>778</t>
  </si>
  <si>
    <t>9739</t>
  </si>
  <si>
    <t>779</t>
  </si>
  <si>
    <t>9740</t>
  </si>
  <si>
    <t>a1c450ad-5bb7-4e48-9475-be43a89dd0d3</t>
  </si>
  <si>
    <t>Lançamento como reembolso para fins de conciliação</t>
  </si>
  <si>
    <t>0x9613e044362227b4fe7610884a25407f3d0a1ecd258a8c7b8232d336de8d4d7e</t>
  </si>
  <si>
    <t>24c2d6d0-ea92-432a-b954-3b6823c9ec88</t>
  </si>
  <si>
    <t>0x8e56ed28fa64b5c33fce850f514fbde23f1b4abaf45c1516103ce4488ef494c3</t>
  </si>
  <si>
    <t>5c31857c-33ad-4ffe-9a24-c68c08caeffe</t>
  </si>
  <si>
    <t>0x4716264fb5497a665705f61f12cc1c71238d3c19e818e314dc5dda7f1a80cf5e</t>
  </si>
  <si>
    <t>3e25063e-49ba-451c-bc8c-136637d5d05d</t>
  </si>
  <si>
    <t>Transferencia</t>
  </si>
  <si>
    <t>0x1a25bb24f1c8e64c097fe8ff1c135b837b0aa014078646da1a7920b7a1b561c7</t>
  </si>
  <si>
    <t>b5154941-fb1b-4f26-8050-0c243dad6915</t>
  </si>
  <si>
    <t>Alterar nome do contrato</t>
  </si>
  <si>
    <t>0xbbbed79ea874cb7e5c33c4f4afccdc2c83b83f278dc064ffb799fc8898dff229</t>
  </si>
  <si>
    <t>dbbb494d-b347-420c-a516-ea3a824a03d5</t>
  </si>
  <si>
    <t>0xf6196af7c8ffe0fcd1eaf28c3f0402e54b9c02ac4340534f1b3ff206ad49a28f</t>
  </si>
  <si>
    <t>2507f3f8-436a-4b5d-aaf6-6fc1496b2804</t>
  </si>
  <si>
    <t>269098e7-60bf-46f9-92d4-1e8af03cfd45</t>
  </si>
  <si>
    <t>0x928abb84be4e7a5d408205a76af2b78c893dd9ad867ff5f54130826e66a3763a</t>
  </si>
  <si>
    <t>f8522c7c-eb53-440d-a840-2cbc46124ee4</t>
  </si>
  <si>
    <t>0x9cdeb48720f0955e81ec89d5c51fbc2b9a01bfeaa744343195bfcfaa21f03153</t>
  </si>
  <si>
    <t>a88231c8-54c1-43ad-a0b4-ebfe276ea639</t>
  </si>
  <si>
    <t>0x25b90b98eb99e0b6f00eacdb76cca586a24d88263552e856824ae0df8f605f88</t>
  </si>
  <si>
    <t>e72e816d-dead-48c8-8fa5-f0b6be3c020b</t>
  </si>
  <si>
    <t>08d94897-418c-43ca-9207-8d8866403507</t>
  </si>
  <si>
    <t>0x05c1503aba5ddc3efa68681259b841d9685e6aba322101675c83f72306060fde</t>
  </si>
  <si>
    <t>3c603e58-2bcd-4bf2-b060-593bfc2303eb</t>
  </si>
  <si>
    <t>0x462e85ef563c2e0e226ef0a8ecb4a3ec720bb057749e153bf307b835da9d280d</t>
  </si>
  <si>
    <t>40f12bc8-8a2e-44c4-bd90-01f6ca00212d</t>
  </si>
  <si>
    <t>4810</t>
  </si>
  <si>
    <t>Compra de Computadores para Equipe</t>
  </si>
  <si>
    <t>4811</t>
  </si>
  <si>
    <t>Fernanda Fagundes Gonçalves</t>
  </si>
  <si>
    <t>Serviço de Ilustração: Fernanda Fagundes Gonçalves</t>
  </si>
  <si>
    <t>780</t>
  </si>
  <si>
    <t>781</t>
  </si>
  <si>
    <t>9741</t>
  </si>
  <si>
    <t>9742</t>
  </si>
  <si>
    <t>aab341f7-376d-445b-880d-f452562580a7</t>
  </si>
  <si>
    <t>Envio do NFT premint para carteira do Gabriel</t>
  </si>
  <si>
    <t>0xe5a1f771fcce81b3cfb1f80d48440352850189c6d4ba6e17004dacf539a1b875</t>
  </si>
  <si>
    <t>107e5b44-d0e2-42ad-bcb0-8dc72df9fc40</t>
  </si>
  <si>
    <t>0xe6361a5f48707f1123ceb63596a5ca6925a6a7ed2550da2547302e7442c607e4</t>
  </si>
  <si>
    <t>3954</t>
  </si>
  <si>
    <t>Dell Computadores do Brasil Ltda</t>
  </si>
  <si>
    <t>Compra de Computador Jeane</t>
  </si>
  <si>
    <t>782</t>
  </si>
  <si>
    <t>9743</t>
  </si>
  <si>
    <t>73cce208-88cc-4762-b193-c4e253c05d81</t>
  </si>
  <si>
    <t>0xbab665494a7959daac5567e6fe43e4d6f47a8e5948eae20433baf75edda9c6cb</t>
  </si>
  <si>
    <t>4813</t>
  </si>
  <si>
    <t>Compra de Filtro de Linha</t>
  </si>
  <si>
    <t>4814</t>
  </si>
  <si>
    <t>Parcel 1 de 5. Serviços Prestados. Assessoria Jurídica Societária, Contratual e Trabalhista</t>
  </si>
  <si>
    <t>0a8e5b1f-b2d8-428e-ab5b-9d9d4f3137b7</t>
  </si>
  <si>
    <t>0xc1909f688192e772c8434e20c669efe0419ead733b3404168904ef0cdeeda17c</t>
  </si>
  <si>
    <t>4815</t>
  </si>
  <si>
    <t>Assessoria Empresarial Gav6331 Gv+Tx</t>
  </si>
  <si>
    <t>4816</t>
  </si>
  <si>
    <t>Despesa Contratual Convênio Puc-Rj</t>
  </si>
  <si>
    <t>Convênio Estágio</t>
  </si>
  <si>
    <t>4817</t>
  </si>
  <si>
    <t>Reembolso Caio Barbosa Zacarias - Baixa por Conciliação</t>
  </si>
  <si>
    <t>4818</t>
  </si>
  <si>
    <t>Salário Caio Posse Estevez Matos - Baixa por Conciliação</t>
  </si>
  <si>
    <t>53093371-0dee-4f2d-9db5-635157488440</t>
  </si>
  <si>
    <t>0xef7029c77bfe88a69bfcfe46312dfd0af77cc9edb05723d10738346c8fc068b7</t>
  </si>
  <si>
    <t>f9c32453-ce2a-4c40-a01b-a5ac9eddb14e</t>
  </si>
  <si>
    <t>0x4110b1d95d6b354d26b6dc5444cfa4878bd55fadcd317f86e135d8b9f87d10d1</t>
  </si>
  <si>
    <t>6259d921-7771-4da2-9936-494b4076ca8b</t>
  </si>
  <si>
    <t>0x0829980afe38dffb5e037701c46aea8d354d25ab5906a6ca536728d75ac43bb9</t>
  </si>
  <si>
    <t>c5c1b8a1-8f23-48c6-a693-336652b70417</t>
  </si>
  <si>
    <t>0x8543230e072b25d420a66ecdb054d8fa750be1ae3f201cf5f30cf8468268ea3d</t>
  </si>
  <si>
    <t>0399c2e1-8701-4117-a3cd-8840c709acfa</t>
  </si>
  <si>
    <t>0x423aea80e3700fe2936cc612f4ce74cefe7a693d365230eeed612121b05cbff3</t>
  </si>
  <si>
    <t>ae62cded-9d90-4964-bb5e-16b7685b57e0</t>
  </si>
  <si>
    <t>0x701d7ba2a94627ba8907e7760b8663b6b0cc6ed3b5d038d0cd3f7ac9e5835ddb</t>
  </si>
  <si>
    <t>b6b8b9c8-a1f6-45c2-ae11-a2f1e391612e</t>
  </si>
  <si>
    <t>0xd5fa88a303ec7517616945b0a9726bae057f504f446df1465d4de17f994ab41f</t>
  </si>
  <si>
    <t>ca5d1f08-b70a-49e1-b4a2-8cd48f553a5b</t>
  </si>
  <si>
    <t>0x244da079d72424dfbd787a901dec80374897766eefc5d8677a8d042938ec847e</t>
  </si>
  <si>
    <t>c67a5bd7-2ece-44a1-a5d8-0befce554491</t>
  </si>
  <si>
    <t>06a214cf-9ad0-4f4e-b916-a804cbdedc6b</t>
  </si>
  <si>
    <t>0x2274d736b14cacd103e35dfffe8493264072efe677aa2b92ec7cd8b960fb0464</t>
  </si>
  <si>
    <t>1f04a2f7-f001-4d5c-8f44-e10b50412050</t>
  </si>
  <si>
    <t>0xaeeea965b576a3614ac1521d7bfa4dff52bc932738dd9f0edb54feb933800f27</t>
  </si>
  <si>
    <t>e497ef50-eee8-46e0-a095-711bd829cf82</t>
  </si>
  <si>
    <t>0x943b33f951dbace60127ac91fa59ce1ecee12e3a5c1221bec8045da9c526de12</t>
  </si>
  <si>
    <t>04beed83-17bf-4979-abfb-c7b7e832d031</t>
  </si>
  <si>
    <t>0xe24301fb4fdf14c5358faad623f891d684ed0748d1a7601cad16ef669b17349d</t>
  </si>
  <si>
    <t>7cc9485e-78cb-436e-9db4-58da51547e99</t>
  </si>
  <si>
    <t>0x0560e8a550dbd66bcadeea8b09cb3ce1b46c72d177a51c639ee0e26eb90a79d3</t>
  </si>
  <si>
    <t>2f4236b2-7b2c-404c-94b9-8fd0151e2199</t>
  </si>
  <si>
    <t>1a318c56-78c9-488c-9202-741fb98852d7</t>
  </si>
  <si>
    <t>783183d5-ab4a-495b-97c1-334bc55db9cd</t>
  </si>
  <si>
    <t>8b8a10a5-ae6b-4daa-b984-aeb949c0990c</t>
  </si>
  <si>
    <t>8bde5a16-ceb3-4364-bd42-37035a635b4e</t>
  </si>
  <si>
    <t>2ed55b11-b509-4419-b2fb-52134932ff7d</t>
  </si>
  <si>
    <t>3a61b964-9ab3-48e4-8961-2697a38e24b5</t>
  </si>
  <si>
    <t>a43fc1a8-2e2c-4dbd-9130-fc35e06b5ae3</t>
  </si>
  <si>
    <t>0x3fa98705b589ee38954facf09b1b82f8e8c58fa412b9dd619d028bb8e5939ab3</t>
  </si>
  <si>
    <t>73aa98a4-9b3f-450b-9b44-bade6e97909e</t>
  </si>
  <si>
    <t>Reembolso scam NFT</t>
  </si>
  <si>
    <t>0xda2ae328df15c63769a824cbcfb5543b8c34a79948f6775f34acef31025fc04a</t>
  </si>
  <si>
    <t>6f9ab113-34c3-4d64-8290-e6ef2feb09dc</t>
  </si>
  <si>
    <t>0x88f499e7b8ffc3836d5ed22cccb9872ab788dcd9b6d6b8d8e91886d8939195e4</t>
  </si>
  <si>
    <t>85828ca3-cb47-474e-b8ae-f43966597d19</t>
  </si>
  <si>
    <t>4819</t>
  </si>
  <si>
    <t>Assessoria Braun Comunicacao Integrada</t>
  </si>
  <si>
    <t>4820</t>
  </si>
  <si>
    <t>4821</t>
  </si>
  <si>
    <t>4822</t>
  </si>
  <si>
    <t>Salário Mês Março - Baixa por Conciliação</t>
  </si>
  <si>
    <t>4823</t>
  </si>
  <si>
    <t>4824</t>
  </si>
  <si>
    <t>4825</t>
  </si>
  <si>
    <t>Eduardo de Borba Muniz 03151619061</t>
  </si>
  <si>
    <t>Criação de Landing Page Reserva X - Baixa por Conciliação</t>
  </si>
  <si>
    <t>Web Design</t>
  </si>
  <si>
    <t>4826</t>
  </si>
  <si>
    <t>Prestações de Serviços - Baixa por Conciliação</t>
  </si>
  <si>
    <t>4827</t>
  </si>
  <si>
    <t>Salário Mês Março</t>
  </si>
  <si>
    <t>4828</t>
  </si>
  <si>
    <t>4829</t>
  </si>
  <si>
    <t>Salário Março</t>
  </si>
  <si>
    <t>4830</t>
  </si>
  <si>
    <t>Preparação de Pitch Deck</t>
  </si>
  <si>
    <t>4831</t>
  </si>
  <si>
    <t>4832</t>
  </si>
  <si>
    <t>783</t>
  </si>
  <si>
    <t>9744</t>
  </si>
  <si>
    <t>e33813ce-2e28-4219-9d35-d0281124d04a</t>
  </si>
  <si>
    <t>0x3d4962815f903e90467d2d318b54e173f2ee332b1688b8b889ffdfd5cd778a00</t>
  </si>
  <si>
    <t>91ee075c-23ac-4b53-a135-de842bb94a9a</t>
  </si>
  <si>
    <t>0x4fb57ae803310887facba021ab2ce152c3e34f9d5ccf70c55ecdb0cec8bed9b3</t>
  </si>
  <si>
    <t>5927dbe7-3357-4ac3-ae9c-3bcb02c16d02</t>
  </si>
  <si>
    <t>0xaf495937066249b9fdd694470e08c5071fdd0444c12af1721309fcc74b0051e0</t>
  </si>
  <si>
    <t>c57116e8-0c5f-4472-993e-4bef50acf0df</t>
  </si>
  <si>
    <t>0xadb63654bf6f6904d00bb5c1c27e41e8c522cacb4d9d8d5fe8f44a1faaaa455f</t>
  </si>
  <si>
    <t>18c8293e-7151-46c9-b8cd-ea6c04c2d69f</t>
  </si>
  <si>
    <t>0xa1a7626c7e4c9d8e27a564cbbab9b1afe7abc76a4a918af672508f33b6f7c0fa</t>
  </si>
  <si>
    <t>7f08ff8b-ebd7-4a0c-9971-a909febb3761</t>
  </si>
  <si>
    <t>0x340389b39d8393ac062f72b61b8ed99d5ed649a9732c4fbc0b995494e4bf30a5</t>
  </si>
  <si>
    <t>27381203-f703-4408-bc4f-f6ca0feac5da</t>
  </si>
  <si>
    <t>0x234ca206756581240c6d7d9f24ae8afa37c2ac9b8934246f80b2419d2b0d3689</t>
  </si>
  <si>
    <t>dc4372bb-95b0-474b-b3b4-d45ef4843162</t>
  </si>
  <si>
    <t>0x5bbf692575d64926c4c458256fd437007aeb5889acd1a703de67e354a967680a</t>
  </si>
  <si>
    <t>4833</t>
  </si>
  <si>
    <t>Certificado DigitalSafetopay Intermediacao de Negocios Ltda</t>
  </si>
  <si>
    <t>822fc814-dad5-4a59-a195-52f1afdf524d</t>
  </si>
  <si>
    <t>0x54f3b9fb711b1060ebf2d51ad4a217fb0d1d15482bcb8c1bb4740059f9559ba8</t>
  </si>
  <si>
    <t>129975d0-6d38-4777-9683-08b5270e41bc</t>
  </si>
  <si>
    <t>0x9086248aea8b2d984de9b8e6d0775497bf75a2c8cf18d08957603ff7c3b0c85d</t>
  </si>
  <si>
    <t>67681b8a-1d69-4807-8def-bc492875cb58</t>
  </si>
  <si>
    <t>Giveaway</t>
  </si>
  <si>
    <t>0x02f3ce29aeb25db78b7fd61f806a50c764d2f37d7c3c207146ce100cce93f6da</t>
  </si>
  <si>
    <t>4834</t>
  </si>
  <si>
    <t>Compra de Filtro de Linha e Kit Adaptador Tomada</t>
  </si>
  <si>
    <t>4835</t>
  </si>
  <si>
    <t>Compra de Teclado e Mouse</t>
  </si>
  <si>
    <t>4836</t>
  </si>
  <si>
    <t>Reembolso Alan Lopes - Baixa por Conciliação</t>
  </si>
  <si>
    <t>4837</t>
  </si>
  <si>
    <t>Análise de Ficha (para Poder Alugar).Assempar Ass Cadastral Ltda</t>
  </si>
  <si>
    <t>4838</t>
  </si>
  <si>
    <t>4839</t>
  </si>
  <si>
    <t>Reembolso Bruno Leão Teixeira - Baixa por Conciliação</t>
  </si>
  <si>
    <t>4840</t>
  </si>
  <si>
    <t>Reembolso Gabriel Polvereli - Baixa por Conciliação</t>
  </si>
  <si>
    <t>5927f332-9e02-4bf2-9fdc-107049319ae6</t>
  </si>
  <si>
    <t>Compra do nft premint, que da a tool de whitelist</t>
  </si>
  <si>
    <t>0x8a8631243b41692fe16972013011ae43d3b6064a07faf4741e878dfd65c1276b</t>
  </si>
  <si>
    <t>81c961c5-d3fa-4d73-9dd9-acc1cb3ab677</t>
  </si>
  <si>
    <t>0xea69fd0ab2bffb390f15249c740fd0d6a6e1a3f55f29a0d2eabec41a5bb87ce8</t>
  </si>
  <si>
    <t>72e0e2ca-593f-4f99-8845-12b0107d0b85</t>
  </si>
  <si>
    <t>0x69993f73a602cde3840f3d6ab9c4eb0e680775a5052c49bf57ffc645a8937267</t>
  </si>
  <si>
    <t>253ff11f-b92a-4cc7-94c8-73c2e6b78901</t>
  </si>
  <si>
    <t>Alterar dono do contrato</t>
  </si>
  <si>
    <t>0x559a610d9027f4ebf7afc3567ce630a9aa4189a234244b00004168c2c46cc506</t>
  </si>
  <si>
    <t>3851</t>
  </si>
  <si>
    <t>Serviços Abril: Regus Co-Working - Baixa por Conciliação</t>
  </si>
  <si>
    <t>3852</t>
  </si>
  <si>
    <t>Regus Co-Working - Baixa por Conciliação</t>
  </si>
  <si>
    <t>3853</t>
  </si>
  <si>
    <t>Taxa Única de Ativação: Regus Co-Working - Baixa por Conciliação</t>
  </si>
  <si>
    <t>3854</t>
  </si>
  <si>
    <t>4844</t>
  </si>
  <si>
    <t>Compra de Monitores</t>
  </si>
  <si>
    <t>57f5d002-34f3-4bc0-a9d7-cce703f0847a</t>
  </si>
  <si>
    <t>0x1f2fe0affa98256972702547c8955cae28dd0526c5428230090c64b07ba6e257</t>
  </si>
  <si>
    <t>6d77367b-1cab-402c-a711-442fe0b92f04</t>
  </si>
  <si>
    <t>0x9465e8dcf968171eb7c5d1bb4aa5a4af6a7e3862a708581877c06717cae8ccf1</t>
  </si>
  <si>
    <t>feaef120-3e85-43e5-81e9-d6f5e0418bc0</t>
  </si>
  <si>
    <t>0x2a1f52a80fbab130bc2fc78bad4714fc0a59fd7a3e965ffd22b525bdd38b1b8b</t>
  </si>
  <si>
    <t>c0fb37a4-b9da-4e22-8e61-f2f2df6dd36e</t>
  </si>
  <si>
    <t>6c2a4307-1cb1-4a91-9297-acc50bc271c7</t>
  </si>
  <si>
    <t>0x1ad51cb27d77e608a88752679bcb4c6a6878454b80fa8a17661c14cc9b05c5c6</t>
  </si>
  <si>
    <t>4846</t>
  </si>
  <si>
    <t>Despesa Ônibus Caio Barbosa | BuserBuser Brasil Tecnologia Ltda</t>
  </si>
  <si>
    <t>7ef77bb0-288f-4ef7-972e-345288fa4f32</t>
  </si>
  <si>
    <t>0xd2ec5c041ee4f205176b8fd022f32b3ed0bb0509fbd1054c37411187298f227e</t>
  </si>
  <si>
    <t>66538b3f-d6d8-48e8-8f1d-e30d722e2f80</t>
  </si>
  <si>
    <t>0xc55e06a746c119be437eda4b4b6cd45df2c9a09dc709f40362fa4a8c036df1d8</t>
  </si>
  <si>
    <t>d1beb023-c248-4509-a5cc-14f274b77d5a</t>
  </si>
  <si>
    <t>0xe7369513e559bd00ebcc8da0221513fb65e68ba3065fad332d5f8ed96f4b3a2c</t>
  </si>
  <si>
    <t>c6e29eb4-fa26-46c5-804a-b77d339ffe61</t>
  </si>
  <si>
    <t>Criação do contrato da ReservaX, deploy na mainnet ( Reembolsado)</t>
  </si>
  <si>
    <t>0x4265e64a993693c72ca72541547c989673fedff751b00813bb841ae47081a7b8</t>
  </si>
  <si>
    <t>08381bd1-e1c8-4e01-a70c-1224e73a1fc4</t>
  </si>
  <si>
    <t>0xd2283517ce1a756aebf43450b2ed607847c36f9c563c35c4b44a91f55adc8bb5</t>
  </si>
  <si>
    <t>398</t>
  </si>
  <si>
    <t>Anna Paula Pumar Mello</t>
  </si>
  <si>
    <t>Mútuo Conversível Anna Paula</t>
  </si>
  <si>
    <t>4847</t>
  </si>
  <si>
    <t>Compra Equipamento Pc Bruno Leão</t>
  </si>
  <si>
    <t>1a51d0ad-44bb-4bec-9621-a13e82a762df</t>
  </si>
  <si>
    <t>Envio de NFT 55Unity para quem comprou</t>
  </si>
  <si>
    <t>0x314b740688b96cb003215679116200aa49f2c0c3b0666b1b23c7d7af45ff61d9</t>
  </si>
  <si>
    <t>ec4881fd-373e-4a66-973a-137a67b6a4c2</t>
  </si>
  <si>
    <t>0x1b8ab7087c728f9a54d073764fe30521bbcf7279a196fe80173524e5a23a5901</t>
  </si>
  <si>
    <t>e6ef0ef8-e393-4f16-9ad4-385d16417b6a</t>
  </si>
  <si>
    <t>0x1fa742e2c806e912ddb0540c28be47a0e76f4e50d043f23c83328d0e87575c4b</t>
  </si>
  <si>
    <t>0f022795-c629-48a5-a8ee-932738fe2f44</t>
  </si>
  <si>
    <t>0xe9080196de606a2d29a2f3f8f4d4c1aabb8bea501ed7521151bcb1adebc6bd29</t>
  </si>
  <si>
    <t>0eb16755-14e4-4608-9e75-a84ebbdd5124</t>
  </si>
  <si>
    <t>0x169bd6179870013cce62176b9d08399b2c623243f30b75bf957a2e8bd1df740e</t>
  </si>
  <si>
    <t>0ba1242b-6aad-4029-bffc-217a385ff488</t>
  </si>
  <si>
    <t>0x618efb8e6029d140459397cc01fd2a9c480ec784a09311ebab13a643a98c16ff</t>
  </si>
  <si>
    <t>7af0684d-5094-49b2-a7f4-c7493fa9b007</t>
  </si>
  <si>
    <t>0x5bccbebf549c192ae6af6bdf1687c67a3d622bc7cc857f3efef4e5416f27900b</t>
  </si>
  <si>
    <t>282001bf-93da-461b-a216-59b64b635433</t>
  </si>
  <si>
    <t>Compra de vários nft diferentes para loja do 55</t>
  </si>
  <si>
    <t>0xd1863933016b1928fe1dbee99978f9c17280c1e96e38e35ddbe64bb1deb0e38a</t>
  </si>
  <si>
    <t>2ee0ce4e-57da-4a2b-bd70-cbbb0580bdd0</t>
  </si>
  <si>
    <t>Criação do contrato do 55unity - Toxic Power, deploy na mainnet</t>
  </si>
  <si>
    <t>0x755a3e96ea12b7f0acb4cbb6cf58aa4b1494b661c6d38022421f49f9cb7efc45</t>
  </si>
  <si>
    <t>ded0b188-bfdc-47f7-bc64-11a3de9c46f6</t>
  </si>
  <si>
    <t>Transferencia de ethereum entres contas do Bruno e outra pessoa do 55 para envio dos airdrops</t>
  </si>
  <si>
    <t>0x60495c05283472a6d5d8023e0012fcf9cbcb99d2371b5c3cf5166d78f9ff61f6</t>
  </si>
  <si>
    <t>3024e063-0fbe-420f-9f6b-2d5e4e48041a</t>
  </si>
  <si>
    <t>0x785d39f2f576b8da350223307a7c88fb625c494b3272afe1791f934c5bb10519</t>
  </si>
  <si>
    <t>186ea0db-b4d6-4ec4-84b3-b4232c16315f</t>
  </si>
  <si>
    <t>0x943ab7d239a6ab196c15f7438baf7a42cfbfbf5cdf305879dc573bf6c61f683c</t>
  </si>
  <si>
    <t>82b2a7e4-de88-481f-b9a6-e8b3963df175</t>
  </si>
  <si>
    <t>2f923afe-236a-4489-b1b6-c598355d7a62</t>
  </si>
  <si>
    <t>4848</t>
  </si>
  <si>
    <t>Compensação por Emissão de Carbono - Moss(Ebanx)</t>
  </si>
  <si>
    <t>Compensação por Emissão de Carbono</t>
  </si>
  <si>
    <t>Compensação Carbono</t>
  </si>
  <si>
    <t>4849</t>
  </si>
  <si>
    <t>Alteração Contratual CnpjCoplan Proc de Dados Ltda Epp</t>
  </si>
  <si>
    <t>43deed44-e833-4e07-8a99-79fa9396023e</t>
  </si>
  <si>
    <t>Gabriela Leão</t>
  </si>
  <si>
    <t>0xdccb11edb0e84ad060aef9cd3f2d4957380d6cfc329407196462bbcc4f770062</t>
  </si>
  <si>
    <t>b6247d9f-da6b-48a5-bae7-b932141946aa</t>
  </si>
  <si>
    <t>0xd1b015638a10254e7a904bbb50afea4c32cb4200478041d924dec307b22e4310</t>
  </si>
  <si>
    <t>4850</t>
  </si>
  <si>
    <t>Decolar.com | Hospedagem Eduardo e Guilherme</t>
  </si>
  <si>
    <t>4851</t>
  </si>
  <si>
    <t>Alteração Contrato SocialPm Rio de Janeiro</t>
  </si>
  <si>
    <t>4852</t>
  </si>
  <si>
    <t>Buser. Vinda de Eduardo e Guilherme para O Rio</t>
  </si>
  <si>
    <t>51f02d3b-7562-4e66-abb0-b01368bf27ba</t>
  </si>
  <si>
    <t>Criação do contrato do 55unity - Survive, deploy na mainnet</t>
  </si>
  <si>
    <t>0xf01c3a474106d3fc50bde09928e9e43703ba4cfdf329af58f8650668fc259bfa</t>
  </si>
  <si>
    <t>a322ecc3-ae4c-4769-9c4e-3f7f0eda1231</t>
  </si>
  <si>
    <t>0x1a4a6b1a5b3a30dfe0676e9c700f6816fb0cdaa990e5cb6b63930faa5fe7709a</t>
  </si>
  <si>
    <t>24154dec-714e-4c42-b9be-cece9ecb400b</t>
  </si>
  <si>
    <t>0xea50b7535c3fff619a8da8d20f787a50fe712a0d066421fa06e8924a6bfa553c</t>
  </si>
  <si>
    <t>4853</t>
  </si>
  <si>
    <t>Assessoria de Imprensa Braun Comunicacao Integrada</t>
  </si>
  <si>
    <t>e59ce2eb-5bde-459e-ae44-af4793395f64</t>
  </si>
  <si>
    <t>0xf87dffce42ced55b877daaf2430e5150880c6330642308328a35c2b7149a226a</t>
  </si>
  <si>
    <t>4854</t>
  </si>
  <si>
    <t>Rhaira (a Avaliar)</t>
  </si>
  <si>
    <t>2aafa00e-1da1-45ef-b4d5-b385c1c2dce7</t>
  </si>
  <si>
    <t>0xa5dd109201f59df5f4f26e74620200b307ce67621864f1ca676332ace3994701</t>
  </si>
  <si>
    <t>4855</t>
  </si>
  <si>
    <t>CoworkingBathalzar Servicos de Vendas Ltda</t>
  </si>
  <si>
    <t>f160725c-27af-4a9c-9a5c-1bd0940efaa0</t>
  </si>
  <si>
    <t>0x11d13e1e6d43bd42a240d727ccb292ab25e8dae38527071a3d0c135646d35f72</t>
  </si>
  <si>
    <t>630294bf-6fff-4d5a-9e2a-563a5ec612fc</t>
  </si>
  <si>
    <t>0x048d31671d9fc5b838297af12b6335961e755dfb4a195a9e3a3e9acecb092800</t>
  </si>
  <si>
    <t>d0de345a-cab5-40e7-89a0-f6789019f811</t>
  </si>
  <si>
    <t>0x1234643d552895489afa838cd7cf6a25ad4bcbb26874f66a22ba32832c1863eb</t>
  </si>
  <si>
    <t>4856</t>
  </si>
  <si>
    <t>Salário Gabriel Polverelli Nogueira</t>
  </si>
  <si>
    <t>4857</t>
  </si>
  <si>
    <t>Salário Bruno Leão Teixeira</t>
  </si>
  <si>
    <t>4858</t>
  </si>
  <si>
    <t>Salário Menachem Mendel Yaacov Aboutboul</t>
  </si>
  <si>
    <t>4859</t>
  </si>
  <si>
    <t>Compensação por Emissão de Carbono - MossEbanx</t>
  </si>
  <si>
    <t>4860</t>
  </si>
  <si>
    <t>Salário Alan Lopes de Barros</t>
  </si>
  <si>
    <t>4861</t>
  </si>
  <si>
    <t>Salário Caio Barbosa Zacarias</t>
  </si>
  <si>
    <t>4862</t>
  </si>
  <si>
    <t>4863</t>
  </si>
  <si>
    <t>Salário Bruno Dyskant Flomin</t>
  </si>
  <si>
    <t>4864</t>
  </si>
  <si>
    <t>Salário Fabio Natan W R de Almeida</t>
  </si>
  <si>
    <t>ca500c16-7e47-4afa-bfae-7b65349a972f</t>
  </si>
  <si>
    <t>0xc2e1476d23aedb7b7d6e6131b002a7f7ee27e76dea6d4eb36c6181c07c716b86</t>
  </si>
  <si>
    <t>f867dfd4-de76-46eb-bee8-4df382f8fd22</t>
  </si>
  <si>
    <t>0xdabf8a469864b6dc3accb0f7215774734fa51a168c4b4c78d6ac450a07589f78</t>
  </si>
  <si>
    <t>c739baa6-e8bd-4435-9884-62e0d62eb21c</t>
  </si>
  <si>
    <t>0x9f9f52d45aa1f9497538882983c753acc386273d8604a8e684c613e19dec867b</t>
  </si>
  <si>
    <t>31fb1200-5e01-4df9-8f16-a101a5f79947</t>
  </si>
  <si>
    <t>0xa3562d52935cf99941450f84af17a71e7de5dc07a1124c9c90e1e178223f0560</t>
  </si>
  <si>
    <t>399</t>
  </si>
  <si>
    <t>Vitor Elman</t>
  </si>
  <si>
    <t>Mútuo Conversível Vitor Elman</t>
  </si>
  <si>
    <t>400</t>
  </si>
  <si>
    <t>Roberto Rosenthal Grosman</t>
  </si>
  <si>
    <t>7b546173-6f6d-4cf2-8988-6acdeb06ca2d</t>
  </si>
  <si>
    <t>0xcabd126e6e761369a1b056bf413a556b9828748af647663acbb8993ebe1eeb05</t>
  </si>
  <si>
    <t>2b547d9c-3420-4a7a-bcc6-41b397b9e8b1</t>
  </si>
  <si>
    <t>0x3862167657cb1bd03a7a39bbf0d2eed1600b4934f4532c3f5c96b3c8aba14e5d</t>
  </si>
  <si>
    <t>23546510-eba0-4e7d-af9d-34a9630460ac</t>
  </si>
  <si>
    <t>0xbe5f9736f35fce14b7d5271cfae6e7e0634130257102bb104cd7ade45d92b83d</t>
  </si>
  <si>
    <t>c5df0b8f-5875-4f02-9f95-dac8234245d7</t>
  </si>
  <si>
    <t>0x6cef3fff0446a97a6ce4318adf497f11b59fadd8288681b8825165e3967d40c6</t>
  </si>
  <si>
    <t>cdca743f-4326-4491-afbe-aedb1f7fba52</t>
  </si>
  <si>
    <t>0x55b3feba081672c03138f971d705b33ca0cdfbadaecd320bcafd277a96dbf6f7</t>
  </si>
  <si>
    <t>26eeafdb-3974-4959-aa37-1061fb893b04</t>
  </si>
  <si>
    <t>0x18896ccdf18c56acfe2b9ac4b8085d5c0d3ff1444ee8eb1ced56b455331de4bc</t>
  </si>
  <si>
    <t>f6c080f3-a1d6-4579-b8d8-f3b406539dcc</t>
  </si>
  <si>
    <t>0x019d862a189cacaea3407bfd4317269730971fd951bba97023b39121bcaf1865</t>
  </si>
  <si>
    <t>b940a0f2-7d86-4749-a24f-e2562b3fb107</t>
  </si>
  <si>
    <t>Rodrigo Wolff</t>
  </si>
  <si>
    <t>Pagamento ao artista do 55Unity</t>
  </si>
  <si>
    <t>Fornecedor - Artista 55unity</t>
  </si>
  <si>
    <t>0x497e3b65cfa07a34d6f20b54972b6f0ffb24439d25b500f07f583880028df510</t>
  </si>
  <si>
    <t>778ad586-8ee5-48b2-b6d3-8b43c19ce605</t>
  </si>
  <si>
    <t>Bonus Gabriela do 55</t>
  </si>
  <si>
    <t>0x174c4cb9ed9f871f8a855b95fcb6a505146c68c7743d7c037681fda0a8bc0188</t>
  </si>
  <si>
    <t>a09f8337-766e-4966-9f3a-c0ed3034f3e2</t>
  </si>
  <si>
    <t>0xd8e4997180c957ff0ec045aa5153601c7bc1281ee86efd89372d911e3a9afcd0</t>
  </si>
  <si>
    <t>d5bc918d-bec0-4bd2-9cca-b6e3ada38014</t>
  </si>
  <si>
    <t>0x5e64660ad072fc1d2e8314a8a59635989528ef7e6d555fbd0430329217d2dde6</t>
  </si>
  <si>
    <t>7405c07f-bbb8-487b-b701-0ac0436aaf87</t>
  </si>
  <si>
    <t>0x8a254a81073045c63bf73631bde3b9b72d3a3c1f658a3e7da24593b6eab9f219</t>
  </si>
  <si>
    <t>9e827b74-a62c-459d-b4ea-2606710f1cdc</t>
  </si>
  <si>
    <t>0x9b44eb81359ad3296d0106fc41c280a8c209d5f6510aac07d0d6a56756930588</t>
  </si>
  <si>
    <t>ed472c24-add0-4654-948f-876d5de8ca25</t>
  </si>
  <si>
    <t>0xf77126180cb0f579b4521b962b6a0ab404c03cebcd92dc0d170c598a7b9770d3</t>
  </si>
  <si>
    <t>28aa7184-5220-46fe-b0aa-fa09a577a4ac</t>
  </si>
  <si>
    <t>0x8fd9eb466c27e394581ee64dfc660147e0597e37a91564f4a76bccbbaee230b9</t>
  </si>
  <si>
    <t>e583e793-3fd0-4db1-962e-8195e040d4c4</t>
  </si>
  <si>
    <t>0x054a5936c1d9de9fa781cfb1f72cd58d64944353e3e8104a554a5f597469a61a</t>
  </si>
  <si>
    <t>06204e54-319e-4639-a098-cbd2ee84506f</t>
  </si>
  <si>
    <t>0xa5e39529e0f1808bceccbddb7a1b7fb5723605e373fb440581acf465f3663a61</t>
  </si>
  <si>
    <t>cd546d86-10e5-47c3-9fc0-231cd71d9838</t>
  </si>
  <si>
    <t>0x620dda63f6b3041732f9474652fb0c9c7e527147376fdd3e62f87dabe653efff</t>
  </si>
  <si>
    <t>76d5ef7f-059b-48fc-be86-7e863585b516</t>
  </si>
  <si>
    <t>0x61c622b027647487bc8606d4b84a7161302b61b717c5b917f3735f4a807fd634</t>
  </si>
  <si>
    <t>e7cf8dac-eb3e-44d9-bfec-c04fa73ee2af</t>
  </si>
  <si>
    <t>0x079bdfd400bcbb5875d63cc3be2c7549a7dac222a9e7d505e16cc765259406ad</t>
  </si>
  <si>
    <t>4f0fba59-f2c1-48f9-b1ea-a86dadd7cd8f</t>
  </si>
  <si>
    <t>0xc1b99b96c7382f10984a267d90d3492a10a2f72850afc23bf2aa458dfcd193c0</t>
  </si>
  <si>
    <t>4d007fb8-bd4e-41b1-8f51-2629ab46aced</t>
  </si>
  <si>
    <t>0x89971aac4d81c3449cc593cde8b88fc0edcf2879a6081c13923a1c5a5f1c6b7a</t>
  </si>
  <si>
    <t>474eb83e-ca2d-4094-aabf-9b54ea474b0f</t>
  </si>
  <si>
    <t>0xb8dacfd35265ccd643de9696a2c43441f2e15f7a7dd15ed2c3b431bf70fd5df0</t>
  </si>
  <si>
    <t>bf01e28a-1d2b-4a2f-af32-42ce333e3302</t>
  </si>
  <si>
    <t>0x7e4253738b4d948ed19a4d6dae51542d078b3d8e090aa137a35de691f30bea0b</t>
  </si>
  <si>
    <t>c3b407c4-6d4b-448e-8fa0-98306b852c78</t>
  </si>
  <si>
    <t>0xb8c6b78a53c31dba780624c12ced2f5bfd5a83a6e24c7a9a3cbcbd353f040e18</t>
  </si>
  <si>
    <t>d93bf385-2b77-4565-811c-5e3376540958</t>
  </si>
  <si>
    <t>0x106b9db83d79cdd92599e880684bea3a5e67de3eea0c4033eee8979e1ad29ffd</t>
  </si>
  <si>
    <t>cf81b45d-73b4-432a-9f62-7f43b84d53ef</t>
  </si>
  <si>
    <t>0xca78f7d7bc2b3f5fb0d2f8856c6e3cbfafeefdf1d25dee642a428529a92f7c8c</t>
  </si>
  <si>
    <t>c1e3ef0c-2cd1-4a20-8219-12bc055eee1e</t>
  </si>
  <si>
    <t>0x0e4e90e9ee7e3804fb9099f23943b3505b8ae0249fd9fd8b1af5667b906ab213</t>
  </si>
  <si>
    <t>7752a854-5ad3-4f96-9ce2-4332a4b84085</t>
  </si>
  <si>
    <t>0x81f834e451e41d0c4046d75343b1f25aac7818cc9fff2d6ab906b4428868e48e</t>
  </si>
  <si>
    <t>bf78e9dc-fbec-44c0-9307-aca5fa9369f1</t>
  </si>
  <si>
    <t>0xecadf07b877db51c3ba93baecd4aaabf22b06c39c92a207e12296735a24d6429</t>
  </si>
  <si>
    <t>f218ab99-8145-4bff-b0dd-935d87568b60</t>
  </si>
  <si>
    <t>0x9cd2581bb4d09c698f7d8ffdf26647cf7382af1ceaadcd9f9c6ebfe30da010f3</t>
  </si>
  <si>
    <t>154f2adf-a4ab-4b74-bfc7-88a1bedd639a</t>
  </si>
  <si>
    <t>0xd8494934ae71b7bf8a685b0e052d2e9bdfbad491e679679cb8c12bd35b242ac5</t>
  </si>
  <si>
    <t>35f8003b-c79b-48e1-a75a-d8c7dd39983f</t>
  </si>
  <si>
    <t>0x5c3837db8cc272592d7afddce27ec4d9be537c15e542382b4872da9a73f93d3d</t>
  </si>
  <si>
    <t>b07b3338-46fc-4a5f-978e-710a85d33f11</t>
  </si>
  <si>
    <t>0xb202587abc3c155a6b5c6a6cc8acf132844f93d1f85371a9a33a961b5b85aea3</t>
  </si>
  <si>
    <t>15602cd9-9ec7-44ce-b630-9c2e61ebceb1</t>
  </si>
  <si>
    <t>0x9a913a0ab83788832fc8b1108dedbe6809d1e25242f84e415e0232b4572bcd8b</t>
  </si>
  <si>
    <t>7cf20c8a-f301-439b-9d59-b3838c4888ed</t>
  </si>
  <si>
    <t>0xf1683696b173467db016a66f67525560a9284b94c03983735bb9245a607b788a</t>
  </si>
  <si>
    <t>9cea3cc4-940e-4fe7-992d-1086bae371a4</t>
  </si>
  <si>
    <t>0x15b673577cfb228c23aecf63da658b0e2ea06ba6551905c7c1dc33fa8c112a4f</t>
  </si>
  <si>
    <t>a3e09720-48a0-455d-926f-1fb9505ed344</t>
  </si>
  <si>
    <t>0x40d143662dd718bccf677d84ea6deb01ed405e74093db5990c5efa7533a7b26d</t>
  </si>
  <si>
    <t>14ceed8e-8b91-486d-845f-080f6a05565f</t>
  </si>
  <si>
    <t>0x6973deba03f793615eda26fc528ca696ed6f27d0b4cbe5745e3e7367868dd48e</t>
  </si>
  <si>
    <t>eb11584d-30e0-4911-805b-79b50475388d</t>
  </si>
  <si>
    <t>0x848c6563db288237430aa2e419b0f447a0cc2cc2bd1155e4d21521c832c2d5bc</t>
  </si>
  <si>
    <t>f96f8cce-1468-4631-800f-a87dde93b9d1</t>
  </si>
  <si>
    <t>0xfbfcbe5bf2f06f10649cc57e4b92671216d5f923dbe837312a9a917a8d99978c</t>
  </si>
  <si>
    <t>5981dc29-60ad-4ea6-b905-9e9e4a7d8cf7</t>
  </si>
  <si>
    <t>0x873819bdb1dd3e97f3858125528d5a0c049b556db96600ffa33a796bcca751c6</t>
  </si>
  <si>
    <t>7bced832-b072-44e6-8ab8-f11a9b71f4b1</t>
  </si>
  <si>
    <t>0xdb7e3906109651b755cb4ae12476d1ab533d52ed427a578e97c6c9643381f0ac</t>
  </si>
  <si>
    <t>41ca9c11-cef5-45f9-98aa-727509bb67d2</t>
  </si>
  <si>
    <t>0x7e4599eaeb91da07c278d59cc09272a393f97a684e12a7c9fa78697e53775744</t>
  </si>
  <si>
    <t>4d090f0e-fc33-4138-a76e-f3c4da81b01c</t>
  </si>
  <si>
    <t>Max Keiser</t>
  </si>
  <si>
    <t>0x2c517bfe445b3a235aaa5757de7be31da15477bd6dce97e735868729247be729</t>
  </si>
  <si>
    <t>c55668a3-e4a3-4f48-af8c-09021e8786d5</t>
  </si>
  <si>
    <t>0x999daaefc406ec362075a841a959b158305b0602af6e3744a8e5c516a373a0ee</t>
  </si>
  <si>
    <t>844f3921-4421-4c5d-9762-dbdcb86fe04c</t>
  </si>
  <si>
    <t>0xc4db1392499dfa63412137e7b7e02c5480e17c71598b6fc3c0e5d2908bade91f</t>
  </si>
  <si>
    <t>6ce98726-80eb-4e7f-b675-1a5e2571936d</t>
  </si>
  <si>
    <t>0x80a85160e7907c34a5258c120391868b63210f2503ab6b268e58aa51403f8e02</t>
  </si>
  <si>
    <t>43249115-b905-424b-8bc3-8c0b6f39f685</t>
  </si>
  <si>
    <t>0x4a4b7f9bc4ed780f6c2f782eff201243e811f0b1c0c30405d640002808506982</t>
  </si>
  <si>
    <t>11f7c745-128c-4463-8b8c-8bb080d2010b</t>
  </si>
  <si>
    <t>0x202d0328ffec2a12a94f19f095fb42a782752df25ee98862f5a7eca94b8f7ffc</t>
  </si>
  <si>
    <t>c7b05f2d-98d5-48b9-9698-d1898298f854</t>
  </si>
  <si>
    <t>0xfa4a3f90e1169c41c4e1b84a2cca757674e19cabbf66cc2fbeb6e3303a3f334a</t>
  </si>
  <si>
    <t>e26b014f-29f9-4100-95bb-ab582a428609</t>
  </si>
  <si>
    <t>0x34698066cb1aff2167ed709c3ee540ee62ed2d98ad6ae866d2865a8b67b29996</t>
  </si>
  <si>
    <t>0ea106bb-9a7d-4443-9d74-d395e75b4fb6</t>
  </si>
  <si>
    <t>0x47699c8e259b8da1bb70c2f1bde778fa5fe98741f648526605eee0c738e0bd7b</t>
  </si>
  <si>
    <t>2f8ca06a-0d3c-4e65-b002-bd6064c2cf24</t>
  </si>
  <si>
    <t>0x0b63672b41a3813ce24f8e4a5d32d058144a3587db96945cd5817b22722ff87f</t>
  </si>
  <si>
    <t>76a43b48-8892-43f7-9ea8-3da4c1b4e9b5</t>
  </si>
  <si>
    <t>0x242912cb78b67b6d85efc97aa7c53890a3c18335ea2fb7e0f223b016bd39f01a</t>
  </si>
  <si>
    <t>0ffc5e6d-b408-47ab-bf2b-745daeefb1aa</t>
  </si>
  <si>
    <t>0x4ceac5a0c74d0f88d29fcfbeddba886e2c6b9a8bbe0c05b9595f5809c9486fa8</t>
  </si>
  <si>
    <t>cf98ac68-633a-47c1-8c7a-a1c91a4e35dc</t>
  </si>
  <si>
    <t>0x9f1e530a193acc31348268c54095f488f09cbe0e97096547b45ac0cdf8f5a55f</t>
  </si>
  <si>
    <t>806c613c-bbbc-43dc-9443-68723d09ec2d</t>
  </si>
  <si>
    <t>0x0efa10462affc624c376e80d1539a1cfcc3a9aee5bffc92a2c10abe81b5c7bb0</t>
  </si>
  <si>
    <t>aca79162-9412-433b-bd3f-d0ba9b58e07d</t>
  </si>
  <si>
    <t>0x238f9618539f615e6385722ea45f4d7f6aa2bc57dd1123570c16bf34d6a05695</t>
  </si>
  <si>
    <t>d9d831d8-f858-4c64-b55f-f0bf63ae9cd1</t>
  </si>
  <si>
    <t>0x24093a291c8a8fb94331e71654363ee743cb3b0f584b186e45f042746889c742</t>
  </si>
  <si>
    <t>9626357c-afcc-429f-9daf-6c1cd0073789</t>
  </si>
  <si>
    <t>0xe87ade1ee4bacdb4c1b0e39f98ef3109b33b0a5cd68aec46ed70d196ab21d73f</t>
  </si>
  <si>
    <t>b53c1025-a5b4-4330-b5fe-86efd020572b</t>
  </si>
  <si>
    <t>0xd3f1bc732ae0295e08e3f26973b154a3a1d69068aed462d85ba0db029320fb91</t>
  </si>
  <si>
    <t>26ba329d-2e20-4e6b-a357-b593055a028c</t>
  </si>
  <si>
    <t>0x808f5a2cba6387184c989d9361b795aa3c717c91529be87c0c660530bd789ffe</t>
  </si>
  <si>
    <t>bcd34df3-aaf3-4e73-aa68-9c453731552b</t>
  </si>
  <si>
    <t>0xadbceb882b70fab8155cad6816f02acc9825a1f01aa30b84b70c54a209bd641f</t>
  </si>
  <si>
    <t>90602a9a-d327-4f77-892c-4962c92b2338</t>
  </si>
  <si>
    <t>0x271c3cd9fadb2197916f13bcb0ecb2633bc5bfe682fa2a41fe52528a6aa65de6</t>
  </si>
  <si>
    <t>a7face00-d95f-43ab-9a3d-7dc456498520</t>
  </si>
  <si>
    <t>0x120641802d020482b2fd13e360f3495d8b211adae7e5b299425753f077d75d32</t>
  </si>
  <si>
    <t>0a94619d-510f-4141-ad3f-2acbbe3ef43b</t>
  </si>
  <si>
    <t>0x807586139181ec9f6979bc9cab11296e3b39349032d1878ffdb7890167fa95a5</t>
  </si>
  <si>
    <t>3635381e-a89c-4b48-a09d-29eb6dd5d14c</t>
  </si>
  <si>
    <t>0x6abdc9b6bc88ed5f1d83b6b29539970a26dcd8b2ac8ff6af2a2fd5beb18d1dc4</t>
  </si>
  <si>
    <t>29dae633-0580-4c4e-bb9c-9e0f43323d4b</t>
  </si>
  <si>
    <t>0x0a675bc43f5edb9f047df93a8c6d2aa82e92765d6ec31ee92181657f187bf2b3</t>
  </si>
  <si>
    <t>9a4e58cf-35fd-41f6-a106-358f545ea3b2</t>
  </si>
  <si>
    <t>0x4e49c85d32d88e2ab0aeebd746994895a51842762c4f3fd817827d53edbfb924</t>
  </si>
  <si>
    <t>98ee20e1-88b8-4edf-81fc-4b72e12600bd</t>
  </si>
  <si>
    <t>0xe0c66481cb2da814fe83eaa44e0591cbba334f3ff6bb76573f441e6e776def85</t>
  </si>
  <si>
    <t>a5efce2b-e124-4fcd-a2f0-27735c532122</t>
  </si>
  <si>
    <t>0xb8839335ba1daf03a72afe1927cfe73d5449888be7b5a95e72a8b7ff8a6ceded</t>
  </si>
  <si>
    <t>a376aefb-dfc9-4b92-be24-89483e8d0fcc</t>
  </si>
  <si>
    <t>0x41c35385e50652e4756a75c3251164e6a4dcf3183d6294a198c486fe6bc1a01b</t>
  </si>
  <si>
    <t>45d38e7c-8954-4f1f-b130-fc19e701d59a</t>
  </si>
  <si>
    <t>0xbeb3ba08e70107b9a4a897cfded1ba97df735f22870b17aa93976773bff4220b</t>
  </si>
  <si>
    <t>8b852c35-fafb-423c-bd0a-de7ab28fc80c</t>
  </si>
  <si>
    <t>0x0c9909dcd90f410073aad72c85cb03a978cf8bc0d0977d43a7df7eda340d42f4</t>
  </si>
  <si>
    <t>461527f9-e460-4751-aeb6-14eeb03f6991</t>
  </si>
  <si>
    <t>0x422c71b69c9a1e1f25b4651b5985288f43d8df73a93336b492801ccec35a093f</t>
  </si>
  <si>
    <t>7f1c4c26-f54e-42c7-b1aa-c3475d9304ae</t>
  </si>
  <si>
    <t>0x4598dce49ec57627fe5e1e4fb66f076e56109b64627c137a2c005dc4bdfbc2b0</t>
  </si>
  <si>
    <t>3055973a-7711-4266-8284-52b52be90512</t>
  </si>
  <si>
    <t>0x334c0712ff39e708f3a65b79b32be7857c4a5479d9012c8c264a3c21d1cd53c2</t>
  </si>
  <si>
    <t>6368fb0f-6571-4a2d-9748-8454236c9478</t>
  </si>
  <si>
    <t>0xad5d2d17dfa4390435af1ea961ce3c7e9c9e9ab85e30126c5980589fb9c354e3</t>
  </si>
  <si>
    <t>7c978e34-c600-4710-94c2-55c39b5ff0f5</t>
  </si>
  <si>
    <t>0x5822f7407797f70855c62e59e301d297ae1e7ef54a15dc23eb314206d8dcf339</t>
  </si>
  <si>
    <t>f52dcc39-de4e-4b04-b003-b7e74627a996</t>
  </si>
  <si>
    <t>0x00703dceea2ee572f06079b84dc975ba1d8789484513b7a726e00343e2b9e0c5</t>
  </si>
  <si>
    <t>79de376a-1fba-4013-b793-2e36c3e6cc99</t>
  </si>
  <si>
    <t>0xbdf3733edf37586c6d8b269fb3973cd48b54819816ef8b444dacc383499af3c7</t>
  </si>
  <si>
    <t>9d07ba22-9837-4ce0-a920-3f43ef23ce16</t>
  </si>
  <si>
    <t>0xfae3bf07733603a4b884fc2ce221d9d541771b55e0555fb547a3d2eb66513a14</t>
  </si>
  <si>
    <t>6552f046-8be9-4986-aaa5-2110f580671f</t>
  </si>
  <si>
    <t>0x05ec7aa69ef06d8a9b6d252e68521cd01368b9f4a6736f48bf0d02e61793fcbb</t>
  </si>
  <si>
    <t>29270207-9e56-4748-b31d-d5171cd6fc91</t>
  </si>
  <si>
    <t>0x464390c26f70f448714f5cf97e233dbbb526c9ec63c210631ef2b8bd7147c009</t>
  </si>
  <si>
    <t>73a3c2b2-b7cc-43c6-bde2-3806f074e9d8</t>
  </si>
  <si>
    <t>0x0e20989bef5a13d0fb73ae741fb07e5e0057d5225c53f103f15e0c3512db5c93</t>
  </si>
  <si>
    <t>c339af8e-56e6-47e4-a3a4-93d6a58cb088</t>
  </si>
  <si>
    <t>0xc93e315789bc2d185fff0c7442c5e604a3c90e1a86b1b3c6686ad21f5b24fd00</t>
  </si>
  <si>
    <t>70e8786d-b536-4157-99e8-ea1be57ce69a</t>
  </si>
  <si>
    <t>0x25cc44da68285888c2d97618390331fb1844bbd3ba563d72928a184985e5d5e4</t>
  </si>
  <si>
    <t>c6c7afee-6700-4e41-b807-cdc2c4fa656e</t>
  </si>
  <si>
    <t>0x0311c3a72fd2d869a2ea7fae9819f41a2176c51b65f9bf22c0404c99fd91d698</t>
  </si>
  <si>
    <t>f72db5f2-0fa1-49f8-9a4a-1303d34a737f</t>
  </si>
  <si>
    <t>Transferência para destravar metamas</t>
  </si>
  <si>
    <t>0x0ea278efb13741669caba2c0e6c91ce785cd732d7536a027413cc79613e201fe</t>
  </si>
  <si>
    <t>b8fd53f9-e7b8-4dce-a5d0-a775fef6a523</t>
  </si>
  <si>
    <t>0x82b7d72f9c8eb35154e548cf60ea3115d4ab90c734e9ad3bdad763dc2294469e</t>
  </si>
  <si>
    <t>ad148abc-b4b0-49c3-ad53-ac86fe3ab469</t>
  </si>
  <si>
    <t>0x5b7f2372302153372e2d67476720bb97a335a92a4b71b19e48c94af7a99193b5</t>
  </si>
  <si>
    <t>d25d7070-f9fd-4c0e-91f7-6c66b8f98498</t>
  </si>
  <si>
    <t>0x43d6a1f4ee4007194975bc578dfee66c3e5b47100fe088646873ebc7c46fbc56</t>
  </si>
  <si>
    <t>09fb262b-8725-467e-9216-cb12090dcea4</t>
  </si>
  <si>
    <t>0xfaed5309ccfaf55f0cd29ce7d42122bc1a0215626b32730c508c71a2d58223ad</t>
  </si>
  <si>
    <t>bb65b013-8072-43c0-b059-2e92633fc752</t>
  </si>
  <si>
    <t>0xb984aad50e9df55d03ba933b050b4f071ea2bb54c5fdb82b0ab62b3f4142c088</t>
  </si>
  <si>
    <t>f8dfadbd-fd41-4198-b314-92bdc56fcf67</t>
  </si>
  <si>
    <t>0x017866852b2a486d1fec636c3044967df27362d559575bed319677423e579f47</t>
  </si>
  <si>
    <t>7fd55f82-5328-45e7-8f2c-6cd1a90e5417</t>
  </si>
  <si>
    <t>0x62cdeedaaba0d924c54786bb87deb5e44c8bf6fd80617f38c772324e3bddb422</t>
  </si>
  <si>
    <t>ac4104cd-645a-4321-9d49-960134cc5b6c</t>
  </si>
  <si>
    <t>0x4d231150ddfac013b4f7ad7221fa030d1998048acf05fd975d2d4cf3b72cb6d0</t>
  </si>
  <si>
    <t>cee21cbb-c48e-481d-8722-11a8ec2c375e</t>
  </si>
  <si>
    <t>0x49e824fdeb5b3466c47d27025b6b989b2b16f880ecf521eec2f251785de8473a</t>
  </si>
  <si>
    <t>4963f324-691c-404c-8e15-759e27b74584</t>
  </si>
  <si>
    <t>0x83df88cc7320beb538a1cf03a85d9b6e4e7a2fdd1d2a5d223f96ff7bc2a57f8f</t>
  </si>
  <si>
    <t>6024a266-7257-4abd-ade0-df721d01c8fc</t>
  </si>
  <si>
    <t>0xfb5618594e75c90cb43d9dc6fc134d3cc7447f68b6000f0eb00bbb9a98c1ed9e</t>
  </si>
  <si>
    <t>885231fc-3480-4c81-b37e-5695024be87a</t>
  </si>
  <si>
    <t>0x2d79d9f7852b516c70fc9af599af2ace2b9a78805c82d241d6c3f3b8ed443889</t>
  </si>
  <si>
    <t>8404fed6-28c6-4a7b-8ff6-7f9d28e7d2ce</t>
  </si>
  <si>
    <t>0x4146ceff6361a8ecd7858543cfd9be4a3278663a0ec3a503092aa276d56563ce</t>
  </si>
  <si>
    <t>c5e7f126-fed7-46db-a99c-023cb81a86d3</t>
  </si>
  <si>
    <t>0x3e58f62af0cad10ee6828729dd0dd73a3aa9e80ea0bdb82646a36f5d82ff9a93</t>
  </si>
  <si>
    <t>aaba3a8a-a338-428d-9303-be61b43d02dc</t>
  </si>
  <si>
    <t>0x1f79d133921feafc3f1eb975c275a8cf7a04d8582b27087603bf1d007f60a907</t>
  </si>
  <si>
    <t>d37cf1c6-d563-4b35-9cd4-5b9dfca7c6b4</t>
  </si>
  <si>
    <t>0x676db4443016e934af4d07b9ba14cad248991067cc9820a7d88cf1d48e2a65c1</t>
  </si>
  <si>
    <t>a650371a-0e92-42e9-adb8-fed42e7555a1</t>
  </si>
  <si>
    <t>0xc1dbe64de237977d8ba26f805faedb4687673685b0af0c642d647974f50c10f1</t>
  </si>
  <si>
    <t>b82fbf08-749a-4c76-8268-44076d94660f</t>
  </si>
  <si>
    <t>0x6014229a615619f39c4396f404abf93cc836c4e8bb78b79cec311e0ff73a3ff5</t>
  </si>
  <si>
    <t>ce2ab96e-d43e-4bcf-bd53-16fd7252ed5b</t>
  </si>
  <si>
    <t>0x4addfe010bd5f0ab93797cd885ee07644f4927626e810ffca15084b31d2a4327</t>
  </si>
  <si>
    <t>52fb0270-b4d7-45f5-a3f1-a202c3232618</t>
  </si>
  <si>
    <t>0xd25394dab289bc9cbdc6feb57efee2965e85522b7572879dd9218efbf2a1ba45</t>
  </si>
  <si>
    <t>651c7ea1-f99d-40e3-af7b-12d0135530c0</t>
  </si>
  <si>
    <t>0x534278efb384fd48215ad9a55a5c4d36343c1ab8a458eaaf906e28f60bab619c</t>
  </si>
  <si>
    <t>2a9474f4-67a1-402e-ac19-532003d96487</t>
  </si>
  <si>
    <t>0x892668084f4608efa8c06b19d1333301ea9af9ad07f0c23dc9b704b37cd7d81f</t>
  </si>
  <si>
    <t>e87dd2dc-6154-464b-b335-6c4a345b9c29</t>
  </si>
  <si>
    <t>0xac80af1d9cb6ffdfaf07b7aa08b34db84f6dbdd674e806bac7fd082bc1ec4273</t>
  </si>
  <si>
    <t>e956a03d-4652-4743-81c7-2953abe73d47</t>
  </si>
  <si>
    <t>0xf0fc91227b3c528dbf0800c94865e60a2fbc14fbd0b5ab8575665243697e4626</t>
  </si>
  <si>
    <t>c3bcfbfc-91d3-4381-8349-cbb185a90137</t>
  </si>
  <si>
    <t>0x78844ce2550881ac631d9317ad30893cf730df984c65aa7651bdd185ae0f6011</t>
  </si>
  <si>
    <t>80a09a63-77a0-4136-b5d3-cc84f574a3bc</t>
  </si>
  <si>
    <t>0x08b494d4aaf76a9c468640d61a007c9ca1f5059f99f443caba5c1575f6006b01</t>
  </si>
  <si>
    <t>c10c536f-eede-4175-a88e-00a53d8e765d</t>
  </si>
  <si>
    <t>0xa704dfed0cd7325bf6ebed12bf85c35b1049fc34343fe8c64914d1d38bc82955</t>
  </si>
  <si>
    <t>23ad9c84-b904-4e0e-ae64-a02ecba34977</t>
  </si>
  <si>
    <t>0x676b90c4eaafd29fd87198c9d138c9dbbb5facca72d30bcc7e5101a619b649c9</t>
  </si>
  <si>
    <t>001f0383-c46e-43c8-b599-b3e81f9a9328</t>
  </si>
  <si>
    <t>0x509f0f45f236e472e68af02fb4000119af3b652a86954dc79418c1f069087f82</t>
  </si>
  <si>
    <t>b9dbc48d-b71a-4887-afaa-ef87c6ae545f</t>
  </si>
  <si>
    <t>0xd0404fd068f449c95140d8236564bd1b285ec44e3ed87f6d4bc157da8f74840d</t>
  </si>
  <si>
    <t>e887efe4-389f-43a2-95f9-a9d9bd5df8ba</t>
  </si>
  <si>
    <t>0xa36fa9a00ccb3faa4e02930cafb16fae78824280c113940bf21f7ec6b22b3bca</t>
  </si>
  <si>
    <t>0ba72d96-1ff3-413f-b452-9c397fce3724</t>
  </si>
  <si>
    <t>0xd708371d63a2b269748ad6fa241ebbb050034f7dae688bff8273a03419b1374c</t>
  </si>
  <si>
    <t>98a72cf4-3a46-43f5-a273-e03857ddc3b9</t>
  </si>
  <si>
    <t>0x2b813872ec49eb1f552348b8e30b052fe053d683c0696c0e4ed4808547ef91ee</t>
  </si>
  <si>
    <t>5d2e7513-c19c-4561-9fa0-117751365cff</t>
  </si>
  <si>
    <t>0x7c0d93a692fb7a0136cba1dbcd229ee39a1ab409756a0549a86201d36622dbe8</t>
  </si>
  <si>
    <t>59ff1aca-3fd3-4e22-b42a-4354ac24aff8</t>
  </si>
  <si>
    <t>0x870004e503cfbd4accebfa16705bd4ff126dafae58fed044cc53d14a72a8d2c4</t>
  </si>
  <si>
    <t>5d6a8a13-c721-4c20-8532-9915f2e901c9</t>
  </si>
  <si>
    <t>0x32526dea8800857e18ad44841d3b007335c2cfd85f46f803d33415ccf5c371fe</t>
  </si>
  <si>
    <t>479b101b-fc98-42f5-92af-c2993365d226</t>
  </si>
  <si>
    <t>0xf6faffb44e4a45ae7d9b08f9dd826d616f6705436a0de51a9cc07231e4caf867</t>
  </si>
  <si>
    <t>11b42b94-9faa-43e5-8f68-22ef99132785</t>
  </si>
  <si>
    <t>0xd1b140b251a5db3a6bed6c12b32fa246dd62165f03851888afae311cfa2c89de</t>
  </si>
  <si>
    <t>33818e1c-8884-4734-873d-695b5942357d</t>
  </si>
  <si>
    <t>0x6245826332458cda147838f180c058066f2bc74856d358200ca349b7fde6e70e</t>
  </si>
  <si>
    <t>b07abccf-f3d2-4e0f-8a60-b54e328bdda5</t>
  </si>
  <si>
    <t>0xf536e5d9040d6c7a5b35b8191e55af7e340625f04d0f422d8c27494b2fd8ab95</t>
  </si>
  <si>
    <t>56c20bc2-6f0c-45a8-a25a-6b2bf6cd2737</t>
  </si>
  <si>
    <t>0xda389b0b1c7c6b8d099f6d5db8a6c404c3969e80276dbb63231acf08d9cdbf9d</t>
  </si>
  <si>
    <t>7eb248da-984f-42f0-8b44-dc86b006c5bf</t>
  </si>
  <si>
    <t>0x177c8e80c7dc7574f06926afd6743da882e11fbcaac5498657c4a85c5b6b614c</t>
  </si>
  <si>
    <t>95616283-87ff-448c-86c1-652b60b6699c</t>
  </si>
  <si>
    <t>0x702b938f46d30cc4b957e37e80a38b37bf8a5e8efe9dcc4d8fd6626c89279be9</t>
  </si>
  <si>
    <t>3af874bc-54bd-4537-8b8f-a29b62fd74ca</t>
  </si>
  <si>
    <t>0x112cfe3c4c6154aa2fd2e3869c79faddc61c5d410a750b5dcfbeff64ebc4a6fb</t>
  </si>
  <si>
    <t>9ea4f408-0145-4555-8dfd-de34181e407a</t>
  </si>
  <si>
    <t>0xe1ba0c3169e98bb4c83a727ddfda2f1d4cd030a626ae42779147a998387f6f6c</t>
  </si>
  <si>
    <t>427d9da7-3a85-495e-8e1d-ab0da39d0401</t>
  </si>
  <si>
    <t>0x25d071d79942f85478dd93aa472974f05d452b64000be7e784fecea7c7260aad</t>
  </si>
  <si>
    <t>a89f7aae-8b75-4ec5-a506-5520d534a1da</t>
  </si>
  <si>
    <t>0x6cbe190c52237cdc4709325dce32ce6c1da1ec2579f036d248130bd72b7959a7</t>
  </si>
  <si>
    <t>4deba226-36ed-4c43-9c77-02e72b0a32e1</t>
  </si>
  <si>
    <t>0xd3f7eb3f7441d70f6b7cf3498922fa721f2d5ecd6ea2bbdd573753e2fa2575e9</t>
  </si>
  <si>
    <t>c88bbe35-923d-4dca-80ab-3ad3c1c2ad6b</t>
  </si>
  <si>
    <t>0x8b97bb659f513c04c43c48f1bc768eb6163213a1d9ad5240c564c2b943437444</t>
  </si>
  <si>
    <t>ef314331-922b-4f64-b5f9-aa61bfd1fd56</t>
  </si>
  <si>
    <t>Bruno Leão - Binance</t>
  </si>
  <si>
    <t>0x93f6135f9f9e0ac8c70061b482f6e213b8acb43d737791d3dab401102c8e64d9</t>
  </si>
  <si>
    <t>4f1f1ab4-ffd1-4c08-8576-52862298e967</t>
  </si>
  <si>
    <t>Amanda CM</t>
  </si>
  <si>
    <t>0x5eecbdaec1bf56b3334573e5f2e34ce083dca46e4091fc5d8d1b38bb917db07e</t>
  </si>
  <si>
    <t>1fc443a9-e486-4a5a-bb5d-12ef6ca6eae7</t>
  </si>
  <si>
    <t>Alan Lopes</t>
  </si>
  <si>
    <t>0x2fa914c28de7e852230d25ae1900fe0d78830e9bfb687c0e66deefa5d1f54230</t>
  </si>
  <si>
    <t>8462fec4-0c79-4283-ace3-5201bb659697</t>
  </si>
  <si>
    <t>0xa07f9098cc4909360c8f77733a057b96d5d890dee8e5599046279020706eaa3c</t>
  </si>
  <si>
    <t>7a915845-4cde-4c10-99ee-bba0542f16f8</t>
  </si>
  <si>
    <t>0x66bac3c63a2a1638f3fb280879e498813a629a54048dfb1bfe2801f91b45c7ba</t>
  </si>
  <si>
    <t>7306ae4f-c4bd-4005-8f77-cc4548e9e2e4</t>
  </si>
  <si>
    <t>0x29a1cae21809140cdb144f61bad75f11f2073396516bd4b335ab772f90987fc8</t>
  </si>
  <si>
    <t>83f378b9-84a9-4439-9fe5-cca45269e30f</t>
  </si>
  <si>
    <t>0xaefb2ec820fa785c59f8924d8cbdc1875d117fdd2eaae868a9cddff9d2474fc0</t>
  </si>
  <si>
    <t>b90b856d-01f1-4c07-8596-cec2396ea8e4</t>
  </si>
  <si>
    <t>0x0ff6014705f5a4fa0885910d7f1597c1997b64e870c68eda13a74cc91628024e</t>
  </si>
  <si>
    <t>a291a614-a740-4aaa-872c-b93c7e9de648</t>
  </si>
  <si>
    <t>0x8b7a93818065b2e4bb8de772b81c4537a52ef91cbf4d04342d998930d4c98558</t>
  </si>
  <si>
    <t>df4948b9-15ea-42d4-8382-329e2467af6a</t>
  </si>
  <si>
    <t>0xe8ed9419326471112120637537fda6c79308341ab7b028d8396775c0dab903a4</t>
  </si>
  <si>
    <t>cb706ec8-58be-4fa7-8d65-68bcc2d85dd7</t>
  </si>
  <si>
    <t>0xf1e2fce1b8dfecd1aef59c31573ad68430ac9233542da536c7dc9ca5c18c010f</t>
  </si>
  <si>
    <t>62a61abc-8e52-4270-a1dd-2ad8fd330744</t>
  </si>
  <si>
    <t>0xdf4fdd206c38e0be907b5657e16c3aa74e488536f532e151fcb98603e17ae0dc</t>
  </si>
  <si>
    <t>bcd035eb-3213-4d36-b124-61a5fe41f563</t>
  </si>
  <si>
    <t>0xc8b62dd77897b5feb0da2f83f261f3f8d5be65885a3767011541ecbe11e3609e</t>
  </si>
  <si>
    <t>44af9c9d-6f87-4c4e-8e35-21081906add5</t>
  </si>
  <si>
    <t>0x61a3799d69210a9723662092d8f0b164c0004f0c90013248ba15d79a14549053</t>
  </si>
  <si>
    <t>9684441b-4fba-423c-badb-fdbe073191e7</t>
  </si>
  <si>
    <t>0x7fe47b015ae3f8a1874106cc4a085be38ecbc9f99aea70c3bf3b43a10ac52469</t>
  </si>
  <si>
    <t>72ddc13a-61dc-4c5c-a87f-6bbaccdab59c</t>
  </si>
  <si>
    <t>0xeac211f2b2465eacf4171feb445ea526c443a72914927c56549c413733476e94</t>
  </si>
  <si>
    <t>ef41b8fc-4c2c-4a8a-bdd3-2f2c742ab98a</t>
  </si>
  <si>
    <t>0xef8d00ad57fb7a9b99240e67fcf17309592b4111ea3bad69cc0e26f342db558e</t>
  </si>
  <si>
    <t>4c38068a-0add-4ea9-9a68-70fa45ff19ef</t>
  </si>
  <si>
    <t>0x8c95c69f7f33c5c5f3196dd401bc9aa15730a5df70686277da2f1b77f8c8137b</t>
  </si>
  <si>
    <t>5669cdfe-de2b-40a3-a9fa-d4c466860e49</t>
  </si>
  <si>
    <t>0xcfca517a6e2c6000ebeac3d8a8f0b7343cd455fbb5c7d387cb3f3e4685917fa7</t>
  </si>
  <si>
    <t>e51241bf-1b90-4d8f-815f-b6e15d3ee53f</t>
  </si>
  <si>
    <t>0xf7978aafbfb245697ac7d099b6b567b4ca6491ba7ad735764086037788e79f39</t>
  </si>
  <si>
    <t>4ff78e98-5f49-4a0c-bae2-2b9f1a6c3d1a</t>
  </si>
  <si>
    <t>0xa82c9974f85d0e757f43aa9ed42631cd43eb013a54d67fefb7b730f5ab654d84</t>
  </si>
  <si>
    <t>f2a84f6f-4ba9-4e7c-ad94-48fd5f71b3df</t>
  </si>
  <si>
    <t>0x7011d6257d38643bcb4f49a1b0b78feec55db6b3f4eefdaff9d8afb3b33debeb</t>
  </si>
  <si>
    <t>ca666020-c786-4297-8a4e-13809a6ae409</t>
  </si>
  <si>
    <t>0x4530efd9da8b134f24572907fbdb911c46fb1df060895eecd57e511a79b78651</t>
  </si>
  <si>
    <t>7e51380c-4221-426c-b971-fb640dca9aea</t>
  </si>
  <si>
    <t>0xc532fecddf0b70ecd5f0020f27aee3c94c6ba8580f2ec44475a80321c5873a0c</t>
  </si>
  <si>
    <t>086752ac-4dab-4e59-b209-f010696e43cf</t>
  </si>
  <si>
    <t>0x519d637d3e99393fdecc1aff37629cc001017116b22c18158cb855d784067591</t>
  </si>
  <si>
    <t>7f24d7d5-131d-45ea-8026-b415a5b5b4b9</t>
  </si>
  <si>
    <t>0xde723e6bf573f5f315176c7d123db33e0e1d63a61d9cc9f1e65a91a3b840bf47</t>
  </si>
  <si>
    <t>9632c5f5-8744-4297-8974-c1f6e8524724</t>
  </si>
  <si>
    <t>0xf6230906867d9ff79d6c579b67c12d9b042fb89c057ec6b51d7542f99250dbbf</t>
  </si>
  <si>
    <t>ef1a09f1-f64c-4b04-ab39-6a63a0df336f</t>
  </si>
  <si>
    <t>0xe3181907391abf011b44c5222b15550194f0d7452f79137574a88eccc2be853c</t>
  </si>
  <si>
    <t>087f0b11-a051-4964-baf9-32c1b95bba6f</t>
  </si>
  <si>
    <t>0xf21fce0b961ff0f0b7329cbafbd2908054ea3b9ca93b2f445de510235dcd8b58</t>
  </si>
  <si>
    <t>2e572fa5-b975-4549-b7ff-4a02ca93c12b</t>
  </si>
  <si>
    <t>0x4ab0e5c8f0c424b26e2e0c337240463e4a823a5e7b56bb75cba858965e134e8c</t>
  </si>
  <si>
    <t>e5e4023f-73a3-43de-b516-da8482e68845</t>
  </si>
  <si>
    <t>0x513ebb4454ac903c59d811833fe2b138c00064162353a67c0e62f87f8b4eb6c2</t>
  </si>
  <si>
    <t>bbcab74f-c08b-4d91-8edc-1ff45bbcea91</t>
  </si>
  <si>
    <t>0xfd7774f3022f4c0f838234e1fab2063b8405b8a5dbef01acde26c4ac3f6cc29d</t>
  </si>
  <si>
    <t>f60cd7f6-f2c1-4a2b-985b-da3da871ecc6</t>
  </si>
  <si>
    <t>0x520d2cc3dabe2bb5e37e815d1717845348029b6bc6be08b313d3e1a217498245</t>
  </si>
  <si>
    <t>f48b6254-412c-4e98-af74-d614b893c979</t>
  </si>
  <si>
    <t>0x695b9e4d29835e8b998bbd289d4925291cf3d3136a6e0446c338cf63606d0366</t>
  </si>
  <si>
    <t>e10871cc-1b8c-4027-a35d-b899758d505b</t>
  </si>
  <si>
    <t>0x83f063639d42e4127f8fa50574bfc0eacf01bf6116a503b0d332d0ec0ca234ea</t>
  </si>
  <si>
    <t>00798a5e-a37d-4e43-989a-e7c78b63fd51</t>
  </si>
  <si>
    <t>0x9876f44be3c87e7e85ba91489008a89219f9eb9fcb87556eec37384089aade04</t>
  </si>
  <si>
    <t>5c828af2-fce5-4fed-9530-2a03c496e527</t>
  </si>
  <si>
    <t>0xc196c9cb1f36c01940c20aa4ce2c8e75223389def03903381ba4918428531448</t>
  </si>
  <si>
    <t>133708c3-ab6c-4312-97fd-5a9b1c2e041c</t>
  </si>
  <si>
    <t>0x81fb35b9c8b0a7b8119717b96e5c018e69f579f8f5a5a28025e001f897504dbc</t>
  </si>
  <si>
    <t>e18d26dd-ae0d-4592-a6ed-8345493d1462</t>
  </si>
  <si>
    <t>0x09e0d50916fb8a67dfa051c9499754cf9ec3eccc71413ade36b1570f5c2dcfab</t>
  </si>
  <si>
    <t>cdc1bbd1-4f34-4e64-9f31-21c366e2831b</t>
  </si>
  <si>
    <t>0x3bf8cc0661fc97e5618628a844a15faa1ba25ead30757721539681de5c0923c4</t>
  </si>
  <si>
    <t>1d2d0295-e932-4ea6-a9d7-247ef8807ff2</t>
  </si>
  <si>
    <t>0x747fb3a59aab4566a3686ada7202a40177ecc1ff123da889f2cbf181a07de5fe</t>
  </si>
  <si>
    <t>c014f176-3af1-42ab-9c61-5ed043a5041e</t>
  </si>
  <si>
    <t>0x139b0ccdb457a3df97c368f3f634c1df512123eaa1c9d5782f85c568f61a68ba</t>
  </si>
  <si>
    <t>e172c1ab-750b-4689-84cf-c96e833df67f</t>
  </si>
  <si>
    <t>0xb85f93e6dbcd77f8c40d952b9acde53742f0956f804b0774b3ed0a411832851a</t>
  </si>
  <si>
    <t>08332ba7-0408-46cd-9440-44f5e8f99051</t>
  </si>
  <si>
    <t>0x8a5e2bfd4c4e710a9fcc0d08b8b0f844f78d376226e6201319c01ec29649a3e0</t>
  </si>
  <si>
    <t>0ff4fab7-3c6b-4a09-8bee-06ccf478f9d1</t>
  </si>
  <si>
    <t>0xbf2dafdf62a53556c4281202c1dd0a03c89e1805334ff8e4a5f443e60d938026</t>
  </si>
  <si>
    <t>9d845c5f-14e0-4eff-bd84-0e5f20554aa0</t>
  </si>
  <si>
    <t>0x2602ff01dd256fb8bdc029b42c0f61abdbe8aac52c92e136f51af8863876c634</t>
  </si>
  <si>
    <t>366a98b0-81cf-4d12-b39f-cd5a7255e958</t>
  </si>
  <si>
    <t>0xac434ccdd084b73dd7cf3f4ee79ea1cf4b60a15a5fb59e921f1be0d420ff4d8e</t>
  </si>
  <si>
    <t>6b627c22-357f-4618-8f05-a0fb46deba54</t>
  </si>
  <si>
    <t>0xb2a8e70ead8c444ed35624330fb6e8b1bb6caf93e3811ce7e9385fad7455d9b3</t>
  </si>
  <si>
    <t>bca8b411-9f82-466a-b275-811f4c0e46df</t>
  </si>
  <si>
    <t>0xa5eb55219e81cd7fa17e260f6ff881db673e392de198902e4e31e09525d990ef</t>
  </si>
  <si>
    <t>a9695686-5dc2-4008-953b-db1266618f1a</t>
  </si>
  <si>
    <t>0x71af3239d26fb20649e5affb34b50cf751970d14e13f6b16440296885f6d6674</t>
  </si>
  <si>
    <t>90c815aa-c6bc-4414-a018-57f667e9289a</t>
  </si>
  <si>
    <t>0xb722dc2796ed82ca2d23610254cfd076dda20342133e39178a30d0610ea6c1cd</t>
  </si>
  <si>
    <t>19e11a1a-ab7c-435b-900b-10b31c0f55f3</t>
  </si>
  <si>
    <t>0xc70e6821999d15265b67e43416a574dde6d83c9e34f15229369e9eccae803ac3</t>
  </si>
  <si>
    <t>e3c47212-aa61-4a72-8cc1-db3f80d57eb1</t>
  </si>
  <si>
    <t>0x237f96935e9a3dbef8bf4e3d0574b8cd7d139a24d8bc15a45d54e8e6992cc181</t>
  </si>
  <si>
    <t>bfdfa764-85c5-482b-8d4d-071bff625efe</t>
  </si>
  <si>
    <t>0xb92d89659cdc705e3152b9cdcf464a577268aa155209c4768db4f5138d3f8475</t>
  </si>
  <si>
    <t>586f2d52-4357-40e4-8eb3-2433bf73fc2b</t>
  </si>
  <si>
    <t>0x7f9add046d94b71198967cea949650848b37070ea9129d795ca899990c91c682</t>
  </si>
  <si>
    <t>695ad125-9ac0-48f3-85d4-5a1f572d21f4</t>
  </si>
  <si>
    <t>0x64651668f42bf2faa127e8080c6a96a26cfb02fd5cf22ecec220e4c6e3c6d6e7</t>
  </si>
  <si>
    <t>9f0052b5-031b-4f31-b494-1cf1217c72ce</t>
  </si>
  <si>
    <t>0x70606b14dfa32afd6cb01822f04000712c482d0b005b6397bf6ab03cf1d2f434</t>
  </si>
  <si>
    <t>dbedc9d7-7224-4f1c-b193-eca1a08dfab6</t>
  </si>
  <si>
    <t>0x8b9251d940f4dd872490e8c830b4a57f6ded83e17b12a0cdf9eea9e96fb66647</t>
  </si>
  <si>
    <t>b5966cb1-464f-4faf-ac81-2221ca2df89d</t>
  </si>
  <si>
    <t>0x684ad8afb47cc42e1d4455accac9b465f29910368ea46c1aff163e237da5ada3</t>
  </si>
  <si>
    <t>65bc575a-639f-4811-95a6-4e3242e6dd28</t>
  </si>
  <si>
    <t>0xa102598abf667120da47173d9e0b40fd50082191b1483eb669cc40efc7ad5434</t>
  </si>
  <si>
    <t>0f653b4e-4e65-4e17-b299-3dc97988df93</t>
  </si>
  <si>
    <t>0x2bb124d5a1a9e34a581369f40208d1d166f3443864b687831fffad27e2025b2e</t>
  </si>
  <si>
    <t>8a9668b3-4723-4964-b5fe-7b9d80c87569</t>
  </si>
  <si>
    <t>0x2243cac7d5733afa71a296e523eabb9c0778e07d03509b9222771aa100e1fd67</t>
  </si>
  <si>
    <t>d45c7940-02ac-48a3-a349-6098bf0ca085</t>
  </si>
  <si>
    <t>0xf6bea127525451e0d8bcd4f645be500693d0fb3a203f6de2b4270095eb263b8e</t>
  </si>
  <si>
    <t>2f2b450c-4d88-43b6-89b7-b282ac3704d8</t>
  </si>
  <si>
    <t>0xe86513ecc59173f778eaecf69dc20929cb9c0ace57177ee57a137e6de7b09444</t>
  </si>
  <si>
    <t>bb746d92-5c12-403c-b7a7-6ad7b8ac2577</t>
  </si>
  <si>
    <t>0x5acfbdb41ba8e4067f0145053a1120e89a18b8508890cf071ce74eeed3514480</t>
  </si>
  <si>
    <t>7d37047e-fe3b-4f3f-b6b1-a2bf0d579f9e</t>
  </si>
  <si>
    <t>0x2206712156a475b1800008a5a5297738a24fc181cebb24e7ee7081a0207299b3</t>
  </si>
  <si>
    <t>95cb0479-501a-4b8e-b55c-105ef158bf6e</t>
  </si>
  <si>
    <t>0x5278a44438e36022f7ff55295d80948504960bccaaf7802fdc8ee571a6f31d5b</t>
  </si>
  <si>
    <t>e4b3f49b-f845-4028-bfbd-664967ab20b3</t>
  </si>
  <si>
    <t>0xc03d6bad7fa42b6e7ba45e31689970bf12c7f3c0e3c7b493680e67065044c5b5</t>
  </si>
  <si>
    <t>73966228-9dc1-4c9b-8bb7-d4fad714bb46</t>
  </si>
  <si>
    <t>0xbb66c486c58cc54d8ec03a094f099c15c8616f7d4c843da534f4c9c9a882180a</t>
  </si>
  <si>
    <t>a736b56f-e551-4544-883a-c6f01e54e547</t>
  </si>
  <si>
    <t>0xf320b81c1ce0a5b3917da8bd9912a0e5b284304ecada337f99660e15bc5fe4fe</t>
  </si>
  <si>
    <t>c4f87de1-1322-4c15-8f48-71d44727cf0c</t>
  </si>
  <si>
    <t>0x98725ece123dfe3d36acfd91b4b5445ad8b8d5d8ba2686f4af32484cacd51d2f</t>
  </si>
  <si>
    <t>671633f3-05d7-4cdb-9905-9362e5eda66b</t>
  </si>
  <si>
    <t>0x917e43886e9f3fb224e325f1222ea7d2dd6afd2d2882ce097f5bc95b8199d364</t>
  </si>
  <si>
    <t>4f8a05b5-9ed2-4904-9ce4-2f9de0bdad96</t>
  </si>
  <si>
    <t>0x5824f55508c4c2bb4cb59509a5069be7a4a5f7c722f0cdfcbd5f1d836b8d277d</t>
  </si>
  <si>
    <t>43d10698-3fba-40d6-a061-62cd092d0b7f</t>
  </si>
  <si>
    <t>0x6cc0ebc4df24cdf74f50f1908452f9a1b3fc6c4ec4930d30030de22138ff80cb</t>
  </si>
  <si>
    <t>0e1c245b-f7e8-4d6b-a0b3-4da9f21764d9</t>
  </si>
  <si>
    <t>0x8518da00a6cbb0807292603e4f21461cf82b5584f00677a7ebcf169bbb037060</t>
  </si>
  <si>
    <t>f8004725-b95c-4b55-bd41-47b47c5ed84a</t>
  </si>
  <si>
    <t>0x52711237018eacc5869c18693a7c0a8b0b392fbdabbdd5db42cef0157a7e3fec</t>
  </si>
  <si>
    <t>17df7426-f23a-4dd8-b286-e44f3da06839</t>
  </si>
  <si>
    <t>0x154aeb682daf5d0e46e6ba3f7a3cb924de3450f5f72ecfe8876da225b1f07b27</t>
  </si>
  <si>
    <t>22d9fcb6-f488-4204-b26a-5ad9a1e938f6</t>
  </si>
  <si>
    <t>0x0bb088df0ae96ee7b21c134ba5da53b21c890afb671ea0c4852cfd969b036f73</t>
  </si>
  <si>
    <t>2c9fec94-32d0-47cb-a6a9-e74950cec804</t>
  </si>
  <si>
    <t>0x5f237d08e97d912690ecc844f161379136e0e8b156e5258f746d64355e73384c</t>
  </si>
  <si>
    <t>e0ff06ca-dbdb-463c-ac40-fadb3735eba0</t>
  </si>
  <si>
    <t>0x3648fd7c533cab5651f29d65b7f060764905550e98071764ff181a8ef5f69813</t>
  </si>
  <si>
    <t>dab146fe-45ae-4607-be2e-dd2b4ed80b0a</t>
  </si>
  <si>
    <t>0xf9e1e048acadedae5a148f328a1cb8c3bb3f457203e40a642d484af1c237db5b</t>
  </si>
  <si>
    <t>5bdbdfd1-4a44-4ce8-a561-671dad9605f7</t>
  </si>
  <si>
    <t>0x73703dbf6e3ef144b58f82d3215e32cde8c1f6f3d62b27d1ae52e8bfdf8ffa3c</t>
  </si>
  <si>
    <t>25614490-8630-4084-8a9d-b63155c6f79a</t>
  </si>
  <si>
    <t>0xa08faa481799503b1d2c1753718242d6f7feb61b829a41f28534514288b022e9</t>
  </si>
  <si>
    <t>d8b484fc-009d-4b1a-982e-6c3176bc28e0</t>
  </si>
  <si>
    <t>0x7b7c4898696a3a814409cba6e4087be06fa084942f2180bf87c92127a515ffe4</t>
  </si>
  <si>
    <t>caf06dc6-1ca8-4808-a8b7-44efb2a2feaa</t>
  </si>
  <si>
    <t>0x54f14b9feabfb84cbc7bc7946e9b4eec44f6c2834f4050aeb6af71f801c68300</t>
  </si>
  <si>
    <t>e7692967-a7f7-472b-99f5-5eb74c794fed</t>
  </si>
  <si>
    <t>0x3bf14f7c597fb196bf1627c414fa87abc51cae58450aa161a872bac86efc8d29</t>
  </si>
  <si>
    <t>c37fd08d-d4ce-48e3-85f8-4b18f6f13a13</t>
  </si>
  <si>
    <t>0x6ebe227f78fad9b73caf36c973e4f2552ae0f7100fe3afc55b5819a6770beccf</t>
  </si>
  <si>
    <t>580f0adc-bf75-492e-9879-c67e075b6ef3</t>
  </si>
  <si>
    <t>0xff4942f967a81bce092a203710156adc2ef5db7de6dbb30f234e8aac17fd0b28</t>
  </si>
  <si>
    <t>be6aba3f-cff9-4363-86d4-a54ec04f2489</t>
  </si>
  <si>
    <t>0x89eede5f6d6a3f746357971c381efebfee19ff5a5d1519392b4e8c58c172120a</t>
  </si>
  <si>
    <t>533f4fc3-9e9d-460a-b424-402e30ccd740</t>
  </si>
  <si>
    <t>0xa314ac524595adffff44c96dd1961d352370f83aacada208744b013b6d2d7761</t>
  </si>
  <si>
    <t>abd5d5ee-5fc6-4e81-9568-600dca02a1bc</t>
  </si>
  <si>
    <t>0xcfd89badbfbb7ba76924a8f0d01a95bc9be2d9924131ec28c4c2128703d80634</t>
  </si>
  <si>
    <t>600996fc-b01d-4f27-8968-e75c9ac35654</t>
  </si>
  <si>
    <t>0x8ef560e9bb03fea0a3dad0a7d1f2caf984d35211a692004b8c0f72f2b9db7f14</t>
  </si>
  <si>
    <t>076285b6-835f-4529-ac7f-43c561e36f86</t>
  </si>
  <si>
    <t>0xf17edb2a93566ba06511ad3d1b4bcdbc24eeb788df331f4c268bc780360c8931</t>
  </si>
  <si>
    <t>483488ba-d629-4c1c-a6d6-62c9878f7d00</t>
  </si>
  <si>
    <t>0x8a1af6cff795f2d37dd103614a3d38b2ed5b272b93fad4e2a5337de0ce7db490</t>
  </si>
  <si>
    <t>2aba2dcd-b5d3-4d2c-a36d-486a68f4781e</t>
  </si>
  <si>
    <t>0xdb53d20ebba72a59ba8550548bfd2467d1d69bdabab5359508bb97eaeb1b3584</t>
  </si>
  <si>
    <t>52eff3d2-3597-4834-89d8-4fc37f248c61</t>
  </si>
  <si>
    <t>0xe604bec26ed6c5aee7c7e67e3b7eab46a4d991cf42ada1d6f522e1d55214b3f8</t>
  </si>
  <si>
    <t>172beed2-757b-4ef9-8dad-d1bfb8a7a69c</t>
  </si>
  <si>
    <t>0x9f5c8224ae92dc5938f4fc984b03981eebc2129de051f044c5fed4bf26e5f7ea</t>
  </si>
  <si>
    <t>12bce690-28dd-4d03-8480-8176f55d04d1</t>
  </si>
  <si>
    <t>0x952785e262125928991d9f6e4281ce204a9f6861d412165cd315896b6d31bdff</t>
  </si>
  <si>
    <t>0134cda1-e3d8-4490-a7da-5b7bc9cda795</t>
  </si>
  <si>
    <t>0x0b9f7eb74f1c5dc5e25bae1c7182cf192061842f171be1fbd1ba230e4c09c970</t>
  </si>
  <si>
    <t>7c3ceca5-f133-4a32-820e-cf3d9f21240d</t>
  </si>
  <si>
    <t>0xf5e1864afebe29f1876f23a5dd73fb66154e5bf1bec8cdef35529b6f14e1c455</t>
  </si>
  <si>
    <t>87f1e54f-4613-479f-9c76-2dcb848e7993</t>
  </si>
  <si>
    <t>0xab96c52016bf4b285433c6409092214028bcaeb01eb297b3884df7a62be0c2f0</t>
  </si>
  <si>
    <t>794c19d2-a06f-4a93-9d24-94aee428d553</t>
  </si>
  <si>
    <t>0x6ea74fc02808115ccc1596f6d26fc78bf37ea6c87f8692dfac229008536ede4f</t>
  </si>
  <si>
    <t>a169cc47-bc5c-4b0c-9ee9-2b2160d81e6a</t>
  </si>
  <si>
    <t>0x37e8537170dca3b2cfa7f68a257e54cba707e6f73b822fe2add8710f83172321</t>
  </si>
  <si>
    <t>a7ac595d-545e-4680-af4f-ca12cf1d1b9a</t>
  </si>
  <si>
    <t>0x3ec869ad6a13f81c7bc31fa8fde643c969f63295b8cc08dc63f4d05fd5cbba13</t>
  </si>
  <si>
    <t>c5a76866-7f11-4d6f-afae-eb60724da1ce</t>
  </si>
  <si>
    <t>0x51c70363a25ad29465229d94ee18b4fedbf5444f9efbad7a04d29dc2f8e7f864</t>
  </si>
  <si>
    <t>ccaa83bd-5bd4-4776-be61-a7f08c91806b</t>
  </si>
  <si>
    <t>0x367f29be1951109f0676a085f3cfe99fd8111f11048eeb900f472d1c7f512627</t>
  </si>
  <si>
    <t>355b1800-4fa9-4a0a-824b-73c6b81df18b</t>
  </si>
  <si>
    <t>0xf2f104da8727d3c5256d6055c32826f484627be223c8145128cfe87ed2b50042</t>
  </si>
  <si>
    <t>3e12bac7-b834-43c5-89f2-0f2ff86334fe</t>
  </si>
  <si>
    <t>0x21c69657527a5163cc7a3c9f23e7f47c5dacf7a15c8fe239aaf80158a8fc7045</t>
  </si>
  <si>
    <t>a2880596-7dd9-4896-b4e1-cb35e902c76b</t>
  </si>
  <si>
    <t>0x67ea2f446ce768a8380ba6098cea24e7170dcfcfb852ad9d37d7104724ec9c11</t>
  </si>
  <si>
    <t>f5ec7da8-b172-4b36-bd7c-a0907f79f0f1</t>
  </si>
  <si>
    <t>0x1aefa4b78f54918ccad1637010d4fe2c080ff20d2fb6145f8e0904bdec83f8d3</t>
  </si>
  <si>
    <t>42931933-eed0-4e19-b0f3-4e99c318a2aa</t>
  </si>
  <si>
    <t>0x11bda22f9389dde2befff935522ce87f82597dc2782e2048a2f07ed2e5ca77b3</t>
  </si>
  <si>
    <t>f60febe5-409f-47c9-9682-bdbc58c594fc</t>
  </si>
  <si>
    <t>0x2e05bb0e26e4b63319b4059f0b03f1a02fad2c9c272409264839a0917e8b1780</t>
  </si>
  <si>
    <t>457d158b-ce9d-48eb-8087-1eb237ccbff9</t>
  </si>
  <si>
    <t>0xbed6983d8478954f31b2c0a55092a14aedaa13e7eca47c40443daa94a20dd2e7</t>
  </si>
  <si>
    <t>cf0c2c14-e792-4558-9e70-5b8807fbcbe2</t>
  </si>
  <si>
    <t>0x535668f177048145d4abd7ae3c94e309b7cae275c1ace6f06d8de2bd24409adc</t>
  </si>
  <si>
    <t>1bb4b137-1b65-4069-9d09-fa66afebb044</t>
  </si>
  <si>
    <t>0xdb7468155af4083b5b3a096fa2c33a0e02a59344cfa5a76aaf839dd1e53c9f3a</t>
  </si>
  <si>
    <t>b24aadb3-0593-4431-b4d6-cb4d4381b25c</t>
  </si>
  <si>
    <t>0xefce56e4e183ad5b4524b474c53c3453a16919d03bd5512107418d958f5bb4af</t>
  </si>
  <si>
    <t>045b4092-5713-4bf2-bb6a-e48a63c3ed79</t>
  </si>
  <si>
    <t>0x783d97354be5036dbdfd3e918254c6c300fc27a6dac3ad433fb975354b90f2a1</t>
  </si>
  <si>
    <t>1fa03cdf-4b00-4681-9824-034232254834</t>
  </si>
  <si>
    <t>0xe28f11567f9c6620865b0958fce90f6735e2be4c6bb2e8b7868a3e669909f19b</t>
  </si>
  <si>
    <t>5ed73edc-0bd8-433f-82cd-b95470e74752</t>
  </si>
  <si>
    <t>0x85bf9993ec4d171c7e2230e919d3fe32874d88491e6ef36c39f769e0c72a177e</t>
  </si>
  <si>
    <t>13af6941-e29c-4e8f-bc6e-af344dbbfa17</t>
  </si>
  <si>
    <t>0xe31a96c5b6f0804d611420b915b06d5ad0918351a4ac1721320132f0185c9499</t>
  </si>
  <si>
    <t>9a2ff84a-07b0-434c-9b41-49f889631711</t>
  </si>
  <si>
    <t>0xfca397b020d7bffce5d6bcea62b5a8a078d5929c3aec013ab3cdf8ee4b74c919</t>
  </si>
  <si>
    <t>c9c35bc0-e039-4870-bae6-5b40c60ab1c4</t>
  </si>
  <si>
    <t>0xfb5a51bbeef2a19be223c292cfe9eed05cf7565a508d57abf3ee04c4ea786bb4</t>
  </si>
  <si>
    <t>3b38fed2-d429-449c-8c1e-bba50bf778e0</t>
  </si>
  <si>
    <t>0x5866d418aa9736d11cb40a02bcf6a0e86b669e5cb69dd453600b89616eeb96dd</t>
  </si>
  <si>
    <t>6fd0f55b-5f96-4db4-9433-5b9ec714e201</t>
  </si>
  <si>
    <t>0xb9abb1ff01fa38d609c967c54d30861a2418f2a1d0a67e73bbfc0602f86a1d88</t>
  </si>
  <si>
    <t>f589efad-9ec4-4cde-af0c-717e08c8ece5</t>
  </si>
  <si>
    <t>0xccf595a2bb4f457b28356a8b08cbba681e3b1cb043285c795b683a9c211bdd11</t>
  </si>
  <si>
    <t>5fe14d5e-78de-43bd-ad85-0c6fe411cba9</t>
  </si>
  <si>
    <t>0x73e1fb3ded66baf317febd3feae74c408c93eb3c61f1a39e307728d8791b318a</t>
  </si>
  <si>
    <t>cddf4d8d-3ea9-4d0c-b09d-4c0b46e8d43d</t>
  </si>
  <si>
    <t>0x01719d2695725b790a22a8473ddfe1b41f7655e78297493b5d67bb05bb60d97a</t>
  </si>
  <si>
    <t>86d9b8a5-70b3-43fb-af63-2a6514fcc8a0</t>
  </si>
  <si>
    <t>0x668e930b2210cd17ce17623e628f13489f288b851b31dc405c2f3957cab263fd</t>
  </si>
  <si>
    <t>bf3437e7-473c-4c71-86ac-a35bd4e739f0</t>
  </si>
  <si>
    <t>0xf9ad239cd76654dce6e709e84a0f5b9a9aea4a306971ef6293766998ad6d4de0</t>
  </si>
  <si>
    <t>f584f17b-2fa6-495f-8a07-73f0c2685c6d</t>
  </si>
  <si>
    <t>0x59a31defb1753357bf61787e69dbe1514751d5fff8b82017d53c1c060a826d68</t>
  </si>
  <si>
    <t>30e5a2c6-5e99-4aa1-8f43-f8e316ab19e6</t>
  </si>
  <si>
    <t>0x075ddc6ec6275f8755d2d75ccbde5c0c1095885c12b6d8c431bbcd30145abc9b</t>
  </si>
  <si>
    <t>ed6e7309-492e-4091-b8e5-dbfe5f19f37a</t>
  </si>
  <si>
    <t>0x8e1d5f6ca786077016cfc7e67b14d5f6daa72b94ad1798664ca400957f388458</t>
  </si>
  <si>
    <t>2b2e0327-8155-456c-94cc-0184e07d9a1d</t>
  </si>
  <si>
    <t>0x3d1512405777631fcb2215329ee634c7b910df372556d34df0398983c299f086</t>
  </si>
  <si>
    <t>1cf5366f-0853-4299-a82e-e893e91419ad</t>
  </si>
  <si>
    <t>0x1485646f4b59488c350b42dcca6c27b81028f9f0c5a149f827455f11b3bf1e29</t>
  </si>
  <si>
    <t>c3c6f1d0-0468-46a5-9879-bd7b4d75bd1f</t>
  </si>
  <si>
    <t>0x956d336d42c91d9856110c8ecb0a3c6f040a8381f4669215a2f17a86276ad13f</t>
  </si>
  <si>
    <t>85827c07-b9e9-4d85-a6d9-2065d41cc464</t>
  </si>
  <si>
    <t>0x2c460487144564891c2c14e9a9cd6f4f94d0f9c02cd5c42d5efaf17b682d9dd6</t>
  </si>
  <si>
    <t>e5d111e7-6e4e-43b8-b0ed-fe8a0a7a709a</t>
  </si>
  <si>
    <t>0xcc9da1648fb3dc8337090917a90f79f0ec3074017c3f8b1d65a3b5708997828f</t>
  </si>
  <si>
    <t>a2c064b6-886c-4ab1-8af7-08b1c90edbd3</t>
  </si>
  <si>
    <t>0x79e59e2649047d50189201af52b7ad89cfc6db410d057796e8daf1f26d034ea0</t>
  </si>
  <si>
    <t>6e183e64-007b-40ad-9e8f-2e0e890da016</t>
  </si>
  <si>
    <t>0x81d13a1cc45c056f17ba85560a7ea9933641d03cc1cbab14a80f565db6952338</t>
  </si>
  <si>
    <t>fd8a8ba2-b513-4536-9b59-408bb3082a9e</t>
  </si>
  <si>
    <t>0x112f9f3c26177917c7cc5bb414aa970b51c2190965af9e8a99db01922f5fa05a</t>
  </si>
  <si>
    <t>a186a817-2baa-4dc5-b14b-f82fb0f5ddcc</t>
  </si>
  <si>
    <t>0xf03eec7474bfc9778e94f14a5fb00ad44fd17001ba85b018c28233df58f4a641</t>
  </si>
  <si>
    <t>b02381f3-2736-47d5-aa8e-9cd1968dc778</t>
  </si>
  <si>
    <t>0x909a4459891c6bb0962026a1f3ffad6e57b5296f9b9f7d9ba82ed931963f441e</t>
  </si>
  <si>
    <t>3e7634c0-f5b6-4d25-ad81-37879a118235</t>
  </si>
  <si>
    <t>0xece9c64d6e06c208b05674388a26dabc1529cc8afc5cc0f00ec7200205eb1ad5</t>
  </si>
  <si>
    <t>2716c437-6337-41f6-9216-919ede78b056</t>
  </si>
  <si>
    <t>0x6e91c545f2af0184b8b0f3695096bf0a40b96745c2c3c672261bfb2afecfc805</t>
  </si>
  <si>
    <t>7ed6680f-a6bb-4dde-945f-bfd4a2052b99</t>
  </si>
  <si>
    <t>0xed590bc73224556b0d13f976d9b5ade73366108bd84ceae07d2411f487b97830</t>
  </si>
  <si>
    <t>20141b34-4713-4b28-a0d2-5f501f6f9c8c</t>
  </si>
  <si>
    <t>0x323f5d816e25d2e50d5cb09fe7ff5bb495893bc1557fad55c00693cf9922e9e1</t>
  </si>
  <si>
    <t>c17c66d0-bf54-406c-b41e-4ab50e11fbdd</t>
  </si>
  <si>
    <t>0xb101dd9a181e1403b4e8e96a108fd6f3e1cb9f8c2b469ea21d76d115340fd81f</t>
  </si>
  <si>
    <t>0e7f9017-40dc-40c1-88f1-37b6e177ba07</t>
  </si>
  <si>
    <t>0x62b8b6f5db5743f14610da09caafedc3d5fc3cef431f706aac6c6c419e273bfa</t>
  </si>
  <si>
    <t>7ef372c3-3f31-449d-a2e5-2457be8b7545</t>
  </si>
  <si>
    <t>0x9b265099998cd94489f37ab31b8f18fc4160fd697c80a318c57fc98dea4cf805</t>
  </si>
  <si>
    <t>f3ad1b85-7e73-4946-b6da-831c07403458</t>
  </si>
  <si>
    <t>0xd4890f30d562fe46793b356af9fc98b9af9c0fe3908cdc39363fecfde8db72dc</t>
  </si>
  <si>
    <t>201f88af-aa60-4e1e-96b1-cf0f145de169</t>
  </si>
  <si>
    <t>0x469ed80f10b9433d6e72a75021320de4492aed770a164683431f74d2d8452401</t>
  </si>
  <si>
    <t>23a661eb-ea42-4156-9928-0399c24d21e4</t>
  </si>
  <si>
    <t>0x247ae2cb761a0bc74a9ac683692afec8b988cc3c206243a9b65e049ab0e0dedd</t>
  </si>
  <si>
    <t>ef7f8a36-da5e-4b7b-bb11-1a2b648ad069</t>
  </si>
  <si>
    <t>0x648b20c3d93ec4d25b52902c5606bcc7091e83a871bfd54e2a834ef383c2d71e</t>
  </si>
  <si>
    <t>a82c2e48-74fb-40a2-bb20-261129c202a8</t>
  </si>
  <si>
    <t>0x511f3113302f32a76eb9b8b3d85d6791273b267e4289b490b74eca38ade683bb</t>
  </si>
  <si>
    <t>6fbca1c0-1a7a-40a5-bfd9-c358a8c639c0</t>
  </si>
  <si>
    <t>0x9bb9de2a91eb3be132cc452b542d312323b29fd7646a4f3580b11c809fd2f03f</t>
  </si>
  <si>
    <t>361ca381-9c2d-46c1-892b-68c99b7b3655</t>
  </si>
  <si>
    <t>0x34cef23b4a8563e5dc0467ce47ec5ce4fbe24d15e537ac35c9c2c4023bf5689a</t>
  </si>
  <si>
    <t>b546b080-47c7-48d8-a85b-aad3ce72e231</t>
  </si>
  <si>
    <t>0x6f6c28dbfa13f02f59691e205ec8ec9256e2ff38627e7a89fb9b935c0523229e</t>
  </si>
  <si>
    <t>e34a79ee-6b0c-4b8c-84a5-bab0a3114595</t>
  </si>
  <si>
    <t>0x0776c1c78a68dfe71715c84291662e8dcae27938bb38c82e49e766494b30d65d</t>
  </si>
  <si>
    <t>44dbfe67-7e76-46f5-8cfa-5dab5fba9deb</t>
  </si>
  <si>
    <t>0xe5bbb3bfb49bfa728d79e505a0b1fe434d23a0fa67aa1e406053559524971d05</t>
  </si>
  <si>
    <t>93fba782-5b47-4056-8e42-49a2eab4f359</t>
  </si>
  <si>
    <t>0x0834d930bc4719d7d8a309bdc6feda7a8628d590419bbf6e3e13fd882027ecf1</t>
  </si>
  <si>
    <t>8816e7b3-cb14-4b48-994b-c7a32882f078</t>
  </si>
  <si>
    <t>0x6710b4bc1b7890b76972a7661cdb57d7f8acdf498ea7e57f6d9b37fd12e34453</t>
  </si>
  <si>
    <t>6b735b1b-58fc-4aa1-ba5f-553466754bc6</t>
  </si>
  <si>
    <t>0x52c689528629ffeaa5f63300ee40dcc965961242cc86e5b012e6cd0924ccf72f</t>
  </si>
  <si>
    <t>23b79c5b-37b3-4ba9-8d20-f78d355f6140</t>
  </si>
  <si>
    <t>0x8b34feacd57975d7d000b335deb70c15bbb3e1b4f67b9f2f58a7d75db0e6aad6</t>
  </si>
  <si>
    <t>801ca309-b432-412c-96c7-85ab8760dceb</t>
  </si>
  <si>
    <t>0xbf9a12dc5fcbdfcef0c1f13e650652c6c2107754ff97b4c96c1b86765cfef278</t>
  </si>
  <si>
    <t>2b2babb9-f5cb-4ca1-ada1-8f5ed68a1ef3</t>
  </si>
  <si>
    <t>0x4c2a85b8948578019213a483cf1a4abb9a036e56b6b611dc67a05d7ab751d1bf</t>
  </si>
  <si>
    <t>bb850685-679f-43d0-933e-8715d2366db1</t>
  </si>
  <si>
    <t>0xd68bfe48f86fd5af03697fdb50a3dfa4cba3e83660222ae77520d5b8d7f2d285</t>
  </si>
  <si>
    <t>ab2bad45-c722-42bf-9d51-9551b88144f1</t>
  </si>
  <si>
    <t>0x08118fca1b654177bc34335ae712ccf16f2189c3dae5e6dae537d6ae021debe5</t>
  </si>
  <si>
    <t>e1875a31-ca73-4daa-b274-66518d843c5e</t>
  </si>
  <si>
    <t>0x6a580d687d4560f71b16192d54a798d179f76a6ea5ead190f02107b7b5bc6d26</t>
  </si>
  <si>
    <t>760c6f46-10df-424b-90a7-bbfee27262f7</t>
  </si>
  <si>
    <t>0xdd8c7798a0749e6d287d4c77fbfe9eb384ef40bbab1107b011ae251c369a6f87</t>
  </si>
  <si>
    <t>33de070f-19fc-4e5f-9e66-c002d324a99a</t>
  </si>
  <si>
    <t>0xa8eb9ffa1d4fbc7242fe2c6163c4cc4fc79e3eeb84b447e6bdfc3cbf682455c9</t>
  </si>
  <si>
    <t>0357086e-3a34-45e4-8fb3-9ca2f2eb77d6</t>
  </si>
  <si>
    <t>0x71102c683122c0792aee88af27ae4235af6672a7afdaafcb2c6507f97c6d68c7</t>
  </si>
  <si>
    <t>5c89c049-a84b-49fa-bbd3-f0aa9ad1a1b9</t>
  </si>
  <si>
    <t>0x90f7cf1235a63513d349418bf14567290cf7bc95c0354e120821459da686cf4c</t>
  </si>
  <si>
    <t>f5f816d6-122e-4eb1-a3e2-f5880858ee37</t>
  </si>
  <si>
    <t>0x098ae280349e676fbe33c3ee66f3cd40d40245631dbe4b8037a95211ca26d068</t>
  </si>
  <si>
    <t>a6f3dee5-17b7-4bf6-a3c5-2abd7845a2c7</t>
  </si>
  <si>
    <t>0xec762240ff6137ee1a71ba8c4268cb662336ef768343695a4a6be770a1992227</t>
  </si>
  <si>
    <t>3434d773-fa30-4611-b232-ca0de393ad1c</t>
  </si>
  <si>
    <t>0x865a627391ca18350f4ada563025fdf0c0466e89e16700ac556e12c6e906ca2d</t>
  </si>
  <si>
    <t>ed267c55-2a72-4c7c-89d7-e50738b7c5ce</t>
  </si>
  <si>
    <t>0xe5a5647b7f2a2570a9b2b5f6d26661235e07057b1606591669be01eb134da696</t>
  </si>
  <si>
    <t>3d8198fc-e7f8-4860-a06d-29cfffd13a34</t>
  </si>
  <si>
    <t>0x84426ac0d9391890594d6f31a65bc648f0b835d3088d663d022fa010714d0059</t>
  </si>
  <si>
    <t>8aad6502-e729-4c3d-acc6-e49241bac80a</t>
  </si>
  <si>
    <t>0x7b6e4ffebc066eb183a31334e4ceceae0e9c14614715643c2982069657c9d3d6</t>
  </si>
  <si>
    <t>61ea9271-f435-4a16-a74c-3f941e0cce2d</t>
  </si>
  <si>
    <t>0x8e52243a3d77b60ce3a27e2364d7e5c2357a36c1f74c209d42162b6ae0a311e5</t>
  </si>
  <si>
    <t>ec148653-45b5-417e-be98-b966f99dc148</t>
  </si>
  <si>
    <t>0x44250bb199c00742ed95a643a823a9ac64d5f7c2e96a0a5436273622f0f0a961</t>
  </si>
  <si>
    <t>9d075a27-d10c-41e6-9047-4855ef317365</t>
  </si>
  <si>
    <t>0x8d0d1d1a8a88cf9c8ad1e7f63640111cd3eff55ccf3c86bbabf1585020e8aea1</t>
  </si>
  <si>
    <t>55390b3e-4209-41cc-bb6d-6951725cb7a6</t>
  </si>
  <si>
    <t>0x1b917fb7d0b3ffe439c7dad983128a48fc52cb9da42fd4057cc187a2607edc18</t>
  </si>
  <si>
    <t>5d33cebf-6e61-490b-91a7-5d96a5b6242c</t>
  </si>
  <si>
    <t>0x4c5a7fa66891e64bf7547f347d56de9d47c8f8f3e587eda3a312ce6b120d76ec</t>
  </si>
  <si>
    <t>39bdc3db-a255-4366-86b5-a4e5eb03cd39</t>
  </si>
  <si>
    <t>0xa64e028fbb01bae8aeb0ca4defe121f67300b2b23976f8b8e94146597813b2e7</t>
  </si>
  <si>
    <t>b4c9aab7-c1d8-4042-a65d-ef8512d3d8c1</t>
  </si>
  <si>
    <t>0x2ce77f3546bf1914c0735b1c5000e5d9464aa633df7aa4d3bd72b50ebd07662c</t>
  </si>
  <si>
    <t>85fd0dd0-4ebc-4618-b49e-11cca0932fc8</t>
  </si>
  <si>
    <t>0xed52cb9d16cce2685ec0e08c3a6a2fd9eba60f1167dd99952abffbb03ccdbd5e</t>
  </si>
  <si>
    <t>58d7a2bf-c43a-40d0-926a-a0aa15880d28</t>
  </si>
  <si>
    <t>0x91309d4c477dd11740afb771e7e6e37d7a8aa8f8ff581769af919a22a5717557</t>
  </si>
  <si>
    <t>f6d6a338-2e36-449a-ac84-959afbea60c8</t>
  </si>
  <si>
    <t>0xda182e0f7ed0c2a38247d1e894532e7745c6969713dbf418c40ff5bf032a9ce1</t>
  </si>
  <si>
    <t>d62ad67c-2ae3-40d1-a3ff-9bfd623b066c</t>
  </si>
  <si>
    <t>0xd12f697d6db0c1180b62983b4fc53f20aa37e8349577f2f5c72973d660481b27</t>
  </si>
  <si>
    <t>10e71ceb-8e08-45f5-ae5b-17733caa378e</t>
  </si>
  <si>
    <t>0x31c74c4e51846bccab35d962a67c49ee13fd70e3355692e3accfa468327805fe</t>
  </si>
  <si>
    <t>115246f7-a4c0-4290-be79-651c62d94fc3</t>
  </si>
  <si>
    <t>0x75965f852690dc353aa876698b0c4b370ff61492f67b573e051158239a414cb7</t>
  </si>
  <si>
    <t>0fe3fcaa-8fbe-4cfa-915b-a1592a5719e4</t>
  </si>
  <si>
    <t>0x2b12f1d01e910982845055ff36159f31b81e5a9cc002352146bd86313f5bb184</t>
  </si>
  <si>
    <t>d28af3e7-5018-4d9c-979f-46d90b8e743f</t>
  </si>
  <si>
    <t>0x4c885eee50ef0750e1e360453472db306f28043f3520a96ae78ecbc2ad1fb343</t>
  </si>
  <si>
    <t>e0e15f1e-66a3-4a29-8620-340fdb662c61</t>
  </si>
  <si>
    <t>0xaed5523c3242755d331e9b30e7fed4a3840e169a2ea7d4740cd2f489e075a130</t>
  </si>
  <si>
    <t>85e4050a-8dcb-4353-ad7f-4a9c37103979</t>
  </si>
  <si>
    <t>0xe37ac17bf9aa9f377f6405d600f5597974065cdecfc5baff76f3f710a1a780a5</t>
  </si>
  <si>
    <t>8586bedb-712e-4c36-8950-156283701cc6</t>
  </si>
  <si>
    <t>Resetando o nonce, fazendo transfer de 0 pra propria carteira. Isso tira transação ainda pendente</t>
  </si>
  <si>
    <t>0x8a0da95a83d037ab5625fd1a78f58174fb98211a0c1ec28988613b98639db30b</t>
  </si>
  <si>
    <t>bd81e64d-2909-4181-a3f9-9b678c8a79ff</t>
  </si>
  <si>
    <t>0xad6010b91e22f87bcf4dec5470c2222b4fad1ad6d66a2b7209708611ec762bdd</t>
  </si>
  <si>
    <t>d75ca4ee-c9f0-4e60-a781-f621015aaef9</t>
  </si>
  <si>
    <t>0xec95d179870c0c0d64ae23ed3bf1720e811e96c75745184afa3006b5cb83c34b</t>
  </si>
  <si>
    <t>5ee50efa-85e5-4763-b763-ca3bd17b26c7</t>
  </si>
  <si>
    <t>0xe671a6f649677b599c6e250bc594ccadd400057155228448087419e40632ca9d</t>
  </si>
  <si>
    <t>28de7d1e-94a7-44ce-b818-c16a5969b4e8</t>
  </si>
  <si>
    <t>0x4e89d101b1476bc249fc1122590e9d115ee085c72aedddce4819ea0c1122973e</t>
  </si>
  <si>
    <t>60026f5b-3303-47ca-b3f1-af0c0efa3228</t>
  </si>
  <si>
    <t>0x467729117b35a43bd26252e32cacd5d9ecff321f973b1a7119104f1f82d7e86b</t>
  </si>
  <si>
    <t>71748a3e-5c18-445d-8c76-3b8112720efc</t>
  </si>
  <si>
    <t>0xbf5d55654ac95faf938a32182262513b6072c4aa22575298edc1c29904a02ff0</t>
  </si>
  <si>
    <t>5e2fbb3d-15ba-4b3f-ba2d-28078350b700</t>
  </si>
  <si>
    <t>0xe5406004314cecd959679d77cbf891fed7eb6313560538d5a9a5e63c3fcb0c79</t>
  </si>
  <si>
    <t>56412fdc-e3ae-4f8d-8a1a-2510bbf6f48f</t>
  </si>
  <si>
    <t>0x0814b1c9052c33c86d370122228ac88b187b91d05364d745d3a4a6b9041dedb6</t>
  </si>
  <si>
    <t>e2882547-bc0a-47b7-8ecc-488b17896d15</t>
  </si>
  <si>
    <t>0x77c48e0c9a4efd081d9983d565778a9b81dfecb90fdc3991959f733732aa3cb6</t>
  </si>
  <si>
    <t>8cbd98c0-93b2-4ee2-87c9-6ded21df2e3a</t>
  </si>
  <si>
    <t>0x7785741615f8bb9924dcc085393a1d250cd66441368ef6c6195bc85a56aebd57</t>
  </si>
  <si>
    <t>421e5820-1341-4efe-bb75-f048f8eb1b4a</t>
  </si>
  <si>
    <t>0xd4ded2338abbad92c72df5172d2b5a59206a8bcab659d4ec294cab13ad7f0e37</t>
  </si>
  <si>
    <t>4b3bd289-c996-4800-bb13-f057b2c9c86a</t>
  </si>
  <si>
    <t>0x6f7da093a8280a64bfd4d9a5a41bf33619ff09a7bec443c9508684430ace12ff</t>
  </si>
  <si>
    <t>17d8087d-92a8-42b5-9eda-a36fed66e09d</t>
  </si>
  <si>
    <t>0x7ba9b099e385cf66c6eb70a301ba76a060c6c9629bbbe04c35e6b21299583c4e</t>
  </si>
  <si>
    <t>ca3bcc08-ff7d-4bd3-9ef3-43cb57f8e4fb</t>
  </si>
  <si>
    <t>0x59c2bb3478be480ee69957503fb36c7e73d9ff25ef492244d2a9e22b045629eb</t>
  </si>
  <si>
    <t>8ec8a13d-1eb1-427d-a006-2a4e29c9c658</t>
  </si>
  <si>
    <t>0xd4d44751bd462a562ea3deb9302fe11a1dbdd4962a1e597055fc512d20236c0e</t>
  </si>
  <si>
    <t>9c402d1e-b320-4093-a51f-a1d9c7d734a8</t>
  </si>
  <si>
    <t>0xf08f51f9581c4b8ad0fbcc5e94b0c1608631dea4b897094aa4bf13bb928c8862</t>
  </si>
  <si>
    <t>5ab179f6-a20d-4f1e-b6e5-a4357c2ddcef</t>
  </si>
  <si>
    <t>0x58910e33901492c0d6ecdf3cbfc7917708868a4fd3ca3257cc3cbbef67c044ac</t>
  </si>
  <si>
    <t>15f50ca1-302c-4cec-8cd8-0e2635bb6363</t>
  </si>
  <si>
    <t>0xc1e9a3e4b6ef7c1cc3409be75a764ba0dbad519956c01fed8fce7d4c5114d05c</t>
  </si>
  <si>
    <t>78e5fca3-7f79-4dfd-8f06-d3fe580fb467</t>
  </si>
  <si>
    <t>0x743f626bd380d87b6d063d7e9b3ca33ee035ab5cd17e2c548c894e632d0854ca</t>
  </si>
  <si>
    <t>3acca629-e47f-4532-a052-8e676ad203b3</t>
  </si>
  <si>
    <t>0xcdb4130866156126a75e74c64074a83e5cd1686e4578698523c576d66b30891b</t>
  </si>
  <si>
    <t>4287522e-1061-4ae5-a009-c8e3ed284d16</t>
  </si>
  <si>
    <t>0x9b84d7d85e2351ff91b8373ec8e899a9d2537dd988c4ee6e62ef482304fa1452</t>
  </si>
  <si>
    <t>298573fd-c469-4971-922b-4e32c3c42b25</t>
  </si>
  <si>
    <t>0x1d547be2cb2831be39c28f29dabc430341fc627ebad95d4105f60a1aee6a43f7</t>
  </si>
  <si>
    <t>42aab3a0-0ecb-4518-abd5-1db4d627f4b3</t>
  </si>
  <si>
    <t>0x890bcc9cd21f49e5bdbbfd6951e94b306e1716febc1c61a345460a3c38a71699</t>
  </si>
  <si>
    <t>2935c31f-5bf6-499c-8acd-dbfbd1a6ada6</t>
  </si>
  <si>
    <t>0xa786507916bce0f26e5de89e177066847e9dec13c24b748734b27b7e5675042b</t>
  </si>
  <si>
    <t>cdac4ef9-a544-4602-afba-23264770ae95</t>
  </si>
  <si>
    <t>0x72cba63bd988238c6b155509af20bbe49292c3850be00e11149ba2139d91b004</t>
  </si>
  <si>
    <t>c2221399-3a3b-4139-b2b6-57b7cd31f35a</t>
  </si>
  <si>
    <t>0xa41be6f7261b97f372525a451c0c396b02876d9ddcedb1c1c6c88f4983eb108f</t>
  </si>
  <si>
    <t>3f623aab-c84d-4c6e-a92e-c12f894ca54b</t>
  </si>
  <si>
    <t>0xb041ece5700215821fa00c8155ba67ca1a04076293748bcb3e5e1708e2278763</t>
  </si>
  <si>
    <t>5b603f25-01f7-4646-a67a-1f1ff6981a1b</t>
  </si>
  <si>
    <t>0xeca213035413cc0a62532ebfb5a24bec5afcdd4390adfbc9c86fea8279bac5e5</t>
  </si>
  <si>
    <t>fe9928d3-6339-4625-bb58-a991fd0ea7c6</t>
  </si>
  <si>
    <t>0xf522ccb507c39265f78133dfb01376afade7f4e359f76fd68795018d3411d300</t>
  </si>
  <si>
    <t>8b7a05cc-b36e-4a28-9dd9-e217a461f9a7</t>
  </si>
  <si>
    <t>0x4cc2d536bc159a760e69505e785c112d1f7fdeca329e3406d8ccc283b1216e95</t>
  </si>
  <si>
    <t>ff57bfeb-1a35-47ea-b7a5-0f4586c9d263</t>
  </si>
  <si>
    <t>0x5016e6d9a7d323071a41a88626f163b333a7a195b55018b25e1cdee505f1618c</t>
  </si>
  <si>
    <t>1fe0f57d-9336-425c-ab66-60cf02835439</t>
  </si>
  <si>
    <t>0x1ca0e989d60cd396c888c0f168502174de9e04b67757e9f099a9ad19a5fd16ac</t>
  </si>
  <si>
    <t>2894ad57-4c70-4438-a12d-9bf1b39209bc</t>
  </si>
  <si>
    <t>0x37c8df151a955e307ed163c052d5df9bfd42a79fedafd839c6f5fc30978ee3b0</t>
  </si>
  <si>
    <t>cf1439e0-9923-496d-aeb3-bab4ae33f915</t>
  </si>
  <si>
    <t>0x7577ef806e2552490ad3aaa6825f28b5214293bef17330249ef53e76ca8e0346</t>
  </si>
  <si>
    <t>e91b961b-4615-495d-916e-2779bcd53836</t>
  </si>
  <si>
    <t>0xe2e8c9382c0355a2268c3e967eb58927fea68b196e1d51725d41f197ba32c306</t>
  </si>
  <si>
    <t>3b94a0c9-cdcb-4c46-8b05-fa79ff561068</t>
  </si>
  <si>
    <t>0x558bd64095ab5a077462d059f6a5b2779f5ca34f87cfb831077d2482f806f955</t>
  </si>
  <si>
    <t>121f33d0-3571-4544-baa3-4fb675afa317</t>
  </si>
  <si>
    <t>0x83934cd293db270443fc0d4abc28c4cbb52cce0d56406c330a296da831cadcb3</t>
  </si>
  <si>
    <t>f2795eb3-2739-479c-a4eb-5ce96b57b97b</t>
  </si>
  <si>
    <t>0xee628cb240533de698eb44674cbfeb0a3277035f1d9dd77364357d7b30221161</t>
  </si>
  <si>
    <t>5846c39d-705e-4523-878f-ec02f157d36f</t>
  </si>
  <si>
    <t>0x9e2166d90d2ea3a4c6f2b9e4fec41bc6556df6b8784a4d5476ba9950ef9d01af</t>
  </si>
  <si>
    <t>e7203cd8-b9c5-4dd0-b024-cb8a48348167</t>
  </si>
  <si>
    <t>0x3abbdcb91ed821cfb4133d6c3806cf21d24547d2d738464edb75830aa186b281</t>
  </si>
  <si>
    <t>3c763e22-6c1d-485f-bc30-488b4275b280</t>
  </si>
  <si>
    <t>0x35433384ba1dfddc7fc691751425c7023af8b1719766f575a34c75b9811c6356</t>
  </si>
  <si>
    <t>a8356cdf-ef02-4a77-ba98-36101c68d942</t>
  </si>
  <si>
    <t>0xbddef352519871cc62a96c399da9d00af482e43e9802f130de04fd9ffe8e5c47</t>
  </si>
  <si>
    <t>08bd17f7-3849-4d60-8697-f395be629676</t>
  </si>
  <si>
    <t>0x1b120d53fe3f2ac8fb7a3870827ccc5889960161654374877ea28623ca397e85</t>
  </si>
  <si>
    <t>0773fd15-1228-4521-aedc-a4c2ffbe88f9</t>
  </si>
  <si>
    <t>0x9aa211904b68c77e3a2b37132d93c1eecbac659779436b44bb1d45303bf7633e</t>
  </si>
  <si>
    <t>bb08d5a3-3b74-4358-b64c-ba50b1541fc2</t>
  </si>
  <si>
    <t>0x5535f5493a11abda40b9c03e9cab219f0dd7e30818f1c809d6143d20bc0a26aa</t>
  </si>
  <si>
    <t>2f5142ac-b7ed-4950-b224-20bfaa0aa3b2</t>
  </si>
  <si>
    <t>0x8a186ae13885d8f1d88890e96502b79444cd518949dcb06167e8827df838bdee</t>
  </si>
  <si>
    <t>8d2a1b23-b7bc-4868-b3a3-4dc75e70f10a</t>
  </si>
  <si>
    <t>0x6ffed29eb2ad7673168014416200cf39736d32ba30a8e41ed861b22650cbf2ea</t>
  </si>
  <si>
    <t>e5248b9d-6e4d-417d-bca9-54c785183de6</t>
  </si>
  <si>
    <t>0x0668a45b9590693fb4494ec695d2500bd8d23ab5509b5a40187eb04a42cdca0b</t>
  </si>
  <si>
    <t>388c3746-f12e-4ad8-8749-d1e592b5acf5</t>
  </si>
  <si>
    <t>0x2823238f03e34d7c26b6b1cbd7bd1f06810ed8211c3080c27bb55012ab1d4d2b</t>
  </si>
  <si>
    <t>d0f6b013-b41b-4644-bb73-20cc626d6ba5</t>
  </si>
  <si>
    <t>0x7189a2db8611a51c30c3452a69dd1d362f4636ae25dde1be5b214f332c9b8938</t>
  </si>
  <si>
    <t>630d2c28-028a-4a8f-9d39-8bfd264b6c29</t>
  </si>
  <si>
    <t>0xb9d862b2a3e3bd68d45bd48f07dafa6bfadd950d01bd49fbc62a8ee479d29a0c</t>
  </si>
  <si>
    <t>47c347d9-28f5-4111-8c30-d1891754fc1c</t>
  </si>
  <si>
    <t>0x6132aa83505a62df22ec8efd3f29e8f0f4cdf12e64cc7962218ddb8d9d4fbba9</t>
  </si>
  <si>
    <t>7534f416-00b2-4314-90b3-146a6ca154e4</t>
  </si>
  <si>
    <t>0x7437539f58d9082f8a6d92d10b42999c5d04552b790be2c7cf77b165de67e410</t>
  </si>
  <si>
    <t>db2172fd-0e5e-4902-94b2-168f975b9fd0</t>
  </si>
  <si>
    <t>0x3e15446374702a3f0c303fbc296d06a860957b0dee37145b7ec82b470906a6dc</t>
  </si>
  <si>
    <t>fc389628-9dce-4e31-aa58-af47072262a7</t>
  </si>
  <si>
    <t>0xdd0aa56f8cf74d0c567c9af6afc011f77a05f10fea1bc7a84a40b13a9dde7e2c</t>
  </si>
  <si>
    <t>c4a100f3-c267-4ec9-b007-975421467407</t>
  </si>
  <si>
    <t>0xf39f69cea9c74f7cda6d1b81ee93734840cb5c129b55a79123cb6997e54ded1d</t>
  </si>
  <si>
    <t>acd2ea15-eb3e-45da-a00d-b65915303dc9</t>
  </si>
  <si>
    <t>0x81f48f3c606de123e0eb7158bd602e6b127168bd8b80a60780f777c3ba36a65c</t>
  </si>
  <si>
    <t>daf1bd5c-6026-4cb9-836e-713b9c1fcb8e</t>
  </si>
  <si>
    <t>0x35d8bc0f102cb97f7b1d7b4b08752afd0c7af0004b9c18418f1f28fb1d33651d</t>
  </si>
  <si>
    <t>77c8b7f5-a955-4652-bc9f-583b3e2a91f6</t>
  </si>
  <si>
    <t>0xfad4e40953a55d03d2412e85e60c4f572ed6c1de505c8cea71aa61cd134f90bb</t>
  </si>
  <si>
    <t>d39b91ca-0520-4339-96b6-b4b4bdf53cff</t>
  </si>
  <si>
    <t>0xbe38efcfcea48d8ae27d3f69bfb287934fd876095249bb835429d30fb03242b3</t>
  </si>
  <si>
    <t>b3b97b33-8744-49b7-b8cf-a828b0d513d0</t>
  </si>
  <si>
    <t>0x68c0bba7e431b0f180774a0dacec5c49989c1dfaed2a140cc2a7473c1d9ce345</t>
  </si>
  <si>
    <t>3a2f6622-6ed7-47f4-bdc4-49543170a697</t>
  </si>
  <si>
    <t>0x280bd5399f38324440aef6c66321d82f5c14de031126abe88766c2e762a6fd9e</t>
  </si>
  <si>
    <t>2f68a761-4de5-4473-aa0e-c71f21e81032</t>
  </si>
  <si>
    <t>0x02a0371795af0b07acf065b3384cef3a0cfb87811ff010093e2bd5b152ac7366</t>
  </si>
  <si>
    <t>b415d319-c5ed-4148-9c9d-26137bfa7845</t>
  </si>
  <si>
    <t>0x1c8fa576bb1849091ee845388b9a89b33287d41b01842b9a8e9ce5248a3cbe63</t>
  </si>
  <si>
    <t>0d9d405a-1aeb-4dc0-91e7-7591a724d4a4</t>
  </si>
  <si>
    <t>0xe788a6f12b98384e73bc600bac20131eb45246a852a5ccf1cc2edfe7c611f119</t>
  </si>
  <si>
    <t>40e9b21e-1b99-4037-8d5f-03d14274e8e3</t>
  </si>
  <si>
    <t>0x916867f7ae0193e25a39ea0a1d2032fc361df903418552014a3d6b8fb3379ded</t>
  </si>
  <si>
    <t>7d26be89-eac2-495b-b95c-f0e12adc2177</t>
  </si>
  <si>
    <t>0x7e79be019d8f077b8c45462b08b162c4e635772635d330dea8565198675b6ce1</t>
  </si>
  <si>
    <t>799bd912-9633-4bbf-b52e-182f15bc26ca</t>
  </si>
  <si>
    <t>0x1b1ef97f8db2ffcd57b6571f4d9f21a1b97454002d63c5cd76ffab41e50c4afd</t>
  </si>
  <si>
    <t>5e33d8bd-321e-4771-b707-441a6a8dcf53</t>
  </si>
  <si>
    <t>0xb067ccb9f1bf9ef69e45a10ddb26f8293a0d9df273c8798f08cd43ccf6927e52</t>
  </si>
  <si>
    <t>3a941700-9b36-42ff-a0b0-1a21de89358c</t>
  </si>
  <si>
    <t>0xf8e60108f09c2e7c83be6fec4bba9a3ae5b08c3656bf16c3746d5f6123046206</t>
  </si>
  <si>
    <t>c9dac3ef-66e7-4871-a970-a77cb3de919e</t>
  </si>
  <si>
    <t>0xadee5db9fc08ef2f6e90ac6564a6d735b83a464aaab309cc041553b92bf07717</t>
  </si>
  <si>
    <t>e6ae5c30-9f38-45ee-b88c-0d842933df15</t>
  </si>
  <si>
    <t>0xa6fb3d5f748289dfa759cf4db867319e862201bc971308f0926f7792b03cec28</t>
  </si>
  <si>
    <t>a389b73d-b2a5-4c73-a933-590d9d75df02</t>
  </si>
  <si>
    <t>0x5be3b89245f4b2b038cd9094bccaf37565f8d57678fa40740942252f1870d3a9</t>
  </si>
  <si>
    <t>4e053e5d-2669-45bf-8070-556225f48c3e</t>
  </si>
  <si>
    <t>0x377a97cb27f2f7b7dd6969e040f6dae3608bc7160a788650c61d190999ff6b10</t>
  </si>
  <si>
    <t>d07e0757-1ae9-42ca-87e1-73973dd01928</t>
  </si>
  <si>
    <t>0x3d279f6d57cfdef5f4212060ff03180bf8483322798c3cb9e508381014728db7</t>
  </si>
  <si>
    <t>78da4b2b-63a2-4ba9-9176-2e94e1328a6f</t>
  </si>
  <si>
    <t>0xcb0d492103d89f0893eb34b2f6ffdc51f8f5440366bbfbd7a8b950de3b8f0979</t>
  </si>
  <si>
    <t>3b90a5f4-a66c-495f-92a3-1a15ff716948</t>
  </si>
  <si>
    <t>0x6a7bc3443ab8e09b01332a657540cd5b5932ef41576bd58b944ebbbc6f0b242d</t>
  </si>
  <si>
    <t>054212a1-2f11-4d8a-ade7-484dbef16e66</t>
  </si>
  <si>
    <t>0xbfd33116fc08b385c237e039ed39d32494820524f59d47b52c664487730fcbcd</t>
  </si>
  <si>
    <t>ed1376b9-5084-476f-a332-15abdb46bfc3</t>
  </si>
  <si>
    <t>0xdeb5753a40f6ef5f73d743220e1086cff658263d089d51f379c8ad041d39188c</t>
  </si>
  <si>
    <t>61bb66f3-27df-45c6-93bb-36fd89b499e5</t>
  </si>
  <si>
    <t>0x5f9123ebfb3a990cad763ed89f73c47d315d0bbc7ae3dd7c696fead4ebdfcb80</t>
  </si>
  <si>
    <t>14dfb14c-9a1c-4520-a787-ca2647d3982e</t>
  </si>
  <si>
    <t>0x6d34681fc34b85d0593015ec97acfae3aa13b44b17e86a98efa12196427f07b1</t>
  </si>
  <si>
    <t>7e020beb-51e7-4aba-8afe-f8438243e958</t>
  </si>
  <si>
    <t>0x00ee7a6c0acf05c62ea8bbc8f753ed8452f2a140e87943d60c24348d2e29d4fa</t>
  </si>
  <si>
    <t>1bd7bc29-c473-4b42-a5f3-9e4631876c51</t>
  </si>
  <si>
    <t>0x1591fd7b9964aaaa3a5a5b5d2ea6ea220729368f87b255008257a514e868b7a4</t>
  </si>
  <si>
    <t>eaac10cd-ee60-463c-af3f-251a0f619d9c</t>
  </si>
  <si>
    <t>0x9a2e59ca7bb024792ffab3ae065675f89353e1c543e306c0c1c9e57c578149eb</t>
  </si>
  <si>
    <t>d54b8d4e-f340-4fce-8428-acab9e9e5f0a</t>
  </si>
  <si>
    <t>0x787c90543dcf8f6d5d6189ef713589820396491581a220932b24aacd738b5b99</t>
  </si>
  <si>
    <t>ca16d192-793d-40fe-ae0d-2586974eb29a</t>
  </si>
  <si>
    <t>0xf1bd8d89cfdeda4021f70553d207fad0218b7f2c9cbcf7e9776e904ce6373913</t>
  </si>
  <si>
    <t>024356aa-1929-489c-bdd6-112417d12f9a</t>
  </si>
  <si>
    <t>0xab8622848fcdc59fcf165585e51135c2c7e37ae04e552566ab9e5557accce4d1</t>
  </si>
  <si>
    <t>6d049512-0711-4712-a480-9d226085271f</t>
  </si>
  <si>
    <t>0xd1a141a27f60351d44b328f4cea3090c11b7e7aee246636ad8c877a411d9d2ca</t>
  </si>
  <si>
    <t>566df14e-99f4-4342-9f4f-991016eeab43</t>
  </si>
  <si>
    <t>0x7344b7f9ba77522b38c355d31adf4be99a0e4ce8b687c273286e0fbd0bde1afa</t>
  </si>
  <si>
    <t>ee3d8a81-bd25-4f90-9691-fefb4d45c0da</t>
  </si>
  <si>
    <t>0x0bbba375fb0ec31ea7f3f03e13703b442e01276e05b2ca95b855eac17583d9b4</t>
  </si>
  <si>
    <t>158a1b2c-d2be-4816-95a6-d15155a3b325</t>
  </si>
  <si>
    <t>0xbad6d13aac226555e7232d484d60ad8fe6b83e1269e68d3d63458d677e15cd60</t>
  </si>
  <si>
    <t>828753fe-a5cb-4576-ab47-966ab13b089d</t>
  </si>
  <si>
    <t>0x6b20b916b67637d8813650cbd4422b9a7768c164184ce9cb26287cdb4ea4efca</t>
  </si>
  <si>
    <t>f368fc99-312b-468e-99ab-1fc223720687</t>
  </si>
  <si>
    <t>0x6ba10c959c25c7a5bda0c316feef5f231096d2b5958cfaf40049d0344d4b46cc</t>
  </si>
  <si>
    <t>41018cb0-642c-43b8-859b-57279ead400a</t>
  </si>
  <si>
    <t>0xd774269e2b8788644f7a8d86434d347479eb31593065bbc480a557cdd8e42d7c</t>
  </si>
  <si>
    <t>af6e55d5-0eaf-481a-bd99-78af0a0f544e</t>
  </si>
  <si>
    <t>0xd61715843e89d14139cd3fbaa6104d3892bd215dc78949e96293ca07d3b23bdc</t>
  </si>
  <si>
    <t>401</t>
  </si>
  <si>
    <t>402</t>
  </si>
  <si>
    <t>09c365dc-ffb9-4b8b-8a1c-804aa8870ac1</t>
  </si>
  <si>
    <t>0xa428a36e9466eabaeaabde3279549a9ab16f5437cfe8860a77f5e66a1ebe759b</t>
  </si>
  <si>
    <t>471f3d28-00a1-432e-bd8c-90019a040f4a</t>
  </si>
  <si>
    <t>0x6c2fa763cdadab9e46f812e0980f232fa36d62afc9f9d3d8dd29e1be7bb91de3</t>
  </si>
  <si>
    <t>beb1f80a-4dbd-4025-9e69-d51544310c7e</t>
  </si>
  <si>
    <t>0x48c664642c1a0521c9cf1e27f0720e3e6f303687ccfc134d0faeafc4795fe584</t>
  </si>
  <si>
    <t>3c1aee75-af13-4fc1-9237-289b0dccd571</t>
  </si>
  <si>
    <t>0x9fb80fdcebd87db11e0870d5adb14497b0251f265766728dababf30c582685ff</t>
  </si>
  <si>
    <t>30cc4b4b-b0d0-4ef5-9881-af1483a9705c</t>
  </si>
  <si>
    <t>0x2d9a6a044db89af8d9497e3023380f59f45cd76df9247145af6599ed09978985</t>
  </si>
  <si>
    <t>77809209-6ec8-4a98-b9f7-69e7bb7b7c04</t>
  </si>
  <si>
    <t>0xb097c5b56568c600e8318350341f1f237df007d07ec84aca65f167cf7d05b4a9</t>
  </si>
  <si>
    <t>821e069f-127a-4228-a42c-e6c82dd76b5f</t>
  </si>
  <si>
    <t>0x0226b35aee0889c6305675bb11ea6f6e4c1b95f9a06d23b2395c705074badf63</t>
  </si>
  <si>
    <t>4df72f53-0dce-4ebf-95f9-0eabeb76554b</t>
  </si>
  <si>
    <t>0x841ab7dacf7a0e2f6263291bab872172dc8f61c5813a05426b7ce2d3d0e2d712</t>
  </si>
  <si>
    <t>8d09c2c6-d46c-49b4-acb0-193136c6105a</t>
  </si>
  <si>
    <t>0x3c53ae8520bde9688dc1060996d5f8a0a8689a72044f9215598d9efa6512826a</t>
  </si>
  <si>
    <t>3117bc8a-094e-4e48-bf97-9a8c8d2bdcf6</t>
  </si>
  <si>
    <t>0x6d7ce034ea3f55faa3ae8e9aee37bccd39ad606e0f324fbc55f859bb48445990</t>
  </si>
  <si>
    <t>2cf545d5-445f-4d2d-8615-777e312f5063</t>
  </si>
  <si>
    <t>0x16cd24b2567990437c7cf66f6b799577530dc654e45f8ee356dddc3063d6990f</t>
  </si>
  <si>
    <t>e1948f6f-1a00-48fa-8625-5fd8f468d67a</t>
  </si>
  <si>
    <t>0xca52baa3f1562be4079739a520053c5717820463ab49863e0fa08e86c07f2d66</t>
  </si>
  <si>
    <t>7f8d7470-71c8-406f-a33a-5e2fd257d587</t>
  </si>
  <si>
    <t>0xb277c6c2bdd2ef46dcd58749d839706cf7f1427262f2910137571231594b02dd</t>
  </si>
  <si>
    <t>3de83417-bd88-4589-b327-1c37e72cb517</t>
  </si>
  <si>
    <t>0x75f85d8d827ffa1867a6c7a863d5afeb7cf901f21c64fde1c839f4d07d650057</t>
  </si>
  <si>
    <t>51c67c6d-d950-45dd-9bbc-0400c5131e5f</t>
  </si>
  <si>
    <t>0x043cd424aaa04f214d9fb6858c50eaaed6e4fdd4edc957c4684a567540ee4443</t>
  </si>
  <si>
    <t>6d7e958d-fb3c-41da-97c3-3ce45b66786e</t>
  </si>
  <si>
    <t>0xa04a2a1622a49eeecc4727b89a6ec290793495ce25151f4d59fac36bd6dd1e90</t>
  </si>
  <si>
    <t>5eecb47a-fc53-4a1e-af75-6dd86ca3e167</t>
  </si>
  <si>
    <t>0xdbcd62a0f7ceba684c1ec788837fdd51208d925f4d911dbbcd35aacac1a5c1af</t>
  </si>
  <si>
    <t>013b0e47-cf4a-4f2b-8824-560065ac5146</t>
  </si>
  <si>
    <t>0xe2ed39adad095bc7bd2e00f77bfdec803ed3d9d7389596297a248e0bf1cd1108</t>
  </si>
  <si>
    <t>49f1653a-c484-4d02-b073-540a4a0a8829</t>
  </si>
  <si>
    <t>0xd95f2e85a7a7502493d6386a328e7d141fcb16bdab70ac5566be214a284322da</t>
  </si>
  <si>
    <t>11d9fccf-8c91-42c9-b81d-a5c0be09ded9</t>
  </si>
  <si>
    <t>0xb316dddf8103f57dfea87341b5c72b7d2f55f03f01ae45ae3535091273b658a8</t>
  </si>
  <si>
    <t>b49904e6-0cb1-4a20-84fb-d63326074f6b</t>
  </si>
  <si>
    <t>0x77d9527568e385c73a1808d4f60fc63450f025b2a82f5a3808b5f4ee8ec99b9f</t>
  </si>
  <si>
    <t>8fc16664-24f4-4bef-b1b5-09ac597e4f4a</t>
  </si>
  <si>
    <t>0x0afec25dc40bbaa0685b47fb5b8eb8e45dbedd3c06dc2acb6fbdc7e317c13ce8</t>
  </si>
  <si>
    <t>04ff188b-24bc-4859-b6ee-5bf6a556c8f8</t>
  </si>
  <si>
    <t>0x33b07aea3776206950afa8df9b1ae6741b281315a428d7f0ae4b6286830755ea</t>
  </si>
  <si>
    <t>e30705bd-7dac-4f09-a404-c653f8dd5f58</t>
  </si>
  <si>
    <t>0xc28f08adc7b209e32900636e80cbadf8ceb89aa569255da0fae2e4d519987404</t>
  </si>
  <si>
    <t>f54db578-0365-4f20-86e1-07eb0f7202f5</t>
  </si>
  <si>
    <t>0x7e8ce1131b46eb24136367660ec113efb1858a206f57e97d22ce07936324b2c5</t>
  </si>
  <si>
    <t>95f6cb47-1664-4c0c-aee4-0c088b88ce01</t>
  </si>
  <si>
    <t>0x06b67dfe73c6015d44a8315be357330726e6bf42e577ee7f04a2c50d1d0094c1</t>
  </si>
  <si>
    <t>609f6abd-8fec-4f3b-be09-18b3c6322dcf</t>
  </si>
  <si>
    <t>0xae3d928965a95ac312e2816b7fb4bc92a4b90e60e513580aaedc1d767a8a2868</t>
  </si>
  <si>
    <t>c17a5599-5554-4022-b43a-ffb3dc83d749</t>
  </si>
  <si>
    <t>0x82ef91152da92b827387a70c95415f9a3e14807305d7d038a0be6c9d3b8a3d87</t>
  </si>
  <si>
    <t>e27b98b1-2989-4e20-a4cb-9a6a13cc24e8</t>
  </si>
  <si>
    <t>0x9d2241d5f914ca91308c4c086d4d4b04a42f80196c49273a4c4f1534244267a7</t>
  </si>
  <si>
    <t>ba1562a3-eb84-4d3e-a221-9ac0ac394ded</t>
  </si>
  <si>
    <t>0x146ed5b749bf49edfd554b135af41027d93bad69349051578d8d8b994c35d12a</t>
  </si>
  <si>
    <t>1a667517-19b0-49de-9749-bcbb40c884fb</t>
  </si>
  <si>
    <t>0xf8a164f2003f5ef43037bbdf20dccc1cac1d34e4ca49cd6c87612264de46eb52</t>
  </si>
  <si>
    <t>08a2a6d5-e385-4249-b8b0-73e6a6fc1b7c</t>
  </si>
  <si>
    <t>d20db2dd-1f85-41db-a881-0b3250b09f3e</t>
  </si>
  <si>
    <t>0xb22f071217e1c32368437492789c2757dafc27828f9060b7d3f05dbd45a8cb13</t>
  </si>
  <si>
    <t>7a02aa35-fc4c-465c-b8ab-91b0fb07ab7f</t>
  </si>
  <si>
    <t>0xe9cb91eb27717ac390855c499ad3d4081d937913233428e5fd2651e6c301bdcd</t>
  </si>
  <si>
    <t>dfb43366-348d-4f59-ab33-60e431fe22a7</t>
  </si>
  <si>
    <t>0x82cd29213eb55d51f8d5120c57df6c140cffe57e8b62170af7cc512bfe00cf46</t>
  </si>
  <si>
    <t>5aa8a167-b6db-4cdf-8952-a5e94c85a6b4</t>
  </si>
  <si>
    <t>0x69d10f5e3a347fd22fb2820006385d4ba2c49f33173f044d4b2a21cf39e64377</t>
  </si>
  <si>
    <t>f48044d3-07dd-421d-8387-271ace1611f1</t>
  </si>
  <si>
    <t>0xadc924656d355c38ab82e2c0abf2c5c568d8cf663b6d6eb81fabd13153ac5888</t>
  </si>
  <si>
    <t>a23813a8-d53e-49fc-84de-2b0db52e22a9</t>
  </si>
  <si>
    <t>0xb4b7950efa252e9d05a681b5fa488ecb775aca3cd0ae11fcea4d1fdbf107540e</t>
  </si>
  <si>
    <t>8760e687-0f63-4d91-8784-f22f79294ccb</t>
  </si>
  <si>
    <t>0xc7ad41b8219baf7922a12041e22196d6412a6d7658f9668aa1c0899852ca4ce7</t>
  </si>
  <si>
    <t>06114c72-aab1-4e67-acc8-957b07c69b5d</t>
  </si>
  <si>
    <t>0xbb552b17bd2a7fda3fd0e758b45e8a7b327e9c5ec7ed7951b25dd4a6f7bb1218</t>
  </si>
  <si>
    <t>0136fcfe-ff2a-4c72-9e8d-a499b3a11104</t>
  </si>
  <si>
    <t>0x853f8918b5e9dbc4656877f0871f43bbeb27ab77f192e30cb8a2804c80b29dbc</t>
  </si>
  <si>
    <t>cd1c394f-1abd-4478-8834-60e1f7c7c9bc</t>
  </si>
  <si>
    <t>0xdbf261899b33213b5e0ca926aace60af2e99e6bce75d427992a63e1f9abe91bb</t>
  </si>
  <si>
    <t>599aad79-4154-4cfa-9ae6-9f7c9ff71506</t>
  </si>
  <si>
    <t>0x438750f48857d0a1715fe80a7836eea837710b41ae51bac1ad5c27add11cf507</t>
  </si>
  <si>
    <t>55141b37-16a5-4b4d-924f-ae961f973384</t>
  </si>
  <si>
    <t>0xb3c9a706904da9ab6f05f26f36ef6bd880240e8cfb2a38a593439e51448a87a2</t>
  </si>
  <si>
    <t>cddb34e2-52e9-4924-8386-d7d858e4feb1</t>
  </si>
  <si>
    <t>0xd2bfeea5baad7127b2fe7d9d60f154182797b7a1b6fc47685228c43e777d6afa</t>
  </si>
  <si>
    <t>2cb8299d-fa22-4fa7-9dc3-72f4e265ed7e</t>
  </si>
  <si>
    <t>0x45fd4aef787a9fa3d2eb2ab82b647d23af5beb559a9de7cd62fa58d768b08a08</t>
  </si>
  <si>
    <t>5bf769a1-3dfc-4877-b1da-3491bd1520c9</t>
  </si>
  <si>
    <t>0xc2e30e6b7a78dd53d4a1433ceb791edd062b91297d92c6eb0c34ac3c771361ff</t>
  </si>
  <si>
    <t>7ba53417-b8e3-47f9-9d1d-7b3db1fc67a4</t>
  </si>
  <si>
    <t>0xf335c57f0c37a9e90c41c90cf17fc5f7c43d06fbdcbda5cca84f838757010b42</t>
  </si>
  <si>
    <t>ff605659-1cf8-4af1-9754-274ff7eb811f</t>
  </si>
  <si>
    <t>0x78c0c0ed69a028c880e500a4b3ac44e504d6f749ae15de1eeee7e0b1a27ad5c5</t>
  </si>
  <si>
    <t>52e45043-acc2-425c-8a0f-54e92afb3f73</t>
  </si>
  <si>
    <t>0xae6b7a0fb418d8da3cc04e53baf8c0812647d9559623c8363c73e2cd8dc7ec29</t>
  </si>
  <si>
    <t>3a0a9720-832f-41d2-a1d7-1395b05fbb98</t>
  </si>
  <si>
    <t>0x9382389200b6db397d9c751e23bd4033ccfcd55089f29ceabf4067e68fae2202</t>
  </si>
  <si>
    <t>484125da-434d-423b-b16d-64724c0b2783</t>
  </si>
  <si>
    <t>0x60a4b69282a525e84ca441ede4f922d3a5eac1dc1c433fd18059a0f54a420603</t>
  </si>
  <si>
    <t>4fe02196-66e7-4af9-b546-38be7e1377c8</t>
  </si>
  <si>
    <t>0x61021001beeca697c27f62f8ac18522c6bd02b31633ea507c4f35b9e9d891092</t>
  </si>
  <si>
    <t>330c2b3c-62e9-4a7e-a712-5eededa16611</t>
  </si>
  <si>
    <t>0x253b13d5f5b51df10a8e303fc0fe6db1a26f26a9dc68c35f680d61e8828ee85d</t>
  </si>
  <si>
    <t>0922adaa-7037-4d43-8204-7a1829d8920f</t>
  </si>
  <si>
    <t>0x78a94c3b56682ee07e923b1081e14cbca84fef99c6ee6e5c82601e67d6b343df</t>
  </si>
  <si>
    <t>20f91b13-0442-48e7-ac76-f8108b4629b0</t>
  </si>
  <si>
    <t>0xbb2085937b84a3354acedf87d045502f730f82fde770089d1f558d5e4f09dfc9</t>
  </si>
  <si>
    <t>b029a418-6585-431e-bb13-fa9b3d4cf6ed</t>
  </si>
  <si>
    <t>0x0fd3e023cbab23585a936340fbff856da3ece14886904e100903809432428e69</t>
  </si>
  <si>
    <t>7aca6b54-5c2d-4993-b437-15b02bf1e79c</t>
  </si>
  <si>
    <t>f8e7cdb7-2512-4046-bc6b-2983b4470680</t>
  </si>
  <si>
    <t>0xaa9c69f641a8f3c1073726647b15f6bcc61ca7e276ec961b2b3ab90e02ac8e1e</t>
  </si>
  <si>
    <t>9e742173-a513-48b8-9277-9ebabb26fea6</t>
  </si>
  <si>
    <t>0x338d34b5a7d8c29e653227bcb65da64289e22389bbd88591c91304a7f4e55ac1</t>
  </si>
  <si>
    <t>22ea7e98-399a-429c-a012-13be768387b3</t>
  </si>
  <si>
    <t>0xcf4ddc78ffe9c9ef2ace37a7bf25ce64f87a10cda2941fc9e45f882628f66010</t>
  </si>
  <si>
    <t>be0d4113-4239-479d-aac0-59905c6d5237</t>
  </si>
  <si>
    <t>0xaaf2d5992553b83f357292cee2795079da89595998f078b966dcf009872ca773</t>
  </si>
  <si>
    <t>75cfaa6b-dd38-4609-8819-ebc2e9674c4c</t>
  </si>
  <si>
    <t>0xc6be3303816a6b0f3a38ce51c671dc6dd78474813e855e7c647aa82bf3178627</t>
  </si>
  <si>
    <t>a54315b1-46db-4dee-8029-c3d6731909af</t>
  </si>
  <si>
    <t>0xee7a9ed1f2276b9e2d9c6c570c6bac90cc50975902ff6cdf8ec200b949213b5f</t>
  </si>
  <si>
    <t>7e1aa751-a9cf-4ef2-aa78-7b55bd154f01</t>
  </si>
  <si>
    <t>0x9af1be79f2cadfafa9915b67c43ec2b5018d80cd4246ed5cdd9e361fdf0b3748</t>
  </si>
  <si>
    <t>cb661ff5-01b1-4a36-a4b2-b84bb6c0fde2</t>
  </si>
  <si>
    <t>0xd733db4622b256e5601533be56341a52ca1bdff0248e88640afc6fb88fbe9c14</t>
  </si>
  <si>
    <t>d4969866-2b02-4150-8154-605b45c5c40b</t>
  </si>
  <si>
    <t>0xf31dc06dfc96fef3e6579ff9572d29a71a5d1ebc66c523f352b74b9f75cc86da</t>
  </si>
  <si>
    <t>e9b00e7f-63d4-4237-9b94-0ed19b7868ed</t>
  </si>
  <si>
    <t>3931dcb8-9286-4be1-ae36-6a54ad86c42b</t>
  </si>
  <si>
    <t>Bônus 55 Unity</t>
  </si>
  <si>
    <t>0x9be4419c2de6922165b057223174fe63ac2e997029db5a6c1ebe1f1e877060cf</t>
  </si>
  <si>
    <t>87894c89-c9ee-4a0f-ad24-c963ee757dc6</t>
  </si>
  <si>
    <t>0xe71e656b392fcd87fc975d16dbdba4bd7e2e9b957ee74a5aa2ce87239b21bab4</t>
  </si>
  <si>
    <t>3ee43d80-b1cc-4b05-9a74-1e3f81fc3488</t>
  </si>
  <si>
    <t>0x29a9f046832bcad5e60fef3f680131c8d0801f95573668db0631b144e0b179d8</t>
  </si>
  <si>
    <t>51d412e8-9d95-4075-bca9-2694c63ceee2</t>
  </si>
  <si>
    <t>0x6c26c4d0e1fa3e02545f9411c635af041b824f83091503ef903ea95db40b48cc</t>
  </si>
  <si>
    <t>aaced348-99ff-4d3e-be24-89ba0b49a37a</t>
  </si>
  <si>
    <t>0xf962f80c30270b9f7118939e114fe8225634ba0c723686c1011f4677c5734aa8</t>
  </si>
  <si>
    <t>f3962e95-3def-4c2c-bc07-d50dbe17dd60</t>
  </si>
  <si>
    <t>0xe1564228f3b2e3552a6b5a22d84152b3f0f3214c19a89b12af8180962c6375cf</t>
  </si>
  <si>
    <t>891f1500-f6da-4d8d-894e-e2dfd0e6a2b4</t>
  </si>
  <si>
    <t>86f2a875-59a6-4f2f-843d-779152e36150</t>
  </si>
  <si>
    <t>7e197aa0-2f7b-4cdd-9565-41ab2f67d3ce</t>
  </si>
  <si>
    <t>0dd4f224-3858-4ee3-a8f6-c460366605a7</t>
  </si>
  <si>
    <t>0xe507383025d0e88fc04735b670c39e14d47723d5112be904a091578b347b3b8a</t>
  </si>
  <si>
    <t>0e704c01-2cbd-4e46-b31d-cbd822f66b80</t>
  </si>
  <si>
    <t>0xac6c154ab01810ca9696c3569123120c6318877d13bc231e2df26d18574981bd</t>
  </si>
  <si>
    <t>3a028345-8c70-4cc7-9ceb-aaeb3551cd5f</t>
  </si>
  <si>
    <t>5730085f-da17-4340-bf6e-3eea0df4e129</t>
  </si>
  <si>
    <t>0x9bacdddc70a7d57e12235eb59b3b2b46bcf0c175b268e42158c7ad2d4138a893</t>
  </si>
  <si>
    <t>69137277-1ad3-4c7e-9bc1-a895c63ee0a4</t>
  </si>
  <si>
    <t>0x127b8876c4d203ee309a35bacee1bdb52194adeae0574862d020e36dbc878a79</t>
  </si>
  <si>
    <t>1a46e605-42b3-4b6f-8333-661561201d3e</t>
  </si>
  <si>
    <t>0xa375278678f8de5d10c52e9f0a7ad280a38f2cab5929e3df86eda8919cd6c016</t>
  </si>
  <si>
    <t>307c8498-e17d-4b7f-817d-3fe3c6e8abec</t>
  </si>
  <si>
    <t>0xdb90ada5324df9caa0faefb371a786ad29fb804a6e1f97b822342515c2741272</t>
  </si>
  <si>
    <t>6e999ae7-5a86-4fcc-8bf4-8d3f3390acb9</t>
  </si>
  <si>
    <t>0xbf56bd35f639dc2dfe5197f6089ef1f82181dc0577551830d165c58c6664b232</t>
  </si>
  <si>
    <t>0a70c1aa-b49f-44d2-864b-7fb23e93fff6</t>
  </si>
  <si>
    <t>0x6eac678e35f5b59e04c5f41d8cf5aa070db9395f2624746dc2519dc192dfa55d</t>
  </si>
  <si>
    <t>bf6d3511-ac7f-4a27-bc60-5e1311dda617</t>
  </si>
  <si>
    <t>0xca50751bbb7eab5d9b27d85b6e78906be48584acf224e849dbfce8d9f9696741</t>
  </si>
  <si>
    <t>1d13fb97-d3ad-4afb-9ea3-cb4c087e7b4a</t>
  </si>
  <si>
    <t>0x9e314db851d71b126086d55e4b05cea9d514670d582000926d22c9e0e78a82b4</t>
  </si>
  <si>
    <t>eb3d8058-a4af-4b82-91f1-11acb9658652</t>
  </si>
  <si>
    <t>4865</t>
  </si>
  <si>
    <t>Custos de Advocacia Faria Cendão e Maia</t>
  </si>
  <si>
    <t>Faria Cendão e Maia</t>
  </si>
  <si>
    <t>cb0d13b6-51da-40a4-be31-e7ad247360c9</t>
  </si>
  <si>
    <t>0x0c5facf7c970335e3bfc47f006438550495c6772cb8c113a5b8ea82f47f180ce</t>
  </si>
  <si>
    <t>24f38298-e33a-4a2c-937f-6fb6675c7adf</t>
  </si>
  <si>
    <t>0x0d112bac03125e53c676dc9a333567bd16cab6fcc5a842b848c623878bd96d8c</t>
  </si>
  <si>
    <t>1038d717-77a5-4735-8802-b5199197646d</t>
  </si>
  <si>
    <t>Transferencia para carteira desconhecido</t>
  </si>
  <si>
    <t>0xf043342e2c0ed70a0427ddb29adc98057cabf736c15a8682b542baa3afc9b032</t>
  </si>
  <si>
    <t>787d621d-e022-4ce2-a71d-da0879913543</t>
  </si>
  <si>
    <t>0x001d4362c5ebeb1d93b77a719d0486b903d284eee5715c39122b961246791310</t>
  </si>
  <si>
    <t>ed84bc1b-41a9-4d4d-a1ab-2dffd373482f</t>
  </si>
  <si>
    <t>0x913b571791ad8299195a0841af924db76c2c7849b0784db121c53010f983a5e5</t>
  </si>
  <si>
    <t>325168eb-3f28-41b3-b690-834cb5c788fa</t>
  </si>
  <si>
    <t>0x68037f6b343ca46f46eed87c777450fdbe2f1eb626be8c490a3ff9d3ed9e991a</t>
  </si>
  <si>
    <t>d69111ed-0ce5-4a9c-b395-1d2436891a63</t>
  </si>
  <si>
    <t>Pausa no contrato</t>
  </si>
  <si>
    <t>0x5447b5fcae57076e94107283c59a33da65186be72e9de1322aecbfca5513e1a6</t>
  </si>
  <si>
    <t>41192bce-a47a-4932-b4fd-5e114335e189</t>
  </si>
  <si>
    <t>0x5cbb50cbf15297ef8afdd7aee7ba02aa8ed9430f980ff57d791fb0dec493835c</t>
  </si>
  <si>
    <t>c7a1b2b1-2776-4ac9-888d-ccf540cf617b</t>
  </si>
  <si>
    <t>0x6feaef5596c3ea3266ceda2cf9c695e7606e403245f87040803d53b34d6ceba6</t>
  </si>
  <si>
    <t>b8dee6e9-a1fe-4224-a02e-c9e407c804cc</t>
  </si>
  <si>
    <t>0x267312dc685726e67f7a48f1a3166a587cf722c2c5ff69a1433d74bd61dc6878</t>
  </si>
  <si>
    <t>aa82c85a-3aac-4d32-871e-9e55d43b894f</t>
  </si>
  <si>
    <t>0x827c6fd536396392de97b8e1ff4c64ae678389b6d38fc93e66cc0f492e8d645a</t>
  </si>
  <si>
    <t>543300ab-e4df-47cc-aecf-b9a68350495d</t>
  </si>
  <si>
    <t>Transferencia para o Taira, antigo conselheiro</t>
  </si>
  <si>
    <t>0x15b7a2a67758eb487db333eb6f27506f9198f2ac5adfb82622023a2e44af3875</t>
  </si>
  <si>
    <t>9f135a58-25fa-4ad2-aeaa-102779165c0b</t>
  </si>
  <si>
    <t>0xaeef7e7a9e0b60223e810905618d95c05a70b56c9393e048ebf4eea3c41ec812</t>
  </si>
  <si>
    <t>4866</t>
  </si>
  <si>
    <t>Transferência Enviada para Binance</t>
  </si>
  <si>
    <t>b2e572dc-4ce7-46a9-8a4c-c7789cf9e7e7</t>
  </si>
  <si>
    <t>Envio de NFT 55Unity para MollyCooL</t>
  </si>
  <si>
    <t>0x44d91e002ce10f2fbf8db4c1da09949022503486a71bc8eee6d959e9445aaa25</t>
  </si>
  <si>
    <t>c826cddc-7f1b-44ae-8d9c-dbc6bea7e081</t>
  </si>
  <si>
    <t>Envio de NFT 55Unity para 0x28Aca53f9962beF187Ee5df733124a5aEE7c50A5</t>
  </si>
  <si>
    <t>0xd012a06976fb7298258a87d18ff5bfa552d5c0d2cd6cf205b08d5491d0e624b3</t>
  </si>
  <si>
    <t>d2308a21-6150-4336-ab7c-114773a67565</t>
  </si>
  <si>
    <t>Gabriel Polverelli - pessoal</t>
  </si>
  <si>
    <t>Aporte inicial para financiar custos</t>
  </si>
  <si>
    <t>0xb5c66c74145f0fedf1296e1879e141ee56d2be851aff5c62025de5992e4749c2</t>
  </si>
  <si>
    <t>4867</t>
  </si>
  <si>
    <t>db1ffbcb-63b3-450c-a1a0-b9b6557360cc</t>
  </si>
  <si>
    <t>0x82baa2c0790694c6798ffb30ba22e89fec8d41aeb5fe8770052afbb5f925d423</t>
  </si>
  <si>
    <t>b0a360aa-d34a-445b-a2ec-7c2d5f6e393d</t>
  </si>
  <si>
    <t>0xd75e29eaf6c99a70a3ed8bb454103d3fddf3c56e5829452aa50a939ebeff6cc4</t>
  </si>
  <si>
    <t>e9aa5da1-3ac6-4e9d-abc0-dea9e6ac5ced</t>
  </si>
  <si>
    <t>0x80948bf5e6fff1069173e33d9f7176aeb925f4b0c0c7e1ff1ad3e8160912f7b5</t>
  </si>
  <si>
    <t>38949a5a-ca8a-451d-b09e-38062de1c008</t>
  </si>
  <si>
    <t>0xa7a5b4a690234d848985e73b7216ea229cd067af4d01e75c928b7b9f3c477fc0</t>
  </si>
  <si>
    <t>8fe74602-dd9a-4560-859d-f42ca169271e</t>
  </si>
  <si>
    <t>0xa0f42baf6a000f9f8afb6023bd802ad89fcf74c4c941fadfcc53dacdad8afd2f</t>
  </si>
  <si>
    <t>fc5c20ac-046e-4ec4-9636-a8e11a8a89d1</t>
  </si>
  <si>
    <t>0xba24b27c1c0676e426d68810aa20c59edbd73b71fa8b7ce7b39ecd494e5be303</t>
  </si>
  <si>
    <t>00a2f41c-f431-4ce9-ae9c-37d43dd8aa48</t>
  </si>
  <si>
    <t>0xae0e4b720fb350f5b255c706844d50ee616cadfde2ca0173f4037177055f99e9</t>
  </si>
  <si>
    <t>ed9e3d8c-a12b-40e0-a105-b8a8c4c9b3de</t>
  </si>
  <si>
    <t>0x97cc2b41c07528d2364991bb433405347910100a8ccace97d813f084c54fe3ba</t>
  </si>
  <si>
    <t>403</t>
  </si>
  <si>
    <t>Mútuo Conversível Bruno Feigelson</t>
  </si>
  <si>
    <t>4868</t>
  </si>
  <si>
    <t>4869</t>
  </si>
  <si>
    <t>Reembolso Lucas dos Santos Reis</t>
  </si>
  <si>
    <t>06189fbe-def1-4f8f-9338-a9f4d14d64fd</t>
  </si>
  <si>
    <t>0x9becca2d01a5f6248353981181bb28ba3c5b9eee7870067a216d8a9dffcde686</t>
  </si>
  <si>
    <t>6040bc05-cd6e-4d70-a05c-2b0504e4818a</t>
  </si>
  <si>
    <t>0x3f938856998d0f70709633106672a75cae9efd05880cb1065e306a88b8b40b76</t>
  </si>
  <si>
    <t>53a8284d-4842-4789-a194-68b3f22e81d4</t>
  </si>
  <si>
    <t>0xb59692055f30e20123efc6a0a6648d8e522b6836f87e2989422467690e0409aa</t>
  </si>
  <si>
    <t>2a6f9f4a-5bdc-4466-b892-9bd802583761</t>
  </si>
  <si>
    <t>0xab809d8a3508bf2da2d8a732eab6ba2cdc6bc969bc26869be81ac07cf6d5a9ae</t>
  </si>
  <si>
    <t>7551860d-c314-4cce-bef0-7f6c33d2ed18</t>
  </si>
  <si>
    <t>6cdac6c9-ab54-43dc-ad96-8d4aaf519976</t>
  </si>
  <si>
    <t>f81afc8b-cc7c-44a5-a880-53c621ed966f</t>
  </si>
  <si>
    <t>0x6508f985cce8bec592c542c93591b3b3bac4f1556d52f1b2800fd18895dda890</t>
  </si>
  <si>
    <t>32258c75-4911-4981-b830-ddf1c65a551b</t>
  </si>
  <si>
    <t>0x20b66f49e1b213dd6e92794777de0bbbee695c959a6fd8525e563efed30cd6dc</t>
  </si>
  <si>
    <t>15c858ce-cf90-4618-8009-5f9d877face0</t>
  </si>
  <si>
    <t>0x79fa1d4ca97b803506e752370ce53d69a2e8422cf1553be4e08c5e2e33cef459</t>
  </si>
  <si>
    <t>09ad854b-fb6a-4560-b94a-99998ef31940</t>
  </si>
  <si>
    <t>0x191da6fdc65a94ded3c0cb7345c1ed603dd0cecd028acda84757cc35929d920c</t>
  </si>
  <si>
    <t>40149986-3b65-4f06-a777-28f7e0aa0f51</t>
  </si>
  <si>
    <t>c25bd584-bd61-4cac-85ef-01196a2f463d</t>
  </si>
  <si>
    <t>0xecd3fb6b88f7140aea5e6f4659cbb4a9945ee525be41a36b4b7902dbf5b956ac</t>
  </si>
  <si>
    <t>a355f09a-b636-4742-ac49-2ee949b86144</t>
  </si>
  <si>
    <t>0x3a673357f39d8f30c02d691250f11f7cad86012a5793eb7794a8a14a6f8604dc</t>
  </si>
  <si>
    <t>d4e76291-21ce-4e41-be49-33815961fa5b</t>
  </si>
  <si>
    <t>0xda13d3fd533e4c16034b6a68d30b309b2abb9885123ffcf27167c047950005c3</t>
  </si>
  <si>
    <t>fe91dd5f-a2d6-4494-8ce1-26413f208538</t>
  </si>
  <si>
    <t>0x0c776e5af1cc7b29575e4091df7b87cf23a3b20865ba092c9464685eb4aed088</t>
  </si>
  <si>
    <t>30ea85b9-b57b-4caf-af95-7f7be3cf163c</t>
  </si>
  <si>
    <t>0x4a741b34d4e9ad55fffce22e082ef896be8fa05cc481dcde6b889409094be648</t>
  </si>
  <si>
    <t>a7ad9358-7ce0-4c3d-8a06-c1799305af68</t>
  </si>
  <si>
    <t>0x55dce74b4e1a5b768cc35e099ec96b6357af7d2773a6bfd5ced0a41a906b87ab</t>
  </si>
  <si>
    <t>576e17ad-1279-4a61-8eed-b74df9831f15</t>
  </si>
  <si>
    <t>0xb19cf6d301f61aeb6f1260235c4d6cd05ca13c5e7f10f7408e94d2ab5ca5a10b</t>
  </si>
  <si>
    <t>26ff88be-992d-4536-997b-6cfadf332a3a</t>
  </si>
  <si>
    <t>0xa42aa091c3a4bbd53e6a9423244e1874ca48d108adc09ccca8f19bf885bfabb3</t>
  </si>
  <si>
    <t>176857a9-e2ec-4229-9579-367859458549</t>
  </si>
  <si>
    <t>0x88417c0f59e353f9d08e308d9bfd1ad870a0f1c30b4390b90bbe77f7fd6c5da6</t>
  </si>
  <si>
    <t>7ae3f073-809c-4ac5-bc82-c9c408669915</t>
  </si>
  <si>
    <t>0x192a7122789100b816d0c5e8dc8add9423e2f945e2aec919a40532801e87fdda</t>
  </si>
  <si>
    <t>4b21123e-0615-4424-948e-97a496ebc036</t>
  </si>
  <si>
    <t>0xf6d2e6b174f5d7cdcecd884ee3cb4a02416422740603afeb383b3ba3d36d9913</t>
  </si>
  <si>
    <t>ba4e57f8-80e2-4376-a238-0b65139bb9df</t>
  </si>
  <si>
    <t>0xfe87498f860ee87c74fad521edffe4ce9a6efb5f49c1df7b4dbb1694a7bc77bc</t>
  </si>
  <si>
    <t>c7e25e1f-f354-4680-8f83-29eca4c718c5</t>
  </si>
  <si>
    <t>0xfee416e10f968760b9bafc98ef9b833b79dd2e4c8821d6002b36eea62ae58b94</t>
  </si>
  <si>
    <t>406f1c62-2c58-4aa8-94d8-85a5bf20f0b6</t>
  </si>
  <si>
    <t>0xd09000f085ddac1e16e5a868500d7815ea2bae0279798986ddc07f11accadebc</t>
  </si>
  <si>
    <t>f7e85cd6-a60d-46ce-90d8-e7d1f1d23ab5</t>
  </si>
  <si>
    <t>0xae3260a354f82f31b8ce3484c127cff80e4ef5dc655ac659dbd609823bf24fa1</t>
  </si>
  <si>
    <t>4d79160e-d3cb-454c-a7ef-9cef89bb4469</t>
  </si>
  <si>
    <t>0x65306d3464232a127bfd924786f79913a997c1f4d6587a063fe701bf470d8238</t>
  </si>
  <si>
    <t>f3e200f3-8f24-49eb-a59d-61c54c510a7f</t>
  </si>
  <si>
    <t>0x3cdf7bf3cb4544c4cc92b976ac2714de87c0bdca60b46b0eb0cce8583a8691f0</t>
  </si>
  <si>
    <t>060d6d5a-699d-4c96-bc64-f1347c2f1a99</t>
  </si>
  <si>
    <t>0xdc7a8ca28e0c4b724381fbdab6afee8fd313ee0f868657a5531164049351ef4c</t>
  </si>
  <si>
    <t>2c2c034d-b264-44d0-a699-e66bda6f6431</t>
  </si>
  <si>
    <t>0xe131164cd4c720e6a28f9331b0f6c9e608f84b62f18ab0254311e24c1fc27073</t>
  </si>
  <si>
    <t>ef65da51-edd5-4de2-9c98-5af437ee4047</t>
  </si>
  <si>
    <t>0x3a193be5708d81b9f0da0b563daae0d81cd4bec0d6734b003296e27a915ac879</t>
  </si>
  <si>
    <t>40ba4a17-832e-4ca6-a4da-1933617a2045</t>
  </si>
  <si>
    <t>Teste</t>
  </si>
  <si>
    <t>0x6832bffbeed68dc54668ce4fcd9bdae6ba13aee94f813359c0154f7278de678e</t>
  </si>
  <si>
    <t>6e327577-8735-4daa-8546-456d1247d9ce</t>
  </si>
  <si>
    <t>0x95345b8c3fc81bc3273e8dae3bc08ddf21836f66055be4864a023539de34659e</t>
  </si>
  <si>
    <t>ac0d14dc-a8a4-4e91-b9ba-47ef19e23299</t>
  </si>
  <si>
    <t>f9f145a9-4fbf-4688-9208-5ed928339bae</t>
  </si>
  <si>
    <t>bedbc9bf-5dab-40cd-bfe5-94bce3b78185</t>
  </si>
  <si>
    <t>9ebae64d-a3a6-4108-b91e-630656b6074c</t>
  </si>
  <si>
    <t>Criação do contrato do 55unity v2, deploy na mainnet</t>
  </si>
  <si>
    <t>0x0f3e2485506fb4212a4e952a747c46e015e7876c38bf048ffc380ef94be93902</t>
  </si>
  <si>
    <t>991a387b-a46c-4b69-9462-6e40d43d3008</t>
  </si>
  <si>
    <t>Transfer</t>
  </si>
  <si>
    <t>0x7031a1ffeb64443bfef55e9ea5bdd2239d1386481dc186acf4244712b365a6cf</t>
  </si>
  <si>
    <t>f251743b-cd09-40e2-b358-cc999949ec77</t>
  </si>
  <si>
    <t>Criação do contrato do 55unity, deploy na mainnet</t>
  </si>
  <si>
    <t>0x67acabfd6efb0b977575d6567ba2743d58f71fdba04cbfd2f5d28142127dcba6</t>
  </si>
  <si>
    <t>7df7fced-53f5-4c8d-99b7-d819135fa5f5</t>
  </si>
  <si>
    <t>0x8978e908eac6e834728c2b69bbc9bf1509fb06b8799acfaea9792c7b6388f25c</t>
  </si>
  <si>
    <t>f34b9ae7-be8d-4529-85a6-cb4908a27dc8</t>
  </si>
  <si>
    <t>0x6ba8ec4b3e8fd0ac2da217c740b60fb05216bc0530709b9b736d81f51ee506d8</t>
  </si>
  <si>
    <t>865fb2bb-254a-434f-9b85-a33568f53d13</t>
  </si>
  <si>
    <t>0x0cb794ca1a61493eb1ac8425bedfbebc9135f736b5486d3633ebc5060311dd28</t>
  </si>
  <si>
    <t>0896a966-cc8d-438f-aee1-36b390f16cd0</t>
  </si>
  <si>
    <t>0xc6f8301e08c6a623e729b3dbf348e77aff55dae5c7630f1d070e010256b79a48</t>
  </si>
  <si>
    <t>a51e6bd8-835b-4f8c-b38b-008ffe6c53ba</t>
  </si>
  <si>
    <t>0x718e4e9148eb5bb1ee5bb3b87c4b4d50af6cf81f0eaef63fda34c57733ad5271</t>
  </si>
  <si>
    <t>4870</t>
  </si>
  <si>
    <t>Reembolso Caio Barbosa Zacarias</t>
  </si>
  <si>
    <t>4871</t>
  </si>
  <si>
    <t>Reembolso Gabriel Polverelli Nogueira</t>
  </si>
  <si>
    <t>615c9c11-47e7-4cf9-98b2-520850fbf76e</t>
  </si>
  <si>
    <t>0x57a9ea75e98d3ce0e26721d6be05e3b7fc16fa92b0af11808ed94018d3ee672a</t>
  </si>
  <si>
    <t>21674937-ed46-4850-b00d-593591d0afc0</t>
  </si>
  <si>
    <t>0xa972d3327180166c9bb67b6c65b17026268aa26ffdc7a4ddaa4015cf24649e6f</t>
  </si>
  <si>
    <t>fabca98e-bab1-4675-b2a1-e0acb60419eb</t>
  </si>
  <si>
    <t>0x76538d7ff8bb005441b425d82256be6f84abe7f4debecd0c176aaa8b5aa028e3</t>
  </si>
  <si>
    <t>2824d51c-d73b-4502-a7c0-9807524f46ca</t>
  </si>
  <si>
    <t>406</t>
  </si>
  <si>
    <t>407</t>
  </si>
  <si>
    <t>Mútuo Conversível Roberto Grosman</t>
  </si>
  <si>
    <t>408</t>
  </si>
  <si>
    <t>404</t>
  </si>
  <si>
    <t>4872</t>
  </si>
  <si>
    <t>4873</t>
  </si>
  <si>
    <t>4874</t>
  </si>
  <si>
    <t>Reembolso Bruno Dyskant Flomin</t>
  </si>
  <si>
    <t>4875</t>
  </si>
  <si>
    <t>4876</t>
  </si>
  <si>
    <t>4877</t>
  </si>
  <si>
    <t>4878</t>
  </si>
  <si>
    <t>4879</t>
  </si>
  <si>
    <t>Salário Bruno Leao Teixeira</t>
  </si>
  <si>
    <t>405</t>
  </si>
  <si>
    <t>4880</t>
  </si>
  <si>
    <t>409</t>
  </si>
  <si>
    <t>Mútuo Conversível Fábio Natan</t>
  </si>
  <si>
    <t>date</t>
  </si>
  <si>
    <t>token</t>
  </si>
  <si>
    <t>close</t>
  </si>
  <si>
    <t>1683331200WETH</t>
  </si>
  <si>
    <t>1683331200USDT</t>
  </si>
  <si>
    <t>1683331200USDC</t>
  </si>
  <si>
    <t>1683331200MATIC</t>
  </si>
  <si>
    <t>1683331200ETH</t>
  </si>
  <si>
    <t>1683331200BRL</t>
  </si>
  <si>
    <t>1683244800WETH</t>
  </si>
  <si>
    <t>1683244800USDT</t>
  </si>
  <si>
    <t>1683244800USDC</t>
  </si>
  <si>
    <t>1683244800MATIC</t>
  </si>
  <si>
    <t>1683244800ETH</t>
  </si>
  <si>
    <t>1683244800BRL</t>
  </si>
  <si>
    <t>1683158400WETH</t>
  </si>
  <si>
    <t>1683158400USDT</t>
  </si>
  <si>
    <t>1683158400USDC</t>
  </si>
  <si>
    <t>1683158400MATIC</t>
  </si>
  <si>
    <t>1683158400ETH</t>
  </si>
  <si>
    <t>1683158400BRL</t>
  </si>
  <si>
    <t>1683072000WETH</t>
  </si>
  <si>
    <t>1683072000USDT</t>
  </si>
  <si>
    <t>1683072000USDC</t>
  </si>
  <si>
    <t>1683072000MATIC</t>
  </si>
  <si>
    <t>1683072000ETH</t>
  </si>
  <si>
    <t>1683072000BRL</t>
  </si>
  <si>
    <t>1682985600WETH</t>
  </si>
  <si>
    <t>1682985600USDT</t>
  </si>
  <si>
    <t>1682985600USDC</t>
  </si>
  <si>
    <t>1682985600MATIC</t>
  </si>
  <si>
    <t>1682985600ETH</t>
  </si>
  <si>
    <t>1682985600BRL</t>
  </si>
  <si>
    <t>1682899200WETH</t>
  </si>
  <si>
    <t>1682899200USDT</t>
  </si>
  <si>
    <t>1682899200USDC</t>
  </si>
  <si>
    <t>1682899200MATIC</t>
  </si>
  <si>
    <t>1682899200ETH</t>
  </si>
  <si>
    <t>1682899200BRL</t>
  </si>
  <si>
    <t>1682812800WETH</t>
  </si>
  <si>
    <t>1682812800USDT</t>
  </si>
  <si>
    <t>1682812800USDC</t>
  </si>
  <si>
    <t>1682812800MATIC</t>
  </si>
  <si>
    <t>1682812800ETH</t>
  </si>
  <si>
    <t>1682812800BRL</t>
  </si>
  <si>
    <t>1682726400WETH</t>
  </si>
  <si>
    <t>1682726400USDT</t>
  </si>
  <si>
    <t>1682726400USDC</t>
  </si>
  <si>
    <t>1682726400MATIC</t>
  </si>
  <si>
    <t>1682726400ETH</t>
  </si>
  <si>
    <t>1682726400BRL</t>
  </si>
  <si>
    <t>1682640000WETH</t>
  </si>
  <si>
    <t>1682640000USDT</t>
  </si>
  <si>
    <t>1682640000USDC</t>
  </si>
  <si>
    <t>1682640000MATIC</t>
  </si>
  <si>
    <t>1682640000ETH</t>
  </si>
  <si>
    <t>1682640000BRL</t>
  </si>
  <si>
    <t>1682553600WETH</t>
  </si>
  <si>
    <t>1682553600USDT</t>
  </si>
  <si>
    <t>1682553600USDC</t>
  </si>
  <si>
    <t>1682553600MATIC</t>
  </si>
  <si>
    <t>1682553600ETH</t>
  </si>
  <si>
    <t>1682553600BRL</t>
  </si>
  <si>
    <t>1682467200WETH</t>
  </si>
  <si>
    <t>1682467200USDT</t>
  </si>
  <si>
    <t>1682467200USDC</t>
  </si>
  <si>
    <t>1682467200MATIC</t>
  </si>
  <si>
    <t>1682467200ETH</t>
  </si>
  <si>
    <t>1682467200BRL</t>
  </si>
  <si>
    <t>1682380800WETH</t>
  </si>
  <si>
    <t>1682380800USDT</t>
  </si>
  <si>
    <t>1682380800USDC</t>
  </si>
  <si>
    <t>1682380800MATIC</t>
  </si>
  <si>
    <t>1682380800ETH</t>
  </si>
  <si>
    <t>1682380800BRL</t>
  </si>
  <si>
    <t>1682294400WETH</t>
  </si>
  <si>
    <t>1682294400USDT</t>
  </si>
  <si>
    <t>1682294400USDC</t>
  </si>
  <si>
    <t>1682294400MATIC</t>
  </si>
  <si>
    <t>1682294400ETH</t>
  </si>
  <si>
    <t>1682294400BRL</t>
  </si>
  <si>
    <t>1682208000WETH</t>
  </si>
  <si>
    <t>1682208000USDT</t>
  </si>
  <si>
    <t>1682208000USDC</t>
  </si>
  <si>
    <t>1682208000MATIC</t>
  </si>
  <si>
    <t>1682208000ETH</t>
  </si>
  <si>
    <t>1682208000BRL</t>
  </si>
  <si>
    <t>1682121600WETH</t>
  </si>
  <si>
    <t>1682121600USDT</t>
  </si>
  <si>
    <t>1682121600USDC</t>
  </si>
  <si>
    <t>1682121600MATIC</t>
  </si>
  <si>
    <t>1682121600ETH</t>
  </si>
  <si>
    <t>1682121600BRL</t>
  </si>
  <si>
    <t>1682035200WETH</t>
  </si>
  <si>
    <t>1682035200USDT</t>
  </si>
  <si>
    <t>1682035200USDC</t>
  </si>
  <si>
    <t>1682035200MATIC</t>
  </si>
  <si>
    <t>1682035200ETH</t>
  </si>
  <si>
    <t>1682035200BRL</t>
  </si>
  <si>
    <t>1681948800WETH</t>
  </si>
  <si>
    <t>1681948800USDT</t>
  </si>
  <si>
    <t>1681948800USDC</t>
  </si>
  <si>
    <t>1681948800MATIC</t>
  </si>
  <si>
    <t>1681948800ETH</t>
  </si>
  <si>
    <t>1681948800BRL</t>
  </si>
  <si>
    <t>1681862400WETH</t>
  </si>
  <si>
    <t>1681862400USDT</t>
  </si>
  <si>
    <t>1681862400USDC</t>
  </si>
  <si>
    <t>1681862400MATIC</t>
  </si>
  <si>
    <t>1681862400ETH</t>
  </si>
  <si>
    <t>1681862400BRL</t>
  </si>
  <si>
    <t>1681776000WETH</t>
  </si>
  <si>
    <t>1681776000USDT</t>
  </si>
  <si>
    <t>1681776000USDC</t>
  </si>
  <si>
    <t>1681776000MATIC</t>
  </si>
  <si>
    <t>1681776000ETH</t>
  </si>
  <si>
    <t>1681776000BRL</t>
  </si>
  <si>
    <t>1681689600WETH</t>
  </si>
  <si>
    <t>1681689600USDT</t>
  </si>
  <si>
    <t>1681689600USDC</t>
  </si>
  <si>
    <t>1681689600MATIC</t>
  </si>
  <si>
    <t>1681689600ETH</t>
  </si>
  <si>
    <t>1681689600BRL</t>
  </si>
  <si>
    <t>1681603200WETH</t>
  </si>
  <si>
    <t>1681603200USDT</t>
  </si>
  <si>
    <t>1681603200USDC</t>
  </si>
  <si>
    <t>1681603200MATIC</t>
  </si>
  <si>
    <t>1681603200ETH</t>
  </si>
  <si>
    <t>1681603200BRL</t>
  </si>
  <si>
    <t>1681516800WETH</t>
  </si>
  <si>
    <t>1681516800USDT</t>
  </si>
  <si>
    <t>1681516800USDC</t>
  </si>
  <si>
    <t>1681516800MATIC</t>
  </si>
  <si>
    <t>1681516800ETH</t>
  </si>
  <si>
    <t>1681516800BRL</t>
  </si>
  <si>
    <t>1681430400WETH</t>
  </si>
  <si>
    <t>1681430400USDT</t>
  </si>
  <si>
    <t>1681430400USDC</t>
  </si>
  <si>
    <t>1681430400MATIC</t>
  </si>
  <si>
    <t>1681430400ETH</t>
  </si>
  <si>
    <t>1681430400BRL</t>
  </si>
  <si>
    <t>1681344000WETH</t>
  </si>
  <si>
    <t>1681344000USDT</t>
  </si>
  <si>
    <t>1681344000USDC</t>
  </si>
  <si>
    <t>1681344000MATIC</t>
  </si>
  <si>
    <t>1681344000ETH</t>
  </si>
  <si>
    <t>1681344000BRL</t>
  </si>
  <si>
    <t>1681257600WETH</t>
  </si>
  <si>
    <t>1681257600USDT</t>
  </si>
  <si>
    <t>1681257600USDC</t>
  </si>
  <si>
    <t>1681257600MATIC</t>
  </si>
  <si>
    <t>1681257600ETH</t>
  </si>
  <si>
    <t>1681257600BRL</t>
  </si>
  <si>
    <t>1681171200WETH</t>
  </si>
  <si>
    <t>1681171200USDT</t>
  </si>
  <si>
    <t>1681171200USDC</t>
  </si>
  <si>
    <t>1681171200MATIC</t>
  </si>
  <si>
    <t>1681171200ETH</t>
  </si>
  <si>
    <t>1681171200BRL</t>
  </si>
  <si>
    <t>1681084800WETH</t>
  </si>
  <si>
    <t>1681084800USDT</t>
  </si>
  <si>
    <t>1681084800USDC</t>
  </si>
  <si>
    <t>1681084800MATIC</t>
  </si>
  <si>
    <t>1681084800ETH</t>
  </si>
  <si>
    <t>1681084800BRL</t>
  </si>
  <si>
    <t>1680998400WETH</t>
  </si>
  <si>
    <t>1680998400USDT</t>
  </si>
  <si>
    <t>1680998400USDC</t>
  </si>
  <si>
    <t>1680998400MATIC</t>
  </si>
  <si>
    <t>1680998400ETH</t>
  </si>
  <si>
    <t>1680998400BRL</t>
  </si>
  <si>
    <t>1680912000WETH</t>
  </si>
  <si>
    <t>1680912000USDT</t>
  </si>
  <si>
    <t>1680912000USDC</t>
  </si>
  <si>
    <t>1680912000MATIC</t>
  </si>
  <si>
    <t>1680912000ETH</t>
  </si>
  <si>
    <t>1680912000BRL</t>
  </si>
  <si>
    <t>1680825600WETH</t>
  </si>
  <si>
    <t>1680825600USDT</t>
  </si>
  <si>
    <t>1680825600USDC</t>
  </si>
  <si>
    <t>1680825600MATIC</t>
  </si>
  <si>
    <t>1680825600ETH</t>
  </si>
  <si>
    <t>1680825600BRL</t>
  </si>
  <si>
    <t>1680739200WETH</t>
  </si>
  <si>
    <t>1680739200USDT</t>
  </si>
  <si>
    <t>1680739200USDC</t>
  </si>
  <si>
    <t>1680739200MATIC</t>
  </si>
  <si>
    <t>1680739200ETH</t>
  </si>
  <si>
    <t>1680739200BRL</t>
  </si>
  <si>
    <t>1680652800WETH</t>
  </si>
  <si>
    <t>1680652800USDT</t>
  </si>
  <si>
    <t>1680652800USDC</t>
  </si>
  <si>
    <t>1680652800MATIC</t>
  </si>
  <si>
    <t>1680652800ETH</t>
  </si>
  <si>
    <t>1680652800BRL</t>
  </si>
  <si>
    <t>1680566400WETH</t>
  </si>
  <si>
    <t>1680566400USDT</t>
  </si>
  <si>
    <t>1680566400USDC</t>
  </si>
  <si>
    <t>1680566400MATIC</t>
  </si>
  <si>
    <t>1680566400ETH</t>
  </si>
  <si>
    <t>1680566400BRL</t>
  </si>
  <si>
    <t>1680480000WETH</t>
  </si>
  <si>
    <t>1680480000USDT</t>
  </si>
  <si>
    <t>1680480000USDC</t>
  </si>
  <si>
    <t>1680480000MATIC</t>
  </si>
  <si>
    <t>1680480000ETH</t>
  </si>
  <si>
    <t>1680480000BRL</t>
  </si>
  <si>
    <t>1680393600WETH</t>
  </si>
  <si>
    <t>1680393600USDT</t>
  </si>
  <si>
    <t>1680393600USDC</t>
  </si>
  <si>
    <t>1680393600MATIC</t>
  </si>
  <si>
    <t>1680393600ETH</t>
  </si>
  <si>
    <t>1680393600BRL</t>
  </si>
  <si>
    <t>1680307200WETH</t>
  </si>
  <si>
    <t>1680307200USDT</t>
  </si>
  <si>
    <t>1680307200USDC</t>
  </si>
  <si>
    <t>1680307200MATIC</t>
  </si>
  <si>
    <t>1680307200ETH</t>
  </si>
  <si>
    <t>1680307200BRL</t>
  </si>
  <si>
    <t>1680220800WETH</t>
  </si>
  <si>
    <t>1680220800USDT</t>
  </si>
  <si>
    <t>1680220800USDC</t>
  </si>
  <si>
    <t>1680220800MATIC</t>
  </si>
  <si>
    <t>1680220800ETH</t>
  </si>
  <si>
    <t>1680220800BRL</t>
  </si>
  <si>
    <t>1680134400WETH</t>
  </si>
  <si>
    <t>1680134400USDT</t>
  </si>
  <si>
    <t>1680134400USDC</t>
  </si>
  <si>
    <t>1680134400MATIC</t>
  </si>
  <si>
    <t>1680134400ETH</t>
  </si>
  <si>
    <t>1680134400BRL</t>
  </si>
  <si>
    <t>1680048000WETH</t>
  </si>
  <si>
    <t>1680048000USDT</t>
  </si>
  <si>
    <t>1680048000USDC</t>
  </si>
  <si>
    <t>1680048000MATIC</t>
  </si>
  <si>
    <t>1680048000ETH</t>
  </si>
  <si>
    <t>1680048000BRL</t>
  </si>
  <si>
    <t>1679961600WETH</t>
  </si>
  <si>
    <t>1679961600USDT</t>
  </si>
  <si>
    <t>1679961600USDC</t>
  </si>
  <si>
    <t>1679961600MATIC</t>
  </si>
  <si>
    <t>1679961600ETH</t>
  </si>
  <si>
    <t>1679961600BRL</t>
  </si>
  <si>
    <t>1679875200WETH</t>
  </si>
  <si>
    <t>1679875200USDT</t>
  </si>
  <si>
    <t>1679875200USDC</t>
  </si>
  <si>
    <t>1679875200MATIC</t>
  </si>
  <si>
    <t>1679875200ETH</t>
  </si>
  <si>
    <t>1679875200BRL</t>
  </si>
  <si>
    <t>1679788800WETH</t>
  </si>
  <si>
    <t>1679788800USDT</t>
  </si>
  <si>
    <t>1679788800USDC</t>
  </si>
  <si>
    <t>1679788800MATIC</t>
  </si>
  <si>
    <t>1679788800ETH</t>
  </si>
  <si>
    <t>1679788800BRL</t>
  </si>
  <si>
    <t>1679702400WETH</t>
  </si>
  <si>
    <t>1679702400USDT</t>
  </si>
  <si>
    <t>1679702400USDC</t>
  </si>
  <si>
    <t>1679702400MATIC</t>
  </si>
  <si>
    <t>1679702400ETH</t>
  </si>
  <si>
    <t>1679702400BRL</t>
  </si>
  <si>
    <t>1679616000WETH</t>
  </si>
  <si>
    <t>1679616000USDT</t>
  </si>
  <si>
    <t>1679616000USDC</t>
  </si>
  <si>
    <t>1679616000MATIC</t>
  </si>
  <si>
    <t>1679616000ETH</t>
  </si>
  <si>
    <t>1679616000BRL</t>
  </si>
  <si>
    <t>1679529600WETH</t>
  </si>
  <si>
    <t>1679529600USDT</t>
  </si>
  <si>
    <t>1679529600USDC</t>
  </si>
  <si>
    <t>1679529600MATIC</t>
  </si>
  <si>
    <t>1679529600ETH</t>
  </si>
  <si>
    <t>1679529600BRL</t>
  </si>
  <si>
    <t>1679443200WETH</t>
  </si>
  <si>
    <t>1679443200USDT</t>
  </si>
  <si>
    <t>1679443200USDC</t>
  </si>
  <si>
    <t>1679443200MATIC</t>
  </si>
  <si>
    <t>1679443200ETH</t>
  </si>
  <si>
    <t>1679443200BRL</t>
  </si>
  <si>
    <t>1679356800WETH</t>
  </si>
  <si>
    <t>1679356800USDT</t>
  </si>
  <si>
    <t>1679356800USDC</t>
  </si>
  <si>
    <t>1679356800MATIC</t>
  </si>
  <si>
    <t>1679356800ETH</t>
  </si>
  <si>
    <t>1679356800BRL</t>
  </si>
  <si>
    <t>1679270400WETH</t>
  </si>
  <si>
    <t>1679270400USDT</t>
  </si>
  <si>
    <t>1679270400USDC</t>
  </si>
  <si>
    <t>1679270400MATIC</t>
  </si>
  <si>
    <t>1679270400ETH</t>
  </si>
  <si>
    <t>1679270400BRL</t>
  </si>
  <si>
    <t>1679184000WETH</t>
  </si>
  <si>
    <t>1679184000USDT</t>
  </si>
  <si>
    <t>1679184000USDC</t>
  </si>
  <si>
    <t>1679184000MATIC</t>
  </si>
  <si>
    <t>1679184000ETH</t>
  </si>
  <si>
    <t>1679184000BRL</t>
  </si>
  <si>
    <t>1679097600WETH</t>
  </si>
  <si>
    <t>1679097600USDT</t>
  </si>
  <si>
    <t>1679097600USDC</t>
  </si>
  <si>
    <t>1679097600MATIC</t>
  </si>
  <si>
    <t>1679097600ETH</t>
  </si>
  <si>
    <t>1679097600BRL</t>
  </si>
  <si>
    <t>1679011200WETH</t>
  </si>
  <si>
    <t>1679011200USDT</t>
  </si>
  <si>
    <t>1679011200USDC</t>
  </si>
  <si>
    <t>1679011200MATIC</t>
  </si>
  <si>
    <t>1679011200ETH</t>
  </si>
  <si>
    <t>1679011200BRL</t>
  </si>
  <si>
    <t>1678924800WETH</t>
  </si>
  <si>
    <t>1678924800USDT</t>
  </si>
  <si>
    <t>1678924800USDC</t>
  </si>
  <si>
    <t>1678924800MATIC</t>
  </si>
  <si>
    <t>1678924800ETH</t>
  </si>
  <si>
    <t>1678924800BRL</t>
  </si>
  <si>
    <t>1678838400WETH</t>
  </si>
  <si>
    <t>1678838400USDT</t>
  </si>
  <si>
    <t>1678838400USDC</t>
  </si>
  <si>
    <t>1678838400MATIC</t>
  </si>
  <si>
    <t>1678838400ETH</t>
  </si>
  <si>
    <t>1678838400BRL</t>
  </si>
  <si>
    <t>1678752000WETH</t>
  </si>
  <si>
    <t>1678752000USDT</t>
  </si>
  <si>
    <t>1678752000USDC</t>
  </si>
  <si>
    <t>1678752000MATIC</t>
  </si>
  <si>
    <t>1678752000ETH</t>
  </si>
  <si>
    <t>1678752000BRL</t>
  </si>
  <si>
    <t>1678665600WETH</t>
  </si>
  <si>
    <t>1678665600USDT</t>
  </si>
  <si>
    <t>1678665600USDC</t>
  </si>
  <si>
    <t>1678665600MATIC</t>
  </si>
  <si>
    <t>1678665600ETH</t>
  </si>
  <si>
    <t>1678665600BRL</t>
  </si>
  <si>
    <t>1678579200WETH</t>
  </si>
  <si>
    <t>1678579200USDT</t>
  </si>
  <si>
    <t>1678579200USDC</t>
  </si>
  <si>
    <t>1678579200MATIC</t>
  </si>
  <si>
    <t>1678579200ETH</t>
  </si>
  <si>
    <t>1678579200BRL</t>
  </si>
  <si>
    <t>1678492800WETH</t>
  </si>
  <si>
    <t>1678492800USDT</t>
  </si>
  <si>
    <t>1678492800USDC</t>
  </si>
  <si>
    <t>1678492800MATIC</t>
  </si>
  <si>
    <t>1678492800ETH</t>
  </si>
  <si>
    <t>1678492800BRL</t>
  </si>
  <si>
    <t>1678406400WETH</t>
  </si>
  <si>
    <t>1678406400USDT</t>
  </si>
  <si>
    <t>1678406400USDC</t>
  </si>
  <si>
    <t>1678406400MATIC</t>
  </si>
  <si>
    <t>1678406400ETH</t>
  </si>
  <si>
    <t>1678406400BRL</t>
  </si>
  <si>
    <t>1678320000WETH</t>
  </si>
  <si>
    <t>1678320000USDT</t>
  </si>
  <si>
    <t>1678320000USDC</t>
  </si>
  <si>
    <t>1678320000MATIC</t>
  </si>
  <si>
    <t>1678320000ETH</t>
  </si>
  <si>
    <t>1678320000BRL</t>
  </si>
  <si>
    <t>1678233600WETH</t>
  </si>
  <si>
    <t>1678233600USDT</t>
  </si>
  <si>
    <t>1678233600USDC</t>
  </si>
  <si>
    <t>1678233600MATIC</t>
  </si>
  <si>
    <t>1678233600ETH</t>
  </si>
  <si>
    <t>1678233600BRL</t>
  </si>
  <si>
    <t>1678147200WETH</t>
  </si>
  <si>
    <t>1678147200USDT</t>
  </si>
  <si>
    <t>1678147200USDC</t>
  </si>
  <si>
    <t>1678147200MATIC</t>
  </si>
  <si>
    <t>1678147200ETH</t>
  </si>
  <si>
    <t>1678147200BRL</t>
  </si>
  <si>
    <t>1678060800WETH</t>
  </si>
  <si>
    <t>1678060800USDT</t>
  </si>
  <si>
    <t>1678060800USDC</t>
  </si>
  <si>
    <t>1678060800MATIC</t>
  </si>
  <si>
    <t>1678060800ETH</t>
  </si>
  <si>
    <t>1678060800BRL</t>
  </si>
  <si>
    <t>1677974400WETH</t>
  </si>
  <si>
    <t>1677974400USDT</t>
  </si>
  <si>
    <t>1677974400USDC</t>
  </si>
  <si>
    <t>1677974400MATIC</t>
  </si>
  <si>
    <t>1677974400ETH</t>
  </si>
  <si>
    <t>1677974400BRL</t>
  </si>
  <si>
    <t>1677888000WETH</t>
  </si>
  <si>
    <t>1677888000USDT</t>
  </si>
  <si>
    <t>1677888000USDC</t>
  </si>
  <si>
    <t>1677888000MATIC</t>
  </si>
  <si>
    <t>1677888000ETH</t>
  </si>
  <si>
    <t>1677888000BRL</t>
  </si>
  <si>
    <t>1677801600WETH</t>
  </si>
  <si>
    <t>1677801600USDT</t>
  </si>
  <si>
    <t>1677801600USDC</t>
  </si>
  <si>
    <t>1677801600MATIC</t>
  </si>
  <si>
    <t>1677801600ETH</t>
  </si>
  <si>
    <t>1677801600BRL</t>
  </si>
  <si>
    <t>1677715200WETH</t>
  </si>
  <si>
    <t>1677715200USDT</t>
  </si>
  <si>
    <t>1677715200USDC</t>
  </si>
  <si>
    <t>1677715200MATIC</t>
  </si>
  <si>
    <t>1677715200ETH</t>
  </si>
  <si>
    <t>1677715200BRL</t>
  </si>
  <si>
    <t>1677628800WETH</t>
  </si>
  <si>
    <t>1677628800USDT</t>
  </si>
  <si>
    <t>1677628800USDC</t>
  </si>
  <si>
    <t>1677628800MATIC</t>
  </si>
  <si>
    <t>1677628800ETH</t>
  </si>
  <si>
    <t>1677628800BRL</t>
  </si>
  <si>
    <t>1677542400WETH</t>
  </si>
  <si>
    <t>1677542400USDT</t>
  </si>
  <si>
    <t>1677542400USDC</t>
  </si>
  <si>
    <t>1677542400MATIC</t>
  </si>
  <si>
    <t>1677542400ETH</t>
  </si>
  <si>
    <t>1677542400BRL</t>
  </si>
  <si>
    <t>1677456000WETH</t>
  </si>
  <si>
    <t>1677456000USDT</t>
  </si>
  <si>
    <t>1677456000USDC</t>
  </si>
  <si>
    <t>1677456000MATIC</t>
  </si>
  <si>
    <t>1677456000ETH</t>
  </si>
  <si>
    <t>1677456000BRL</t>
  </si>
  <si>
    <t>1677369600WETH</t>
  </si>
  <si>
    <t>1677369600USDT</t>
  </si>
  <si>
    <t>1677369600USDC</t>
  </si>
  <si>
    <t>1677369600MATIC</t>
  </si>
  <si>
    <t>1677369600ETH</t>
  </si>
  <si>
    <t>1677369600BRL</t>
  </si>
  <si>
    <t>1677283200WETH</t>
  </si>
  <si>
    <t>1677283200USDT</t>
  </si>
  <si>
    <t>1677283200USDC</t>
  </si>
  <si>
    <t>1677283200MATIC</t>
  </si>
  <si>
    <t>1677283200ETH</t>
  </si>
  <si>
    <t>1677283200BRL</t>
  </si>
  <si>
    <t>1677196800WETH</t>
  </si>
  <si>
    <t>1677196800USDT</t>
  </si>
  <si>
    <t>1677196800USDC</t>
  </si>
  <si>
    <t>1677196800MATIC</t>
  </si>
  <si>
    <t>1677196800ETH</t>
  </si>
  <si>
    <t>1677196800BRL</t>
  </si>
  <si>
    <t>1677110400WETH</t>
  </si>
  <si>
    <t>1677110400USDT</t>
  </si>
  <si>
    <t>1677110400USDC</t>
  </si>
  <si>
    <t>1677110400MATIC</t>
  </si>
  <si>
    <t>1677110400ETH</t>
  </si>
  <si>
    <t>1677110400BRL</t>
  </si>
  <si>
    <t>1677024000WETH</t>
  </si>
  <si>
    <t>1677024000USDT</t>
  </si>
  <si>
    <t>1677024000USDC</t>
  </si>
  <si>
    <t>1677024000MATIC</t>
  </si>
  <si>
    <t>1677024000ETH</t>
  </si>
  <si>
    <t>1677024000BRL</t>
  </si>
  <si>
    <t>1676937600WETH</t>
  </si>
  <si>
    <t>1676937600USDT</t>
  </si>
  <si>
    <t>1676937600USDC</t>
  </si>
  <si>
    <t>1676937600MATIC</t>
  </si>
  <si>
    <t>1676937600ETH</t>
  </si>
  <si>
    <t>1676937600BRL</t>
  </si>
  <si>
    <t>1676851200WETH</t>
  </si>
  <si>
    <t>1676851200USDT</t>
  </si>
  <si>
    <t>1676851200USDC</t>
  </si>
  <si>
    <t>1676851200MATIC</t>
  </si>
  <si>
    <t>1676851200ETH</t>
  </si>
  <si>
    <t>1676851200BRL</t>
  </si>
  <si>
    <t>1676764800WETH</t>
  </si>
  <si>
    <t>1676764800USDT</t>
  </si>
  <si>
    <t>1676764800USDC</t>
  </si>
  <si>
    <t>1676764800MATIC</t>
  </si>
  <si>
    <t>1676764800ETH</t>
  </si>
  <si>
    <t>1676764800BRL</t>
  </si>
  <si>
    <t>1676678400WETH</t>
  </si>
  <si>
    <t>1676678400USDT</t>
  </si>
  <si>
    <t>1676678400USDC</t>
  </si>
  <si>
    <t>1676678400MATIC</t>
  </si>
  <si>
    <t>1676678400ETH</t>
  </si>
  <si>
    <t>1676678400BRL</t>
  </si>
  <si>
    <t>1676592000WETH</t>
  </si>
  <si>
    <t>1676592000USDT</t>
  </si>
  <si>
    <t>1676592000USDC</t>
  </si>
  <si>
    <t>1676592000MATIC</t>
  </si>
  <si>
    <t>1676592000ETH</t>
  </si>
  <si>
    <t>1676592000BRL</t>
  </si>
  <si>
    <t>1676505600WETH</t>
  </si>
  <si>
    <t>1676505600USDT</t>
  </si>
  <si>
    <t>1676505600USDC</t>
  </si>
  <si>
    <t>1676505600MATIC</t>
  </si>
  <si>
    <t>1676505600ETH</t>
  </si>
  <si>
    <t>1676505600BRL</t>
  </si>
  <si>
    <t>1676419200WETH</t>
  </si>
  <si>
    <t>1676419200USDT</t>
  </si>
  <si>
    <t>1676419200USDC</t>
  </si>
  <si>
    <t>1676419200MATIC</t>
  </si>
  <si>
    <t>1676419200ETH</t>
  </si>
  <si>
    <t>1676419200BRL</t>
  </si>
  <si>
    <t>1676332800WETH</t>
  </si>
  <si>
    <t>1676332800USDT</t>
  </si>
  <si>
    <t>1676332800USDC</t>
  </si>
  <si>
    <t>1676332800MATIC</t>
  </si>
  <si>
    <t>1676332800ETH</t>
  </si>
  <si>
    <t>1676332800BRL</t>
  </si>
  <si>
    <t>1676246400WETH</t>
  </si>
  <si>
    <t>1676246400USDT</t>
  </si>
  <si>
    <t>1676246400USDC</t>
  </si>
  <si>
    <t>1676246400MATIC</t>
  </si>
  <si>
    <t>1676246400ETH</t>
  </si>
  <si>
    <t>1676246400BRL</t>
  </si>
  <si>
    <t>1676160000WETH</t>
  </si>
  <si>
    <t>1676160000USDT</t>
  </si>
  <si>
    <t>1676160000USDC</t>
  </si>
  <si>
    <t>1676160000MATIC</t>
  </si>
  <si>
    <t>1676160000ETH</t>
  </si>
  <si>
    <t>1676160000BRL</t>
  </si>
  <si>
    <t>1676073600WETH</t>
  </si>
  <si>
    <t>1676073600USDT</t>
  </si>
  <si>
    <t>1676073600USDC</t>
  </si>
  <si>
    <t>1676073600MATIC</t>
  </si>
  <si>
    <t>1676073600ETH</t>
  </si>
  <si>
    <t>1676073600BRL</t>
  </si>
  <si>
    <t>1675987200WETH</t>
  </si>
  <si>
    <t>1675987200USDT</t>
  </si>
  <si>
    <t>1675987200USDC</t>
  </si>
  <si>
    <t>1675987200MATIC</t>
  </si>
  <si>
    <t>1675987200ETH</t>
  </si>
  <si>
    <t>1675987200BRL</t>
  </si>
  <si>
    <t>1675900800WETH</t>
  </si>
  <si>
    <t>1675900800USDT</t>
  </si>
  <si>
    <t>1675900800USDC</t>
  </si>
  <si>
    <t>1675900800MATIC</t>
  </si>
  <si>
    <t>1675900800ETH</t>
  </si>
  <si>
    <t>1675900800BRL</t>
  </si>
  <si>
    <t>1675814400WETH</t>
  </si>
  <si>
    <t>1675814400USDT</t>
  </si>
  <si>
    <t>1675814400USDC</t>
  </si>
  <si>
    <t>1675814400MATIC</t>
  </si>
  <si>
    <t>1675814400ETH</t>
  </si>
  <si>
    <t>1675814400BRL</t>
  </si>
  <si>
    <t>1675728000WETH</t>
  </si>
  <si>
    <t>1675728000USDT</t>
  </si>
  <si>
    <t>1675728000USDC</t>
  </si>
  <si>
    <t>1675728000MATIC</t>
  </si>
  <si>
    <t>1675728000ETH</t>
  </si>
  <si>
    <t>1675728000BRL</t>
  </si>
  <si>
    <t>1675641600WETH</t>
  </si>
  <si>
    <t>1675641600USDT</t>
  </si>
  <si>
    <t>1675641600USDC</t>
  </si>
  <si>
    <t>1675641600MATIC</t>
  </si>
  <si>
    <t>1675641600ETH</t>
  </si>
  <si>
    <t>1675641600BRL</t>
  </si>
  <si>
    <t>1675555200WETH</t>
  </si>
  <si>
    <t>1675555200USDT</t>
  </si>
  <si>
    <t>1675555200USDC</t>
  </si>
  <si>
    <t>1675555200MATIC</t>
  </si>
  <si>
    <t>1675555200ETH</t>
  </si>
  <si>
    <t>1675555200BRL</t>
  </si>
  <si>
    <t>1675468800WETH</t>
  </si>
  <si>
    <t>1675468800USDT</t>
  </si>
  <si>
    <t>1675468800USDC</t>
  </si>
  <si>
    <t>1675468800MATIC</t>
  </si>
  <si>
    <t>1675468800ETH</t>
  </si>
  <si>
    <t>1675468800BRL</t>
  </si>
  <si>
    <t>1675382400WETH</t>
  </si>
  <si>
    <t>1675382400USDT</t>
  </si>
  <si>
    <t>1675382400USDC</t>
  </si>
  <si>
    <t>1675382400MATIC</t>
  </si>
  <si>
    <t>1675382400ETH</t>
  </si>
  <si>
    <t>1675382400BRL</t>
  </si>
  <si>
    <t>1675296000WETH</t>
  </si>
  <si>
    <t>1675296000USDT</t>
  </si>
  <si>
    <t>1675296000USDC</t>
  </si>
  <si>
    <t>1675296000MATIC</t>
  </si>
  <si>
    <t>1675296000ETH</t>
  </si>
  <si>
    <t>1675296000BRL</t>
  </si>
  <si>
    <t>1675209600WETH</t>
  </si>
  <si>
    <t>1675209600USDT</t>
  </si>
  <si>
    <t>1675209600USDC</t>
  </si>
  <si>
    <t>1675209600MATIC</t>
  </si>
  <si>
    <t>1675209600ETH</t>
  </si>
  <si>
    <t>1675209600BRL</t>
  </si>
  <si>
    <t>1675123200WETH</t>
  </si>
  <si>
    <t>1675123200USDT</t>
  </si>
  <si>
    <t>1675123200USDC</t>
  </si>
  <si>
    <t>1675123200MATIC</t>
  </si>
  <si>
    <t>1675123200ETH</t>
  </si>
  <si>
    <t>1675123200BRL</t>
  </si>
  <si>
    <t>1675036800WETH</t>
  </si>
  <si>
    <t>1675036800USDT</t>
  </si>
  <si>
    <t>1675036800USDC</t>
  </si>
  <si>
    <t>1675036800MATIC</t>
  </si>
  <si>
    <t>1675036800ETH</t>
  </si>
  <si>
    <t>1675036800BRL</t>
  </si>
  <si>
    <t>1674950400WETH</t>
  </si>
  <si>
    <t>1674950400USDT</t>
  </si>
  <si>
    <t>1674950400USDC</t>
  </si>
  <si>
    <t>1674950400MATIC</t>
  </si>
  <si>
    <t>1674950400ETH</t>
  </si>
  <si>
    <t>1674950400BRL</t>
  </si>
  <si>
    <t>1674864000WETH</t>
  </si>
  <si>
    <t>1674864000USDT</t>
  </si>
  <si>
    <t>1674864000USDC</t>
  </si>
  <si>
    <t>1674864000MATIC</t>
  </si>
  <si>
    <t>1674864000ETH</t>
  </si>
  <si>
    <t>1674864000BRL</t>
  </si>
  <si>
    <t>1674777600WETH</t>
  </si>
  <si>
    <t>1674777600USDT</t>
  </si>
  <si>
    <t>1674777600USDC</t>
  </si>
  <si>
    <t>1674777600MATIC</t>
  </si>
  <si>
    <t>1674777600ETH</t>
  </si>
  <si>
    <t>1674777600BRL</t>
  </si>
  <si>
    <t>1674691200WETH</t>
  </si>
  <si>
    <t>1674691200USDT</t>
  </si>
  <si>
    <t>1674691200USDC</t>
  </si>
  <si>
    <t>1674691200MATIC</t>
  </si>
  <si>
    <t>1674691200ETH</t>
  </si>
  <si>
    <t>1674691200BRL</t>
  </si>
  <si>
    <t>1674604800WETH</t>
  </si>
  <si>
    <t>1674604800USDT</t>
  </si>
  <si>
    <t>1674604800USDC</t>
  </si>
  <si>
    <t>1674604800MATIC</t>
  </si>
  <si>
    <t>1674604800ETH</t>
  </si>
  <si>
    <t>1674604800BRL</t>
  </si>
  <si>
    <t>1674518400WETH</t>
  </si>
  <si>
    <t>1674518400USDT</t>
  </si>
  <si>
    <t>1674518400USDC</t>
  </si>
  <si>
    <t>1674518400MATIC</t>
  </si>
  <si>
    <t>1674518400ETH</t>
  </si>
  <si>
    <t>1674518400BRL</t>
  </si>
  <si>
    <t>1674432000WETH</t>
  </si>
  <si>
    <t>1674432000USDT</t>
  </si>
  <si>
    <t>1674432000USDC</t>
  </si>
  <si>
    <t>1674432000MATIC</t>
  </si>
  <si>
    <t>1674432000ETH</t>
  </si>
  <si>
    <t>1674432000BRL</t>
  </si>
  <si>
    <t>1674345600WETH</t>
  </si>
  <si>
    <t>1674345600USDT</t>
  </si>
  <si>
    <t>1674345600USDC</t>
  </si>
  <si>
    <t>1674345600MATIC</t>
  </si>
  <si>
    <t>1674345600ETH</t>
  </si>
  <si>
    <t>1674345600BRL</t>
  </si>
  <si>
    <t>1674259200WETH</t>
  </si>
  <si>
    <t>1674259200USDT</t>
  </si>
  <si>
    <t>1674259200USDC</t>
  </si>
  <si>
    <t>1674259200MATIC</t>
  </si>
  <si>
    <t>1674259200ETH</t>
  </si>
  <si>
    <t>1674259200BRL</t>
  </si>
  <si>
    <t>1674172800WETH</t>
  </si>
  <si>
    <t>1674172800USDT</t>
  </si>
  <si>
    <t>1674172800USDC</t>
  </si>
  <si>
    <t>1674172800MATIC</t>
  </si>
  <si>
    <t>1674172800ETH</t>
  </si>
  <si>
    <t>1674172800BRL</t>
  </si>
  <si>
    <t>1674086400WETH</t>
  </si>
  <si>
    <t>1674086400USDT</t>
  </si>
  <si>
    <t>1674086400USDC</t>
  </si>
  <si>
    <t>1674086400MATIC</t>
  </si>
  <si>
    <t>1674086400ETH</t>
  </si>
  <si>
    <t>1674086400BRL</t>
  </si>
  <si>
    <t>1674000000WETH</t>
  </si>
  <si>
    <t>1674000000USDT</t>
  </si>
  <si>
    <t>1674000000USDC</t>
  </si>
  <si>
    <t>1674000000MATIC</t>
  </si>
  <si>
    <t>1674000000ETH</t>
  </si>
  <si>
    <t>1674000000BRL</t>
  </si>
  <si>
    <t>1673913600WETH</t>
  </si>
  <si>
    <t>1673913600USDT</t>
  </si>
  <si>
    <t>1673913600USDC</t>
  </si>
  <si>
    <t>1673913600MATIC</t>
  </si>
  <si>
    <t>1673913600ETH</t>
  </si>
  <si>
    <t>1673913600BRL</t>
  </si>
  <si>
    <t>1673827200WETH</t>
  </si>
  <si>
    <t>1673827200USDT</t>
  </si>
  <si>
    <t>1673827200USDC</t>
  </si>
  <si>
    <t>1673827200MATIC</t>
  </si>
  <si>
    <t>1673827200ETH</t>
  </si>
  <si>
    <t>1673827200BRL</t>
  </si>
  <si>
    <t>1673740800WETH</t>
  </si>
  <si>
    <t>1673740800USDT</t>
  </si>
  <si>
    <t>1673740800USDC</t>
  </si>
  <si>
    <t>1673740800MATIC</t>
  </si>
  <si>
    <t>1673740800ETH</t>
  </si>
  <si>
    <t>1673740800BRL</t>
  </si>
  <si>
    <t>1673654400WETH</t>
  </si>
  <si>
    <t>1673654400USDT</t>
  </si>
  <si>
    <t>1673654400USDC</t>
  </si>
  <si>
    <t>1673654400MATIC</t>
  </si>
  <si>
    <t>1673654400ETH</t>
  </si>
  <si>
    <t>1673654400BRL</t>
  </si>
  <si>
    <t>1673568000WETH</t>
  </si>
  <si>
    <t>1673568000USDT</t>
  </si>
  <si>
    <t>1673568000USDC</t>
  </si>
  <si>
    <t>1673568000MATIC</t>
  </si>
  <si>
    <t>1673568000ETH</t>
  </si>
  <si>
    <t>1673568000BRL</t>
  </si>
  <si>
    <t>1673481600WETH</t>
  </si>
  <si>
    <t>1673481600USDT</t>
  </si>
  <si>
    <t>1673481600USDC</t>
  </si>
  <si>
    <t>1673481600MATIC</t>
  </si>
  <si>
    <t>1673481600ETH</t>
  </si>
  <si>
    <t>1673481600BRL</t>
  </si>
  <si>
    <t>1673395200WETH</t>
  </si>
  <si>
    <t>1673395200USDT</t>
  </si>
  <si>
    <t>1673395200USDC</t>
  </si>
  <si>
    <t>1673395200MATIC</t>
  </si>
  <si>
    <t>1673395200ETH</t>
  </si>
  <si>
    <t>1673395200BRL</t>
  </si>
  <si>
    <t>1673308800WETH</t>
  </si>
  <si>
    <t>1673308800USDT</t>
  </si>
  <si>
    <t>1673308800USDC</t>
  </si>
  <si>
    <t>1673308800MATIC</t>
  </si>
  <si>
    <t>1673308800ETH</t>
  </si>
  <si>
    <t>1673308800BRL</t>
  </si>
  <si>
    <t>1673222400WETH</t>
  </si>
  <si>
    <t>1673222400USDT</t>
  </si>
  <si>
    <t>1673222400USDC</t>
  </si>
  <si>
    <t>1673222400MATIC</t>
  </si>
  <si>
    <t>1673222400ETH</t>
  </si>
  <si>
    <t>1673222400BRL</t>
  </si>
  <si>
    <t>1673136000WETH</t>
  </si>
  <si>
    <t>1673136000USDT</t>
  </si>
  <si>
    <t>1673136000USDC</t>
  </si>
  <si>
    <t>1673136000MATIC</t>
  </si>
  <si>
    <t>1673136000ETH</t>
  </si>
  <si>
    <t>1673136000BRL</t>
  </si>
  <si>
    <t>1673049600WETH</t>
  </si>
  <si>
    <t>1673049600USDT</t>
  </si>
  <si>
    <t>1673049600USDC</t>
  </si>
  <si>
    <t>1673049600MATIC</t>
  </si>
  <si>
    <t>1673049600ETH</t>
  </si>
  <si>
    <t>1673049600BRL</t>
  </si>
  <si>
    <t>1672963200WETH</t>
  </si>
  <si>
    <t>1672963200USDT</t>
  </si>
  <si>
    <t>1672963200USDC</t>
  </si>
  <si>
    <t>1672963200MATIC</t>
  </si>
  <si>
    <t>1672963200ETH</t>
  </si>
  <si>
    <t>1672963200BRL</t>
  </si>
  <si>
    <t>1672876800WETH</t>
  </si>
  <si>
    <t>1672876800USDT</t>
  </si>
  <si>
    <t>1672876800USDC</t>
  </si>
  <si>
    <t>1672876800MATIC</t>
  </si>
  <si>
    <t>1672876800ETH</t>
  </si>
  <si>
    <t>1672876800BRL</t>
  </si>
  <si>
    <t>1672790400WETH</t>
  </si>
  <si>
    <t>1672790400USDT</t>
  </si>
  <si>
    <t>1672790400USDC</t>
  </si>
  <si>
    <t>1672790400MATIC</t>
  </si>
  <si>
    <t>1672790400ETH</t>
  </si>
  <si>
    <t>1672790400BRL</t>
  </si>
  <si>
    <t>1672704000WETH</t>
  </si>
  <si>
    <t>1672704000USDT</t>
  </si>
  <si>
    <t>1672704000USDC</t>
  </si>
  <si>
    <t>1672704000MATIC</t>
  </si>
  <si>
    <t>1672704000ETH</t>
  </si>
  <si>
    <t>1672704000BRL</t>
  </si>
  <si>
    <t>1672617600WETH</t>
  </si>
  <si>
    <t>1672617600USDT</t>
  </si>
  <si>
    <t>1672617600USDC</t>
  </si>
  <si>
    <t>1672617600MATIC</t>
  </si>
  <si>
    <t>1672617600ETH</t>
  </si>
  <si>
    <t>1672617600BRL</t>
  </si>
  <si>
    <t>1672531200WETH</t>
  </si>
  <si>
    <t>1672531200USDT</t>
  </si>
  <si>
    <t>1672531200USDC</t>
  </si>
  <si>
    <t>1672531200MATIC</t>
  </si>
  <si>
    <t>1672531200ETH</t>
  </si>
  <si>
    <t>1672531200BRL</t>
  </si>
  <si>
    <t>1672444800WETH</t>
  </si>
  <si>
    <t>1672444800USDT</t>
  </si>
  <si>
    <t>1672444800USDC</t>
  </si>
  <si>
    <t>1672444800MATIC</t>
  </si>
  <si>
    <t>1672444800ETH</t>
  </si>
  <si>
    <t>1672444800BRL</t>
  </si>
  <si>
    <t>1672358400WETH</t>
  </si>
  <si>
    <t>1672358400USDT</t>
  </si>
  <si>
    <t>1672358400USDC</t>
  </si>
  <si>
    <t>1672358400MATIC</t>
  </si>
  <si>
    <t>1672358400ETH</t>
  </si>
  <si>
    <t>1672358400BRL</t>
  </si>
  <si>
    <t>1672272000WETH</t>
  </si>
  <si>
    <t>1672272000USDT</t>
  </si>
  <si>
    <t>1672272000USDC</t>
  </si>
  <si>
    <t>1672272000MATIC</t>
  </si>
  <si>
    <t>1672272000ETH</t>
  </si>
  <si>
    <t>1672272000BRL</t>
  </si>
  <si>
    <t>1672185600WETH</t>
  </si>
  <si>
    <t>1672185600USDT</t>
  </si>
  <si>
    <t>1672185600USDC</t>
  </si>
  <si>
    <t>1672185600MATIC</t>
  </si>
  <si>
    <t>1672185600ETH</t>
  </si>
  <si>
    <t>1672185600BRL</t>
  </si>
  <si>
    <t>1672099200WETH</t>
  </si>
  <si>
    <t>1672099200USDT</t>
  </si>
  <si>
    <t>1672099200USDC</t>
  </si>
  <si>
    <t>1672099200MATIC</t>
  </si>
  <si>
    <t>1672099200ETH</t>
  </si>
  <si>
    <t>1672099200BRL</t>
  </si>
  <si>
    <t>1672012800WETH</t>
  </si>
  <si>
    <t>1672012800USDT</t>
  </si>
  <si>
    <t>1672012800USDC</t>
  </si>
  <si>
    <t>1672012800MATIC</t>
  </si>
  <si>
    <t>1672012800ETH</t>
  </si>
  <si>
    <t>1672012800BRL</t>
  </si>
  <si>
    <t>1671926400WETH</t>
  </si>
  <si>
    <t>1671926400USDT</t>
  </si>
  <si>
    <t>1671926400USDC</t>
  </si>
  <si>
    <t>1671926400MATIC</t>
  </si>
  <si>
    <t>1671926400ETH</t>
  </si>
  <si>
    <t>1671926400BRL</t>
  </si>
  <si>
    <t>1671840000WETH</t>
  </si>
  <si>
    <t>1671840000USDT</t>
  </si>
  <si>
    <t>1671840000USDC</t>
  </si>
  <si>
    <t>1671840000MATIC</t>
  </si>
  <si>
    <t>1671840000ETH</t>
  </si>
  <si>
    <t>1671840000BRL</t>
  </si>
  <si>
    <t>1671753600WETH</t>
  </si>
  <si>
    <t>1671753600USDT</t>
  </si>
  <si>
    <t>1671753600USDC</t>
  </si>
  <si>
    <t>1671753600MATIC</t>
  </si>
  <si>
    <t>1671753600ETH</t>
  </si>
  <si>
    <t>1671753600BRL</t>
  </si>
  <si>
    <t>1671667200WETH</t>
  </si>
  <si>
    <t>1671667200USDT</t>
  </si>
  <si>
    <t>1671667200USDC</t>
  </si>
  <si>
    <t>1671667200MATIC</t>
  </si>
  <si>
    <t>1671667200ETH</t>
  </si>
  <si>
    <t>1671667200BRL</t>
  </si>
  <si>
    <t>1671580800WETH</t>
  </si>
  <si>
    <t>1671580800USDT</t>
  </si>
  <si>
    <t>1671580800USDC</t>
  </si>
  <si>
    <t>1671580800MATIC</t>
  </si>
  <si>
    <t>1671580800ETH</t>
  </si>
  <si>
    <t>1671580800BRL</t>
  </si>
  <si>
    <t>1671494400WETH</t>
  </si>
  <si>
    <t>1671494400USDT</t>
  </si>
  <si>
    <t>1671494400USDC</t>
  </si>
  <si>
    <t>1671494400MATIC</t>
  </si>
  <si>
    <t>1671494400ETH</t>
  </si>
  <si>
    <t>1671494400BRL</t>
  </si>
  <si>
    <t>1671408000WETH</t>
  </si>
  <si>
    <t>1671408000USDT</t>
  </si>
  <si>
    <t>1671408000USDC</t>
  </si>
  <si>
    <t>1671408000MATIC</t>
  </si>
  <si>
    <t>1671408000ETH</t>
  </si>
  <si>
    <t>1671408000BRL</t>
  </si>
  <si>
    <t>1671321600WETH</t>
  </si>
  <si>
    <t>1671321600USDT</t>
  </si>
  <si>
    <t>1671321600USDC</t>
  </si>
  <si>
    <t>1671321600MATIC</t>
  </si>
  <si>
    <t>1671321600ETH</t>
  </si>
  <si>
    <t>1671321600BRL</t>
  </si>
  <si>
    <t>1671235200WETH</t>
  </si>
  <si>
    <t>1671235200USDT</t>
  </si>
  <si>
    <t>1671235200USDC</t>
  </si>
  <si>
    <t>1671235200MATIC</t>
  </si>
  <si>
    <t>1671235200ETH</t>
  </si>
  <si>
    <t>1671235200BRL</t>
  </si>
  <si>
    <t>1671148800WETH</t>
  </si>
  <si>
    <t>1671148800USDT</t>
  </si>
  <si>
    <t>1671148800USDC</t>
  </si>
  <si>
    <t>1671148800MATIC</t>
  </si>
  <si>
    <t>1671148800ETH</t>
  </si>
  <si>
    <t>1671148800BRL</t>
  </si>
  <si>
    <t>1671062400WETH</t>
  </si>
  <si>
    <t>1671062400USDT</t>
  </si>
  <si>
    <t>1671062400USDC</t>
  </si>
  <si>
    <t>1671062400MATIC</t>
  </si>
  <si>
    <t>1671062400ETH</t>
  </si>
  <si>
    <t>1671062400BRL</t>
  </si>
  <si>
    <t>1670976000WETH</t>
  </si>
  <si>
    <t>1670976000USDT</t>
  </si>
  <si>
    <t>1670976000USDC</t>
  </si>
  <si>
    <t>1670976000MATIC</t>
  </si>
  <si>
    <t>1670976000ETH</t>
  </si>
  <si>
    <t>1670976000BRL</t>
  </si>
  <si>
    <t>1670889600WETH</t>
  </si>
  <si>
    <t>1670889600USDT</t>
  </si>
  <si>
    <t>1670889600USDC</t>
  </si>
  <si>
    <t>1670889600MATIC</t>
  </si>
  <si>
    <t>1670889600ETH</t>
  </si>
  <si>
    <t>1670889600BRL</t>
  </si>
  <si>
    <t>1670803200WETH</t>
  </si>
  <si>
    <t>1670803200USDT</t>
  </si>
  <si>
    <t>1670803200USDC</t>
  </si>
  <si>
    <t>1670803200MATIC</t>
  </si>
  <si>
    <t>1670803200ETH</t>
  </si>
  <si>
    <t>1670803200BRL</t>
  </si>
  <si>
    <t>1670716800WETH</t>
  </si>
  <si>
    <t>1670716800USDT</t>
  </si>
  <si>
    <t>1670716800USDC</t>
  </si>
  <si>
    <t>1670716800MATIC</t>
  </si>
  <si>
    <t>1670716800ETH</t>
  </si>
  <si>
    <t>1670716800BRL</t>
  </si>
  <si>
    <t>1670630400WETH</t>
  </si>
  <si>
    <t>1670630400USDT</t>
  </si>
  <si>
    <t>1670630400USDC</t>
  </si>
  <si>
    <t>1670630400MATIC</t>
  </si>
  <si>
    <t>1670630400ETH</t>
  </si>
  <si>
    <t>1670630400BRL</t>
  </si>
  <si>
    <t>1670544000WETH</t>
  </si>
  <si>
    <t>1670544000USDT</t>
  </si>
  <si>
    <t>1670544000USDC</t>
  </si>
  <si>
    <t>1670544000MATIC</t>
  </si>
  <si>
    <t>1670544000ETH</t>
  </si>
  <si>
    <t>1670544000BRL</t>
  </si>
  <si>
    <t>1670457600WETH</t>
  </si>
  <si>
    <t>1670457600USDT</t>
  </si>
  <si>
    <t>1670457600USDC</t>
  </si>
  <si>
    <t>1670457600MATIC</t>
  </si>
  <si>
    <t>1670457600ETH</t>
  </si>
  <si>
    <t>1670457600BRL</t>
  </si>
  <si>
    <t>1670371200WETH</t>
  </si>
  <si>
    <t>1670371200USDT</t>
  </si>
  <si>
    <t>1670371200USDC</t>
  </si>
  <si>
    <t>1670371200MATIC</t>
  </si>
  <si>
    <t>1670371200ETH</t>
  </si>
  <si>
    <t>1670371200BRL</t>
  </si>
  <si>
    <t>1670284800WETH</t>
  </si>
  <si>
    <t>1670284800USDT</t>
  </si>
  <si>
    <t>1670284800USDC</t>
  </si>
  <si>
    <t>1670284800MATIC</t>
  </si>
  <si>
    <t>1670284800ETH</t>
  </si>
  <si>
    <t>1670284800BRL</t>
  </si>
  <si>
    <t>1670198400WETH</t>
  </si>
  <si>
    <t>1670198400USDT</t>
  </si>
  <si>
    <t>1670198400USDC</t>
  </si>
  <si>
    <t>1670198400MATIC</t>
  </si>
  <si>
    <t>1670198400ETH</t>
  </si>
  <si>
    <t>1670198400BRL</t>
  </si>
  <si>
    <t>1670112000WETH</t>
  </si>
  <si>
    <t>1670112000USDT</t>
  </si>
  <si>
    <t>1670112000USDC</t>
  </si>
  <si>
    <t>1670112000MATIC</t>
  </si>
  <si>
    <t>1670112000ETH</t>
  </si>
  <si>
    <t>1670112000BRL</t>
  </si>
  <si>
    <t>1670025600WETH</t>
  </si>
  <si>
    <t>1670025600USDT</t>
  </si>
  <si>
    <t>1670025600USDC</t>
  </si>
  <si>
    <t>1670025600MATIC</t>
  </si>
  <si>
    <t>1670025600ETH</t>
  </si>
  <si>
    <t>1670025600BRL</t>
  </si>
  <si>
    <t>1669939200WETH</t>
  </si>
  <si>
    <t>1669939200USDT</t>
  </si>
  <si>
    <t>1669939200USDC</t>
  </si>
  <si>
    <t>1669939200MATIC</t>
  </si>
  <si>
    <t>1669939200ETH</t>
  </si>
  <si>
    <t>1669939200BRL</t>
  </si>
  <si>
    <t>1669852800WETH</t>
  </si>
  <si>
    <t>1669852800USDT</t>
  </si>
  <si>
    <t>1669852800USDC</t>
  </si>
  <si>
    <t>1669852800MATIC</t>
  </si>
  <si>
    <t>1669852800ETH</t>
  </si>
  <si>
    <t>1669852800BRL</t>
  </si>
  <si>
    <t>1669766400WETH</t>
  </si>
  <si>
    <t>1669766400USDT</t>
  </si>
  <si>
    <t>1669766400USDC</t>
  </si>
  <si>
    <t>1669766400MATIC</t>
  </si>
  <si>
    <t>1669766400ETH</t>
  </si>
  <si>
    <t>1669766400BRL</t>
  </si>
  <si>
    <t>1669680000WETH</t>
  </si>
  <si>
    <t>1669680000USDT</t>
  </si>
  <si>
    <t>1669680000USDC</t>
  </si>
  <si>
    <t>1669680000MATIC</t>
  </si>
  <si>
    <t>1669680000ETH</t>
  </si>
  <si>
    <t>1669680000BRL</t>
  </si>
  <si>
    <t>1669593600WETH</t>
  </si>
  <si>
    <t>1669593600USDT</t>
  </si>
  <si>
    <t>1669593600USDC</t>
  </si>
  <si>
    <t>1669593600MATIC</t>
  </si>
  <si>
    <t>1669593600ETH</t>
  </si>
  <si>
    <t>1669593600BRL</t>
  </si>
  <si>
    <t>1669507200WETH</t>
  </si>
  <si>
    <t>1669507200USDT</t>
  </si>
  <si>
    <t>1669507200USDC</t>
  </si>
  <si>
    <t>1669507200MATIC</t>
  </si>
  <si>
    <t>1669507200ETH</t>
  </si>
  <si>
    <t>1669507200BRL</t>
  </si>
  <si>
    <t>1669420800WETH</t>
  </si>
  <si>
    <t>1669420800USDT</t>
  </si>
  <si>
    <t>1669420800USDC</t>
  </si>
  <si>
    <t>1669420800MATIC</t>
  </si>
  <si>
    <t>1669420800ETH</t>
  </si>
  <si>
    <t>1669420800BRL</t>
  </si>
  <si>
    <t>1669334400WETH</t>
  </si>
  <si>
    <t>1669334400USDT</t>
  </si>
  <si>
    <t>1669334400USDC</t>
  </si>
  <si>
    <t>1669334400MATIC</t>
  </si>
  <si>
    <t>1669334400ETH</t>
  </si>
  <si>
    <t>1669334400BRL</t>
  </si>
  <si>
    <t>1669248000WETH</t>
  </si>
  <si>
    <t>1669248000USDT</t>
  </si>
  <si>
    <t>1669248000USDC</t>
  </si>
  <si>
    <t>1669248000MATIC</t>
  </si>
  <si>
    <t>1669248000ETH</t>
  </si>
  <si>
    <t>1669248000BRL</t>
  </si>
  <si>
    <t>1669161600WETH</t>
  </si>
  <si>
    <t>1669161600USDT</t>
  </si>
  <si>
    <t>1669161600USDC</t>
  </si>
  <si>
    <t>1669161600MATIC</t>
  </si>
  <si>
    <t>1669161600ETH</t>
  </si>
  <si>
    <t>1669161600BRL</t>
  </si>
  <si>
    <t>1669075200WETH</t>
  </si>
  <si>
    <t>1669075200USDT</t>
  </si>
  <si>
    <t>1669075200USDC</t>
  </si>
  <si>
    <t>1669075200MATIC</t>
  </si>
  <si>
    <t>1669075200ETH</t>
  </si>
  <si>
    <t>1669075200BRL</t>
  </si>
  <si>
    <t>1668988800WETH</t>
  </si>
  <si>
    <t>1668988800USDT</t>
  </si>
  <si>
    <t>1668988800USDC</t>
  </si>
  <si>
    <t>1668988800MATIC</t>
  </si>
  <si>
    <t>1668988800ETH</t>
  </si>
  <si>
    <t>1668988800BRL</t>
  </si>
  <si>
    <t>1668902400WETH</t>
  </si>
  <si>
    <t>1668902400USDT</t>
  </si>
  <si>
    <t>1668902400USDC</t>
  </si>
  <si>
    <t>1668902400MATIC</t>
  </si>
  <si>
    <t>1668902400ETH</t>
  </si>
  <si>
    <t>1668902400BRL</t>
  </si>
  <si>
    <t>1668816000WETH</t>
  </si>
  <si>
    <t>1668816000USDT</t>
  </si>
  <si>
    <t>1668816000USDC</t>
  </si>
  <si>
    <t>1668816000MATIC</t>
  </si>
  <si>
    <t>1668816000ETH</t>
  </si>
  <si>
    <t>1668816000BRL</t>
  </si>
  <si>
    <t>1668729600WETH</t>
  </si>
  <si>
    <t>1668729600USDT</t>
  </si>
  <si>
    <t>1668729600USDC</t>
  </si>
  <si>
    <t>1668729600MATIC</t>
  </si>
  <si>
    <t>1668729600ETH</t>
  </si>
  <si>
    <t>1668729600BRL</t>
  </si>
  <si>
    <t>1668643200WETH</t>
  </si>
  <si>
    <t>1668643200USDT</t>
  </si>
  <si>
    <t>1668643200USDC</t>
  </si>
  <si>
    <t>1668643200MATIC</t>
  </si>
  <si>
    <t>1668643200ETH</t>
  </si>
  <si>
    <t>1668643200BRL</t>
  </si>
  <si>
    <t>1668556800WETH</t>
  </si>
  <si>
    <t>1668556800USDT</t>
  </si>
  <si>
    <t>1668556800USDC</t>
  </si>
  <si>
    <t>1668556800MATIC</t>
  </si>
  <si>
    <t>1668556800ETH</t>
  </si>
  <si>
    <t>1668556800BRL</t>
  </si>
  <si>
    <t>1668470400WETH</t>
  </si>
  <si>
    <t>1668470400USDT</t>
  </si>
  <si>
    <t>1668470400USDC</t>
  </si>
  <si>
    <t>1668470400MATIC</t>
  </si>
  <si>
    <t>1668470400ETH</t>
  </si>
  <si>
    <t>1668470400BRL</t>
  </si>
  <si>
    <t>1668384000WETH</t>
  </si>
  <si>
    <t>1668384000USDT</t>
  </si>
  <si>
    <t>1668384000USDC</t>
  </si>
  <si>
    <t>1668384000MATIC</t>
  </si>
  <si>
    <t>1668384000ETH</t>
  </si>
  <si>
    <t>1668384000BRL</t>
  </si>
  <si>
    <t>1668297600WETH</t>
  </si>
  <si>
    <t>1668297600USDT</t>
  </si>
  <si>
    <t>1668297600USDC</t>
  </si>
  <si>
    <t>1668297600MATIC</t>
  </si>
  <si>
    <t>1668297600ETH</t>
  </si>
  <si>
    <t>1668297600BRL</t>
  </si>
  <si>
    <t>1668211200WETH</t>
  </si>
  <si>
    <t>1668211200USDT</t>
  </si>
  <si>
    <t>1668211200USDC</t>
  </si>
  <si>
    <t>1668211200MATIC</t>
  </si>
  <si>
    <t>1668211200ETH</t>
  </si>
  <si>
    <t>1668211200BRL</t>
  </si>
  <si>
    <t>1668124800WETH</t>
  </si>
  <si>
    <t>1668124800USDT</t>
  </si>
  <si>
    <t>1668124800USDC</t>
  </si>
  <si>
    <t>1668124800MATIC</t>
  </si>
  <si>
    <t>1668124800ETH</t>
  </si>
  <si>
    <t>1668124800BRL</t>
  </si>
  <si>
    <t>1668038400WETH</t>
  </si>
  <si>
    <t>1668038400USDT</t>
  </si>
  <si>
    <t>1668038400USDC</t>
  </si>
  <si>
    <t>1668038400MATIC</t>
  </si>
  <si>
    <t>1668038400ETH</t>
  </si>
  <si>
    <t>1668038400BRL</t>
  </si>
  <si>
    <t>1667952000WETH</t>
  </si>
  <si>
    <t>1667952000USDT</t>
  </si>
  <si>
    <t>1667952000USDC</t>
  </si>
  <si>
    <t>1667952000MATIC</t>
  </si>
  <si>
    <t>1667952000ETH</t>
  </si>
  <si>
    <t>1667952000BRL</t>
  </si>
  <si>
    <t>1667865600WETH</t>
  </si>
  <si>
    <t>1667865600USDT</t>
  </si>
  <si>
    <t>1667865600USDC</t>
  </si>
  <si>
    <t>1667865600MATIC</t>
  </si>
  <si>
    <t>1667865600ETH</t>
  </si>
  <si>
    <t>1667865600BRL</t>
  </si>
  <si>
    <t>1667779200WETH</t>
  </si>
  <si>
    <t>1667779200USDT</t>
  </si>
  <si>
    <t>1667779200USDC</t>
  </si>
  <si>
    <t>1667779200MATIC</t>
  </si>
  <si>
    <t>1667779200ETH</t>
  </si>
  <si>
    <t>1667779200BRL</t>
  </si>
  <si>
    <t>1667692800WETH</t>
  </si>
  <si>
    <t>1667692800USDT</t>
  </si>
  <si>
    <t>1667692800USDC</t>
  </si>
  <si>
    <t>1667692800MATIC</t>
  </si>
  <si>
    <t>1667692800ETH</t>
  </si>
  <si>
    <t>1667692800BRL</t>
  </si>
  <si>
    <t>1667606400WETH</t>
  </si>
  <si>
    <t>1667606400USDT</t>
  </si>
  <si>
    <t>1667606400USDC</t>
  </si>
  <si>
    <t>1667606400MATIC</t>
  </si>
  <si>
    <t>1667606400ETH</t>
  </si>
  <si>
    <t>1667606400BRL</t>
  </si>
  <si>
    <t>1667520000WETH</t>
  </si>
  <si>
    <t>1667520000USDT</t>
  </si>
  <si>
    <t>1667520000USDC</t>
  </si>
  <si>
    <t>1667520000MATIC</t>
  </si>
  <si>
    <t>1667520000ETH</t>
  </si>
  <si>
    <t>1667520000BRL</t>
  </si>
  <si>
    <t>1667433600WETH</t>
  </si>
  <si>
    <t>1667433600USDT</t>
  </si>
  <si>
    <t>1667433600USDC</t>
  </si>
  <si>
    <t>1667433600MATIC</t>
  </si>
  <si>
    <t>1667433600ETH</t>
  </si>
  <si>
    <t>1667433600BRL</t>
  </si>
  <si>
    <t>1667347200WETH</t>
  </si>
  <si>
    <t>1667347200USDT</t>
  </si>
  <si>
    <t>1667347200USDC</t>
  </si>
  <si>
    <t>1667347200MATIC</t>
  </si>
  <si>
    <t>1667347200ETH</t>
  </si>
  <si>
    <t>1667347200BRL</t>
  </si>
  <si>
    <t>1667260800WETH</t>
  </si>
  <si>
    <t>1667260800USDT</t>
  </si>
  <si>
    <t>1667260800USDC</t>
  </si>
  <si>
    <t>1667260800MATIC</t>
  </si>
  <si>
    <t>1667260800ETH</t>
  </si>
  <si>
    <t>1667260800BRL</t>
  </si>
  <si>
    <t>1667174400WETH</t>
  </si>
  <si>
    <t>1667174400USDT</t>
  </si>
  <si>
    <t>1667174400USDC</t>
  </si>
  <si>
    <t>1667174400MATIC</t>
  </si>
  <si>
    <t>1667174400ETH</t>
  </si>
  <si>
    <t>1667174400BRL</t>
  </si>
  <si>
    <t>1667088000WETH</t>
  </si>
  <si>
    <t>1667088000USDT</t>
  </si>
  <si>
    <t>1667088000USDC</t>
  </si>
  <si>
    <t>1667088000MATIC</t>
  </si>
  <si>
    <t>1667088000ETH</t>
  </si>
  <si>
    <t>1667088000BRL</t>
  </si>
  <si>
    <t>1667001600WETH</t>
  </si>
  <si>
    <t>1667001600USDT</t>
  </si>
  <si>
    <t>1667001600USDC</t>
  </si>
  <si>
    <t>1667001600MATIC</t>
  </si>
  <si>
    <t>1667001600ETH</t>
  </si>
  <si>
    <t>1667001600BRL</t>
  </si>
  <si>
    <t>1666915200WETH</t>
  </si>
  <si>
    <t>1666915200USDT</t>
  </si>
  <si>
    <t>1666915200USDC</t>
  </si>
  <si>
    <t>1666915200MATIC</t>
  </si>
  <si>
    <t>1666915200ETH</t>
  </si>
  <si>
    <t>1666915200BRL</t>
  </si>
  <si>
    <t>1666828800WETH</t>
  </si>
  <si>
    <t>1666828800USDT</t>
  </si>
  <si>
    <t>1666828800USDC</t>
  </si>
  <si>
    <t>1666828800MATIC</t>
  </si>
  <si>
    <t>1666828800ETH</t>
  </si>
  <si>
    <t>1666828800BRL</t>
  </si>
  <si>
    <t>1666742400WETH</t>
  </si>
  <si>
    <t>1666742400USDT</t>
  </si>
  <si>
    <t>1666742400USDC</t>
  </si>
  <si>
    <t>1666742400MATIC</t>
  </si>
  <si>
    <t>1666742400ETH</t>
  </si>
  <si>
    <t>1666742400BRL</t>
  </si>
  <si>
    <t>1666656000WETH</t>
  </si>
  <si>
    <t>1666656000USDT</t>
  </si>
  <si>
    <t>1666656000USDC</t>
  </si>
  <si>
    <t>1666656000MATIC</t>
  </si>
  <si>
    <t>1666656000ETH</t>
  </si>
  <si>
    <t>1666656000BRL</t>
  </si>
  <si>
    <t>1666569600WETH</t>
  </si>
  <si>
    <t>1666569600USDT</t>
  </si>
  <si>
    <t>1666569600USDC</t>
  </si>
  <si>
    <t>1666569600MATIC</t>
  </si>
  <si>
    <t>1666569600ETH</t>
  </si>
  <si>
    <t>1666569600BRL</t>
  </si>
  <si>
    <t>1666483200WETH</t>
  </si>
  <si>
    <t>1666483200USDT</t>
  </si>
  <si>
    <t>1666483200USDC</t>
  </si>
  <si>
    <t>1666483200MATIC</t>
  </si>
  <si>
    <t>1666483200ETH</t>
  </si>
  <si>
    <t>1666483200BRL</t>
  </si>
  <si>
    <t>1666396800WETH</t>
  </si>
  <si>
    <t>1666396800USDT</t>
  </si>
  <si>
    <t>1666396800USDC</t>
  </si>
  <si>
    <t>1666396800MATIC</t>
  </si>
  <si>
    <t>1666396800ETH</t>
  </si>
  <si>
    <t>1666396800BRL</t>
  </si>
  <si>
    <t>1666310400WETH</t>
  </si>
  <si>
    <t>1666310400USDT</t>
  </si>
  <si>
    <t>1666310400USDC</t>
  </si>
  <si>
    <t>1666310400MATIC</t>
  </si>
  <si>
    <t>1666310400ETH</t>
  </si>
  <si>
    <t>1666310400BRL</t>
  </si>
  <si>
    <t>1666224000WETH</t>
  </si>
  <si>
    <t>1666224000USDT</t>
  </si>
  <si>
    <t>1666224000USDC</t>
  </si>
  <si>
    <t>1666224000MATIC</t>
  </si>
  <si>
    <t>1666224000ETH</t>
  </si>
  <si>
    <t>1666224000BRL</t>
  </si>
  <si>
    <t>1666137600WETH</t>
  </si>
  <si>
    <t>1666137600USDT</t>
  </si>
  <si>
    <t>1666137600USDC</t>
  </si>
  <si>
    <t>1666137600MATIC</t>
  </si>
  <si>
    <t>1666137600ETH</t>
  </si>
  <si>
    <t>1666137600BRL</t>
  </si>
  <si>
    <t>1666051200WETH</t>
  </si>
  <si>
    <t>1666051200USDT</t>
  </si>
  <si>
    <t>1666051200USDC</t>
  </si>
  <si>
    <t>1666051200MATIC</t>
  </si>
  <si>
    <t>1666051200ETH</t>
  </si>
  <si>
    <t>1666051200BRL</t>
  </si>
  <si>
    <t>1665964800WETH</t>
  </si>
  <si>
    <t>1665964800USDT</t>
  </si>
  <si>
    <t>1665964800USDC</t>
  </si>
  <si>
    <t>1665964800MATIC</t>
  </si>
  <si>
    <t>1665964800ETH</t>
  </si>
  <si>
    <t>1665964800BRL</t>
  </si>
  <si>
    <t>1665878400WETH</t>
  </si>
  <si>
    <t>1665878400USDT</t>
  </si>
  <si>
    <t>1665878400USDC</t>
  </si>
  <si>
    <t>1665878400MATIC</t>
  </si>
  <si>
    <t>1665878400ETH</t>
  </si>
  <si>
    <t>1665878400BRL</t>
  </si>
  <si>
    <t>1665792000WETH</t>
  </si>
  <si>
    <t>1665792000USDT</t>
  </si>
  <si>
    <t>1665792000USDC</t>
  </si>
  <si>
    <t>1665792000MATIC</t>
  </si>
  <si>
    <t>1665792000ETH</t>
  </si>
  <si>
    <t>1665792000BRL</t>
  </si>
  <si>
    <t>1665705600WETH</t>
  </si>
  <si>
    <t>1665705600USDT</t>
  </si>
  <si>
    <t>1665705600USDC</t>
  </si>
  <si>
    <t>1665705600MATIC</t>
  </si>
  <si>
    <t>1665705600ETH</t>
  </si>
  <si>
    <t>1665705600BRL</t>
  </si>
  <si>
    <t>1665619200WETH</t>
  </si>
  <si>
    <t>1665619200USDT</t>
  </si>
  <si>
    <t>1665619200USDC</t>
  </si>
  <si>
    <t>1665619200MATIC</t>
  </si>
  <si>
    <t>1665619200ETH</t>
  </si>
  <si>
    <t>1665619200BRL</t>
  </si>
  <si>
    <t>1665532800WETH</t>
  </si>
  <si>
    <t>1665532800USDT</t>
  </si>
  <si>
    <t>1665532800USDC</t>
  </si>
  <si>
    <t>1665532800MATIC</t>
  </si>
  <si>
    <t>1665532800ETH</t>
  </si>
  <si>
    <t>1665532800BRL</t>
  </si>
  <si>
    <t>1665446400WETH</t>
  </si>
  <si>
    <t>1665446400USDT</t>
  </si>
  <si>
    <t>1665446400USDC</t>
  </si>
  <si>
    <t>1665446400MATIC</t>
  </si>
  <si>
    <t>1665446400ETH</t>
  </si>
  <si>
    <t>1665446400BRL</t>
  </si>
  <si>
    <t>1665360000WETH</t>
  </si>
  <si>
    <t>1665360000USDT</t>
  </si>
  <si>
    <t>1665360000USDC</t>
  </si>
  <si>
    <t>1665360000MATIC</t>
  </si>
  <si>
    <t>1665360000ETH</t>
  </si>
  <si>
    <t>1665360000BRL</t>
  </si>
  <si>
    <t>1665273600WETH</t>
  </si>
  <si>
    <t>1665273600USDT</t>
  </si>
  <si>
    <t>1665273600USDC</t>
  </si>
  <si>
    <t>1665273600MATIC</t>
  </si>
  <si>
    <t>1665273600ETH</t>
  </si>
  <si>
    <t>1665273600BRL</t>
  </si>
  <si>
    <t>1665187200WETH</t>
  </si>
  <si>
    <t>1665187200USDT</t>
  </si>
  <si>
    <t>1665187200USDC</t>
  </si>
  <si>
    <t>1665187200MATIC</t>
  </si>
  <si>
    <t>1665187200ETH</t>
  </si>
  <si>
    <t>1665187200BRL</t>
  </si>
  <si>
    <t>1665100800WETH</t>
  </si>
  <si>
    <t>1665100800USDT</t>
  </si>
  <si>
    <t>1665100800USDC</t>
  </si>
  <si>
    <t>1665100800MATIC</t>
  </si>
  <si>
    <t>1665100800ETH</t>
  </si>
  <si>
    <t>1665100800BRL</t>
  </si>
  <si>
    <t>1665014400WETH</t>
  </si>
  <si>
    <t>1665014400USDT</t>
  </si>
  <si>
    <t>1665014400USDC</t>
  </si>
  <si>
    <t>1665014400MATIC</t>
  </si>
  <si>
    <t>1665014400ETH</t>
  </si>
  <si>
    <t>1665014400BRL</t>
  </si>
  <si>
    <t>1664928000WETH</t>
  </si>
  <si>
    <t>1664928000USDT</t>
  </si>
  <si>
    <t>1664928000USDC</t>
  </si>
  <si>
    <t>1664928000MATIC</t>
  </si>
  <si>
    <t>1664928000ETH</t>
  </si>
  <si>
    <t>1664928000BRL</t>
  </si>
  <si>
    <t>1664841600WETH</t>
  </si>
  <si>
    <t>1664841600USDT</t>
  </si>
  <si>
    <t>1664841600USDC</t>
  </si>
  <si>
    <t>1664841600MATIC</t>
  </si>
  <si>
    <t>1664841600ETH</t>
  </si>
  <si>
    <t>1664841600BRL</t>
  </si>
  <si>
    <t>1664755200WETH</t>
  </si>
  <si>
    <t>1664755200USDT</t>
  </si>
  <si>
    <t>1664755200USDC</t>
  </si>
  <si>
    <t>1664755200MATIC</t>
  </si>
  <si>
    <t>1664755200ETH</t>
  </si>
  <si>
    <t>1664755200BRL</t>
  </si>
  <si>
    <t>1664668800WETH</t>
  </si>
  <si>
    <t>1664668800USDT</t>
  </si>
  <si>
    <t>1664668800USDC</t>
  </si>
  <si>
    <t>1664668800MATIC</t>
  </si>
  <si>
    <t>1664668800ETH</t>
  </si>
  <si>
    <t>1664668800BRL</t>
  </si>
  <si>
    <t>1664582400WETH</t>
  </si>
  <si>
    <t>1664582400USDT</t>
  </si>
  <si>
    <t>1664582400USDC</t>
  </si>
  <si>
    <t>1664582400MATIC</t>
  </si>
  <si>
    <t>1664582400ETH</t>
  </si>
  <si>
    <t>1664582400BRL</t>
  </si>
  <si>
    <t>1664496000WETH</t>
  </si>
  <si>
    <t>1664496000USDT</t>
  </si>
  <si>
    <t>1664496000USDC</t>
  </si>
  <si>
    <t>1664496000MATIC</t>
  </si>
  <si>
    <t>1664496000ETH</t>
  </si>
  <si>
    <t>1664496000BRL</t>
  </si>
  <si>
    <t>1664409600WETH</t>
  </si>
  <si>
    <t>1664409600USDT</t>
  </si>
  <si>
    <t>1664409600USDC</t>
  </si>
  <si>
    <t>1664409600MATIC</t>
  </si>
  <si>
    <t>1664409600ETH</t>
  </si>
  <si>
    <t>1664409600BRL</t>
  </si>
  <si>
    <t>1664323200WETH</t>
  </si>
  <si>
    <t>1664323200USDT</t>
  </si>
  <si>
    <t>1664323200USDC</t>
  </si>
  <si>
    <t>1664323200MATIC</t>
  </si>
  <si>
    <t>1664323200ETH</t>
  </si>
  <si>
    <t>1664323200BRL</t>
  </si>
  <si>
    <t>1664236800WETH</t>
  </si>
  <si>
    <t>1664236800USDT</t>
  </si>
  <si>
    <t>1664236800USDC</t>
  </si>
  <si>
    <t>1664236800MATIC</t>
  </si>
  <si>
    <t>1664236800ETH</t>
  </si>
  <si>
    <t>1664236800BRL</t>
  </si>
  <si>
    <t>1664150400WETH</t>
  </si>
  <si>
    <t>1664150400USDT</t>
  </si>
  <si>
    <t>1664150400USDC</t>
  </si>
  <si>
    <t>1664150400MATIC</t>
  </si>
  <si>
    <t>1664150400ETH</t>
  </si>
  <si>
    <t>1664150400BRL</t>
  </si>
  <si>
    <t>1664064000WETH</t>
  </si>
  <si>
    <t>1664064000USDT</t>
  </si>
  <si>
    <t>1664064000USDC</t>
  </si>
  <si>
    <t>1664064000MATIC</t>
  </si>
  <si>
    <t>1664064000ETH</t>
  </si>
  <si>
    <t>1664064000BRL</t>
  </si>
  <si>
    <t>1663977600WETH</t>
  </si>
  <si>
    <t>1663977600USDT</t>
  </si>
  <si>
    <t>1663977600USDC</t>
  </si>
  <si>
    <t>1663977600MATIC</t>
  </si>
  <si>
    <t>1663977600ETH</t>
  </si>
  <si>
    <t>1663977600BRL</t>
  </si>
  <si>
    <t>1663891200WETH</t>
  </si>
  <si>
    <t>1663891200USDT</t>
  </si>
  <si>
    <t>1663891200USDC</t>
  </si>
  <si>
    <t>1663891200MATIC</t>
  </si>
  <si>
    <t>1663891200ETH</t>
  </si>
  <si>
    <t>1663891200BRL</t>
  </si>
  <si>
    <t>1663804800WETH</t>
  </si>
  <si>
    <t>1663804800USDT</t>
  </si>
  <si>
    <t>1663804800USDC</t>
  </si>
  <si>
    <t>1663804800MATIC</t>
  </si>
  <si>
    <t>1663804800ETH</t>
  </si>
  <si>
    <t>1663804800BRL</t>
  </si>
  <si>
    <t>1663718400WETH</t>
  </si>
  <si>
    <t>1663718400USDT</t>
  </si>
  <si>
    <t>1663718400USDC</t>
  </si>
  <si>
    <t>1663718400MATIC</t>
  </si>
  <si>
    <t>1663718400ETH</t>
  </si>
  <si>
    <t>1663718400BRL</t>
  </si>
  <si>
    <t>1663632000WETH</t>
  </si>
  <si>
    <t>1663632000USDT</t>
  </si>
  <si>
    <t>1663632000USDC</t>
  </si>
  <si>
    <t>1663632000MATIC</t>
  </si>
  <si>
    <t>1663632000ETH</t>
  </si>
  <si>
    <t>1663632000BRL</t>
  </si>
  <si>
    <t>1663545600WETH</t>
  </si>
  <si>
    <t>1663545600USDT</t>
  </si>
  <si>
    <t>1663545600USDC</t>
  </si>
  <si>
    <t>1663545600MATIC</t>
  </si>
  <si>
    <t>1663545600ETH</t>
  </si>
  <si>
    <t>1663545600BRL</t>
  </si>
  <si>
    <t>1663459200WETH</t>
  </si>
  <si>
    <t>1663459200USDT</t>
  </si>
  <si>
    <t>1663459200USDC</t>
  </si>
  <si>
    <t>1663459200MATIC</t>
  </si>
  <si>
    <t>1663459200ETH</t>
  </si>
  <si>
    <t>1663459200BRL</t>
  </si>
  <si>
    <t>1663372800WETH</t>
  </si>
  <si>
    <t>1663372800USDT</t>
  </si>
  <si>
    <t>1663372800USDC</t>
  </si>
  <si>
    <t>1663372800MATIC</t>
  </si>
  <si>
    <t>1663372800ETH</t>
  </si>
  <si>
    <t>1663372800BRL</t>
  </si>
  <si>
    <t>1663286400WETH</t>
  </si>
  <si>
    <t>1663286400USDT</t>
  </si>
  <si>
    <t>1663286400USDC</t>
  </si>
  <si>
    <t>1663286400MATIC</t>
  </si>
  <si>
    <t>1663286400ETH</t>
  </si>
  <si>
    <t>1663286400BRL</t>
  </si>
  <si>
    <t>1663200000WETH</t>
  </si>
  <si>
    <t>1663200000USDT</t>
  </si>
  <si>
    <t>1663200000USDC</t>
  </si>
  <si>
    <t>1663200000MATIC</t>
  </si>
  <si>
    <t>1663200000ETH</t>
  </si>
  <si>
    <t>1663200000BRL</t>
  </si>
  <si>
    <t>1663113600WETH</t>
  </si>
  <si>
    <t>1663113600USDT</t>
  </si>
  <si>
    <t>1663113600USDC</t>
  </si>
  <si>
    <t>1663113600MATIC</t>
  </si>
  <si>
    <t>1663113600ETH</t>
  </si>
  <si>
    <t>1663113600BRL</t>
  </si>
  <si>
    <t>1663027200WETH</t>
  </si>
  <si>
    <t>1663027200USDT</t>
  </si>
  <si>
    <t>1663027200USDC</t>
  </si>
  <si>
    <t>1663027200MATIC</t>
  </si>
  <si>
    <t>1663027200ETH</t>
  </si>
  <si>
    <t>1663027200BRL</t>
  </si>
  <si>
    <t>1662940800WETH</t>
  </si>
  <si>
    <t>1662940800USDT</t>
  </si>
  <si>
    <t>1662940800USDC</t>
  </si>
  <si>
    <t>1662940800MATIC</t>
  </si>
  <si>
    <t>1662940800ETH</t>
  </si>
  <si>
    <t>1662940800BRL</t>
  </si>
  <si>
    <t>1662854400WETH</t>
  </si>
  <si>
    <t>1662854400USDT</t>
  </si>
  <si>
    <t>1662854400USDC</t>
  </si>
  <si>
    <t>1662854400MATIC</t>
  </si>
  <si>
    <t>1662854400ETH</t>
  </si>
  <si>
    <t>1662854400BRL</t>
  </si>
  <si>
    <t>1662768000WETH</t>
  </si>
  <si>
    <t>1662768000USDT</t>
  </si>
  <si>
    <t>1662768000USDC</t>
  </si>
  <si>
    <t>1662768000MATIC</t>
  </si>
  <si>
    <t>1662768000ETH</t>
  </si>
  <si>
    <t>1662768000BRL</t>
  </si>
  <si>
    <t>1662681600WETH</t>
  </si>
  <si>
    <t>1662681600USDT</t>
  </si>
  <si>
    <t>1662681600USDC</t>
  </si>
  <si>
    <t>1662681600MATIC</t>
  </si>
  <si>
    <t>1662681600ETH</t>
  </si>
  <si>
    <t>1662681600BRL</t>
  </si>
  <si>
    <t>1662595200WETH</t>
  </si>
  <si>
    <t>1662595200USDT</t>
  </si>
  <si>
    <t>1662595200USDC</t>
  </si>
  <si>
    <t>1662595200MATIC</t>
  </si>
  <si>
    <t>1662595200ETH</t>
  </si>
  <si>
    <t>1662595200BRL</t>
  </si>
  <si>
    <t>1662508800WETH</t>
  </si>
  <si>
    <t>1662508800USDT</t>
  </si>
  <si>
    <t>1662508800USDC</t>
  </si>
  <si>
    <t>1662508800MATIC</t>
  </si>
  <si>
    <t>1662508800ETH</t>
  </si>
  <si>
    <t>1662508800BRL</t>
  </si>
  <si>
    <t>1662422400WETH</t>
  </si>
  <si>
    <t>1662422400USDT</t>
  </si>
  <si>
    <t>1662422400USDC</t>
  </si>
  <si>
    <t>1662422400MATIC</t>
  </si>
  <si>
    <t>1662422400ETH</t>
  </si>
  <si>
    <t>1662422400BRL</t>
  </si>
  <si>
    <t>1662336000WETH</t>
  </si>
  <si>
    <t>1662336000USDT</t>
  </si>
  <si>
    <t>1662336000USDC</t>
  </si>
  <si>
    <t>1662336000MATIC</t>
  </si>
  <si>
    <t>1662336000ETH</t>
  </si>
  <si>
    <t>1662336000BRL</t>
  </si>
  <si>
    <t>1662249600WETH</t>
  </si>
  <si>
    <t>1662249600USDT</t>
  </si>
  <si>
    <t>1662249600USDC</t>
  </si>
  <si>
    <t>1662249600MATIC</t>
  </si>
  <si>
    <t>1662249600ETH</t>
  </si>
  <si>
    <t>1662249600BRL</t>
  </si>
  <si>
    <t>1662163200WETH</t>
  </si>
  <si>
    <t>1662163200USDT</t>
  </si>
  <si>
    <t>1662163200USDC</t>
  </si>
  <si>
    <t>1662163200MATIC</t>
  </si>
  <si>
    <t>1662163200ETH</t>
  </si>
  <si>
    <t>1662163200BRL</t>
  </si>
  <si>
    <t>1662076800WETH</t>
  </si>
  <si>
    <t>1662076800USDT</t>
  </si>
  <si>
    <t>1662076800USDC</t>
  </si>
  <si>
    <t>1662076800MATIC</t>
  </si>
  <si>
    <t>1662076800ETH</t>
  </si>
  <si>
    <t>1662076800BRL</t>
  </si>
  <si>
    <t>1661990400WETH</t>
  </si>
  <si>
    <t>1661990400USDT</t>
  </si>
  <si>
    <t>1661990400USDC</t>
  </si>
  <si>
    <t>1661990400MATIC</t>
  </si>
  <si>
    <t>1661990400ETH</t>
  </si>
  <si>
    <t>1661990400BRL</t>
  </si>
  <si>
    <t>1661904000WETH</t>
  </si>
  <si>
    <t>1661904000USDT</t>
  </si>
  <si>
    <t>1661904000USDC</t>
  </si>
  <si>
    <t>1661904000MATIC</t>
  </si>
  <si>
    <t>1661904000ETH</t>
  </si>
  <si>
    <t>1661904000BRL</t>
  </si>
  <si>
    <t>1661817600WETH</t>
  </si>
  <si>
    <t>1661817600USDT</t>
  </si>
  <si>
    <t>1661817600USDC</t>
  </si>
  <si>
    <t>1661817600MATIC</t>
  </si>
  <si>
    <t>1661817600ETH</t>
  </si>
  <si>
    <t>1661817600BRL</t>
  </si>
  <si>
    <t>1661731200WETH</t>
  </si>
  <si>
    <t>1661731200USDT</t>
  </si>
  <si>
    <t>1661731200USDC</t>
  </si>
  <si>
    <t>1661731200MATIC</t>
  </si>
  <si>
    <t>1661731200ETH</t>
  </si>
  <si>
    <t>1661731200BRL</t>
  </si>
  <si>
    <t>1661644800WETH</t>
  </si>
  <si>
    <t>1661644800USDT</t>
  </si>
  <si>
    <t>1661644800USDC</t>
  </si>
  <si>
    <t>1661644800MATIC</t>
  </si>
  <si>
    <t>1661644800ETH</t>
  </si>
  <si>
    <t>1661644800BRL</t>
  </si>
  <si>
    <t>1661558400WETH</t>
  </si>
  <si>
    <t>1661558400USDT</t>
  </si>
  <si>
    <t>1661558400USDC</t>
  </si>
  <si>
    <t>1661558400MATIC</t>
  </si>
  <si>
    <t>1661558400ETH</t>
  </si>
  <si>
    <t>1661558400BRL</t>
  </si>
  <si>
    <t>1661472000WETH</t>
  </si>
  <si>
    <t>1661472000USDT</t>
  </si>
  <si>
    <t>1661472000USDC</t>
  </si>
  <si>
    <t>1661472000MATIC</t>
  </si>
  <si>
    <t>1661472000ETH</t>
  </si>
  <si>
    <t>1661472000BRL</t>
  </si>
  <si>
    <t>1661385600WETH</t>
  </si>
  <si>
    <t>1661385600USDT</t>
  </si>
  <si>
    <t>1661385600USDC</t>
  </si>
  <si>
    <t>1661385600MATIC</t>
  </si>
  <si>
    <t>1661385600ETH</t>
  </si>
  <si>
    <t>1661385600BRL</t>
  </si>
  <si>
    <t>1661299200WETH</t>
  </si>
  <si>
    <t>1661299200USDT</t>
  </si>
  <si>
    <t>1661299200USDC</t>
  </si>
  <si>
    <t>1661299200MATIC</t>
  </si>
  <si>
    <t>1661299200ETH</t>
  </si>
  <si>
    <t>1661299200BRL</t>
  </si>
  <si>
    <t>1661212800WETH</t>
  </si>
  <si>
    <t>1661212800USDT</t>
  </si>
  <si>
    <t>1661212800USDC</t>
  </si>
  <si>
    <t>1661212800MATIC</t>
  </si>
  <si>
    <t>1661212800ETH</t>
  </si>
  <si>
    <t>1661212800BRL</t>
  </si>
  <si>
    <t>1661126400WETH</t>
  </si>
  <si>
    <t>1661126400USDT</t>
  </si>
  <si>
    <t>1661126400USDC</t>
  </si>
  <si>
    <t>1661126400MATIC</t>
  </si>
  <si>
    <t>1661126400ETH</t>
  </si>
  <si>
    <t>1661126400BRL</t>
  </si>
  <si>
    <t>1661040000WETH</t>
  </si>
  <si>
    <t>1661040000USDT</t>
  </si>
  <si>
    <t>1661040000USDC</t>
  </si>
  <si>
    <t>1661040000MATIC</t>
  </si>
  <si>
    <t>1661040000ETH</t>
  </si>
  <si>
    <t>1661040000BRL</t>
  </si>
  <si>
    <t>1660953600WETH</t>
  </si>
  <si>
    <t>1660953600USDT</t>
  </si>
  <si>
    <t>1660953600USDC</t>
  </si>
  <si>
    <t>1660953600MATIC</t>
  </si>
  <si>
    <t>1660953600ETH</t>
  </si>
  <si>
    <t>1660953600BRL</t>
  </si>
  <si>
    <t>1660867200WETH</t>
  </si>
  <si>
    <t>1660867200USDT</t>
  </si>
  <si>
    <t>1660867200USDC</t>
  </si>
  <si>
    <t>1660867200MATIC</t>
  </si>
  <si>
    <t>1660867200ETH</t>
  </si>
  <si>
    <t>1660867200BRL</t>
  </si>
  <si>
    <t>1660780800WETH</t>
  </si>
  <si>
    <t>1660780800USDT</t>
  </si>
  <si>
    <t>1660780800USDC</t>
  </si>
  <si>
    <t>1660780800MATIC</t>
  </si>
  <si>
    <t>1660780800ETH</t>
  </si>
  <si>
    <t>1660780800BRL</t>
  </si>
  <si>
    <t>1660694400WETH</t>
  </si>
  <si>
    <t>1660694400USDT</t>
  </si>
  <si>
    <t>1660694400USDC</t>
  </si>
  <si>
    <t>1660694400MATIC</t>
  </si>
  <si>
    <t>1660694400ETH</t>
  </si>
  <si>
    <t>1660694400BRL</t>
  </si>
  <si>
    <t>1660608000WETH</t>
  </si>
  <si>
    <t>1660608000USDT</t>
  </si>
  <si>
    <t>1660608000USDC</t>
  </si>
  <si>
    <t>1660608000MATIC</t>
  </si>
  <si>
    <t>1660608000ETH</t>
  </si>
  <si>
    <t>1660608000BRL</t>
  </si>
  <si>
    <t>1660521600WETH</t>
  </si>
  <si>
    <t>1660521600USDT</t>
  </si>
  <si>
    <t>1660521600USDC</t>
  </si>
  <si>
    <t>1660521600MATIC</t>
  </si>
  <si>
    <t>1660521600ETH</t>
  </si>
  <si>
    <t>1660521600BRL</t>
  </si>
  <si>
    <t>1660435200WETH</t>
  </si>
  <si>
    <t>1660435200USDT</t>
  </si>
  <si>
    <t>1660435200USDC</t>
  </si>
  <si>
    <t>1660435200MATIC</t>
  </si>
  <si>
    <t>1660435200ETH</t>
  </si>
  <si>
    <t>1660435200BRL</t>
  </si>
  <si>
    <t>1660348800WETH</t>
  </si>
  <si>
    <t>1660348800USDT</t>
  </si>
  <si>
    <t>1660348800USDC</t>
  </si>
  <si>
    <t>1660348800MATIC</t>
  </si>
  <si>
    <t>1660348800ETH</t>
  </si>
  <si>
    <t>1660348800BRL</t>
  </si>
  <si>
    <t>1660262400WETH</t>
  </si>
  <si>
    <t>1660262400USDT</t>
  </si>
  <si>
    <t>1660262400USDC</t>
  </si>
  <si>
    <t>1660262400MATIC</t>
  </si>
  <si>
    <t>1660262400ETH</t>
  </si>
  <si>
    <t>1660262400BRL</t>
  </si>
  <si>
    <t>1660176000WETH</t>
  </si>
  <si>
    <t>1660176000USDT</t>
  </si>
  <si>
    <t>1660176000USDC</t>
  </si>
  <si>
    <t>1660176000MATIC</t>
  </si>
  <si>
    <t>1660176000ETH</t>
  </si>
  <si>
    <t>1660176000BRL</t>
  </si>
  <si>
    <t>1660089600WETH</t>
  </si>
  <si>
    <t>1660089600USDT</t>
  </si>
  <si>
    <t>1660089600USDC</t>
  </si>
  <si>
    <t>1660089600MATIC</t>
  </si>
  <si>
    <t>1660089600ETH</t>
  </si>
  <si>
    <t>1660089600BRL</t>
  </si>
  <si>
    <t>1660003200WETH</t>
  </si>
  <si>
    <t>1660003200USDT</t>
  </si>
  <si>
    <t>1660003200USDC</t>
  </si>
  <si>
    <t>1660003200MATIC</t>
  </si>
  <si>
    <t>1660003200ETH</t>
  </si>
  <si>
    <t>1660003200BRL</t>
  </si>
  <si>
    <t>1659916800WETH</t>
  </si>
  <si>
    <t>1659916800USDT</t>
  </si>
  <si>
    <t>1659916800USDC</t>
  </si>
  <si>
    <t>1659916800MATIC</t>
  </si>
  <si>
    <t>1659916800ETH</t>
  </si>
  <si>
    <t>1659916800BRL</t>
  </si>
  <si>
    <t>1659830400WETH</t>
  </si>
  <si>
    <t>1659830400USDT</t>
  </si>
  <si>
    <t>1659830400USDC</t>
  </si>
  <si>
    <t>1659830400MATIC</t>
  </si>
  <si>
    <t>1659830400ETH</t>
  </si>
  <si>
    <t>1659830400BRL</t>
  </si>
  <si>
    <t>1659744000WETH</t>
  </si>
  <si>
    <t>1659744000USDT</t>
  </si>
  <si>
    <t>1659744000USDC</t>
  </si>
  <si>
    <t>1659744000MATIC</t>
  </si>
  <si>
    <t>1659744000ETH</t>
  </si>
  <si>
    <t>1659744000BRL</t>
  </si>
  <si>
    <t>1659657600WETH</t>
  </si>
  <si>
    <t>1659657600USDT</t>
  </si>
  <si>
    <t>1659657600USDC</t>
  </si>
  <si>
    <t>1659657600MATIC</t>
  </si>
  <si>
    <t>1659657600ETH</t>
  </si>
  <si>
    <t>1659657600BRL</t>
  </si>
  <si>
    <t>1659571200WETH</t>
  </si>
  <si>
    <t>1659571200USDT</t>
  </si>
  <si>
    <t>1659571200USDC</t>
  </si>
  <si>
    <t>1659571200MATIC</t>
  </si>
  <si>
    <t>1659571200ETH</t>
  </si>
  <si>
    <t>1659571200BRL</t>
  </si>
  <si>
    <t>1659484800WETH</t>
  </si>
  <si>
    <t>1659484800USDT</t>
  </si>
  <si>
    <t>1659484800USDC</t>
  </si>
  <si>
    <t>1659484800MATIC</t>
  </si>
  <si>
    <t>1659484800ETH</t>
  </si>
  <si>
    <t>1659484800BRL</t>
  </si>
  <si>
    <t>1659398400WETH</t>
  </si>
  <si>
    <t>1659398400USDT</t>
  </si>
  <si>
    <t>1659398400USDC</t>
  </si>
  <si>
    <t>1659398400MATIC</t>
  </si>
  <si>
    <t>1659398400ETH</t>
  </si>
  <si>
    <t>1659398400BRL</t>
  </si>
  <si>
    <t>1659312000WETH</t>
  </si>
  <si>
    <t>1659312000USDT</t>
  </si>
  <si>
    <t>1659312000USDC</t>
  </si>
  <si>
    <t>1659312000MATIC</t>
  </si>
  <si>
    <t>1659312000ETH</t>
  </si>
  <si>
    <t>1659312000BRL</t>
  </si>
  <si>
    <t>1659225600WETH</t>
  </si>
  <si>
    <t>1659225600USDT</t>
  </si>
  <si>
    <t>1659225600USDC</t>
  </si>
  <si>
    <t>1659225600MATIC</t>
  </si>
  <si>
    <t>1659225600ETH</t>
  </si>
  <si>
    <t>1659225600BRL</t>
  </si>
  <si>
    <t>1659139200WETH</t>
  </si>
  <si>
    <t>1659139200USDT</t>
  </si>
  <si>
    <t>1659139200USDC</t>
  </si>
  <si>
    <t>1659139200MATIC</t>
  </si>
  <si>
    <t>1659139200ETH</t>
  </si>
  <si>
    <t>1659139200BRL</t>
  </si>
  <si>
    <t>1659052800WETH</t>
  </si>
  <si>
    <t>1659052800USDT</t>
  </si>
  <si>
    <t>1659052800USDC</t>
  </si>
  <si>
    <t>1659052800MATIC</t>
  </si>
  <si>
    <t>1659052800ETH</t>
  </si>
  <si>
    <t>1659052800BRL</t>
  </si>
  <si>
    <t>1658966400WETH</t>
  </si>
  <si>
    <t>1658966400USDT</t>
  </si>
  <si>
    <t>1658966400USDC</t>
  </si>
  <si>
    <t>1658966400MATIC</t>
  </si>
  <si>
    <t>1658966400ETH</t>
  </si>
  <si>
    <t>1658966400BRL</t>
  </si>
  <si>
    <t>1658880000WETH</t>
  </si>
  <si>
    <t>1658880000USDT</t>
  </si>
  <si>
    <t>1658880000USDC</t>
  </si>
  <si>
    <t>1658880000MATIC</t>
  </si>
  <si>
    <t>1658880000ETH</t>
  </si>
  <si>
    <t>1658880000BRL</t>
  </si>
  <si>
    <t>1658793600WETH</t>
  </si>
  <si>
    <t>1658793600USDT</t>
  </si>
  <si>
    <t>1658793600USDC</t>
  </si>
  <si>
    <t>1658793600MATIC</t>
  </si>
  <si>
    <t>1658793600ETH</t>
  </si>
  <si>
    <t>1658793600BRL</t>
  </si>
  <si>
    <t>1658707200WETH</t>
  </si>
  <si>
    <t>1658707200USDT</t>
  </si>
  <si>
    <t>1658707200USDC</t>
  </si>
  <si>
    <t>1658707200MATIC</t>
  </si>
  <si>
    <t>1658707200ETH</t>
  </si>
  <si>
    <t>1658707200BRL</t>
  </si>
  <si>
    <t>1658620800WETH</t>
  </si>
  <si>
    <t>1658620800USDT</t>
  </si>
  <si>
    <t>1658620800USDC</t>
  </si>
  <si>
    <t>1658620800MATIC</t>
  </si>
  <si>
    <t>1658620800ETH</t>
  </si>
  <si>
    <t>1658620800BRL</t>
  </si>
  <si>
    <t>1658534400WETH</t>
  </si>
  <si>
    <t>1658534400USDT</t>
  </si>
  <si>
    <t>1658534400USDC</t>
  </si>
  <si>
    <t>1658534400MATIC</t>
  </si>
  <si>
    <t>1658534400ETH</t>
  </si>
  <si>
    <t>1658534400BRL</t>
  </si>
  <si>
    <t>1658448000WETH</t>
  </si>
  <si>
    <t>1658448000USDT</t>
  </si>
  <si>
    <t>1658448000USDC</t>
  </si>
  <si>
    <t>1658448000MATIC</t>
  </si>
  <si>
    <t>1658448000ETH</t>
  </si>
  <si>
    <t>1658448000BRL</t>
  </si>
  <si>
    <t>1658361600WETH</t>
  </si>
  <si>
    <t>1658361600USDT</t>
  </si>
  <si>
    <t>1658361600USDC</t>
  </si>
  <si>
    <t>1658361600MATIC</t>
  </si>
  <si>
    <t>1658361600ETH</t>
  </si>
  <si>
    <t>1658361600BRL</t>
  </si>
  <si>
    <t>1658275200WETH</t>
  </si>
  <si>
    <t>1658275200USDT</t>
  </si>
  <si>
    <t>1658275200USDC</t>
  </si>
  <si>
    <t>1658275200MATIC</t>
  </si>
  <si>
    <t>1658275200ETH</t>
  </si>
  <si>
    <t>1658275200BRL</t>
  </si>
  <si>
    <t>1658188800WETH</t>
  </si>
  <si>
    <t>1658188800USDT</t>
  </si>
  <si>
    <t>1658188800USDC</t>
  </si>
  <si>
    <t>1658188800MATIC</t>
  </si>
  <si>
    <t>1658188800ETH</t>
  </si>
  <si>
    <t>1658188800BRL</t>
  </si>
  <si>
    <t>1658102400WETH</t>
  </si>
  <si>
    <t>1658102400USDT</t>
  </si>
  <si>
    <t>1658102400USDC</t>
  </si>
  <si>
    <t>1658102400MATIC</t>
  </si>
  <si>
    <t>1658102400ETH</t>
  </si>
  <si>
    <t>1658102400BRL</t>
  </si>
  <si>
    <t>1658016000WETH</t>
  </si>
  <si>
    <t>1658016000USDT</t>
  </si>
  <si>
    <t>1658016000USDC</t>
  </si>
  <si>
    <t>1658016000MATIC</t>
  </si>
  <si>
    <t>1658016000ETH</t>
  </si>
  <si>
    <t>1658016000BRL</t>
  </si>
  <si>
    <t>1657929600WETH</t>
  </si>
  <si>
    <t>1657929600USDT</t>
  </si>
  <si>
    <t>1657929600USDC</t>
  </si>
  <si>
    <t>1657929600MATIC</t>
  </si>
  <si>
    <t>1657929600ETH</t>
  </si>
  <si>
    <t>1657929600BRL</t>
  </si>
  <si>
    <t>1657843200WETH</t>
  </si>
  <si>
    <t>1657843200USDT</t>
  </si>
  <si>
    <t>1657843200USDC</t>
  </si>
  <si>
    <t>1657843200MATIC</t>
  </si>
  <si>
    <t>1657843200ETH</t>
  </si>
  <si>
    <t>1657843200BRL</t>
  </si>
  <si>
    <t>1657756800WETH</t>
  </si>
  <si>
    <t>1657756800USDT</t>
  </si>
  <si>
    <t>1657756800USDC</t>
  </si>
  <si>
    <t>1657756800MATIC</t>
  </si>
  <si>
    <t>1657756800ETH</t>
  </si>
  <si>
    <t>1657756800BRL</t>
  </si>
  <si>
    <t>1657670400WETH</t>
  </si>
  <si>
    <t>1657670400USDT</t>
  </si>
  <si>
    <t>1657670400USDC</t>
  </si>
  <si>
    <t>1657670400MATIC</t>
  </si>
  <si>
    <t>1657670400ETH</t>
  </si>
  <si>
    <t>1657670400BRL</t>
  </si>
  <si>
    <t>1657584000WETH</t>
  </si>
  <si>
    <t>1657584000USDT</t>
  </si>
  <si>
    <t>1657584000USDC</t>
  </si>
  <si>
    <t>1657584000MATIC</t>
  </si>
  <si>
    <t>1657584000ETH</t>
  </si>
  <si>
    <t>1657584000BRL</t>
  </si>
  <si>
    <t>1657497600WETH</t>
  </si>
  <si>
    <t>1657497600USDT</t>
  </si>
  <si>
    <t>1657497600USDC</t>
  </si>
  <si>
    <t>1657497600MATIC</t>
  </si>
  <si>
    <t>1657497600ETH</t>
  </si>
  <si>
    <t>1657497600BRL</t>
  </si>
  <si>
    <t>1657411200WETH</t>
  </si>
  <si>
    <t>1657411200USDT</t>
  </si>
  <si>
    <t>1657411200USDC</t>
  </si>
  <si>
    <t>1657411200MATIC</t>
  </si>
  <si>
    <t>1657411200ETH</t>
  </si>
  <si>
    <t>1657411200BRL</t>
  </si>
  <si>
    <t>1657324800WETH</t>
  </si>
  <si>
    <t>1657324800USDT</t>
  </si>
  <si>
    <t>1657324800USDC</t>
  </si>
  <si>
    <t>1657324800MATIC</t>
  </si>
  <si>
    <t>1657324800ETH</t>
  </si>
  <si>
    <t>1657324800BRL</t>
  </si>
  <si>
    <t>1657238400WETH</t>
  </si>
  <si>
    <t>1657238400USDT</t>
  </si>
  <si>
    <t>1657238400USDC</t>
  </si>
  <si>
    <t>1657238400MATIC</t>
  </si>
  <si>
    <t>1657238400ETH</t>
  </si>
  <si>
    <t>1657238400BRL</t>
  </si>
  <si>
    <t>1657152000WETH</t>
  </si>
  <si>
    <t>1657152000USDT</t>
  </si>
  <si>
    <t>1657152000USDC</t>
  </si>
  <si>
    <t>1657152000MATIC</t>
  </si>
  <si>
    <t>1657152000ETH</t>
  </si>
  <si>
    <t>1657152000BRL</t>
  </si>
  <si>
    <t>1657065600WETH</t>
  </si>
  <si>
    <t>1657065600USDT</t>
  </si>
  <si>
    <t>1657065600USDC</t>
  </si>
  <si>
    <t>1657065600MATIC</t>
  </si>
  <si>
    <t>1657065600ETH</t>
  </si>
  <si>
    <t>1657065600BRL</t>
  </si>
  <si>
    <t>1656979200WETH</t>
  </si>
  <si>
    <t>1656979200USDT</t>
  </si>
  <si>
    <t>1656979200USDC</t>
  </si>
  <si>
    <t>1656979200MATIC</t>
  </si>
  <si>
    <t>1656979200ETH</t>
  </si>
  <si>
    <t>1656979200BRL</t>
  </si>
  <si>
    <t>1656892800WETH</t>
  </si>
  <si>
    <t>1656892800USDT</t>
  </si>
  <si>
    <t>1656892800USDC</t>
  </si>
  <si>
    <t>1656892800MATIC</t>
  </si>
  <si>
    <t>1656892800ETH</t>
  </si>
  <si>
    <t>1656892800BRL</t>
  </si>
  <si>
    <t>1656806400WETH</t>
  </si>
  <si>
    <t>1656806400USDT</t>
  </si>
  <si>
    <t>1656806400USDC</t>
  </si>
  <si>
    <t>1656806400MATIC</t>
  </si>
  <si>
    <t>1656806400ETH</t>
  </si>
  <si>
    <t>1656806400BRL</t>
  </si>
  <si>
    <t>1656720000WETH</t>
  </si>
  <si>
    <t>1656720000USDT</t>
  </si>
  <si>
    <t>1656720000USDC</t>
  </si>
  <si>
    <t>1656720000MATIC</t>
  </si>
  <si>
    <t>1656720000ETH</t>
  </si>
  <si>
    <t>1656720000BRL</t>
  </si>
  <si>
    <t>1656633600WETH</t>
  </si>
  <si>
    <t>1656633600USDT</t>
  </si>
  <si>
    <t>1656633600USDC</t>
  </si>
  <si>
    <t>1656633600MATIC</t>
  </si>
  <si>
    <t>1656633600ETH</t>
  </si>
  <si>
    <t>1656633600BRL</t>
  </si>
  <si>
    <t>1656547200WETH</t>
  </si>
  <si>
    <t>1656547200USDT</t>
  </si>
  <si>
    <t>1656547200USDC</t>
  </si>
  <si>
    <t>1656547200MATIC</t>
  </si>
  <si>
    <t>1656547200ETH</t>
  </si>
  <si>
    <t>1656547200BRL</t>
  </si>
  <si>
    <t>1656460800WETH</t>
  </si>
  <si>
    <t>1656460800USDT</t>
  </si>
  <si>
    <t>1656460800USDC</t>
  </si>
  <si>
    <t>1656460800MATIC</t>
  </si>
  <si>
    <t>1656460800ETH</t>
  </si>
  <si>
    <t>1656460800BRL</t>
  </si>
  <si>
    <t>1656374400WETH</t>
  </si>
  <si>
    <t>1656374400USDT</t>
  </si>
  <si>
    <t>1656374400USDC</t>
  </si>
  <si>
    <t>1656374400MATIC</t>
  </si>
  <si>
    <t>1656374400ETH</t>
  </si>
  <si>
    <t>1656374400BRL</t>
  </si>
  <si>
    <t>1656288000WETH</t>
  </si>
  <si>
    <t>1656288000USDT</t>
  </si>
  <si>
    <t>1656288000USDC</t>
  </si>
  <si>
    <t>1656288000MATIC</t>
  </si>
  <si>
    <t>1656288000ETH</t>
  </si>
  <si>
    <t>1656288000BRL</t>
  </si>
  <si>
    <t>1656201600WETH</t>
  </si>
  <si>
    <t>1656201600USDT</t>
  </si>
  <si>
    <t>1656201600USDC</t>
  </si>
  <si>
    <t>1656201600MATIC</t>
  </si>
  <si>
    <t>1656201600ETH</t>
  </si>
  <si>
    <t>1656201600BRL</t>
  </si>
  <si>
    <t>1656115200WETH</t>
  </si>
  <si>
    <t>1656115200USDT</t>
  </si>
  <si>
    <t>1656115200USDC</t>
  </si>
  <si>
    <t>1656115200MATIC</t>
  </si>
  <si>
    <t>1656115200ETH</t>
  </si>
  <si>
    <t>1656115200BRL</t>
  </si>
  <si>
    <t>1656028800WETH</t>
  </si>
  <si>
    <t>1656028800USDT</t>
  </si>
  <si>
    <t>1656028800USDC</t>
  </si>
  <si>
    <t>1656028800MATIC</t>
  </si>
  <si>
    <t>1656028800ETH</t>
  </si>
  <si>
    <t>1656028800BRL</t>
  </si>
  <si>
    <t>1655942400WETH</t>
  </si>
  <si>
    <t>1655942400USDT</t>
  </si>
  <si>
    <t>1655942400USDC</t>
  </si>
  <si>
    <t>1655942400MATIC</t>
  </si>
  <si>
    <t>1655942400ETH</t>
  </si>
  <si>
    <t>1655942400BRL</t>
  </si>
  <si>
    <t>1655856000WETH</t>
  </si>
  <si>
    <t>1655856000USDT</t>
  </si>
  <si>
    <t>1655856000USDC</t>
  </si>
  <si>
    <t>1655856000MATIC</t>
  </si>
  <si>
    <t>1655856000ETH</t>
  </si>
  <si>
    <t>1655856000BRL</t>
  </si>
  <si>
    <t>1655769600WETH</t>
  </si>
  <si>
    <t>1655769600USDT</t>
  </si>
  <si>
    <t>1655769600USDC</t>
  </si>
  <si>
    <t>1655769600MATIC</t>
  </si>
  <si>
    <t>1655769600ETH</t>
  </si>
  <si>
    <t>1655769600BRL</t>
  </si>
  <si>
    <t>1655683200WETH</t>
  </si>
  <si>
    <t>1655683200USDT</t>
  </si>
  <si>
    <t>1655683200USDC</t>
  </si>
  <si>
    <t>1655683200MATIC</t>
  </si>
  <si>
    <t>1655683200ETH</t>
  </si>
  <si>
    <t>1655683200BRL</t>
  </si>
  <si>
    <t>1655596800WETH</t>
  </si>
  <si>
    <t>1655596800USDT</t>
  </si>
  <si>
    <t>1655596800USDC</t>
  </si>
  <si>
    <t>1655596800MATIC</t>
  </si>
  <si>
    <t>1655596800ETH</t>
  </si>
  <si>
    <t>1655596800BRL</t>
  </si>
  <si>
    <t>1655510400WETH</t>
  </si>
  <si>
    <t>1655510400USDT</t>
  </si>
  <si>
    <t>1655510400USDC</t>
  </si>
  <si>
    <t>1655510400MATIC</t>
  </si>
  <si>
    <t>1655510400ETH</t>
  </si>
  <si>
    <t>1655510400BRL</t>
  </si>
  <si>
    <t>1655424000WETH</t>
  </si>
  <si>
    <t>1655424000USDT</t>
  </si>
  <si>
    <t>1655424000USDC</t>
  </si>
  <si>
    <t>1655424000MATIC</t>
  </si>
  <si>
    <t>1655424000ETH</t>
  </si>
  <si>
    <t>1655424000BRL</t>
  </si>
  <si>
    <t>1655337600WETH</t>
  </si>
  <si>
    <t>1655337600USDT</t>
  </si>
  <si>
    <t>1655337600USDC</t>
  </si>
  <si>
    <t>1655337600MATIC</t>
  </si>
  <si>
    <t>1655337600ETH</t>
  </si>
  <si>
    <t>1655337600BRL</t>
  </si>
  <si>
    <t>1655251200WETH</t>
  </si>
  <si>
    <t>1655251200USDT</t>
  </si>
  <si>
    <t>1655251200USDC</t>
  </si>
  <si>
    <t>1655251200MATIC</t>
  </si>
  <si>
    <t>1655251200ETH</t>
  </si>
  <si>
    <t>1655251200BRL</t>
  </si>
  <si>
    <t>1655164800WETH</t>
  </si>
  <si>
    <t>1655164800USDT</t>
  </si>
  <si>
    <t>1655164800USDC</t>
  </si>
  <si>
    <t>1655164800MATIC</t>
  </si>
  <si>
    <t>1655164800ETH</t>
  </si>
  <si>
    <t>1655164800BRL</t>
  </si>
  <si>
    <t>1655078400WETH</t>
  </si>
  <si>
    <t>1655078400USDT</t>
  </si>
  <si>
    <t>1655078400USDC</t>
  </si>
  <si>
    <t>1655078400MATIC</t>
  </si>
  <si>
    <t>1655078400ETH</t>
  </si>
  <si>
    <t>1655078400BRL</t>
  </si>
  <si>
    <t>1654992000WETH</t>
  </si>
  <si>
    <t>1654992000USDT</t>
  </si>
  <si>
    <t>1654992000USDC</t>
  </si>
  <si>
    <t>1654992000MATIC</t>
  </si>
  <si>
    <t>1654992000ETH</t>
  </si>
  <si>
    <t>1654992000BRL</t>
  </si>
  <si>
    <t>1654905600WETH</t>
  </si>
  <si>
    <t>1654905600USDT</t>
  </si>
  <si>
    <t>1654905600USDC</t>
  </si>
  <si>
    <t>1654905600MATIC</t>
  </si>
  <si>
    <t>1654905600ETH</t>
  </si>
  <si>
    <t>1654905600BRL</t>
  </si>
  <si>
    <t>1654819200WETH</t>
  </si>
  <si>
    <t>1654819200USDT</t>
  </si>
  <si>
    <t>1654819200USDC</t>
  </si>
  <si>
    <t>1654819200MATIC</t>
  </si>
  <si>
    <t>1654819200ETH</t>
  </si>
  <si>
    <t>1654819200BRL</t>
  </si>
  <si>
    <t>1654732800WETH</t>
  </si>
  <si>
    <t>1654732800USDT</t>
  </si>
  <si>
    <t>1654732800USDC</t>
  </si>
  <si>
    <t>1654732800MATIC</t>
  </si>
  <si>
    <t>1654732800ETH</t>
  </si>
  <si>
    <t>1654732800BRL</t>
  </si>
  <si>
    <t>1654646400WETH</t>
  </si>
  <si>
    <t>1654646400USDT</t>
  </si>
  <si>
    <t>1654646400USDC</t>
  </si>
  <si>
    <t>1654646400MATIC</t>
  </si>
  <si>
    <t>1654646400ETH</t>
  </si>
  <si>
    <t>1654646400BRL</t>
  </si>
  <si>
    <t>1654560000WETH</t>
  </si>
  <si>
    <t>1654560000USDT</t>
  </si>
  <si>
    <t>1654560000USDC</t>
  </si>
  <si>
    <t>1654560000MATIC</t>
  </si>
  <si>
    <t>1654560000ETH</t>
  </si>
  <si>
    <t>1654560000BRL</t>
  </si>
  <si>
    <t>1654473600WETH</t>
  </si>
  <si>
    <t>1654473600USDT</t>
  </si>
  <si>
    <t>1654473600USDC</t>
  </si>
  <si>
    <t>1654473600MATIC</t>
  </si>
  <si>
    <t>1654473600ETH</t>
  </si>
  <si>
    <t>1654473600BRL</t>
  </si>
  <si>
    <t>1654387200WETH</t>
  </si>
  <si>
    <t>1654387200USDT</t>
  </si>
  <si>
    <t>1654387200USDC</t>
  </si>
  <si>
    <t>1654387200MATIC</t>
  </si>
  <si>
    <t>1654387200ETH</t>
  </si>
  <si>
    <t>1654387200BRL</t>
  </si>
  <si>
    <t>1654300800WETH</t>
  </si>
  <si>
    <t>1654300800USDT</t>
  </si>
  <si>
    <t>1654300800USDC</t>
  </si>
  <si>
    <t>1654300800MATIC</t>
  </si>
  <si>
    <t>1654300800ETH</t>
  </si>
  <si>
    <t>1654300800BRL</t>
  </si>
  <si>
    <t>1654214400WETH</t>
  </si>
  <si>
    <t>1654214400USDT</t>
  </si>
  <si>
    <t>1654214400USDC</t>
  </si>
  <si>
    <t>1654214400MATIC</t>
  </si>
  <si>
    <t>1654214400ETH</t>
  </si>
  <si>
    <t>1654214400BRL</t>
  </si>
  <si>
    <t>1654128000WETH</t>
  </si>
  <si>
    <t>1654128000USDT</t>
  </si>
  <si>
    <t>1654128000USDC</t>
  </si>
  <si>
    <t>1654128000MATIC</t>
  </si>
  <si>
    <t>1654128000ETH</t>
  </si>
  <si>
    <t>1654128000BRL</t>
  </si>
  <si>
    <t>1654041600WETH</t>
  </si>
  <si>
    <t>1654041600USDT</t>
  </si>
  <si>
    <t>1654041600USDC</t>
  </si>
  <si>
    <t>1654041600MATIC</t>
  </si>
  <si>
    <t>1654041600ETH</t>
  </si>
  <si>
    <t>1654041600BRL</t>
  </si>
  <si>
    <t>1653955200WETH</t>
  </si>
  <si>
    <t>1653955200USDT</t>
  </si>
  <si>
    <t>1653955200USDC</t>
  </si>
  <si>
    <t>1653955200MATIC</t>
  </si>
  <si>
    <t>1653955200ETH</t>
  </si>
  <si>
    <t>1653955200BRL</t>
  </si>
  <si>
    <t>1653868800WETH</t>
  </si>
  <si>
    <t>1653868800USDT</t>
  </si>
  <si>
    <t>1653868800USDC</t>
  </si>
  <si>
    <t>1653868800MATIC</t>
  </si>
  <si>
    <t>1653868800ETH</t>
  </si>
  <si>
    <t>1653868800BRL</t>
  </si>
  <si>
    <t>1653782400WETH</t>
  </si>
  <si>
    <t>1653782400USDT</t>
  </si>
  <si>
    <t>1653782400USDC</t>
  </si>
  <si>
    <t>1653782400MATIC</t>
  </si>
  <si>
    <t>1653782400ETH</t>
  </si>
  <si>
    <t>1653782400BRL</t>
  </si>
  <si>
    <t>1653696000WETH</t>
  </si>
  <si>
    <t>1653696000USDT</t>
  </si>
  <si>
    <t>1653696000USDC</t>
  </si>
  <si>
    <t>1653696000MATIC</t>
  </si>
  <si>
    <t>1653696000ETH</t>
  </si>
  <si>
    <t>1653696000BRL</t>
  </si>
  <si>
    <t>1653609600WETH</t>
  </si>
  <si>
    <t>1653609600USDT</t>
  </si>
  <si>
    <t>1653609600USDC</t>
  </si>
  <si>
    <t>1653609600MATIC</t>
  </si>
  <si>
    <t>1653609600ETH</t>
  </si>
  <si>
    <t>1653609600BRL</t>
  </si>
  <si>
    <t>1653523200WETH</t>
  </si>
  <si>
    <t>1653523200USDT</t>
  </si>
  <si>
    <t>1653523200USDC</t>
  </si>
  <si>
    <t>1653523200MATIC</t>
  </si>
  <si>
    <t>1653523200ETH</t>
  </si>
  <si>
    <t>1653523200BRL</t>
  </si>
  <si>
    <t>1653436800WETH</t>
  </si>
  <si>
    <t>1653436800USDT</t>
  </si>
  <si>
    <t>1653436800USDC</t>
  </si>
  <si>
    <t>1653436800MATIC</t>
  </si>
  <si>
    <t>1653436800ETH</t>
  </si>
  <si>
    <t>1653436800BRL</t>
  </si>
  <si>
    <t>1653350400WETH</t>
  </si>
  <si>
    <t>1653350400USDT</t>
  </si>
  <si>
    <t>1653350400USDC</t>
  </si>
  <si>
    <t>1653350400MATIC</t>
  </si>
  <si>
    <t>1653350400ETH</t>
  </si>
  <si>
    <t>1653350400BRL</t>
  </si>
  <si>
    <t>1653264000WETH</t>
  </si>
  <si>
    <t>1653264000USDT</t>
  </si>
  <si>
    <t>1653264000USDC</t>
  </si>
  <si>
    <t>1653264000MATIC</t>
  </si>
  <si>
    <t>1653264000ETH</t>
  </si>
  <si>
    <t>1653264000BRL</t>
  </si>
  <si>
    <t>1653177600WETH</t>
  </si>
  <si>
    <t>1653177600USDT</t>
  </si>
  <si>
    <t>1653177600USDC</t>
  </si>
  <si>
    <t>1653177600MATIC</t>
  </si>
  <si>
    <t>1653177600ETH</t>
  </si>
  <si>
    <t>1653177600BRL</t>
  </si>
  <si>
    <t>1653091200WETH</t>
  </si>
  <si>
    <t>1653091200USDT</t>
  </si>
  <si>
    <t>1653091200USDC</t>
  </si>
  <si>
    <t>1653091200MATIC</t>
  </si>
  <si>
    <t>1653091200ETH</t>
  </si>
  <si>
    <t>1653091200BRL</t>
  </si>
  <si>
    <t>1653004800WETH</t>
  </si>
  <si>
    <t>1653004800USDT</t>
  </si>
  <si>
    <t>1653004800USDC</t>
  </si>
  <si>
    <t>1653004800MATIC</t>
  </si>
  <si>
    <t>1653004800ETH</t>
  </si>
  <si>
    <t>1653004800BRL</t>
  </si>
  <si>
    <t>1652918400WETH</t>
  </si>
  <si>
    <t>1652918400USDT</t>
  </si>
  <si>
    <t>1652918400USDC</t>
  </si>
  <si>
    <t>1652918400MATIC</t>
  </si>
  <si>
    <t>1652918400ETH</t>
  </si>
  <si>
    <t>1652918400BRL</t>
  </si>
  <si>
    <t>1652832000WETH</t>
  </si>
  <si>
    <t>1652832000USDT</t>
  </si>
  <si>
    <t>1652832000USDC</t>
  </si>
  <si>
    <t>1652832000MATIC</t>
  </si>
  <si>
    <t>1652832000ETH</t>
  </si>
  <si>
    <t>1652832000BRL</t>
  </si>
  <si>
    <t>1652745600WETH</t>
  </si>
  <si>
    <t>1652745600USDT</t>
  </si>
  <si>
    <t>1652745600USDC</t>
  </si>
  <si>
    <t>1652745600MATIC</t>
  </si>
  <si>
    <t>1652745600ETH</t>
  </si>
  <si>
    <t>1652745600BRL</t>
  </si>
  <si>
    <t>1652659200WETH</t>
  </si>
  <si>
    <t>1652659200USDT</t>
  </si>
  <si>
    <t>1652659200USDC</t>
  </si>
  <si>
    <t>1652659200MATIC</t>
  </si>
  <si>
    <t>1652659200ETH</t>
  </si>
  <si>
    <t>1652659200BRL</t>
  </si>
  <si>
    <t>1652572800WETH</t>
  </si>
  <si>
    <t>1652572800USDT</t>
  </si>
  <si>
    <t>1652572800USDC</t>
  </si>
  <si>
    <t>1652572800MATIC</t>
  </si>
  <si>
    <t>1652572800ETH</t>
  </si>
  <si>
    <t>1652572800BRL</t>
  </si>
  <si>
    <t>1652486400WETH</t>
  </si>
  <si>
    <t>1652486400USDT</t>
  </si>
  <si>
    <t>1652486400USDC</t>
  </si>
  <si>
    <t>1652486400MATIC</t>
  </si>
  <si>
    <t>1652486400ETH</t>
  </si>
  <si>
    <t>1652486400BRL</t>
  </si>
  <si>
    <t>1652400000WETH</t>
  </si>
  <si>
    <t>1652400000USDT</t>
  </si>
  <si>
    <t>1652400000USDC</t>
  </si>
  <si>
    <t>1652400000MATIC</t>
  </si>
  <si>
    <t>1652400000ETH</t>
  </si>
  <si>
    <t>1652400000BRL</t>
  </si>
  <si>
    <t>1652313600WETH</t>
  </si>
  <si>
    <t>1652313600USDT</t>
  </si>
  <si>
    <t>1652313600USDC</t>
  </si>
  <si>
    <t>1652313600MATIC</t>
  </si>
  <si>
    <t>1652313600ETH</t>
  </si>
  <si>
    <t>1652313600BRL</t>
  </si>
  <si>
    <t>1652227200WETH</t>
  </si>
  <si>
    <t>1652227200USDT</t>
  </si>
  <si>
    <t>1652227200USDC</t>
  </si>
  <si>
    <t>1652227200MATIC</t>
  </si>
  <si>
    <t>1652227200ETH</t>
  </si>
  <si>
    <t>1652227200BRL</t>
  </si>
  <si>
    <t>1652140800WETH</t>
  </si>
  <si>
    <t>1652140800USDT</t>
  </si>
  <si>
    <t>1652140800USDC</t>
  </si>
  <si>
    <t>1652140800MATIC</t>
  </si>
  <si>
    <t>1652140800ETH</t>
  </si>
  <si>
    <t>1652140800BRL</t>
  </si>
  <si>
    <t>1652054400WETH</t>
  </si>
  <si>
    <t>1652054400USDT</t>
  </si>
  <si>
    <t>1652054400USDC</t>
  </si>
  <si>
    <t>1652054400MATIC</t>
  </si>
  <si>
    <t>1652054400ETH</t>
  </si>
  <si>
    <t>1652054400BRL</t>
  </si>
  <si>
    <t>1651968000WETH</t>
  </si>
  <si>
    <t>1651968000USDT</t>
  </si>
  <si>
    <t>1651968000USDC</t>
  </si>
  <si>
    <t>1651968000MATIC</t>
  </si>
  <si>
    <t>1651968000ETH</t>
  </si>
  <si>
    <t>1651968000BRL</t>
  </si>
  <si>
    <t>1651881600WETH</t>
  </si>
  <si>
    <t>1651881600USDT</t>
  </si>
  <si>
    <t>1651881600USDC</t>
  </si>
  <si>
    <t>1651881600MATIC</t>
  </si>
  <si>
    <t>1651881600ETH</t>
  </si>
  <si>
    <t>1651881600BRL</t>
  </si>
  <si>
    <t>1651795200WETH</t>
  </si>
  <si>
    <t>1651795200USDT</t>
  </si>
  <si>
    <t>1651795200USDC</t>
  </si>
  <si>
    <t>1651795200MATIC</t>
  </si>
  <si>
    <t>1651795200ETH</t>
  </si>
  <si>
    <t>1651795200BRL</t>
  </si>
  <si>
    <t>1651708800WETH</t>
  </si>
  <si>
    <t>1651708800USDT</t>
  </si>
  <si>
    <t>1651708800USDC</t>
  </si>
  <si>
    <t>1651708800MATIC</t>
  </si>
  <si>
    <t>1651708800ETH</t>
  </si>
  <si>
    <t>1651708800BRL</t>
  </si>
  <si>
    <t>1651622400WETH</t>
  </si>
  <si>
    <t>1651622400USDT</t>
  </si>
  <si>
    <t>1651622400USDC</t>
  </si>
  <si>
    <t>1651622400MATIC</t>
  </si>
  <si>
    <t>1651622400ETH</t>
  </si>
  <si>
    <t>1651622400BRL</t>
  </si>
  <si>
    <t>1651536000WETH</t>
  </si>
  <si>
    <t>1651536000USDT</t>
  </si>
  <si>
    <t>1651536000USDC</t>
  </si>
  <si>
    <t>1651536000MATIC</t>
  </si>
  <si>
    <t>1651536000ETH</t>
  </si>
  <si>
    <t>1651536000BRL</t>
  </si>
  <si>
    <t>1651449600WETH</t>
  </si>
  <si>
    <t>1651449600USDT</t>
  </si>
  <si>
    <t>1651449600USDC</t>
  </si>
  <si>
    <t>1651449600MATIC</t>
  </si>
  <si>
    <t>1651449600ETH</t>
  </si>
  <si>
    <t>1651449600BRL</t>
  </si>
  <si>
    <t>1651363200WETH</t>
  </si>
  <si>
    <t>1651363200USDT</t>
  </si>
  <si>
    <t>1651363200USDC</t>
  </si>
  <si>
    <t>1651363200MATIC</t>
  </si>
  <si>
    <t>1651363200ETH</t>
  </si>
  <si>
    <t>1651363200BRL</t>
  </si>
  <si>
    <t>1651276800WETH</t>
  </si>
  <si>
    <t>1651276800USDT</t>
  </si>
  <si>
    <t>1651276800USDC</t>
  </si>
  <si>
    <t>1651276800MATIC</t>
  </si>
  <si>
    <t>1651276800ETH</t>
  </si>
  <si>
    <t>1651276800BRL</t>
  </si>
  <si>
    <t>1651190400WETH</t>
  </si>
  <si>
    <t>1651190400USDT</t>
  </si>
  <si>
    <t>1651190400USDC</t>
  </si>
  <si>
    <t>1651190400MATIC</t>
  </si>
  <si>
    <t>1651190400ETH</t>
  </si>
  <si>
    <t>1651190400BRL</t>
  </si>
  <si>
    <t>1651104000WETH</t>
  </si>
  <si>
    <t>1651104000USDT</t>
  </si>
  <si>
    <t>1651104000USDC</t>
  </si>
  <si>
    <t>1651104000MATIC</t>
  </si>
  <si>
    <t>1651104000ETH</t>
  </si>
  <si>
    <t>1651104000BRL</t>
  </si>
  <si>
    <t>1651017600WETH</t>
  </si>
  <si>
    <t>1651017600USDT</t>
  </si>
  <si>
    <t>1651017600USDC</t>
  </si>
  <si>
    <t>1651017600MATIC</t>
  </si>
  <si>
    <t>1651017600ETH</t>
  </si>
  <si>
    <t>1651017600BRL</t>
  </si>
  <si>
    <t>1650931200WETH</t>
  </si>
  <si>
    <t>1650931200USDT</t>
  </si>
  <si>
    <t>1650931200USDC</t>
  </si>
  <si>
    <t>1650931200MATIC</t>
  </si>
  <si>
    <t>1650931200ETH</t>
  </si>
  <si>
    <t>1650931200BRL</t>
  </si>
  <si>
    <t>1650844800WETH</t>
  </si>
  <si>
    <t>1650844800USDT</t>
  </si>
  <si>
    <t>1650844800USDC</t>
  </si>
  <si>
    <t>1650844800MATIC</t>
  </si>
  <si>
    <t>1650844800ETH</t>
  </si>
  <si>
    <t>1650844800BRL</t>
  </si>
  <si>
    <t>1650758400WETH</t>
  </si>
  <si>
    <t>1650758400USDT</t>
  </si>
  <si>
    <t>1650758400USDC</t>
  </si>
  <si>
    <t>1650758400MATIC</t>
  </si>
  <si>
    <t>1650758400ETH</t>
  </si>
  <si>
    <t>1650758400BRL</t>
  </si>
  <si>
    <t>1650672000WETH</t>
  </si>
  <si>
    <t>1650672000USDT</t>
  </si>
  <si>
    <t>1650672000USDC</t>
  </si>
  <si>
    <t>1650672000MATIC</t>
  </si>
  <si>
    <t>1650672000ETH</t>
  </si>
  <si>
    <t>1650672000BRL</t>
  </si>
  <si>
    <t>1650585600WETH</t>
  </si>
  <si>
    <t>1650585600USDT</t>
  </si>
  <si>
    <t>1650585600USDC</t>
  </si>
  <si>
    <t>1650585600MATIC</t>
  </si>
  <si>
    <t>1650585600ETH</t>
  </si>
  <si>
    <t>1650585600BRL</t>
  </si>
  <si>
    <t>1650499200WETH</t>
  </si>
  <si>
    <t>1650499200USDT</t>
  </si>
  <si>
    <t>1650499200USDC</t>
  </si>
  <si>
    <t>1650499200MATIC</t>
  </si>
  <si>
    <t>1650499200ETH</t>
  </si>
  <si>
    <t>1650499200BRL</t>
  </si>
  <si>
    <t>1650412800WETH</t>
  </si>
  <si>
    <t>1650412800USDT</t>
  </si>
  <si>
    <t>1650412800USDC</t>
  </si>
  <si>
    <t>1650412800MATIC</t>
  </si>
  <si>
    <t>1650412800ETH</t>
  </si>
  <si>
    <t>1650412800BRL</t>
  </si>
  <si>
    <t>1650326400WETH</t>
  </si>
  <si>
    <t>1650326400USDT</t>
  </si>
  <si>
    <t>1650326400USDC</t>
  </si>
  <si>
    <t>1650326400MATIC</t>
  </si>
  <si>
    <t>1650326400ETH</t>
  </si>
  <si>
    <t>1650326400BRL</t>
  </si>
  <si>
    <t>1650240000WETH</t>
  </si>
  <si>
    <t>1650240000USDT</t>
  </si>
  <si>
    <t>1650240000USDC</t>
  </si>
  <si>
    <t>1650240000MATIC</t>
  </si>
  <si>
    <t>1650240000ETH</t>
  </si>
  <si>
    <t>1650240000BRL</t>
  </si>
  <si>
    <t>1650153600WETH</t>
  </si>
  <si>
    <t>1650153600USDT</t>
  </si>
  <si>
    <t>1650153600USDC</t>
  </si>
  <si>
    <t>1650153600MATIC</t>
  </si>
  <si>
    <t>1650153600ETH</t>
  </si>
  <si>
    <t>1650153600BRL</t>
  </si>
  <si>
    <t>1650067200WETH</t>
  </si>
  <si>
    <t>1650067200USDT</t>
  </si>
  <si>
    <t>1650067200USDC</t>
  </si>
  <si>
    <t>1650067200MATIC</t>
  </si>
  <si>
    <t>1650067200ETH</t>
  </si>
  <si>
    <t>1650067200BRL</t>
  </si>
  <si>
    <t>1649980800WETH</t>
  </si>
  <si>
    <t>1649980800USDT</t>
  </si>
  <si>
    <t>1649980800USDC</t>
  </si>
  <si>
    <t>1649980800MATIC</t>
  </si>
  <si>
    <t>1649980800ETH</t>
  </si>
  <si>
    <t>1649980800BRL</t>
  </si>
  <si>
    <t>1649894400WETH</t>
  </si>
  <si>
    <t>1649894400USDT</t>
  </si>
  <si>
    <t>1649894400USDC</t>
  </si>
  <si>
    <t>1649894400MATIC</t>
  </si>
  <si>
    <t>1649894400ETH</t>
  </si>
  <si>
    <t>1649894400BRL</t>
  </si>
  <si>
    <t>1649808000WETH</t>
  </si>
  <si>
    <t>1649808000USDT</t>
  </si>
  <si>
    <t>1649808000USDC</t>
  </si>
  <si>
    <t>1649808000MATIC</t>
  </si>
  <si>
    <t>1649808000ETH</t>
  </si>
  <si>
    <t>1649808000BRL</t>
  </si>
  <si>
    <t>1649721600WETH</t>
  </si>
  <si>
    <t>1649721600USDT</t>
  </si>
  <si>
    <t>1649721600USDC</t>
  </si>
  <si>
    <t>1649721600MATIC</t>
  </si>
  <si>
    <t>1649721600ETH</t>
  </si>
  <si>
    <t>1649721600BRL</t>
  </si>
  <si>
    <t>1649635200WETH</t>
  </si>
  <si>
    <t>1649635200USDT</t>
  </si>
  <si>
    <t>1649635200USDC</t>
  </si>
  <si>
    <t>1649635200MATIC</t>
  </si>
  <si>
    <t>1649635200ETH</t>
  </si>
  <si>
    <t>1649635200BRL</t>
  </si>
  <si>
    <t>1649548800WETH</t>
  </si>
  <si>
    <t>1649548800USDT</t>
  </si>
  <si>
    <t>1649548800USDC</t>
  </si>
  <si>
    <t>1649548800MATIC</t>
  </si>
  <si>
    <t>1649548800ETH</t>
  </si>
  <si>
    <t>1649548800BRL</t>
  </si>
  <si>
    <t>1649462400WETH</t>
  </si>
  <si>
    <t>1649462400USDT</t>
  </si>
  <si>
    <t>1649462400USDC</t>
  </si>
  <si>
    <t>1649462400MATIC</t>
  </si>
  <si>
    <t>1649462400ETH</t>
  </si>
  <si>
    <t>1649462400BRL</t>
  </si>
  <si>
    <t>1649376000WETH</t>
  </si>
  <si>
    <t>1649376000USDT</t>
  </si>
  <si>
    <t>1649376000USDC</t>
  </si>
  <si>
    <t>1649376000MATIC</t>
  </si>
  <si>
    <t>1649376000ETH</t>
  </si>
  <si>
    <t>1649376000BRL</t>
  </si>
  <si>
    <t>1649289600WETH</t>
  </si>
  <si>
    <t>1649289600USDT</t>
  </si>
  <si>
    <t>1649289600USDC</t>
  </si>
  <si>
    <t>1649289600MATIC</t>
  </si>
  <si>
    <t>1649289600ETH</t>
  </si>
  <si>
    <t>1649289600BRL</t>
  </si>
  <si>
    <t>1649203200WETH</t>
  </si>
  <si>
    <t>1649203200USDT</t>
  </si>
  <si>
    <t>1649203200USDC</t>
  </si>
  <si>
    <t>1649203200MATIC</t>
  </si>
  <si>
    <t>1649203200ETH</t>
  </si>
  <si>
    <t>1649203200BRL</t>
  </si>
  <si>
    <t>1649116800WETH</t>
  </si>
  <si>
    <t>1649116800USDT</t>
  </si>
  <si>
    <t>1649116800USDC</t>
  </si>
  <si>
    <t>1649116800MATIC</t>
  </si>
  <si>
    <t>1649116800ETH</t>
  </si>
  <si>
    <t>1649116800BRL</t>
  </si>
  <si>
    <t>1649030400WETH</t>
  </si>
  <si>
    <t>1649030400USDT</t>
  </si>
  <si>
    <t>1649030400USDC</t>
  </si>
  <si>
    <t>1649030400MATIC</t>
  </si>
  <si>
    <t>1649030400ETH</t>
  </si>
  <si>
    <t>1649030400BRL</t>
  </si>
  <si>
    <t>1648944000WETH</t>
  </si>
  <si>
    <t>1648944000USDT</t>
  </si>
  <si>
    <t>1648944000USDC</t>
  </si>
  <si>
    <t>1648944000MATIC</t>
  </si>
  <si>
    <t>1648944000ETH</t>
  </si>
  <si>
    <t>1648944000BRL</t>
  </si>
  <si>
    <t>1648857600WETH</t>
  </si>
  <si>
    <t>1648857600USDT</t>
  </si>
  <si>
    <t>1648857600USDC</t>
  </si>
  <si>
    <t>1648857600MATIC</t>
  </si>
  <si>
    <t>1648857600ETH</t>
  </si>
  <si>
    <t>1648857600BRL</t>
  </si>
  <si>
    <t>1648771200WETH</t>
  </si>
  <si>
    <t>1648771200USDT</t>
  </si>
  <si>
    <t>1648771200USDC</t>
  </si>
  <si>
    <t>1648771200MATIC</t>
  </si>
  <si>
    <t>1648771200ETH</t>
  </si>
  <si>
    <t>1648771200BRL</t>
  </si>
  <si>
    <t>1648684800WETH</t>
  </si>
  <si>
    <t>1648684800USDT</t>
  </si>
  <si>
    <t>1648684800USDC</t>
  </si>
  <si>
    <t>1648684800MATIC</t>
  </si>
  <si>
    <t>1648684800ETH</t>
  </si>
  <si>
    <t>1648684800BRL</t>
  </si>
  <si>
    <t>1648598400WETH</t>
  </si>
  <si>
    <t>1648598400USDT</t>
  </si>
  <si>
    <t>1648598400USDC</t>
  </si>
  <si>
    <t>1648598400MATIC</t>
  </si>
  <si>
    <t>1648598400ETH</t>
  </si>
  <si>
    <t>1648598400BRL</t>
  </si>
  <si>
    <t>1648512000WETH</t>
  </si>
  <si>
    <t>1648512000USDT</t>
  </si>
  <si>
    <t>1648512000USDC</t>
  </si>
  <si>
    <t>1648512000MATIC</t>
  </si>
  <si>
    <t>1648512000ETH</t>
  </si>
  <si>
    <t>1648512000BRL</t>
  </si>
  <si>
    <t>1648425600WETH</t>
  </si>
  <si>
    <t>1648425600USDT</t>
  </si>
  <si>
    <t>1648425600USDC</t>
  </si>
  <si>
    <t>1648425600MATIC</t>
  </si>
  <si>
    <t>1648425600ETH</t>
  </si>
  <si>
    <t>1648425600BRL</t>
  </si>
  <si>
    <t>1648339200WETH</t>
  </si>
  <si>
    <t>1648339200USDT</t>
  </si>
  <si>
    <t>1648339200USDC</t>
  </si>
  <si>
    <t>1648339200MATIC</t>
  </si>
  <si>
    <t>1648339200ETH</t>
  </si>
  <si>
    <t>1648339200BRL</t>
  </si>
  <si>
    <t>1648252800WETH</t>
  </si>
  <si>
    <t>1648252800USDT</t>
  </si>
  <si>
    <t>1648252800USDC</t>
  </si>
  <si>
    <t>1648252800MATIC</t>
  </si>
  <si>
    <t>1648252800ETH</t>
  </si>
  <si>
    <t>1648252800BRL</t>
  </si>
  <si>
    <t>1648166400WETH</t>
  </si>
  <si>
    <t>1648166400USDT</t>
  </si>
  <si>
    <t>1648166400USDC</t>
  </si>
  <si>
    <t>1648166400MATIC</t>
  </si>
  <si>
    <t>1648166400ETH</t>
  </si>
  <si>
    <t>1648166400BRL</t>
  </si>
  <si>
    <t>1648080000WETH</t>
  </si>
  <si>
    <t>1648080000USDT</t>
  </si>
  <si>
    <t>1648080000USDC</t>
  </si>
  <si>
    <t>1648080000MATIC</t>
  </si>
  <si>
    <t>1648080000ETH</t>
  </si>
  <si>
    <t>1648080000BRL</t>
  </si>
  <si>
    <t>1647993600WETH</t>
  </si>
  <si>
    <t>1647993600USDT</t>
  </si>
  <si>
    <t>1647993600USDC</t>
  </si>
  <si>
    <t>1647993600MATIC</t>
  </si>
  <si>
    <t>1647993600ETH</t>
  </si>
  <si>
    <t>1647993600BRL</t>
  </si>
  <si>
    <t>1647907200WETH</t>
  </si>
  <si>
    <t>1647907200USDT</t>
  </si>
  <si>
    <t>1647907200USDC</t>
  </si>
  <si>
    <t>1647907200MATIC</t>
  </si>
  <si>
    <t>1647907200ETH</t>
  </si>
  <si>
    <t>1647907200BRL</t>
  </si>
  <si>
    <t>1647820800WETH</t>
  </si>
  <si>
    <t>1647820800USDT</t>
  </si>
  <si>
    <t>1647820800USDC</t>
  </si>
  <si>
    <t>1647820800MATIC</t>
  </si>
  <si>
    <t>1647820800ETH</t>
  </si>
  <si>
    <t>1647820800BRL</t>
  </si>
  <si>
    <t>1647734400WETH</t>
  </si>
  <si>
    <t>1647734400USDT</t>
  </si>
  <si>
    <t>1647734400USDC</t>
  </si>
  <si>
    <t>1647734400MATIC</t>
  </si>
  <si>
    <t>1647734400ETH</t>
  </si>
  <si>
    <t>1647734400BRL</t>
  </si>
  <si>
    <t>1647648000WETH</t>
  </si>
  <si>
    <t>1647648000USDT</t>
  </si>
  <si>
    <t>1647648000USDC</t>
  </si>
  <si>
    <t>1647648000MATIC</t>
  </si>
  <si>
    <t>1647648000ETH</t>
  </si>
  <si>
    <t>1647648000BRL</t>
  </si>
  <si>
    <t>1647561600WETH</t>
  </si>
  <si>
    <t>1647561600USDT</t>
  </si>
  <si>
    <t>1647561600USDC</t>
  </si>
  <si>
    <t>1647561600MATIC</t>
  </si>
  <si>
    <t>1647561600ETH</t>
  </si>
  <si>
    <t>1647561600BRL</t>
  </si>
  <si>
    <t>1647475200WETH</t>
  </si>
  <si>
    <t>1647475200USDT</t>
  </si>
  <si>
    <t>1647475200USDC</t>
  </si>
  <si>
    <t>1647475200MATIC</t>
  </si>
  <si>
    <t>1647475200ETH</t>
  </si>
  <si>
    <t>1647475200BRL</t>
  </si>
  <si>
    <t>1647388800WETH</t>
  </si>
  <si>
    <t>1647388800USDT</t>
  </si>
  <si>
    <t>1647388800USDC</t>
  </si>
  <si>
    <t>1647388800MATIC</t>
  </si>
  <si>
    <t>1647388800ETH</t>
  </si>
  <si>
    <t>1647388800BRL</t>
  </si>
  <si>
    <t>1647302400WETH</t>
  </si>
  <si>
    <t>1647302400USDT</t>
  </si>
  <si>
    <t>1647302400USDC</t>
  </si>
  <si>
    <t>1647302400MATIC</t>
  </si>
  <si>
    <t>1647302400ETH</t>
  </si>
  <si>
    <t>1647302400BRL</t>
  </si>
  <si>
    <t>1647216000WETH</t>
  </si>
  <si>
    <t>1647216000USDT</t>
  </si>
  <si>
    <t>1647216000USDC</t>
  </si>
  <si>
    <t>1647216000MATIC</t>
  </si>
  <si>
    <t>1647216000ETH</t>
  </si>
  <si>
    <t>1647216000BRL</t>
  </si>
  <si>
    <t>1647129600WETH</t>
  </si>
  <si>
    <t>1647129600USDT</t>
  </si>
  <si>
    <t>1647129600USDC</t>
  </si>
  <si>
    <t>1647129600MATIC</t>
  </si>
  <si>
    <t>1647129600ETH</t>
  </si>
  <si>
    <t>1647129600BRL</t>
  </si>
  <si>
    <t>1647043200WETH</t>
  </si>
  <si>
    <t>1647043200USDT</t>
  </si>
  <si>
    <t>1647043200USDC</t>
  </si>
  <si>
    <t>1647043200MATIC</t>
  </si>
  <si>
    <t>1647043200ETH</t>
  </si>
  <si>
    <t>1647043200BRL</t>
  </si>
  <si>
    <t>1646956800WETH</t>
  </si>
  <si>
    <t>1646956800USDT</t>
  </si>
  <si>
    <t>1646956800USDC</t>
  </si>
  <si>
    <t>1646956800MATIC</t>
  </si>
  <si>
    <t>1646956800ETH</t>
  </si>
  <si>
    <t>1646956800BRL</t>
  </si>
  <si>
    <t>1646870400WETH</t>
  </si>
  <si>
    <t>1646870400USDT</t>
  </si>
  <si>
    <t>1646870400USDC</t>
  </si>
  <si>
    <t>1646870400MATIC</t>
  </si>
  <si>
    <t>1646870400ETH</t>
  </si>
  <si>
    <t>1646870400BRL</t>
  </si>
  <si>
    <t>1646784000WETH</t>
  </si>
  <si>
    <t>1646784000USDT</t>
  </si>
  <si>
    <t>1646784000USDC</t>
  </si>
  <si>
    <t>1646784000MATIC</t>
  </si>
  <si>
    <t>1646784000ETH</t>
  </si>
  <si>
    <t>1646784000BRL</t>
  </si>
  <si>
    <t>1646697600WETH</t>
  </si>
  <si>
    <t>1646697600USDT</t>
  </si>
  <si>
    <t>1646697600USDC</t>
  </si>
  <si>
    <t>1646697600MATIC</t>
  </si>
  <si>
    <t>1646697600ETH</t>
  </si>
  <si>
    <t>1646697600BRL</t>
  </si>
  <si>
    <t>1646611200WETH</t>
  </si>
  <si>
    <t>1646611200USDT</t>
  </si>
  <si>
    <t>1646611200USDC</t>
  </si>
  <si>
    <t>1646611200MATIC</t>
  </si>
  <si>
    <t>1646611200ETH</t>
  </si>
  <si>
    <t>1646611200BRL</t>
  </si>
  <si>
    <t>1646524800WETH</t>
  </si>
  <si>
    <t>1646524800USDT</t>
  </si>
  <si>
    <t>1646524800USDC</t>
  </si>
  <si>
    <t>1646524800MATIC</t>
  </si>
  <si>
    <t>1646524800ETH</t>
  </si>
  <si>
    <t>1646524800BRL</t>
  </si>
  <si>
    <t>1646438400WETH</t>
  </si>
  <si>
    <t>1646438400USDT</t>
  </si>
  <si>
    <t>1646438400USDC</t>
  </si>
  <si>
    <t>1646438400MATIC</t>
  </si>
  <si>
    <t>1646438400ETH</t>
  </si>
  <si>
    <t>1646438400BRL</t>
  </si>
  <si>
    <t>1646352000WETH</t>
  </si>
  <si>
    <t>1646352000USDT</t>
  </si>
  <si>
    <t>1646352000USDC</t>
  </si>
  <si>
    <t>1646352000MATIC</t>
  </si>
  <si>
    <t>1646352000ETH</t>
  </si>
  <si>
    <t>1646352000BRL</t>
  </si>
  <si>
    <t>1646265600WETH</t>
  </si>
  <si>
    <t>1646265600USDT</t>
  </si>
  <si>
    <t>1646265600USDC</t>
  </si>
  <si>
    <t>1646265600MATIC</t>
  </si>
  <si>
    <t>1646265600ETH</t>
  </si>
  <si>
    <t>1646265600BRL</t>
  </si>
  <si>
    <t>1646179200WETH</t>
  </si>
  <si>
    <t>1646179200USDT</t>
  </si>
  <si>
    <t>1646179200USDC</t>
  </si>
  <si>
    <t>1646179200MATIC</t>
  </si>
  <si>
    <t>1646179200ETH</t>
  </si>
  <si>
    <t>1646179200BRL</t>
  </si>
  <si>
    <t>1646092800WETH</t>
  </si>
  <si>
    <t>1646092800USDT</t>
  </si>
  <si>
    <t>1646092800USDC</t>
  </si>
  <si>
    <t>1646092800MATIC</t>
  </si>
  <si>
    <t>1646092800ETH</t>
  </si>
  <si>
    <t>1646092800BRL</t>
  </si>
  <si>
    <t>1646006400WETH</t>
  </si>
  <si>
    <t>1646006400USDT</t>
  </si>
  <si>
    <t>1646006400USDC</t>
  </si>
  <si>
    <t>1646006400MATIC</t>
  </si>
  <si>
    <t>1646006400ETH</t>
  </si>
  <si>
    <t>1646006400BRL</t>
  </si>
  <si>
    <t>1645920000WETH</t>
  </si>
  <si>
    <t>1645920000USDT</t>
  </si>
  <si>
    <t>1645920000USDC</t>
  </si>
  <si>
    <t>1645920000MATIC</t>
  </si>
  <si>
    <t>1645920000ETH</t>
  </si>
  <si>
    <t>1645920000BRL</t>
  </si>
  <si>
    <t>1645833600WETH</t>
  </si>
  <si>
    <t>1645833600USDT</t>
  </si>
  <si>
    <t>1645833600USDC</t>
  </si>
  <si>
    <t>1645833600MATIC</t>
  </si>
  <si>
    <t>1645833600ETH</t>
  </si>
  <si>
    <t>1645833600BRL</t>
  </si>
  <si>
    <t>1645747200WETH</t>
  </si>
  <si>
    <t>1645747200USDT</t>
  </si>
  <si>
    <t>1645747200USDC</t>
  </si>
  <si>
    <t>1645747200MATIC</t>
  </si>
  <si>
    <t>1645747200ETH</t>
  </si>
  <si>
    <t>1645747200BRL</t>
  </si>
  <si>
    <t>1645660800WETH</t>
  </si>
  <si>
    <t>1645660800USDT</t>
  </si>
  <si>
    <t>1645660800USDC</t>
  </si>
  <si>
    <t>1645660800MATIC</t>
  </si>
  <si>
    <t>1645660800ETH</t>
  </si>
  <si>
    <t>1645660800BRL</t>
  </si>
  <si>
    <t>1645574400WETH</t>
  </si>
  <si>
    <t>1645574400USDT</t>
  </si>
  <si>
    <t>1645574400USDC</t>
  </si>
  <si>
    <t>1645574400MATIC</t>
  </si>
  <si>
    <t>1645574400ETH</t>
  </si>
  <si>
    <t>1645574400BRL</t>
  </si>
  <si>
    <t>1645488000WETH</t>
  </si>
  <si>
    <t>1645488000USDT</t>
  </si>
  <si>
    <t>1645488000USDC</t>
  </si>
  <si>
    <t>1645488000MATIC</t>
  </si>
  <si>
    <t>1645488000ETH</t>
  </si>
  <si>
    <t>1645488000BRL</t>
  </si>
  <si>
    <t>1645401600WETH</t>
  </si>
  <si>
    <t>1645401600USDT</t>
  </si>
  <si>
    <t>1645401600USDC</t>
  </si>
  <si>
    <t>1645401600MATIC</t>
  </si>
  <si>
    <t>1645401600ETH</t>
  </si>
  <si>
    <t>1645401600BRL</t>
  </si>
  <si>
    <t>1645315200WETH</t>
  </si>
  <si>
    <t>1645315200USDT</t>
  </si>
  <si>
    <t>1645315200USDC</t>
  </si>
  <si>
    <t>1645315200MATIC</t>
  </si>
  <si>
    <t>1645315200ETH</t>
  </si>
  <si>
    <t>1645315200BRL</t>
  </si>
  <si>
    <t>1645228800WETH</t>
  </si>
  <si>
    <t>1645228800USDT</t>
  </si>
  <si>
    <t>1645228800USDC</t>
  </si>
  <si>
    <t>1645228800MATIC</t>
  </si>
  <si>
    <t>1645228800ETH</t>
  </si>
  <si>
    <t>1645228800BRL</t>
  </si>
  <si>
    <t>1645142400WETH</t>
  </si>
  <si>
    <t>1645142400USDT</t>
  </si>
  <si>
    <t>1645142400USDC</t>
  </si>
  <si>
    <t>1645142400MATIC</t>
  </si>
  <si>
    <t>1645142400ETH</t>
  </si>
  <si>
    <t>1645142400BRL</t>
  </si>
  <si>
    <t>1645056000WETH</t>
  </si>
  <si>
    <t>1645056000USDT</t>
  </si>
  <si>
    <t>1645056000USDC</t>
  </si>
  <si>
    <t>1645056000MATIC</t>
  </si>
  <si>
    <t>1645056000ETH</t>
  </si>
  <si>
    <t>1645056000BRL</t>
  </si>
  <si>
    <t>1644969600WETH</t>
  </si>
  <si>
    <t>1644969600USDT</t>
  </si>
  <si>
    <t>1644969600USDC</t>
  </si>
  <si>
    <t>1644969600MATIC</t>
  </si>
  <si>
    <t>1644969600ETH</t>
  </si>
  <si>
    <t>1644969600BRL</t>
  </si>
  <si>
    <t>1644883200WETH</t>
  </si>
  <si>
    <t>1644883200USDT</t>
  </si>
  <si>
    <t>1644883200USDC</t>
  </si>
  <si>
    <t>1644883200MATIC</t>
  </si>
  <si>
    <t>1644883200ETH</t>
  </si>
  <si>
    <t>1644883200BRL</t>
  </si>
  <si>
    <t>1644796800WETH</t>
  </si>
  <si>
    <t>1644796800USDT</t>
  </si>
  <si>
    <t>1644796800USDC</t>
  </si>
  <si>
    <t>1644796800MATIC</t>
  </si>
  <si>
    <t>1644796800ETH</t>
  </si>
  <si>
    <t>1644796800BRL</t>
  </si>
  <si>
    <t>1644710400WETH</t>
  </si>
  <si>
    <t>1644710400USDT</t>
  </si>
  <si>
    <t>1644710400USDC</t>
  </si>
  <si>
    <t>1644710400MATIC</t>
  </si>
  <si>
    <t>1644710400ETH</t>
  </si>
  <si>
    <t>1644710400BRL</t>
  </si>
  <si>
    <t>1644624000WETH</t>
  </si>
  <si>
    <t>1644624000USDT</t>
  </si>
  <si>
    <t>1644624000USDC</t>
  </si>
  <si>
    <t>1644624000MATIC</t>
  </si>
  <si>
    <t>1644624000ETH</t>
  </si>
  <si>
    <t>1644624000BRL</t>
  </si>
  <si>
    <t>1644537600WETH</t>
  </si>
  <si>
    <t>1644537600USDT</t>
  </si>
  <si>
    <t>1644537600USDC</t>
  </si>
  <si>
    <t>1644537600MATIC</t>
  </si>
  <si>
    <t>1644537600ETH</t>
  </si>
  <si>
    <t>1644537600BRL</t>
  </si>
  <si>
    <t>1644451200WETH</t>
  </si>
  <si>
    <t>1644451200USDT</t>
  </si>
  <si>
    <t>1644451200USDC</t>
  </si>
  <si>
    <t>1644451200MATIC</t>
  </si>
  <si>
    <t>1644451200ETH</t>
  </si>
  <si>
    <t>1644451200BRL</t>
  </si>
  <si>
    <t>1644364800WETH</t>
  </si>
  <si>
    <t>1644364800USDT</t>
  </si>
  <si>
    <t>1644364800USDC</t>
  </si>
  <si>
    <t>1644364800MATIC</t>
  </si>
  <si>
    <t>1644364800ETH</t>
  </si>
  <si>
    <t>1644364800BRL</t>
  </si>
  <si>
    <t>1644278400WETH</t>
  </si>
  <si>
    <t>1644278400USDT</t>
  </si>
  <si>
    <t>1644278400USDC</t>
  </si>
  <si>
    <t>1644278400MATIC</t>
  </si>
  <si>
    <t>1644278400ETH</t>
  </si>
  <si>
    <t>1644278400BRL</t>
  </si>
  <si>
    <t>1644192000WETH</t>
  </si>
  <si>
    <t>1644192000USDT</t>
  </si>
  <si>
    <t>1644192000USDC</t>
  </si>
  <si>
    <t>1644192000MATIC</t>
  </si>
  <si>
    <t>1644192000ETH</t>
  </si>
  <si>
    <t>1644192000BRL</t>
  </si>
  <si>
    <t>1644105600WETH</t>
  </si>
  <si>
    <t>1644105600USDT</t>
  </si>
  <si>
    <t>1644105600USDC</t>
  </si>
  <si>
    <t>1644105600MATIC</t>
  </si>
  <si>
    <t>1644105600ETH</t>
  </si>
  <si>
    <t>1644105600BRL</t>
  </si>
  <si>
    <t>1644019200WETH</t>
  </si>
  <si>
    <t>1644019200USDT</t>
  </si>
  <si>
    <t>1644019200USDC</t>
  </si>
  <si>
    <t>1644019200MATIC</t>
  </si>
  <si>
    <t>1644019200ETH</t>
  </si>
  <si>
    <t>1644019200BRL</t>
  </si>
  <si>
    <t>1643932800WETH</t>
  </si>
  <si>
    <t>1643932800USDT</t>
  </si>
  <si>
    <t>1643932800USDC</t>
  </si>
  <si>
    <t>1643932800MATIC</t>
  </si>
  <si>
    <t>1643932800ETH</t>
  </si>
  <si>
    <t>1643932800BRL</t>
  </si>
  <si>
    <t>1643846400WETH</t>
  </si>
  <si>
    <t>1643846400USDT</t>
  </si>
  <si>
    <t>1643846400USDC</t>
  </si>
  <si>
    <t>1643846400MATIC</t>
  </si>
  <si>
    <t>1643846400ETH</t>
  </si>
  <si>
    <t>1643846400BRL</t>
  </si>
  <si>
    <t>1643760000WETH</t>
  </si>
  <si>
    <t>1643760000USDT</t>
  </si>
  <si>
    <t>1643760000USDC</t>
  </si>
  <si>
    <t>1643760000MATIC</t>
  </si>
  <si>
    <t>1643760000ETH</t>
  </si>
  <si>
    <t>1643760000BRL</t>
  </si>
  <si>
    <t>1643673600WETH</t>
  </si>
  <si>
    <t>1643673600USDT</t>
  </si>
  <si>
    <t>1643673600USDC</t>
  </si>
  <si>
    <t>1643673600MATIC</t>
  </si>
  <si>
    <t>1643673600ETH</t>
  </si>
  <si>
    <t>1643673600BRL</t>
  </si>
  <si>
    <t>1643587200WETH</t>
  </si>
  <si>
    <t>1643587200USDT</t>
  </si>
  <si>
    <t>1643587200USDC</t>
  </si>
  <si>
    <t>1643587200MATIC</t>
  </si>
  <si>
    <t>1643587200ETH</t>
  </si>
  <si>
    <t>1643587200BRL</t>
  </si>
  <si>
    <t>1643500800WETH</t>
  </si>
  <si>
    <t>1643500800USDT</t>
  </si>
  <si>
    <t>1643500800USDC</t>
  </si>
  <si>
    <t>1643500800MATIC</t>
  </si>
  <si>
    <t>1643500800ETH</t>
  </si>
  <si>
    <t>1643500800BRL</t>
  </si>
  <si>
    <t>1643414400WETH</t>
  </si>
  <si>
    <t>1643414400USDT</t>
  </si>
  <si>
    <t>1643414400USDC</t>
  </si>
  <si>
    <t>1643414400MATIC</t>
  </si>
  <si>
    <t>1643414400ETH</t>
  </si>
  <si>
    <t>1643414400BRL</t>
  </si>
  <si>
    <t>1643328000WETH</t>
  </si>
  <si>
    <t>1643328000USDT</t>
  </si>
  <si>
    <t>1643328000USDC</t>
  </si>
  <si>
    <t>1643328000MATIC</t>
  </si>
  <si>
    <t>1643328000ETH</t>
  </si>
  <si>
    <t>1643328000BRL</t>
  </si>
  <si>
    <t>1643241600WETH</t>
  </si>
  <si>
    <t>1643241600USDT</t>
  </si>
  <si>
    <t>1643241600USDC</t>
  </si>
  <si>
    <t>1643241600MATIC</t>
  </si>
  <si>
    <t>1643241600ETH</t>
  </si>
  <si>
    <t>1643241600BRL</t>
  </si>
  <si>
    <t>1643155200WETH</t>
  </si>
  <si>
    <t>1643155200USDT</t>
  </si>
  <si>
    <t>1643155200USDC</t>
  </si>
  <si>
    <t>1643155200MATIC</t>
  </si>
  <si>
    <t>1643155200ETH</t>
  </si>
  <si>
    <t>1643155200BRL</t>
  </si>
  <si>
    <t>1643068800WETH</t>
  </si>
  <si>
    <t>1643068800USDT</t>
  </si>
  <si>
    <t>1643068800USDC</t>
  </si>
  <si>
    <t>1643068800MATIC</t>
  </si>
  <si>
    <t>1643068800ETH</t>
  </si>
  <si>
    <t>1643068800BRL</t>
  </si>
  <si>
    <t>1642982400WETH</t>
  </si>
  <si>
    <t>1642982400USDT</t>
  </si>
  <si>
    <t>1642982400USDC</t>
  </si>
  <si>
    <t>1642982400MATIC</t>
  </si>
  <si>
    <t>1642982400ETH</t>
  </si>
  <si>
    <t>1642982400BRL</t>
  </si>
  <si>
    <t>1642896000WETH</t>
  </si>
  <si>
    <t>1642896000USDT</t>
  </si>
  <si>
    <t>1642896000USDC</t>
  </si>
  <si>
    <t>1642896000MATIC</t>
  </si>
  <si>
    <t>1642896000ETH</t>
  </si>
  <si>
    <t>1642896000BRL</t>
  </si>
  <si>
    <t>1642809600WETH</t>
  </si>
  <si>
    <t>1642809600USDT</t>
  </si>
  <si>
    <t>1642809600USDC</t>
  </si>
  <si>
    <t>1642809600MATIC</t>
  </si>
  <si>
    <t>1642809600ETH</t>
  </si>
  <si>
    <t>1642809600BRL</t>
  </si>
  <si>
    <t>1642723200WETH</t>
  </si>
  <si>
    <t>1642723200USDT</t>
  </si>
  <si>
    <t>1642723200USDC</t>
  </si>
  <si>
    <t>1642723200MATIC</t>
  </si>
  <si>
    <t>1642723200ETH</t>
  </si>
  <si>
    <t>1642723200BRL</t>
  </si>
  <si>
    <t>1642636800WETH</t>
  </si>
  <si>
    <t>1642636800USDT</t>
  </si>
  <si>
    <t>1642636800USDC</t>
  </si>
  <si>
    <t>1642636800MATIC</t>
  </si>
  <si>
    <t>1642636800ETH</t>
  </si>
  <si>
    <t>1642636800BRL</t>
  </si>
  <si>
    <t>1642550400WETH</t>
  </si>
  <si>
    <t>1642550400USDT</t>
  </si>
  <si>
    <t>1642550400USDC</t>
  </si>
  <si>
    <t>1642550400MATIC</t>
  </si>
  <si>
    <t>1642550400ETH</t>
  </si>
  <si>
    <t>1642550400BRL</t>
  </si>
  <si>
    <t>1642464000WETH</t>
  </si>
  <si>
    <t>1642464000USDT</t>
  </si>
  <si>
    <t>1642464000USDC</t>
  </si>
  <si>
    <t>1642464000MATIC</t>
  </si>
  <si>
    <t>1642464000ETH</t>
  </si>
  <si>
    <t>1642464000BRL</t>
  </si>
  <si>
    <t>1642377600WETH</t>
  </si>
  <si>
    <t>1642377600USDT</t>
  </si>
  <si>
    <t>1642377600USDC</t>
  </si>
  <si>
    <t>1642377600MATIC</t>
  </si>
  <si>
    <t>1642377600ETH</t>
  </si>
  <si>
    <t>1642377600BRL</t>
  </si>
  <si>
    <t>1642291200WETH</t>
  </si>
  <si>
    <t>1642291200USDT</t>
  </si>
  <si>
    <t>1642291200USDC</t>
  </si>
  <si>
    <t>1642291200MATIC</t>
  </si>
  <si>
    <t>1642291200ETH</t>
  </si>
  <si>
    <t>1642291200BRL</t>
  </si>
  <si>
    <t>1642204800WETH</t>
  </si>
  <si>
    <t>1642204800USDT</t>
  </si>
  <si>
    <t>1642204800USDC</t>
  </si>
  <si>
    <t>1642204800MATIC</t>
  </si>
  <si>
    <t>1642204800ETH</t>
  </si>
  <si>
    <t>1642204800BRL</t>
  </si>
  <si>
    <t>1642118400WETH</t>
  </si>
  <si>
    <t>1642118400USDT</t>
  </si>
  <si>
    <t>1642118400USDC</t>
  </si>
  <si>
    <t>1642118400MATIC</t>
  </si>
  <si>
    <t>1642118400ETH</t>
  </si>
  <si>
    <t>1642118400BRL</t>
  </si>
  <si>
    <t>1642032000WETH</t>
  </si>
  <si>
    <t>1642032000USDT</t>
  </si>
  <si>
    <t>1642032000USDC</t>
  </si>
  <si>
    <t>1642032000MATIC</t>
  </si>
  <si>
    <t>1642032000ETH</t>
  </si>
  <si>
    <t>1642032000BRL</t>
  </si>
  <si>
    <t>1641945600WETH</t>
  </si>
  <si>
    <t>1641945600USDT</t>
  </si>
  <si>
    <t>1641945600USDC</t>
  </si>
  <si>
    <t>1641945600MATIC</t>
  </si>
  <si>
    <t>1641945600ETH</t>
  </si>
  <si>
    <t>1641945600BRL</t>
  </si>
  <si>
    <t>1641859200WETH</t>
  </si>
  <si>
    <t>1641859200USDT</t>
  </si>
  <si>
    <t>1641859200USDC</t>
  </si>
  <si>
    <t>1641859200MATIC</t>
  </si>
  <si>
    <t>1641859200ETH</t>
  </si>
  <si>
    <t>1641859200BRL</t>
  </si>
  <si>
    <t>1641772800WETH</t>
  </si>
  <si>
    <t>1641772800USDT</t>
  </si>
  <si>
    <t>1641772800USDC</t>
  </si>
  <si>
    <t>1641772800MATIC</t>
  </si>
  <si>
    <t>1641772800ETH</t>
  </si>
  <si>
    <t>1641772800BRL</t>
  </si>
  <si>
    <t>1641686400WETH</t>
  </si>
  <si>
    <t>1641686400USDT</t>
  </si>
  <si>
    <t>1641686400USDC</t>
  </si>
  <si>
    <t>1641686400MATIC</t>
  </si>
  <si>
    <t>1641686400ETH</t>
  </si>
  <si>
    <t>1641686400BRL</t>
  </si>
  <si>
    <t>1641600000WETH</t>
  </si>
  <si>
    <t>1641600000USDT</t>
  </si>
  <si>
    <t>1641600000USDC</t>
  </si>
  <si>
    <t>1641600000MATIC</t>
  </si>
  <si>
    <t>1641600000ETH</t>
  </si>
  <si>
    <t>1641600000BRL</t>
  </si>
  <si>
    <t>1641513600WETH</t>
  </si>
  <si>
    <t>1641513600USDT</t>
  </si>
  <si>
    <t>1641513600USDC</t>
  </si>
  <si>
    <t>1641513600MATIC</t>
  </si>
  <si>
    <t>1641513600ETH</t>
  </si>
  <si>
    <t>1641513600BRL</t>
  </si>
  <si>
    <t>1641427200WETH</t>
  </si>
  <si>
    <t>1641427200USDT</t>
  </si>
  <si>
    <t>1641427200USDC</t>
  </si>
  <si>
    <t>1641427200MATIC</t>
  </si>
  <si>
    <t>1641427200ETH</t>
  </si>
  <si>
    <t>1641427200BRL</t>
  </si>
  <si>
    <t>1641340800WETH</t>
  </si>
  <si>
    <t>1641340800USDT</t>
  </si>
  <si>
    <t>1641340800USDC</t>
  </si>
  <si>
    <t>1641340800MATIC</t>
  </si>
  <si>
    <t>1641340800ETH</t>
  </si>
  <si>
    <t>1641340800BRL</t>
  </si>
  <si>
    <t>1641254400WETH</t>
  </si>
  <si>
    <t>1641254400USDT</t>
  </si>
  <si>
    <t>1641254400USDC</t>
  </si>
  <si>
    <t>1641254400MATIC</t>
  </si>
  <si>
    <t>1641254400ETH</t>
  </si>
  <si>
    <t>1641254400BRL</t>
  </si>
  <si>
    <t>1641168000WETH</t>
  </si>
  <si>
    <t>1641168000USDT</t>
  </si>
  <si>
    <t>1641168000USDC</t>
  </si>
  <si>
    <t>1641168000MATIC</t>
  </si>
  <si>
    <t>1641168000ETH</t>
  </si>
  <si>
    <t>1641168000BRL</t>
  </si>
  <si>
    <t>1641081600WETH</t>
  </si>
  <si>
    <t>1641081600USDT</t>
  </si>
  <si>
    <t>1641081600USDC</t>
  </si>
  <si>
    <t>1641081600MATIC</t>
  </si>
  <si>
    <t>1641081600ETH</t>
  </si>
  <si>
    <t>1641081600BRL</t>
  </si>
  <si>
    <t>1640995200WETH</t>
  </si>
  <si>
    <t>1640995200USDT</t>
  </si>
  <si>
    <t>1640995200USDC</t>
  </si>
  <si>
    <t>1640995200MATIC</t>
  </si>
  <si>
    <t>1640995200ETH</t>
  </si>
  <si>
    <t>1640995200BRL</t>
  </si>
  <si>
    <t>1640908800WETH</t>
  </si>
  <si>
    <t>1640908800USDT</t>
  </si>
  <si>
    <t>1640908800USDC</t>
  </si>
  <si>
    <t>1640908800MATIC</t>
  </si>
  <si>
    <t>1640908800ETH</t>
  </si>
  <si>
    <t>1640908800BRL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</si>
</sst>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5" formatCode="0.0%"/>
    <numFmt numFmtId="166" formatCode="#,##0.0"/>
  </numFmts>
  <fonts count="9" x14ac:knownFonts="1">
    <font>
      <sz val="12"/>
      <color theme="1"/>
      <name val="Calibri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2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theme="0"/>
        <bgColor indexed="64"/>
      </patternFill>
    </fill>
    <fill>
      <patternFill patternType="solid">
        <fgColor theme="2" tint="-0.14999847407452621"/>
        <bgColor rgb="FFF3F3F3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rgb="FFD8D8D8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right" vertical="center"/>
    </xf>
    <xf numFmtId="17" fontId="1" fillId="2" borderId="1" xfId="0" applyNumberFormat="1" applyFont="1" applyFill="1" applyBorder="1" applyAlignment="1">
      <alignment horizontal="right" vertical="center"/>
    </xf>
    <xf numFmtId="3" fontId="1" fillId="0" borderId="1" xfId="0" applyNumberFormat="1" applyFont="1" applyBorder="1" applyAlignment="1">
      <alignment horizontal="left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right" vertical="center"/>
    </xf>
    <xf numFmtId="4" fontId="2" fillId="0" borderId="1" xfId="0" applyNumberFormat="1" applyFont="1" applyBorder="1" applyAlignment="1">
      <alignment horizontal="right" vertical="center"/>
    </xf>
    <xf numFmtId="4" fontId="1" fillId="0" borderId="1" xfId="0" applyNumberFormat="1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left" vertical="center"/>
    </xf>
    <xf numFmtId="3" fontId="2" fillId="0" borderId="4" xfId="0" applyNumberFormat="1" applyFont="1" applyBorder="1" applyAlignment="1">
      <alignment horizontal="center" vertical="center"/>
    </xf>
    <xf numFmtId="3" fontId="1" fillId="3" borderId="0" xfId="0" applyNumberFormat="1" applyFont="1" applyFill="1" applyAlignment="1">
      <alignment horizontal="left" vertical="center"/>
    </xf>
    <xf numFmtId="3" fontId="2" fillId="3" borderId="0" xfId="0" applyNumberFormat="1" applyFont="1" applyFill="1" applyAlignment="1">
      <alignment horizontal="center" vertical="center"/>
    </xf>
    <xf numFmtId="4" fontId="2" fillId="3" borderId="0" xfId="0" applyNumberFormat="1" applyFont="1" applyFill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right" vertical="center"/>
    </xf>
    <xf numFmtId="4" fontId="2" fillId="5" borderId="6" xfId="0" applyNumberFormat="1" applyFont="1" applyFill="1" applyBorder="1" applyAlignment="1">
      <alignment horizontal="right" vertical="center"/>
    </xf>
    <xf numFmtId="0" fontId="0" fillId="3" borderId="0" xfId="0" applyFill="1"/>
    <xf numFmtId="0" fontId="3" fillId="3" borderId="0" xfId="0" applyFont="1" applyFill="1"/>
    <xf numFmtId="3" fontId="2" fillId="4" borderId="5" xfId="0" applyNumberFormat="1" applyFont="1" applyFill="1" applyBorder="1" applyAlignment="1">
      <alignment horizontal="center" vertical="center"/>
    </xf>
    <xf numFmtId="3" fontId="2" fillId="4" borderId="2" xfId="0" applyNumberFormat="1" applyFont="1" applyFill="1" applyBorder="1" applyAlignment="1">
      <alignment horizontal="center" vertical="center"/>
    </xf>
    <xf numFmtId="165" fontId="2" fillId="5" borderId="6" xfId="0" applyNumberFormat="1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/>
    </xf>
    <xf numFmtId="3" fontId="2" fillId="7" borderId="6" xfId="0" applyNumberFormat="1" applyFont="1" applyFill="1" applyBorder="1" applyAlignment="1">
      <alignment horizontal="right" vertical="center"/>
    </xf>
    <xf numFmtId="0" fontId="4" fillId="0" borderId="0" xfId="0" applyFont="1"/>
    <xf numFmtId="3" fontId="4" fillId="0" borderId="0" xfId="0" applyNumberFormat="1" applyFont="1"/>
    <xf numFmtId="3" fontId="0" fillId="0" borderId="0" xfId="0" applyNumberFormat="1"/>
    <xf numFmtId="0" fontId="4" fillId="0" borderId="3" xfId="0" applyFont="1" applyBorder="1"/>
    <xf numFmtId="4" fontId="4" fillId="0" borderId="3" xfId="0" applyNumberFormat="1" applyFont="1" applyBorder="1"/>
    <xf numFmtId="3" fontId="4" fillId="0" borderId="3" xfId="0" applyNumberFormat="1" applyFont="1" applyBorder="1"/>
    <xf numFmtId="165" fontId="4" fillId="0" borderId="3" xfId="0" applyNumberFormat="1" applyFont="1" applyBorder="1"/>
    <xf numFmtId="0" fontId="5" fillId="0" borderId="3" xfId="0" applyFont="1" applyBorder="1"/>
    <xf numFmtId="3" fontId="5" fillId="0" borderId="3" xfId="0" applyNumberFormat="1" applyFont="1" applyBorder="1"/>
    <xf numFmtId="15" fontId="1" fillId="2" borderId="1" xfId="0" applyNumberFormat="1" applyFont="1" applyFill="1" applyBorder="1" applyAlignment="1">
      <alignment horizontal="left" vertical="center"/>
    </xf>
    <xf numFmtId="3" fontId="1" fillId="8" borderId="1" xfId="0" applyNumberFormat="1" applyFont="1" applyFill="1" applyBorder="1" applyAlignment="1">
      <alignment horizontal="left" vertical="center"/>
    </xf>
    <xf numFmtId="3" fontId="2" fillId="8" borderId="1" xfId="0" applyNumberFormat="1" applyFont="1" applyFill="1" applyBorder="1" applyAlignment="1">
      <alignment horizontal="center" vertical="center"/>
    </xf>
    <xf numFmtId="3" fontId="1" fillId="8" borderId="1" xfId="0" applyNumberFormat="1" applyFont="1" applyFill="1" applyBorder="1" applyAlignment="1">
      <alignment horizontal="right" vertical="center"/>
    </xf>
    <xf numFmtId="3" fontId="1" fillId="2" borderId="8" xfId="0" applyNumberFormat="1" applyFont="1" applyFill="1" applyBorder="1" applyAlignment="1">
      <alignment horizontal="left" vertical="center"/>
    </xf>
    <xf numFmtId="3" fontId="2" fillId="2" borderId="8" xfId="0" applyNumberFormat="1" applyFont="1" applyFill="1" applyBorder="1" applyAlignment="1">
      <alignment horizontal="center" vertical="center"/>
    </xf>
    <xf numFmtId="3" fontId="1" fillId="2" borderId="8" xfId="0" applyNumberFormat="1" applyFont="1" applyFill="1" applyBorder="1" applyAlignment="1">
      <alignment horizontal="right" vertical="center"/>
    </xf>
    <xf numFmtId="3" fontId="1" fillId="0" borderId="3" xfId="0" applyNumberFormat="1" applyFont="1" applyBorder="1" applyAlignment="1">
      <alignment horizontal="left" vertical="center"/>
    </xf>
    <xf numFmtId="10" fontId="2" fillId="0" borderId="3" xfId="0" applyNumberFormat="1" applyFont="1" applyBorder="1" applyAlignment="1">
      <alignment horizontal="center" vertical="center"/>
    </xf>
    <xf numFmtId="3" fontId="2" fillId="0" borderId="3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3" fontId="1" fillId="0" borderId="0" xfId="0" applyNumberFormat="1" applyFont="1" applyAlignment="1">
      <alignment horizontal="left" vertical="center"/>
    </xf>
    <xf numFmtId="10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0" fontId="1" fillId="2" borderId="7" xfId="0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0" fontId="1" fillId="9" borderId="1" xfId="0" applyFont="1" applyFill="1" applyBorder="1" applyAlignment="1">
      <alignment horizontal="left" vertical="center"/>
    </xf>
    <xf numFmtId="0" fontId="2" fillId="9" borderId="1" xfId="0" applyFont="1" applyFill="1" applyBorder="1" applyAlignment="1">
      <alignment horizontal="center" vertical="center"/>
    </xf>
    <xf numFmtId="3" fontId="1" fillId="9" borderId="1" xfId="0" applyNumberFormat="1" applyFont="1" applyFill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  <xf numFmtId="3" fontId="7" fillId="0" borderId="0" xfId="0" applyNumberFormat="1" applyFont="1"/>
    <xf numFmtId="3" fontId="2" fillId="0" borderId="0" xfId="0" applyNumberFormat="1" applyFont="1"/>
    <xf numFmtId="10" fontId="2" fillId="0" borderId="1" xfId="0" applyNumberFormat="1" applyFont="1" applyBorder="1" applyAlignment="1">
      <alignment horizontal="center" vertical="center"/>
    </xf>
    <xf numFmtId="3" fontId="1" fillId="10" borderId="1" xfId="0" applyNumberFormat="1" applyFont="1" applyFill="1" applyBorder="1" applyAlignment="1">
      <alignment horizontal="left" vertical="center"/>
    </xf>
    <xf numFmtId="3" fontId="2" fillId="10" borderId="1" xfId="0" applyNumberFormat="1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right" vertical="center"/>
    </xf>
    <xf numFmtId="3" fontId="2" fillId="10" borderId="1" xfId="0" applyNumberFormat="1" applyFont="1" applyFill="1" applyBorder="1" applyAlignment="1">
      <alignment horizontal="center" vertical="center"/>
    </xf>
    <xf numFmtId="0" fontId="0" fillId="0" borderId="9" xfId="0" applyBorder="1"/>
    <xf numFmtId="0" fontId="7" fillId="0" borderId="9" xfId="0" applyFont="1" applyBorder="1" applyAlignment="1">
      <alignment horizontal="center" vertical="center"/>
    </xf>
    <xf numFmtId="0" fontId="7" fillId="0" borderId="9" xfId="0" applyFont="1" applyBorder="1"/>
    <xf numFmtId="14" fontId="7" fillId="0" borderId="0" xfId="0" applyNumberFormat="1" applyFont="1"/>
    <xf numFmtId="4" fontId="7" fillId="0" borderId="0" xfId="0" applyNumberFormat="1" applyFont="1"/>
    <xf numFmtId="0" fontId="3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3" fillId="0" borderId="0" xfId="0" applyFont="1"/>
    <xf numFmtId="4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center" vertical="center"/>
    </xf>
    <xf numFmtId="3" fontId="1" fillId="11" borderId="1" xfId="0" applyNumberFormat="1" applyFont="1" applyFill="1" applyBorder="1" applyAlignment="1">
      <alignment horizontal="left" vertical="center"/>
    </xf>
    <xf numFmtId="3" fontId="2" fillId="11" borderId="1" xfId="0" applyNumberFormat="1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/>
    </xf>
    <xf numFmtId="10" fontId="2" fillId="11" borderId="1" xfId="0" applyNumberFormat="1" applyFont="1" applyFill="1" applyBorder="1" applyAlignment="1">
      <alignment horizontal="center" vertical="center"/>
    </xf>
    <xf numFmtId="10" fontId="2" fillId="8" borderId="1" xfId="0" applyNumberFormat="1" applyFont="1" applyFill="1" applyBorder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4" fontId="0" fillId="0" borderId="0" xfId="0" applyNumberFormat="1"/>
    <xf numFmtId="4" fontId="7" fillId="0" borderId="0" xfId="0" applyNumberFormat="1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166" fontId="1" fillId="2" borderId="1" xfId="0" applyNumberFormat="1" applyFont="1" applyFill="1" applyBorder="1" applyAlignment="1">
      <alignment horizontal="right" vertical="center"/>
    </xf>
    <xf numFmtId="3" fontId="2" fillId="12" borderId="6" xfId="0" applyNumberFormat="1" applyFont="1" applyFill="1" applyBorder="1" applyAlignment="1">
      <alignment horizontal="right" vertical="center"/>
    </xf>
    <xf numFmtId="4" fontId="2" fillId="12" borderId="6" xfId="0" applyNumberFormat="1" applyFont="1" applyFill="1" applyBorder="1" applyAlignment="1">
      <alignment horizontal="right" vertical="center"/>
    </xf>
    <xf numFmtId="3" fontId="1" fillId="13" borderId="1" xfId="0" applyNumberFormat="1" applyFont="1" applyFill="1" applyBorder="1" applyAlignment="1">
      <alignment horizontal="right" vertical="center"/>
    </xf>
    <xf numFmtId="0" fontId="8" fillId="0" borderId="16" xfId="0" applyFont="1" applyBorder="1" applyAlignment="1">
      <alignment horizontal="center" vertical="top"/>
    </xf>
    <xf numFmtId="3" fontId="1" fillId="4" borderId="6" xfId="0" applyNumberFormat="1" applyFont="1" applyFill="1" applyBorder="1" applyAlignment="1">
      <alignment horizontal="center" vertical="center"/>
    </xf>
    <xf numFmtId="0" fontId="0" fillId="0" borderId="5" xfId="0" applyBorder="1"/>
    <xf numFmtId="4" fontId="1" fillId="4" borderId="1" xfId="0" applyNumberFormat="1" applyFont="1" applyFill="1" applyBorder="1" applyAlignment="1">
      <alignment horizontal="center" vertical="center"/>
    </xf>
    <xf numFmtId="0" fontId="0" fillId="0" borderId="2" xfId="0" applyBorder="1"/>
    <xf numFmtId="3" fontId="1" fillId="6" borderId="6" xfId="0" applyNumberFormat="1" applyFont="1" applyFill="1" applyBorder="1" applyAlignment="1">
      <alignment horizontal="center" vertical="center"/>
    </xf>
    <xf numFmtId="3" fontId="1" fillId="4" borderId="15" xfId="0" applyNumberFormat="1" applyFont="1" applyFill="1" applyBorder="1" applyAlignment="1">
      <alignment horizontal="center" vertical="center"/>
    </xf>
    <xf numFmtId="0" fontId="0" fillId="0" borderId="11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8" fillId="0" borderId="16" xfId="0" applyNumberFormat="1" applyFont="1" applyBorder="1" applyAlignment="1">
      <alignment horizontal="center" vertical="top"/>
    </xf>
    <xf numFmtId="14" fontId="0" fillId="0" borderId="0" xfId="0" applyNumberFormat="1"/>
    <xf numFmtId="2" fontId="8" fillId="0" borderId="16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25"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9E6FC"/>
          <bgColor rgb="FFD9E6FC"/>
        </patternFill>
      </fill>
    </dxf>
    <dxf>
      <font>
        <color rgb="FFC00000"/>
      </font>
      <fill>
        <patternFill patternType="solid">
          <fgColor rgb="FFD9E6FC"/>
          <bgColor rgb="FFD9E6FC"/>
        </patternFill>
      </fill>
    </dxf>
    <dxf>
      <fill>
        <patternFill>
          <bgColor rgb="FFFF0000"/>
        </patternFill>
      </fill>
    </dxf>
    <dxf>
      <font>
        <color theme="5"/>
      </font>
      <fill>
        <patternFill patternType="solid">
          <fgColor rgb="FFD8D8D8"/>
          <bgColor rgb="FFD8D8D8"/>
        </patternFill>
      </fill>
    </dxf>
    <dxf>
      <font>
        <color rgb="FFFF0000"/>
      </font>
    </dxf>
    <dxf>
      <font>
        <color rgb="FFFF0000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 xr9:uid="{00000000-0011-0000-FFFF-FFFF00000000}">
      <tableStyleElement type="headerRow" dxfId="24"/>
      <tableStyleElement type="firstRowStripe" dxfId="23"/>
      <tableStyleElement type="secondRowStripe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zb/Library/CloudStorage/GoogleDrive-caio.bretas@lumxstudios.com/Drives%20compartilhados/Financeiro/Projec&#807;o&#771;es/Projec&#807;a&#771;o%20Financeir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a"/>
      <sheetName val="Saldos"/>
      <sheetName val="A Receber"/>
      <sheetName val="Projeção Pessimista"/>
      <sheetName val="Projeção Boa"/>
      <sheetName val="BD Caixa"/>
      <sheetName val="Cotações"/>
      <sheetName val="Projeção Ótima"/>
      <sheetName val="Report Realizados"/>
      <sheetName val="A Pagar D0"/>
      <sheetName val="A Pagar D0 (Valor)"/>
      <sheetName val="A Pagar D1 (Valor)"/>
      <sheetName val="Realizados"/>
      <sheetName val="Categorias"/>
      <sheetName val="Planilha5"/>
      <sheetName val="Planilha6"/>
      <sheetName val="Report"/>
      <sheetName val="Auxiliar"/>
      <sheetName val="TD Realizados"/>
    </sheetNames>
    <sheetDataSet>
      <sheetData sheetId="0">
        <row r="6">
          <cell r="E6">
            <v>45051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B1" t="str">
            <v>Aux1</v>
          </cell>
          <cell r="C1" t="str">
            <v>Token</v>
          </cell>
          <cell r="D1" t="str">
            <v>Close BRL</v>
          </cell>
          <cell r="N1" t="str">
            <v>Categorias</v>
          </cell>
          <cell r="R1" t="str">
            <v>Currency</v>
          </cell>
          <cell r="S1" t="str">
            <v>Moeda Subjacente</v>
          </cell>
        </row>
        <row r="2">
          <cell r="B2" t="str">
            <v>52023MATIC</v>
          </cell>
          <cell r="C2" t="str">
            <v>MATIC</v>
          </cell>
          <cell r="D2">
            <v>5.0902708124373115</v>
          </cell>
          <cell r="N2" t="str">
            <v>Pessoal</v>
          </cell>
          <cell r="R2" t="str">
            <v>ETH</v>
          </cell>
          <cell r="S2" t="str">
            <v>ETH</v>
          </cell>
        </row>
        <row r="3">
          <cell r="B3" t="str">
            <v>52023WETH</v>
          </cell>
          <cell r="C3" t="str">
            <v>WETH</v>
          </cell>
          <cell r="D3">
            <v>9768.6058174523569</v>
          </cell>
          <cell r="N3" t="str">
            <v>Impostos - Pessoal</v>
          </cell>
          <cell r="R3" t="str">
            <v>BRL</v>
          </cell>
          <cell r="S3" t="str">
            <v>BRL</v>
          </cell>
        </row>
        <row r="4">
          <cell r="B4" t="str">
            <v>52023USDT</v>
          </cell>
          <cell r="C4" t="str">
            <v>USDT</v>
          </cell>
          <cell r="D4">
            <v>5.0150451354062184</v>
          </cell>
          <cell r="N4" t="str">
            <v>Impostos e Taxas</v>
          </cell>
          <cell r="R4" t="str">
            <v>USDC</v>
          </cell>
          <cell r="S4" t="str">
            <v>USD</v>
          </cell>
        </row>
        <row r="5">
          <cell r="B5" t="str">
            <v>52023ETH</v>
          </cell>
          <cell r="C5" t="str">
            <v>ETH</v>
          </cell>
          <cell r="D5">
            <v>9569.0070210631893</v>
          </cell>
          <cell r="N5" t="str">
            <v>Software</v>
          </cell>
          <cell r="R5" t="str">
            <v>WETH</v>
          </cell>
          <cell r="S5" t="str">
            <v>ETH</v>
          </cell>
        </row>
        <row r="6">
          <cell r="B6" t="str">
            <v>52023USDC</v>
          </cell>
          <cell r="C6" t="str">
            <v>USDC</v>
          </cell>
          <cell r="D6">
            <v>5.0150451354062184</v>
          </cell>
          <cell r="N6" t="str">
            <v>Jurídico</v>
          </cell>
          <cell r="R6" t="str">
            <v>MATIC</v>
          </cell>
          <cell r="S6" t="str">
            <v>MATIC</v>
          </cell>
        </row>
        <row r="7">
          <cell r="B7" t="str">
            <v>52023USDT</v>
          </cell>
          <cell r="C7" t="str">
            <v>USDT</v>
          </cell>
          <cell r="D7">
            <v>5.0607287449392713</v>
          </cell>
          <cell r="N7" t="str">
            <v>Escritório</v>
          </cell>
          <cell r="R7" t="str">
            <v>USDC</v>
          </cell>
          <cell r="S7" t="str">
            <v>USD</v>
          </cell>
        </row>
        <row r="8">
          <cell r="B8" t="str">
            <v>52023MATIC</v>
          </cell>
          <cell r="C8" t="str">
            <v>MATIC</v>
          </cell>
          <cell r="D8">
            <v>4.94585020242915</v>
          </cell>
          <cell r="N8" t="str">
            <v>Contabilidade</v>
          </cell>
          <cell r="R8" t="str">
            <v>BRZ</v>
          </cell>
          <cell r="S8" t="str">
            <v>BRL</v>
          </cell>
        </row>
        <row r="9">
          <cell r="B9" t="str">
            <v>52023ETH</v>
          </cell>
          <cell r="C9" t="str">
            <v>ETH</v>
          </cell>
          <cell r="D9">
            <v>9472.5202429149795</v>
          </cell>
          <cell r="N9" t="str">
            <v>Custos na Blockchain</v>
          </cell>
          <cell r="R9" t="str">
            <v>BRC</v>
          </cell>
          <cell r="S9" t="str">
            <v>BRL</v>
          </cell>
        </row>
        <row r="10">
          <cell r="B10" t="str">
            <v>52023USDC</v>
          </cell>
          <cell r="C10" t="str">
            <v>USDC</v>
          </cell>
          <cell r="D10">
            <v>5.0657894736842097</v>
          </cell>
          <cell r="N10" t="str">
            <v>Marketing</v>
          </cell>
          <cell r="R10" t="str">
            <v>USDT</v>
          </cell>
          <cell r="S10" t="str">
            <v>USD</v>
          </cell>
        </row>
        <row r="11">
          <cell r="B11" t="str">
            <v>52023WETH</v>
          </cell>
          <cell r="C11" t="str">
            <v>WETH</v>
          </cell>
          <cell r="D11">
            <v>9499.1396761133601</v>
          </cell>
          <cell r="N11" t="str">
            <v>Fornecedores</v>
          </cell>
          <cell r="R11" t="str">
            <v>DAI</v>
          </cell>
          <cell r="S11" t="str">
            <v>USD</v>
          </cell>
        </row>
        <row r="12">
          <cell r="B12" t="str">
            <v>52023USDC</v>
          </cell>
          <cell r="C12" t="str">
            <v>USDC</v>
          </cell>
          <cell r="D12">
            <v>5.0505050505050502</v>
          </cell>
          <cell r="N12" t="str">
            <v>Outros</v>
          </cell>
          <cell r="R12" t="str">
            <v>SOL</v>
          </cell>
          <cell r="S12" t="str">
            <v>SOL</v>
          </cell>
        </row>
        <row r="13">
          <cell r="B13" t="str">
            <v>52023ETH</v>
          </cell>
          <cell r="C13" t="str">
            <v>ETH</v>
          </cell>
          <cell r="D13">
            <v>9250.2020202020194</v>
          </cell>
          <cell r="N13" t="str">
            <v>Comercial</v>
          </cell>
        </row>
        <row r="14">
          <cell r="B14" t="str">
            <v>52023WETH</v>
          </cell>
          <cell r="C14" t="str">
            <v>WETH</v>
          </cell>
          <cell r="D14">
            <v>9205.6565656565654</v>
          </cell>
          <cell r="N14" t="str">
            <v>Parcelamento Tributário</v>
          </cell>
        </row>
        <row r="15">
          <cell r="B15" t="str">
            <v>52023MATIC</v>
          </cell>
          <cell r="C15" t="str">
            <v>MATIC</v>
          </cell>
          <cell r="D15">
            <v>4.8489898989898981</v>
          </cell>
        </row>
        <row r="16">
          <cell r="B16" t="str">
            <v>52023USDT</v>
          </cell>
          <cell r="C16" t="str">
            <v>USDT</v>
          </cell>
          <cell r="D16">
            <v>5.0505050505050502</v>
          </cell>
        </row>
        <row r="17">
          <cell r="B17" t="str">
            <v>42023MATIC</v>
          </cell>
          <cell r="C17" t="str">
            <v>MATIC</v>
          </cell>
          <cell r="D17">
            <v>4.9306184012066367</v>
          </cell>
        </row>
        <row r="18">
          <cell r="B18" t="str">
            <v>42023ETH</v>
          </cell>
          <cell r="C18" t="str">
            <v>ETH</v>
          </cell>
          <cell r="D18">
            <v>9402.3629964806441</v>
          </cell>
        </row>
        <row r="19">
          <cell r="B19" t="str">
            <v>42023USDC</v>
          </cell>
          <cell r="C19" t="str">
            <v>USDC</v>
          </cell>
          <cell r="D19">
            <v>5.0326797385620905</v>
          </cell>
        </row>
        <row r="20">
          <cell r="B20" t="str">
            <v>42023USDT</v>
          </cell>
          <cell r="C20" t="str">
            <v>USDT</v>
          </cell>
          <cell r="D20">
            <v>5.0276520864756158</v>
          </cell>
        </row>
        <row r="21">
          <cell r="B21" t="str">
            <v>42023WETH</v>
          </cell>
          <cell r="C21" t="str">
            <v>WETH</v>
          </cell>
          <cell r="D21">
            <v>9444.0422322775266</v>
          </cell>
        </row>
        <row r="22">
          <cell r="B22" t="str">
            <v>42023WETH</v>
          </cell>
          <cell r="C22" t="str">
            <v>WETH</v>
          </cell>
          <cell r="D22">
            <v>9610.608345902463</v>
          </cell>
        </row>
        <row r="23">
          <cell r="B23" t="str">
            <v>42023USDT</v>
          </cell>
          <cell r="C23" t="str">
            <v>USDT</v>
          </cell>
          <cell r="D23">
            <v>5.0276520864756158</v>
          </cell>
        </row>
        <row r="24">
          <cell r="B24" t="str">
            <v>42023USDC</v>
          </cell>
          <cell r="C24" t="str">
            <v>USDC</v>
          </cell>
          <cell r="D24">
            <v>5.0276520864756158</v>
          </cell>
        </row>
        <row r="25">
          <cell r="B25" t="str">
            <v>42023ETH</v>
          </cell>
          <cell r="C25" t="str">
            <v>ETH</v>
          </cell>
          <cell r="D25">
            <v>9598.8939165409756</v>
          </cell>
        </row>
        <row r="26">
          <cell r="B26" t="str">
            <v>42023MATIC</v>
          </cell>
          <cell r="C26" t="str">
            <v>MATIC</v>
          </cell>
          <cell r="D26">
            <v>5.0477626948215182</v>
          </cell>
        </row>
        <row r="27">
          <cell r="B27" t="str">
            <v>42023MATIC</v>
          </cell>
          <cell r="C27" t="str">
            <v>MATIC</v>
          </cell>
          <cell r="D27">
            <v>5.0271629778672029</v>
          </cell>
        </row>
        <row r="28">
          <cell r="B28" t="str">
            <v>42023USDT</v>
          </cell>
          <cell r="C28" t="str">
            <v>USDT</v>
          </cell>
          <cell r="D28">
            <v>5.0301810865191143</v>
          </cell>
        </row>
        <row r="29">
          <cell r="B29" t="str">
            <v>42023WETH</v>
          </cell>
          <cell r="C29" t="str">
            <v>WETH</v>
          </cell>
          <cell r="D29">
            <v>9565.2917505030164</v>
          </cell>
        </row>
        <row r="30">
          <cell r="B30" t="str">
            <v>42023ETH</v>
          </cell>
          <cell r="C30" t="str">
            <v>ETH</v>
          </cell>
          <cell r="D30">
            <v>9520.8752515090528</v>
          </cell>
        </row>
        <row r="31">
          <cell r="B31" t="str">
            <v>42023USDC</v>
          </cell>
          <cell r="C31" t="str">
            <v>USDC</v>
          </cell>
          <cell r="D31">
            <v>5.0301810865191143</v>
          </cell>
        </row>
        <row r="32">
          <cell r="B32" t="str">
            <v>42023USDT</v>
          </cell>
          <cell r="C32" t="str">
            <v>USDT</v>
          </cell>
          <cell r="D32">
            <v>5.005005005005005</v>
          </cell>
        </row>
        <row r="33">
          <cell r="B33" t="str">
            <v>42023MATIC</v>
          </cell>
          <cell r="C33" t="str">
            <v>MATIC</v>
          </cell>
          <cell r="D33">
            <v>5.0700700700700692</v>
          </cell>
        </row>
        <row r="34">
          <cell r="B34" t="str">
            <v>42023ETH</v>
          </cell>
          <cell r="C34" t="str">
            <v>ETH</v>
          </cell>
          <cell r="D34">
            <v>9556.6066066066069</v>
          </cell>
        </row>
        <row r="35">
          <cell r="B35" t="str">
            <v>42023USDC</v>
          </cell>
          <cell r="C35" t="str">
            <v>USDC</v>
          </cell>
          <cell r="D35">
            <v>5.005005005005005</v>
          </cell>
        </row>
        <row r="36">
          <cell r="B36" t="str">
            <v>42023WETH</v>
          </cell>
          <cell r="C36" t="str">
            <v>WETH</v>
          </cell>
          <cell r="D36">
            <v>9519.8198198198188</v>
          </cell>
        </row>
        <row r="37">
          <cell r="B37" t="str">
            <v>42023MATIC</v>
          </cell>
          <cell r="C37" t="str">
            <v>MATIC</v>
          </cell>
          <cell r="D37">
            <v>5.0142348754448394</v>
          </cell>
        </row>
        <row r="38">
          <cell r="B38" t="str">
            <v>42023WETH</v>
          </cell>
          <cell r="C38" t="str">
            <v>WETH</v>
          </cell>
          <cell r="D38">
            <v>9484.4433146924239</v>
          </cell>
        </row>
        <row r="39">
          <cell r="B39" t="str">
            <v>42023USDC</v>
          </cell>
          <cell r="C39" t="str">
            <v>USDC</v>
          </cell>
          <cell r="D39">
            <v>5.0772750381291303</v>
          </cell>
        </row>
        <row r="40">
          <cell r="B40" t="str">
            <v>42023USDT</v>
          </cell>
          <cell r="C40" t="str">
            <v>USDT</v>
          </cell>
          <cell r="D40">
            <v>5.0838840874428062</v>
          </cell>
        </row>
        <row r="41">
          <cell r="B41" t="str">
            <v>42023ETH</v>
          </cell>
          <cell r="C41" t="str">
            <v>ETH</v>
          </cell>
          <cell r="D41">
            <v>9490.594814438231</v>
          </cell>
        </row>
        <row r="42">
          <cell r="B42" t="str">
            <v>42023MATIC</v>
          </cell>
          <cell r="C42" t="str">
            <v>MATIC</v>
          </cell>
          <cell r="D42">
            <v>5.1119023397761953</v>
          </cell>
        </row>
        <row r="43">
          <cell r="B43" t="str">
            <v>42023USDT</v>
          </cell>
          <cell r="C43" t="str">
            <v>USDT</v>
          </cell>
          <cell r="D43">
            <v>5.0864699898270604</v>
          </cell>
        </row>
        <row r="44">
          <cell r="B44" t="str">
            <v>42023WETH</v>
          </cell>
          <cell r="C44" t="str">
            <v>WETH</v>
          </cell>
          <cell r="D44">
            <v>9479.4506612411005</v>
          </cell>
        </row>
        <row r="45">
          <cell r="B45" t="str">
            <v>42023ETH</v>
          </cell>
          <cell r="C45" t="str">
            <v>ETH</v>
          </cell>
          <cell r="D45">
            <v>9493.7945066124121</v>
          </cell>
        </row>
        <row r="46">
          <cell r="B46" t="str">
            <v>42023USDC</v>
          </cell>
          <cell r="C46" t="str">
            <v>USDC</v>
          </cell>
          <cell r="D46">
            <v>5.0864699898270604</v>
          </cell>
        </row>
        <row r="47">
          <cell r="B47" t="str">
            <v>42023MATIC</v>
          </cell>
          <cell r="C47" t="str">
            <v>MATIC</v>
          </cell>
          <cell r="D47">
            <v>5.0197869101978689</v>
          </cell>
        </row>
        <row r="48">
          <cell r="B48" t="str">
            <v>42023WETH</v>
          </cell>
          <cell r="C48" t="str">
            <v>WETH</v>
          </cell>
          <cell r="D48">
            <v>9317.960426179603</v>
          </cell>
        </row>
        <row r="49">
          <cell r="B49" t="str">
            <v>42023USDC</v>
          </cell>
          <cell r="C49" t="str">
            <v>USDC</v>
          </cell>
          <cell r="D49">
            <v>5.0735667174023336</v>
          </cell>
        </row>
        <row r="50">
          <cell r="B50" t="str">
            <v>42023USDT</v>
          </cell>
          <cell r="C50" t="str">
            <v>USDT</v>
          </cell>
          <cell r="D50">
            <v>5.0735667174023336</v>
          </cell>
        </row>
        <row r="51">
          <cell r="B51" t="str">
            <v>42023ETH</v>
          </cell>
          <cell r="C51" t="str">
            <v>ETH</v>
          </cell>
          <cell r="D51">
            <v>9348.0974124809727</v>
          </cell>
        </row>
        <row r="52">
          <cell r="B52" t="str">
            <v>42023WETH</v>
          </cell>
          <cell r="C52" t="str">
            <v>WETH</v>
          </cell>
          <cell r="D52">
            <v>9555.0102249488755</v>
          </cell>
        </row>
        <row r="53">
          <cell r="B53" t="str">
            <v>42023ETH</v>
          </cell>
          <cell r="C53" t="str">
            <v>ETH</v>
          </cell>
          <cell r="D53">
            <v>9521.5746421267904</v>
          </cell>
        </row>
        <row r="54">
          <cell r="B54" t="str">
            <v>42023USDC</v>
          </cell>
          <cell r="C54" t="str">
            <v>USDC</v>
          </cell>
          <cell r="D54">
            <v>5.112474437627812</v>
          </cell>
        </row>
        <row r="55">
          <cell r="B55" t="str">
            <v>42023USDT</v>
          </cell>
          <cell r="C55" t="str">
            <v>USDT</v>
          </cell>
          <cell r="D55">
            <v>5.112474437627812</v>
          </cell>
        </row>
        <row r="56">
          <cell r="B56" t="str">
            <v>42023MATIC</v>
          </cell>
          <cell r="C56" t="str">
            <v>MATIC</v>
          </cell>
          <cell r="D56">
            <v>5.1329243353783234</v>
          </cell>
        </row>
        <row r="57">
          <cell r="B57" t="str">
            <v>42023USDC</v>
          </cell>
          <cell r="C57" t="str">
            <v>USDC</v>
          </cell>
          <cell r="D57">
            <v>5.1282051282051277</v>
          </cell>
        </row>
        <row r="58">
          <cell r="B58" t="str">
            <v>42023USDT</v>
          </cell>
          <cell r="C58" t="str">
            <v>USDT</v>
          </cell>
          <cell r="D58">
            <v>5.1282051282051277</v>
          </cell>
        </row>
        <row r="59">
          <cell r="B59" t="str">
            <v>42023ETH</v>
          </cell>
          <cell r="C59" t="str">
            <v>ETH</v>
          </cell>
          <cell r="D59">
            <v>9612.6153846153848</v>
          </cell>
        </row>
        <row r="60">
          <cell r="B60" t="str">
            <v>42023MATIC</v>
          </cell>
          <cell r="C60" t="str">
            <v>MATIC</v>
          </cell>
          <cell r="D60">
            <v>5.2564102564102555</v>
          </cell>
        </row>
        <row r="61">
          <cell r="B61" t="str">
            <v>42023WETH</v>
          </cell>
          <cell r="C61" t="str">
            <v>WETH</v>
          </cell>
          <cell r="D61">
            <v>9659.3846153846134</v>
          </cell>
        </row>
        <row r="62">
          <cell r="B62" t="str">
            <v>42023MATIC</v>
          </cell>
          <cell r="C62" t="str">
            <v>MATIC</v>
          </cell>
          <cell r="D62">
            <v>5.1817716333845372</v>
          </cell>
        </row>
        <row r="63">
          <cell r="B63" t="str">
            <v>42023ETH</v>
          </cell>
          <cell r="C63" t="str">
            <v>ETH</v>
          </cell>
          <cell r="D63">
            <v>9468.3051715309794</v>
          </cell>
        </row>
        <row r="64">
          <cell r="B64" t="str">
            <v>42023USDT</v>
          </cell>
          <cell r="C64" t="str">
            <v>USDT</v>
          </cell>
          <cell r="D64">
            <v>5.1203277009728625</v>
          </cell>
        </row>
        <row r="65">
          <cell r="B65" t="str">
            <v>42023WETH</v>
          </cell>
          <cell r="C65" t="str">
            <v>WETH</v>
          </cell>
          <cell r="D65">
            <v>9443.0619559651823</v>
          </cell>
        </row>
        <row r="66">
          <cell r="B66" t="str">
            <v>42023USDC</v>
          </cell>
          <cell r="C66" t="str">
            <v>USDC</v>
          </cell>
          <cell r="D66">
            <v>5.1203277009728625</v>
          </cell>
        </row>
        <row r="67">
          <cell r="B67" t="str">
            <v>42023USDC</v>
          </cell>
          <cell r="C67" t="str">
            <v>USDC</v>
          </cell>
          <cell r="D67">
            <v>5.0838840874428062</v>
          </cell>
        </row>
        <row r="68">
          <cell r="B68" t="str">
            <v>42023USDT</v>
          </cell>
          <cell r="C68" t="str">
            <v>USDT</v>
          </cell>
          <cell r="D68">
            <v>5.0838840874428062</v>
          </cell>
        </row>
        <row r="69">
          <cell r="B69" t="str">
            <v>42023MATIC</v>
          </cell>
          <cell r="C69" t="str">
            <v>MATIC</v>
          </cell>
          <cell r="D69">
            <v>5.3177427554651757</v>
          </cell>
        </row>
        <row r="70">
          <cell r="B70" t="str">
            <v>42023ETH</v>
          </cell>
          <cell r="C70" t="str">
            <v>ETH</v>
          </cell>
          <cell r="D70">
            <v>9878.8510421962383</v>
          </cell>
        </row>
        <row r="71">
          <cell r="B71" t="str">
            <v>42023WETH</v>
          </cell>
          <cell r="C71" t="str">
            <v>WETH</v>
          </cell>
          <cell r="D71">
            <v>9911.6929334011184</v>
          </cell>
        </row>
        <row r="72">
          <cell r="B72" t="str">
            <v>42023MATIC</v>
          </cell>
          <cell r="C72" t="str">
            <v>MATIC</v>
          </cell>
          <cell r="D72">
            <v>5.5555555555555554</v>
          </cell>
        </row>
        <row r="73">
          <cell r="B73" t="str">
            <v>42023WETH</v>
          </cell>
          <cell r="C73" t="str">
            <v>WETH</v>
          </cell>
          <cell r="D73">
            <v>9935.2790578597032</v>
          </cell>
        </row>
        <row r="74">
          <cell r="B74" t="str">
            <v>42023ETH</v>
          </cell>
          <cell r="C74" t="str">
            <v>ETH</v>
          </cell>
          <cell r="D74">
            <v>9915.4121863799282</v>
          </cell>
        </row>
        <row r="75">
          <cell r="B75" t="str">
            <v>42023USDC</v>
          </cell>
          <cell r="C75" t="str">
            <v>USDC</v>
          </cell>
          <cell r="D75">
            <v>5.1203277009728625</v>
          </cell>
        </row>
        <row r="76">
          <cell r="B76" t="str">
            <v>42023USDT</v>
          </cell>
          <cell r="C76" t="str">
            <v>USDT</v>
          </cell>
          <cell r="D76">
            <v>5.1203277009728625</v>
          </cell>
        </row>
        <row r="77">
          <cell r="B77" t="str">
            <v>42023USDC</v>
          </cell>
          <cell r="C77" t="str">
            <v>USDC</v>
          </cell>
          <cell r="D77">
            <v>5.002501250625313</v>
          </cell>
        </row>
        <row r="78">
          <cell r="B78" t="str">
            <v>42023USDT</v>
          </cell>
          <cell r="C78" t="str">
            <v>USDT</v>
          </cell>
          <cell r="D78">
            <v>5.002501250625313</v>
          </cell>
        </row>
        <row r="79">
          <cell r="B79" t="str">
            <v>42023ETH</v>
          </cell>
          <cell r="C79" t="str">
            <v>ETH</v>
          </cell>
          <cell r="D79">
            <v>10526.663331665835</v>
          </cell>
        </row>
        <row r="80">
          <cell r="B80" t="str">
            <v>42023MATIC</v>
          </cell>
          <cell r="C80" t="str">
            <v>MATIC</v>
          </cell>
          <cell r="D80">
            <v>5.8629314657328662</v>
          </cell>
        </row>
        <row r="81">
          <cell r="B81" t="str">
            <v>42023WETH</v>
          </cell>
          <cell r="C81" t="str">
            <v>WETH</v>
          </cell>
          <cell r="D81">
            <v>10537.718859429715</v>
          </cell>
        </row>
        <row r="82">
          <cell r="B82" t="str">
            <v>42023USDT</v>
          </cell>
          <cell r="C82" t="str">
            <v>USDT</v>
          </cell>
          <cell r="D82">
            <v>4.9751243781094523</v>
          </cell>
        </row>
        <row r="83">
          <cell r="B83" t="str">
            <v>42023WETH</v>
          </cell>
          <cell r="C83" t="str">
            <v>WETH</v>
          </cell>
          <cell r="D83">
            <v>10306.666666666664</v>
          </cell>
        </row>
        <row r="84">
          <cell r="B84" t="str">
            <v>42023ETH</v>
          </cell>
          <cell r="C84" t="str">
            <v>ETH</v>
          </cell>
          <cell r="D84">
            <v>10327.711442786069</v>
          </cell>
        </row>
        <row r="85">
          <cell r="B85" t="str">
            <v>42023USDC</v>
          </cell>
          <cell r="C85" t="str">
            <v>USDC</v>
          </cell>
          <cell r="D85">
            <v>4.9751243781094523</v>
          </cell>
        </row>
        <row r="86">
          <cell r="B86" t="str">
            <v>42023MATIC</v>
          </cell>
          <cell r="C86" t="str">
            <v>MATIC</v>
          </cell>
          <cell r="D86">
            <v>5.7412935323383074</v>
          </cell>
        </row>
        <row r="87">
          <cell r="B87" t="str">
            <v>42023USDC</v>
          </cell>
          <cell r="C87" t="str">
            <v>USDC</v>
          </cell>
          <cell r="D87">
            <v>4.9815645241654209</v>
          </cell>
        </row>
        <row r="88">
          <cell r="B88" t="str">
            <v>42023USDT</v>
          </cell>
          <cell r="C88" t="str">
            <v>USDT</v>
          </cell>
          <cell r="D88">
            <v>4.9825610363726955</v>
          </cell>
        </row>
        <row r="89">
          <cell r="B89" t="str">
            <v>42023ETH</v>
          </cell>
          <cell r="C89" t="str">
            <v>ETH</v>
          </cell>
          <cell r="D89">
            <v>10563.976083707026</v>
          </cell>
        </row>
        <row r="90">
          <cell r="B90" t="str">
            <v>42023WETH</v>
          </cell>
          <cell r="C90" t="str">
            <v>WETH</v>
          </cell>
          <cell r="D90">
            <v>10588.440458395615</v>
          </cell>
        </row>
        <row r="91">
          <cell r="B91" t="str">
            <v>42023MATIC</v>
          </cell>
          <cell r="C91" t="str">
            <v>MATIC</v>
          </cell>
          <cell r="D91">
            <v>5.8993522670652716</v>
          </cell>
        </row>
        <row r="92">
          <cell r="B92" t="str">
            <v>42023WETH</v>
          </cell>
          <cell r="C92" t="str">
            <v>WETH</v>
          </cell>
          <cell r="D92">
            <v>10424.376869391826</v>
          </cell>
        </row>
        <row r="93">
          <cell r="B93" t="str">
            <v>42023USDC</v>
          </cell>
          <cell r="C93" t="str">
            <v>USDC</v>
          </cell>
          <cell r="D93">
            <v>4.9845463609172489</v>
          </cell>
        </row>
        <row r="94">
          <cell r="B94" t="str">
            <v>42023MATIC</v>
          </cell>
          <cell r="C94" t="str">
            <v>MATIC</v>
          </cell>
          <cell r="D94">
            <v>5.8374875373878368</v>
          </cell>
        </row>
        <row r="95">
          <cell r="B95" t="str">
            <v>42023ETH</v>
          </cell>
          <cell r="C95" t="str">
            <v>ETH</v>
          </cell>
          <cell r="D95">
            <v>10430.807577268197</v>
          </cell>
        </row>
        <row r="96">
          <cell r="B96" t="str">
            <v>42023USDT</v>
          </cell>
          <cell r="C96" t="str">
            <v>USDT</v>
          </cell>
          <cell r="D96">
            <v>4.9850448654037889</v>
          </cell>
        </row>
        <row r="97">
          <cell r="B97" t="str">
            <v>42023USDT</v>
          </cell>
          <cell r="C97" t="str">
            <v>USDT</v>
          </cell>
          <cell r="D97">
            <v>4.9431537320810675</v>
          </cell>
        </row>
        <row r="98">
          <cell r="B98" t="str">
            <v>42023ETH</v>
          </cell>
          <cell r="C98" t="str">
            <v>ETH</v>
          </cell>
          <cell r="D98">
            <v>10388.581314878893</v>
          </cell>
        </row>
        <row r="99">
          <cell r="B99" t="str">
            <v>42023MATIC</v>
          </cell>
          <cell r="C99" t="str">
            <v>MATIC</v>
          </cell>
          <cell r="D99">
            <v>5.7390014829461196</v>
          </cell>
        </row>
        <row r="100">
          <cell r="B100" t="str">
            <v>42023WETH</v>
          </cell>
          <cell r="C100" t="str">
            <v>WETH</v>
          </cell>
          <cell r="D100">
            <v>10408.057340583293</v>
          </cell>
        </row>
        <row r="101">
          <cell r="B101" t="str">
            <v>42023USDC</v>
          </cell>
          <cell r="C101" t="str">
            <v>USDC</v>
          </cell>
          <cell r="D101">
            <v>4.942165101334651</v>
          </cell>
        </row>
        <row r="102">
          <cell r="B102" t="str">
            <v>42023USDT</v>
          </cell>
          <cell r="C102" t="str">
            <v>USDT</v>
          </cell>
          <cell r="D102">
            <v>4.9504950495049505</v>
          </cell>
        </row>
        <row r="103">
          <cell r="B103" t="str">
            <v>42023USDC</v>
          </cell>
          <cell r="C103" t="str">
            <v>USDC</v>
          </cell>
          <cell r="D103">
            <v>4.95</v>
          </cell>
        </row>
        <row r="104">
          <cell r="B104" t="str">
            <v>42023MATIC</v>
          </cell>
          <cell r="C104" t="str">
            <v>MATIC</v>
          </cell>
          <cell r="D104">
            <v>5.6188118811881189</v>
          </cell>
        </row>
        <row r="105">
          <cell r="B105" t="str">
            <v>42023ETH</v>
          </cell>
          <cell r="C105" t="str">
            <v>ETH</v>
          </cell>
          <cell r="D105">
            <v>9969.5049504950493</v>
          </cell>
        </row>
        <row r="106">
          <cell r="B106" t="str">
            <v>42023WETH</v>
          </cell>
          <cell r="C106" t="str">
            <v>WETH</v>
          </cell>
          <cell r="D106">
            <v>9991.0891089108918</v>
          </cell>
        </row>
        <row r="107">
          <cell r="B107" t="str">
            <v>42023USDT</v>
          </cell>
          <cell r="C107" t="str">
            <v>USDT</v>
          </cell>
          <cell r="D107">
            <v>4.9554013875123886</v>
          </cell>
        </row>
        <row r="108">
          <cell r="B108" t="str">
            <v>42023USDC</v>
          </cell>
          <cell r="C108" t="str">
            <v>USDC</v>
          </cell>
          <cell r="D108">
            <v>4.9539147670961352</v>
          </cell>
        </row>
        <row r="109">
          <cell r="B109" t="str">
            <v>42023WETH</v>
          </cell>
          <cell r="C109" t="str">
            <v>WETH</v>
          </cell>
          <cell r="D109">
            <v>9504.4598612487607</v>
          </cell>
        </row>
        <row r="110">
          <cell r="B110" t="str">
            <v>42023ETH</v>
          </cell>
          <cell r="C110" t="str">
            <v>ETH</v>
          </cell>
          <cell r="D110">
            <v>9508.32507433102</v>
          </cell>
        </row>
        <row r="111">
          <cell r="B111" t="str">
            <v>42023MATIC</v>
          </cell>
          <cell r="C111" t="str">
            <v>MATIC</v>
          </cell>
          <cell r="D111">
            <v>5.4707631318136771</v>
          </cell>
        </row>
        <row r="112">
          <cell r="B112" t="str">
            <v>42023MATIC</v>
          </cell>
          <cell r="C112" t="str">
            <v>MATIC</v>
          </cell>
          <cell r="D112">
            <v>5.5957767722473601</v>
          </cell>
        </row>
        <row r="113">
          <cell r="B113" t="str">
            <v>42023USDT</v>
          </cell>
          <cell r="C113" t="str">
            <v>USDT</v>
          </cell>
          <cell r="D113">
            <v>5.0276520864756158</v>
          </cell>
        </row>
        <row r="114">
          <cell r="B114" t="str">
            <v>42023USDC</v>
          </cell>
          <cell r="C114" t="str">
            <v>USDC</v>
          </cell>
          <cell r="D114">
            <v>5.0266465560583207</v>
          </cell>
        </row>
        <row r="115">
          <cell r="B115" t="str">
            <v>42023WETH</v>
          </cell>
          <cell r="C115" t="str">
            <v>WETH</v>
          </cell>
          <cell r="D115">
            <v>9525.49019607843</v>
          </cell>
        </row>
        <row r="116">
          <cell r="B116" t="str">
            <v>42023ETH</v>
          </cell>
          <cell r="C116" t="str">
            <v>ETH</v>
          </cell>
          <cell r="D116">
            <v>9510.2061337355444</v>
          </cell>
        </row>
        <row r="117">
          <cell r="B117" t="str">
            <v>42023USDC</v>
          </cell>
          <cell r="C117" t="str">
            <v>USDC</v>
          </cell>
          <cell r="D117">
            <v>5.0720446473871128</v>
          </cell>
        </row>
        <row r="118">
          <cell r="B118" t="str">
            <v>42023USDT</v>
          </cell>
          <cell r="C118" t="str">
            <v>USDT</v>
          </cell>
          <cell r="D118">
            <v>5.0735667174023336</v>
          </cell>
        </row>
        <row r="119">
          <cell r="B119" t="str">
            <v>42023ETH</v>
          </cell>
          <cell r="C119" t="str">
            <v>ETH</v>
          </cell>
          <cell r="D119">
            <v>9696.1948249619472</v>
          </cell>
        </row>
        <row r="120">
          <cell r="B120" t="str">
            <v>42023WETH</v>
          </cell>
          <cell r="C120" t="str">
            <v>WETH</v>
          </cell>
          <cell r="D120">
            <v>9691.0197869101976</v>
          </cell>
        </row>
        <row r="121">
          <cell r="B121" t="str">
            <v>42023MATIC</v>
          </cell>
          <cell r="C121" t="str">
            <v>MATIC</v>
          </cell>
          <cell r="D121">
            <v>5.6874682902080158</v>
          </cell>
        </row>
        <row r="122">
          <cell r="B122" t="str">
            <v>42023USDT</v>
          </cell>
          <cell r="C122" t="str">
            <v>USDT</v>
          </cell>
          <cell r="D122">
            <v>5.0838840874428062</v>
          </cell>
        </row>
        <row r="123">
          <cell r="B123" t="str">
            <v>42023MATIC</v>
          </cell>
          <cell r="C123" t="str">
            <v>MATIC</v>
          </cell>
          <cell r="D123">
            <v>5.6024402643619728</v>
          </cell>
        </row>
        <row r="124">
          <cell r="B124" t="str">
            <v>42023ETH</v>
          </cell>
          <cell r="C124" t="str">
            <v>ETH</v>
          </cell>
          <cell r="D124">
            <v>9454.5500762582615</v>
          </cell>
        </row>
        <row r="125">
          <cell r="B125" t="str">
            <v>42023USDC</v>
          </cell>
          <cell r="C125" t="str">
            <v>USDC</v>
          </cell>
          <cell r="D125">
            <v>5.0823589222165735</v>
          </cell>
        </row>
        <row r="126">
          <cell r="B126" t="str">
            <v>42023WETH</v>
          </cell>
          <cell r="C126" t="str">
            <v>WETH</v>
          </cell>
          <cell r="D126">
            <v>9491.1540416878488</v>
          </cell>
        </row>
        <row r="127">
          <cell r="B127" t="str">
            <v>42023MATIC</v>
          </cell>
          <cell r="C127" t="str">
            <v>MATIC</v>
          </cell>
          <cell r="D127">
            <v>5.6160896130346236</v>
          </cell>
        </row>
        <row r="128">
          <cell r="B128" t="str">
            <v>42023WETH</v>
          </cell>
          <cell r="C128" t="str">
            <v>WETH</v>
          </cell>
          <cell r="D128">
            <v>9461.7617107942988</v>
          </cell>
        </row>
        <row r="129">
          <cell r="B129" t="str">
            <v>42023USDC</v>
          </cell>
          <cell r="C129" t="str">
            <v>USDC</v>
          </cell>
          <cell r="D129">
            <v>5.0916496945010188</v>
          </cell>
        </row>
        <row r="130">
          <cell r="B130" t="str">
            <v>42023USDT</v>
          </cell>
          <cell r="C130" t="str">
            <v>USDT</v>
          </cell>
          <cell r="D130">
            <v>5.0916496945010188</v>
          </cell>
        </row>
        <row r="131">
          <cell r="B131" t="str">
            <v>42023ETH</v>
          </cell>
          <cell r="C131" t="str">
            <v>ETH</v>
          </cell>
          <cell r="D131">
            <v>9419.0427698574349</v>
          </cell>
        </row>
        <row r="132">
          <cell r="B132" t="str">
            <v>42023WETH</v>
          </cell>
          <cell r="C132" t="str">
            <v>WETH</v>
          </cell>
          <cell r="D132">
            <v>9527.6107997962299</v>
          </cell>
        </row>
        <row r="133">
          <cell r="B133" t="str">
            <v>42023MATIC</v>
          </cell>
          <cell r="C133" t="str">
            <v>MATIC</v>
          </cell>
          <cell r="D133">
            <v>5.6444218033622011</v>
          </cell>
        </row>
        <row r="134">
          <cell r="B134" t="str">
            <v>42023USDC</v>
          </cell>
          <cell r="C134" t="str">
            <v>USDC</v>
          </cell>
          <cell r="D134">
            <v>5.0927152317880795</v>
          </cell>
        </row>
        <row r="135">
          <cell r="B135" t="str">
            <v>42023USDT</v>
          </cell>
          <cell r="C135" t="str">
            <v>USDT</v>
          </cell>
          <cell r="D135">
            <v>5.0942435048395316</v>
          </cell>
        </row>
        <row r="136">
          <cell r="B136" t="str">
            <v>42023ETH</v>
          </cell>
          <cell r="C136" t="str">
            <v>ETH</v>
          </cell>
          <cell r="D136">
            <v>9499.7452878247586</v>
          </cell>
        </row>
        <row r="137">
          <cell r="B137" t="str">
            <v>42023USDC</v>
          </cell>
          <cell r="C137" t="str">
            <v>USDC</v>
          </cell>
          <cell r="D137">
            <v>5.0880407124681941</v>
          </cell>
        </row>
        <row r="138">
          <cell r="B138" t="str">
            <v>42023ETH</v>
          </cell>
          <cell r="C138" t="str">
            <v>ETH</v>
          </cell>
          <cell r="D138">
            <v>9532.2646310432574</v>
          </cell>
        </row>
        <row r="139">
          <cell r="B139" t="str">
            <v>42023MATIC</v>
          </cell>
          <cell r="C139" t="str">
            <v>MATIC</v>
          </cell>
          <cell r="D139">
            <v>5.6793893129770998</v>
          </cell>
        </row>
        <row r="140">
          <cell r="B140" t="str">
            <v>42023USDT</v>
          </cell>
          <cell r="C140" t="str">
            <v>USDT</v>
          </cell>
          <cell r="D140">
            <v>5.0890585241730282</v>
          </cell>
        </row>
        <row r="141">
          <cell r="B141" t="str">
            <v>42023WETH</v>
          </cell>
          <cell r="C141" t="str">
            <v>WETH</v>
          </cell>
          <cell r="D141">
            <v>9494.7073791348612</v>
          </cell>
        </row>
        <row r="142">
          <cell r="B142" t="str">
            <v>42023ETH</v>
          </cell>
          <cell r="C142" t="str">
            <v>ETH</v>
          </cell>
          <cell r="D142">
            <v>9668.3037974683539</v>
          </cell>
        </row>
        <row r="143">
          <cell r="B143" t="str">
            <v>42023USDT</v>
          </cell>
          <cell r="C143" t="str">
            <v>USDT</v>
          </cell>
          <cell r="D143">
            <v>5.0632911392405058</v>
          </cell>
        </row>
        <row r="144">
          <cell r="B144" t="str">
            <v>42023WETH</v>
          </cell>
          <cell r="C144" t="str">
            <v>WETH</v>
          </cell>
          <cell r="D144">
            <v>9638.32911392405</v>
          </cell>
        </row>
        <row r="145">
          <cell r="B145" t="str">
            <v>42023MATIC</v>
          </cell>
          <cell r="C145" t="str">
            <v>MATIC</v>
          </cell>
          <cell r="D145">
            <v>5.7772151898734174</v>
          </cell>
        </row>
        <row r="146">
          <cell r="B146" t="str">
            <v>42023USDC</v>
          </cell>
          <cell r="C146" t="str">
            <v>USDC</v>
          </cell>
          <cell r="D146">
            <v>5.061772151898734</v>
          </cell>
        </row>
        <row r="147">
          <cell r="B147" t="str">
            <v>42023USDC</v>
          </cell>
          <cell r="C147" t="str">
            <v>USDC</v>
          </cell>
          <cell r="D147">
            <v>5.1010204081632651</v>
          </cell>
        </row>
        <row r="148">
          <cell r="B148" t="str">
            <v>42023ETH</v>
          </cell>
          <cell r="C148" t="str">
            <v>ETH</v>
          </cell>
          <cell r="D148">
            <v>9549.0816326530603</v>
          </cell>
        </row>
        <row r="149">
          <cell r="B149" t="str">
            <v>42023USDT</v>
          </cell>
          <cell r="C149" t="str">
            <v>USDT</v>
          </cell>
          <cell r="D149">
            <v>5.1020408163265305</v>
          </cell>
        </row>
        <row r="150">
          <cell r="B150" t="str">
            <v>42023WETH</v>
          </cell>
          <cell r="C150" t="str">
            <v>WETH</v>
          </cell>
          <cell r="D150">
            <v>9578.775510204081</v>
          </cell>
        </row>
        <row r="151">
          <cell r="B151" t="str">
            <v>42023MATIC</v>
          </cell>
          <cell r="C151" t="str">
            <v>MATIC</v>
          </cell>
          <cell r="D151">
            <v>5.8112244897959187</v>
          </cell>
        </row>
        <row r="152">
          <cell r="B152" t="str">
            <v>42023WETH</v>
          </cell>
          <cell r="C152" t="str">
            <v>WETH</v>
          </cell>
          <cell r="D152">
            <v>9219.1326530612241</v>
          </cell>
        </row>
        <row r="153">
          <cell r="B153" t="str">
            <v>42023MATIC</v>
          </cell>
          <cell r="C153" t="str">
            <v>MATIC</v>
          </cell>
          <cell r="D153">
            <v>5.5969387755102042</v>
          </cell>
        </row>
        <row r="154">
          <cell r="B154" t="str">
            <v>42023USDT</v>
          </cell>
          <cell r="C154" t="str">
            <v>USDT</v>
          </cell>
          <cell r="D154">
            <v>5.1020408163265305</v>
          </cell>
        </row>
        <row r="155">
          <cell r="B155" t="str">
            <v>42023ETH</v>
          </cell>
          <cell r="C155" t="str">
            <v>ETH</v>
          </cell>
          <cell r="D155">
            <v>9239.7959183673465</v>
          </cell>
        </row>
        <row r="156">
          <cell r="B156" t="str">
            <v>42023USDC</v>
          </cell>
          <cell r="C156" t="str">
            <v>USDC</v>
          </cell>
          <cell r="D156">
            <v>5.1015306122448978</v>
          </cell>
        </row>
        <row r="157">
          <cell r="B157" t="str">
            <v>42023WETH</v>
          </cell>
          <cell r="C157" t="str">
            <v>WETH</v>
          </cell>
          <cell r="D157">
            <v>9215.8974358974338</v>
          </cell>
        </row>
        <row r="158">
          <cell r="B158" t="str">
            <v>42023ETH</v>
          </cell>
          <cell r="C158" t="str">
            <v>ETH</v>
          </cell>
          <cell r="D158">
            <v>9207.8974358974356</v>
          </cell>
        </row>
        <row r="159">
          <cell r="B159" t="str">
            <v>42023MATIC</v>
          </cell>
          <cell r="C159" t="str">
            <v>MATIC</v>
          </cell>
          <cell r="D159">
            <v>5.6205128205128201</v>
          </cell>
        </row>
        <row r="160">
          <cell r="B160" t="str">
            <v>42023USDT</v>
          </cell>
          <cell r="C160" t="str">
            <v>USDT</v>
          </cell>
          <cell r="D160">
            <v>5.1282051282051277</v>
          </cell>
        </row>
        <row r="161">
          <cell r="B161" t="str">
            <v>42023USDC</v>
          </cell>
          <cell r="C161" t="str">
            <v>USDC</v>
          </cell>
          <cell r="D161">
            <v>5.1282051282051277</v>
          </cell>
        </row>
        <row r="162">
          <cell r="B162" t="str">
            <v>42023USDC</v>
          </cell>
          <cell r="C162" t="str">
            <v>USDC</v>
          </cell>
          <cell r="D162">
            <v>5.1119631901840492</v>
          </cell>
        </row>
        <row r="163">
          <cell r="B163" t="str">
            <v>42023ETH</v>
          </cell>
          <cell r="C163" t="str">
            <v>ETH</v>
          </cell>
          <cell r="D163">
            <v>9312.5766871165652</v>
          </cell>
        </row>
        <row r="164">
          <cell r="B164" t="str">
            <v>42023USDT</v>
          </cell>
          <cell r="C164" t="str">
            <v>USDT</v>
          </cell>
          <cell r="D164">
            <v>5.112474437627812</v>
          </cell>
        </row>
        <row r="165">
          <cell r="B165" t="str">
            <v>42023MATIC</v>
          </cell>
          <cell r="C165" t="str">
            <v>MATIC</v>
          </cell>
          <cell r="D165">
            <v>5.6850715746421274</v>
          </cell>
        </row>
        <row r="166">
          <cell r="B166" t="str">
            <v>42023WETH</v>
          </cell>
          <cell r="C166" t="str">
            <v>WETH</v>
          </cell>
          <cell r="D166">
            <v>9298.3640081799585</v>
          </cell>
        </row>
        <row r="167">
          <cell r="B167" t="str">
            <v>32023USDC</v>
          </cell>
          <cell r="C167" t="str">
            <v>USDC</v>
          </cell>
          <cell r="D167">
            <v>5.108840061318344</v>
          </cell>
        </row>
        <row r="168">
          <cell r="B168" t="str">
            <v>32023ETH</v>
          </cell>
          <cell r="C168" t="str">
            <v>ETH</v>
          </cell>
          <cell r="D168">
            <v>9311.2416964741951</v>
          </cell>
        </row>
        <row r="169">
          <cell r="B169" t="str">
            <v>32023WETH</v>
          </cell>
          <cell r="C169" t="str">
            <v>WETH</v>
          </cell>
          <cell r="D169">
            <v>9352.5804803270312</v>
          </cell>
        </row>
        <row r="170">
          <cell r="B170" t="str">
            <v>32023MATIC</v>
          </cell>
          <cell r="C170" t="str">
            <v>MATIC</v>
          </cell>
          <cell r="D170">
            <v>5.7179356157383747</v>
          </cell>
        </row>
        <row r="171">
          <cell r="B171" t="str">
            <v>32023USDT</v>
          </cell>
          <cell r="C171" t="str">
            <v>USDT</v>
          </cell>
          <cell r="D171">
            <v>5.1098620337250891</v>
          </cell>
        </row>
        <row r="172">
          <cell r="B172" t="str">
            <v>32023WETH</v>
          </cell>
          <cell r="C172" t="str">
            <v>WETH</v>
          </cell>
          <cell r="D172">
            <v>9238.8774459320284</v>
          </cell>
        </row>
        <row r="173">
          <cell r="B173" t="str">
            <v>32023MATIC</v>
          </cell>
          <cell r="C173" t="str">
            <v>MATIC</v>
          </cell>
          <cell r="D173">
            <v>5.628218331616889</v>
          </cell>
        </row>
        <row r="174">
          <cell r="B174" t="str">
            <v>32023USDT</v>
          </cell>
          <cell r="C174" t="str">
            <v>USDT</v>
          </cell>
          <cell r="D174">
            <v>5.1493305870236865</v>
          </cell>
        </row>
        <row r="175">
          <cell r="B175" t="str">
            <v>32023USDC</v>
          </cell>
          <cell r="C175" t="str">
            <v>USDC</v>
          </cell>
          <cell r="D175">
            <v>5.1493305870236865</v>
          </cell>
        </row>
        <row r="176">
          <cell r="B176" t="str">
            <v>32023ETH</v>
          </cell>
          <cell r="C176" t="str">
            <v>ETH</v>
          </cell>
          <cell r="D176">
            <v>9238.0535530381039</v>
          </cell>
        </row>
        <row r="177">
          <cell r="B177" t="str">
            <v>32023USDC</v>
          </cell>
          <cell r="C177" t="str">
            <v>USDC</v>
          </cell>
          <cell r="D177">
            <v>5.1647727272727275</v>
          </cell>
        </row>
        <row r="178">
          <cell r="B178" t="str">
            <v>32023MATIC</v>
          </cell>
          <cell r="C178" t="str">
            <v>MATIC</v>
          </cell>
          <cell r="D178">
            <v>5.8006198347107443</v>
          </cell>
        </row>
        <row r="179">
          <cell r="B179" t="str">
            <v>32023USDT</v>
          </cell>
          <cell r="C179" t="str">
            <v>USDT</v>
          </cell>
          <cell r="D179">
            <v>5.1652892561983474</v>
          </cell>
        </row>
        <row r="180">
          <cell r="B180" t="str">
            <v>32023WETH</v>
          </cell>
          <cell r="C180" t="str">
            <v>WETH</v>
          </cell>
          <cell r="D180">
            <v>9298.3471074380177</v>
          </cell>
        </row>
        <row r="181">
          <cell r="B181" t="str">
            <v>32023ETH</v>
          </cell>
          <cell r="C181" t="str">
            <v>ETH</v>
          </cell>
          <cell r="D181">
            <v>9263.9979338842986</v>
          </cell>
        </row>
        <row r="182">
          <cell r="B182" t="str">
            <v>32023USDC</v>
          </cell>
          <cell r="C182" t="str">
            <v>USDC</v>
          </cell>
          <cell r="D182">
            <v>5.2013527575442247</v>
          </cell>
        </row>
        <row r="183">
          <cell r="B183" t="str">
            <v>32023WETH</v>
          </cell>
          <cell r="C183" t="str">
            <v>WETH</v>
          </cell>
          <cell r="D183">
            <v>9254.6305931321531</v>
          </cell>
        </row>
        <row r="184">
          <cell r="B184" t="str">
            <v>32023ETH</v>
          </cell>
          <cell r="C184" t="str">
            <v>ETH</v>
          </cell>
          <cell r="D184">
            <v>9227.5234131113411</v>
          </cell>
        </row>
        <row r="185">
          <cell r="B185" t="str">
            <v>32023USDT</v>
          </cell>
          <cell r="C185" t="str">
            <v>USDT</v>
          </cell>
          <cell r="D185">
            <v>5.2029136316337148</v>
          </cell>
        </row>
        <row r="186">
          <cell r="B186" t="str">
            <v>32023MATIC</v>
          </cell>
          <cell r="C186" t="str">
            <v>MATIC</v>
          </cell>
          <cell r="D186">
            <v>5.650364203954215</v>
          </cell>
        </row>
        <row r="187">
          <cell r="B187" t="str">
            <v>32023MATIC</v>
          </cell>
          <cell r="C187" t="str">
            <v>MATIC</v>
          </cell>
          <cell r="D187">
            <v>5.4994742376445851</v>
          </cell>
        </row>
        <row r="188">
          <cell r="B188" t="str">
            <v>32023ETH</v>
          </cell>
          <cell r="C188" t="str">
            <v>ETH</v>
          </cell>
          <cell r="D188">
            <v>9022.9232386961103</v>
          </cell>
        </row>
        <row r="189">
          <cell r="B189" t="str">
            <v>32023USDC</v>
          </cell>
          <cell r="C189" t="str">
            <v>USDC</v>
          </cell>
          <cell r="D189">
            <v>5.2560462670872772</v>
          </cell>
        </row>
        <row r="190">
          <cell r="B190" t="str">
            <v>32023USDT</v>
          </cell>
          <cell r="C190" t="str">
            <v>USDT</v>
          </cell>
          <cell r="D190">
            <v>5.2576235541535228</v>
          </cell>
        </row>
        <row r="191">
          <cell r="B191" t="str">
            <v>32023WETH</v>
          </cell>
          <cell r="C191" t="str">
            <v>WETH</v>
          </cell>
          <cell r="D191">
            <v>9030.9148264984233</v>
          </cell>
        </row>
        <row r="192">
          <cell r="B192" t="str">
            <v>32023ETH</v>
          </cell>
          <cell r="C192" t="str">
            <v>ETH</v>
          </cell>
          <cell r="D192">
            <v>9395.5555555555566</v>
          </cell>
        </row>
        <row r="193">
          <cell r="B193" t="str">
            <v>32023USDC</v>
          </cell>
          <cell r="C193" t="str">
            <v>USDC</v>
          </cell>
          <cell r="D193">
            <v>5.2899470899470904</v>
          </cell>
        </row>
        <row r="194">
          <cell r="B194" t="str">
            <v>32023MATIC</v>
          </cell>
          <cell r="C194" t="str">
            <v>MATIC</v>
          </cell>
          <cell r="D194">
            <v>5.8518518518518521</v>
          </cell>
        </row>
        <row r="195">
          <cell r="B195" t="str">
            <v>32023USDT</v>
          </cell>
          <cell r="C195" t="str">
            <v>USDT</v>
          </cell>
          <cell r="D195">
            <v>5.2910052910052912</v>
          </cell>
        </row>
        <row r="196">
          <cell r="B196" t="str">
            <v>32023WETH</v>
          </cell>
          <cell r="C196" t="str">
            <v>WETH</v>
          </cell>
          <cell r="D196">
            <v>9381.6402116402132</v>
          </cell>
        </row>
        <row r="197">
          <cell r="B197" t="str">
            <v>32023ETH</v>
          </cell>
          <cell r="C197" t="str">
            <v>ETH</v>
          </cell>
          <cell r="D197">
            <v>9236.6525423728835</v>
          </cell>
        </row>
        <row r="198">
          <cell r="B198" t="str">
            <v>32023WETH</v>
          </cell>
          <cell r="C198" t="str">
            <v>WETH</v>
          </cell>
          <cell r="D198">
            <v>9249.0995762711882</v>
          </cell>
        </row>
        <row r="199">
          <cell r="B199" t="str">
            <v>32023MATIC</v>
          </cell>
          <cell r="C199" t="str">
            <v>MATIC</v>
          </cell>
          <cell r="D199">
            <v>5.7203389830508486</v>
          </cell>
        </row>
        <row r="200">
          <cell r="B200" t="str">
            <v>32023USDT</v>
          </cell>
          <cell r="C200" t="str">
            <v>USDT</v>
          </cell>
          <cell r="D200">
            <v>5.296610169491526</v>
          </cell>
        </row>
        <row r="201">
          <cell r="B201" t="str">
            <v>32023USDC</v>
          </cell>
          <cell r="C201" t="str">
            <v>USDC</v>
          </cell>
          <cell r="D201">
            <v>5.2955508474576281</v>
          </cell>
        </row>
        <row r="202">
          <cell r="B202" t="str">
            <v>32023USDC</v>
          </cell>
          <cell r="C202" t="str">
            <v>USDC</v>
          </cell>
          <cell r="D202">
            <v>5.2871496562665259</v>
          </cell>
        </row>
        <row r="203">
          <cell r="B203" t="str">
            <v>32023USDT</v>
          </cell>
          <cell r="C203" t="str">
            <v>USDT</v>
          </cell>
          <cell r="D203">
            <v>5.2882072977260712</v>
          </cell>
        </row>
        <row r="204">
          <cell r="B204" t="str">
            <v>32023MATIC</v>
          </cell>
          <cell r="C204" t="str">
            <v>MATIC</v>
          </cell>
          <cell r="D204">
            <v>5.8011634056055001</v>
          </cell>
        </row>
        <row r="205">
          <cell r="B205" t="str">
            <v>32023ETH</v>
          </cell>
          <cell r="C205" t="str">
            <v>ETH</v>
          </cell>
          <cell r="D205">
            <v>9263.5642517186679</v>
          </cell>
        </row>
        <row r="206">
          <cell r="B206" t="str">
            <v>32023WETH</v>
          </cell>
          <cell r="C206" t="str">
            <v>WETH</v>
          </cell>
          <cell r="D206">
            <v>9217.3982020095191</v>
          </cell>
        </row>
        <row r="207">
          <cell r="B207" t="str">
            <v>32023ETH</v>
          </cell>
          <cell r="C207" t="str">
            <v>ETH</v>
          </cell>
          <cell r="D207">
            <v>9625.423728813561</v>
          </cell>
        </row>
        <row r="208">
          <cell r="B208" t="str">
            <v>32023MATIC</v>
          </cell>
          <cell r="C208" t="str">
            <v>MATIC</v>
          </cell>
          <cell r="D208">
            <v>6.0275423728813564</v>
          </cell>
        </row>
        <row r="209">
          <cell r="B209" t="str">
            <v>32023USDC</v>
          </cell>
          <cell r="C209" t="str">
            <v>USDC</v>
          </cell>
          <cell r="D209">
            <v>5.2929025423728815</v>
          </cell>
        </row>
        <row r="210">
          <cell r="B210" t="str">
            <v>32023WETH</v>
          </cell>
          <cell r="C210" t="str">
            <v>WETH</v>
          </cell>
          <cell r="D210">
            <v>9654.2902542372885</v>
          </cell>
        </row>
        <row r="211">
          <cell r="B211" t="str">
            <v>32023USDT</v>
          </cell>
          <cell r="C211" t="str">
            <v>USDT</v>
          </cell>
          <cell r="D211">
            <v>5.296610169491526</v>
          </cell>
        </row>
        <row r="212">
          <cell r="B212" t="str">
            <v>32023MATIC</v>
          </cell>
          <cell r="C212" t="str">
            <v>MATIC</v>
          </cell>
          <cell r="D212">
            <v>5.8668076109936571</v>
          </cell>
        </row>
        <row r="213">
          <cell r="B213" t="str">
            <v>32023USDT</v>
          </cell>
          <cell r="C213" t="str">
            <v>USDT</v>
          </cell>
          <cell r="D213">
            <v>5.2854122621564477</v>
          </cell>
        </row>
        <row r="214">
          <cell r="B214" t="str">
            <v>32023USDC</v>
          </cell>
          <cell r="C214" t="str">
            <v>USDC</v>
          </cell>
          <cell r="D214">
            <v>5.279598308668076</v>
          </cell>
        </row>
        <row r="215">
          <cell r="B215" t="str">
            <v>32023ETH</v>
          </cell>
          <cell r="C215" t="str">
            <v>ETH</v>
          </cell>
          <cell r="D215">
            <v>9190.5919661733606</v>
          </cell>
        </row>
        <row r="216">
          <cell r="B216" t="str">
            <v>32023WETH</v>
          </cell>
          <cell r="C216" t="str">
            <v>WETH</v>
          </cell>
          <cell r="D216">
            <v>9194.0803382663835</v>
          </cell>
        </row>
        <row r="217">
          <cell r="B217" t="str">
            <v>32023ETH</v>
          </cell>
          <cell r="C217" t="str">
            <v>ETH</v>
          </cell>
          <cell r="D217">
            <v>9532.9641350210968</v>
          </cell>
        </row>
        <row r="218">
          <cell r="B218" t="str">
            <v>32023WETH</v>
          </cell>
          <cell r="C218" t="str">
            <v>WETH</v>
          </cell>
          <cell r="D218">
            <v>9482.6476793248949</v>
          </cell>
        </row>
        <row r="219">
          <cell r="B219" t="str">
            <v>32023MATIC</v>
          </cell>
          <cell r="C219" t="str">
            <v>MATIC</v>
          </cell>
          <cell r="D219">
            <v>6.0970464135021096</v>
          </cell>
        </row>
        <row r="220">
          <cell r="B220" t="str">
            <v>32023USDT</v>
          </cell>
          <cell r="C220" t="str">
            <v>USDT</v>
          </cell>
          <cell r="D220">
            <v>5.2742616033755274</v>
          </cell>
        </row>
        <row r="221">
          <cell r="B221" t="str">
            <v>32023USDC</v>
          </cell>
          <cell r="C221" t="str">
            <v>USDC</v>
          </cell>
          <cell r="D221">
            <v>5.2663502109704643</v>
          </cell>
        </row>
        <row r="222">
          <cell r="B222" t="str">
            <v>32023MATIC</v>
          </cell>
          <cell r="C222" t="str">
            <v>MATIC</v>
          </cell>
          <cell r="D222">
            <v>5.8425779186476499</v>
          </cell>
        </row>
        <row r="223">
          <cell r="B223" t="str">
            <v>32023USDC</v>
          </cell>
          <cell r="C223" t="str">
            <v>USDC</v>
          </cell>
          <cell r="D223">
            <v>5.2720549392498679</v>
          </cell>
        </row>
        <row r="224">
          <cell r="B224" t="str">
            <v>32023USDT</v>
          </cell>
          <cell r="C224" t="str">
            <v>USDT</v>
          </cell>
          <cell r="D224">
            <v>5.2826201796090864</v>
          </cell>
        </row>
        <row r="225">
          <cell r="B225" t="str">
            <v>32023ETH</v>
          </cell>
          <cell r="C225" t="str">
            <v>ETH</v>
          </cell>
          <cell r="D225">
            <v>9183.5710512414171</v>
          </cell>
        </row>
        <row r="226">
          <cell r="B226" t="str">
            <v>32023WETH</v>
          </cell>
          <cell r="C226" t="str">
            <v>WETH</v>
          </cell>
          <cell r="D226">
            <v>9127.3111463285786</v>
          </cell>
        </row>
        <row r="227">
          <cell r="B227" t="str">
            <v>32023USDC</v>
          </cell>
          <cell r="C227" t="str">
            <v>USDC</v>
          </cell>
          <cell r="D227">
            <v>5.2843551797040167</v>
          </cell>
        </row>
        <row r="228">
          <cell r="B228" t="str">
            <v>32023ETH</v>
          </cell>
          <cell r="C228" t="str">
            <v>ETH</v>
          </cell>
          <cell r="D228">
            <v>9434.4608879492589</v>
          </cell>
        </row>
        <row r="229">
          <cell r="B229" t="str">
            <v>32023USDT</v>
          </cell>
          <cell r="C229" t="str">
            <v>USDT</v>
          </cell>
          <cell r="D229">
            <v>5.2854122621564477</v>
          </cell>
        </row>
        <row r="230">
          <cell r="B230" t="str">
            <v>32023WETH</v>
          </cell>
          <cell r="C230" t="str">
            <v>WETH</v>
          </cell>
          <cell r="D230">
            <v>9461.4693446088786</v>
          </cell>
        </row>
        <row r="231">
          <cell r="B231" t="str">
            <v>32023MATIC</v>
          </cell>
          <cell r="C231" t="str">
            <v>MATIC</v>
          </cell>
          <cell r="D231">
            <v>6.1786469344608879</v>
          </cell>
        </row>
        <row r="232">
          <cell r="B232" t="str">
            <v>32023USDC</v>
          </cell>
          <cell r="C232" t="str">
            <v>USDC</v>
          </cell>
          <cell r="D232">
            <v>5.2648762506582409</v>
          </cell>
        </row>
        <row r="233">
          <cell r="B233" t="str">
            <v>32023WETH</v>
          </cell>
          <cell r="C233" t="str">
            <v>WETH</v>
          </cell>
          <cell r="D233">
            <v>9295.3659820958401</v>
          </cell>
        </row>
        <row r="234">
          <cell r="B234" t="str">
            <v>32023MATIC</v>
          </cell>
          <cell r="C234" t="str">
            <v>MATIC</v>
          </cell>
          <cell r="D234">
            <v>6.1769352290679302</v>
          </cell>
        </row>
        <row r="235">
          <cell r="B235" t="str">
            <v>32023USDT</v>
          </cell>
          <cell r="C235" t="str">
            <v>USDT</v>
          </cell>
          <cell r="D235">
            <v>5.2659294365455498</v>
          </cell>
        </row>
        <row r="236">
          <cell r="B236" t="str">
            <v>32023ETH</v>
          </cell>
          <cell r="C236" t="str">
            <v>ETH</v>
          </cell>
          <cell r="D236">
            <v>9284.8867825171128</v>
          </cell>
        </row>
        <row r="237">
          <cell r="B237" t="str">
            <v>32023MATIC</v>
          </cell>
          <cell r="C237" t="str">
            <v>MATIC</v>
          </cell>
          <cell r="D237">
            <v>6.4883474576271194</v>
          </cell>
        </row>
        <row r="238">
          <cell r="B238" t="str">
            <v>32023USDC</v>
          </cell>
          <cell r="C238" t="str">
            <v>USDC</v>
          </cell>
          <cell r="D238">
            <v>5.296610169491526</v>
          </cell>
        </row>
        <row r="239">
          <cell r="B239" t="str">
            <v>32023USDT</v>
          </cell>
          <cell r="C239" t="str">
            <v>USDT</v>
          </cell>
          <cell r="D239">
            <v>5.296610169491526</v>
          </cell>
        </row>
        <row r="240">
          <cell r="B240" t="str">
            <v>32023ETH</v>
          </cell>
          <cell r="C240" t="str">
            <v>ETH</v>
          </cell>
          <cell r="D240">
            <v>9498.516949152543</v>
          </cell>
        </row>
        <row r="241">
          <cell r="B241" t="str">
            <v>32023WETH</v>
          </cell>
          <cell r="C241" t="str">
            <v>WETH</v>
          </cell>
          <cell r="D241">
            <v>9490.2012711864409</v>
          </cell>
        </row>
        <row r="242">
          <cell r="B242" t="str">
            <v>32023USDC</v>
          </cell>
          <cell r="C242" t="str">
            <v>USDC</v>
          </cell>
          <cell r="D242">
            <v>5.2570977917981079</v>
          </cell>
        </row>
        <row r="243">
          <cell r="B243" t="str">
            <v>32023ETH</v>
          </cell>
          <cell r="C243" t="str">
            <v>ETH</v>
          </cell>
          <cell r="D243">
            <v>8817.0347003154584</v>
          </cell>
        </row>
        <row r="244">
          <cell r="B244" t="str">
            <v>32023WETH</v>
          </cell>
          <cell r="C244" t="str">
            <v>WETH</v>
          </cell>
          <cell r="D244">
            <v>8848.4227129337542</v>
          </cell>
        </row>
        <row r="245">
          <cell r="B245" t="str">
            <v>32023MATIC</v>
          </cell>
          <cell r="C245" t="str">
            <v>MATIC</v>
          </cell>
          <cell r="D245">
            <v>6.0462670872765507</v>
          </cell>
        </row>
        <row r="246">
          <cell r="B246" t="str">
            <v>32023USDT</v>
          </cell>
          <cell r="C246" t="str">
            <v>USDT</v>
          </cell>
          <cell r="D246">
            <v>5.2576235541535228</v>
          </cell>
        </row>
        <row r="247">
          <cell r="B247" t="str">
            <v>32023ETH</v>
          </cell>
          <cell r="C247" t="str">
            <v>ETH</v>
          </cell>
          <cell r="D247">
            <v>8763.0158730158728</v>
          </cell>
        </row>
        <row r="248">
          <cell r="B248" t="str">
            <v>32023WETH</v>
          </cell>
          <cell r="C248" t="str">
            <v>WETH</v>
          </cell>
          <cell r="D248">
            <v>8773.597883597884</v>
          </cell>
        </row>
        <row r="249">
          <cell r="B249" t="str">
            <v>32023USDT</v>
          </cell>
          <cell r="C249" t="str">
            <v>USDT</v>
          </cell>
          <cell r="D249">
            <v>5.2910052910052912</v>
          </cell>
        </row>
        <row r="250">
          <cell r="B250" t="str">
            <v>32023MATIC</v>
          </cell>
          <cell r="C250" t="str">
            <v>MATIC</v>
          </cell>
          <cell r="D250">
            <v>5.9047619047619051</v>
          </cell>
        </row>
        <row r="251">
          <cell r="B251" t="str">
            <v>32023USDC</v>
          </cell>
          <cell r="C251" t="str">
            <v>USDC</v>
          </cell>
          <cell r="D251">
            <v>5.2888888888888896</v>
          </cell>
        </row>
        <row r="252">
          <cell r="B252" t="str">
            <v>32023MATIC</v>
          </cell>
          <cell r="C252" t="str">
            <v>MATIC</v>
          </cell>
          <cell r="D252">
            <v>6.3296471827277507</v>
          </cell>
        </row>
        <row r="253">
          <cell r="B253" t="str">
            <v>32023WETH</v>
          </cell>
          <cell r="C253" t="str">
            <v>WETH</v>
          </cell>
          <cell r="D253">
            <v>8967.7725118483413</v>
          </cell>
        </row>
        <row r="254">
          <cell r="B254" t="str">
            <v>32023USDC</v>
          </cell>
          <cell r="C254" t="str">
            <v>USDC</v>
          </cell>
          <cell r="D254">
            <v>5.2632964718272772</v>
          </cell>
        </row>
        <row r="255">
          <cell r="B255" t="str">
            <v>32023USDT</v>
          </cell>
          <cell r="C255" t="str">
            <v>USDT</v>
          </cell>
          <cell r="D255">
            <v>5.2659294365455498</v>
          </cell>
        </row>
        <row r="256">
          <cell r="B256" t="str">
            <v>32023ETH</v>
          </cell>
          <cell r="C256" t="str">
            <v>ETH</v>
          </cell>
          <cell r="D256">
            <v>8979.3048973143759</v>
          </cell>
        </row>
        <row r="257">
          <cell r="B257" t="str">
            <v>32023ETH</v>
          </cell>
          <cell r="C257" t="str">
            <v>ETH</v>
          </cell>
          <cell r="D257">
            <v>8755.2604166666661</v>
          </cell>
        </row>
        <row r="258">
          <cell r="B258" t="str">
            <v>32023WETH</v>
          </cell>
          <cell r="C258" t="str">
            <v>WETH</v>
          </cell>
          <cell r="D258">
            <v>8749.3229166666661</v>
          </cell>
        </row>
        <row r="259">
          <cell r="B259" t="str">
            <v>32023USDT</v>
          </cell>
          <cell r="C259" t="str">
            <v>USDT</v>
          </cell>
          <cell r="D259">
            <v>5.208333333333333</v>
          </cell>
        </row>
        <row r="260">
          <cell r="B260" t="str">
            <v>32023USDC</v>
          </cell>
          <cell r="C260" t="str">
            <v>USDC</v>
          </cell>
          <cell r="D260">
            <v>5.2020833333333334</v>
          </cell>
        </row>
        <row r="261">
          <cell r="B261" t="str">
            <v>32023MATIC</v>
          </cell>
          <cell r="C261" t="str">
            <v>MATIC</v>
          </cell>
          <cell r="D261">
            <v>6.239583333333333</v>
          </cell>
        </row>
        <row r="262">
          <cell r="B262" t="str">
            <v>32023USDC</v>
          </cell>
          <cell r="C262" t="str">
            <v>USDC</v>
          </cell>
          <cell r="D262">
            <v>5.0830769230769226</v>
          </cell>
        </row>
        <row r="263">
          <cell r="B263" t="str">
            <v>32023WETH</v>
          </cell>
          <cell r="C263" t="str">
            <v>WETH</v>
          </cell>
          <cell r="D263">
            <v>8171.5897435897432</v>
          </cell>
        </row>
        <row r="264">
          <cell r="B264" t="str">
            <v>32023ETH</v>
          </cell>
          <cell r="C264" t="str">
            <v>ETH</v>
          </cell>
          <cell r="D264">
            <v>8160.6666666666652</v>
          </cell>
        </row>
        <row r="265">
          <cell r="B265" t="str">
            <v>32023MATIC</v>
          </cell>
          <cell r="C265" t="str">
            <v>MATIC</v>
          </cell>
          <cell r="D265">
            <v>5.9333333333333327</v>
          </cell>
        </row>
        <row r="266">
          <cell r="B266" t="str">
            <v>32023USDT</v>
          </cell>
          <cell r="C266" t="str">
            <v>USDT</v>
          </cell>
          <cell r="D266">
            <v>5.1282051282051277</v>
          </cell>
        </row>
        <row r="267">
          <cell r="B267" t="str">
            <v>32023USDC</v>
          </cell>
          <cell r="C267" t="str">
            <v>USDC</v>
          </cell>
          <cell r="D267">
            <v>4.9221770091556465</v>
          </cell>
        </row>
        <row r="268">
          <cell r="B268" t="str">
            <v>32023ETH</v>
          </cell>
          <cell r="C268" t="str">
            <v>ETH</v>
          </cell>
          <cell r="D268">
            <v>7543.591047812818</v>
          </cell>
        </row>
        <row r="269">
          <cell r="B269" t="str">
            <v>32023USDT</v>
          </cell>
          <cell r="C269" t="str">
            <v>USDT</v>
          </cell>
          <cell r="D269">
            <v>5.0864699898270604</v>
          </cell>
        </row>
        <row r="270">
          <cell r="B270" t="str">
            <v>32023WETH</v>
          </cell>
          <cell r="C270" t="str">
            <v>WETH</v>
          </cell>
          <cell r="D270">
            <v>7519.7355035605306</v>
          </cell>
        </row>
        <row r="271">
          <cell r="B271" t="str">
            <v>32023MATIC</v>
          </cell>
          <cell r="C271" t="str">
            <v>MATIC</v>
          </cell>
          <cell r="D271">
            <v>5.4120040691759925</v>
          </cell>
        </row>
        <row r="272">
          <cell r="B272" t="str">
            <v>32023WETH</v>
          </cell>
          <cell r="C272" t="str">
            <v>WETH</v>
          </cell>
          <cell r="D272">
            <v>7465.6200941915231</v>
          </cell>
        </row>
        <row r="273">
          <cell r="B273" t="str">
            <v>32023ETH</v>
          </cell>
          <cell r="C273" t="str">
            <v>ETH</v>
          </cell>
          <cell r="D273">
            <v>7490.7901622187337</v>
          </cell>
        </row>
        <row r="274">
          <cell r="B274" t="str">
            <v>32023USDT</v>
          </cell>
          <cell r="C274" t="str">
            <v>USDT</v>
          </cell>
          <cell r="D274">
            <v>5.2328623757195185</v>
          </cell>
        </row>
        <row r="275">
          <cell r="B275" t="str">
            <v>32023USDC</v>
          </cell>
          <cell r="C275" t="str">
            <v>USDC</v>
          </cell>
          <cell r="D275">
            <v>5.2239665096807952</v>
          </cell>
        </row>
        <row r="276">
          <cell r="B276" t="str">
            <v>32023MATIC</v>
          </cell>
          <cell r="C276" t="str">
            <v>MATIC</v>
          </cell>
          <cell r="D276">
            <v>5.5572998430141292</v>
          </cell>
        </row>
        <row r="277">
          <cell r="B277" t="str">
            <v>32023USDT</v>
          </cell>
          <cell r="C277" t="str">
            <v>USDT</v>
          </cell>
          <cell r="D277">
            <v>5.1948051948051948</v>
          </cell>
        </row>
        <row r="278">
          <cell r="B278" t="str">
            <v>32023USDC</v>
          </cell>
          <cell r="C278" t="str">
            <v>USDC</v>
          </cell>
          <cell r="D278">
            <v>5.1948051948051948</v>
          </cell>
        </row>
        <row r="279">
          <cell r="B279" t="str">
            <v>32023MATIC</v>
          </cell>
          <cell r="C279" t="str">
            <v>MATIC</v>
          </cell>
          <cell r="D279">
            <v>5.2831168831168824</v>
          </cell>
        </row>
        <row r="280">
          <cell r="B280" t="str">
            <v>32023ETH</v>
          </cell>
          <cell r="C280" t="str">
            <v>ETH</v>
          </cell>
          <cell r="D280">
            <v>7468.3116883116891</v>
          </cell>
        </row>
        <row r="281">
          <cell r="B281" t="str">
            <v>32023WETH</v>
          </cell>
          <cell r="C281" t="str">
            <v>WETH</v>
          </cell>
          <cell r="D281">
            <v>7482.2857142857138</v>
          </cell>
        </row>
        <row r="282">
          <cell r="B282" t="str">
            <v>32023MATIC</v>
          </cell>
          <cell r="C282" t="str">
            <v>MATIC</v>
          </cell>
          <cell r="D282">
            <v>5.4427757638529259</v>
          </cell>
        </row>
        <row r="283">
          <cell r="B283" t="str">
            <v>32023ETH</v>
          </cell>
          <cell r="C283" t="str">
            <v>ETH</v>
          </cell>
          <cell r="D283">
            <v>7936.8203003625058</v>
          </cell>
        </row>
        <row r="284">
          <cell r="B284" t="str">
            <v>32023USDT</v>
          </cell>
          <cell r="C284" t="str">
            <v>USDT</v>
          </cell>
          <cell r="D284">
            <v>5.1786639047125842</v>
          </cell>
        </row>
        <row r="285">
          <cell r="B285" t="str">
            <v>32023USDC</v>
          </cell>
          <cell r="C285" t="str">
            <v>USDC</v>
          </cell>
          <cell r="D285">
            <v>5.1786639047125842</v>
          </cell>
        </row>
        <row r="286">
          <cell r="B286" t="str">
            <v>32023WETH</v>
          </cell>
          <cell r="C286" t="str">
            <v>WETH</v>
          </cell>
          <cell r="D286">
            <v>7957.6903158984987</v>
          </cell>
        </row>
        <row r="287">
          <cell r="B287" t="str">
            <v>32023MATIC</v>
          </cell>
          <cell r="C287" t="str">
            <v>MATIC</v>
          </cell>
          <cell r="D287">
            <v>6.0083594566353185</v>
          </cell>
        </row>
        <row r="288">
          <cell r="B288" t="str">
            <v>32023WETH</v>
          </cell>
          <cell r="C288" t="str">
            <v>WETH</v>
          </cell>
          <cell r="D288">
            <v>8120.5851619644727</v>
          </cell>
        </row>
        <row r="289">
          <cell r="B289" t="str">
            <v>32023USDT</v>
          </cell>
          <cell r="C289" t="str">
            <v>USDT</v>
          </cell>
          <cell r="D289">
            <v>5.2246603970741905</v>
          </cell>
        </row>
        <row r="290">
          <cell r="B290" t="str">
            <v>32023ETH</v>
          </cell>
          <cell r="C290" t="str">
            <v>ETH</v>
          </cell>
          <cell r="D290">
            <v>8158.9864158829687</v>
          </cell>
        </row>
        <row r="291">
          <cell r="B291" t="str">
            <v>32023USDC</v>
          </cell>
          <cell r="C291" t="str">
            <v>USDC</v>
          </cell>
          <cell r="D291">
            <v>5.2246603970741905</v>
          </cell>
        </row>
        <row r="292">
          <cell r="B292" t="str">
            <v>32023MATIC</v>
          </cell>
          <cell r="C292" t="str">
            <v>MATIC</v>
          </cell>
          <cell r="D292">
            <v>5.8661825726141084</v>
          </cell>
        </row>
        <row r="293">
          <cell r="B293" t="str">
            <v>32023WETH</v>
          </cell>
          <cell r="C293" t="str">
            <v>WETH</v>
          </cell>
          <cell r="D293">
            <v>8161.9294605809127</v>
          </cell>
        </row>
        <row r="294">
          <cell r="B294" t="str">
            <v>32023USDT</v>
          </cell>
          <cell r="C294" t="str">
            <v>USDT</v>
          </cell>
          <cell r="D294">
            <v>5.186721991701245</v>
          </cell>
        </row>
        <row r="295">
          <cell r="B295" t="str">
            <v>32023USDC</v>
          </cell>
          <cell r="C295" t="str">
            <v>USDC</v>
          </cell>
          <cell r="D295">
            <v>5.186721991701245</v>
          </cell>
        </row>
        <row r="296">
          <cell r="B296" t="str">
            <v>32023ETH</v>
          </cell>
          <cell r="C296" t="str">
            <v>ETH</v>
          </cell>
          <cell r="D296">
            <v>8121.9398340248972</v>
          </cell>
        </row>
        <row r="297">
          <cell r="B297" t="str">
            <v>32023WETH</v>
          </cell>
          <cell r="C297" t="str">
            <v>WETH</v>
          </cell>
          <cell r="D297">
            <v>8204.6049188906327</v>
          </cell>
        </row>
        <row r="298">
          <cell r="B298" t="str">
            <v>32023USDC</v>
          </cell>
          <cell r="C298" t="str">
            <v>USDC</v>
          </cell>
          <cell r="D298">
            <v>5.2328623757195185</v>
          </cell>
        </row>
        <row r="299">
          <cell r="B299" t="str">
            <v>32023ETH</v>
          </cell>
          <cell r="C299" t="str">
            <v>ETH</v>
          </cell>
          <cell r="D299">
            <v>8188.1214024071169</v>
          </cell>
        </row>
        <row r="300">
          <cell r="B300" t="str">
            <v>32023USDT</v>
          </cell>
          <cell r="C300" t="str">
            <v>USDT</v>
          </cell>
          <cell r="D300">
            <v>5.2328623757195185</v>
          </cell>
        </row>
        <row r="301">
          <cell r="B301" t="str">
            <v>32023MATIC</v>
          </cell>
          <cell r="C301" t="str">
            <v>MATIC</v>
          </cell>
          <cell r="D301">
            <v>5.9445316588173727</v>
          </cell>
        </row>
        <row r="302">
          <cell r="B302" t="str">
            <v>32023WETH</v>
          </cell>
          <cell r="C302" t="str">
            <v>WETH</v>
          </cell>
          <cell r="D302">
            <v>8160.1779173207751</v>
          </cell>
        </row>
        <row r="303">
          <cell r="B303" t="str">
            <v>32023USDC</v>
          </cell>
          <cell r="C303" t="str">
            <v>USDC</v>
          </cell>
          <cell r="D303">
            <v>5.2328623757195185</v>
          </cell>
        </row>
        <row r="304">
          <cell r="B304" t="str">
            <v>32023ETH</v>
          </cell>
          <cell r="C304" t="str">
            <v>ETH</v>
          </cell>
          <cell r="D304">
            <v>8199.4767137624276</v>
          </cell>
        </row>
        <row r="305">
          <cell r="B305" t="str">
            <v>32023USDT</v>
          </cell>
          <cell r="C305" t="str">
            <v>USDT</v>
          </cell>
          <cell r="D305">
            <v>5.2328623757195185</v>
          </cell>
        </row>
        <row r="306">
          <cell r="B306" t="str">
            <v>32023MATIC</v>
          </cell>
          <cell r="C306" t="str">
            <v>MATIC</v>
          </cell>
          <cell r="D306">
            <v>5.9026687598116165</v>
          </cell>
        </row>
        <row r="307">
          <cell r="B307" t="str">
            <v>32023MATIC</v>
          </cell>
          <cell r="C307" t="str">
            <v>MATIC</v>
          </cell>
          <cell r="D307">
            <v>6.1204188481675388</v>
          </cell>
        </row>
        <row r="308">
          <cell r="B308" t="str">
            <v>32023USDC</v>
          </cell>
          <cell r="C308" t="str">
            <v>USDC</v>
          </cell>
          <cell r="D308">
            <v>5.2356020942408374</v>
          </cell>
        </row>
        <row r="309">
          <cell r="B309" t="str">
            <v>32023USDT</v>
          </cell>
          <cell r="C309" t="str">
            <v>USDT</v>
          </cell>
          <cell r="D309">
            <v>5.2356020942408374</v>
          </cell>
        </row>
        <row r="310">
          <cell r="B310" t="str">
            <v>32023ETH</v>
          </cell>
          <cell r="C310" t="str">
            <v>ETH</v>
          </cell>
          <cell r="D310">
            <v>8217.8534031413601</v>
          </cell>
        </row>
        <row r="311">
          <cell r="B311" t="str">
            <v>32023WETH</v>
          </cell>
          <cell r="C311" t="str">
            <v>WETH</v>
          </cell>
          <cell r="D311">
            <v>8244.9214659685858</v>
          </cell>
        </row>
        <row r="312">
          <cell r="B312" t="str">
            <v>32023WETH</v>
          </cell>
          <cell r="C312" t="str">
            <v>WETH</v>
          </cell>
          <cell r="D312">
            <v>8646.5796344647515</v>
          </cell>
        </row>
        <row r="313">
          <cell r="B313" t="str">
            <v>32023MATIC</v>
          </cell>
          <cell r="C313" t="str">
            <v>MATIC</v>
          </cell>
          <cell r="D313">
            <v>6.4073107049608362</v>
          </cell>
        </row>
        <row r="314">
          <cell r="B314" t="str">
            <v>32023USDT</v>
          </cell>
          <cell r="C314" t="str">
            <v>USDT</v>
          </cell>
          <cell r="D314">
            <v>5.2219321148825069</v>
          </cell>
        </row>
        <row r="315">
          <cell r="B315" t="str">
            <v>32023ETH</v>
          </cell>
          <cell r="C315" t="str">
            <v>ETH</v>
          </cell>
          <cell r="D315">
            <v>8604.5430809399477</v>
          </cell>
        </row>
        <row r="316">
          <cell r="B316" t="str">
            <v>32023USDC</v>
          </cell>
          <cell r="C316" t="str">
            <v>USDC</v>
          </cell>
          <cell r="D316">
            <v>5.2219321148825069</v>
          </cell>
        </row>
        <row r="317">
          <cell r="B317" t="str">
            <v>32023MATIC</v>
          </cell>
          <cell r="C317" t="str">
            <v>MATIC</v>
          </cell>
          <cell r="D317">
            <v>6.5138092756644097</v>
          </cell>
        </row>
        <row r="318">
          <cell r="B318" t="str">
            <v>32023WETH</v>
          </cell>
          <cell r="C318" t="str">
            <v>WETH</v>
          </cell>
          <cell r="D318">
            <v>8683.2204273058887</v>
          </cell>
        </row>
        <row r="319">
          <cell r="B319" t="str">
            <v>32023ETH</v>
          </cell>
          <cell r="C319" t="str">
            <v>ETH</v>
          </cell>
          <cell r="D319">
            <v>8679.468473163106</v>
          </cell>
        </row>
        <row r="320">
          <cell r="B320" t="str">
            <v>32023USDT</v>
          </cell>
          <cell r="C320" t="str">
            <v>USDT</v>
          </cell>
          <cell r="D320">
            <v>5.2110474205315276</v>
          </cell>
        </row>
        <row r="321">
          <cell r="B321" t="str">
            <v>32023USDC</v>
          </cell>
          <cell r="C321" t="str">
            <v>USDC</v>
          </cell>
          <cell r="D321">
            <v>5.2110474205315276</v>
          </cell>
        </row>
        <row r="322">
          <cell r="B322" t="str">
            <v>22023MATIC</v>
          </cell>
          <cell r="C322" t="str">
            <v>MATIC</v>
          </cell>
          <cell r="D322">
            <v>6.2650602409638552</v>
          </cell>
        </row>
        <row r="323">
          <cell r="B323" t="str">
            <v>22023WETH</v>
          </cell>
          <cell r="C323" t="str">
            <v>WETH</v>
          </cell>
          <cell r="D323">
            <v>8447.6165531691986</v>
          </cell>
        </row>
        <row r="324">
          <cell r="B324" t="str">
            <v>22023ETH</v>
          </cell>
          <cell r="C324" t="str">
            <v>ETH</v>
          </cell>
          <cell r="D324">
            <v>8406.0240963855431</v>
          </cell>
        </row>
        <row r="325">
          <cell r="B325" t="str">
            <v>22023USDT</v>
          </cell>
          <cell r="C325" t="str">
            <v>USDT</v>
          </cell>
          <cell r="D325">
            <v>5.2383446830801468</v>
          </cell>
        </row>
        <row r="326">
          <cell r="B326" t="str">
            <v>22023USDC</v>
          </cell>
          <cell r="C326" t="str">
            <v>USDC</v>
          </cell>
          <cell r="D326">
            <v>5.2383446830801468</v>
          </cell>
        </row>
        <row r="327">
          <cell r="B327" t="str">
            <v>22023WETH</v>
          </cell>
          <cell r="C327" t="str">
            <v>WETH</v>
          </cell>
          <cell r="D327">
            <v>8546.2140992167097</v>
          </cell>
        </row>
        <row r="328">
          <cell r="B328" t="str">
            <v>22023ETH</v>
          </cell>
          <cell r="C328" t="str">
            <v>ETH</v>
          </cell>
          <cell r="D328">
            <v>8529.7650130548318</v>
          </cell>
        </row>
        <row r="329">
          <cell r="B329" t="str">
            <v>22023USDT</v>
          </cell>
          <cell r="C329" t="str">
            <v>USDT</v>
          </cell>
          <cell r="D329">
            <v>5.2219321148825069</v>
          </cell>
        </row>
        <row r="330">
          <cell r="B330" t="str">
            <v>22023USDC</v>
          </cell>
          <cell r="C330" t="str">
            <v>USDC</v>
          </cell>
          <cell r="D330">
            <v>5.2208877284595303</v>
          </cell>
        </row>
        <row r="331">
          <cell r="B331" t="str">
            <v>22023MATIC</v>
          </cell>
          <cell r="C331" t="str">
            <v>MATIC</v>
          </cell>
          <cell r="D331">
            <v>6.4438642297650137</v>
          </cell>
        </row>
        <row r="332">
          <cell r="B332" t="str">
            <v>22023USDC</v>
          </cell>
          <cell r="C332" t="str">
            <v>USDC</v>
          </cell>
          <cell r="D332">
            <v>5.2219321148825069</v>
          </cell>
        </row>
        <row r="333">
          <cell r="B333" t="str">
            <v>22023ETH</v>
          </cell>
          <cell r="C333" t="str">
            <v>ETH</v>
          </cell>
          <cell r="D333">
            <v>8571.6449086161883</v>
          </cell>
        </row>
        <row r="334">
          <cell r="B334" t="str">
            <v>22023MATIC</v>
          </cell>
          <cell r="C334" t="str">
            <v>MATIC</v>
          </cell>
          <cell r="D334">
            <v>6.6945169712793735</v>
          </cell>
        </row>
        <row r="335">
          <cell r="B335" t="str">
            <v>22023USDT</v>
          </cell>
          <cell r="C335" t="str">
            <v>USDT</v>
          </cell>
          <cell r="D335">
            <v>5.2219321148825069</v>
          </cell>
        </row>
        <row r="336">
          <cell r="B336" t="str">
            <v>22023WETH</v>
          </cell>
          <cell r="C336" t="str">
            <v>WETH</v>
          </cell>
          <cell r="D336">
            <v>8585.6919060052223</v>
          </cell>
        </row>
        <row r="337">
          <cell r="B337" t="str">
            <v>22023USDC</v>
          </cell>
          <cell r="C337" t="str">
            <v>USDC</v>
          </cell>
          <cell r="D337">
            <v>5.2219321148825069</v>
          </cell>
        </row>
        <row r="338">
          <cell r="B338" t="str">
            <v>22023ETH</v>
          </cell>
          <cell r="C338" t="str">
            <v>ETH</v>
          </cell>
          <cell r="D338">
            <v>8327.7284595300262</v>
          </cell>
        </row>
        <row r="339">
          <cell r="B339" t="str">
            <v>22023WETH</v>
          </cell>
          <cell r="C339" t="str">
            <v>WETH</v>
          </cell>
          <cell r="D339">
            <v>8292.4281984334211</v>
          </cell>
        </row>
        <row r="340">
          <cell r="B340" t="str">
            <v>22023USDT</v>
          </cell>
          <cell r="C340" t="str">
            <v>USDT</v>
          </cell>
          <cell r="D340">
            <v>5.2219321148825069</v>
          </cell>
        </row>
        <row r="341">
          <cell r="B341" t="str">
            <v>22023MATIC</v>
          </cell>
          <cell r="C341" t="str">
            <v>MATIC</v>
          </cell>
          <cell r="D341">
            <v>6.5169712793733687</v>
          </cell>
        </row>
        <row r="342">
          <cell r="B342" t="str">
            <v>22023MATIC</v>
          </cell>
          <cell r="C342" t="str">
            <v>MATIC</v>
          </cell>
          <cell r="D342">
            <v>6.6126502875065336</v>
          </cell>
        </row>
        <row r="343">
          <cell r="B343" t="str">
            <v>22023USDT</v>
          </cell>
          <cell r="C343" t="str">
            <v>USDT</v>
          </cell>
          <cell r="D343">
            <v>5.2273915316257185</v>
          </cell>
        </row>
        <row r="344">
          <cell r="B344" t="str">
            <v>22023WETH</v>
          </cell>
          <cell r="C344" t="str">
            <v>WETH</v>
          </cell>
          <cell r="D344">
            <v>8424.0982749607938</v>
          </cell>
        </row>
        <row r="345">
          <cell r="B345" t="str">
            <v>22023ETH</v>
          </cell>
          <cell r="C345" t="str">
            <v>ETH</v>
          </cell>
          <cell r="D345">
            <v>8404.9137480397276</v>
          </cell>
        </row>
        <row r="346">
          <cell r="B346" t="str">
            <v>22023USDC</v>
          </cell>
          <cell r="C346" t="str">
            <v>USDC</v>
          </cell>
          <cell r="D346">
            <v>5.2273915316257185</v>
          </cell>
        </row>
        <row r="347">
          <cell r="B347" t="str">
            <v>22023USDT</v>
          </cell>
          <cell r="C347" t="str">
            <v>USDT</v>
          </cell>
          <cell r="D347">
            <v>5.1599587203302377</v>
          </cell>
        </row>
        <row r="348">
          <cell r="B348" t="str">
            <v>22023MATIC</v>
          </cell>
          <cell r="C348" t="str">
            <v>MATIC</v>
          </cell>
          <cell r="D348">
            <v>6.9865841073271424</v>
          </cell>
        </row>
        <row r="349">
          <cell r="B349" t="str">
            <v>22023WETH</v>
          </cell>
          <cell r="C349" t="str">
            <v>WETH</v>
          </cell>
          <cell r="D349">
            <v>8521.465428276575</v>
          </cell>
        </row>
        <row r="350">
          <cell r="B350" t="str">
            <v>22023ETH</v>
          </cell>
          <cell r="C350" t="str">
            <v>ETH</v>
          </cell>
          <cell r="D350">
            <v>8516.9762641898869</v>
          </cell>
        </row>
        <row r="351">
          <cell r="B351" t="str">
            <v>22023USDC</v>
          </cell>
          <cell r="C351" t="str">
            <v>USDC</v>
          </cell>
          <cell r="D351">
            <v>5.1594427244582048</v>
          </cell>
        </row>
        <row r="352">
          <cell r="B352" t="str">
            <v>22023USDT</v>
          </cell>
          <cell r="C352" t="str">
            <v>USDT</v>
          </cell>
          <cell r="D352">
            <v>5.1894135962636216</v>
          </cell>
        </row>
        <row r="353">
          <cell r="B353" t="str">
            <v>22023MATIC</v>
          </cell>
          <cell r="C353" t="str">
            <v>MATIC</v>
          </cell>
          <cell r="D353">
            <v>7.2392319667877523</v>
          </cell>
        </row>
        <row r="354">
          <cell r="B354" t="str">
            <v>22023ETH</v>
          </cell>
          <cell r="C354" t="str">
            <v>ETH</v>
          </cell>
          <cell r="D354">
            <v>8527.6595744680835</v>
          </cell>
        </row>
        <row r="355">
          <cell r="B355" t="str">
            <v>22023USDC</v>
          </cell>
          <cell r="C355" t="str">
            <v>USDC</v>
          </cell>
          <cell r="D355">
            <v>5.1888946549039954</v>
          </cell>
        </row>
        <row r="356">
          <cell r="B356" t="str">
            <v>22023WETH</v>
          </cell>
          <cell r="C356" t="str">
            <v>WETH</v>
          </cell>
          <cell r="D356">
            <v>8527.0887389724958</v>
          </cell>
        </row>
        <row r="357">
          <cell r="B357" t="str">
            <v>22023USDT</v>
          </cell>
          <cell r="C357" t="str">
            <v>USDT</v>
          </cell>
          <cell r="D357">
            <v>5.2137643378519289</v>
          </cell>
        </row>
        <row r="358">
          <cell r="B358" t="str">
            <v>22023WETH</v>
          </cell>
          <cell r="C358" t="str">
            <v>WETH</v>
          </cell>
          <cell r="D358">
            <v>8651.04275286757</v>
          </cell>
        </row>
        <row r="359">
          <cell r="B359" t="str">
            <v>22023USDC</v>
          </cell>
          <cell r="C359" t="str">
            <v>USDC</v>
          </cell>
          <cell r="D359">
            <v>5.2132429614181435</v>
          </cell>
        </row>
        <row r="360">
          <cell r="B360" t="str">
            <v>22023MATIC</v>
          </cell>
          <cell r="C360" t="str">
            <v>MATIC</v>
          </cell>
          <cell r="D360">
            <v>7.2262773722627731</v>
          </cell>
        </row>
        <row r="361">
          <cell r="B361" t="str">
            <v>22023ETH</v>
          </cell>
          <cell r="C361" t="str">
            <v>ETH</v>
          </cell>
          <cell r="D361">
            <v>8652.971845672575</v>
          </cell>
        </row>
        <row r="362">
          <cell r="B362" t="str">
            <v>22023WETH</v>
          </cell>
          <cell r="C362" t="str">
            <v>WETH</v>
          </cell>
          <cell r="D362">
            <v>8860.135135135135</v>
          </cell>
        </row>
        <row r="363">
          <cell r="B363" t="str">
            <v>22023ETH</v>
          </cell>
          <cell r="C363" t="str">
            <v>ETH</v>
          </cell>
          <cell r="D363">
            <v>8854.1060291060294</v>
          </cell>
        </row>
        <row r="364">
          <cell r="B364" t="str">
            <v>22023USDC</v>
          </cell>
          <cell r="C364" t="str">
            <v>USDC</v>
          </cell>
          <cell r="D364">
            <v>5.1975051975051976</v>
          </cell>
        </row>
        <row r="365">
          <cell r="B365" t="str">
            <v>22023USDT</v>
          </cell>
          <cell r="C365" t="str">
            <v>USDT</v>
          </cell>
          <cell r="D365">
            <v>5.1975051975051976</v>
          </cell>
        </row>
        <row r="366">
          <cell r="B366" t="str">
            <v>22023MATIC</v>
          </cell>
          <cell r="C366" t="str">
            <v>MATIC</v>
          </cell>
          <cell r="D366">
            <v>7.6663201663201672</v>
          </cell>
        </row>
        <row r="367">
          <cell r="B367" t="str">
            <v>22023MATIC</v>
          </cell>
          <cell r="C367" t="str">
            <v>MATIC</v>
          </cell>
          <cell r="D367">
            <v>7.7377220480668765</v>
          </cell>
        </row>
        <row r="368">
          <cell r="B368" t="str">
            <v>22023USDT</v>
          </cell>
          <cell r="C368" t="str">
            <v>USDT</v>
          </cell>
          <cell r="D368">
            <v>5.2246603970741905</v>
          </cell>
        </row>
        <row r="369">
          <cell r="B369" t="str">
            <v>22023ETH</v>
          </cell>
          <cell r="C369" t="str">
            <v>ETH</v>
          </cell>
          <cell r="D369">
            <v>8783.9602925809832</v>
          </cell>
        </row>
        <row r="370">
          <cell r="B370" t="str">
            <v>22023USDC</v>
          </cell>
          <cell r="C370" t="str">
            <v>USDC</v>
          </cell>
          <cell r="D370">
            <v>5.2246603970741905</v>
          </cell>
        </row>
        <row r="371">
          <cell r="B371" t="str">
            <v>22023WETH</v>
          </cell>
          <cell r="C371" t="str">
            <v>WETH</v>
          </cell>
          <cell r="D371">
            <v>8759.7701149425284</v>
          </cell>
        </row>
        <row r="372">
          <cell r="B372" t="str">
            <v>22023MATIC</v>
          </cell>
          <cell r="C372" t="str">
            <v>MATIC</v>
          </cell>
          <cell r="D372">
            <v>7.7263267429760667</v>
          </cell>
        </row>
        <row r="373">
          <cell r="B373" t="str">
            <v>22023USDC</v>
          </cell>
          <cell r="C373" t="str">
            <v>USDC</v>
          </cell>
          <cell r="D373">
            <v>5.2029136316337148</v>
          </cell>
        </row>
        <row r="374">
          <cell r="B374" t="str">
            <v>22023WETH</v>
          </cell>
          <cell r="C374" t="str">
            <v>WETH</v>
          </cell>
          <cell r="D374">
            <v>8769.7710718002072</v>
          </cell>
        </row>
        <row r="375">
          <cell r="B375" t="str">
            <v>22023ETH</v>
          </cell>
          <cell r="C375" t="str">
            <v>ETH</v>
          </cell>
          <cell r="D375">
            <v>8803.2258064516136</v>
          </cell>
        </row>
        <row r="376">
          <cell r="B376" t="str">
            <v>22023USDT</v>
          </cell>
          <cell r="C376" t="str">
            <v>USDT</v>
          </cell>
          <cell r="D376">
            <v>5.2029136316337148</v>
          </cell>
        </row>
        <row r="377">
          <cell r="B377" t="str">
            <v>22023MATIC</v>
          </cell>
          <cell r="C377" t="str">
            <v>MATIC</v>
          </cell>
          <cell r="D377">
            <v>7.9313929313929314</v>
          </cell>
        </row>
        <row r="378">
          <cell r="B378" t="str">
            <v>22023WETH</v>
          </cell>
          <cell r="C378" t="str">
            <v>WETH</v>
          </cell>
          <cell r="D378">
            <v>8838.0457380457392</v>
          </cell>
        </row>
        <row r="379">
          <cell r="B379" t="str">
            <v>22023USDC</v>
          </cell>
          <cell r="C379" t="str">
            <v>USDC</v>
          </cell>
          <cell r="D379">
            <v>5.1975051975051976</v>
          </cell>
        </row>
        <row r="380">
          <cell r="B380" t="str">
            <v>22023USDT</v>
          </cell>
          <cell r="C380" t="str">
            <v>USDT</v>
          </cell>
          <cell r="D380">
            <v>5.1975051975051976</v>
          </cell>
        </row>
        <row r="381">
          <cell r="B381" t="str">
            <v>22023ETH</v>
          </cell>
          <cell r="C381" t="str">
            <v>ETH</v>
          </cell>
          <cell r="D381">
            <v>8806.133056133056</v>
          </cell>
        </row>
        <row r="382">
          <cell r="B382" t="str">
            <v>22023USDT</v>
          </cell>
          <cell r="C382" t="str">
            <v>USDT</v>
          </cell>
          <cell r="D382">
            <v>5.2246603970741905</v>
          </cell>
        </row>
        <row r="383">
          <cell r="B383" t="str">
            <v>22023MATIC</v>
          </cell>
          <cell r="C383" t="str">
            <v>MATIC</v>
          </cell>
          <cell r="D383">
            <v>7.1630094043887151</v>
          </cell>
        </row>
        <row r="384">
          <cell r="B384" t="str">
            <v>22023WETH</v>
          </cell>
          <cell r="C384" t="str">
            <v>WETH</v>
          </cell>
          <cell r="D384">
            <v>8550.7314524555895</v>
          </cell>
        </row>
        <row r="385">
          <cell r="B385" t="str">
            <v>22023ETH</v>
          </cell>
          <cell r="C385" t="str">
            <v>ETH</v>
          </cell>
          <cell r="D385">
            <v>8560.1358411703241</v>
          </cell>
        </row>
        <row r="386">
          <cell r="B386" t="str">
            <v>22023USDC</v>
          </cell>
          <cell r="C386" t="str">
            <v>USDC</v>
          </cell>
          <cell r="D386">
            <v>5.2225705329153609</v>
          </cell>
        </row>
        <row r="387">
          <cell r="B387" t="str">
            <v>22023MATIC</v>
          </cell>
          <cell r="C387" t="str">
            <v>MATIC</v>
          </cell>
          <cell r="D387">
            <v>6.8967306694343531</v>
          </cell>
        </row>
        <row r="388">
          <cell r="B388" t="str">
            <v>22023USDT</v>
          </cell>
          <cell r="C388" t="str">
            <v>USDT</v>
          </cell>
          <cell r="D388">
            <v>5.1894135962636216</v>
          </cell>
        </row>
        <row r="389">
          <cell r="B389" t="str">
            <v>22023ETH</v>
          </cell>
          <cell r="C389" t="str">
            <v>ETH</v>
          </cell>
          <cell r="D389">
            <v>8694.0321743642962</v>
          </cell>
        </row>
        <row r="390">
          <cell r="B390" t="str">
            <v>22023USDC</v>
          </cell>
          <cell r="C390" t="str">
            <v>USDC</v>
          </cell>
          <cell r="D390">
            <v>5.1888946549039954</v>
          </cell>
        </row>
        <row r="391">
          <cell r="B391" t="str">
            <v>22023WETH</v>
          </cell>
          <cell r="C391" t="str">
            <v>WETH</v>
          </cell>
          <cell r="D391">
            <v>8710.8977685521513</v>
          </cell>
        </row>
        <row r="392">
          <cell r="B392" t="str">
            <v>22023USDT</v>
          </cell>
          <cell r="C392" t="str">
            <v>USDT</v>
          </cell>
          <cell r="D392">
            <v>5.2110474205315276</v>
          </cell>
        </row>
        <row r="393">
          <cell r="B393" t="str">
            <v>22023ETH</v>
          </cell>
          <cell r="C393" t="str">
            <v>ETH</v>
          </cell>
          <cell r="D393">
            <v>8109.1193329859316</v>
          </cell>
        </row>
        <row r="394">
          <cell r="B394" t="str">
            <v>22023MATIC</v>
          </cell>
          <cell r="C394" t="str">
            <v>MATIC</v>
          </cell>
          <cell r="D394">
            <v>6.560708702449193</v>
          </cell>
        </row>
        <row r="395">
          <cell r="B395" t="str">
            <v>22023WETH</v>
          </cell>
          <cell r="C395" t="str">
            <v>WETH</v>
          </cell>
          <cell r="D395">
            <v>8098.5930171964574</v>
          </cell>
        </row>
        <row r="396">
          <cell r="B396" t="str">
            <v>22023USDC</v>
          </cell>
          <cell r="C396" t="str">
            <v>USDC</v>
          </cell>
          <cell r="D396">
            <v>5.2105263157894743</v>
          </cell>
        </row>
        <row r="397">
          <cell r="B397" t="str">
            <v>22023USDT</v>
          </cell>
          <cell r="C397" t="str">
            <v>USDT</v>
          </cell>
          <cell r="D397">
            <v>5.2029136316337148</v>
          </cell>
        </row>
        <row r="398">
          <cell r="B398" t="str">
            <v>22023ETH</v>
          </cell>
          <cell r="C398" t="str">
            <v>ETH</v>
          </cell>
          <cell r="D398">
            <v>7837.5130072840784</v>
          </cell>
        </row>
        <row r="399">
          <cell r="B399" t="str">
            <v>22023USDC</v>
          </cell>
          <cell r="C399" t="str">
            <v>USDC</v>
          </cell>
          <cell r="D399">
            <v>5.2029136316337148</v>
          </cell>
        </row>
        <row r="400">
          <cell r="B400" t="str">
            <v>22023WETH</v>
          </cell>
          <cell r="C400" t="str">
            <v>WETH</v>
          </cell>
          <cell r="D400">
            <v>7826.2747138397499</v>
          </cell>
        </row>
        <row r="401">
          <cell r="B401" t="str">
            <v>22023MATIC</v>
          </cell>
          <cell r="C401" t="str">
            <v>MATIC</v>
          </cell>
          <cell r="D401">
            <v>6.1706555671175858</v>
          </cell>
        </row>
        <row r="402">
          <cell r="B402" t="str">
            <v>22023USDT</v>
          </cell>
          <cell r="C402" t="str">
            <v>USDT</v>
          </cell>
          <cell r="D402">
            <v>5.2742616033755274</v>
          </cell>
        </row>
        <row r="403">
          <cell r="B403" t="str">
            <v>22023MATIC</v>
          </cell>
          <cell r="C403" t="str">
            <v>MATIC</v>
          </cell>
          <cell r="D403">
            <v>6.5242616033755283</v>
          </cell>
        </row>
        <row r="404">
          <cell r="B404" t="str">
            <v>22023ETH</v>
          </cell>
          <cell r="C404" t="str">
            <v>ETH</v>
          </cell>
          <cell r="D404">
            <v>7992.7215189873423</v>
          </cell>
        </row>
        <row r="405">
          <cell r="B405" t="str">
            <v>22023USDC</v>
          </cell>
          <cell r="C405" t="str">
            <v>USDC</v>
          </cell>
          <cell r="D405">
            <v>5.2742616033755274</v>
          </cell>
        </row>
        <row r="406">
          <cell r="B406" t="str">
            <v>22023WETH</v>
          </cell>
          <cell r="C406" t="str">
            <v>WETH</v>
          </cell>
          <cell r="D406">
            <v>7962.2890295358657</v>
          </cell>
        </row>
        <row r="407">
          <cell r="B407" t="str">
            <v>22023MATIC</v>
          </cell>
          <cell r="C407" t="str">
            <v>MATIC</v>
          </cell>
          <cell r="D407">
            <v>6.5702261967385596</v>
          </cell>
        </row>
        <row r="408">
          <cell r="B408" t="str">
            <v>22023WETH</v>
          </cell>
          <cell r="C408" t="str">
            <v>WETH</v>
          </cell>
          <cell r="D408">
            <v>8080.9573908469238</v>
          </cell>
        </row>
        <row r="409">
          <cell r="B409" t="str">
            <v>22023USDC</v>
          </cell>
          <cell r="C409" t="str">
            <v>USDC</v>
          </cell>
          <cell r="D409">
            <v>5.259863229879012</v>
          </cell>
        </row>
        <row r="410">
          <cell r="B410" t="str">
            <v>22023USDT</v>
          </cell>
          <cell r="C410" t="str">
            <v>USDT</v>
          </cell>
          <cell r="D410">
            <v>5.2603892688058922</v>
          </cell>
        </row>
        <row r="411">
          <cell r="B411" t="str">
            <v>22023ETH</v>
          </cell>
          <cell r="C411" t="str">
            <v>ETH</v>
          </cell>
          <cell r="D411">
            <v>8094.6344029458187</v>
          </cell>
        </row>
        <row r="412">
          <cell r="B412" t="str">
            <v>22023USDT</v>
          </cell>
          <cell r="C412" t="str">
            <v>USDT</v>
          </cell>
          <cell r="D412">
            <v>5.2465897166841557</v>
          </cell>
        </row>
        <row r="413">
          <cell r="B413" t="str">
            <v>22023ETH</v>
          </cell>
          <cell r="C413" t="str">
            <v>ETH</v>
          </cell>
          <cell r="D413">
            <v>7942.2350472193075</v>
          </cell>
        </row>
        <row r="414">
          <cell r="B414" t="str">
            <v>22023WETH</v>
          </cell>
          <cell r="C414" t="str">
            <v>WETH</v>
          </cell>
          <cell r="D414">
            <v>7967.0514165792238</v>
          </cell>
        </row>
        <row r="415">
          <cell r="B415" t="str">
            <v>22023MATIC</v>
          </cell>
          <cell r="C415" t="str">
            <v>MATIC</v>
          </cell>
          <cell r="D415">
            <v>6.4585519412381966</v>
          </cell>
        </row>
        <row r="416">
          <cell r="B416" t="str">
            <v>22023USDC</v>
          </cell>
          <cell r="C416" t="str">
            <v>USDC</v>
          </cell>
          <cell r="D416">
            <v>5.2465897166841557</v>
          </cell>
        </row>
        <row r="417">
          <cell r="B417" t="str">
            <v>22023MATIC</v>
          </cell>
          <cell r="C417" t="str">
            <v>MATIC</v>
          </cell>
          <cell r="D417">
            <v>6.5129835718071014</v>
          </cell>
        </row>
        <row r="418">
          <cell r="B418" t="str">
            <v>22023USDT</v>
          </cell>
          <cell r="C418" t="str">
            <v>USDT</v>
          </cell>
          <cell r="D418">
            <v>5.2994170641229461</v>
          </cell>
        </row>
        <row r="419">
          <cell r="B419" t="str">
            <v>22023USDC</v>
          </cell>
          <cell r="C419" t="str">
            <v>USDC</v>
          </cell>
          <cell r="D419">
            <v>5.3047164811870688</v>
          </cell>
        </row>
        <row r="420">
          <cell r="B420" t="str">
            <v>22023WETH</v>
          </cell>
          <cell r="C420" t="str">
            <v>WETH</v>
          </cell>
          <cell r="D420">
            <v>8197.6682564917865</v>
          </cell>
        </row>
        <row r="421">
          <cell r="B421" t="str">
            <v>22023ETH</v>
          </cell>
          <cell r="C421" t="str">
            <v>ETH</v>
          </cell>
          <cell r="D421">
            <v>8191.7329093799672</v>
          </cell>
        </row>
        <row r="422">
          <cell r="B422" t="str">
            <v>22023USDT</v>
          </cell>
          <cell r="C422" t="str">
            <v>USDT</v>
          </cell>
          <cell r="D422">
            <v>5.2219321148825069</v>
          </cell>
        </row>
        <row r="423">
          <cell r="B423" t="str">
            <v>22023MATIC</v>
          </cell>
          <cell r="C423" t="str">
            <v>MATIC</v>
          </cell>
          <cell r="D423">
            <v>6.8093994778067888</v>
          </cell>
        </row>
        <row r="424">
          <cell r="B424" t="str">
            <v>22023WETH</v>
          </cell>
          <cell r="C424" t="str">
            <v>WETH</v>
          </cell>
          <cell r="D424">
            <v>8609.7127937336827</v>
          </cell>
        </row>
        <row r="425">
          <cell r="B425" t="str">
            <v>22023USDC</v>
          </cell>
          <cell r="C425" t="str">
            <v>USDC</v>
          </cell>
          <cell r="D425">
            <v>5.2219321148825069</v>
          </cell>
        </row>
        <row r="426">
          <cell r="B426" t="str">
            <v>22023ETH</v>
          </cell>
          <cell r="C426" t="str">
            <v>ETH</v>
          </cell>
          <cell r="D426">
            <v>8621.1488250652747</v>
          </cell>
        </row>
        <row r="427">
          <cell r="B427" t="str">
            <v>22023ETH</v>
          </cell>
          <cell r="C427" t="str">
            <v>ETH</v>
          </cell>
          <cell r="D427">
            <v>8692.7197087883505</v>
          </cell>
        </row>
        <row r="428">
          <cell r="B428" t="str">
            <v>22023USDC</v>
          </cell>
          <cell r="C428" t="str">
            <v>USDC</v>
          </cell>
          <cell r="D428">
            <v>5.1996879875195008</v>
          </cell>
        </row>
        <row r="429">
          <cell r="B429" t="str">
            <v>22023WETH</v>
          </cell>
          <cell r="C429" t="str">
            <v>WETH</v>
          </cell>
          <cell r="D429">
            <v>8680.0832033281331</v>
          </cell>
        </row>
        <row r="430">
          <cell r="B430" t="str">
            <v>22023MATIC</v>
          </cell>
          <cell r="C430" t="str">
            <v>MATIC</v>
          </cell>
          <cell r="D430">
            <v>6.6094643785751428</v>
          </cell>
        </row>
        <row r="431">
          <cell r="B431" t="str">
            <v>22023USDT</v>
          </cell>
          <cell r="C431" t="str">
            <v>USDT</v>
          </cell>
          <cell r="D431">
            <v>5.2002080083203328</v>
          </cell>
        </row>
        <row r="432">
          <cell r="B432" t="str">
            <v>22023MATIC</v>
          </cell>
          <cell r="C432" t="str">
            <v>MATIC</v>
          </cell>
          <cell r="D432">
            <v>6.1689994815966829</v>
          </cell>
        </row>
        <row r="433">
          <cell r="B433" t="str">
            <v>22023WETH</v>
          </cell>
          <cell r="C433" t="str">
            <v>WETH</v>
          </cell>
          <cell r="D433">
            <v>8391.8092275790568</v>
          </cell>
        </row>
        <row r="434">
          <cell r="B434" t="str">
            <v>22023USDC</v>
          </cell>
          <cell r="C434" t="str">
            <v>USDC</v>
          </cell>
          <cell r="D434">
            <v>5.1840331778123385</v>
          </cell>
        </row>
        <row r="435">
          <cell r="B435" t="str">
            <v>22023USDT</v>
          </cell>
          <cell r="C435" t="str">
            <v>USDT</v>
          </cell>
          <cell r="D435">
            <v>5.1840331778123385</v>
          </cell>
        </row>
        <row r="436">
          <cell r="B436" t="str">
            <v>22023ETH</v>
          </cell>
          <cell r="C436" t="str">
            <v>ETH</v>
          </cell>
          <cell r="D436">
            <v>8368.6365992742358</v>
          </cell>
        </row>
        <row r="437">
          <cell r="B437" t="str">
            <v>22023WETH</v>
          </cell>
          <cell r="C437" t="str">
            <v>WETH</v>
          </cell>
          <cell r="D437">
            <v>8445.690550363448</v>
          </cell>
        </row>
        <row r="438">
          <cell r="B438" t="str">
            <v>22023ETH</v>
          </cell>
          <cell r="C438" t="str">
            <v>ETH</v>
          </cell>
          <cell r="D438">
            <v>8462.0976116303227</v>
          </cell>
        </row>
        <row r="439">
          <cell r="B439" t="str">
            <v>22023USDT</v>
          </cell>
          <cell r="C439" t="str">
            <v>USDT</v>
          </cell>
          <cell r="D439">
            <v>5.1921079958463139</v>
          </cell>
        </row>
        <row r="440">
          <cell r="B440" t="str">
            <v>22023MATIC</v>
          </cell>
          <cell r="C440" t="str">
            <v>MATIC</v>
          </cell>
          <cell r="D440">
            <v>6.2461059190031163</v>
          </cell>
        </row>
        <row r="441">
          <cell r="B441" t="str">
            <v>22023USDC</v>
          </cell>
          <cell r="C441" t="str">
            <v>USDC</v>
          </cell>
          <cell r="D441">
            <v>5.1921079958463139</v>
          </cell>
        </row>
        <row r="442">
          <cell r="B442" t="str">
            <v>22023WETH</v>
          </cell>
          <cell r="C442" t="str">
            <v>WETH</v>
          </cell>
          <cell r="D442">
            <v>8572.7789256198357</v>
          </cell>
        </row>
        <row r="443">
          <cell r="B443" t="str">
            <v>22023ETH</v>
          </cell>
          <cell r="C443" t="str">
            <v>ETH</v>
          </cell>
          <cell r="D443">
            <v>8609.9690082644647</v>
          </cell>
        </row>
        <row r="444">
          <cell r="B444" t="str">
            <v>22023USDT</v>
          </cell>
          <cell r="C444" t="str">
            <v>USDT</v>
          </cell>
          <cell r="D444">
            <v>5.1652892561983474</v>
          </cell>
        </row>
        <row r="445">
          <cell r="B445" t="str">
            <v>22023USDC</v>
          </cell>
          <cell r="C445" t="str">
            <v>USDC</v>
          </cell>
          <cell r="D445">
            <v>5.1652892561983474</v>
          </cell>
        </row>
        <row r="446">
          <cell r="B446" t="str">
            <v>22023MATIC</v>
          </cell>
          <cell r="C446" t="str">
            <v>MATIC</v>
          </cell>
          <cell r="D446">
            <v>6.4772727272727275</v>
          </cell>
        </row>
        <row r="447">
          <cell r="B447" t="str">
            <v>22023ETH</v>
          </cell>
          <cell r="C447" t="str">
            <v>ETH</v>
          </cell>
          <cell r="D447">
            <v>8559.51646090535</v>
          </cell>
        </row>
        <row r="448">
          <cell r="B448" t="str">
            <v>22023USDC</v>
          </cell>
          <cell r="C448" t="str">
            <v>USDC</v>
          </cell>
          <cell r="D448">
            <v>5.143518518518519</v>
          </cell>
        </row>
        <row r="449">
          <cell r="B449" t="str">
            <v>22023WETH</v>
          </cell>
          <cell r="C449" t="str">
            <v>WETH</v>
          </cell>
          <cell r="D449">
            <v>8591.2551440329225</v>
          </cell>
        </row>
        <row r="450">
          <cell r="B450" t="str">
            <v>22023USDT</v>
          </cell>
          <cell r="C450" t="str">
            <v>USDT</v>
          </cell>
          <cell r="D450">
            <v>5.1440329218106999</v>
          </cell>
        </row>
        <row r="451">
          <cell r="B451" t="str">
            <v>22023MATIC</v>
          </cell>
          <cell r="C451" t="str">
            <v>MATIC</v>
          </cell>
          <cell r="D451">
            <v>6.4043209876543221</v>
          </cell>
        </row>
        <row r="452">
          <cell r="B452" t="str">
            <v>22023WETH</v>
          </cell>
          <cell r="C452" t="str">
            <v>WETH</v>
          </cell>
          <cell r="D452">
            <v>8374.2001015744027</v>
          </cell>
        </row>
        <row r="453">
          <cell r="B453" t="str">
            <v>22023ETH</v>
          </cell>
          <cell r="C453" t="str">
            <v>ETH</v>
          </cell>
          <cell r="D453">
            <v>8343.0167597765358</v>
          </cell>
        </row>
        <row r="454">
          <cell r="B454" t="str">
            <v>22023USDC</v>
          </cell>
          <cell r="C454" t="str">
            <v>USDC</v>
          </cell>
          <cell r="D454">
            <v>5.0837988826815632</v>
          </cell>
        </row>
        <row r="455">
          <cell r="B455" t="str">
            <v>22023MATIC</v>
          </cell>
          <cell r="C455" t="str">
            <v>MATIC</v>
          </cell>
          <cell r="D455">
            <v>5.9979685119349924</v>
          </cell>
        </row>
        <row r="456">
          <cell r="B456" t="str">
            <v>22023USDT</v>
          </cell>
          <cell r="C456" t="str">
            <v>USDT</v>
          </cell>
          <cell r="D456">
            <v>5.078720162519045</v>
          </cell>
        </row>
        <row r="457">
          <cell r="B457" t="str">
            <v>22023USDT</v>
          </cell>
          <cell r="C457" t="str">
            <v>USDT</v>
          </cell>
          <cell r="D457">
            <v>5.0838840874428062</v>
          </cell>
        </row>
        <row r="458">
          <cell r="B458" t="str">
            <v>22023ETH</v>
          </cell>
          <cell r="C458" t="str">
            <v>ETH</v>
          </cell>
          <cell r="D458">
            <v>8345.7549567869846</v>
          </cell>
        </row>
        <row r="459">
          <cell r="B459" t="str">
            <v>22023WETH</v>
          </cell>
          <cell r="C459" t="str">
            <v>WETH</v>
          </cell>
          <cell r="D459">
            <v>8367.0055922724951</v>
          </cell>
        </row>
        <row r="460">
          <cell r="B460" t="str">
            <v>22023MATIC</v>
          </cell>
          <cell r="C460" t="str">
            <v>MATIC</v>
          </cell>
          <cell r="D460">
            <v>6.0701576004067102</v>
          </cell>
        </row>
        <row r="461">
          <cell r="B461" t="str">
            <v>22023USDC</v>
          </cell>
          <cell r="C461" t="str">
            <v>USDC</v>
          </cell>
          <cell r="D461">
            <v>5.0838840874428062</v>
          </cell>
        </row>
        <row r="462">
          <cell r="B462" t="str">
            <v>12023MATIC</v>
          </cell>
          <cell r="C462" t="str">
            <v>MATIC</v>
          </cell>
          <cell r="D462">
            <v>5.6610515569167941</v>
          </cell>
        </row>
        <row r="463">
          <cell r="B463" t="str">
            <v>12023ETH</v>
          </cell>
          <cell r="C463" t="str">
            <v>ETH</v>
          </cell>
          <cell r="D463">
            <v>8093.2618683001538</v>
          </cell>
        </row>
        <row r="464">
          <cell r="B464" t="str">
            <v>12023USDC</v>
          </cell>
          <cell r="C464" t="str">
            <v>USDC</v>
          </cell>
          <cell r="D464">
            <v>5.1036242981112814</v>
          </cell>
        </row>
        <row r="465">
          <cell r="B465" t="str">
            <v>12023USDT</v>
          </cell>
          <cell r="C465" t="str">
            <v>USDT</v>
          </cell>
          <cell r="D465">
            <v>5.1046452271567127</v>
          </cell>
        </row>
        <row r="466">
          <cell r="B466" t="str">
            <v>12023WETH</v>
          </cell>
          <cell r="C466" t="str">
            <v>WETH</v>
          </cell>
          <cell r="D466">
            <v>8115.0587034201126</v>
          </cell>
        </row>
        <row r="467">
          <cell r="B467" t="str">
            <v>12023ETH</v>
          </cell>
          <cell r="C467" t="str">
            <v>ETH</v>
          </cell>
          <cell r="D467">
            <v>8049.7944501541624</v>
          </cell>
        </row>
        <row r="468">
          <cell r="B468" t="str">
            <v>12023MATIC</v>
          </cell>
          <cell r="C468" t="str">
            <v>MATIC</v>
          </cell>
          <cell r="D468">
            <v>5.5858170606372042</v>
          </cell>
        </row>
        <row r="469">
          <cell r="B469" t="str">
            <v>12023WETH</v>
          </cell>
          <cell r="C469" t="str">
            <v>WETH</v>
          </cell>
          <cell r="D469">
            <v>8055.0873586844809</v>
          </cell>
        </row>
        <row r="470">
          <cell r="B470" t="str">
            <v>12023USDC</v>
          </cell>
          <cell r="C470" t="str">
            <v>USDC</v>
          </cell>
          <cell r="D470">
            <v>5.1387461459403907</v>
          </cell>
        </row>
        <row r="471">
          <cell r="B471" t="str">
            <v>12023USDT</v>
          </cell>
          <cell r="C471" t="str">
            <v>USDT</v>
          </cell>
          <cell r="D471">
            <v>5.1387461459403907</v>
          </cell>
        </row>
        <row r="472">
          <cell r="B472" t="str">
            <v>12023USDT</v>
          </cell>
          <cell r="C472" t="str">
            <v>USDT</v>
          </cell>
          <cell r="D472">
            <v>5.1229508196721305</v>
          </cell>
        </row>
        <row r="473">
          <cell r="B473" t="str">
            <v>12023ETH</v>
          </cell>
          <cell r="C473" t="str">
            <v>ETH</v>
          </cell>
          <cell r="D473">
            <v>8429.6106557377043</v>
          </cell>
        </row>
        <row r="474">
          <cell r="B474" t="str">
            <v>12023MATIC</v>
          </cell>
          <cell r="C474" t="str">
            <v>MATIC</v>
          </cell>
          <cell r="D474">
            <v>6.0348360655737698</v>
          </cell>
        </row>
        <row r="475">
          <cell r="B475" t="str">
            <v>12023WETH</v>
          </cell>
          <cell r="C475" t="str">
            <v>WETH</v>
          </cell>
          <cell r="D475">
            <v>8465.1127049180323</v>
          </cell>
        </row>
        <row r="476">
          <cell r="B476" t="str">
            <v>12023USDC</v>
          </cell>
          <cell r="C476" t="str">
            <v>USDC</v>
          </cell>
          <cell r="D476">
            <v>5.1229508196721305</v>
          </cell>
        </row>
        <row r="477">
          <cell r="B477" t="str">
            <v>12023USDT</v>
          </cell>
          <cell r="C477" t="str">
            <v>USDT</v>
          </cell>
          <cell r="D477">
            <v>5.1334702258726903</v>
          </cell>
        </row>
        <row r="478">
          <cell r="B478" t="str">
            <v>12023MATIC</v>
          </cell>
          <cell r="C478" t="str">
            <v>MATIC</v>
          </cell>
          <cell r="D478">
            <v>5.8778234086242307</v>
          </cell>
        </row>
        <row r="479">
          <cell r="B479" t="str">
            <v>12023ETH</v>
          </cell>
          <cell r="C479" t="str">
            <v>ETH</v>
          </cell>
          <cell r="D479">
            <v>8072.1765913757708</v>
          </cell>
        </row>
        <row r="480">
          <cell r="B480" t="str">
            <v>12023WETH</v>
          </cell>
          <cell r="C480" t="str">
            <v>WETH</v>
          </cell>
          <cell r="D480">
            <v>8081.0061601642719</v>
          </cell>
        </row>
        <row r="481">
          <cell r="B481" t="str">
            <v>12023USDC</v>
          </cell>
          <cell r="C481" t="str">
            <v>USDC</v>
          </cell>
          <cell r="D481">
            <v>5.1303901437371664</v>
          </cell>
        </row>
        <row r="482">
          <cell r="B482" t="str">
            <v>12023USDC</v>
          </cell>
          <cell r="C482" t="str">
            <v>USDC</v>
          </cell>
          <cell r="D482">
            <v>5.1361068310220848</v>
          </cell>
        </row>
        <row r="483">
          <cell r="B483" t="str">
            <v>12023MATIC</v>
          </cell>
          <cell r="C483" t="str">
            <v>MATIC</v>
          </cell>
          <cell r="D483">
            <v>5.952747817154596</v>
          </cell>
        </row>
        <row r="484">
          <cell r="B484" t="str">
            <v>12023ETH</v>
          </cell>
          <cell r="C484" t="str">
            <v>ETH</v>
          </cell>
          <cell r="D484">
            <v>8206.779661016948</v>
          </cell>
        </row>
        <row r="485">
          <cell r="B485" t="str">
            <v>12023USDT</v>
          </cell>
          <cell r="C485" t="str">
            <v>USDT</v>
          </cell>
          <cell r="D485">
            <v>5.1361068310220848</v>
          </cell>
        </row>
        <row r="486">
          <cell r="B486" t="str">
            <v>12023WETH</v>
          </cell>
          <cell r="C486" t="str">
            <v>WETH</v>
          </cell>
          <cell r="D486">
            <v>8209.5531587057012</v>
          </cell>
        </row>
        <row r="487">
          <cell r="B487" t="str">
            <v>12023USDT</v>
          </cell>
          <cell r="C487" t="str">
            <v>USDT</v>
          </cell>
          <cell r="D487">
            <v>5.1046452271567127</v>
          </cell>
        </row>
        <row r="488">
          <cell r="B488" t="str">
            <v>12023MATIC</v>
          </cell>
          <cell r="C488" t="str">
            <v>MATIC</v>
          </cell>
          <cell r="D488">
            <v>5.7427258805513013</v>
          </cell>
        </row>
        <row r="489">
          <cell r="B489" t="str">
            <v>12023USDC</v>
          </cell>
          <cell r="C489" t="str">
            <v>USDC</v>
          </cell>
          <cell r="D489">
            <v>5.104134762633997</v>
          </cell>
        </row>
        <row r="490">
          <cell r="B490" t="str">
            <v>12023ETH</v>
          </cell>
          <cell r="C490" t="str">
            <v>ETH</v>
          </cell>
          <cell r="D490">
            <v>8174.323634507401</v>
          </cell>
        </row>
        <row r="491">
          <cell r="B491" t="str">
            <v>12023WETH</v>
          </cell>
          <cell r="C491" t="str">
            <v>WETH</v>
          </cell>
          <cell r="D491">
            <v>8214.190913731496</v>
          </cell>
        </row>
        <row r="492">
          <cell r="B492" t="str">
            <v>12023WETH</v>
          </cell>
          <cell r="C492" t="str">
            <v>WETH</v>
          </cell>
          <cell r="D492">
            <v>8272.8388746803066</v>
          </cell>
        </row>
        <row r="493">
          <cell r="B493" t="str">
            <v>12023MATIC</v>
          </cell>
          <cell r="C493" t="str">
            <v>MATIC</v>
          </cell>
          <cell r="D493">
            <v>5.0700767263427107</v>
          </cell>
        </row>
        <row r="494">
          <cell r="B494" t="str">
            <v>12023USDT</v>
          </cell>
          <cell r="C494" t="str">
            <v>USDT</v>
          </cell>
          <cell r="D494">
            <v>5.1150895140664963</v>
          </cell>
        </row>
        <row r="495">
          <cell r="B495" t="str">
            <v>12023USDC</v>
          </cell>
          <cell r="C495" t="str">
            <v>USDC</v>
          </cell>
          <cell r="D495">
            <v>5.1140664961636828</v>
          </cell>
        </row>
        <row r="496">
          <cell r="B496" t="str">
            <v>12023ETH</v>
          </cell>
          <cell r="C496" t="str">
            <v>ETH</v>
          </cell>
          <cell r="D496">
            <v>8240.1023017902826</v>
          </cell>
        </row>
        <row r="497">
          <cell r="B497" t="str">
            <v>12023ETH</v>
          </cell>
          <cell r="C497" t="str">
            <v>ETH</v>
          </cell>
          <cell r="D497">
            <v>8062.7979274611389</v>
          </cell>
        </row>
        <row r="498">
          <cell r="B498" t="str">
            <v>12023MATIC</v>
          </cell>
          <cell r="C498" t="str">
            <v>MATIC</v>
          </cell>
          <cell r="D498">
            <v>4.9507772020725387</v>
          </cell>
        </row>
        <row r="499">
          <cell r="B499" t="str">
            <v>12023USDT</v>
          </cell>
          <cell r="C499" t="str">
            <v>USDT</v>
          </cell>
          <cell r="D499">
            <v>5.1813471502590671</v>
          </cell>
        </row>
        <row r="500">
          <cell r="B500" t="str">
            <v>12023USDC</v>
          </cell>
          <cell r="C500" t="str">
            <v>USDC</v>
          </cell>
          <cell r="D500">
            <v>5.1813471502590671</v>
          </cell>
        </row>
        <row r="501">
          <cell r="B501" t="str">
            <v>12023WETH</v>
          </cell>
          <cell r="C501" t="str">
            <v>WETH</v>
          </cell>
          <cell r="D501">
            <v>8021.8652849740929</v>
          </cell>
        </row>
        <row r="502">
          <cell r="B502" t="str">
            <v>12023WETH</v>
          </cell>
          <cell r="C502" t="str">
            <v>WETH</v>
          </cell>
          <cell r="D502">
            <v>8483.7767344809581</v>
          </cell>
        </row>
        <row r="503">
          <cell r="B503" t="str">
            <v>12023USDT</v>
          </cell>
          <cell r="C503" t="str">
            <v>USDT</v>
          </cell>
          <cell r="D503">
            <v>5.2164840897235258</v>
          </cell>
        </row>
        <row r="504">
          <cell r="B504" t="str">
            <v>12023MATIC</v>
          </cell>
          <cell r="C504" t="str">
            <v>MATIC</v>
          </cell>
          <cell r="D504">
            <v>5.1830985915492951</v>
          </cell>
        </row>
        <row r="505">
          <cell r="B505" t="str">
            <v>12023USDC</v>
          </cell>
          <cell r="C505" t="str">
            <v>USDC</v>
          </cell>
          <cell r="D505">
            <v>5.2164840897235258</v>
          </cell>
        </row>
        <row r="506">
          <cell r="B506" t="str">
            <v>12023ETH</v>
          </cell>
          <cell r="C506" t="str">
            <v>ETH</v>
          </cell>
          <cell r="D506">
            <v>8484.4548774126233</v>
          </cell>
        </row>
        <row r="507">
          <cell r="B507" t="str">
            <v>12023USDT</v>
          </cell>
          <cell r="C507" t="str">
            <v>USDT</v>
          </cell>
          <cell r="D507">
            <v>5.2273915316257185</v>
          </cell>
        </row>
        <row r="508">
          <cell r="B508" t="str">
            <v>12023MATIC</v>
          </cell>
          <cell r="C508" t="str">
            <v>MATIC</v>
          </cell>
          <cell r="D508">
            <v>5.1970726607422888</v>
          </cell>
        </row>
        <row r="509">
          <cell r="B509" t="str">
            <v>12023WETH</v>
          </cell>
          <cell r="C509" t="str">
            <v>WETH</v>
          </cell>
          <cell r="D509">
            <v>8481.5995818086776</v>
          </cell>
        </row>
        <row r="510">
          <cell r="B510" t="str">
            <v>12023USDC</v>
          </cell>
          <cell r="C510" t="str">
            <v>USDC</v>
          </cell>
          <cell r="D510">
            <v>5.2263460533193937</v>
          </cell>
        </row>
        <row r="511">
          <cell r="B511" t="str">
            <v>12023ETH</v>
          </cell>
          <cell r="C511" t="str">
            <v>ETH</v>
          </cell>
          <cell r="D511">
            <v>8509.095661265028</v>
          </cell>
        </row>
        <row r="512">
          <cell r="B512" t="str">
            <v>12023MATIC</v>
          </cell>
          <cell r="C512" t="str">
            <v>MATIC</v>
          </cell>
          <cell r="D512">
            <v>5.1590198123044839</v>
          </cell>
        </row>
        <row r="513">
          <cell r="B513" t="str">
            <v>12023USDT</v>
          </cell>
          <cell r="C513" t="str">
            <v>USDT</v>
          </cell>
          <cell r="D513">
            <v>5.2137643378519289</v>
          </cell>
        </row>
        <row r="514">
          <cell r="B514" t="str">
            <v>12023ETH</v>
          </cell>
          <cell r="C514" t="str">
            <v>ETH</v>
          </cell>
          <cell r="D514">
            <v>8481.1261730969763</v>
          </cell>
        </row>
        <row r="515">
          <cell r="B515" t="str">
            <v>12023USDC</v>
          </cell>
          <cell r="C515" t="str">
            <v>USDC</v>
          </cell>
          <cell r="D515">
            <v>5.2137643378519289</v>
          </cell>
        </row>
        <row r="516">
          <cell r="B516" t="str">
            <v>12023WETH</v>
          </cell>
          <cell r="C516" t="str">
            <v>WETH</v>
          </cell>
          <cell r="D516">
            <v>8477.3722627737225</v>
          </cell>
        </row>
        <row r="517">
          <cell r="B517" t="str">
            <v>12023MATIC</v>
          </cell>
          <cell r="C517" t="str">
            <v>MATIC</v>
          </cell>
          <cell r="D517">
            <v>5.3489583333333321</v>
          </cell>
        </row>
        <row r="518">
          <cell r="B518" t="str">
            <v>12023ETH</v>
          </cell>
          <cell r="C518" t="str">
            <v>ETH</v>
          </cell>
          <cell r="D518">
            <v>8640.7291666666661</v>
          </cell>
        </row>
        <row r="519">
          <cell r="B519" t="str">
            <v>12023USDC</v>
          </cell>
          <cell r="C519" t="str">
            <v>USDC</v>
          </cell>
          <cell r="D519">
            <v>5.2052083333333332</v>
          </cell>
        </row>
        <row r="520">
          <cell r="B520" t="str">
            <v>12023USDT</v>
          </cell>
          <cell r="C520" t="str">
            <v>USDT</v>
          </cell>
          <cell r="D520">
            <v>5.208333333333333</v>
          </cell>
        </row>
        <row r="521">
          <cell r="B521" t="str">
            <v>12023WETH</v>
          </cell>
          <cell r="C521" t="str">
            <v>WETH</v>
          </cell>
          <cell r="D521">
            <v>8623.75</v>
          </cell>
        </row>
        <row r="522">
          <cell r="B522" t="str">
            <v>12023USDT</v>
          </cell>
          <cell r="C522" t="str">
            <v>USDT</v>
          </cell>
          <cell r="D522">
            <v>5.2029136316337148</v>
          </cell>
        </row>
        <row r="523">
          <cell r="B523" t="str">
            <v>12023MATIC</v>
          </cell>
          <cell r="C523" t="str">
            <v>MATIC</v>
          </cell>
          <cell r="D523">
            <v>4.958896982310093</v>
          </cell>
        </row>
        <row r="524">
          <cell r="B524" t="str">
            <v>12023USDC</v>
          </cell>
          <cell r="C524" t="str">
            <v>USDC</v>
          </cell>
          <cell r="D524">
            <v>5.2003121748178982</v>
          </cell>
        </row>
        <row r="525">
          <cell r="B525" t="str">
            <v>12023ETH</v>
          </cell>
          <cell r="C525" t="str">
            <v>ETH</v>
          </cell>
          <cell r="D525">
            <v>8070.7596253902184</v>
          </cell>
        </row>
        <row r="526">
          <cell r="B526" t="str">
            <v>12023WETH</v>
          </cell>
          <cell r="C526" t="str">
            <v>WETH</v>
          </cell>
          <cell r="D526">
            <v>8058.7929240374615</v>
          </cell>
        </row>
        <row r="527">
          <cell r="B527" t="str">
            <v>12023USDC</v>
          </cell>
          <cell r="C527" t="str">
            <v>USDC</v>
          </cell>
          <cell r="D527">
            <v>5.1894135962636216</v>
          </cell>
        </row>
        <row r="528">
          <cell r="B528" t="str">
            <v>12023ETH</v>
          </cell>
          <cell r="C528" t="str">
            <v>ETH</v>
          </cell>
          <cell r="D528">
            <v>7847.8463933575495</v>
          </cell>
        </row>
        <row r="529">
          <cell r="B529" t="str">
            <v>12023WETH</v>
          </cell>
          <cell r="C529" t="str">
            <v>WETH</v>
          </cell>
          <cell r="D529">
            <v>7831.4997405293198</v>
          </cell>
        </row>
        <row r="530">
          <cell r="B530" t="str">
            <v>12023MATIC</v>
          </cell>
          <cell r="C530" t="str">
            <v>MATIC</v>
          </cell>
          <cell r="D530">
            <v>4.8718214841722878</v>
          </cell>
        </row>
        <row r="531">
          <cell r="B531" t="str">
            <v>12023USDT</v>
          </cell>
          <cell r="C531" t="str">
            <v>USDT</v>
          </cell>
          <cell r="D531">
            <v>5.1894135962636216</v>
          </cell>
        </row>
        <row r="532">
          <cell r="B532" t="str">
            <v>12023WETH</v>
          </cell>
          <cell r="C532" t="str">
            <v>WETH</v>
          </cell>
          <cell r="D532">
            <v>8062.7511591962902</v>
          </cell>
        </row>
        <row r="533">
          <cell r="B533" t="str">
            <v>12023ETH</v>
          </cell>
          <cell r="C533" t="str">
            <v>ETH</v>
          </cell>
          <cell r="D533">
            <v>8063.626996393612</v>
          </cell>
        </row>
        <row r="534">
          <cell r="B534" t="str">
            <v>12023MATIC</v>
          </cell>
          <cell r="C534" t="str">
            <v>MATIC</v>
          </cell>
          <cell r="D534">
            <v>5.122617207624935</v>
          </cell>
        </row>
        <row r="535">
          <cell r="B535" t="str">
            <v>12023USDC</v>
          </cell>
          <cell r="C535" t="str">
            <v>USDC</v>
          </cell>
          <cell r="D535">
            <v>5.1519835136527563</v>
          </cell>
        </row>
        <row r="536">
          <cell r="B536" t="str">
            <v>12023USDT</v>
          </cell>
          <cell r="C536" t="str">
            <v>USDT</v>
          </cell>
          <cell r="D536">
            <v>5.1519835136527563</v>
          </cell>
        </row>
        <row r="537">
          <cell r="B537" t="str">
            <v>12023USDT</v>
          </cell>
          <cell r="C537" t="str">
            <v>USDT</v>
          </cell>
          <cell r="D537">
            <v>5.1706308169596698</v>
          </cell>
        </row>
        <row r="538">
          <cell r="B538" t="str">
            <v>12023ETH</v>
          </cell>
          <cell r="C538" t="str">
            <v>ETH</v>
          </cell>
          <cell r="D538">
            <v>8154.1882109617382</v>
          </cell>
        </row>
        <row r="539">
          <cell r="B539" t="str">
            <v>12023MATIC</v>
          </cell>
          <cell r="C539" t="str">
            <v>MATIC</v>
          </cell>
          <cell r="D539">
            <v>5.2740434332988633</v>
          </cell>
        </row>
        <row r="540">
          <cell r="B540" t="str">
            <v>12023WETH</v>
          </cell>
          <cell r="C540" t="str">
            <v>WETH</v>
          </cell>
          <cell r="D540">
            <v>8193.0196483971049</v>
          </cell>
        </row>
        <row r="541">
          <cell r="B541" t="str">
            <v>12023USDC</v>
          </cell>
          <cell r="C541" t="str">
            <v>USDC</v>
          </cell>
          <cell r="D541">
            <v>5.1706308169596698</v>
          </cell>
        </row>
        <row r="542">
          <cell r="B542" t="str">
            <v>12023USDC</v>
          </cell>
          <cell r="C542" t="str">
            <v>USDC</v>
          </cell>
          <cell r="D542">
            <v>5.1382322713257969</v>
          </cell>
        </row>
        <row r="543">
          <cell r="B543" t="str">
            <v>12023ETH</v>
          </cell>
          <cell r="C543" t="str">
            <v>ETH</v>
          </cell>
          <cell r="D543">
            <v>7978.9825282631045</v>
          </cell>
        </row>
        <row r="544">
          <cell r="B544" t="str">
            <v>12023MATIC</v>
          </cell>
          <cell r="C544" t="str">
            <v>MATIC</v>
          </cell>
          <cell r="D544">
            <v>5.0539568345323742</v>
          </cell>
        </row>
        <row r="545">
          <cell r="B545" t="str">
            <v>12023WETH</v>
          </cell>
          <cell r="C545" t="str">
            <v>WETH</v>
          </cell>
          <cell r="D545">
            <v>7999.5889003083248</v>
          </cell>
        </row>
        <row r="546">
          <cell r="B546" t="str">
            <v>12023USDT</v>
          </cell>
          <cell r="C546" t="str">
            <v>USDT</v>
          </cell>
          <cell r="D546">
            <v>5.1387461459403907</v>
          </cell>
        </row>
        <row r="547">
          <cell r="B547" t="str">
            <v>12023ETH</v>
          </cell>
          <cell r="C547" t="str">
            <v>ETH</v>
          </cell>
          <cell r="D547">
            <v>7949.076923076922</v>
          </cell>
        </row>
        <row r="548">
          <cell r="B548" t="str">
            <v>12023USDT</v>
          </cell>
          <cell r="C548" t="str">
            <v>USDT</v>
          </cell>
          <cell r="D548">
            <v>5.1282051282051277</v>
          </cell>
        </row>
        <row r="549">
          <cell r="B549" t="str">
            <v>12023USDC</v>
          </cell>
          <cell r="C549" t="str">
            <v>USDC</v>
          </cell>
          <cell r="D549">
            <v>5.1261538461538461</v>
          </cell>
        </row>
        <row r="550">
          <cell r="B550" t="str">
            <v>12023WETH</v>
          </cell>
          <cell r="C550" t="str">
            <v>WETH</v>
          </cell>
          <cell r="D550">
            <v>7984.2564102564102</v>
          </cell>
        </row>
        <row r="551">
          <cell r="B551" t="str">
            <v>12023MATIC</v>
          </cell>
          <cell r="C551" t="str">
            <v>MATIC</v>
          </cell>
          <cell r="D551">
            <v>5.1205128205128201</v>
          </cell>
        </row>
        <row r="552">
          <cell r="B552" t="str">
            <v>12023ETH</v>
          </cell>
          <cell r="C552" t="str">
            <v>ETH</v>
          </cell>
          <cell r="D552">
            <v>7449.5893223819312</v>
          </cell>
        </row>
        <row r="553">
          <cell r="B553" t="str">
            <v>12023WETH</v>
          </cell>
          <cell r="C553" t="str">
            <v>WETH</v>
          </cell>
          <cell r="D553">
            <v>7444.5071868583173</v>
          </cell>
        </row>
        <row r="554">
          <cell r="B554" t="str">
            <v>12023MATIC</v>
          </cell>
          <cell r="C554" t="str">
            <v>MATIC</v>
          </cell>
          <cell r="D554">
            <v>4.7766940451745379</v>
          </cell>
        </row>
        <row r="555">
          <cell r="B555" t="str">
            <v>12023USDC</v>
          </cell>
          <cell r="C555" t="str">
            <v>USDC</v>
          </cell>
          <cell r="D555">
            <v>5.1386036960985626</v>
          </cell>
        </row>
        <row r="556">
          <cell r="B556" t="str">
            <v>12023USDT</v>
          </cell>
          <cell r="C556" t="str">
            <v>USDT</v>
          </cell>
          <cell r="D556">
            <v>5.1334702258726903</v>
          </cell>
        </row>
        <row r="557">
          <cell r="B557" t="str">
            <v>12023USDT</v>
          </cell>
          <cell r="C557" t="str">
            <v>USDT</v>
          </cell>
          <cell r="D557">
            <v>5.1679586563307494</v>
          </cell>
        </row>
        <row r="558">
          <cell r="B558" t="str">
            <v>12023USDC</v>
          </cell>
          <cell r="C558" t="str">
            <v>USDC</v>
          </cell>
          <cell r="D558">
            <v>5.1679586563307494</v>
          </cell>
        </row>
        <row r="559">
          <cell r="B559" t="str">
            <v>12023ETH</v>
          </cell>
          <cell r="C559" t="str">
            <v>ETH</v>
          </cell>
          <cell r="D559">
            <v>7318.0878552971571</v>
          </cell>
        </row>
        <row r="560">
          <cell r="B560" t="str">
            <v>12023WETH</v>
          </cell>
          <cell r="C560" t="str">
            <v>WETH</v>
          </cell>
          <cell r="D560">
            <v>7341.9121447028429</v>
          </cell>
        </row>
        <row r="561">
          <cell r="B561" t="str">
            <v>12023MATIC</v>
          </cell>
          <cell r="C561" t="str">
            <v>MATIC</v>
          </cell>
          <cell r="D561">
            <v>4.731782945736434</v>
          </cell>
        </row>
        <row r="562">
          <cell r="B562" t="str">
            <v>12023WETH</v>
          </cell>
          <cell r="C562" t="str">
            <v>WETH</v>
          </cell>
          <cell r="D562">
            <v>7219.114583333333</v>
          </cell>
        </row>
        <row r="563">
          <cell r="B563" t="str">
            <v>12023MATIC</v>
          </cell>
          <cell r="C563" t="str">
            <v>MATIC</v>
          </cell>
          <cell r="D563">
            <v>4.6494791666666666</v>
          </cell>
        </row>
        <row r="564">
          <cell r="B564" t="str">
            <v>12023USDT</v>
          </cell>
          <cell r="C564" t="str">
            <v>USDT</v>
          </cell>
          <cell r="D564">
            <v>5.208333333333333</v>
          </cell>
        </row>
        <row r="565">
          <cell r="B565" t="str">
            <v>12023ETH</v>
          </cell>
          <cell r="C565" t="str">
            <v>ETH</v>
          </cell>
          <cell r="D565">
            <v>7234.114583333333</v>
          </cell>
        </row>
        <row r="566">
          <cell r="B566" t="str">
            <v>12023USDC</v>
          </cell>
          <cell r="C566" t="str">
            <v>USDC</v>
          </cell>
          <cell r="D566">
            <v>5.208333333333333</v>
          </cell>
        </row>
        <row r="567">
          <cell r="B567" t="str">
            <v>12023WETH</v>
          </cell>
          <cell r="C567" t="str">
            <v>WETH</v>
          </cell>
          <cell r="D567">
            <v>6992.976939203355</v>
          </cell>
        </row>
        <row r="568">
          <cell r="B568" t="str">
            <v>12023ETH</v>
          </cell>
          <cell r="C568" t="str">
            <v>ETH</v>
          </cell>
          <cell r="D568">
            <v>6999.0566037735853</v>
          </cell>
        </row>
        <row r="569">
          <cell r="B569" t="str">
            <v>12023USDT</v>
          </cell>
          <cell r="C569" t="str">
            <v>USDT</v>
          </cell>
          <cell r="D569">
            <v>5.2410901467505244</v>
          </cell>
        </row>
        <row r="570">
          <cell r="B570" t="str">
            <v>12023USDC</v>
          </cell>
          <cell r="C570" t="str">
            <v>USDC</v>
          </cell>
          <cell r="D570">
            <v>5.2410901467505244</v>
          </cell>
        </row>
        <row r="571">
          <cell r="B571" t="str">
            <v>12023MATIC</v>
          </cell>
          <cell r="C571" t="str">
            <v>MATIC</v>
          </cell>
          <cell r="D571">
            <v>4.4984276729559749</v>
          </cell>
        </row>
        <row r="572">
          <cell r="B572" t="str">
            <v>12023MATIC</v>
          </cell>
          <cell r="C572" t="str">
            <v>MATIC</v>
          </cell>
          <cell r="D572">
            <v>4.4534883720930232</v>
          </cell>
        </row>
        <row r="573">
          <cell r="B573" t="str">
            <v>12023ETH</v>
          </cell>
          <cell r="C573" t="str">
            <v>ETH</v>
          </cell>
          <cell r="D573">
            <v>6977.3255813953474</v>
          </cell>
        </row>
        <row r="574">
          <cell r="B574" t="str">
            <v>12023USDT</v>
          </cell>
          <cell r="C574" t="str">
            <v>USDT</v>
          </cell>
          <cell r="D574">
            <v>5.2854122621564477</v>
          </cell>
        </row>
        <row r="575">
          <cell r="B575" t="str">
            <v>12023WETH</v>
          </cell>
          <cell r="C575" t="str">
            <v>WETH</v>
          </cell>
          <cell r="D575">
            <v>6981.8181818181811</v>
          </cell>
        </row>
        <row r="576">
          <cell r="B576" t="str">
            <v>12023USDC</v>
          </cell>
          <cell r="C576" t="str">
            <v>USDC</v>
          </cell>
          <cell r="D576">
            <v>5.2854122621564477</v>
          </cell>
        </row>
        <row r="577">
          <cell r="B577" t="str">
            <v>12023WETH</v>
          </cell>
          <cell r="C577" t="str">
            <v>WETH</v>
          </cell>
          <cell r="D577">
            <v>6842.7354976051083</v>
          </cell>
        </row>
        <row r="578">
          <cell r="B578" t="str">
            <v>12023USDC</v>
          </cell>
          <cell r="C578" t="str">
            <v>USDC</v>
          </cell>
          <cell r="D578">
            <v>5.3219797764768488</v>
          </cell>
        </row>
        <row r="579">
          <cell r="B579" t="str">
            <v>12023USDT</v>
          </cell>
          <cell r="C579" t="str">
            <v>USDT</v>
          </cell>
          <cell r="D579">
            <v>5.3219797764768488</v>
          </cell>
        </row>
        <row r="580">
          <cell r="B580" t="str">
            <v>12023ETH</v>
          </cell>
          <cell r="C580" t="str">
            <v>ETH</v>
          </cell>
          <cell r="D580">
            <v>6858.0095795635962</v>
          </cell>
        </row>
        <row r="581">
          <cell r="B581" t="str">
            <v>12023MATIC</v>
          </cell>
          <cell r="C581" t="str">
            <v>MATIC</v>
          </cell>
          <cell r="D581">
            <v>4.4709952102182005</v>
          </cell>
        </row>
        <row r="582">
          <cell r="B582" t="str">
            <v>12023ETH</v>
          </cell>
          <cell r="C582" t="str">
            <v>ETH</v>
          </cell>
          <cell r="D582">
            <v>6694.1737288135591</v>
          </cell>
        </row>
        <row r="583">
          <cell r="B583" t="str">
            <v>12023USDC</v>
          </cell>
          <cell r="C583" t="str">
            <v>USDC</v>
          </cell>
          <cell r="D583">
            <v>5.296610169491526</v>
          </cell>
        </row>
        <row r="584">
          <cell r="B584" t="str">
            <v>12023USDT</v>
          </cell>
          <cell r="C584" t="str">
            <v>USDT</v>
          </cell>
          <cell r="D584">
            <v>5.296610169491526</v>
          </cell>
        </row>
        <row r="585">
          <cell r="B585" t="str">
            <v>12023WETH</v>
          </cell>
          <cell r="C585" t="str">
            <v>WETH</v>
          </cell>
          <cell r="D585">
            <v>6687.1292372881362</v>
          </cell>
        </row>
        <row r="586">
          <cell r="B586" t="str">
            <v>12023MATIC</v>
          </cell>
          <cell r="C586" t="str">
            <v>MATIC</v>
          </cell>
          <cell r="D586">
            <v>4.2701271186440684</v>
          </cell>
        </row>
        <row r="587">
          <cell r="B587" t="str">
            <v>12023MATIC</v>
          </cell>
          <cell r="C587" t="str">
            <v>MATIC</v>
          </cell>
          <cell r="D587">
            <v>4.21805702217529</v>
          </cell>
        </row>
        <row r="588">
          <cell r="B588" t="str">
            <v>12023USDT</v>
          </cell>
          <cell r="C588" t="str">
            <v>USDT</v>
          </cell>
          <cell r="D588">
            <v>5.2798310454065467</v>
          </cell>
        </row>
        <row r="589">
          <cell r="B589" t="str">
            <v>12023WETH</v>
          </cell>
          <cell r="C589" t="str">
            <v>WETH</v>
          </cell>
          <cell r="D589">
            <v>6705.2270327349524</v>
          </cell>
        </row>
        <row r="590">
          <cell r="B590" t="str">
            <v>12023USDC</v>
          </cell>
          <cell r="C590" t="str">
            <v>USDC</v>
          </cell>
          <cell r="D590">
            <v>5.2798310454065467</v>
          </cell>
        </row>
        <row r="591">
          <cell r="B591" t="str">
            <v>12023ETH</v>
          </cell>
          <cell r="C591" t="str">
            <v>ETH</v>
          </cell>
          <cell r="D591">
            <v>6698.5744456177399</v>
          </cell>
        </row>
        <row r="592">
          <cell r="B592" t="str">
            <v>12023USDT</v>
          </cell>
          <cell r="C592" t="str">
            <v>USDT</v>
          </cell>
          <cell r="D592">
            <v>5.3821313240043063</v>
          </cell>
        </row>
        <row r="593">
          <cell r="B593" t="str">
            <v>12023MATIC</v>
          </cell>
          <cell r="C593" t="str">
            <v>MATIC</v>
          </cell>
          <cell r="D593">
            <v>4.2443487621097962</v>
          </cell>
        </row>
        <row r="594">
          <cell r="B594" t="str">
            <v>12023ETH</v>
          </cell>
          <cell r="C594" t="str">
            <v>ETH</v>
          </cell>
          <cell r="D594">
            <v>6731.593110871906</v>
          </cell>
        </row>
        <row r="595">
          <cell r="B595" t="str">
            <v>12023USDC</v>
          </cell>
          <cell r="C595" t="str">
            <v>USDC</v>
          </cell>
          <cell r="D595">
            <v>5.3815931108719059</v>
          </cell>
        </row>
        <row r="596">
          <cell r="B596" t="str">
            <v>12023WETH</v>
          </cell>
          <cell r="C596" t="str">
            <v>WETH</v>
          </cell>
          <cell r="D596">
            <v>6714.2088266953724</v>
          </cell>
        </row>
        <row r="597">
          <cell r="B597" t="str">
            <v>12023ETH</v>
          </cell>
          <cell r="C597" t="str">
            <v>ETH</v>
          </cell>
          <cell r="D597">
            <v>6813.5574837310196</v>
          </cell>
        </row>
        <row r="598">
          <cell r="B598" t="str">
            <v>12023USDT</v>
          </cell>
          <cell r="C598" t="str">
            <v>USDT</v>
          </cell>
          <cell r="D598">
            <v>5.4229934924078087</v>
          </cell>
        </row>
        <row r="599">
          <cell r="B599" t="str">
            <v>12023USDC</v>
          </cell>
          <cell r="C599" t="str">
            <v>USDC</v>
          </cell>
          <cell r="D599">
            <v>5.4219088937093272</v>
          </cell>
        </row>
        <row r="600">
          <cell r="B600" t="str">
            <v>12023WETH</v>
          </cell>
          <cell r="C600" t="str">
            <v>WETH</v>
          </cell>
          <cell r="D600">
            <v>6826.3557483731011</v>
          </cell>
        </row>
        <row r="601">
          <cell r="B601" t="str">
            <v>12023MATIC</v>
          </cell>
          <cell r="C601" t="str">
            <v>MATIC</v>
          </cell>
          <cell r="D601">
            <v>4.3747288503253792</v>
          </cell>
        </row>
        <row r="602">
          <cell r="B602" t="str">
            <v>12023WETH</v>
          </cell>
          <cell r="C602" t="str">
            <v>WETH</v>
          </cell>
          <cell r="D602">
            <v>6559.3174431202606</v>
          </cell>
        </row>
        <row r="603">
          <cell r="B603" t="str">
            <v>12023USDT</v>
          </cell>
          <cell r="C603" t="str">
            <v>USDT</v>
          </cell>
          <cell r="D603">
            <v>5.417118093174432</v>
          </cell>
        </row>
        <row r="604">
          <cell r="B604" t="str">
            <v>12023ETH</v>
          </cell>
          <cell r="C604" t="str">
            <v>ETH</v>
          </cell>
          <cell r="D604">
            <v>6576.977248104009</v>
          </cell>
        </row>
        <row r="605">
          <cell r="B605" t="str">
            <v>12023USDC</v>
          </cell>
          <cell r="C605" t="str">
            <v>USDC</v>
          </cell>
          <cell r="D605">
            <v>5.417118093174432</v>
          </cell>
        </row>
        <row r="606">
          <cell r="B606" t="str">
            <v>12023MATIC</v>
          </cell>
          <cell r="C606" t="str">
            <v>MATIC</v>
          </cell>
          <cell r="D606">
            <v>4.2221018418201526</v>
          </cell>
        </row>
        <row r="607">
          <cell r="B607" t="str">
            <v>12023MATIC</v>
          </cell>
          <cell r="C607" t="str">
            <v>MATIC</v>
          </cell>
          <cell r="D607">
            <v>4.1521276595744681</v>
          </cell>
        </row>
        <row r="608">
          <cell r="B608" t="str">
            <v>12023ETH</v>
          </cell>
          <cell r="C608" t="str">
            <v>ETH</v>
          </cell>
          <cell r="D608">
            <v>6457.3404255319147</v>
          </cell>
        </row>
        <row r="609">
          <cell r="B609" t="str">
            <v>12023USDC</v>
          </cell>
          <cell r="C609" t="str">
            <v>USDC</v>
          </cell>
          <cell r="D609">
            <v>5.3186170212765953</v>
          </cell>
        </row>
        <row r="610">
          <cell r="B610" t="str">
            <v>12023USDT</v>
          </cell>
          <cell r="C610" t="str">
            <v>USDT</v>
          </cell>
          <cell r="D610">
            <v>5.3191489361702127</v>
          </cell>
        </row>
        <row r="611">
          <cell r="B611" t="str">
            <v>12023WETH</v>
          </cell>
          <cell r="C611" t="str">
            <v>WETH</v>
          </cell>
          <cell r="D611">
            <v>6474.9468085106382</v>
          </cell>
        </row>
        <row r="612">
          <cell r="B612" t="str">
            <v>12023ETH</v>
          </cell>
          <cell r="C612" t="str">
            <v>ETH</v>
          </cell>
          <cell r="D612">
            <v>6369.9575371549881</v>
          </cell>
        </row>
        <row r="613">
          <cell r="B613" t="str">
            <v>12023MATIC</v>
          </cell>
          <cell r="C613" t="str">
            <v>MATIC</v>
          </cell>
          <cell r="D613">
            <v>4.0350318471337578</v>
          </cell>
        </row>
        <row r="614">
          <cell r="B614" t="str">
            <v>12023USDT</v>
          </cell>
          <cell r="C614" t="str">
            <v>USDT</v>
          </cell>
          <cell r="D614">
            <v>5.3078556263269636</v>
          </cell>
        </row>
        <row r="615">
          <cell r="B615" t="str">
            <v>12023USDC</v>
          </cell>
          <cell r="C615" t="str">
            <v>USDC</v>
          </cell>
          <cell r="D615">
            <v>5.3078556263269636</v>
          </cell>
        </row>
        <row r="616">
          <cell r="B616" t="str">
            <v>12023WETH</v>
          </cell>
          <cell r="C616" t="str">
            <v>WETH</v>
          </cell>
          <cell r="D616">
            <v>6395.0106157112523</v>
          </cell>
        </row>
        <row r="617">
          <cell r="B617" t="str">
            <v>122022USDC</v>
          </cell>
          <cell r="C617" t="str">
            <v>USDC</v>
          </cell>
          <cell r="D617">
            <v>5.3299573560767595</v>
          </cell>
        </row>
        <row r="618">
          <cell r="B618" t="str">
            <v>122022MATIC</v>
          </cell>
          <cell r="C618" t="str">
            <v>MATIC</v>
          </cell>
          <cell r="D618">
            <v>4.0373134328358216</v>
          </cell>
        </row>
        <row r="619">
          <cell r="B619" t="str">
            <v>122022USDT</v>
          </cell>
          <cell r="C619" t="str">
            <v>USDT</v>
          </cell>
          <cell r="D619">
            <v>5.3304904051172715</v>
          </cell>
        </row>
        <row r="620">
          <cell r="B620" t="str">
            <v>122022WETH</v>
          </cell>
          <cell r="C620" t="str">
            <v>WETH</v>
          </cell>
          <cell r="D620">
            <v>6385.3944562899796</v>
          </cell>
        </row>
        <row r="621">
          <cell r="B621" t="str">
            <v>122022ETH</v>
          </cell>
          <cell r="C621" t="str">
            <v>ETH</v>
          </cell>
          <cell r="D621">
            <v>6369.9360341151396</v>
          </cell>
        </row>
        <row r="622">
          <cell r="B622" t="str">
            <v>122022USDT</v>
          </cell>
          <cell r="C622" t="str">
            <v>USDT</v>
          </cell>
          <cell r="D622">
            <v>5.3475935828877006</v>
          </cell>
        </row>
        <row r="623">
          <cell r="B623" t="str">
            <v>122022USDC</v>
          </cell>
          <cell r="C623" t="str">
            <v>USDC</v>
          </cell>
          <cell r="D623">
            <v>5.3470588235294123</v>
          </cell>
        </row>
        <row r="624">
          <cell r="B624" t="str">
            <v>122022MATIC</v>
          </cell>
          <cell r="C624" t="str">
            <v>MATIC</v>
          </cell>
          <cell r="D624">
            <v>4.0679144385026742</v>
          </cell>
        </row>
        <row r="625">
          <cell r="B625" t="str">
            <v>122022WETH</v>
          </cell>
          <cell r="C625" t="str">
            <v>WETH</v>
          </cell>
          <cell r="D625">
            <v>6404.5989304812838</v>
          </cell>
        </row>
        <row r="626">
          <cell r="B626" t="str">
            <v>122022ETH</v>
          </cell>
          <cell r="C626" t="str">
            <v>ETH</v>
          </cell>
          <cell r="D626">
            <v>6412.4064171122991</v>
          </cell>
        </row>
        <row r="627">
          <cell r="B627" t="str">
            <v>122022USDT</v>
          </cell>
          <cell r="C627" t="str">
            <v>USDT</v>
          </cell>
          <cell r="D627">
            <v>5.3163211057947901</v>
          </cell>
        </row>
        <row r="628">
          <cell r="B628" t="str">
            <v>122022MATIC</v>
          </cell>
          <cell r="C628" t="str">
            <v>MATIC</v>
          </cell>
          <cell r="D628">
            <v>4.129718234981393</v>
          </cell>
        </row>
        <row r="629">
          <cell r="B629" t="str">
            <v>122022WETH</v>
          </cell>
          <cell r="C629" t="str">
            <v>WETH</v>
          </cell>
          <cell r="D629">
            <v>6375.8107389686338</v>
          </cell>
        </row>
        <row r="630">
          <cell r="B630" t="str">
            <v>122022USDC</v>
          </cell>
          <cell r="C630" t="str">
            <v>USDC</v>
          </cell>
          <cell r="D630">
            <v>5.3152578415736311</v>
          </cell>
        </row>
        <row r="631">
          <cell r="B631" t="str">
            <v>122022ETH</v>
          </cell>
          <cell r="C631" t="str">
            <v>ETH</v>
          </cell>
          <cell r="D631">
            <v>6379.9043062200953</v>
          </cell>
        </row>
        <row r="632">
          <cell r="B632" t="str">
            <v>122022MATIC</v>
          </cell>
          <cell r="C632" t="str">
            <v>MATIC</v>
          </cell>
          <cell r="D632">
            <v>4.1501326259946953</v>
          </cell>
        </row>
        <row r="633">
          <cell r="B633" t="str">
            <v>122022WETH</v>
          </cell>
          <cell r="C633" t="str">
            <v>WETH</v>
          </cell>
          <cell r="D633">
            <v>6317.5066312997342</v>
          </cell>
        </row>
        <row r="634">
          <cell r="B634" t="str">
            <v>122022ETH</v>
          </cell>
          <cell r="C634" t="str">
            <v>ETH</v>
          </cell>
          <cell r="D634">
            <v>6309.1246684350135</v>
          </cell>
        </row>
        <row r="635">
          <cell r="B635" t="str">
            <v>122022USDC</v>
          </cell>
          <cell r="C635" t="str">
            <v>USDC</v>
          </cell>
          <cell r="D635">
            <v>5.3045092838196286</v>
          </cell>
        </row>
        <row r="636">
          <cell r="B636" t="str">
            <v>122022USDT</v>
          </cell>
          <cell r="C636" t="str">
            <v>USDT</v>
          </cell>
          <cell r="D636">
            <v>5.3050397877984086</v>
          </cell>
        </row>
        <row r="637">
          <cell r="B637" t="str">
            <v>122022MATIC</v>
          </cell>
          <cell r="C637" t="str">
            <v>MATIC</v>
          </cell>
          <cell r="D637">
            <v>4.2735949098621431</v>
          </cell>
        </row>
        <row r="638">
          <cell r="B638" t="str">
            <v>122022WETH</v>
          </cell>
          <cell r="C638" t="str">
            <v>WETH</v>
          </cell>
          <cell r="D638">
            <v>6419.6182396606582</v>
          </cell>
        </row>
        <row r="639">
          <cell r="B639" t="str">
            <v>122022ETH</v>
          </cell>
          <cell r="C639" t="str">
            <v>ETH</v>
          </cell>
          <cell r="D639">
            <v>6421.3679745493109</v>
          </cell>
        </row>
        <row r="640">
          <cell r="B640" t="str">
            <v>122022USDC</v>
          </cell>
          <cell r="C640" t="str">
            <v>USDC</v>
          </cell>
          <cell r="D640">
            <v>5.3022269353128317</v>
          </cell>
        </row>
        <row r="641">
          <cell r="B641" t="str">
            <v>122022USDT</v>
          </cell>
          <cell r="C641" t="str">
            <v>USDT</v>
          </cell>
          <cell r="D641">
            <v>5.3022269353128317</v>
          </cell>
        </row>
        <row r="642">
          <cell r="B642" t="str">
            <v>122022USDC</v>
          </cell>
          <cell r="C642" t="str">
            <v>USDC</v>
          </cell>
          <cell r="D642">
            <v>5.2301255230125516</v>
          </cell>
        </row>
        <row r="643">
          <cell r="B643" t="str">
            <v>122022ETH</v>
          </cell>
          <cell r="C643" t="str">
            <v>ETH</v>
          </cell>
          <cell r="D643">
            <v>6418.9330543933047</v>
          </cell>
        </row>
        <row r="644">
          <cell r="B644" t="str">
            <v>122022WETH</v>
          </cell>
          <cell r="C644" t="str">
            <v>WETH</v>
          </cell>
          <cell r="D644">
            <v>6403.0334728033467</v>
          </cell>
        </row>
        <row r="645">
          <cell r="B645" t="str">
            <v>122022MATIC</v>
          </cell>
          <cell r="C645" t="str">
            <v>MATIC</v>
          </cell>
          <cell r="D645">
            <v>4.2599372384937233</v>
          </cell>
        </row>
        <row r="646">
          <cell r="B646" t="str">
            <v>122022USDT</v>
          </cell>
          <cell r="C646" t="str">
            <v>USDT</v>
          </cell>
          <cell r="D646">
            <v>5.2301255230125516</v>
          </cell>
        </row>
        <row r="647">
          <cell r="B647" t="str">
            <v>122022USDC</v>
          </cell>
          <cell r="C647" t="str">
            <v>USDC</v>
          </cell>
          <cell r="D647">
            <v>5.1829963711767766</v>
          </cell>
        </row>
        <row r="648">
          <cell r="B648" t="str">
            <v>122022MATIC</v>
          </cell>
          <cell r="C648" t="str">
            <v>MATIC</v>
          </cell>
          <cell r="D648">
            <v>4.1213063763608098</v>
          </cell>
        </row>
        <row r="649">
          <cell r="B649" t="str">
            <v>122022ETH</v>
          </cell>
          <cell r="C649" t="str">
            <v>ETH</v>
          </cell>
          <cell r="D649">
            <v>6315.7076205287722</v>
          </cell>
        </row>
        <row r="650">
          <cell r="B650" t="str">
            <v>122022USDT</v>
          </cell>
          <cell r="C650" t="str">
            <v>USDT</v>
          </cell>
          <cell r="D650">
            <v>5.1840331778123385</v>
          </cell>
        </row>
        <row r="651">
          <cell r="B651" t="str">
            <v>122022WETH</v>
          </cell>
          <cell r="C651" t="str">
            <v>WETH</v>
          </cell>
          <cell r="D651">
            <v>6325.2462415759474</v>
          </cell>
        </row>
        <row r="652">
          <cell r="B652" t="str">
            <v>122022USDC</v>
          </cell>
          <cell r="C652" t="str">
            <v>USDC</v>
          </cell>
          <cell r="D652">
            <v>5.1786639047125842</v>
          </cell>
        </row>
        <row r="653">
          <cell r="B653" t="str">
            <v>122022WETH</v>
          </cell>
          <cell r="C653" t="str">
            <v>WETH</v>
          </cell>
          <cell r="D653">
            <v>6330.8648368720869</v>
          </cell>
        </row>
        <row r="654">
          <cell r="B654" t="str">
            <v>122022MATIC</v>
          </cell>
          <cell r="C654" t="str">
            <v>MATIC</v>
          </cell>
          <cell r="D654">
            <v>4.1191092698083898</v>
          </cell>
        </row>
        <row r="655">
          <cell r="B655" t="str">
            <v>122022USDT</v>
          </cell>
          <cell r="C655" t="str">
            <v>USDT</v>
          </cell>
          <cell r="D655">
            <v>5.1786639047125842</v>
          </cell>
        </row>
        <row r="656">
          <cell r="B656" t="str">
            <v>122022ETH</v>
          </cell>
          <cell r="C656" t="str">
            <v>ETH</v>
          </cell>
          <cell r="D656">
            <v>6320.5075090626615</v>
          </cell>
        </row>
        <row r="657">
          <cell r="B657" t="str">
            <v>122022WETH</v>
          </cell>
          <cell r="C657" t="str">
            <v>WETH</v>
          </cell>
          <cell r="D657">
            <v>6319.4300518134714</v>
          </cell>
        </row>
        <row r="658">
          <cell r="B658" t="str">
            <v>122022USDC</v>
          </cell>
          <cell r="C658" t="str">
            <v>USDC</v>
          </cell>
          <cell r="D658">
            <v>5.1813471502590671</v>
          </cell>
        </row>
        <row r="659">
          <cell r="B659" t="str">
            <v>122022ETH</v>
          </cell>
          <cell r="C659" t="str">
            <v>ETH</v>
          </cell>
          <cell r="D659">
            <v>6321.0880829015541</v>
          </cell>
        </row>
        <row r="660">
          <cell r="B660" t="str">
            <v>122022USDT</v>
          </cell>
          <cell r="C660" t="str">
            <v>USDT</v>
          </cell>
          <cell r="D660">
            <v>5.1813471502590671</v>
          </cell>
        </row>
        <row r="661">
          <cell r="B661" t="str">
            <v>122022MATIC</v>
          </cell>
          <cell r="C661" t="str">
            <v>MATIC</v>
          </cell>
          <cell r="D661">
            <v>4.1398963730569944</v>
          </cell>
        </row>
        <row r="662">
          <cell r="B662" t="str">
            <v>122022USDC</v>
          </cell>
          <cell r="C662" t="str">
            <v>USDC</v>
          </cell>
          <cell r="D662">
            <v>5.2241379310344831</v>
          </cell>
        </row>
        <row r="663">
          <cell r="B663" t="str">
            <v>122022USDT</v>
          </cell>
          <cell r="C663" t="str">
            <v>USDT</v>
          </cell>
          <cell r="D663">
            <v>5.2246603970741905</v>
          </cell>
        </row>
        <row r="664">
          <cell r="B664" t="str">
            <v>122022ETH</v>
          </cell>
          <cell r="C664" t="str">
            <v>ETH</v>
          </cell>
          <cell r="D664">
            <v>6361.0762800417979</v>
          </cell>
        </row>
        <row r="665">
          <cell r="B665" t="str">
            <v>122022MATIC</v>
          </cell>
          <cell r="C665" t="str">
            <v>MATIC</v>
          </cell>
          <cell r="D665">
            <v>4.1593521421107633</v>
          </cell>
        </row>
        <row r="666">
          <cell r="B666" t="str">
            <v>122022WETH</v>
          </cell>
          <cell r="C666" t="str">
            <v>WETH</v>
          </cell>
          <cell r="D666">
            <v>6365.4649947753396</v>
          </cell>
        </row>
        <row r="667">
          <cell r="B667" t="str">
            <v>122022ETH</v>
          </cell>
          <cell r="C667" t="str">
            <v>ETH</v>
          </cell>
          <cell r="D667">
            <v>6358.5123101100053</v>
          </cell>
        </row>
        <row r="668">
          <cell r="B668" t="str">
            <v>122022WETH</v>
          </cell>
          <cell r="C668" t="str">
            <v>WETH</v>
          </cell>
          <cell r="D668">
            <v>6352.4358302776327</v>
          </cell>
        </row>
        <row r="669">
          <cell r="B669" t="str">
            <v>122022USDT</v>
          </cell>
          <cell r="C669" t="str">
            <v>USDT</v>
          </cell>
          <cell r="D669">
            <v>5.2383446830801468</v>
          </cell>
        </row>
        <row r="670">
          <cell r="B670" t="str">
            <v>122022MATIC</v>
          </cell>
          <cell r="C670" t="str">
            <v>MATIC</v>
          </cell>
          <cell r="D670">
            <v>4.160293347302253</v>
          </cell>
        </row>
        <row r="671">
          <cell r="B671" t="str">
            <v>122022USDC</v>
          </cell>
          <cell r="C671" t="str">
            <v>USDC</v>
          </cell>
          <cell r="D671">
            <v>5.2378208486118387</v>
          </cell>
        </row>
        <row r="672">
          <cell r="B672" t="str">
            <v>122022USDC</v>
          </cell>
          <cell r="C672" t="str">
            <v>USDC</v>
          </cell>
          <cell r="D672">
            <v>5.2438384897745145</v>
          </cell>
        </row>
        <row r="673">
          <cell r="B673" t="str">
            <v>122022ETH</v>
          </cell>
          <cell r="C673" t="str">
            <v>ETH</v>
          </cell>
          <cell r="D673">
            <v>6381.541688515993</v>
          </cell>
        </row>
        <row r="674">
          <cell r="B674" t="str">
            <v>122022WETH</v>
          </cell>
          <cell r="C674" t="str">
            <v>WETH</v>
          </cell>
          <cell r="D674">
            <v>6362.6114315679069</v>
          </cell>
        </row>
        <row r="675">
          <cell r="B675" t="str">
            <v>122022MATIC</v>
          </cell>
          <cell r="C675" t="str">
            <v>MATIC</v>
          </cell>
          <cell r="D675">
            <v>4.2034609334032504</v>
          </cell>
        </row>
        <row r="676">
          <cell r="B676" t="str">
            <v>122022USDT</v>
          </cell>
          <cell r="C676" t="str">
            <v>USDT</v>
          </cell>
          <cell r="D676">
            <v>5.2438384897745145</v>
          </cell>
        </row>
        <row r="677">
          <cell r="B677" t="str">
            <v>122022USDC</v>
          </cell>
          <cell r="C677" t="str">
            <v>USDC</v>
          </cell>
          <cell r="D677">
            <v>5.3186170212765953</v>
          </cell>
        </row>
        <row r="678">
          <cell r="B678" t="str">
            <v>122022MATIC</v>
          </cell>
          <cell r="C678" t="str">
            <v>MATIC</v>
          </cell>
          <cell r="D678">
            <v>4.1148936170212762</v>
          </cell>
        </row>
        <row r="679">
          <cell r="B679" t="str">
            <v>122022USDT</v>
          </cell>
          <cell r="C679" t="str">
            <v>USDT</v>
          </cell>
          <cell r="D679">
            <v>5.3191489361702127</v>
          </cell>
        </row>
        <row r="680">
          <cell r="B680" t="str">
            <v>122022WETH</v>
          </cell>
          <cell r="C680" t="str">
            <v>WETH</v>
          </cell>
          <cell r="D680">
            <v>6209.9468085106382</v>
          </cell>
        </row>
        <row r="681">
          <cell r="B681" t="str">
            <v>122022ETH</v>
          </cell>
          <cell r="C681" t="str">
            <v>ETH</v>
          </cell>
          <cell r="D681">
            <v>6211.0638297872347</v>
          </cell>
        </row>
        <row r="682">
          <cell r="B682" t="str">
            <v>122022ETH</v>
          </cell>
          <cell r="C682" t="str">
            <v>ETH</v>
          </cell>
          <cell r="D682">
            <v>6273.5418875927899</v>
          </cell>
        </row>
        <row r="683">
          <cell r="B683" t="str">
            <v>122022WETH</v>
          </cell>
          <cell r="C683" t="str">
            <v>WETH</v>
          </cell>
          <cell r="D683">
            <v>6263.414634146342</v>
          </cell>
        </row>
        <row r="684">
          <cell r="B684" t="str">
            <v>122022USDT</v>
          </cell>
          <cell r="C684" t="str">
            <v>USDT</v>
          </cell>
          <cell r="D684">
            <v>5.3022269353128317</v>
          </cell>
        </row>
        <row r="685">
          <cell r="B685" t="str">
            <v>122022USDC</v>
          </cell>
          <cell r="C685" t="str">
            <v>USDC</v>
          </cell>
          <cell r="D685">
            <v>5.3016967126193002</v>
          </cell>
        </row>
        <row r="686">
          <cell r="B686" t="str">
            <v>122022MATIC</v>
          </cell>
          <cell r="C686" t="str">
            <v>MATIC</v>
          </cell>
          <cell r="D686">
            <v>4.3075291622481444</v>
          </cell>
        </row>
        <row r="687">
          <cell r="B687" t="str">
            <v>122022USDC</v>
          </cell>
          <cell r="C687" t="str">
            <v>USDC</v>
          </cell>
          <cell r="D687">
            <v>5.2994170641229461</v>
          </cell>
        </row>
        <row r="688">
          <cell r="B688" t="str">
            <v>122022MATIC</v>
          </cell>
          <cell r="C688" t="str">
            <v>MATIC</v>
          </cell>
          <cell r="D688">
            <v>4.3248542660307363</v>
          </cell>
        </row>
        <row r="689">
          <cell r="B689" t="str">
            <v>122022WETH</v>
          </cell>
          <cell r="C689" t="str">
            <v>WETH</v>
          </cell>
          <cell r="D689">
            <v>6276.6295707472182</v>
          </cell>
        </row>
        <row r="690">
          <cell r="B690" t="str">
            <v>122022USDT</v>
          </cell>
          <cell r="C690" t="str">
            <v>USDT</v>
          </cell>
          <cell r="D690">
            <v>5.2994170641229461</v>
          </cell>
        </row>
        <row r="691">
          <cell r="B691" t="str">
            <v>122022ETH</v>
          </cell>
          <cell r="C691" t="str">
            <v>ETH</v>
          </cell>
          <cell r="D691">
            <v>6290.9909909909902</v>
          </cell>
        </row>
        <row r="692">
          <cell r="B692" t="str">
            <v>122022USDC</v>
          </cell>
          <cell r="C692" t="str">
            <v>USDC</v>
          </cell>
          <cell r="D692">
            <v>5.3163211057947901</v>
          </cell>
        </row>
        <row r="693">
          <cell r="B693" t="str">
            <v>122022ETH</v>
          </cell>
          <cell r="C693" t="str">
            <v>ETH</v>
          </cell>
          <cell r="D693">
            <v>6208.6656034024454</v>
          </cell>
        </row>
        <row r="694">
          <cell r="B694" t="str">
            <v>122022WETH</v>
          </cell>
          <cell r="C694" t="str">
            <v>WETH</v>
          </cell>
          <cell r="D694">
            <v>6184.5295055821371</v>
          </cell>
        </row>
        <row r="695">
          <cell r="B695" t="str">
            <v>122022USDT</v>
          </cell>
          <cell r="C695" t="str">
            <v>USDT</v>
          </cell>
          <cell r="D695">
            <v>5.3163211057947901</v>
          </cell>
        </row>
        <row r="696">
          <cell r="B696" t="str">
            <v>122022MATIC</v>
          </cell>
          <cell r="C696" t="str">
            <v>MATIC</v>
          </cell>
          <cell r="D696">
            <v>4.2227538543328018</v>
          </cell>
        </row>
        <row r="697">
          <cell r="B697" t="str">
            <v>122022ETH</v>
          </cell>
          <cell r="C697" t="str">
            <v>ETH</v>
          </cell>
          <cell r="D697">
            <v>6726.4471587891658</v>
          </cell>
        </row>
        <row r="698">
          <cell r="B698" t="str">
            <v>122022MATIC</v>
          </cell>
          <cell r="C698" t="str">
            <v>MATIC</v>
          </cell>
          <cell r="D698">
            <v>4.6643653744025491</v>
          </cell>
        </row>
        <row r="699">
          <cell r="B699" t="str">
            <v>122022USDC</v>
          </cell>
          <cell r="C699" t="str">
            <v>USDC</v>
          </cell>
          <cell r="D699">
            <v>5.3101433882103031</v>
          </cell>
        </row>
        <row r="700">
          <cell r="B700" t="str">
            <v>122022USDT</v>
          </cell>
          <cell r="C700" t="str">
            <v>USDT</v>
          </cell>
          <cell r="D700">
            <v>5.3106744556558683</v>
          </cell>
        </row>
        <row r="701">
          <cell r="B701" t="str">
            <v>122022WETH</v>
          </cell>
          <cell r="C701" t="str">
            <v>WETH</v>
          </cell>
          <cell r="D701">
            <v>6700.2655337227834</v>
          </cell>
        </row>
        <row r="702">
          <cell r="B702" t="str">
            <v>122022USDC</v>
          </cell>
          <cell r="C702" t="str">
            <v>USDC</v>
          </cell>
          <cell r="D702">
            <v>5.2521008403361344</v>
          </cell>
        </row>
        <row r="703">
          <cell r="B703" t="str">
            <v>122022USDT</v>
          </cell>
          <cell r="C703" t="str">
            <v>USDT</v>
          </cell>
          <cell r="D703">
            <v>5.2521008403361344</v>
          </cell>
        </row>
        <row r="704">
          <cell r="B704" t="str">
            <v>122022ETH</v>
          </cell>
          <cell r="C704" t="str">
            <v>ETH</v>
          </cell>
          <cell r="D704">
            <v>6867.1218487394954</v>
          </cell>
        </row>
        <row r="705">
          <cell r="B705" t="str">
            <v>122022WETH</v>
          </cell>
          <cell r="C705" t="str">
            <v>WETH</v>
          </cell>
          <cell r="D705">
            <v>6870.1680672268903</v>
          </cell>
        </row>
        <row r="706">
          <cell r="B706" t="str">
            <v>122022MATIC</v>
          </cell>
          <cell r="C706" t="str">
            <v>MATIC</v>
          </cell>
          <cell r="D706">
            <v>4.7421218487394956</v>
          </cell>
        </row>
        <row r="707">
          <cell r="B707" t="str">
            <v>122022MATIC</v>
          </cell>
          <cell r="C707" t="str">
            <v>MATIC</v>
          </cell>
          <cell r="D707">
            <v>4.8432914046121596</v>
          </cell>
        </row>
        <row r="708">
          <cell r="B708" t="str">
            <v>122022USDC</v>
          </cell>
          <cell r="C708" t="str">
            <v>USDC</v>
          </cell>
          <cell r="D708">
            <v>5.2405660377358494</v>
          </cell>
        </row>
        <row r="709">
          <cell r="B709" t="str">
            <v>122022USDT</v>
          </cell>
          <cell r="C709" t="str">
            <v>USDT</v>
          </cell>
          <cell r="D709">
            <v>5.2410901467505244</v>
          </cell>
        </row>
        <row r="710">
          <cell r="B710" t="str">
            <v>122022WETH</v>
          </cell>
          <cell r="C710" t="str">
            <v>WETH</v>
          </cell>
          <cell r="D710">
            <v>6905.9748427672966</v>
          </cell>
        </row>
        <row r="711">
          <cell r="B711" t="str">
            <v>122022ETH</v>
          </cell>
          <cell r="C711" t="str">
            <v>ETH</v>
          </cell>
          <cell r="D711">
            <v>6920.4926624737955</v>
          </cell>
        </row>
        <row r="712">
          <cell r="B712" t="str">
            <v>122022USDC</v>
          </cell>
          <cell r="C712" t="str">
            <v>USDC</v>
          </cell>
          <cell r="D712">
            <v>5.2521008403361344</v>
          </cell>
        </row>
        <row r="713">
          <cell r="B713" t="str">
            <v>122022MATIC</v>
          </cell>
          <cell r="C713" t="str">
            <v>MATIC</v>
          </cell>
          <cell r="D713">
            <v>4.7841386554621854</v>
          </cell>
        </row>
        <row r="714">
          <cell r="B714" t="str">
            <v>122022USDT</v>
          </cell>
          <cell r="C714" t="str">
            <v>USDT</v>
          </cell>
          <cell r="D714">
            <v>5.2521008403361344</v>
          </cell>
        </row>
        <row r="715">
          <cell r="B715" t="str">
            <v>122022WETH</v>
          </cell>
          <cell r="C715" t="str">
            <v>WETH</v>
          </cell>
          <cell r="D715">
            <v>6702.1533613445372</v>
          </cell>
        </row>
        <row r="716">
          <cell r="B716" t="str">
            <v>122022ETH</v>
          </cell>
          <cell r="C716" t="str">
            <v>ETH</v>
          </cell>
          <cell r="D716">
            <v>6698.3718487394954</v>
          </cell>
        </row>
        <row r="717">
          <cell r="B717" t="str">
            <v>122022WETH</v>
          </cell>
          <cell r="C717" t="str">
            <v>WETH</v>
          </cell>
          <cell r="D717">
            <v>6599.4231777661244</v>
          </cell>
        </row>
        <row r="718">
          <cell r="B718" t="str">
            <v>122022MATIC</v>
          </cell>
          <cell r="C718" t="str">
            <v>MATIC</v>
          </cell>
          <cell r="D718">
            <v>4.6801258521237541</v>
          </cell>
        </row>
        <row r="719">
          <cell r="B719" t="str">
            <v>122022USDT</v>
          </cell>
          <cell r="C719" t="str">
            <v>USDT</v>
          </cell>
          <cell r="D719">
            <v>5.2438384897745145</v>
          </cell>
        </row>
        <row r="720">
          <cell r="B720" t="str">
            <v>122022ETH</v>
          </cell>
          <cell r="C720" t="str">
            <v>ETH</v>
          </cell>
          <cell r="D720">
            <v>6624.3838489774507</v>
          </cell>
        </row>
        <row r="721">
          <cell r="B721" t="str">
            <v>122022USDC</v>
          </cell>
          <cell r="C721" t="str">
            <v>USDC</v>
          </cell>
          <cell r="D721">
            <v>5.2438384897745145</v>
          </cell>
        </row>
        <row r="722">
          <cell r="B722" t="str">
            <v>122022ETH</v>
          </cell>
          <cell r="C722" t="str">
            <v>ETH</v>
          </cell>
          <cell r="D722">
            <v>6633.5254059717126</v>
          </cell>
        </row>
        <row r="723">
          <cell r="B723" t="str">
            <v>122022MATIC</v>
          </cell>
          <cell r="C723" t="str">
            <v>MATIC</v>
          </cell>
          <cell r="D723">
            <v>4.7574646411733896</v>
          </cell>
        </row>
        <row r="724">
          <cell r="B724" t="str">
            <v>122022USDT</v>
          </cell>
          <cell r="C724" t="str">
            <v>USDT</v>
          </cell>
          <cell r="D724">
            <v>5.2383446830801468</v>
          </cell>
        </row>
        <row r="725">
          <cell r="B725" t="str">
            <v>122022USDC</v>
          </cell>
          <cell r="C725" t="str">
            <v>USDC</v>
          </cell>
          <cell r="D725">
            <v>5.2383446830801468</v>
          </cell>
        </row>
        <row r="726">
          <cell r="B726" t="str">
            <v>122022WETH</v>
          </cell>
          <cell r="C726" t="str">
            <v>WETH</v>
          </cell>
          <cell r="D726">
            <v>6617.3389209009956</v>
          </cell>
        </row>
        <row r="727">
          <cell r="B727" t="str">
            <v>122022USDC</v>
          </cell>
          <cell r="C727" t="str">
            <v>USDC</v>
          </cell>
          <cell r="D727">
            <v>5.2548607461902259</v>
          </cell>
        </row>
        <row r="728">
          <cell r="B728" t="str">
            <v>122022USDT</v>
          </cell>
          <cell r="C728" t="str">
            <v>USDT</v>
          </cell>
          <cell r="D728">
            <v>5.2548607461902259</v>
          </cell>
        </row>
        <row r="729">
          <cell r="B729" t="str">
            <v>122022MATIC</v>
          </cell>
          <cell r="C729" t="str">
            <v>MATIC</v>
          </cell>
          <cell r="D729">
            <v>4.7803468208092479</v>
          </cell>
        </row>
        <row r="730">
          <cell r="B730" t="str">
            <v>122022WETH</v>
          </cell>
          <cell r="C730" t="str">
            <v>WETH</v>
          </cell>
          <cell r="D730">
            <v>6647.2937467157117</v>
          </cell>
        </row>
        <row r="731">
          <cell r="B731" t="str">
            <v>122022ETH</v>
          </cell>
          <cell r="C731" t="str">
            <v>ETH</v>
          </cell>
          <cell r="D731">
            <v>6636.6263794009465</v>
          </cell>
        </row>
        <row r="732">
          <cell r="B732" t="str">
            <v>122022WETH</v>
          </cell>
          <cell r="C732" t="str">
            <v>WETH</v>
          </cell>
          <cell r="D732">
            <v>6736.5112624410685</v>
          </cell>
        </row>
        <row r="733">
          <cell r="B733" t="str">
            <v>122022USDT</v>
          </cell>
          <cell r="C733" t="str">
            <v>USDT</v>
          </cell>
          <cell r="D733">
            <v>5.2383446830801468</v>
          </cell>
        </row>
        <row r="734">
          <cell r="B734" t="str">
            <v>122022ETH</v>
          </cell>
          <cell r="C734" t="str">
            <v>ETH</v>
          </cell>
          <cell r="D734">
            <v>6706.5479308538506</v>
          </cell>
        </row>
        <row r="735">
          <cell r="B735" t="str">
            <v>122022USDC</v>
          </cell>
          <cell r="C735" t="str">
            <v>USDC</v>
          </cell>
          <cell r="D735">
            <v>5.2383446830801468</v>
          </cell>
        </row>
        <row r="736">
          <cell r="B736" t="str">
            <v>122022MATIC</v>
          </cell>
          <cell r="C736" t="str">
            <v>MATIC</v>
          </cell>
          <cell r="D736">
            <v>4.8596123624934524</v>
          </cell>
        </row>
        <row r="737">
          <cell r="B737" t="str">
            <v>122022ETH</v>
          </cell>
          <cell r="C737" t="str">
            <v>ETH</v>
          </cell>
          <cell r="D737">
            <v>6463.7795275590552</v>
          </cell>
        </row>
        <row r="738">
          <cell r="B738" t="str">
            <v>122022USDT</v>
          </cell>
          <cell r="C738" t="str">
            <v>USDT</v>
          </cell>
          <cell r="D738">
            <v>5.2493438320209975</v>
          </cell>
        </row>
        <row r="739">
          <cell r="B739" t="str">
            <v>122022USDC</v>
          </cell>
          <cell r="C739" t="str">
            <v>USDC</v>
          </cell>
          <cell r="D739">
            <v>5.2493438320209975</v>
          </cell>
        </row>
        <row r="740">
          <cell r="B740" t="str">
            <v>122022MATIC</v>
          </cell>
          <cell r="C740" t="str">
            <v>MATIC</v>
          </cell>
          <cell r="D740">
            <v>4.7123359580052497</v>
          </cell>
        </row>
        <row r="741">
          <cell r="B741" t="str">
            <v>122022WETH</v>
          </cell>
          <cell r="C741" t="str">
            <v>WETH</v>
          </cell>
          <cell r="D741">
            <v>6448.5039370078748</v>
          </cell>
        </row>
        <row r="742">
          <cell r="B742" t="str">
            <v>122022MATIC</v>
          </cell>
          <cell r="C742" t="str">
            <v>MATIC</v>
          </cell>
          <cell r="D742">
            <v>4.8285113098369283</v>
          </cell>
        </row>
        <row r="743">
          <cell r="B743" t="str">
            <v>122022USDT</v>
          </cell>
          <cell r="C743" t="str">
            <v>USDT</v>
          </cell>
          <cell r="D743">
            <v>5.2603892688058922</v>
          </cell>
        </row>
        <row r="744">
          <cell r="B744" t="str">
            <v>122022WETH</v>
          </cell>
          <cell r="C744" t="str">
            <v>WETH</v>
          </cell>
          <cell r="D744">
            <v>6683.5349815886384</v>
          </cell>
        </row>
        <row r="745">
          <cell r="B745" t="str">
            <v>122022USDC</v>
          </cell>
          <cell r="C745" t="str">
            <v>USDC</v>
          </cell>
          <cell r="D745">
            <v>5.2603892688058922</v>
          </cell>
        </row>
        <row r="746">
          <cell r="B746" t="str">
            <v>122022ETH</v>
          </cell>
          <cell r="C746" t="str">
            <v>ETH</v>
          </cell>
          <cell r="D746">
            <v>6687.953708574436</v>
          </cell>
        </row>
        <row r="747">
          <cell r="B747" t="str">
            <v>122022USDT</v>
          </cell>
          <cell r="C747" t="str">
            <v>USDT</v>
          </cell>
          <cell r="D747">
            <v>5.2687038988408856</v>
          </cell>
        </row>
        <row r="748">
          <cell r="B748" t="str">
            <v>122022WETH</v>
          </cell>
          <cell r="C748" t="str">
            <v>WETH</v>
          </cell>
          <cell r="D748">
            <v>6632.4552160168596</v>
          </cell>
        </row>
        <row r="749">
          <cell r="B749" t="str">
            <v>122022MATIC</v>
          </cell>
          <cell r="C749" t="str">
            <v>MATIC</v>
          </cell>
          <cell r="D749">
            <v>4.8024236037934669</v>
          </cell>
        </row>
        <row r="750">
          <cell r="B750" t="str">
            <v>122022USDC</v>
          </cell>
          <cell r="C750" t="str">
            <v>USDC</v>
          </cell>
          <cell r="D750">
            <v>5.2681770284510012</v>
          </cell>
        </row>
        <row r="751">
          <cell r="B751" t="str">
            <v>122022ETH</v>
          </cell>
          <cell r="C751" t="str">
            <v>ETH</v>
          </cell>
          <cell r="D751">
            <v>6635.2476290832456</v>
          </cell>
        </row>
        <row r="752">
          <cell r="B752" t="str">
            <v>122022USDC</v>
          </cell>
          <cell r="C752" t="str">
            <v>USDC</v>
          </cell>
          <cell r="D752">
            <v>5.2296025104602508</v>
          </cell>
        </row>
        <row r="753">
          <cell r="B753" t="str">
            <v>122022MATIC</v>
          </cell>
          <cell r="C753" t="str">
            <v>MATIC</v>
          </cell>
          <cell r="D753">
            <v>4.8206066945606683</v>
          </cell>
        </row>
        <row r="754">
          <cell r="B754" t="str">
            <v>122022USDT</v>
          </cell>
          <cell r="C754" t="str">
            <v>USDT</v>
          </cell>
          <cell r="D754">
            <v>5.2301255230125516</v>
          </cell>
        </row>
        <row r="755">
          <cell r="B755" t="str">
            <v>122022WETH</v>
          </cell>
          <cell r="C755" t="str">
            <v>WETH</v>
          </cell>
          <cell r="D755">
            <v>6693.6715481171532</v>
          </cell>
        </row>
        <row r="756">
          <cell r="B756" t="str">
            <v>122022ETH</v>
          </cell>
          <cell r="C756" t="str">
            <v>ETH</v>
          </cell>
          <cell r="D756">
            <v>6693.985355648535</v>
          </cell>
        </row>
        <row r="757">
          <cell r="B757" t="str">
            <v>122022MATIC</v>
          </cell>
          <cell r="C757" t="str">
            <v>MATIC</v>
          </cell>
          <cell r="D757">
            <v>4.7339979013641136</v>
          </cell>
        </row>
        <row r="758">
          <cell r="B758" t="str">
            <v>122022WETH</v>
          </cell>
          <cell r="C758" t="str">
            <v>WETH</v>
          </cell>
          <cell r="D758">
            <v>6516.9464847848913</v>
          </cell>
        </row>
        <row r="759">
          <cell r="B759" t="str">
            <v>122022USDT</v>
          </cell>
          <cell r="C759" t="str">
            <v>USDT</v>
          </cell>
          <cell r="D759">
            <v>5.2465897166841557</v>
          </cell>
        </row>
        <row r="760">
          <cell r="B760" t="str">
            <v>122022USDC</v>
          </cell>
          <cell r="C760" t="str">
            <v>USDC</v>
          </cell>
          <cell r="D760">
            <v>5.2450157397691504</v>
          </cell>
        </row>
        <row r="761">
          <cell r="B761" t="str">
            <v>122022ETH</v>
          </cell>
          <cell r="C761" t="str">
            <v>ETH</v>
          </cell>
          <cell r="D761">
            <v>6511.6998950682064</v>
          </cell>
        </row>
        <row r="762">
          <cell r="B762" t="str">
            <v>122022ETH</v>
          </cell>
          <cell r="C762" t="str">
            <v>ETH</v>
          </cell>
          <cell r="D762">
            <v>6765.5874673629241</v>
          </cell>
        </row>
        <row r="763">
          <cell r="B763" t="str">
            <v>122022MATIC</v>
          </cell>
          <cell r="C763" t="str">
            <v>MATIC</v>
          </cell>
          <cell r="D763">
            <v>4.9545691906005223</v>
          </cell>
        </row>
        <row r="764">
          <cell r="B764" t="str">
            <v>122022USDC</v>
          </cell>
          <cell r="C764" t="str">
            <v>USDC</v>
          </cell>
          <cell r="D764">
            <v>5.221409921671019</v>
          </cell>
        </row>
        <row r="765">
          <cell r="B765" t="str">
            <v>122022USDT</v>
          </cell>
          <cell r="C765" t="str">
            <v>USDT</v>
          </cell>
          <cell r="D765">
            <v>5.2219321148825069</v>
          </cell>
        </row>
        <row r="766">
          <cell r="B766" t="str">
            <v>122022WETH</v>
          </cell>
          <cell r="C766" t="str">
            <v>WETH</v>
          </cell>
          <cell r="D766">
            <v>6769.81723237598</v>
          </cell>
        </row>
        <row r="767">
          <cell r="B767" t="str">
            <v>122022WETH</v>
          </cell>
          <cell r="C767" t="str">
            <v>WETH</v>
          </cell>
          <cell r="D767">
            <v>6661.0010427528669</v>
          </cell>
        </row>
        <row r="768">
          <cell r="B768" t="str">
            <v>122022ETH</v>
          </cell>
          <cell r="C768" t="str">
            <v>ETH</v>
          </cell>
          <cell r="D768">
            <v>6654.6402502606879</v>
          </cell>
        </row>
        <row r="769">
          <cell r="B769" t="str">
            <v>122022USDC</v>
          </cell>
          <cell r="C769" t="str">
            <v>USDC</v>
          </cell>
          <cell r="D769">
            <v>5.2127215849843589</v>
          </cell>
        </row>
        <row r="770">
          <cell r="B770" t="str">
            <v>122022USDT</v>
          </cell>
          <cell r="C770" t="str">
            <v>USDT</v>
          </cell>
          <cell r="D770">
            <v>5.2137643378519289</v>
          </cell>
        </row>
        <row r="771">
          <cell r="B771" t="str">
            <v>122022MATIC</v>
          </cell>
          <cell r="C771" t="str">
            <v>MATIC</v>
          </cell>
          <cell r="D771">
            <v>4.7361835245046926</v>
          </cell>
        </row>
        <row r="772">
          <cell r="B772" t="str">
            <v>112022WETH</v>
          </cell>
          <cell r="C772" t="str">
            <v>WETH</v>
          </cell>
          <cell r="D772">
            <v>6781.961195595175</v>
          </cell>
        </row>
        <row r="773">
          <cell r="B773" t="str">
            <v>112022ETH</v>
          </cell>
          <cell r="C773" t="str">
            <v>ETH</v>
          </cell>
          <cell r="D773">
            <v>6790.3513371788149</v>
          </cell>
        </row>
        <row r="774">
          <cell r="B774" t="str">
            <v>112022USDT</v>
          </cell>
          <cell r="C774" t="str">
            <v>USDT</v>
          </cell>
          <cell r="D774">
            <v>5.2438384897745145</v>
          </cell>
        </row>
        <row r="775">
          <cell r="B775" t="str">
            <v>112022USDC</v>
          </cell>
          <cell r="C775" t="str">
            <v>USDC</v>
          </cell>
          <cell r="D775">
            <v>5.2433141059255375</v>
          </cell>
        </row>
        <row r="776">
          <cell r="B776" t="str">
            <v>112022MATIC</v>
          </cell>
          <cell r="C776" t="str">
            <v>MATIC</v>
          </cell>
          <cell r="D776">
            <v>4.8972207656004185</v>
          </cell>
        </row>
        <row r="777">
          <cell r="B777" t="str">
            <v>112022WETH</v>
          </cell>
          <cell r="C777" t="str">
            <v>WETH</v>
          </cell>
          <cell r="D777">
            <v>6475.0533049040523</v>
          </cell>
        </row>
        <row r="778">
          <cell r="B778" t="str">
            <v>112022MATIC</v>
          </cell>
          <cell r="C778" t="str">
            <v>MATIC</v>
          </cell>
          <cell r="D778">
            <v>4.4685501066098086</v>
          </cell>
        </row>
        <row r="779">
          <cell r="B779" t="str">
            <v>112022USDT</v>
          </cell>
          <cell r="C779" t="str">
            <v>USDT</v>
          </cell>
          <cell r="D779">
            <v>5.3304904051172715</v>
          </cell>
        </row>
        <row r="780">
          <cell r="B780" t="str">
            <v>112022USDC</v>
          </cell>
          <cell r="C780" t="str">
            <v>USDC</v>
          </cell>
          <cell r="D780">
            <v>5.3299573560767595</v>
          </cell>
        </row>
        <row r="781">
          <cell r="B781" t="str">
            <v>112022ETH</v>
          </cell>
          <cell r="C781" t="str">
            <v>ETH</v>
          </cell>
          <cell r="D781">
            <v>6480.2771855010669</v>
          </cell>
        </row>
        <row r="782">
          <cell r="B782" t="str">
            <v>112022USDT</v>
          </cell>
          <cell r="C782" t="str">
            <v>USDT</v>
          </cell>
          <cell r="D782">
            <v>5.3850296176628971</v>
          </cell>
        </row>
        <row r="783">
          <cell r="B783" t="str">
            <v>112022MATIC</v>
          </cell>
          <cell r="C783" t="str">
            <v>MATIC</v>
          </cell>
          <cell r="D783">
            <v>4.421109316101238</v>
          </cell>
        </row>
        <row r="784">
          <cell r="B784" t="str">
            <v>112022WETH</v>
          </cell>
          <cell r="C784" t="str">
            <v>WETH</v>
          </cell>
          <cell r="D784">
            <v>6275.0134625740438</v>
          </cell>
        </row>
        <row r="785">
          <cell r="B785" t="str">
            <v>112022ETH</v>
          </cell>
          <cell r="C785" t="str">
            <v>ETH</v>
          </cell>
          <cell r="D785">
            <v>6285.9450726978994</v>
          </cell>
        </row>
        <row r="786">
          <cell r="B786" t="str">
            <v>112022USDC</v>
          </cell>
          <cell r="C786" t="str">
            <v>USDC</v>
          </cell>
          <cell r="D786">
            <v>5.3850296176628971</v>
          </cell>
        </row>
        <row r="787">
          <cell r="B787" t="str">
            <v>112022USDT</v>
          </cell>
          <cell r="C787" t="str">
            <v>USDT</v>
          </cell>
          <cell r="D787">
            <v>5.3879310344827589</v>
          </cell>
        </row>
        <row r="788">
          <cell r="B788" t="str">
            <v>112022MATIC</v>
          </cell>
          <cell r="C788" t="str">
            <v>MATIC</v>
          </cell>
          <cell r="D788">
            <v>4.5447198275862073</v>
          </cell>
        </row>
        <row r="789">
          <cell r="B789" t="str">
            <v>112022ETH</v>
          </cell>
          <cell r="C789" t="str">
            <v>ETH</v>
          </cell>
          <cell r="D789">
            <v>6428.8793103448279</v>
          </cell>
        </row>
        <row r="790">
          <cell r="B790" t="str">
            <v>112022USDC</v>
          </cell>
          <cell r="C790" t="str">
            <v>USDC</v>
          </cell>
          <cell r="D790">
            <v>5.3873922413793105</v>
          </cell>
        </row>
        <row r="791">
          <cell r="B791" t="str">
            <v>112022WETH</v>
          </cell>
          <cell r="C791" t="str">
            <v>WETH</v>
          </cell>
          <cell r="D791">
            <v>6437.9849137931042</v>
          </cell>
        </row>
        <row r="792">
          <cell r="B792" t="str">
            <v>112022USDT</v>
          </cell>
          <cell r="C792" t="str">
            <v>USDT</v>
          </cell>
          <cell r="D792">
            <v>5.3908355795148246</v>
          </cell>
        </row>
        <row r="793">
          <cell r="B793" t="str">
            <v>112022MATIC</v>
          </cell>
          <cell r="C793" t="str">
            <v>MATIC</v>
          </cell>
          <cell r="D793">
            <v>4.5590296495956872</v>
          </cell>
        </row>
        <row r="794">
          <cell r="B794" t="str">
            <v>112022WETH</v>
          </cell>
          <cell r="C794" t="str">
            <v>WETH</v>
          </cell>
          <cell r="D794">
            <v>6503.881401617251</v>
          </cell>
        </row>
        <row r="795">
          <cell r="B795" t="str">
            <v>112022ETH</v>
          </cell>
          <cell r="C795" t="str">
            <v>ETH</v>
          </cell>
          <cell r="D795">
            <v>6495.6334231805931</v>
          </cell>
        </row>
        <row r="796">
          <cell r="B796" t="str">
            <v>112022USDC</v>
          </cell>
          <cell r="C796" t="str">
            <v>USDC</v>
          </cell>
          <cell r="D796">
            <v>5.3902964959568731</v>
          </cell>
        </row>
        <row r="797">
          <cell r="B797" t="str">
            <v>112022MATIC</v>
          </cell>
          <cell r="C797" t="str">
            <v>MATIC</v>
          </cell>
          <cell r="D797">
            <v>4.5599999999999996</v>
          </cell>
        </row>
        <row r="798">
          <cell r="B798" t="str">
            <v>112022USDT</v>
          </cell>
          <cell r="C798" t="str">
            <v>USDT</v>
          </cell>
          <cell r="D798">
            <v>5.4054054054054053</v>
          </cell>
        </row>
        <row r="799">
          <cell r="B799" t="str">
            <v>112022USDC</v>
          </cell>
          <cell r="C799" t="str">
            <v>USDC</v>
          </cell>
          <cell r="D799">
            <v>5.4054054054054053</v>
          </cell>
        </row>
        <row r="800">
          <cell r="B800" t="str">
            <v>112022WETH</v>
          </cell>
          <cell r="C800" t="str">
            <v>WETH</v>
          </cell>
          <cell r="D800">
            <v>6458.3783783783783</v>
          </cell>
        </row>
        <row r="801">
          <cell r="B801" t="str">
            <v>112022ETH</v>
          </cell>
          <cell r="C801" t="str">
            <v>ETH</v>
          </cell>
          <cell r="D801">
            <v>6477.8378378378384</v>
          </cell>
        </row>
        <row r="802">
          <cell r="B802" t="str">
            <v>112022WETH</v>
          </cell>
          <cell r="C802" t="str">
            <v>WETH</v>
          </cell>
          <cell r="D802">
            <v>6444.7071466953248</v>
          </cell>
        </row>
        <row r="803">
          <cell r="B803" t="str">
            <v>112022USDT</v>
          </cell>
          <cell r="C803" t="str">
            <v>USDT</v>
          </cell>
          <cell r="D803">
            <v>5.3734551316496511</v>
          </cell>
        </row>
        <row r="804">
          <cell r="B804" t="str">
            <v>112022ETH</v>
          </cell>
          <cell r="C804" t="str">
            <v>ETH</v>
          </cell>
          <cell r="D804">
            <v>6464.0515851692644</v>
          </cell>
        </row>
        <row r="805">
          <cell r="B805" t="str">
            <v>112022USDC</v>
          </cell>
          <cell r="C805" t="str">
            <v>USDC</v>
          </cell>
          <cell r="D805">
            <v>5.3723804406233215</v>
          </cell>
        </row>
        <row r="806">
          <cell r="B806" t="str">
            <v>112022MATIC</v>
          </cell>
          <cell r="C806" t="str">
            <v>MATIC</v>
          </cell>
          <cell r="D806">
            <v>4.5593766792047292</v>
          </cell>
        </row>
        <row r="807">
          <cell r="B807" t="str">
            <v>112022WETH</v>
          </cell>
          <cell r="C807" t="str">
            <v>WETH</v>
          </cell>
          <cell r="D807">
            <v>6385.2608929532007</v>
          </cell>
        </row>
        <row r="808">
          <cell r="B808" t="str">
            <v>112022USDT</v>
          </cell>
          <cell r="C808" t="str">
            <v>USDT</v>
          </cell>
          <cell r="D808">
            <v>5.3792361484669176</v>
          </cell>
        </row>
        <row r="809">
          <cell r="B809" t="str">
            <v>112022ETH</v>
          </cell>
          <cell r="C809" t="str">
            <v>ETH</v>
          </cell>
          <cell r="D809">
            <v>6367.3480365788064</v>
          </cell>
        </row>
        <row r="810">
          <cell r="B810" t="str">
            <v>112022USDC</v>
          </cell>
          <cell r="C810" t="str">
            <v>USDC</v>
          </cell>
          <cell r="D810">
            <v>5.3781603012372239</v>
          </cell>
        </row>
        <row r="811">
          <cell r="B811" t="str">
            <v>112022MATIC</v>
          </cell>
          <cell r="C811" t="str">
            <v>MATIC</v>
          </cell>
          <cell r="D811">
            <v>4.6304464766003228</v>
          </cell>
        </row>
        <row r="812">
          <cell r="B812" t="str">
            <v>112022USDT</v>
          </cell>
          <cell r="C812" t="str">
            <v>USDT</v>
          </cell>
          <cell r="D812">
            <v>5.3879310344827589</v>
          </cell>
        </row>
        <row r="813">
          <cell r="B813" t="str">
            <v>112022ETH</v>
          </cell>
          <cell r="C813" t="str">
            <v>ETH</v>
          </cell>
          <cell r="D813">
            <v>6130.1185344827591</v>
          </cell>
        </row>
        <row r="814">
          <cell r="B814" t="str">
            <v>112022MATIC</v>
          </cell>
          <cell r="C814" t="str">
            <v>MATIC</v>
          </cell>
          <cell r="D814">
            <v>4.5824353448275863</v>
          </cell>
        </row>
        <row r="815">
          <cell r="B815" t="str">
            <v>112022WETH</v>
          </cell>
          <cell r="C815" t="str">
            <v>WETH</v>
          </cell>
          <cell r="D815">
            <v>6120.3663793103451</v>
          </cell>
        </row>
        <row r="816">
          <cell r="B816" t="str">
            <v>112022USDC</v>
          </cell>
          <cell r="C816" t="str">
            <v>USDC</v>
          </cell>
          <cell r="D816">
            <v>5.3873922413793105</v>
          </cell>
        </row>
        <row r="817">
          <cell r="B817" t="str">
            <v>112022USDT</v>
          </cell>
          <cell r="C817" t="str">
            <v>USDT</v>
          </cell>
          <cell r="D817">
            <v>5.3504547886570357</v>
          </cell>
        </row>
        <row r="818">
          <cell r="B818" t="str">
            <v>112022WETH</v>
          </cell>
          <cell r="C818" t="str">
            <v>WETH</v>
          </cell>
          <cell r="D818">
            <v>5908.5072231139648</v>
          </cell>
        </row>
        <row r="819">
          <cell r="B819" t="str">
            <v>112022USDC</v>
          </cell>
          <cell r="C819" t="str">
            <v>USDC</v>
          </cell>
          <cell r="D819">
            <v>5.3499197431781704</v>
          </cell>
        </row>
        <row r="820">
          <cell r="B820" t="str">
            <v>112022ETH</v>
          </cell>
          <cell r="C820" t="str">
            <v>ETH</v>
          </cell>
          <cell r="D820">
            <v>5917.5494917067954</v>
          </cell>
        </row>
        <row r="821">
          <cell r="B821" t="str">
            <v>112022MATIC</v>
          </cell>
          <cell r="C821" t="str">
            <v>MATIC</v>
          </cell>
          <cell r="D821">
            <v>4.2552166934189408</v>
          </cell>
        </row>
        <row r="822">
          <cell r="B822" t="str">
            <v>112022USDT</v>
          </cell>
          <cell r="C822" t="str">
            <v>USDT</v>
          </cell>
          <cell r="D822">
            <v>5.4288816503800215</v>
          </cell>
        </row>
        <row r="823">
          <cell r="B823" t="str">
            <v>112022MATIC</v>
          </cell>
          <cell r="C823" t="str">
            <v>MATIC</v>
          </cell>
          <cell r="D823">
            <v>4.375135722041259</v>
          </cell>
        </row>
        <row r="824">
          <cell r="B824" t="str">
            <v>112022ETH</v>
          </cell>
          <cell r="C824" t="str">
            <v>ETH</v>
          </cell>
          <cell r="D824">
            <v>6191.4766558089032</v>
          </cell>
        </row>
        <row r="825">
          <cell r="B825" t="str">
            <v>112022USDC</v>
          </cell>
          <cell r="C825" t="str">
            <v>USDC</v>
          </cell>
          <cell r="D825">
            <v>5.4283387622149837</v>
          </cell>
        </row>
        <row r="826">
          <cell r="B826" t="str">
            <v>112022WETH</v>
          </cell>
          <cell r="C826" t="str">
            <v>WETH</v>
          </cell>
          <cell r="D826">
            <v>6163.680781758957</v>
          </cell>
        </row>
        <row r="827">
          <cell r="B827" t="str">
            <v>112022ETH</v>
          </cell>
          <cell r="C827" t="str">
            <v>ETH</v>
          </cell>
          <cell r="D827">
            <v>6575.7837837837833</v>
          </cell>
        </row>
        <row r="828">
          <cell r="B828" t="str">
            <v>112022USDT</v>
          </cell>
          <cell r="C828" t="str">
            <v>USDT</v>
          </cell>
          <cell r="D828">
            <v>5.4054054054054053</v>
          </cell>
        </row>
        <row r="829">
          <cell r="B829" t="str">
            <v>112022USDC</v>
          </cell>
          <cell r="C829" t="str">
            <v>USDC</v>
          </cell>
          <cell r="D829">
            <v>5.4048648648648649</v>
          </cell>
        </row>
        <row r="830">
          <cell r="B830" t="str">
            <v>112022MATIC</v>
          </cell>
          <cell r="C830" t="str">
            <v>MATIC</v>
          </cell>
          <cell r="D830">
            <v>4.731891891891892</v>
          </cell>
        </row>
        <row r="831">
          <cell r="B831" t="str">
            <v>112022WETH</v>
          </cell>
          <cell r="C831" t="str">
            <v>WETH</v>
          </cell>
          <cell r="D831">
            <v>6594.8108108108108</v>
          </cell>
        </row>
        <row r="832">
          <cell r="B832" t="str">
            <v>112022ETH</v>
          </cell>
          <cell r="C832" t="str">
            <v>ETH</v>
          </cell>
          <cell r="D832">
            <v>6524.6767241379312</v>
          </cell>
        </row>
        <row r="833">
          <cell r="B833" t="str">
            <v>112022USDT</v>
          </cell>
          <cell r="C833" t="str">
            <v>USDT</v>
          </cell>
          <cell r="D833">
            <v>5.3879310344827589</v>
          </cell>
        </row>
        <row r="834">
          <cell r="B834" t="str">
            <v>112022USDC</v>
          </cell>
          <cell r="C834" t="str">
            <v>USDC</v>
          </cell>
          <cell r="D834">
            <v>5.3879310344827589</v>
          </cell>
        </row>
        <row r="835">
          <cell r="B835" t="str">
            <v>112022MATIC</v>
          </cell>
          <cell r="C835" t="str">
            <v>MATIC</v>
          </cell>
          <cell r="D835">
            <v>4.7327586206896548</v>
          </cell>
        </row>
        <row r="836">
          <cell r="B836" t="str">
            <v>112022WETH</v>
          </cell>
          <cell r="C836" t="str">
            <v>WETH</v>
          </cell>
          <cell r="D836">
            <v>6551.0775862068976</v>
          </cell>
        </row>
        <row r="837">
          <cell r="B837" t="str">
            <v>112022USDT</v>
          </cell>
          <cell r="C837" t="str">
            <v>USDT</v>
          </cell>
          <cell r="D837">
            <v>5.3850296176628971</v>
          </cell>
        </row>
        <row r="838">
          <cell r="B838" t="str">
            <v>112022MATIC</v>
          </cell>
          <cell r="C838" t="str">
            <v>MATIC</v>
          </cell>
          <cell r="D838">
            <v>4.7022078621432417</v>
          </cell>
        </row>
        <row r="839">
          <cell r="B839" t="str">
            <v>112022WETH</v>
          </cell>
          <cell r="C839" t="str">
            <v>WETH</v>
          </cell>
          <cell r="D839">
            <v>6480.7754442649439</v>
          </cell>
        </row>
        <row r="840">
          <cell r="B840" t="str">
            <v>112022ETH</v>
          </cell>
          <cell r="C840" t="str">
            <v>ETH</v>
          </cell>
          <cell r="D840">
            <v>6459.0737749057625</v>
          </cell>
        </row>
        <row r="841">
          <cell r="B841" t="str">
            <v>112022USDC</v>
          </cell>
          <cell r="C841" t="str">
            <v>USDC</v>
          </cell>
          <cell r="D841">
            <v>5.3839526117393648</v>
          </cell>
        </row>
        <row r="842">
          <cell r="B842" t="str">
            <v>112022USDT</v>
          </cell>
          <cell r="C842" t="str">
            <v>USDT</v>
          </cell>
          <cell r="D842">
            <v>5.3533190578158463</v>
          </cell>
        </row>
        <row r="843">
          <cell r="B843" t="str">
            <v>112022MATIC</v>
          </cell>
          <cell r="C843" t="str">
            <v>MATIC</v>
          </cell>
          <cell r="D843">
            <v>4.8051391862955031</v>
          </cell>
        </row>
        <row r="844">
          <cell r="B844" t="str">
            <v>112022ETH</v>
          </cell>
          <cell r="C844" t="str">
            <v>ETH</v>
          </cell>
          <cell r="D844">
            <v>6505.5674518201295</v>
          </cell>
        </row>
        <row r="845">
          <cell r="B845" t="str">
            <v>112022USDC</v>
          </cell>
          <cell r="C845" t="str">
            <v>USDC</v>
          </cell>
          <cell r="D845">
            <v>5.352783725910065</v>
          </cell>
        </row>
        <row r="846">
          <cell r="B846" t="str">
            <v>112022WETH</v>
          </cell>
          <cell r="C846" t="str">
            <v>WETH</v>
          </cell>
          <cell r="D846">
            <v>6490.4710920770885</v>
          </cell>
        </row>
        <row r="847">
          <cell r="B847" t="str">
            <v>112022WETH</v>
          </cell>
          <cell r="C847" t="str">
            <v>WETH</v>
          </cell>
          <cell r="D847">
            <v>6595.6705385427667</v>
          </cell>
        </row>
        <row r="848">
          <cell r="B848" t="str">
            <v>112022USDT</v>
          </cell>
          <cell r="C848" t="str">
            <v>USDT</v>
          </cell>
          <cell r="D848">
            <v>5.2798310454065467</v>
          </cell>
        </row>
        <row r="849">
          <cell r="B849" t="str">
            <v>112022ETH</v>
          </cell>
          <cell r="C849" t="str">
            <v>ETH</v>
          </cell>
          <cell r="D849">
            <v>6610.3484688489962</v>
          </cell>
        </row>
        <row r="850">
          <cell r="B850" t="str">
            <v>112022USDC</v>
          </cell>
          <cell r="C850" t="str">
            <v>USDC</v>
          </cell>
          <cell r="D850">
            <v>5.2798310454065467</v>
          </cell>
        </row>
        <row r="851">
          <cell r="B851" t="str">
            <v>112022MATIC</v>
          </cell>
          <cell r="C851" t="str">
            <v>MATIC</v>
          </cell>
          <cell r="D851">
            <v>4.9656810982048576</v>
          </cell>
        </row>
        <row r="852">
          <cell r="B852" t="str">
            <v>112022WETH</v>
          </cell>
          <cell r="C852" t="str">
            <v>WETH</v>
          </cell>
          <cell r="D852">
            <v>6591.5164369035001</v>
          </cell>
        </row>
        <row r="853">
          <cell r="B853" t="str">
            <v>112022ETH</v>
          </cell>
          <cell r="C853" t="str">
            <v>ETH</v>
          </cell>
          <cell r="D853">
            <v>6582.1314952279963</v>
          </cell>
        </row>
        <row r="854">
          <cell r="B854" t="str">
            <v>112022USDC</v>
          </cell>
          <cell r="C854" t="str">
            <v>USDC</v>
          </cell>
          <cell r="D854">
            <v>5.3022269353128317</v>
          </cell>
        </row>
        <row r="855">
          <cell r="B855" t="str">
            <v>112022USDT</v>
          </cell>
          <cell r="C855" t="str">
            <v>USDT</v>
          </cell>
          <cell r="D855">
            <v>5.3022269353128317</v>
          </cell>
        </row>
        <row r="856">
          <cell r="B856" t="str">
            <v>112022MATIC</v>
          </cell>
          <cell r="C856" t="str">
            <v>MATIC</v>
          </cell>
          <cell r="D856">
            <v>4.8610816542948037</v>
          </cell>
        </row>
        <row r="857">
          <cell r="B857" t="str">
            <v>112022USDC</v>
          </cell>
          <cell r="C857" t="str">
            <v>USDC</v>
          </cell>
          <cell r="D857">
            <v>5.2328623757195185</v>
          </cell>
        </row>
        <row r="858">
          <cell r="B858" t="str">
            <v>112022USDT</v>
          </cell>
          <cell r="C858" t="str">
            <v>USDT</v>
          </cell>
          <cell r="D858">
            <v>5.2328623757195185</v>
          </cell>
        </row>
        <row r="859">
          <cell r="B859" t="str">
            <v>112022WETH</v>
          </cell>
          <cell r="C859" t="str">
            <v>WETH</v>
          </cell>
          <cell r="D859">
            <v>6362.9513343799063</v>
          </cell>
        </row>
        <row r="860">
          <cell r="B860" t="str">
            <v>112022MATIC</v>
          </cell>
          <cell r="C860" t="str">
            <v>MATIC</v>
          </cell>
          <cell r="D860">
            <v>4.6478283621140761</v>
          </cell>
        </row>
        <row r="861">
          <cell r="B861" t="str">
            <v>112022ETH</v>
          </cell>
          <cell r="C861" t="str">
            <v>ETH</v>
          </cell>
          <cell r="D861">
            <v>6383.3071690214538</v>
          </cell>
        </row>
        <row r="862">
          <cell r="B862" t="str">
            <v>112022WETH</v>
          </cell>
          <cell r="C862" t="str">
            <v>WETH</v>
          </cell>
          <cell r="D862">
            <v>6621.5189873417721</v>
          </cell>
        </row>
        <row r="863">
          <cell r="B863" t="str">
            <v>112022ETH</v>
          </cell>
          <cell r="C863" t="str">
            <v>ETH</v>
          </cell>
          <cell r="D863">
            <v>6618.9345991561186</v>
          </cell>
        </row>
        <row r="864">
          <cell r="B864" t="str">
            <v>112022USDT</v>
          </cell>
          <cell r="C864" t="str">
            <v>USDT</v>
          </cell>
          <cell r="D864">
            <v>5.2742616033755274</v>
          </cell>
        </row>
        <row r="865">
          <cell r="B865" t="str">
            <v>112022USDC</v>
          </cell>
          <cell r="C865" t="str">
            <v>USDC</v>
          </cell>
          <cell r="D865">
            <v>5.2742616033755274</v>
          </cell>
        </row>
        <row r="866">
          <cell r="B866" t="str">
            <v>112022MATIC</v>
          </cell>
          <cell r="C866" t="str">
            <v>MATIC</v>
          </cell>
          <cell r="D866">
            <v>4.9472573839662441</v>
          </cell>
        </row>
        <row r="867">
          <cell r="B867" t="str">
            <v>112022ETH</v>
          </cell>
          <cell r="C867" t="str">
            <v>ETH</v>
          </cell>
          <cell r="D867">
            <v>6836.3297872340427</v>
          </cell>
        </row>
        <row r="868">
          <cell r="B868" t="str">
            <v>112022USDC</v>
          </cell>
          <cell r="C868" t="str">
            <v>USDC</v>
          </cell>
          <cell r="D868">
            <v>5.3191489361702127</v>
          </cell>
        </row>
        <row r="869">
          <cell r="B869" t="str">
            <v>112022USDT</v>
          </cell>
          <cell r="C869" t="str">
            <v>USDT</v>
          </cell>
          <cell r="D869">
            <v>5.3191489361702127</v>
          </cell>
        </row>
        <row r="870">
          <cell r="B870" t="str">
            <v>112022MATIC</v>
          </cell>
          <cell r="C870" t="str">
            <v>MATIC</v>
          </cell>
          <cell r="D870">
            <v>5.6489361702127665</v>
          </cell>
        </row>
        <row r="871">
          <cell r="B871" t="str">
            <v>112022WETH</v>
          </cell>
          <cell r="C871" t="str">
            <v>WETH</v>
          </cell>
          <cell r="D871">
            <v>6832.6063829787236</v>
          </cell>
        </row>
        <row r="872">
          <cell r="B872" t="str">
            <v>112022ETH</v>
          </cell>
          <cell r="C872" t="str">
            <v>ETH</v>
          </cell>
          <cell r="D872">
            <v>6967.7956989247305</v>
          </cell>
        </row>
        <row r="873">
          <cell r="B873" t="str">
            <v>112022USDC</v>
          </cell>
          <cell r="C873" t="str">
            <v>USDC</v>
          </cell>
          <cell r="D873">
            <v>5.376344086021505</v>
          </cell>
        </row>
        <row r="874">
          <cell r="B874" t="str">
            <v>112022USDT</v>
          </cell>
          <cell r="C874" t="str">
            <v>USDT</v>
          </cell>
          <cell r="D874">
            <v>5.376344086021505</v>
          </cell>
        </row>
        <row r="875">
          <cell r="B875" t="str">
            <v>112022MATIC</v>
          </cell>
          <cell r="C875" t="str">
            <v>MATIC</v>
          </cell>
          <cell r="D875">
            <v>6.032258064516129</v>
          </cell>
        </row>
        <row r="876">
          <cell r="B876" t="str">
            <v>112022WETH</v>
          </cell>
          <cell r="C876" t="str">
            <v>WETH</v>
          </cell>
          <cell r="D876">
            <v>6974.4623655913974</v>
          </cell>
        </row>
        <row r="877">
          <cell r="B877" t="str">
            <v>112022USDC</v>
          </cell>
          <cell r="C877" t="str">
            <v>USDC</v>
          </cell>
          <cell r="D877">
            <v>5.3186170212765953</v>
          </cell>
        </row>
        <row r="878">
          <cell r="B878" t="str">
            <v>112022WETH</v>
          </cell>
          <cell r="C878" t="str">
            <v>WETH</v>
          </cell>
          <cell r="D878">
            <v>5876.8617021276586</v>
          </cell>
        </row>
        <row r="879">
          <cell r="B879" t="str">
            <v>112022USDT</v>
          </cell>
          <cell r="C879" t="str">
            <v>USDT</v>
          </cell>
          <cell r="D879">
            <v>5.3191489361702127</v>
          </cell>
        </row>
        <row r="880">
          <cell r="B880" t="str">
            <v>112022MATIC</v>
          </cell>
          <cell r="C880" t="str">
            <v>MATIC</v>
          </cell>
          <cell r="D880">
            <v>4.3042553191489361</v>
          </cell>
        </row>
        <row r="881">
          <cell r="B881" t="str">
            <v>112022ETH</v>
          </cell>
          <cell r="C881" t="str">
            <v>ETH</v>
          </cell>
          <cell r="D881">
            <v>5873.244680851064</v>
          </cell>
        </row>
        <row r="882">
          <cell r="B882" t="str">
            <v>112022MATIC</v>
          </cell>
          <cell r="C882" t="str">
            <v>MATIC</v>
          </cell>
          <cell r="D882">
            <v>5.4516971279373374</v>
          </cell>
        </row>
        <row r="883">
          <cell r="B883" t="str">
            <v>112022USDT</v>
          </cell>
          <cell r="C883" t="str">
            <v>USDT</v>
          </cell>
          <cell r="D883">
            <v>5.2219321148825069</v>
          </cell>
        </row>
        <row r="884">
          <cell r="B884" t="str">
            <v>112022USDC</v>
          </cell>
          <cell r="C884" t="str">
            <v>USDC</v>
          </cell>
          <cell r="D884">
            <v>5.221409921671019</v>
          </cell>
        </row>
        <row r="885">
          <cell r="B885" t="str">
            <v>112022ETH</v>
          </cell>
          <cell r="C885" t="str">
            <v>ETH</v>
          </cell>
          <cell r="D885">
            <v>6967.2062663185388</v>
          </cell>
        </row>
        <row r="886">
          <cell r="B886" t="str">
            <v>112022WETH</v>
          </cell>
          <cell r="C886" t="str">
            <v>WETH</v>
          </cell>
          <cell r="D886">
            <v>6994.9869451697132</v>
          </cell>
        </row>
        <row r="887">
          <cell r="B887" t="str">
            <v>112022WETH</v>
          </cell>
          <cell r="C887" t="str">
            <v>WETH</v>
          </cell>
          <cell r="D887">
            <v>8145.4404145077715</v>
          </cell>
        </row>
        <row r="888">
          <cell r="B888" t="str">
            <v>112022MATIC</v>
          </cell>
          <cell r="C888" t="str">
            <v>MATIC</v>
          </cell>
          <cell r="D888">
            <v>6.5129533678756468</v>
          </cell>
        </row>
        <row r="889">
          <cell r="B889" t="str">
            <v>112022ETH</v>
          </cell>
          <cell r="C889" t="str">
            <v>ETH</v>
          </cell>
          <cell r="D889">
            <v>8126.6839378238337</v>
          </cell>
        </row>
        <row r="890">
          <cell r="B890" t="str">
            <v>112022USDC</v>
          </cell>
          <cell r="C890" t="str">
            <v>USDC</v>
          </cell>
          <cell r="D890">
            <v>5.1813471502590671</v>
          </cell>
        </row>
        <row r="891">
          <cell r="B891" t="str">
            <v>112022USDT</v>
          </cell>
          <cell r="C891" t="str">
            <v>USDT</v>
          </cell>
          <cell r="D891">
            <v>5.1813471502590671</v>
          </cell>
        </row>
        <row r="892">
          <cell r="B892" t="str">
            <v>112022MATIC</v>
          </cell>
          <cell r="C892" t="str">
            <v>MATIC</v>
          </cell>
          <cell r="D892">
            <v>5.7908163265306118</v>
          </cell>
        </row>
        <row r="893">
          <cell r="B893" t="str">
            <v>112022ETH</v>
          </cell>
          <cell r="C893" t="str">
            <v>ETH</v>
          </cell>
          <cell r="D893">
            <v>8003.8265306122448</v>
          </cell>
        </row>
        <row r="894">
          <cell r="B894" t="str">
            <v>112022WETH</v>
          </cell>
          <cell r="C894" t="str">
            <v>WETH</v>
          </cell>
          <cell r="D894">
            <v>8005.9183673469388</v>
          </cell>
        </row>
        <row r="895">
          <cell r="B895" t="str">
            <v>112022USDC</v>
          </cell>
          <cell r="C895" t="str">
            <v>USDC</v>
          </cell>
          <cell r="D895">
            <v>5.1000000000000005</v>
          </cell>
        </row>
        <row r="896">
          <cell r="B896" t="str">
            <v>112022USDT</v>
          </cell>
          <cell r="C896" t="str">
            <v>USDT</v>
          </cell>
          <cell r="D896">
            <v>5.1020408163265305</v>
          </cell>
        </row>
        <row r="897">
          <cell r="B897" t="str">
            <v>112022MATIC</v>
          </cell>
          <cell r="C897" t="str">
            <v>MATIC</v>
          </cell>
          <cell r="D897">
            <v>6.0244026436197258</v>
          </cell>
        </row>
        <row r="898">
          <cell r="B898" t="str">
            <v>112022ETH</v>
          </cell>
          <cell r="C898" t="str">
            <v>ETH</v>
          </cell>
          <cell r="D898">
            <v>8273.6146415861713</v>
          </cell>
        </row>
        <row r="899">
          <cell r="B899" t="str">
            <v>112022USDC</v>
          </cell>
          <cell r="C899" t="str">
            <v>USDC</v>
          </cell>
          <cell r="D899">
            <v>5.0889679715302485</v>
          </cell>
        </row>
        <row r="900">
          <cell r="B900" t="str">
            <v>112022WETH</v>
          </cell>
          <cell r="C900" t="str">
            <v>WETH</v>
          </cell>
          <cell r="D900">
            <v>8274.5297407219114</v>
          </cell>
        </row>
        <row r="901">
          <cell r="B901" t="str">
            <v>112022USDT</v>
          </cell>
          <cell r="C901" t="str">
            <v>USDT</v>
          </cell>
          <cell r="D901">
            <v>5.0838840874428062</v>
          </cell>
        </row>
        <row r="902">
          <cell r="B902" t="str">
            <v>112022WETH</v>
          </cell>
          <cell r="C902" t="str">
            <v>WETH</v>
          </cell>
          <cell r="D902">
            <v>8379.7661413319765</v>
          </cell>
        </row>
        <row r="903">
          <cell r="B903" t="str">
            <v>112022ETH</v>
          </cell>
          <cell r="C903" t="str">
            <v>ETH</v>
          </cell>
          <cell r="D903">
            <v>8363.2943568886622</v>
          </cell>
        </row>
        <row r="904">
          <cell r="B904" t="str">
            <v>112022USDT</v>
          </cell>
          <cell r="C904" t="str">
            <v>USDT</v>
          </cell>
          <cell r="D904">
            <v>5.0838840874428062</v>
          </cell>
        </row>
        <row r="905">
          <cell r="B905" t="str">
            <v>112022MATIC</v>
          </cell>
          <cell r="C905" t="str">
            <v>MATIC</v>
          </cell>
          <cell r="D905">
            <v>5.9430604982206408</v>
          </cell>
        </row>
        <row r="906">
          <cell r="B906" t="str">
            <v>112022USDC</v>
          </cell>
          <cell r="C906" t="str">
            <v>USDC</v>
          </cell>
          <cell r="D906">
            <v>5.0838840874428062</v>
          </cell>
        </row>
        <row r="907">
          <cell r="B907" t="str">
            <v>112022USDT</v>
          </cell>
          <cell r="C907" t="str">
            <v>USDT</v>
          </cell>
          <cell r="D907">
            <v>5.1572975760701398</v>
          </cell>
        </row>
        <row r="908">
          <cell r="B908" t="str">
            <v>112022MATIC</v>
          </cell>
          <cell r="C908" t="str">
            <v>MATIC</v>
          </cell>
          <cell r="D908">
            <v>4.9051057246003094</v>
          </cell>
        </row>
        <row r="909">
          <cell r="B909" t="str">
            <v>112022WETH</v>
          </cell>
          <cell r="C909" t="str">
            <v>WETH</v>
          </cell>
          <cell r="D909">
            <v>7899.5358432181547</v>
          </cell>
        </row>
        <row r="910">
          <cell r="B910" t="str">
            <v>112022ETH</v>
          </cell>
          <cell r="C910" t="str">
            <v>ETH</v>
          </cell>
          <cell r="D910">
            <v>7895.1521402784947</v>
          </cell>
        </row>
        <row r="911">
          <cell r="B911" t="str">
            <v>112022USDC</v>
          </cell>
          <cell r="C911" t="str">
            <v>USDC</v>
          </cell>
          <cell r="D911">
            <v>5.1572975760701398</v>
          </cell>
        </row>
        <row r="912">
          <cell r="B912" t="str">
            <v>112022USDC</v>
          </cell>
          <cell r="C912" t="str">
            <v>USDC</v>
          </cell>
          <cell r="D912">
            <v>5.1862999481058631</v>
          </cell>
        </row>
        <row r="913">
          <cell r="B913" t="str">
            <v>112022USDT</v>
          </cell>
          <cell r="C913" t="str">
            <v>USDT</v>
          </cell>
          <cell r="D913">
            <v>5.1894135962636216</v>
          </cell>
        </row>
        <row r="914">
          <cell r="B914" t="str">
            <v>112022MATIC</v>
          </cell>
          <cell r="C914" t="str">
            <v>MATIC</v>
          </cell>
          <cell r="D914">
            <v>4.5329527763362734</v>
          </cell>
        </row>
        <row r="915">
          <cell r="B915" t="str">
            <v>112022ETH</v>
          </cell>
          <cell r="C915" t="str">
            <v>ETH</v>
          </cell>
          <cell r="D915">
            <v>7879.2423456149445</v>
          </cell>
        </row>
        <row r="916">
          <cell r="B916" t="str">
            <v>112022WETH</v>
          </cell>
          <cell r="C916" t="str">
            <v>WETH</v>
          </cell>
          <cell r="D916">
            <v>7898.3912817851569</v>
          </cell>
        </row>
        <row r="917">
          <cell r="B917" t="str">
            <v>112022USDT</v>
          </cell>
          <cell r="C917" t="str">
            <v>USDT</v>
          </cell>
          <cell r="D917">
            <v>5.1813471502590671</v>
          </cell>
        </row>
        <row r="918">
          <cell r="B918" t="str">
            <v>112022USDC</v>
          </cell>
          <cell r="C918" t="str">
            <v>USDC</v>
          </cell>
          <cell r="D918">
            <v>5.1803108808290155</v>
          </cell>
        </row>
        <row r="919">
          <cell r="B919" t="str">
            <v>112022ETH</v>
          </cell>
          <cell r="C919" t="str">
            <v>ETH</v>
          </cell>
          <cell r="D919">
            <v>8178.8082901554399</v>
          </cell>
        </row>
        <row r="920">
          <cell r="B920" t="str">
            <v>112022WETH</v>
          </cell>
          <cell r="C920" t="str">
            <v>WETH</v>
          </cell>
          <cell r="D920">
            <v>8186.4766839378235</v>
          </cell>
        </row>
        <row r="921">
          <cell r="B921" t="str">
            <v>112022MATIC</v>
          </cell>
          <cell r="C921" t="str">
            <v>MATIC</v>
          </cell>
          <cell r="D921">
            <v>4.528497409326425</v>
          </cell>
        </row>
        <row r="922">
          <cell r="B922" t="str">
            <v>102022MATIC</v>
          </cell>
          <cell r="C922" t="str">
            <v>MATIC</v>
          </cell>
          <cell r="D922">
            <v>4.7124217118997915</v>
          </cell>
        </row>
        <row r="923">
          <cell r="B923" t="str">
            <v>102022USDC</v>
          </cell>
          <cell r="C923" t="str">
            <v>USDC</v>
          </cell>
          <cell r="D923">
            <v>5.2171189979123174</v>
          </cell>
        </row>
        <row r="924">
          <cell r="B924" t="str">
            <v>102022ETH</v>
          </cell>
          <cell r="C924" t="str">
            <v>ETH</v>
          </cell>
          <cell r="D924">
            <v>8209.1858037578295</v>
          </cell>
        </row>
        <row r="925">
          <cell r="B925" t="str">
            <v>102022USDT</v>
          </cell>
          <cell r="C925" t="str">
            <v>USDT</v>
          </cell>
          <cell r="D925">
            <v>5.2192066805845512</v>
          </cell>
        </row>
        <row r="926">
          <cell r="B926" t="str">
            <v>102022WETH</v>
          </cell>
          <cell r="C926" t="str">
            <v>WETH</v>
          </cell>
          <cell r="D926">
            <v>8193.6325678496869</v>
          </cell>
        </row>
        <row r="927">
          <cell r="B927" t="str">
            <v>102022ETH</v>
          </cell>
          <cell r="C927" t="str">
            <v>ETH</v>
          </cell>
          <cell r="D927">
            <v>8512.1990369181385</v>
          </cell>
        </row>
        <row r="928">
          <cell r="B928" t="str">
            <v>102022USDC</v>
          </cell>
          <cell r="C928" t="str">
            <v>USDC</v>
          </cell>
          <cell r="D928">
            <v>5.3504547886570357</v>
          </cell>
        </row>
        <row r="929">
          <cell r="B929" t="str">
            <v>102022MATIC</v>
          </cell>
          <cell r="C929" t="str">
            <v>MATIC</v>
          </cell>
          <cell r="D929">
            <v>4.8614232209737827</v>
          </cell>
        </row>
        <row r="930">
          <cell r="B930" t="str">
            <v>102022WETH</v>
          </cell>
          <cell r="C930" t="str">
            <v>WETH</v>
          </cell>
          <cell r="D930">
            <v>8510.5939004815409</v>
          </cell>
        </row>
        <row r="931">
          <cell r="B931" t="str">
            <v>102022USDT</v>
          </cell>
          <cell r="C931" t="str">
            <v>USDT</v>
          </cell>
          <cell r="D931">
            <v>5.3504547886570357</v>
          </cell>
        </row>
        <row r="932">
          <cell r="B932" t="str">
            <v>102022USDT</v>
          </cell>
          <cell r="C932" t="str">
            <v>USDT</v>
          </cell>
          <cell r="D932">
            <v>5.3050397877984086</v>
          </cell>
        </row>
        <row r="933">
          <cell r="B933" t="str">
            <v>102022USDC</v>
          </cell>
          <cell r="C933" t="str">
            <v>USDC</v>
          </cell>
          <cell r="D933">
            <v>5.3050397877984086</v>
          </cell>
        </row>
        <row r="934">
          <cell r="B934" t="str">
            <v>102022ETH</v>
          </cell>
          <cell r="C934" t="str">
            <v>ETH</v>
          </cell>
          <cell r="D934">
            <v>8596.3925729442981</v>
          </cell>
        </row>
        <row r="935">
          <cell r="B935" t="str">
            <v>102022MATIC</v>
          </cell>
          <cell r="C935" t="str">
            <v>MATIC</v>
          </cell>
          <cell r="D935">
            <v>4.9543766578249331</v>
          </cell>
        </row>
        <row r="936">
          <cell r="B936" t="str">
            <v>102022WETH</v>
          </cell>
          <cell r="C936" t="str">
            <v>WETH</v>
          </cell>
          <cell r="D936">
            <v>8565.9946949602127</v>
          </cell>
        </row>
        <row r="937">
          <cell r="B937" t="str">
            <v>102022USDT</v>
          </cell>
          <cell r="C937" t="str">
            <v>USDT</v>
          </cell>
          <cell r="D937">
            <v>5.3106744556558683</v>
          </cell>
        </row>
        <row r="938">
          <cell r="B938" t="str">
            <v>102022USDC</v>
          </cell>
          <cell r="C938" t="str">
            <v>USDC</v>
          </cell>
          <cell r="D938">
            <v>5.3080191184280405</v>
          </cell>
        </row>
        <row r="939">
          <cell r="B939" t="str">
            <v>102022ETH</v>
          </cell>
          <cell r="C939" t="str">
            <v>ETH</v>
          </cell>
          <cell r="D939">
            <v>8258.7360594795537</v>
          </cell>
        </row>
        <row r="940">
          <cell r="B940" t="str">
            <v>102022MATIC</v>
          </cell>
          <cell r="C940" t="str">
            <v>MATIC</v>
          </cell>
          <cell r="D940">
            <v>5.0175252257036638</v>
          </cell>
        </row>
        <row r="941">
          <cell r="B941" t="str">
            <v>102022WETH</v>
          </cell>
          <cell r="C941" t="str">
            <v>WETH</v>
          </cell>
          <cell r="D941">
            <v>8246.840148698886</v>
          </cell>
        </row>
        <row r="942">
          <cell r="B942" t="str">
            <v>102022WETH</v>
          </cell>
          <cell r="C942" t="str">
            <v>WETH</v>
          </cell>
          <cell r="D942">
            <v>8015.1063829787226</v>
          </cell>
        </row>
        <row r="943">
          <cell r="B943" t="str">
            <v>102022ETH</v>
          </cell>
          <cell r="C943" t="str">
            <v>ETH</v>
          </cell>
          <cell r="D943">
            <v>8055.0531914893609</v>
          </cell>
        </row>
        <row r="944">
          <cell r="B944" t="str">
            <v>102022MATIC</v>
          </cell>
          <cell r="C944" t="str">
            <v>MATIC</v>
          </cell>
          <cell r="D944">
            <v>4.8069148936170212</v>
          </cell>
        </row>
        <row r="945">
          <cell r="B945" t="str">
            <v>102022USDT</v>
          </cell>
          <cell r="C945" t="str">
            <v>USDT</v>
          </cell>
          <cell r="D945">
            <v>5.3191489361702127</v>
          </cell>
        </row>
        <row r="946">
          <cell r="B946" t="str">
            <v>102022USDC</v>
          </cell>
          <cell r="C946" t="str">
            <v>USDC</v>
          </cell>
          <cell r="D946">
            <v>5.3175531914893615</v>
          </cell>
        </row>
        <row r="947">
          <cell r="B947" t="str">
            <v>102022USDC</v>
          </cell>
          <cell r="C947" t="str">
            <v>USDC</v>
          </cell>
          <cell r="D947">
            <v>5.3443673251468233</v>
          </cell>
        </row>
        <row r="948">
          <cell r="B948" t="str">
            <v>102022WETH</v>
          </cell>
          <cell r="C948" t="str">
            <v>WETH</v>
          </cell>
          <cell r="D948">
            <v>8352.4292578750683</v>
          </cell>
        </row>
        <row r="949">
          <cell r="B949" t="str">
            <v>102022ETH</v>
          </cell>
          <cell r="C949" t="str">
            <v>ETH</v>
          </cell>
          <cell r="D949">
            <v>8365.4564869193819</v>
          </cell>
        </row>
        <row r="950">
          <cell r="B950" t="str">
            <v>102022USDT</v>
          </cell>
          <cell r="C950" t="str">
            <v>USDT</v>
          </cell>
          <cell r="D950">
            <v>5.3390282968499738</v>
          </cell>
        </row>
        <row r="951">
          <cell r="B951" t="str">
            <v>102022MATIC</v>
          </cell>
          <cell r="C951" t="str">
            <v>MATIC</v>
          </cell>
          <cell r="D951">
            <v>5.00747463961559</v>
          </cell>
        </row>
        <row r="952">
          <cell r="B952" t="str">
            <v>102022ETH</v>
          </cell>
          <cell r="C952" t="str">
            <v>ETH</v>
          </cell>
          <cell r="D952">
            <v>7698.3131259884021</v>
          </cell>
        </row>
        <row r="953">
          <cell r="B953" t="str">
            <v>102022USDC</v>
          </cell>
          <cell r="C953" t="str">
            <v>USDC</v>
          </cell>
          <cell r="D953">
            <v>5.2614654717975746</v>
          </cell>
        </row>
        <row r="954">
          <cell r="B954" t="str">
            <v>102022WETH</v>
          </cell>
          <cell r="C954" t="str">
            <v>WETH</v>
          </cell>
          <cell r="D954">
            <v>7688.5608856088556</v>
          </cell>
        </row>
        <row r="955">
          <cell r="B955" t="str">
            <v>102022USDT</v>
          </cell>
          <cell r="C955" t="str">
            <v>USDT</v>
          </cell>
          <cell r="D955">
            <v>5.2714812862414338</v>
          </cell>
        </row>
        <row r="956">
          <cell r="B956" t="str">
            <v>102022MATIC</v>
          </cell>
          <cell r="C956" t="str">
            <v>MATIC</v>
          </cell>
          <cell r="D956">
            <v>4.8381655245123873</v>
          </cell>
        </row>
        <row r="957">
          <cell r="B957" t="str">
            <v>102022USDC</v>
          </cell>
          <cell r="C957" t="str">
            <v>USDC</v>
          </cell>
          <cell r="D957">
            <v>5.2832980972515857</v>
          </cell>
        </row>
        <row r="958">
          <cell r="B958" t="str">
            <v>102022USDT</v>
          </cell>
          <cell r="C958" t="str">
            <v>USDT</v>
          </cell>
          <cell r="D958">
            <v>5.2854122621564477</v>
          </cell>
        </row>
        <row r="959">
          <cell r="B959" t="str">
            <v>102022ETH</v>
          </cell>
          <cell r="C959" t="str">
            <v>ETH</v>
          </cell>
          <cell r="D959">
            <v>7102.6955602536991</v>
          </cell>
        </row>
        <row r="960">
          <cell r="B960" t="str">
            <v>102022MATIC</v>
          </cell>
          <cell r="C960" t="str">
            <v>MATIC</v>
          </cell>
          <cell r="D960">
            <v>4.721458773784355</v>
          </cell>
        </row>
        <row r="961">
          <cell r="B961" t="str">
            <v>102022WETH</v>
          </cell>
          <cell r="C961" t="str">
            <v>WETH</v>
          </cell>
          <cell r="D961">
            <v>7090.9619450317114</v>
          </cell>
        </row>
        <row r="962">
          <cell r="B962" t="str">
            <v>102022USDT</v>
          </cell>
          <cell r="C962" t="str">
            <v>USDT</v>
          </cell>
          <cell r="D962">
            <v>5.1948051948051948</v>
          </cell>
        </row>
        <row r="963">
          <cell r="B963" t="str">
            <v>102022USDC</v>
          </cell>
          <cell r="C963" t="str">
            <v>USDC</v>
          </cell>
          <cell r="D963">
            <v>5.1999999999999993</v>
          </cell>
        </row>
        <row r="964">
          <cell r="B964" t="str">
            <v>102022MATIC</v>
          </cell>
          <cell r="C964" t="str">
            <v>MATIC</v>
          </cell>
          <cell r="D964">
            <v>4.6701298701298706</v>
          </cell>
        </row>
        <row r="965">
          <cell r="B965" t="str">
            <v>102022WETH</v>
          </cell>
          <cell r="C965" t="str">
            <v>WETH</v>
          </cell>
          <cell r="D965">
            <v>7109.2467532467526</v>
          </cell>
        </row>
        <row r="966">
          <cell r="B966" t="str">
            <v>102022ETH</v>
          </cell>
          <cell r="C966" t="str">
            <v>ETH</v>
          </cell>
          <cell r="D966">
            <v>7086.7532467532474</v>
          </cell>
        </row>
        <row r="967">
          <cell r="B967" t="str">
            <v>102022USDT</v>
          </cell>
          <cell r="C967" t="str">
            <v>USDT</v>
          </cell>
          <cell r="D967">
            <v>5.2110474205315276</v>
          </cell>
        </row>
        <row r="968">
          <cell r="B968" t="str">
            <v>102022USDC</v>
          </cell>
          <cell r="C968" t="str">
            <v>USDC</v>
          </cell>
          <cell r="D968">
            <v>5.2110474205315276</v>
          </cell>
        </row>
        <row r="969">
          <cell r="B969" t="str">
            <v>102022ETH</v>
          </cell>
          <cell r="C969" t="str">
            <v>ETH</v>
          </cell>
          <cell r="D969">
            <v>6846.84731631058</v>
          </cell>
        </row>
        <row r="970">
          <cell r="B970" t="str">
            <v>102022MATIC</v>
          </cell>
          <cell r="C970" t="str">
            <v>MATIC</v>
          </cell>
          <cell r="D970">
            <v>4.3350703491401781</v>
          </cell>
        </row>
        <row r="971">
          <cell r="B971" t="str">
            <v>102022WETH</v>
          </cell>
          <cell r="C971" t="str">
            <v>WETH</v>
          </cell>
          <cell r="D971">
            <v>6862.5325690463796</v>
          </cell>
        </row>
        <row r="972">
          <cell r="B972" t="str">
            <v>102022MATIC</v>
          </cell>
          <cell r="C972" t="str">
            <v>MATIC</v>
          </cell>
          <cell r="D972">
            <v>4.3293444328824142</v>
          </cell>
        </row>
        <row r="973">
          <cell r="B973" t="str">
            <v>102022USDT</v>
          </cell>
          <cell r="C973" t="str">
            <v>USDT</v>
          </cell>
          <cell r="D973">
            <v>5.2029136316337148</v>
          </cell>
        </row>
        <row r="974">
          <cell r="B974" t="str">
            <v>102022USDC</v>
          </cell>
          <cell r="C974" t="str">
            <v>USDC</v>
          </cell>
          <cell r="D974">
            <v>5.2023933402705511</v>
          </cell>
        </row>
        <row r="975">
          <cell r="B975" t="str">
            <v>102022WETH</v>
          </cell>
          <cell r="C975" t="str">
            <v>WETH</v>
          </cell>
          <cell r="D975">
            <v>6778.6160249739851</v>
          </cell>
        </row>
        <row r="976">
          <cell r="B976" t="str">
            <v>102022ETH</v>
          </cell>
          <cell r="C976" t="str">
            <v>ETH</v>
          </cell>
          <cell r="D976">
            <v>6763.1633714880336</v>
          </cell>
        </row>
        <row r="977">
          <cell r="B977" t="str">
            <v>102022WETH</v>
          </cell>
          <cell r="C977" t="str">
            <v>WETH</v>
          </cell>
          <cell r="D977">
            <v>6764.018937401368</v>
          </cell>
        </row>
        <row r="978">
          <cell r="B978" t="str">
            <v>102022USDT</v>
          </cell>
          <cell r="C978" t="str">
            <v>USDT</v>
          </cell>
          <cell r="D978">
            <v>5.2603892688058922</v>
          </cell>
        </row>
        <row r="979">
          <cell r="B979" t="str">
            <v>102022MATIC</v>
          </cell>
          <cell r="C979" t="str">
            <v>MATIC</v>
          </cell>
          <cell r="D979">
            <v>4.2588111520252498</v>
          </cell>
        </row>
        <row r="980">
          <cell r="B980" t="str">
            <v>102022USDC</v>
          </cell>
          <cell r="C980" t="str">
            <v>USDC</v>
          </cell>
          <cell r="D980">
            <v>5.259863229879012</v>
          </cell>
        </row>
        <row r="981">
          <cell r="B981" t="str">
            <v>102022ETH</v>
          </cell>
          <cell r="C981" t="str">
            <v>ETH</v>
          </cell>
          <cell r="D981">
            <v>6747.3961073119417</v>
          </cell>
        </row>
        <row r="982">
          <cell r="B982" t="str">
            <v>102022USDC</v>
          </cell>
          <cell r="C982" t="str">
            <v>USDC</v>
          </cell>
          <cell r="D982">
            <v>5.3067940552016983</v>
          </cell>
        </row>
        <row r="983">
          <cell r="B983" t="str">
            <v>102022MATIC</v>
          </cell>
          <cell r="C983" t="str">
            <v>MATIC</v>
          </cell>
          <cell r="D983">
            <v>4.4830148619957537</v>
          </cell>
        </row>
        <row r="984">
          <cell r="B984" t="str">
            <v>102022ETH</v>
          </cell>
          <cell r="C984" t="str">
            <v>ETH</v>
          </cell>
          <cell r="D984">
            <v>6819.7983014861984</v>
          </cell>
        </row>
        <row r="985">
          <cell r="B985" t="str">
            <v>102022WETH</v>
          </cell>
          <cell r="C985" t="str">
            <v>WETH</v>
          </cell>
          <cell r="D985">
            <v>6816.9320594479823</v>
          </cell>
        </row>
        <row r="986">
          <cell r="B986" t="str">
            <v>102022USDT</v>
          </cell>
          <cell r="C986" t="str">
            <v>USDT</v>
          </cell>
          <cell r="D986">
            <v>5.3078556263269636</v>
          </cell>
        </row>
        <row r="987">
          <cell r="B987" t="str">
            <v>102022MATIC</v>
          </cell>
          <cell r="C987" t="str">
            <v>MATIC</v>
          </cell>
          <cell r="D987">
            <v>4.5550869794412225</v>
          </cell>
        </row>
        <row r="988">
          <cell r="B988" t="str">
            <v>102022USDT</v>
          </cell>
          <cell r="C988" t="str">
            <v>USDT</v>
          </cell>
          <cell r="D988">
            <v>5.2714812862414338</v>
          </cell>
        </row>
        <row r="989">
          <cell r="B989" t="str">
            <v>102022WETH</v>
          </cell>
          <cell r="C989" t="str">
            <v>WETH</v>
          </cell>
          <cell r="D989">
            <v>6898.5767000527148</v>
          </cell>
        </row>
        <row r="990">
          <cell r="B990" t="str">
            <v>102022ETH</v>
          </cell>
          <cell r="C990" t="str">
            <v>ETH</v>
          </cell>
          <cell r="D990">
            <v>6909.7522403795465</v>
          </cell>
        </row>
        <row r="991">
          <cell r="B991" t="str">
            <v>102022USDC</v>
          </cell>
          <cell r="C991" t="str">
            <v>USDC</v>
          </cell>
          <cell r="D991">
            <v>5.2693726937269378</v>
          </cell>
        </row>
        <row r="992">
          <cell r="B992" t="str">
            <v>102022USDC</v>
          </cell>
          <cell r="C992" t="str">
            <v>USDC</v>
          </cell>
          <cell r="D992">
            <v>5.2798310454065467</v>
          </cell>
        </row>
        <row r="993">
          <cell r="B993" t="str">
            <v>102022MATIC</v>
          </cell>
          <cell r="C993" t="str">
            <v>MATIC</v>
          </cell>
          <cell r="D993">
            <v>4.4783526927138331</v>
          </cell>
        </row>
        <row r="994">
          <cell r="B994" t="str">
            <v>102022WETH</v>
          </cell>
          <cell r="C994" t="str">
            <v>WETH</v>
          </cell>
          <cell r="D994">
            <v>7047.3072861668425</v>
          </cell>
        </row>
        <row r="995">
          <cell r="B995" t="str">
            <v>102022ETH</v>
          </cell>
          <cell r="C995" t="str">
            <v>ETH</v>
          </cell>
          <cell r="D995">
            <v>7030.200633579725</v>
          </cell>
        </row>
        <row r="996">
          <cell r="B996" t="str">
            <v>102022USDT</v>
          </cell>
          <cell r="C996" t="str">
            <v>USDT</v>
          </cell>
          <cell r="D996">
            <v>5.2798310454065467</v>
          </cell>
        </row>
        <row r="997">
          <cell r="B997" t="str">
            <v>102022ETH</v>
          </cell>
          <cell r="C997" t="str">
            <v>ETH</v>
          </cell>
          <cell r="D997">
            <v>6924.0190880169666</v>
          </cell>
        </row>
        <row r="998">
          <cell r="B998" t="str">
            <v>102022MATIC</v>
          </cell>
          <cell r="C998" t="str">
            <v>MATIC</v>
          </cell>
          <cell r="D998">
            <v>4.2348886532343588</v>
          </cell>
        </row>
        <row r="999">
          <cell r="B999" t="str">
            <v>102022WETH</v>
          </cell>
          <cell r="C999" t="str">
            <v>WETH</v>
          </cell>
          <cell r="D999">
            <v>6950.4241781548253</v>
          </cell>
        </row>
        <row r="1000">
          <cell r="B1000" t="str">
            <v>102022USDC</v>
          </cell>
          <cell r="C1000" t="str">
            <v>USDC</v>
          </cell>
          <cell r="D1000">
            <v>5.3016967126193002</v>
          </cell>
        </row>
        <row r="1001">
          <cell r="B1001" t="str">
            <v>102022USDT</v>
          </cell>
          <cell r="C1001" t="str">
            <v>USDT</v>
          </cell>
          <cell r="D1001">
            <v>5.3022269353128317</v>
          </cell>
        </row>
        <row r="1002">
          <cell r="B1002" t="str">
            <v>102022ETH</v>
          </cell>
          <cell r="C1002" t="str">
            <v>ETH</v>
          </cell>
          <cell r="D1002">
            <v>6799.52</v>
          </cell>
        </row>
        <row r="1003">
          <cell r="B1003" t="str">
            <v>102022USDT</v>
          </cell>
          <cell r="C1003" t="str">
            <v>USDT</v>
          </cell>
          <cell r="D1003">
            <v>5.333333333333333</v>
          </cell>
        </row>
        <row r="1004">
          <cell r="B1004" t="str">
            <v>102022USDC</v>
          </cell>
          <cell r="C1004" t="str">
            <v>USDC</v>
          </cell>
          <cell r="D1004">
            <v>5.333333333333333</v>
          </cell>
        </row>
        <row r="1005">
          <cell r="B1005" t="str">
            <v>102022WETH</v>
          </cell>
          <cell r="C1005" t="str">
            <v>WETH</v>
          </cell>
          <cell r="D1005">
            <v>6800.8</v>
          </cell>
        </row>
        <row r="1006">
          <cell r="B1006" t="str">
            <v>102022MATIC</v>
          </cell>
          <cell r="C1006" t="str">
            <v>MATIC</v>
          </cell>
          <cell r="D1006">
            <v>4.2085333333333335</v>
          </cell>
        </row>
        <row r="1007">
          <cell r="B1007" t="str">
            <v>102022WETH</v>
          </cell>
          <cell r="C1007" t="str">
            <v>WETH</v>
          </cell>
          <cell r="D1007">
            <v>6934.2933333333331</v>
          </cell>
        </row>
        <row r="1008">
          <cell r="B1008" t="str">
            <v>102022USDT</v>
          </cell>
          <cell r="C1008" t="str">
            <v>USDT</v>
          </cell>
          <cell r="D1008">
            <v>5.333333333333333</v>
          </cell>
        </row>
        <row r="1009">
          <cell r="B1009" t="str">
            <v>102022ETH</v>
          </cell>
          <cell r="C1009" t="str">
            <v>ETH</v>
          </cell>
          <cell r="D1009">
            <v>6915.3600000000006</v>
          </cell>
        </row>
        <row r="1010">
          <cell r="B1010" t="str">
            <v>102022MATIC</v>
          </cell>
          <cell r="C1010" t="str">
            <v>MATIC</v>
          </cell>
          <cell r="D1010">
            <v>4.2309333333333328</v>
          </cell>
        </row>
        <row r="1011">
          <cell r="B1011" t="str">
            <v>102022USDC</v>
          </cell>
          <cell r="C1011" t="str">
            <v>USDC</v>
          </cell>
          <cell r="D1011">
            <v>5.3327999999999998</v>
          </cell>
        </row>
        <row r="1012">
          <cell r="B1012" t="str">
            <v>102022ETH</v>
          </cell>
          <cell r="C1012" t="str">
            <v>ETH</v>
          </cell>
          <cell r="D1012">
            <v>6783.5089567966288</v>
          </cell>
        </row>
        <row r="1013">
          <cell r="B1013" t="str">
            <v>102022USDC</v>
          </cell>
          <cell r="C1013" t="str">
            <v>USDC</v>
          </cell>
          <cell r="D1013">
            <v>5.2676501580611177</v>
          </cell>
        </row>
        <row r="1014">
          <cell r="B1014" t="str">
            <v>102022WETH</v>
          </cell>
          <cell r="C1014" t="str">
            <v>WETH</v>
          </cell>
          <cell r="D1014">
            <v>6806.6912539515288</v>
          </cell>
        </row>
        <row r="1015">
          <cell r="B1015" t="str">
            <v>102022USDT</v>
          </cell>
          <cell r="C1015" t="str">
            <v>USDT</v>
          </cell>
          <cell r="D1015">
            <v>5.2687038988408856</v>
          </cell>
        </row>
        <row r="1016">
          <cell r="B1016" t="str">
            <v>102022MATIC</v>
          </cell>
          <cell r="C1016" t="str">
            <v>MATIC</v>
          </cell>
          <cell r="D1016">
            <v>4.0864067439409908</v>
          </cell>
        </row>
        <row r="1017">
          <cell r="B1017" t="str">
            <v>102022USDC</v>
          </cell>
          <cell r="C1017" t="str">
            <v>USDC</v>
          </cell>
          <cell r="D1017">
            <v>5.2882072977260712</v>
          </cell>
        </row>
        <row r="1018">
          <cell r="B1018" t="str">
            <v>102022WETH</v>
          </cell>
          <cell r="C1018" t="str">
            <v>WETH</v>
          </cell>
          <cell r="D1018">
            <v>6865.3622421998944</v>
          </cell>
        </row>
        <row r="1019">
          <cell r="B1019" t="str">
            <v>102022MATIC</v>
          </cell>
          <cell r="C1019" t="str">
            <v>MATIC</v>
          </cell>
          <cell r="D1019">
            <v>4.1401374933897417</v>
          </cell>
        </row>
        <row r="1020">
          <cell r="B1020" t="str">
            <v>102022USDT</v>
          </cell>
          <cell r="C1020" t="str">
            <v>USDT</v>
          </cell>
          <cell r="D1020">
            <v>5.2882072977260712</v>
          </cell>
        </row>
        <row r="1021">
          <cell r="B1021" t="str">
            <v>102022ETH</v>
          </cell>
          <cell r="C1021" t="str">
            <v>ETH</v>
          </cell>
          <cell r="D1021">
            <v>6844.4738233738763</v>
          </cell>
        </row>
        <row r="1022">
          <cell r="B1022" t="str">
            <v>102022USDC</v>
          </cell>
          <cell r="C1022" t="str">
            <v>USDC</v>
          </cell>
          <cell r="D1022">
            <v>5.296610169491526</v>
          </cell>
        </row>
        <row r="1023">
          <cell r="B1023" t="str">
            <v>102022WETH</v>
          </cell>
          <cell r="C1023" t="str">
            <v>WETH</v>
          </cell>
          <cell r="D1023">
            <v>6799.6292372881362</v>
          </cell>
        </row>
        <row r="1024">
          <cell r="B1024" t="str">
            <v>102022USDT</v>
          </cell>
          <cell r="C1024" t="str">
            <v>USDT</v>
          </cell>
          <cell r="D1024">
            <v>5.296610169491526</v>
          </cell>
        </row>
        <row r="1025">
          <cell r="B1025" t="str">
            <v>102022MATIC</v>
          </cell>
          <cell r="C1025" t="str">
            <v>MATIC</v>
          </cell>
          <cell r="D1025">
            <v>4.1885593220338988</v>
          </cell>
        </row>
        <row r="1026">
          <cell r="B1026" t="str">
            <v>102022ETH</v>
          </cell>
          <cell r="C1026" t="str">
            <v>ETH</v>
          </cell>
          <cell r="D1026">
            <v>6778.54872881356</v>
          </cell>
        </row>
        <row r="1027">
          <cell r="B1027" t="str">
            <v>102022ETH</v>
          </cell>
          <cell r="C1027" t="str">
            <v>ETH</v>
          </cell>
          <cell r="D1027">
            <v>6740.0208986415882</v>
          </cell>
        </row>
        <row r="1028">
          <cell r="B1028" t="str">
            <v>102022WETH</v>
          </cell>
          <cell r="C1028" t="str">
            <v>WETH</v>
          </cell>
          <cell r="D1028">
            <v>6755.4336468129577</v>
          </cell>
        </row>
        <row r="1029">
          <cell r="B1029" t="str">
            <v>102022USDT</v>
          </cell>
          <cell r="C1029" t="str">
            <v>USDT</v>
          </cell>
          <cell r="D1029">
            <v>5.2246603970741905</v>
          </cell>
        </row>
        <row r="1030">
          <cell r="B1030" t="str">
            <v>102022MATIC</v>
          </cell>
          <cell r="C1030" t="str">
            <v>MATIC</v>
          </cell>
          <cell r="D1030">
            <v>4.2507836990595615</v>
          </cell>
        </row>
        <row r="1031">
          <cell r="B1031" t="str">
            <v>102022USDC</v>
          </cell>
          <cell r="C1031" t="str">
            <v>USDC</v>
          </cell>
          <cell r="D1031">
            <v>5.2236154649947757</v>
          </cell>
        </row>
        <row r="1032">
          <cell r="B1032" t="str">
            <v>102022ETH</v>
          </cell>
          <cell r="C1032" t="str">
            <v>ETH</v>
          </cell>
          <cell r="D1032">
            <v>6939.7482957524908</v>
          </cell>
        </row>
        <row r="1033">
          <cell r="B1033" t="str">
            <v>102022USDC</v>
          </cell>
          <cell r="C1033" t="str">
            <v>USDC</v>
          </cell>
          <cell r="D1033">
            <v>5.2438384897745145</v>
          </cell>
        </row>
        <row r="1034">
          <cell r="B1034" t="str">
            <v>102022USDT</v>
          </cell>
          <cell r="C1034" t="str">
            <v>USDT</v>
          </cell>
          <cell r="D1034">
            <v>5.2438384897745145</v>
          </cell>
        </row>
        <row r="1035">
          <cell r="B1035" t="str">
            <v>102022MATIC</v>
          </cell>
          <cell r="C1035" t="str">
            <v>MATIC</v>
          </cell>
          <cell r="D1035">
            <v>4.3293130571578393</v>
          </cell>
        </row>
        <row r="1036">
          <cell r="B1036" t="str">
            <v>102022WETH</v>
          </cell>
          <cell r="C1036" t="str">
            <v>WETH</v>
          </cell>
          <cell r="D1036">
            <v>6943.6811746198218</v>
          </cell>
        </row>
        <row r="1037">
          <cell r="B1037" t="str">
            <v>102022MATIC</v>
          </cell>
          <cell r="C1037" t="str">
            <v>MATIC</v>
          </cell>
          <cell r="D1037">
            <v>4.2671555788370874</v>
          </cell>
        </row>
        <row r="1038">
          <cell r="B1038" t="str">
            <v>102022WETH</v>
          </cell>
          <cell r="C1038" t="str">
            <v>WETH</v>
          </cell>
          <cell r="D1038">
            <v>6896.8046097433207</v>
          </cell>
        </row>
        <row r="1039">
          <cell r="B1039" t="str">
            <v>102022ETH</v>
          </cell>
          <cell r="C1039" t="str">
            <v>ETH</v>
          </cell>
          <cell r="D1039">
            <v>6890.8852802514411</v>
          </cell>
        </row>
        <row r="1040">
          <cell r="B1040" t="str">
            <v>102022USDC</v>
          </cell>
          <cell r="C1040" t="str">
            <v>USDC</v>
          </cell>
          <cell r="D1040">
            <v>5.2378208486118387</v>
          </cell>
        </row>
        <row r="1041">
          <cell r="B1041" t="str">
            <v>102022USDT</v>
          </cell>
          <cell r="C1041" t="str">
            <v>USDT</v>
          </cell>
          <cell r="D1041">
            <v>5.2383446830801468</v>
          </cell>
        </row>
        <row r="1042">
          <cell r="B1042" t="str">
            <v>102022ETH</v>
          </cell>
          <cell r="C1042" t="str">
            <v>ETH</v>
          </cell>
          <cell r="D1042">
            <v>6972.9701414353067</v>
          </cell>
        </row>
        <row r="1043">
          <cell r="B1043" t="str">
            <v>102022USDT</v>
          </cell>
          <cell r="C1043" t="str">
            <v>USDT</v>
          </cell>
          <cell r="D1043">
            <v>5.2383446830801468</v>
          </cell>
        </row>
        <row r="1044">
          <cell r="B1044" t="str">
            <v>102022MATIC</v>
          </cell>
          <cell r="C1044" t="str">
            <v>MATIC</v>
          </cell>
          <cell r="D1044">
            <v>4.3556836039811424</v>
          </cell>
        </row>
        <row r="1045">
          <cell r="B1045" t="str">
            <v>102022USDC</v>
          </cell>
          <cell r="C1045" t="str">
            <v>USDC</v>
          </cell>
          <cell r="D1045">
            <v>5.2352016762702984</v>
          </cell>
        </row>
        <row r="1046">
          <cell r="B1046" t="str">
            <v>102022WETH</v>
          </cell>
          <cell r="C1046" t="str">
            <v>WETH</v>
          </cell>
          <cell r="D1046">
            <v>6981.5086432687267</v>
          </cell>
        </row>
        <row r="1047">
          <cell r="B1047" t="str">
            <v>102022USDC</v>
          </cell>
          <cell r="C1047" t="str">
            <v>USDC</v>
          </cell>
          <cell r="D1047">
            <v>5.2521008403361344</v>
          </cell>
        </row>
        <row r="1048">
          <cell r="B1048" t="str">
            <v>102022WETH</v>
          </cell>
          <cell r="C1048" t="str">
            <v>WETH</v>
          </cell>
          <cell r="D1048">
            <v>7144.3802521008402</v>
          </cell>
        </row>
        <row r="1049">
          <cell r="B1049" t="str">
            <v>102022ETH</v>
          </cell>
          <cell r="C1049" t="str">
            <v>ETH</v>
          </cell>
          <cell r="D1049">
            <v>7102.9411764705883</v>
          </cell>
        </row>
        <row r="1050">
          <cell r="B1050" t="str">
            <v>102022MATIC</v>
          </cell>
          <cell r="C1050" t="str">
            <v>MATIC</v>
          </cell>
          <cell r="D1050">
            <v>4.3786764705882355</v>
          </cell>
        </row>
        <row r="1051">
          <cell r="B1051" t="str">
            <v>102022USDT</v>
          </cell>
          <cell r="C1051" t="str">
            <v>USDT</v>
          </cell>
          <cell r="D1051">
            <v>5.2521008403361344</v>
          </cell>
        </row>
        <row r="1052">
          <cell r="B1052" t="str">
            <v>102022WETH</v>
          </cell>
          <cell r="C1052" t="str">
            <v>WETH</v>
          </cell>
          <cell r="D1052">
            <v>7060.1774530271396</v>
          </cell>
        </row>
        <row r="1053">
          <cell r="B1053" t="str">
            <v>102022ETH</v>
          </cell>
          <cell r="C1053" t="str">
            <v>ETH</v>
          </cell>
          <cell r="D1053">
            <v>7058.6638830897709</v>
          </cell>
        </row>
        <row r="1054">
          <cell r="B1054" t="str">
            <v>102022USDT</v>
          </cell>
          <cell r="C1054" t="str">
            <v>USDT</v>
          </cell>
          <cell r="D1054">
            <v>5.2192066805845512</v>
          </cell>
        </row>
        <row r="1055">
          <cell r="B1055" t="str">
            <v>102022MATIC</v>
          </cell>
          <cell r="C1055" t="str">
            <v>MATIC</v>
          </cell>
          <cell r="D1055">
            <v>4.445198329853862</v>
          </cell>
        </row>
        <row r="1056">
          <cell r="B1056" t="str">
            <v>102022USDC</v>
          </cell>
          <cell r="C1056" t="str">
            <v>USDC</v>
          </cell>
          <cell r="D1056">
            <v>5.2186847599164929</v>
          </cell>
        </row>
        <row r="1057">
          <cell r="B1057" t="str">
            <v>102022USDC</v>
          </cell>
          <cell r="C1057" t="str">
            <v>USDC</v>
          </cell>
          <cell r="D1057">
            <v>5.2029136316337148</v>
          </cell>
        </row>
        <row r="1058">
          <cell r="B1058" t="str">
            <v>102022ETH</v>
          </cell>
          <cell r="C1058" t="str">
            <v>ETH</v>
          </cell>
          <cell r="D1058">
            <v>7085.848074921957</v>
          </cell>
        </row>
        <row r="1059">
          <cell r="B1059" t="str">
            <v>102022WETH</v>
          </cell>
          <cell r="C1059" t="str">
            <v>WETH</v>
          </cell>
          <cell r="D1059">
            <v>7063.7877211238292</v>
          </cell>
        </row>
        <row r="1060">
          <cell r="B1060" t="str">
            <v>102022USDT</v>
          </cell>
          <cell r="C1060" t="str">
            <v>USDT</v>
          </cell>
          <cell r="D1060">
            <v>5.2029136316337148</v>
          </cell>
        </row>
        <row r="1061">
          <cell r="B1061" t="str">
            <v>102022MATIC</v>
          </cell>
          <cell r="C1061" t="str">
            <v>MATIC</v>
          </cell>
          <cell r="D1061">
            <v>4.3475546305931321</v>
          </cell>
        </row>
        <row r="1062">
          <cell r="B1062" t="str">
            <v>102022USDT</v>
          </cell>
          <cell r="C1062" t="str">
            <v>USDT</v>
          </cell>
          <cell r="D1062">
            <v>5.1894135962636216</v>
          </cell>
        </row>
        <row r="1063">
          <cell r="B1063" t="str">
            <v>102022WETH</v>
          </cell>
          <cell r="C1063" t="str">
            <v>WETH</v>
          </cell>
          <cell r="D1063">
            <v>6865.9055526725469</v>
          </cell>
        </row>
        <row r="1064">
          <cell r="B1064" t="str">
            <v>102022ETH</v>
          </cell>
          <cell r="C1064" t="str">
            <v>ETH</v>
          </cell>
          <cell r="D1064">
            <v>6867.2548002075755</v>
          </cell>
        </row>
        <row r="1065">
          <cell r="B1065" t="str">
            <v>102022USDC</v>
          </cell>
          <cell r="C1065" t="str">
            <v>USDC</v>
          </cell>
          <cell r="D1065">
            <v>5.1894135962636216</v>
          </cell>
        </row>
        <row r="1066">
          <cell r="B1066" t="str">
            <v>102022MATIC</v>
          </cell>
          <cell r="C1066" t="str">
            <v>MATIC</v>
          </cell>
          <cell r="D1066">
            <v>4.1541255838090292</v>
          </cell>
        </row>
        <row r="1067">
          <cell r="B1067" t="str">
            <v>102022WETH</v>
          </cell>
          <cell r="C1067" t="str">
            <v>WETH</v>
          </cell>
          <cell r="D1067">
            <v>6891.644204851752</v>
          </cell>
        </row>
        <row r="1068">
          <cell r="B1068" t="str">
            <v>102022USDC</v>
          </cell>
          <cell r="C1068" t="str">
            <v>USDC</v>
          </cell>
          <cell r="D1068">
            <v>5.3908355795148246</v>
          </cell>
        </row>
        <row r="1069">
          <cell r="B1069" t="str">
            <v>102022MATIC</v>
          </cell>
          <cell r="C1069" t="str">
            <v>MATIC</v>
          </cell>
          <cell r="D1069">
            <v>4.1148247978436654</v>
          </cell>
        </row>
        <row r="1070">
          <cell r="B1070" t="str">
            <v>102022ETH</v>
          </cell>
          <cell r="C1070" t="str">
            <v>ETH</v>
          </cell>
          <cell r="D1070">
            <v>6882.4258760107814</v>
          </cell>
        </row>
        <row r="1071">
          <cell r="B1071" t="str">
            <v>102022USDT</v>
          </cell>
          <cell r="C1071" t="str">
            <v>USDT</v>
          </cell>
          <cell r="D1071">
            <v>5.3908355795148246</v>
          </cell>
        </row>
        <row r="1072">
          <cell r="B1072" t="str">
            <v>102022USDC</v>
          </cell>
          <cell r="C1072" t="str">
            <v>USDC</v>
          </cell>
          <cell r="D1072">
            <v>5.3821313240043063</v>
          </cell>
        </row>
        <row r="1073">
          <cell r="B1073" t="str">
            <v>102022ETH</v>
          </cell>
          <cell r="C1073" t="str">
            <v>ETH</v>
          </cell>
          <cell r="D1073">
            <v>7060.2798708288483</v>
          </cell>
        </row>
        <row r="1074">
          <cell r="B1074" t="str">
            <v>102022USDT</v>
          </cell>
          <cell r="C1074" t="str">
            <v>USDT</v>
          </cell>
          <cell r="D1074">
            <v>5.3821313240043063</v>
          </cell>
        </row>
        <row r="1075">
          <cell r="B1075" t="str">
            <v>102022MATIC</v>
          </cell>
          <cell r="C1075" t="str">
            <v>MATIC</v>
          </cell>
          <cell r="D1075">
            <v>4.1275565123789022</v>
          </cell>
        </row>
        <row r="1076">
          <cell r="B1076" t="str">
            <v>102022WETH</v>
          </cell>
          <cell r="C1076" t="str">
            <v>WETH</v>
          </cell>
          <cell r="D1076">
            <v>7038.1593110871918</v>
          </cell>
        </row>
        <row r="1077">
          <cell r="B1077" t="str">
            <v>92022MATIC</v>
          </cell>
          <cell r="C1077" t="str">
            <v>MATIC</v>
          </cell>
          <cell r="D1077">
            <v>4.1912715517241379</v>
          </cell>
        </row>
        <row r="1078">
          <cell r="B1078" t="str">
            <v>92022USDT</v>
          </cell>
          <cell r="C1078" t="str">
            <v>USDT</v>
          </cell>
          <cell r="D1078">
            <v>5.3879310344827589</v>
          </cell>
        </row>
        <row r="1079">
          <cell r="B1079" t="str">
            <v>92022USDC</v>
          </cell>
          <cell r="C1079" t="str">
            <v>USDC</v>
          </cell>
          <cell r="D1079">
            <v>5.3830818965517242</v>
          </cell>
        </row>
        <row r="1080">
          <cell r="B1080" t="str">
            <v>92022WETH</v>
          </cell>
          <cell r="C1080" t="str">
            <v>WETH</v>
          </cell>
          <cell r="D1080">
            <v>7151.1314655172418</v>
          </cell>
        </row>
        <row r="1081">
          <cell r="B1081" t="str">
            <v>92022ETH</v>
          </cell>
          <cell r="C1081" t="str">
            <v>ETH</v>
          </cell>
          <cell r="D1081">
            <v>7158.9439655172418</v>
          </cell>
        </row>
        <row r="1082">
          <cell r="B1082" t="str">
            <v>92022WETH</v>
          </cell>
          <cell r="C1082" t="str">
            <v>WETH</v>
          </cell>
          <cell r="D1082">
            <v>7183.4946236559144</v>
          </cell>
        </row>
        <row r="1083">
          <cell r="B1083" t="str">
            <v>92022ETH</v>
          </cell>
          <cell r="C1083" t="str">
            <v>ETH</v>
          </cell>
          <cell r="D1083">
            <v>7182.2580645161288</v>
          </cell>
        </row>
        <row r="1084">
          <cell r="B1084" t="str">
            <v>92022USDT</v>
          </cell>
          <cell r="C1084" t="str">
            <v>USDT</v>
          </cell>
          <cell r="D1084">
            <v>5.376344086021505</v>
          </cell>
        </row>
        <row r="1085">
          <cell r="B1085" t="str">
            <v>92022USDC</v>
          </cell>
          <cell r="C1085" t="str">
            <v>USDC</v>
          </cell>
          <cell r="D1085">
            <v>5.3817204301075261</v>
          </cell>
        </row>
        <row r="1086">
          <cell r="B1086" t="str">
            <v>92022MATIC</v>
          </cell>
          <cell r="C1086" t="str">
            <v>MATIC</v>
          </cell>
          <cell r="D1086">
            <v>4.1037634408602148</v>
          </cell>
        </row>
        <row r="1087">
          <cell r="B1087" t="str">
            <v>92022ETH</v>
          </cell>
          <cell r="C1087" t="str">
            <v>ETH</v>
          </cell>
          <cell r="D1087">
            <v>7158.1905781584592</v>
          </cell>
        </row>
        <row r="1088">
          <cell r="B1088" t="str">
            <v>92022USDT</v>
          </cell>
          <cell r="C1088" t="str">
            <v>USDT</v>
          </cell>
          <cell r="D1088">
            <v>5.3533190578158463</v>
          </cell>
        </row>
        <row r="1089">
          <cell r="B1089" t="str">
            <v>92022USDC</v>
          </cell>
          <cell r="C1089" t="str">
            <v>USDC</v>
          </cell>
          <cell r="D1089">
            <v>5.352783725910065</v>
          </cell>
        </row>
        <row r="1090">
          <cell r="B1090" t="str">
            <v>92022MATIC</v>
          </cell>
          <cell r="C1090" t="str">
            <v>MATIC</v>
          </cell>
          <cell r="D1090">
            <v>4.0010706638115634</v>
          </cell>
        </row>
        <row r="1091">
          <cell r="B1091" t="str">
            <v>92022WETH</v>
          </cell>
          <cell r="C1091" t="str">
            <v>WETH</v>
          </cell>
          <cell r="D1091">
            <v>7176.2847965738765</v>
          </cell>
        </row>
        <row r="1092">
          <cell r="B1092" t="str">
            <v>92022WETH</v>
          </cell>
          <cell r="C1092" t="str">
            <v>WETH</v>
          </cell>
          <cell r="D1092">
            <v>7111.1764705882351</v>
          </cell>
        </row>
        <row r="1093">
          <cell r="B1093" t="str">
            <v>92022USDT</v>
          </cell>
          <cell r="C1093" t="str">
            <v>USDT</v>
          </cell>
          <cell r="D1093">
            <v>5.3475935828877006</v>
          </cell>
        </row>
        <row r="1094">
          <cell r="B1094" t="str">
            <v>92022USDC</v>
          </cell>
          <cell r="C1094" t="str">
            <v>USDC</v>
          </cell>
          <cell r="D1094">
            <v>5.3465240641711231</v>
          </cell>
        </row>
        <row r="1095">
          <cell r="B1095" t="str">
            <v>92022MATIC</v>
          </cell>
          <cell r="C1095" t="str">
            <v>MATIC</v>
          </cell>
          <cell r="D1095">
            <v>3.9513368983957218</v>
          </cell>
        </row>
        <row r="1096">
          <cell r="B1096" t="str">
            <v>92022ETH</v>
          </cell>
          <cell r="C1096" t="str">
            <v>ETH</v>
          </cell>
          <cell r="D1096">
            <v>7102.1925133689838</v>
          </cell>
        </row>
        <row r="1097">
          <cell r="B1097" t="str">
            <v>92022ETH</v>
          </cell>
          <cell r="C1097" t="str">
            <v>ETH</v>
          </cell>
          <cell r="D1097">
            <v>7106.0606060606069</v>
          </cell>
        </row>
        <row r="1098">
          <cell r="B1098" t="str">
            <v>92022USDC</v>
          </cell>
          <cell r="C1098" t="str">
            <v>USDC</v>
          </cell>
          <cell r="D1098">
            <v>5.3163211057947901</v>
          </cell>
        </row>
        <row r="1099">
          <cell r="B1099" t="str">
            <v>92022USDT</v>
          </cell>
          <cell r="C1099" t="str">
            <v>USDT</v>
          </cell>
          <cell r="D1099">
            <v>5.3163211057947901</v>
          </cell>
        </row>
        <row r="1100">
          <cell r="B1100" t="str">
            <v>92022MATIC</v>
          </cell>
          <cell r="C1100" t="str">
            <v>MATIC</v>
          </cell>
          <cell r="D1100">
            <v>4.0191387559808618</v>
          </cell>
        </row>
        <row r="1101">
          <cell r="B1101" t="str">
            <v>92022WETH</v>
          </cell>
          <cell r="C1101" t="str">
            <v>WETH</v>
          </cell>
          <cell r="D1101">
            <v>7105.9542796384912</v>
          </cell>
        </row>
        <row r="1102">
          <cell r="B1102" t="str">
            <v>92022USDC</v>
          </cell>
          <cell r="C1102" t="str">
            <v>USDC</v>
          </cell>
          <cell r="D1102">
            <v>5.2246603970741905</v>
          </cell>
        </row>
        <row r="1103">
          <cell r="B1103" t="str">
            <v>92022MATIC</v>
          </cell>
          <cell r="C1103" t="str">
            <v>MATIC</v>
          </cell>
          <cell r="D1103">
            <v>3.864681295715779</v>
          </cell>
        </row>
        <row r="1104">
          <cell r="B1104" t="str">
            <v>92022USDT</v>
          </cell>
          <cell r="C1104" t="str">
            <v>USDT</v>
          </cell>
          <cell r="D1104">
            <v>5.2246603970741905</v>
          </cell>
        </row>
        <row r="1105">
          <cell r="B1105" t="str">
            <v>92022WETH</v>
          </cell>
          <cell r="C1105" t="str">
            <v>WETH</v>
          </cell>
          <cell r="D1105">
            <v>6779.1536050156747</v>
          </cell>
        </row>
        <row r="1106">
          <cell r="B1106" t="str">
            <v>92022ETH</v>
          </cell>
          <cell r="C1106" t="str">
            <v>ETH</v>
          </cell>
          <cell r="D1106">
            <v>6764.4723092998956</v>
          </cell>
        </row>
        <row r="1107">
          <cell r="B1107" t="str">
            <v>92022USDC</v>
          </cell>
          <cell r="C1107" t="str">
            <v>USDC</v>
          </cell>
          <cell r="D1107">
            <v>5.2273915316257185</v>
          </cell>
        </row>
        <row r="1108">
          <cell r="B1108" t="str">
            <v>92022MATIC</v>
          </cell>
          <cell r="C1108" t="str">
            <v>MATIC</v>
          </cell>
          <cell r="D1108">
            <v>3.9351803450078409</v>
          </cell>
        </row>
        <row r="1109">
          <cell r="B1109" t="str">
            <v>92022USDT</v>
          </cell>
          <cell r="C1109" t="str">
            <v>USDT</v>
          </cell>
          <cell r="D1109">
            <v>5.2273915316257185</v>
          </cell>
        </row>
        <row r="1110">
          <cell r="B1110" t="str">
            <v>92022ETH</v>
          </cell>
          <cell r="C1110" t="str">
            <v>ETH</v>
          </cell>
          <cell r="D1110">
            <v>6885.0496602195499</v>
          </cell>
        </row>
        <row r="1111">
          <cell r="B1111" t="str">
            <v>92022WETH</v>
          </cell>
          <cell r="C1111" t="str">
            <v>WETH</v>
          </cell>
          <cell r="D1111">
            <v>6875.9017250392044</v>
          </cell>
        </row>
        <row r="1112">
          <cell r="B1112" t="str">
            <v>92022WETH</v>
          </cell>
          <cell r="C1112" t="str">
            <v>WETH</v>
          </cell>
          <cell r="D1112">
            <v>6936.976987447697</v>
          </cell>
        </row>
        <row r="1113">
          <cell r="B1113" t="str">
            <v>92022USDC</v>
          </cell>
          <cell r="C1113" t="str">
            <v>USDC</v>
          </cell>
          <cell r="D1113">
            <v>5.2296025104602508</v>
          </cell>
        </row>
        <row r="1114">
          <cell r="B1114" t="str">
            <v>92022ETH</v>
          </cell>
          <cell r="C1114" t="str">
            <v>ETH</v>
          </cell>
          <cell r="D1114">
            <v>6940.1150627615052</v>
          </cell>
        </row>
        <row r="1115">
          <cell r="B1115" t="str">
            <v>92022MATIC</v>
          </cell>
          <cell r="C1115" t="str">
            <v>MATIC</v>
          </cell>
          <cell r="D1115">
            <v>4.0726987447698733</v>
          </cell>
        </row>
        <row r="1116">
          <cell r="B1116" t="str">
            <v>92022USDT</v>
          </cell>
          <cell r="C1116" t="str">
            <v>USDT</v>
          </cell>
          <cell r="D1116">
            <v>5.2301255230125516</v>
          </cell>
        </row>
        <row r="1117">
          <cell r="B1117" t="str">
            <v>92022ETH</v>
          </cell>
          <cell r="C1117" t="str">
            <v>ETH</v>
          </cell>
          <cell r="D1117">
            <v>6821.75925925926</v>
          </cell>
        </row>
        <row r="1118">
          <cell r="B1118" t="str">
            <v>92022MATIC</v>
          </cell>
          <cell r="C1118" t="str">
            <v>MATIC</v>
          </cell>
          <cell r="D1118">
            <v>3.8683127572016462</v>
          </cell>
        </row>
        <row r="1119">
          <cell r="B1119" t="str">
            <v>92022WETH</v>
          </cell>
          <cell r="C1119" t="str">
            <v>WETH</v>
          </cell>
          <cell r="D1119">
            <v>6844.2901234567908</v>
          </cell>
        </row>
        <row r="1120">
          <cell r="B1120" t="str">
            <v>92022USDC</v>
          </cell>
          <cell r="C1120" t="str">
            <v>USDC</v>
          </cell>
          <cell r="D1120">
            <v>5.1440329218106999</v>
          </cell>
        </row>
        <row r="1121">
          <cell r="B1121" t="str">
            <v>92022USDT</v>
          </cell>
          <cell r="C1121" t="str">
            <v>USDT</v>
          </cell>
          <cell r="D1121">
            <v>5.1440329218106999</v>
          </cell>
        </row>
        <row r="1122">
          <cell r="B1122" t="str">
            <v>92022MATIC</v>
          </cell>
          <cell r="C1122" t="str">
            <v>MATIC</v>
          </cell>
          <cell r="D1122">
            <v>3.6543274244004169</v>
          </cell>
        </row>
        <row r="1123">
          <cell r="B1123" t="str">
            <v>92022WETH</v>
          </cell>
          <cell r="C1123" t="str">
            <v>WETH</v>
          </cell>
          <cell r="D1123">
            <v>6534.0458811261733</v>
          </cell>
        </row>
        <row r="1124">
          <cell r="B1124" t="str">
            <v>92022ETH</v>
          </cell>
          <cell r="C1124" t="str">
            <v>ETH</v>
          </cell>
          <cell r="D1124">
            <v>6497.8623566214801</v>
          </cell>
        </row>
        <row r="1125">
          <cell r="B1125" t="str">
            <v>92022USDC</v>
          </cell>
          <cell r="C1125" t="str">
            <v>USDC</v>
          </cell>
          <cell r="D1125">
            <v>5.2111574556830034</v>
          </cell>
        </row>
        <row r="1126">
          <cell r="B1126" t="str">
            <v>92022USDT</v>
          </cell>
          <cell r="C1126" t="str">
            <v>USDT</v>
          </cell>
          <cell r="D1126">
            <v>5.2137643378519289</v>
          </cell>
        </row>
        <row r="1127">
          <cell r="B1127" t="str">
            <v>92022MATIC</v>
          </cell>
          <cell r="C1127" t="str">
            <v>MATIC</v>
          </cell>
          <cell r="D1127">
            <v>3.7935851008794619</v>
          </cell>
        </row>
        <row r="1128">
          <cell r="B1128" t="str">
            <v>92022WETH</v>
          </cell>
          <cell r="C1128" t="str">
            <v>WETH</v>
          </cell>
          <cell r="D1128">
            <v>6841.8003103983447</v>
          </cell>
        </row>
        <row r="1129">
          <cell r="B1129" t="str">
            <v>92022ETH</v>
          </cell>
          <cell r="C1129" t="str">
            <v>ETH</v>
          </cell>
          <cell r="D1129">
            <v>6844.6456285566474</v>
          </cell>
        </row>
        <row r="1130">
          <cell r="B1130" t="str">
            <v>92022USDT</v>
          </cell>
          <cell r="C1130" t="str">
            <v>USDT</v>
          </cell>
          <cell r="D1130">
            <v>5.173305742369374</v>
          </cell>
        </row>
        <row r="1131">
          <cell r="B1131" t="str">
            <v>92022USDC</v>
          </cell>
          <cell r="C1131" t="str">
            <v>USDC</v>
          </cell>
          <cell r="D1131">
            <v>5.173305742369374</v>
          </cell>
        </row>
        <row r="1132">
          <cell r="B1132" t="str">
            <v>92022MATIC</v>
          </cell>
          <cell r="C1132" t="str">
            <v>MATIC</v>
          </cell>
          <cell r="D1132">
            <v>3.985944820406039</v>
          </cell>
        </row>
        <row r="1133">
          <cell r="B1133" t="str">
            <v>92022USDC</v>
          </cell>
          <cell r="C1133" t="str">
            <v>USDC</v>
          </cell>
          <cell r="D1133">
            <v>5.2056220718375847</v>
          </cell>
        </row>
        <row r="1134">
          <cell r="B1134" t="str">
            <v>92022WETH</v>
          </cell>
          <cell r="C1134" t="str">
            <v>WETH</v>
          </cell>
          <cell r="D1134">
            <v>7182.4049973971896</v>
          </cell>
        </row>
        <row r="1135">
          <cell r="B1135" t="str">
            <v>92022ETH</v>
          </cell>
          <cell r="C1135" t="str">
            <v>ETH</v>
          </cell>
          <cell r="D1135">
            <v>7164.0291514836026</v>
          </cell>
        </row>
        <row r="1136">
          <cell r="B1136" t="str">
            <v>92022USDT</v>
          </cell>
          <cell r="C1136" t="str">
            <v>USDT</v>
          </cell>
          <cell r="D1136">
            <v>5.2056220718375847</v>
          </cell>
        </row>
        <row r="1137">
          <cell r="B1137" t="str">
            <v>92022MATIC</v>
          </cell>
          <cell r="C1137" t="str">
            <v>MATIC</v>
          </cell>
          <cell r="D1137">
            <v>3.9815010570824518</v>
          </cell>
        </row>
        <row r="1138">
          <cell r="B1138" t="str">
            <v>92022WETH</v>
          </cell>
          <cell r="C1138" t="str">
            <v>WETH</v>
          </cell>
          <cell r="D1138">
            <v>7053.2241014799147</v>
          </cell>
        </row>
        <row r="1139">
          <cell r="B1139" t="str">
            <v>92022USDC</v>
          </cell>
          <cell r="C1139" t="str">
            <v>USDC</v>
          </cell>
          <cell r="D1139">
            <v>5.2854122621564477</v>
          </cell>
        </row>
        <row r="1140">
          <cell r="B1140" t="str">
            <v>92022USDT</v>
          </cell>
          <cell r="C1140" t="str">
            <v>USDT</v>
          </cell>
          <cell r="D1140">
            <v>5.2854122621564477</v>
          </cell>
        </row>
        <row r="1141">
          <cell r="B1141" t="str">
            <v>92022ETH</v>
          </cell>
          <cell r="C1141" t="str">
            <v>ETH</v>
          </cell>
          <cell r="D1141">
            <v>7052.3255813953483</v>
          </cell>
        </row>
        <row r="1142">
          <cell r="B1142" t="str">
            <v>92022MATIC</v>
          </cell>
          <cell r="C1142" t="str">
            <v>MATIC</v>
          </cell>
          <cell r="D1142">
            <v>4.3622959452343339</v>
          </cell>
        </row>
        <row r="1143">
          <cell r="B1143" t="str">
            <v>92022USDC</v>
          </cell>
          <cell r="C1143" t="str">
            <v>USDC</v>
          </cell>
          <cell r="D1143">
            <v>5.2659294365455498</v>
          </cell>
        </row>
        <row r="1144">
          <cell r="B1144" t="str">
            <v>92022USDT</v>
          </cell>
          <cell r="C1144" t="str">
            <v>USDT</v>
          </cell>
          <cell r="D1144">
            <v>5.2659294365455498</v>
          </cell>
        </row>
        <row r="1145">
          <cell r="B1145" t="str">
            <v>92022ETH</v>
          </cell>
          <cell r="C1145" t="str">
            <v>ETH</v>
          </cell>
          <cell r="D1145">
            <v>7735.9136387572398</v>
          </cell>
        </row>
        <row r="1146">
          <cell r="B1146" t="str">
            <v>92022WETH</v>
          </cell>
          <cell r="C1146" t="str">
            <v>WETH</v>
          </cell>
          <cell r="D1146">
            <v>7731.8062137967345</v>
          </cell>
        </row>
        <row r="1147">
          <cell r="B1147" t="str">
            <v>92022USDT</v>
          </cell>
          <cell r="C1147" t="str">
            <v>USDT</v>
          </cell>
          <cell r="D1147">
            <v>5.2687038988408856</v>
          </cell>
        </row>
        <row r="1148">
          <cell r="B1148" t="str">
            <v>92022USDC</v>
          </cell>
          <cell r="C1148" t="str">
            <v>USDC</v>
          </cell>
          <cell r="D1148">
            <v>5.2687038988408856</v>
          </cell>
        </row>
        <row r="1149">
          <cell r="B1149" t="str">
            <v>92022ETH</v>
          </cell>
          <cell r="C1149" t="str">
            <v>ETH</v>
          </cell>
          <cell r="D1149">
            <v>7555.1633298208653</v>
          </cell>
        </row>
        <row r="1150">
          <cell r="B1150" t="str">
            <v>92022MATIC</v>
          </cell>
          <cell r="C1150" t="str">
            <v>MATIC</v>
          </cell>
          <cell r="D1150">
            <v>4.2507903055848262</v>
          </cell>
        </row>
        <row r="1151">
          <cell r="B1151" t="str">
            <v>92022WETH</v>
          </cell>
          <cell r="C1151" t="str">
            <v>WETH</v>
          </cell>
          <cell r="D1151">
            <v>7526.7123287671238</v>
          </cell>
        </row>
        <row r="1152">
          <cell r="B1152" t="str">
            <v>92022ETH</v>
          </cell>
          <cell r="C1152" t="str">
            <v>ETH</v>
          </cell>
          <cell r="D1152">
            <v>7754.1337546076875</v>
          </cell>
        </row>
        <row r="1153">
          <cell r="B1153" t="str">
            <v>92022USDC</v>
          </cell>
          <cell r="C1153" t="str">
            <v>USDC</v>
          </cell>
          <cell r="D1153">
            <v>5.2659294365455498</v>
          </cell>
        </row>
        <row r="1154">
          <cell r="B1154" t="str">
            <v>92022MATIC</v>
          </cell>
          <cell r="C1154" t="str">
            <v>MATIC</v>
          </cell>
          <cell r="D1154">
            <v>4.3422854133754605</v>
          </cell>
        </row>
        <row r="1155">
          <cell r="B1155" t="str">
            <v>92022USDT</v>
          </cell>
          <cell r="C1155" t="str">
            <v>USDT</v>
          </cell>
          <cell r="D1155">
            <v>5.2659294365455498</v>
          </cell>
        </row>
        <row r="1156">
          <cell r="B1156" t="str">
            <v>92022WETH</v>
          </cell>
          <cell r="C1156" t="str">
            <v>WETH</v>
          </cell>
          <cell r="D1156">
            <v>7739.2311743022638</v>
          </cell>
        </row>
        <row r="1157">
          <cell r="B1157" t="str">
            <v>92022MATIC</v>
          </cell>
          <cell r="C1157" t="str">
            <v>MATIC</v>
          </cell>
          <cell r="D1157">
            <v>4.4911734164070616</v>
          </cell>
        </row>
        <row r="1158">
          <cell r="B1158" t="str">
            <v>92022USDC</v>
          </cell>
          <cell r="C1158" t="str">
            <v>USDC</v>
          </cell>
          <cell r="D1158">
            <v>5.1921079958463139</v>
          </cell>
        </row>
        <row r="1159">
          <cell r="B1159" t="str">
            <v>92022ETH</v>
          </cell>
          <cell r="C1159" t="str">
            <v>ETH</v>
          </cell>
          <cell r="D1159">
            <v>8512.9802699896154</v>
          </cell>
        </row>
        <row r="1160">
          <cell r="B1160" t="str">
            <v>92022USDT</v>
          </cell>
          <cell r="C1160" t="str">
            <v>USDT</v>
          </cell>
          <cell r="D1160">
            <v>5.1921079958463139</v>
          </cell>
        </row>
        <row r="1161">
          <cell r="B1161" t="str">
            <v>92022WETH</v>
          </cell>
          <cell r="C1161" t="str">
            <v>WETH</v>
          </cell>
          <cell r="D1161">
            <v>8505.9709241952241</v>
          </cell>
        </row>
        <row r="1162">
          <cell r="B1162" t="str">
            <v>92022MATIC</v>
          </cell>
          <cell r="C1162" t="str">
            <v>MATIC</v>
          </cell>
          <cell r="D1162">
            <v>4.4067708333333329</v>
          </cell>
        </row>
        <row r="1163">
          <cell r="B1163" t="str">
            <v>92022ETH</v>
          </cell>
          <cell r="C1163" t="str">
            <v>ETH</v>
          </cell>
          <cell r="D1163">
            <v>8200.8333333333321</v>
          </cell>
        </row>
        <row r="1164">
          <cell r="B1164" t="str">
            <v>92022USDT</v>
          </cell>
          <cell r="C1164" t="str">
            <v>USDT</v>
          </cell>
          <cell r="D1164">
            <v>5.208333333333333</v>
          </cell>
        </row>
        <row r="1165">
          <cell r="B1165" t="str">
            <v>92022WETH</v>
          </cell>
          <cell r="C1165" t="str">
            <v>WETH</v>
          </cell>
          <cell r="D1165">
            <v>8201.0937499999982</v>
          </cell>
        </row>
        <row r="1166">
          <cell r="B1166" t="str">
            <v>92022USDC</v>
          </cell>
          <cell r="C1166" t="str">
            <v>USDC</v>
          </cell>
          <cell r="D1166">
            <v>5.208333333333333</v>
          </cell>
        </row>
        <row r="1167">
          <cell r="B1167" t="str">
            <v>92022WETH</v>
          </cell>
          <cell r="C1167" t="str">
            <v>WETH</v>
          </cell>
          <cell r="D1167">
            <v>8754.8979591836742</v>
          </cell>
        </row>
        <row r="1168">
          <cell r="B1168" t="str">
            <v>92022MATIC</v>
          </cell>
          <cell r="C1168" t="str">
            <v>MATIC</v>
          </cell>
          <cell r="D1168">
            <v>4.75</v>
          </cell>
        </row>
        <row r="1169">
          <cell r="B1169" t="str">
            <v>92022USDT</v>
          </cell>
          <cell r="C1169" t="str">
            <v>USDT</v>
          </cell>
          <cell r="D1169">
            <v>5.1020408163265305</v>
          </cell>
        </row>
        <row r="1170">
          <cell r="B1170" t="str">
            <v>92022ETH</v>
          </cell>
          <cell r="C1170" t="str">
            <v>ETH</v>
          </cell>
          <cell r="D1170">
            <v>8757.8061224489793</v>
          </cell>
        </row>
        <row r="1171">
          <cell r="B1171" t="str">
            <v>92022USDC</v>
          </cell>
          <cell r="C1171" t="str">
            <v>USDC</v>
          </cell>
          <cell r="D1171">
            <v>5.1020408163265305</v>
          </cell>
        </row>
        <row r="1172">
          <cell r="B1172" t="str">
            <v>92022MATIC</v>
          </cell>
          <cell r="C1172" t="str">
            <v>MATIC</v>
          </cell>
          <cell r="D1172">
            <v>4.615384615384615</v>
          </cell>
        </row>
        <row r="1173">
          <cell r="B1173" t="str">
            <v>92022USDC</v>
          </cell>
          <cell r="C1173" t="str">
            <v>USDC</v>
          </cell>
          <cell r="D1173">
            <v>5.1677852348993278</v>
          </cell>
        </row>
        <row r="1174">
          <cell r="B1174" t="str">
            <v>92022USDT</v>
          </cell>
          <cell r="C1174" t="str">
            <v>USDT</v>
          </cell>
          <cell r="D1174">
            <v>5.1626226122870413</v>
          </cell>
        </row>
        <row r="1175">
          <cell r="B1175" t="str">
            <v>92022ETH</v>
          </cell>
          <cell r="C1175" t="str">
            <v>ETH</v>
          </cell>
          <cell r="D1175">
            <v>9122.457408363447</v>
          </cell>
        </row>
        <row r="1176">
          <cell r="B1176" t="str">
            <v>92022WETH</v>
          </cell>
          <cell r="C1176" t="str">
            <v>WETH</v>
          </cell>
          <cell r="D1176">
            <v>9086.8869385647904</v>
          </cell>
        </row>
        <row r="1177">
          <cell r="B1177" t="str">
            <v>92022WETH</v>
          </cell>
          <cell r="C1177" t="str">
            <v>WETH</v>
          </cell>
          <cell r="D1177">
            <v>9217.1842650103517</v>
          </cell>
        </row>
        <row r="1178">
          <cell r="B1178" t="str">
            <v>92022ETH</v>
          </cell>
          <cell r="C1178" t="str">
            <v>ETH</v>
          </cell>
          <cell r="D1178">
            <v>9185.7660455486548</v>
          </cell>
        </row>
        <row r="1179">
          <cell r="B1179" t="str">
            <v>92022USDC</v>
          </cell>
          <cell r="C1179" t="str">
            <v>USDC</v>
          </cell>
          <cell r="D1179">
            <v>5.1754658385093171</v>
          </cell>
        </row>
        <row r="1180">
          <cell r="B1180" t="str">
            <v>92022MATIC</v>
          </cell>
          <cell r="C1180" t="str">
            <v>MATIC</v>
          </cell>
          <cell r="D1180">
            <v>4.6899585921325055</v>
          </cell>
        </row>
        <row r="1181">
          <cell r="B1181" t="str">
            <v>92022USDT</v>
          </cell>
          <cell r="C1181" t="str">
            <v>USDT</v>
          </cell>
          <cell r="D1181">
            <v>5.1759834368530022</v>
          </cell>
        </row>
        <row r="1182">
          <cell r="B1182" t="str">
            <v>92022WETH</v>
          </cell>
          <cell r="C1182" t="str">
            <v>WETH</v>
          </cell>
          <cell r="D1182">
            <v>8851.5245478036177</v>
          </cell>
        </row>
        <row r="1183">
          <cell r="B1183" t="str">
            <v>92022USDC</v>
          </cell>
          <cell r="C1183" t="str">
            <v>USDC</v>
          </cell>
          <cell r="D1183">
            <v>5.1679586563307494</v>
          </cell>
        </row>
        <row r="1184">
          <cell r="B1184" t="str">
            <v>92022ETH</v>
          </cell>
          <cell r="C1184" t="str">
            <v>ETH</v>
          </cell>
          <cell r="D1184">
            <v>8885.5297157622736</v>
          </cell>
        </row>
        <row r="1185">
          <cell r="B1185" t="str">
            <v>92022MATIC</v>
          </cell>
          <cell r="C1185" t="str">
            <v>MATIC</v>
          </cell>
          <cell r="D1185">
            <v>4.6046511627906979</v>
          </cell>
        </row>
        <row r="1186">
          <cell r="B1186" t="str">
            <v>92022USDT</v>
          </cell>
          <cell r="C1186" t="str">
            <v>USDT</v>
          </cell>
          <cell r="D1186">
            <v>5.1679586563307494</v>
          </cell>
        </row>
        <row r="1187">
          <cell r="B1187" t="str">
            <v>92022WETH</v>
          </cell>
          <cell r="C1187" t="str">
            <v>WETH</v>
          </cell>
          <cell r="D1187">
            <v>8518.0678851174944</v>
          </cell>
        </row>
        <row r="1188">
          <cell r="B1188" t="str">
            <v>92022USDC</v>
          </cell>
          <cell r="C1188" t="str">
            <v>USDC</v>
          </cell>
          <cell r="D1188">
            <v>5.2219321148825069</v>
          </cell>
        </row>
        <row r="1189">
          <cell r="B1189" t="str">
            <v>92022MATIC</v>
          </cell>
          <cell r="C1189" t="str">
            <v>MATIC</v>
          </cell>
          <cell r="D1189">
            <v>4.4140992167101833</v>
          </cell>
        </row>
        <row r="1190">
          <cell r="B1190" t="str">
            <v>92022USDT</v>
          </cell>
          <cell r="C1190" t="str">
            <v>USDT</v>
          </cell>
          <cell r="D1190">
            <v>5.2219321148825069</v>
          </cell>
        </row>
        <row r="1191">
          <cell r="B1191" t="str">
            <v>92022ETH</v>
          </cell>
          <cell r="C1191" t="str">
            <v>ETH</v>
          </cell>
          <cell r="D1191">
            <v>8540.9921671018274</v>
          </cell>
        </row>
        <row r="1192">
          <cell r="B1192" t="str">
            <v>92022WETH</v>
          </cell>
          <cell r="C1192" t="str">
            <v>WETH</v>
          </cell>
          <cell r="D1192">
            <v>8546.6141732283468</v>
          </cell>
        </row>
        <row r="1193">
          <cell r="B1193" t="str">
            <v>92022USDT</v>
          </cell>
          <cell r="C1193" t="str">
            <v>USDT</v>
          </cell>
          <cell r="D1193">
            <v>5.2493438320209975</v>
          </cell>
        </row>
        <row r="1194">
          <cell r="B1194" t="str">
            <v>92022MATIC</v>
          </cell>
          <cell r="C1194" t="str">
            <v>MATIC</v>
          </cell>
          <cell r="D1194">
            <v>4.4110236220472441</v>
          </cell>
        </row>
        <row r="1195">
          <cell r="B1195" t="str">
            <v>92022ETH</v>
          </cell>
          <cell r="C1195" t="str">
            <v>ETH</v>
          </cell>
          <cell r="D1195">
            <v>8556.4304461942265</v>
          </cell>
        </row>
        <row r="1196">
          <cell r="B1196" t="str">
            <v>92022USDC</v>
          </cell>
          <cell r="C1196" t="str">
            <v>USDC</v>
          </cell>
          <cell r="D1196">
            <v>5.2493438320209975</v>
          </cell>
        </row>
        <row r="1197">
          <cell r="B1197" t="str">
            <v>92022USDT</v>
          </cell>
          <cell r="C1197" t="str">
            <v>USDT</v>
          </cell>
          <cell r="D1197">
            <v>5.2603892688058922</v>
          </cell>
        </row>
        <row r="1198">
          <cell r="B1198" t="str">
            <v>92022USDC</v>
          </cell>
          <cell r="C1198" t="str">
            <v>USDC</v>
          </cell>
          <cell r="D1198">
            <v>5.2603892688058922</v>
          </cell>
        </row>
        <row r="1199">
          <cell r="B1199" t="str">
            <v>92022ETH</v>
          </cell>
          <cell r="C1199" t="str">
            <v>ETH</v>
          </cell>
          <cell r="D1199">
            <v>8200.4208311415059</v>
          </cell>
        </row>
        <row r="1200">
          <cell r="B1200" t="str">
            <v>92022MATIC</v>
          </cell>
          <cell r="C1200" t="str">
            <v>MATIC</v>
          </cell>
          <cell r="D1200">
            <v>4.2924776433456078</v>
          </cell>
        </row>
        <row r="1201">
          <cell r="B1201" t="str">
            <v>92022WETH</v>
          </cell>
          <cell r="C1201" t="str">
            <v>WETH</v>
          </cell>
          <cell r="D1201">
            <v>8224.4608100999485</v>
          </cell>
        </row>
        <row r="1202">
          <cell r="B1202" t="str">
            <v>92022MATIC</v>
          </cell>
          <cell r="C1202" t="str">
            <v>MATIC</v>
          </cell>
          <cell r="D1202">
            <v>4.5646997929606625</v>
          </cell>
        </row>
        <row r="1203">
          <cell r="B1203" t="str">
            <v>92022WETH</v>
          </cell>
          <cell r="C1203" t="str">
            <v>WETH</v>
          </cell>
          <cell r="D1203">
            <v>8358.6438923395453</v>
          </cell>
        </row>
        <row r="1204">
          <cell r="B1204" t="str">
            <v>92022ETH</v>
          </cell>
          <cell r="C1204" t="str">
            <v>ETH</v>
          </cell>
          <cell r="D1204">
            <v>8372.1532091097306</v>
          </cell>
        </row>
        <row r="1205">
          <cell r="B1205" t="str">
            <v>92022USDC</v>
          </cell>
          <cell r="C1205" t="str">
            <v>USDC</v>
          </cell>
          <cell r="D1205">
            <v>5.1759834368530022</v>
          </cell>
        </row>
        <row r="1206">
          <cell r="B1206" t="str">
            <v>92022USDT</v>
          </cell>
          <cell r="C1206" t="str">
            <v>USDT</v>
          </cell>
          <cell r="D1206">
            <v>5.1759834368530022</v>
          </cell>
        </row>
        <row r="1207">
          <cell r="B1207" t="str">
            <v>92022USDC</v>
          </cell>
          <cell r="C1207" t="str">
            <v>USDC</v>
          </cell>
          <cell r="D1207">
            <v>5.1948051948051948</v>
          </cell>
        </row>
        <row r="1208">
          <cell r="B1208" t="str">
            <v>92022ETH</v>
          </cell>
          <cell r="C1208" t="str">
            <v>ETH</v>
          </cell>
          <cell r="D1208">
            <v>8202.9090909090901</v>
          </cell>
        </row>
        <row r="1209">
          <cell r="B1209" t="str">
            <v>92022MATIC</v>
          </cell>
          <cell r="C1209" t="str">
            <v>MATIC</v>
          </cell>
          <cell r="D1209">
            <v>4.6498701298701297</v>
          </cell>
        </row>
        <row r="1210">
          <cell r="B1210" t="str">
            <v>92022USDT</v>
          </cell>
          <cell r="C1210" t="str">
            <v>USDT</v>
          </cell>
          <cell r="D1210">
            <v>5.1948051948051948</v>
          </cell>
        </row>
        <row r="1211">
          <cell r="B1211" t="str">
            <v>92022WETH</v>
          </cell>
          <cell r="C1211" t="str">
            <v>WETH</v>
          </cell>
          <cell r="D1211">
            <v>8207.7922077922085</v>
          </cell>
        </row>
        <row r="1212">
          <cell r="B1212" t="str">
            <v>92022ETH</v>
          </cell>
          <cell r="C1212" t="str">
            <v>ETH</v>
          </cell>
          <cell r="D1212">
            <v>8099.5319812792513</v>
          </cell>
        </row>
        <row r="1213">
          <cell r="B1213" t="str">
            <v>92022USDT</v>
          </cell>
          <cell r="C1213" t="str">
            <v>USDT</v>
          </cell>
          <cell r="D1213">
            <v>5.2002080083203328</v>
          </cell>
        </row>
        <row r="1214">
          <cell r="B1214" t="str">
            <v>92022USDC</v>
          </cell>
          <cell r="C1214" t="str">
            <v>USDC</v>
          </cell>
          <cell r="D1214">
            <v>5.2002080083203328</v>
          </cell>
        </row>
        <row r="1215">
          <cell r="B1215" t="str">
            <v>92022MATIC</v>
          </cell>
          <cell r="C1215" t="str">
            <v>MATIC</v>
          </cell>
          <cell r="D1215">
            <v>4.6240249609984403</v>
          </cell>
        </row>
        <row r="1216">
          <cell r="B1216" t="str">
            <v>92022WETH</v>
          </cell>
          <cell r="C1216" t="str">
            <v>WETH</v>
          </cell>
          <cell r="D1216">
            <v>8094.9037961518461</v>
          </cell>
        </row>
        <row r="1217">
          <cell r="B1217" t="str">
            <v>92022WETH</v>
          </cell>
          <cell r="C1217" t="str">
            <v>WETH</v>
          </cell>
          <cell r="D1217">
            <v>8174.1298701298701</v>
          </cell>
        </row>
        <row r="1218">
          <cell r="B1218" t="str">
            <v>92022MATIC</v>
          </cell>
          <cell r="C1218" t="str">
            <v>MATIC</v>
          </cell>
          <cell r="D1218">
            <v>4.5293506493506497</v>
          </cell>
        </row>
        <row r="1219">
          <cell r="B1219" t="str">
            <v>92022USDT</v>
          </cell>
          <cell r="C1219" t="str">
            <v>USDT</v>
          </cell>
          <cell r="D1219">
            <v>5.1948051948051948</v>
          </cell>
        </row>
        <row r="1220">
          <cell r="B1220" t="str">
            <v>92022USDC</v>
          </cell>
          <cell r="C1220" t="str">
            <v>USDC</v>
          </cell>
          <cell r="D1220">
            <v>5.1948051948051948</v>
          </cell>
        </row>
        <row r="1221">
          <cell r="B1221" t="str">
            <v>92022ETH</v>
          </cell>
          <cell r="C1221" t="str">
            <v>ETH</v>
          </cell>
          <cell r="D1221">
            <v>8186.545454545455</v>
          </cell>
        </row>
        <row r="1222">
          <cell r="B1222" t="str">
            <v>92022ETH</v>
          </cell>
          <cell r="C1222" t="str">
            <v>ETH</v>
          </cell>
          <cell r="D1222">
            <v>8303.560209424084</v>
          </cell>
        </row>
        <row r="1223">
          <cell r="B1223" t="str">
            <v>92022USDT</v>
          </cell>
          <cell r="C1223" t="str">
            <v>USDT</v>
          </cell>
          <cell r="D1223">
            <v>5.2356020942408374</v>
          </cell>
        </row>
        <row r="1224">
          <cell r="B1224" t="str">
            <v>92022WETH</v>
          </cell>
          <cell r="C1224" t="str">
            <v>WETH</v>
          </cell>
          <cell r="D1224">
            <v>8292.0942408376959</v>
          </cell>
        </row>
        <row r="1225">
          <cell r="B1225" t="str">
            <v>92022MATIC</v>
          </cell>
          <cell r="C1225" t="str">
            <v>MATIC</v>
          </cell>
          <cell r="D1225">
            <v>4.6314136125654448</v>
          </cell>
        </row>
        <row r="1226">
          <cell r="B1226" t="str">
            <v>92022USDC</v>
          </cell>
          <cell r="C1226" t="str">
            <v>USDC</v>
          </cell>
          <cell r="D1226">
            <v>5.2356020942408374</v>
          </cell>
        </row>
        <row r="1227">
          <cell r="B1227" t="str">
            <v>82022USDT</v>
          </cell>
          <cell r="C1227" t="str">
            <v>USDT</v>
          </cell>
          <cell r="D1227">
            <v>5.1706308169596698</v>
          </cell>
        </row>
        <row r="1228">
          <cell r="B1228" t="str">
            <v>82022MATIC</v>
          </cell>
          <cell r="C1228" t="str">
            <v>MATIC</v>
          </cell>
          <cell r="D1228">
            <v>4.3045501551189256</v>
          </cell>
        </row>
        <row r="1229">
          <cell r="B1229" t="str">
            <v>82022USDC</v>
          </cell>
          <cell r="C1229" t="str">
            <v>USDC</v>
          </cell>
          <cell r="D1229">
            <v>5.1706308169596698</v>
          </cell>
        </row>
        <row r="1230">
          <cell r="B1230" t="str">
            <v>82022WETH</v>
          </cell>
          <cell r="C1230" t="str">
            <v>WETH</v>
          </cell>
          <cell r="D1230">
            <v>8017.9420889348512</v>
          </cell>
        </row>
        <row r="1231">
          <cell r="B1231" t="str">
            <v>82022ETH</v>
          </cell>
          <cell r="C1231" t="str">
            <v>ETH</v>
          </cell>
          <cell r="D1231">
            <v>8035.987590486041</v>
          </cell>
        </row>
        <row r="1232">
          <cell r="B1232" t="str">
            <v>82022WETH</v>
          </cell>
          <cell r="C1232" t="str">
            <v>WETH</v>
          </cell>
          <cell r="D1232">
            <v>7840.3598971722367</v>
          </cell>
        </row>
        <row r="1233">
          <cell r="B1233" t="str">
            <v>82022ETH</v>
          </cell>
          <cell r="C1233" t="str">
            <v>ETH</v>
          </cell>
          <cell r="D1233">
            <v>7838.6632390745499</v>
          </cell>
        </row>
        <row r="1234">
          <cell r="B1234" t="str">
            <v>82022USDC</v>
          </cell>
          <cell r="C1234" t="str">
            <v>USDC</v>
          </cell>
          <cell r="D1234">
            <v>5.1465295629820051</v>
          </cell>
        </row>
        <row r="1235">
          <cell r="B1235" t="str">
            <v>82022MATIC</v>
          </cell>
          <cell r="C1235" t="str">
            <v>MATIC</v>
          </cell>
          <cell r="D1235">
            <v>4.1897172236503852</v>
          </cell>
        </row>
        <row r="1236">
          <cell r="B1236" t="str">
            <v>82022USDT</v>
          </cell>
          <cell r="C1236" t="str">
            <v>USDT</v>
          </cell>
          <cell r="D1236">
            <v>5.1413881748071981</v>
          </cell>
        </row>
        <row r="1237">
          <cell r="B1237" t="str">
            <v>82022MATIC</v>
          </cell>
          <cell r="C1237" t="str">
            <v>MATIC</v>
          </cell>
          <cell r="D1237">
            <v>4.1304347826086953</v>
          </cell>
        </row>
        <row r="1238">
          <cell r="B1238" t="str">
            <v>82022ETH</v>
          </cell>
          <cell r="C1238" t="str">
            <v>ETH</v>
          </cell>
          <cell r="D1238">
            <v>7848.3316481294241</v>
          </cell>
        </row>
        <row r="1239">
          <cell r="B1239" t="str">
            <v>82022WETH</v>
          </cell>
          <cell r="C1239" t="str">
            <v>WETH</v>
          </cell>
          <cell r="D1239">
            <v>7855.0556117290189</v>
          </cell>
        </row>
        <row r="1240">
          <cell r="B1240" t="str">
            <v>82022USDC</v>
          </cell>
          <cell r="C1240" t="str">
            <v>USDC</v>
          </cell>
          <cell r="D1240">
            <v>5.0556117290192111</v>
          </cell>
        </row>
        <row r="1241">
          <cell r="B1241" t="str">
            <v>82022USDT</v>
          </cell>
          <cell r="C1241" t="str">
            <v>USDT</v>
          </cell>
          <cell r="D1241">
            <v>5.0556117290192111</v>
          </cell>
        </row>
        <row r="1242">
          <cell r="B1242" t="str">
            <v>82022USDC</v>
          </cell>
          <cell r="C1242" t="str">
            <v>USDC</v>
          </cell>
          <cell r="D1242">
            <v>5.1166837256908906</v>
          </cell>
        </row>
        <row r="1243">
          <cell r="B1243" t="str">
            <v>82022USDT</v>
          </cell>
          <cell r="C1243" t="str">
            <v>USDT</v>
          </cell>
          <cell r="D1243">
            <v>5.1177072671443193</v>
          </cell>
        </row>
        <row r="1244">
          <cell r="B1244" t="str">
            <v>82022ETH</v>
          </cell>
          <cell r="C1244" t="str">
            <v>ETH</v>
          </cell>
          <cell r="D1244">
            <v>7299.8976458546576</v>
          </cell>
        </row>
        <row r="1245">
          <cell r="B1245" t="str">
            <v>82022WETH</v>
          </cell>
          <cell r="C1245" t="str">
            <v>WETH</v>
          </cell>
          <cell r="D1245">
            <v>7296.4687819856708</v>
          </cell>
        </row>
        <row r="1246">
          <cell r="B1246" t="str">
            <v>82022MATIC</v>
          </cell>
          <cell r="C1246" t="str">
            <v>MATIC</v>
          </cell>
          <cell r="D1246">
            <v>4.0035823950870011</v>
          </cell>
        </row>
        <row r="1247">
          <cell r="B1247" t="str">
            <v>82022WETH</v>
          </cell>
          <cell r="C1247" t="str">
            <v>WETH</v>
          </cell>
          <cell r="D1247">
            <v>7618.9382337927509</v>
          </cell>
        </row>
        <row r="1248">
          <cell r="B1248" t="str">
            <v>82022USDT</v>
          </cell>
          <cell r="C1248" t="str">
            <v>USDT</v>
          </cell>
          <cell r="D1248">
            <v>5.1046452271567127</v>
          </cell>
        </row>
        <row r="1249">
          <cell r="B1249" t="str">
            <v>82022MATIC</v>
          </cell>
          <cell r="C1249" t="str">
            <v>MATIC</v>
          </cell>
          <cell r="D1249">
            <v>4.1107708014293012</v>
          </cell>
        </row>
        <row r="1250">
          <cell r="B1250" t="str">
            <v>82022USDC</v>
          </cell>
          <cell r="C1250" t="str">
            <v>USDC</v>
          </cell>
          <cell r="D1250">
            <v>5.1046452271567127</v>
          </cell>
        </row>
        <row r="1251">
          <cell r="B1251" t="str">
            <v>82022ETH</v>
          </cell>
          <cell r="C1251" t="str">
            <v>ETH</v>
          </cell>
          <cell r="D1251">
            <v>7612.3532414497195</v>
          </cell>
        </row>
        <row r="1252">
          <cell r="B1252" t="str">
            <v>82022USDC</v>
          </cell>
          <cell r="C1252" t="str">
            <v>USDC</v>
          </cell>
          <cell r="D1252">
            <v>5.0994390617032126</v>
          </cell>
        </row>
        <row r="1253">
          <cell r="B1253" t="str">
            <v>82022ETH</v>
          </cell>
          <cell r="C1253" t="str">
            <v>ETH</v>
          </cell>
          <cell r="D1253">
            <v>7690.4130545639973</v>
          </cell>
        </row>
        <row r="1254">
          <cell r="B1254" t="str">
            <v>82022WETH</v>
          </cell>
          <cell r="C1254" t="str">
            <v>WETH</v>
          </cell>
          <cell r="D1254">
            <v>7679.0413054563996</v>
          </cell>
        </row>
        <row r="1255">
          <cell r="B1255" t="str">
            <v>82022MATIC</v>
          </cell>
          <cell r="C1255" t="str">
            <v>MATIC</v>
          </cell>
          <cell r="D1255">
            <v>3.9056603773584908</v>
          </cell>
        </row>
        <row r="1256">
          <cell r="B1256" t="str">
            <v>82022USDT</v>
          </cell>
          <cell r="C1256" t="str">
            <v>USDT</v>
          </cell>
          <cell r="D1256">
            <v>5.0994390617032126</v>
          </cell>
        </row>
        <row r="1257">
          <cell r="B1257" t="str">
            <v>82022USDT</v>
          </cell>
          <cell r="C1257" t="str">
            <v>USDT</v>
          </cell>
          <cell r="D1257">
            <v>5.1413881748071981</v>
          </cell>
        </row>
        <row r="1258">
          <cell r="B1258" t="str">
            <v>82022MATIC</v>
          </cell>
          <cell r="C1258" t="str">
            <v>MATIC</v>
          </cell>
          <cell r="D1258">
            <v>4.2107969151670952</v>
          </cell>
        </row>
        <row r="1259">
          <cell r="B1259" t="str">
            <v>82022WETH</v>
          </cell>
          <cell r="C1259" t="str">
            <v>WETH</v>
          </cell>
          <cell r="D1259">
            <v>8705.7069408740354</v>
          </cell>
        </row>
        <row r="1260">
          <cell r="B1260" t="str">
            <v>82022ETH</v>
          </cell>
          <cell r="C1260" t="str">
            <v>ETH</v>
          </cell>
          <cell r="D1260">
            <v>8719.0231362467857</v>
          </cell>
        </row>
        <row r="1261">
          <cell r="B1261" t="str">
            <v>82022USDC</v>
          </cell>
          <cell r="C1261" t="str">
            <v>USDC</v>
          </cell>
          <cell r="D1261">
            <v>5.1403598971722371</v>
          </cell>
        </row>
        <row r="1262">
          <cell r="B1262" t="str">
            <v>82022USDC</v>
          </cell>
          <cell r="C1262" t="str">
            <v>USDC</v>
          </cell>
          <cell r="D1262">
            <v>5.1355932203389827</v>
          </cell>
        </row>
        <row r="1263">
          <cell r="B1263" t="str">
            <v>82022MATIC</v>
          </cell>
          <cell r="C1263" t="str">
            <v>MATIC</v>
          </cell>
          <cell r="D1263">
            <v>4.1782229070364663</v>
          </cell>
        </row>
        <row r="1264">
          <cell r="B1264" t="str">
            <v>82022ETH</v>
          </cell>
          <cell r="C1264" t="str">
            <v>ETH</v>
          </cell>
          <cell r="D1264">
            <v>8508.0636877247034</v>
          </cell>
        </row>
        <row r="1265">
          <cell r="B1265" t="str">
            <v>82022USDT</v>
          </cell>
          <cell r="C1265" t="str">
            <v>USDT</v>
          </cell>
          <cell r="D1265">
            <v>5.1361068310220848</v>
          </cell>
        </row>
        <row r="1266">
          <cell r="B1266" t="str">
            <v>82022WETH</v>
          </cell>
          <cell r="C1266" t="str">
            <v>WETH</v>
          </cell>
          <cell r="D1266">
            <v>8547.7657935285042</v>
          </cell>
        </row>
        <row r="1267">
          <cell r="B1267" t="str">
            <v>82022USDC</v>
          </cell>
          <cell r="C1267" t="str">
            <v>USDC</v>
          </cell>
          <cell r="D1267">
            <v>5.132956878850103</v>
          </cell>
        </row>
        <row r="1268">
          <cell r="B1268" t="str">
            <v>82022WETH</v>
          </cell>
          <cell r="C1268" t="str">
            <v>WETH</v>
          </cell>
          <cell r="D1268">
            <v>8545.4312114989752</v>
          </cell>
        </row>
        <row r="1269">
          <cell r="B1269" t="str">
            <v>82022MATIC</v>
          </cell>
          <cell r="C1269" t="str">
            <v>MATIC</v>
          </cell>
          <cell r="D1269">
            <v>4.2684804928131417</v>
          </cell>
        </row>
        <row r="1270">
          <cell r="B1270" t="str">
            <v>82022USDT</v>
          </cell>
          <cell r="C1270" t="str">
            <v>USDT</v>
          </cell>
          <cell r="D1270">
            <v>5.1334702258726903</v>
          </cell>
        </row>
        <row r="1271">
          <cell r="B1271" t="str">
            <v>82022ETH</v>
          </cell>
          <cell r="C1271" t="str">
            <v>ETH</v>
          </cell>
          <cell r="D1271">
            <v>8545.9958932238205</v>
          </cell>
        </row>
        <row r="1272">
          <cell r="B1272" t="str">
            <v>82022ETH</v>
          </cell>
          <cell r="C1272" t="str">
            <v>ETH</v>
          </cell>
          <cell r="D1272">
            <v>8422.2395023328154</v>
          </cell>
        </row>
        <row r="1273">
          <cell r="B1273" t="str">
            <v>82022USDC</v>
          </cell>
          <cell r="C1273" t="str">
            <v>USDC</v>
          </cell>
          <cell r="D1273">
            <v>5.1829963711767766</v>
          </cell>
        </row>
        <row r="1274">
          <cell r="B1274" t="str">
            <v>82022WETH</v>
          </cell>
          <cell r="C1274" t="str">
            <v>WETH</v>
          </cell>
          <cell r="D1274">
            <v>8388.4396060134804</v>
          </cell>
        </row>
        <row r="1275">
          <cell r="B1275" t="str">
            <v>82022MATIC</v>
          </cell>
          <cell r="C1275" t="str">
            <v>MATIC</v>
          </cell>
          <cell r="D1275">
            <v>4.1980300673924313</v>
          </cell>
        </row>
        <row r="1276">
          <cell r="B1276" t="str">
            <v>82022USDT</v>
          </cell>
          <cell r="C1276" t="str">
            <v>USDT</v>
          </cell>
          <cell r="D1276">
            <v>5.1840331778123385</v>
          </cell>
        </row>
        <row r="1277">
          <cell r="B1277" t="str">
            <v>82022USDC</v>
          </cell>
          <cell r="C1277" t="str">
            <v>USDC</v>
          </cell>
          <cell r="D1277">
            <v>5.2159624413145531</v>
          </cell>
        </row>
        <row r="1278">
          <cell r="B1278" t="str">
            <v>82022WETH</v>
          </cell>
          <cell r="C1278" t="str">
            <v>WETH</v>
          </cell>
          <cell r="D1278">
            <v>8435.2112676056331</v>
          </cell>
        </row>
        <row r="1279">
          <cell r="B1279" t="str">
            <v>82022ETH</v>
          </cell>
          <cell r="C1279" t="str">
            <v>ETH</v>
          </cell>
          <cell r="D1279">
            <v>8439.5409494001033</v>
          </cell>
        </row>
        <row r="1280">
          <cell r="B1280" t="str">
            <v>82022MATIC</v>
          </cell>
          <cell r="C1280" t="str">
            <v>MATIC</v>
          </cell>
          <cell r="D1280">
            <v>4.2796035472091809</v>
          </cell>
        </row>
        <row r="1281">
          <cell r="B1281" t="str">
            <v>82022USDT</v>
          </cell>
          <cell r="C1281" t="str">
            <v>USDT</v>
          </cell>
          <cell r="D1281">
            <v>5.2164840897235258</v>
          </cell>
        </row>
        <row r="1282">
          <cell r="B1282" t="str">
            <v>82022MATIC</v>
          </cell>
          <cell r="C1282" t="str">
            <v>MATIC</v>
          </cell>
          <cell r="D1282">
            <v>4.1033402922755746</v>
          </cell>
        </row>
        <row r="1283">
          <cell r="B1283" t="str">
            <v>82022WETH</v>
          </cell>
          <cell r="C1283" t="str">
            <v>WETH</v>
          </cell>
          <cell r="D1283">
            <v>8246.0855949895613</v>
          </cell>
        </row>
        <row r="1284">
          <cell r="B1284" t="str">
            <v>82022USDC</v>
          </cell>
          <cell r="C1284" t="str">
            <v>USDC</v>
          </cell>
          <cell r="D1284">
            <v>5.2192066805845512</v>
          </cell>
        </row>
        <row r="1285">
          <cell r="B1285" t="str">
            <v>82022USDT</v>
          </cell>
          <cell r="C1285" t="str">
            <v>USDT</v>
          </cell>
          <cell r="D1285">
            <v>5.2192066805845512</v>
          </cell>
        </row>
        <row r="1286">
          <cell r="B1286" t="str">
            <v>82022ETH</v>
          </cell>
          <cell r="C1286" t="str">
            <v>ETH</v>
          </cell>
          <cell r="D1286">
            <v>8224.0605427974951</v>
          </cell>
        </row>
        <row r="1287">
          <cell r="B1287" t="str">
            <v>82022WETH</v>
          </cell>
          <cell r="C1287" t="str">
            <v>WETH</v>
          </cell>
          <cell r="D1287">
            <v>8400.3128258602719</v>
          </cell>
        </row>
        <row r="1288">
          <cell r="B1288" t="str">
            <v>82022USDC</v>
          </cell>
          <cell r="C1288" t="str">
            <v>USDC</v>
          </cell>
          <cell r="D1288">
            <v>5.2137643378519289</v>
          </cell>
        </row>
        <row r="1289">
          <cell r="B1289" t="str">
            <v>82022USDT</v>
          </cell>
          <cell r="C1289" t="str">
            <v>USDT</v>
          </cell>
          <cell r="D1289">
            <v>5.2137643378519289</v>
          </cell>
        </row>
        <row r="1290">
          <cell r="B1290" t="str">
            <v>82022ETH</v>
          </cell>
          <cell r="C1290" t="str">
            <v>ETH</v>
          </cell>
          <cell r="D1290">
            <v>8389.2075078206453</v>
          </cell>
        </row>
        <row r="1291">
          <cell r="B1291" t="str">
            <v>82022MATIC</v>
          </cell>
          <cell r="C1291" t="str">
            <v>MATIC</v>
          </cell>
          <cell r="D1291">
            <v>4.0125130344108442</v>
          </cell>
        </row>
        <row r="1292">
          <cell r="B1292" t="str">
            <v>82022USDC</v>
          </cell>
          <cell r="C1292" t="str">
            <v>USDC</v>
          </cell>
          <cell r="D1292">
            <v>5.2018730489073883</v>
          </cell>
        </row>
        <row r="1293">
          <cell r="B1293" t="str">
            <v>82022ETH</v>
          </cell>
          <cell r="C1293" t="str">
            <v>ETH</v>
          </cell>
          <cell r="D1293">
            <v>9606.4516129032254</v>
          </cell>
        </row>
        <row r="1294">
          <cell r="B1294" t="str">
            <v>82022MATIC</v>
          </cell>
          <cell r="C1294" t="str">
            <v>MATIC</v>
          </cell>
          <cell r="D1294">
            <v>4.4599375650364204</v>
          </cell>
        </row>
        <row r="1295">
          <cell r="B1295" t="str">
            <v>82022USDT</v>
          </cell>
          <cell r="C1295" t="str">
            <v>USDT</v>
          </cell>
          <cell r="D1295">
            <v>5.2029136316337148</v>
          </cell>
        </row>
        <row r="1296">
          <cell r="B1296" t="str">
            <v>82022WETH</v>
          </cell>
          <cell r="C1296" t="str">
            <v>WETH</v>
          </cell>
          <cell r="D1296">
            <v>9644.9011446409986</v>
          </cell>
        </row>
        <row r="1297">
          <cell r="B1297" t="str">
            <v>82022MATIC</v>
          </cell>
          <cell r="C1297" t="str">
            <v>MATIC</v>
          </cell>
          <cell r="D1297">
            <v>4.5871369294605806</v>
          </cell>
        </row>
        <row r="1298">
          <cell r="B1298" t="str">
            <v>82022USDC</v>
          </cell>
          <cell r="C1298" t="str">
            <v>USDC</v>
          </cell>
          <cell r="D1298">
            <v>5.186721991701245</v>
          </cell>
        </row>
        <row r="1299">
          <cell r="B1299" t="str">
            <v>82022USDT</v>
          </cell>
          <cell r="C1299" t="str">
            <v>USDT</v>
          </cell>
          <cell r="D1299">
            <v>5.186721991701245</v>
          </cell>
        </row>
        <row r="1300">
          <cell r="B1300" t="str">
            <v>82022WETH</v>
          </cell>
          <cell r="C1300" t="str">
            <v>WETH</v>
          </cell>
          <cell r="D1300">
            <v>9495.9024896265564</v>
          </cell>
        </row>
        <row r="1301">
          <cell r="B1301" t="str">
            <v>82022ETH</v>
          </cell>
          <cell r="C1301" t="str">
            <v>ETH</v>
          </cell>
          <cell r="D1301">
            <v>9512.6556016597515</v>
          </cell>
        </row>
        <row r="1302">
          <cell r="B1302" t="str">
            <v>82022ETH</v>
          </cell>
          <cell r="C1302" t="str">
            <v>ETH</v>
          </cell>
          <cell r="D1302">
            <v>9686.0681114551098</v>
          </cell>
        </row>
        <row r="1303">
          <cell r="B1303" t="str">
            <v>82022USDT</v>
          </cell>
          <cell r="C1303" t="str">
            <v>USDT</v>
          </cell>
          <cell r="D1303">
            <v>5.1599587203302377</v>
          </cell>
        </row>
        <row r="1304">
          <cell r="B1304" t="str">
            <v>82022WETH</v>
          </cell>
          <cell r="C1304" t="str">
            <v>WETH</v>
          </cell>
          <cell r="D1304">
            <v>9709.081527347782</v>
          </cell>
        </row>
        <row r="1305">
          <cell r="B1305" t="str">
            <v>82022USDC</v>
          </cell>
          <cell r="C1305" t="str">
            <v>USDC</v>
          </cell>
          <cell r="D1305">
            <v>5.1594427244582048</v>
          </cell>
        </row>
        <row r="1306">
          <cell r="B1306" t="str">
            <v>82022MATIC</v>
          </cell>
          <cell r="C1306" t="str">
            <v>MATIC</v>
          </cell>
          <cell r="D1306">
            <v>4.8240454076367394</v>
          </cell>
        </row>
        <row r="1307">
          <cell r="B1307" t="str">
            <v>82022ETH</v>
          </cell>
          <cell r="C1307" t="str">
            <v>ETH</v>
          </cell>
          <cell r="D1307">
            <v>9716.82864450128</v>
          </cell>
        </row>
        <row r="1308">
          <cell r="B1308" t="str">
            <v>82022WETH</v>
          </cell>
          <cell r="C1308" t="str">
            <v>WETH</v>
          </cell>
          <cell r="D1308">
            <v>9744.2455242966753</v>
          </cell>
        </row>
        <row r="1309">
          <cell r="B1309" t="str">
            <v>82022USDT</v>
          </cell>
          <cell r="C1309" t="str">
            <v>USDT</v>
          </cell>
          <cell r="D1309">
            <v>5.1150895140664963</v>
          </cell>
        </row>
        <row r="1310">
          <cell r="B1310" t="str">
            <v>82022MATIC</v>
          </cell>
          <cell r="C1310" t="str">
            <v>MATIC</v>
          </cell>
          <cell r="D1310">
            <v>4.8649616368286441</v>
          </cell>
        </row>
        <row r="1311">
          <cell r="B1311" t="str">
            <v>82022USDC</v>
          </cell>
          <cell r="C1311" t="str">
            <v>USDC</v>
          </cell>
          <cell r="D1311">
            <v>5.1130434782608702</v>
          </cell>
        </row>
        <row r="1312">
          <cell r="B1312" t="str">
            <v>82022USDC</v>
          </cell>
          <cell r="C1312" t="str">
            <v>USDC</v>
          </cell>
          <cell r="D1312">
            <v>5.1072522982635338</v>
          </cell>
        </row>
        <row r="1313">
          <cell r="B1313" t="str">
            <v>82022ETH</v>
          </cell>
          <cell r="C1313" t="str">
            <v>ETH</v>
          </cell>
          <cell r="D1313">
            <v>9887.7425944841671</v>
          </cell>
        </row>
        <row r="1314">
          <cell r="B1314" t="str">
            <v>82022USDT</v>
          </cell>
          <cell r="C1314" t="str">
            <v>USDT</v>
          </cell>
          <cell r="D1314">
            <v>5.1072522982635338</v>
          </cell>
        </row>
        <row r="1315">
          <cell r="B1315" t="str">
            <v>82022WETH</v>
          </cell>
          <cell r="C1315" t="str">
            <v>WETH</v>
          </cell>
          <cell r="D1315">
            <v>9860.0612870275781</v>
          </cell>
        </row>
        <row r="1316">
          <cell r="B1316" t="str">
            <v>82022MATIC</v>
          </cell>
          <cell r="C1316" t="str">
            <v>MATIC</v>
          </cell>
          <cell r="D1316">
            <v>5.1123595505617967</v>
          </cell>
        </row>
        <row r="1317">
          <cell r="B1317" t="str">
            <v>82022MATIC</v>
          </cell>
          <cell r="C1317" t="str">
            <v>MATIC</v>
          </cell>
          <cell r="D1317">
            <v>5.2373660030627871</v>
          </cell>
        </row>
        <row r="1318">
          <cell r="B1318" t="str">
            <v>82022ETH</v>
          </cell>
          <cell r="C1318" t="str">
            <v>ETH</v>
          </cell>
          <cell r="D1318">
            <v>10129.096477794794</v>
          </cell>
        </row>
        <row r="1319">
          <cell r="B1319" t="str">
            <v>82022WETH</v>
          </cell>
          <cell r="C1319" t="str">
            <v>WETH</v>
          </cell>
          <cell r="D1319">
            <v>10126.339969372129</v>
          </cell>
        </row>
        <row r="1320">
          <cell r="B1320" t="str">
            <v>82022USDT</v>
          </cell>
          <cell r="C1320" t="str">
            <v>USDT</v>
          </cell>
          <cell r="D1320">
            <v>5.1046452271567127</v>
          </cell>
        </row>
        <row r="1321">
          <cell r="B1321" t="str">
            <v>82022USDC</v>
          </cell>
          <cell r="C1321" t="str">
            <v>USDC</v>
          </cell>
          <cell r="D1321">
            <v>5.109749872383869</v>
          </cell>
        </row>
        <row r="1322">
          <cell r="B1322" t="str">
            <v>82022WETH</v>
          </cell>
          <cell r="C1322" t="str">
            <v>WETH</v>
          </cell>
          <cell r="D1322">
            <v>9972.7596741344205</v>
          </cell>
        </row>
        <row r="1323">
          <cell r="B1323" t="str">
            <v>82022MATIC</v>
          </cell>
          <cell r="C1323" t="str">
            <v>MATIC</v>
          </cell>
          <cell r="D1323">
            <v>4.7606924643584527</v>
          </cell>
        </row>
        <row r="1324">
          <cell r="B1324" t="str">
            <v>82022ETH</v>
          </cell>
          <cell r="C1324" t="str">
            <v>ETH</v>
          </cell>
          <cell r="D1324">
            <v>9975.8655804480659</v>
          </cell>
        </row>
        <row r="1325">
          <cell r="B1325" t="str">
            <v>82022USDT</v>
          </cell>
          <cell r="C1325" t="str">
            <v>USDT</v>
          </cell>
          <cell r="D1325">
            <v>5.0916496945010188</v>
          </cell>
        </row>
        <row r="1326">
          <cell r="B1326" t="str">
            <v>82022USDC</v>
          </cell>
          <cell r="C1326" t="str">
            <v>USDC</v>
          </cell>
          <cell r="D1326">
            <v>5.0835030549898166</v>
          </cell>
        </row>
        <row r="1327">
          <cell r="B1327" t="str">
            <v>82022MATIC</v>
          </cell>
          <cell r="C1327" t="str">
            <v>MATIC</v>
          </cell>
          <cell r="D1327">
            <v>4.7583892617449655</v>
          </cell>
        </row>
        <row r="1328">
          <cell r="B1328" t="str">
            <v>82022WETH</v>
          </cell>
          <cell r="C1328" t="str">
            <v>WETH</v>
          </cell>
          <cell r="D1328">
            <v>9660.7124419204938</v>
          </cell>
        </row>
        <row r="1329">
          <cell r="B1329" t="str">
            <v>82022USDT</v>
          </cell>
          <cell r="C1329" t="str">
            <v>USDT</v>
          </cell>
          <cell r="D1329">
            <v>5.1626226122870413</v>
          </cell>
        </row>
        <row r="1330">
          <cell r="B1330" t="str">
            <v>82022USDC</v>
          </cell>
          <cell r="C1330" t="str">
            <v>USDC</v>
          </cell>
          <cell r="D1330">
            <v>5.1729478575116152</v>
          </cell>
        </row>
        <row r="1331">
          <cell r="B1331" t="str">
            <v>82022ETH</v>
          </cell>
          <cell r="C1331" t="str">
            <v>ETH</v>
          </cell>
          <cell r="D1331">
            <v>9711.2028910686622</v>
          </cell>
        </row>
        <row r="1332">
          <cell r="B1332" t="str">
            <v>82022USDT</v>
          </cell>
          <cell r="C1332" t="str">
            <v>USDT</v>
          </cell>
          <cell r="D1332">
            <v>5.1098620337250891</v>
          </cell>
        </row>
        <row r="1333">
          <cell r="B1333" t="str">
            <v>82022WETH</v>
          </cell>
          <cell r="C1333" t="str">
            <v>WETH</v>
          </cell>
          <cell r="D1333">
            <v>9480.9402146142056</v>
          </cell>
        </row>
        <row r="1334">
          <cell r="B1334" t="str">
            <v>82022USDC</v>
          </cell>
          <cell r="C1334" t="str">
            <v>USDC</v>
          </cell>
          <cell r="D1334">
            <v>5.1149718957588135</v>
          </cell>
        </row>
        <row r="1335">
          <cell r="B1335" t="str">
            <v>82022MATIC</v>
          </cell>
          <cell r="C1335" t="str">
            <v>MATIC</v>
          </cell>
          <cell r="D1335">
            <v>4.795605518650996</v>
          </cell>
        </row>
        <row r="1336">
          <cell r="B1336" t="str">
            <v>82022ETH</v>
          </cell>
          <cell r="C1336" t="str">
            <v>ETH</v>
          </cell>
          <cell r="D1336">
            <v>9473.9397036280006</v>
          </cell>
        </row>
        <row r="1337">
          <cell r="B1337" t="str">
            <v>82022USDT</v>
          </cell>
          <cell r="C1337" t="str">
            <v>USDT</v>
          </cell>
          <cell r="D1337">
            <v>5.1519835136527563</v>
          </cell>
        </row>
        <row r="1338">
          <cell r="B1338" t="str">
            <v>82022WETH</v>
          </cell>
          <cell r="C1338" t="str">
            <v>WETH</v>
          </cell>
          <cell r="D1338">
            <v>8812.1586810922199</v>
          </cell>
        </row>
        <row r="1339">
          <cell r="B1339" t="str">
            <v>82022MATIC</v>
          </cell>
          <cell r="C1339" t="str">
            <v>MATIC</v>
          </cell>
          <cell r="D1339">
            <v>4.5919629057187015</v>
          </cell>
        </row>
        <row r="1340">
          <cell r="B1340" t="str">
            <v>82022USDC</v>
          </cell>
          <cell r="C1340" t="str">
            <v>USDC</v>
          </cell>
          <cell r="D1340">
            <v>5.1519835136527563</v>
          </cell>
        </row>
        <row r="1341">
          <cell r="B1341" t="str">
            <v>82022ETH</v>
          </cell>
          <cell r="C1341" t="str">
            <v>ETH</v>
          </cell>
          <cell r="D1341">
            <v>8775.9402369912423</v>
          </cell>
        </row>
        <row r="1342">
          <cell r="B1342" t="str">
            <v>82022WETH</v>
          </cell>
          <cell r="C1342" t="str">
            <v>WETH</v>
          </cell>
          <cell r="D1342">
            <v>9141.3970210580374</v>
          </cell>
        </row>
        <row r="1343">
          <cell r="B1343" t="str">
            <v>82022MATIC</v>
          </cell>
          <cell r="C1343" t="str">
            <v>MATIC</v>
          </cell>
          <cell r="D1343">
            <v>4.7370313302516687</v>
          </cell>
        </row>
        <row r="1344">
          <cell r="B1344" t="str">
            <v>82022ETH</v>
          </cell>
          <cell r="C1344" t="str">
            <v>ETH</v>
          </cell>
          <cell r="D1344">
            <v>9131.9465844889564</v>
          </cell>
        </row>
        <row r="1345">
          <cell r="B1345" t="str">
            <v>82022USDT</v>
          </cell>
          <cell r="C1345" t="str">
            <v>USDT</v>
          </cell>
          <cell r="D1345">
            <v>5.1361068310220848</v>
          </cell>
        </row>
        <row r="1346">
          <cell r="B1346" t="str">
            <v>82022USDC</v>
          </cell>
          <cell r="C1346" t="str">
            <v>USDC</v>
          </cell>
          <cell r="D1346">
            <v>5.1361068310220848</v>
          </cell>
        </row>
        <row r="1347">
          <cell r="B1347" t="str">
            <v>82022USDT</v>
          </cell>
          <cell r="C1347" t="str">
            <v>USDT</v>
          </cell>
          <cell r="D1347">
            <v>5.1921079958463139</v>
          </cell>
        </row>
        <row r="1348">
          <cell r="B1348" t="str">
            <v>82022MATIC</v>
          </cell>
          <cell r="C1348" t="str">
            <v>MATIC</v>
          </cell>
          <cell r="D1348">
            <v>4.7097611630321916</v>
          </cell>
        </row>
        <row r="1349">
          <cell r="B1349" t="str">
            <v>82022WETH</v>
          </cell>
          <cell r="C1349" t="str">
            <v>WETH</v>
          </cell>
          <cell r="D1349">
            <v>8783.8006230529591</v>
          </cell>
        </row>
        <row r="1350">
          <cell r="B1350" t="str">
            <v>82022ETH</v>
          </cell>
          <cell r="C1350" t="str">
            <v>ETH</v>
          </cell>
          <cell r="D1350">
            <v>8829.3873312564901</v>
          </cell>
        </row>
        <row r="1351">
          <cell r="B1351" t="str">
            <v>82022USDC</v>
          </cell>
          <cell r="C1351" t="str">
            <v>USDC</v>
          </cell>
          <cell r="D1351">
            <v>5.1921079958463139</v>
          </cell>
        </row>
        <row r="1352">
          <cell r="B1352" t="str">
            <v>82022WETH</v>
          </cell>
          <cell r="C1352" t="str">
            <v>WETH</v>
          </cell>
          <cell r="D1352">
            <v>8794.9117341640722</v>
          </cell>
        </row>
        <row r="1353">
          <cell r="B1353" t="str">
            <v>82022USDC</v>
          </cell>
          <cell r="C1353" t="str">
            <v>USDC</v>
          </cell>
          <cell r="D1353">
            <v>5.1921079958463139</v>
          </cell>
        </row>
        <row r="1354">
          <cell r="B1354" t="str">
            <v>82022ETH</v>
          </cell>
          <cell r="C1354" t="str">
            <v>ETH</v>
          </cell>
          <cell r="D1354">
            <v>8778.1412253374874</v>
          </cell>
        </row>
        <row r="1355">
          <cell r="B1355" t="str">
            <v>82022USDT</v>
          </cell>
          <cell r="C1355" t="str">
            <v>USDT</v>
          </cell>
          <cell r="D1355">
            <v>5.1921079958463139</v>
          </cell>
        </row>
        <row r="1356">
          <cell r="B1356" t="str">
            <v>82022MATIC</v>
          </cell>
          <cell r="C1356" t="str">
            <v>MATIC</v>
          </cell>
          <cell r="D1356">
            <v>4.7133956386292839</v>
          </cell>
        </row>
        <row r="1357">
          <cell r="B1357" t="str">
            <v>82022USDT</v>
          </cell>
          <cell r="C1357" t="str">
            <v>USDT</v>
          </cell>
          <cell r="D1357">
            <v>5.1840331778123385</v>
          </cell>
        </row>
        <row r="1358">
          <cell r="B1358" t="str">
            <v>82022USDC</v>
          </cell>
          <cell r="C1358" t="str">
            <v>USDC</v>
          </cell>
          <cell r="D1358">
            <v>5.1840331778123385</v>
          </cell>
        </row>
        <row r="1359">
          <cell r="B1359" t="str">
            <v>82022WETH</v>
          </cell>
          <cell r="C1359" t="str">
            <v>WETH</v>
          </cell>
          <cell r="D1359">
            <v>8984.3442198030079</v>
          </cell>
        </row>
        <row r="1360">
          <cell r="B1360" t="str">
            <v>82022MATIC</v>
          </cell>
          <cell r="C1360" t="str">
            <v>MATIC</v>
          </cell>
          <cell r="D1360">
            <v>4.8092275790565067</v>
          </cell>
        </row>
        <row r="1361">
          <cell r="B1361" t="str">
            <v>82022ETH</v>
          </cell>
          <cell r="C1361" t="str">
            <v>ETH</v>
          </cell>
          <cell r="D1361">
            <v>9003.5251425609131</v>
          </cell>
        </row>
        <row r="1362">
          <cell r="B1362" t="str">
            <v>82022USDC</v>
          </cell>
          <cell r="C1362" t="str">
            <v>USDC</v>
          </cell>
          <cell r="D1362">
            <v>5.2438384897745145</v>
          </cell>
        </row>
        <row r="1363">
          <cell r="B1363" t="str">
            <v>82022ETH</v>
          </cell>
          <cell r="C1363" t="str">
            <v>ETH</v>
          </cell>
          <cell r="D1363">
            <v>8431.8825380178278</v>
          </cell>
        </row>
        <row r="1364">
          <cell r="B1364" t="str">
            <v>82022WETH</v>
          </cell>
          <cell r="C1364" t="str">
            <v>WETH</v>
          </cell>
          <cell r="D1364">
            <v>8417.9863660199262</v>
          </cell>
        </row>
        <row r="1365">
          <cell r="B1365" t="str">
            <v>82022USDT</v>
          </cell>
          <cell r="C1365" t="str">
            <v>USDT</v>
          </cell>
          <cell r="D1365">
            <v>5.2438384897745145</v>
          </cell>
        </row>
        <row r="1366">
          <cell r="B1366" t="str">
            <v>82022MATIC</v>
          </cell>
          <cell r="C1366" t="str">
            <v>MATIC</v>
          </cell>
          <cell r="D1366">
            <v>4.6754063974829565</v>
          </cell>
        </row>
        <row r="1367">
          <cell r="B1367" t="str">
            <v>82022ETH</v>
          </cell>
          <cell r="C1367" t="str">
            <v>ETH</v>
          </cell>
          <cell r="D1367">
            <v>8591.7197452229302</v>
          </cell>
        </row>
        <row r="1368">
          <cell r="B1368" t="str">
            <v>82022USDT</v>
          </cell>
          <cell r="C1368" t="str">
            <v>USDT</v>
          </cell>
          <cell r="D1368">
            <v>5.3078556263269636</v>
          </cell>
        </row>
        <row r="1369">
          <cell r="B1369" t="str">
            <v>82022WETH</v>
          </cell>
          <cell r="C1369" t="str">
            <v>WETH</v>
          </cell>
          <cell r="D1369">
            <v>8607.2717622080672</v>
          </cell>
        </row>
        <row r="1370">
          <cell r="B1370" t="str">
            <v>82022USDC</v>
          </cell>
          <cell r="C1370" t="str">
            <v>USDC</v>
          </cell>
          <cell r="D1370">
            <v>5.3078556263269636</v>
          </cell>
        </row>
        <row r="1371">
          <cell r="B1371" t="str">
            <v>82022MATIC</v>
          </cell>
          <cell r="C1371" t="str">
            <v>MATIC</v>
          </cell>
          <cell r="D1371">
            <v>4.7176220806794058</v>
          </cell>
        </row>
        <row r="1372">
          <cell r="B1372" t="str">
            <v>82022ETH</v>
          </cell>
          <cell r="C1372" t="str">
            <v>ETH</v>
          </cell>
          <cell r="D1372">
            <v>8625.6478053939718</v>
          </cell>
        </row>
        <row r="1373">
          <cell r="B1373" t="str">
            <v>82022WETH</v>
          </cell>
          <cell r="C1373" t="str">
            <v>WETH</v>
          </cell>
          <cell r="D1373">
            <v>8617.7683765203601</v>
          </cell>
        </row>
        <row r="1374">
          <cell r="B1374" t="str">
            <v>82022USDT</v>
          </cell>
          <cell r="C1374" t="str">
            <v>USDT</v>
          </cell>
          <cell r="D1374">
            <v>5.2882072977260712</v>
          </cell>
        </row>
        <row r="1375">
          <cell r="B1375" t="str">
            <v>82022MATIC</v>
          </cell>
          <cell r="C1375" t="str">
            <v>MATIC</v>
          </cell>
          <cell r="D1375">
            <v>4.6356425171866746</v>
          </cell>
        </row>
        <row r="1376">
          <cell r="B1376" t="str">
            <v>82022USDC</v>
          </cell>
          <cell r="C1376" t="str">
            <v>USDC</v>
          </cell>
          <cell r="D1376">
            <v>5.2882072977260712</v>
          </cell>
        </row>
        <row r="1377">
          <cell r="B1377" t="str">
            <v>82022USDC</v>
          </cell>
          <cell r="C1377" t="str">
            <v>USDC</v>
          </cell>
          <cell r="D1377">
            <v>5.2002080083203328</v>
          </cell>
        </row>
        <row r="1378">
          <cell r="B1378" t="str">
            <v>82022MATIC</v>
          </cell>
          <cell r="C1378" t="str">
            <v>MATIC</v>
          </cell>
          <cell r="D1378">
            <v>4.6380655226209049</v>
          </cell>
        </row>
        <row r="1379">
          <cell r="B1379" t="str">
            <v>82022USDT</v>
          </cell>
          <cell r="C1379" t="str">
            <v>USDT</v>
          </cell>
          <cell r="D1379">
            <v>5.2002080083203328</v>
          </cell>
        </row>
        <row r="1380">
          <cell r="B1380" t="str">
            <v>82022WETH</v>
          </cell>
          <cell r="C1380" t="str">
            <v>WETH</v>
          </cell>
          <cell r="D1380">
            <v>8473.53094123765</v>
          </cell>
        </row>
        <row r="1381">
          <cell r="B1381" t="str">
            <v>82022ETH</v>
          </cell>
          <cell r="C1381" t="str">
            <v>ETH</v>
          </cell>
          <cell r="D1381">
            <v>8479.5631825273013</v>
          </cell>
        </row>
        <row r="1382">
          <cell r="B1382" t="str">
            <v>72022WETH</v>
          </cell>
          <cell r="C1382" t="str">
            <v>WETH</v>
          </cell>
          <cell r="D1382">
            <v>8780.177824267781</v>
          </cell>
        </row>
        <row r="1383">
          <cell r="B1383" t="str">
            <v>72022ETH</v>
          </cell>
          <cell r="C1383" t="str">
            <v>ETH</v>
          </cell>
          <cell r="D1383">
            <v>8784.2573221757302</v>
          </cell>
        </row>
        <row r="1384">
          <cell r="B1384" t="str">
            <v>72022USDC</v>
          </cell>
          <cell r="C1384" t="str">
            <v>USDC</v>
          </cell>
          <cell r="D1384">
            <v>5.2285564853556483</v>
          </cell>
        </row>
        <row r="1385">
          <cell r="B1385" t="str">
            <v>72022USDT</v>
          </cell>
          <cell r="C1385" t="str">
            <v>USDT</v>
          </cell>
          <cell r="D1385">
            <v>5.2301255230125516</v>
          </cell>
        </row>
        <row r="1386">
          <cell r="B1386" t="str">
            <v>72022MATIC</v>
          </cell>
          <cell r="C1386" t="str">
            <v>MATIC</v>
          </cell>
          <cell r="D1386">
            <v>4.8577405857740574</v>
          </cell>
        </row>
        <row r="1387">
          <cell r="B1387" t="str">
            <v>72022MATIC</v>
          </cell>
          <cell r="C1387" t="str">
            <v>MATIC</v>
          </cell>
          <cell r="D1387">
            <v>4.8504429390307457</v>
          </cell>
        </row>
        <row r="1388">
          <cell r="B1388" t="str">
            <v>72022USDT</v>
          </cell>
          <cell r="C1388" t="str">
            <v>USDT</v>
          </cell>
          <cell r="D1388">
            <v>5.2110474205315276</v>
          </cell>
        </row>
        <row r="1389">
          <cell r="B1389" t="str">
            <v>72022WETH</v>
          </cell>
          <cell r="C1389" t="str">
            <v>WETH</v>
          </cell>
          <cell r="D1389">
            <v>8821.7821782178235</v>
          </cell>
        </row>
        <row r="1390">
          <cell r="B1390" t="str">
            <v>72022ETH</v>
          </cell>
          <cell r="C1390" t="str">
            <v>ETH</v>
          </cell>
          <cell r="D1390">
            <v>8845.8572173006778</v>
          </cell>
        </row>
        <row r="1391">
          <cell r="B1391" t="str">
            <v>72022USDC</v>
          </cell>
          <cell r="C1391" t="str">
            <v>USDC</v>
          </cell>
          <cell r="D1391">
            <v>5.2110474205315276</v>
          </cell>
        </row>
        <row r="1392">
          <cell r="B1392" t="str">
            <v>72022USDC</v>
          </cell>
          <cell r="C1392" t="str">
            <v>USDC</v>
          </cell>
          <cell r="D1392">
            <v>5.205729166666667</v>
          </cell>
        </row>
        <row r="1393">
          <cell r="B1393" t="str">
            <v>72022ETH</v>
          </cell>
          <cell r="C1393" t="str">
            <v>ETH</v>
          </cell>
          <cell r="D1393">
            <v>8970.2083333333321</v>
          </cell>
        </row>
        <row r="1394">
          <cell r="B1394" t="str">
            <v>72022USDT</v>
          </cell>
          <cell r="C1394" t="str">
            <v>USDT</v>
          </cell>
          <cell r="D1394">
            <v>5.208333333333333</v>
          </cell>
        </row>
        <row r="1395">
          <cell r="B1395" t="str">
            <v>72022WETH</v>
          </cell>
          <cell r="C1395" t="str">
            <v>WETH</v>
          </cell>
          <cell r="D1395">
            <v>8997.34375</v>
          </cell>
        </row>
        <row r="1396">
          <cell r="B1396" t="str">
            <v>72022MATIC</v>
          </cell>
          <cell r="C1396" t="str">
            <v>MATIC</v>
          </cell>
          <cell r="D1396">
            <v>4.8864583333333336</v>
          </cell>
        </row>
        <row r="1397">
          <cell r="B1397" t="str">
            <v>72022USDC</v>
          </cell>
          <cell r="C1397" t="str">
            <v>USDC</v>
          </cell>
          <cell r="D1397">
            <v>5.2056220718375847</v>
          </cell>
        </row>
        <row r="1398">
          <cell r="B1398" t="str">
            <v>72022WETH</v>
          </cell>
          <cell r="C1398" t="str">
            <v>WETH</v>
          </cell>
          <cell r="D1398">
            <v>8956.1166059344087</v>
          </cell>
        </row>
        <row r="1399">
          <cell r="B1399" t="str">
            <v>72022ETH</v>
          </cell>
          <cell r="C1399" t="str">
            <v>ETH</v>
          </cell>
          <cell r="D1399">
            <v>8983.9666840187401</v>
          </cell>
        </row>
        <row r="1400">
          <cell r="B1400" t="str">
            <v>72022USDT</v>
          </cell>
          <cell r="C1400" t="str">
            <v>USDT</v>
          </cell>
          <cell r="D1400">
            <v>5.2056220718375847</v>
          </cell>
        </row>
        <row r="1401">
          <cell r="B1401" t="str">
            <v>72022MATIC</v>
          </cell>
          <cell r="C1401" t="str">
            <v>MATIC</v>
          </cell>
          <cell r="D1401">
            <v>4.8651743883394065</v>
          </cell>
        </row>
        <row r="1402">
          <cell r="B1402" t="str">
            <v>72022ETH</v>
          </cell>
          <cell r="C1402" t="str">
            <v>ETH</v>
          </cell>
          <cell r="D1402">
            <v>8624.2360379346701</v>
          </cell>
        </row>
        <row r="1403">
          <cell r="B1403" t="str">
            <v>72022WETH</v>
          </cell>
          <cell r="C1403" t="str">
            <v>WETH</v>
          </cell>
          <cell r="D1403">
            <v>8651.9494204425719</v>
          </cell>
        </row>
        <row r="1404">
          <cell r="B1404" t="str">
            <v>72022USDT</v>
          </cell>
          <cell r="C1404" t="str">
            <v>USDT</v>
          </cell>
          <cell r="D1404">
            <v>5.2687038988408856</v>
          </cell>
        </row>
        <row r="1405">
          <cell r="B1405" t="str">
            <v>72022MATIC</v>
          </cell>
          <cell r="C1405" t="str">
            <v>MATIC</v>
          </cell>
          <cell r="D1405">
            <v>4.728661749209695</v>
          </cell>
        </row>
        <row r="1406">
          <cell r="B1406" t="str">
            <v>72022USDC</v>
          </cell>
          <cell r="C1406" t="str">
            <v>USDC</v>
          </cell>
          <cell r="D1406">
            <v>5.2687038988408856</v>
          </cell>
        </row>
        <row r="1407">
          <cell r="B1407" t="str">
            <v>72022WETH</v>
          </cell>
          <cell r="C1407" t="str">
            <v>WETH</v>
          </cell>
          <cell r="D1407">
            <v>7795.4202586206893</v>
          </cell>
        </row>
        <row r="1408">
          <cell r="B1408" t="str">
            <v>72022USDC</v>
          </cell>
          <cell r="C1408" t="str">
            <v>USDC</v>
          </cell>
          <cell r="D1408">
            <v>5.3879310344827589</v>
          </cell>
        </row>
        <row r="1409">
          <cell r="B1409" t="str">
            <v>72022ETH</v>
          </cell>
          <cell r="C1409" t="str">
            <v>ETH</v>
          </cell>
          <cell r="D1409">
            <v>7810.3987068965516</v>
          </cell>
        </row>
        <row r="1410">
          <cell r="B1410" t="str">
            <v>72022MATIC</v>
          </cell>
          <cell r="C1410" t="str">
            <v>MATIC</v>
          </cell>
          <cell r="D1410">
            <v>4.2225215517241379</v>
          </cell>
        </row>
        <row r="1411">
          <cell r="B1411" t="str">
            <v>72022USDT</v>
          </cell>
          <cell r="C1411" t="str">
            <v>USDT</v>
          </cell>
          <cell r="D1411">
            <v>5.3879310344827589</v>
          </cell>
        </row>
        <row r="1412">
          <cell r="B1412" t="str">
            <v>72022USDC</v>
          </cell>
          <cell r="C1412" t="str">
            <v>USDC</v>
          </cell>
          <cell r="D1412">
            <v>5.3966540744738261</v>
          </cell>
        </row>
        <row r="1413">
          <cell r="B1413" t="str">
            <v>72022WETH</v>
          </cell>
          <cell r="C1413" t="str">
            <v>WETH</v>
          </cell>
          <cell r="D1413">
            <v>7806.4759848893682</v>
          </cell>
        </row>
        <row r="1414">
          <cell r="B1414" t="str">
            <v>72022MATIC</v>
          </cell>
          <cell r="C1414" t="str">
            <v>MATIC</v>
          </cell>
          <cell r="D1414">
            <v>4.149487317862925</v>
          </cell>
        </row>
        <row r="1415">
          <cell r="B1415" t="str">
            <v>72022ETH</v>
          </cell>
          <cell r="C1415" t="str">
            <v>ETH</v>
          </cell>
          <cell r="D1415">
            <v>7760.4425256341065</v>
          </cell>
        </row>
        <row r="1416">
          <cell r="B1416" t="str">
            <v>72022USDT</v>
          </cell>
          <cell r="C1416" t="str">
            <v>USDT</v>
          </cell>
          <cell r="D1416">
            <v>5.3966540744738261</v>
          </cell>
        </row>
        <row r="1417">
          <cell r="B1417" t="str">
            <v>72022USDT</v>
          </cell>
          <cell r="C1417" t="str">
            <v>USDT</v>
          </cell>
          <cell r="D1417">
            <v>5.5096418732782375</v>
          </cell>
        </row>
        <row r="1418">
          <cell r="B1418" t="str">
            <v>72022WETH</v>
          </cell>
          <cell r="C1418" t="str">
            <v>WETH</v>
          </cell>
          <cell r="D1418">
            <v>8816.4187327823711</v>
          </cell>
        </row>
        <row r="1419">
          <cell r="B1419" t="str">
            <v>72022USDC</v>
          </cell>
          <cell r="C1419" t="str">
            <v>USDC</v>
          </cell>
          <cell r="D1419">
            <v>5.5096418732782375</v>
          </cell>
        </row>
        <row r="1420">
          <cell r="B1420" t="str">
            <v>72022ETH</v>
          </cell>
          <cell r="C1420" t="str">
            <v>ETH</v>
          </cell>
          <cell r="D1420">
            <v>8802.865013774106</v>
          </cell>
        </row>
        <row r="1421">
          <cell r="B1421" t="str">
            <v>72022MATIC</v>
          </cell>
          <cell r="C1421" t="str">
            <v>MATIC</v>
          </cell>
          <cell r="D1421">
            <v>4.8468319559228661</v>
          </cell>
        </row>
        <row r="1422">
          <cell r="B1422" t="str">
            <v>72022ETH</v>
          </cell>
          <cell r="C1422" t="str">
            <v>ETH</v>
          </cell>
          <cell r="D1422">
            <v>8554.3346217559356</v>
          </cell>
        </row>
        <row r="1423">
          <cell r="B1423" t="str">
            <v>72022USDC</v>
          </cell>
          <cell r="C1423" t="str">
            <v>USDC</v>
          </cell>
          <cell r="D1423">
            <v>5.5218111540585308</v>
          </cell>
        </row>
        <row r="1424">
          <cell r="B1424" t="str">
            <v>72022USDT</v>
          </cell>
          <cell r="C1424" t="str">
            <v>USDT</v>
          </cell>
          <cell r="D1424">
            <v>5.5218111540585308</v>
          </cell>
        </row>
        <row r="1425">
          <cell r="B1425" t="str">
            <v>72022MATIC</v>
          </cell>
          <cell r="C1425" t="str">
            <v>MATIC</v>
          </cell>
          <cell r="D1425">
            <v>4.8139149641082275</v>
          </cell>
        </row>
        <row r="1426">
          <cell r="B1426" t="str">
            <v>72022WETH</v>
          </cell>
          <cell r="C1426" t="str">
            <v>WETH</v>
          </cell>
          <cell r="D1426">
            <v>8555.9359469906121</v>
          </cell>
        </row>
        <row r="1427">
          <cell r="B1427" t="str">
            <v>72022USDT</v>
          </cell>
          <cell r="C1427" t="str">
            <v>USDT</v>
          </cell>
          <cell r="D1427">
            <v>5.5248618784530388</v>
          </cell>
        </row>
        <row r="1428">
          <cell r="B1428" t="str">
            <v>72022USDC</v>
          </cell>
          <cell r="C1428" t="str">
            <v>USDC</v>
          </cell>
          <cell r="D1428">
            <v>5.5248618784530388</v>
          </cell>
        </row>
        <row r="1429">
          <cell r="B1429" t="str">
            <v>72022ETH</v>
          </cell>
          <cell r="C1429" t="str">
            <v>ETH</v>
          </cell>
          <cell r="D1429">
            <v>8484.5856353591171</v>
          </cell>
        </row>
        <row r="1430">
          <cell r="B1430" t="str">
            <v>72022MATIC</v>
          </cell>
          <cell r="C1430" t="str">
            <v>MATIC</v>
          </cell>
          <cell r="D1430">
            <v>4.7</v>
          </cell>
        </row>
        <row r="1431">
          <cell r="B1431" t="str">
            <v>72022WETH</v>
          </cell>
          <cell r="C1431" t="str">
            <v>WETH</v>
          </cell>
          <cell r="D1431">
            <v>8492.5966850828736</v>
          </cell>
        </row>
        <row r="1432">
          <cell r="B1432" t="str">
            <v>72022ETH</v>
          </cell>
          <cell r="C1432" t="str">
            <v>ETH</v>
          </cell>
          <cell r="D1432">
            <v>8676.6519823788549</v>
          </cell>
        </row>
        <row r="1433">
          <cell r="B1433" t="str">
            <v>72022MATIC</v>
          </cell>
          <cell r="C1433" t="str">
            <v>MATIC</v>
          </cell>
          <cell r="D1433">
            <v>4.9867841409691627</v>
          </cell>
        </row>
        <row r="1434">
          <cell r="B1434" t="str">
            <v>72022USDT</v>
          </cell>
          <cell r="C1434" t="str">
            <v>USDT</v>
          </cell>
          <cell r="D1434">
            <v>5.5066079295154182</v>
          </cell>
        </row>
        <row r="1435">
          <cell r="B1435" t="str">
            <v>72022WETH</v>
          </cell>
          <cell r="C1435" t="str">
            <v>WETH</v>
          </cell>
          <cell r="D1435">
            <v>8643.2268722466943</v>
          </cell>
        </row>
        <row r="1436">
          <cell r="B1436" t="str">
            <v>72022USDC</v>
          </cell>
          <cell r="C1436" t="str">
            <v>USDC</v>
          </cell>
          <cell r="D1436">
            <v>5.5121145374449334</v>
          </cell>
        </row>
        <row r="1437">
          <cell r="B1437" t="str">
            <v>72022WETH</v>
          </cell>
          <cell r="C1437" t="str">
            <v>WETH</v>
          </cell>
          <cell r="D1437">
            <v>8328.4539473684199</v>
          </cell>
        </row>
        <row r="1438">
          <cell r="B1438" t="str">
            <v>72022ETH</v>
          </cell>
          <cell r="C1438" t="str">
            <v>ETH</v>
          </cell>
          <cell r="D1438">
            <v>8342.7631578947367</v>
          </cell>
        </row>
        <row r="1439">
          <cell r="B1439" t="str">
            <v>72022USDC</v>
          </cell>
          <cell r="C1439" t="str">
            <v>USDC</v>
          </cell>
          <cell r="D1439">
            <v>5.4808114035087714</v>
          </cell>
        </row>
        <row r="1440">
          <cell r="B1440" t="str">
            <v>72022USDT</v>
          </cell>
          <cell r="C1440" t="str">
            <v>USDT</v>
          </cell>
          <cell r="D1440">
            <v>5.4824561403508767</v>
          </cell>
        </row>
        <row r="1441">
          <cell r="B1441" t="str">
            <v>72022MATIC</v>
          </cell>
          <cell r="C1441" t="str">
            <v>MATIC</v>
          </cell>
          <cell r="D1441">
            <v>4.5614035087719289</v>
          </cell>
        </row>
        <row r="1442">
          <cell r="B1442" t="str">
            <v>72022WETH</v>
          </cell>
          <cell r="C1442" t="str">
            <v>WETH</v>
          </cell>
          <cell r="D1442">
            <v>8355.7003257328979</v>
          </cell>
        </row>
        <row r="1443">
          <cell r="B1443" t="str">
            <v>72022USDT</v>
          </cell>
          <cell r="C1443" t="str">
            <v>USDT</v>
          </cell>
          <cell r="D1443">
            <v>5.4288816503800215</v>
          </cell>
        </row>
        <row r="1444">
          <cell r="B1444" t="str">
            <v>72022USDC</v>
          </cell>
          <cell r="C1444" t="str">
            <v>USDC</v>
          </cell>
          <cell r="D1444">
            <v>5.4288816503800215</v>
          </cell>
        </row>
        <row r="1445">
          <cell r="B1445" t="str">
            <v>72022MATIC</v>
          </cell>
          <cell r="C1445" t="str">
            <v>MATIC</v>
          </cell>
          <cell r="D1445">
            <v>5.0298588490770895</v>
          </cell>
        </row>
        <row r="1446">
          <cell r="B1446" t="str">
            <v>72022ETH</v>
          </cell>
          <cell r="C1446" t="str">
            <v>ETH</v>
          </cell>
          <cell r="D1446">
            <v>8377.4158523344177</v>
          </cell>
        </row>
        <row r="1447">
          <cell r="B1447" t="str">
            <v>72022MATIC</v>
          </cell>
          <cell r="C1447" t="str">
            <v>MATIC</v>
          </cell>
          <cell r="D1447">
            <v>5.2202283849918434</v>
          </cell>
        </row>
        <row r="1448">
          <cell r="B1448" t="str">
            <v>72022WETH</v>
          </cell>
          <cell r="C1448" t="str">
            <v>WETH</v>
          </cell>
          <cell r="D1448">
            <v>8591.2996193583476</v>
          </cell>
        </row>
        <row r="1449">
          <cell r="B1449" t="str">
            <v>72022ETH</v>
          </cell>
          <cell r="C1449" t="str">
            <v>ETH</v>
          </cell>
          <cell r="D1449">
            <v>8610.9298531810764</v>
          </cell>
        </row>
        <row r="1450">
          <cell r="B1450" t="str">
            <v>72022USDT</v>
          </cell>
          <cell r="C1450" t="str">
            <v>USDT</v>
          </cell>
          <cell r="D1450">
            <v>5.4377379010331701</v>
          </cell>
        </row>
        <row r="1451">
          <cell r="B1451" t="str">
            <v>72022USDC</v>
          </cell>
          <cell r="C1451" t="str">
            <v>USDC</v>
          </cell>
          <cell r="D1451">
            <v>5.4371941272430666</v>
          </cell>
        </row>
        <row r="1452">
          <cell r="B1452" t="str">
            <v>72022USDT</v>
          </cell>
          <cell r="C1452" t="str">
            <v>USDT</v>
          </cell>
          <cell r="D1452">
            <v>5.4259359739555073</v>
          </cell>
        </row>
        <row r="1453">
          <cell r="B1453" t="str">
            <v>72022MATIC</v>
          </cell>
          <cell r="C1453" t="str">
            <v>MATIC</v>
          </cell>
          <cell r="D1453">
            <v>4.0830168204015189</v>
          </cell>
        </row>
        <row r="1454">
          <cell r="B1454" t="str">
            <v>72022USDC</v>
          </cell>
          <cell r="C1454" t="str">
            <v>USDC</v>
          </cell>
          <cell r="D1454">
            <v>5.4259359739555073</v>
          </cell>
        </row>
        <row r="1455">
          <cell r="B1455" t="str">
            <v>72022WETH</v>
          </cell>
          <cell r="C1455" t="str">
            <v>WETH</v>
          </cell>
          <cell r="D1455">
            <v>7280.3038524145413</v>
          </cell>
        </row>
        <row r="1456">
          <cell r="B1456" t="str">
            <v>72022ETH</v>
          </cell>
          <cell r="C1456" t="str">
            <v>ETH</v>
          </cell>
          <cell r="D1456">
            <v>7259.7395550732499</v>
          </cell>
        </row>
        <row r="1457">
          <cell r="B1457" t="str">
            <v>72022MATIC</v>
          </cell>
          <cell r="C1457" t="str">
            <v>MATIC</v>
          </cell>
          <cell r="D1457">
            <v>3.9544468546637739</v>
          </cell>
        </row>
        <row r="1458">
          <cell r="B1458" t="str">
            <v>72022ETH</v>
          </cell>
          <cell r="C1458" t="str">
            <v>ETH</v>
          </cell>
          <cell r="D1458">
            <v>7355.2603036876344</v>
          </cell>
        </row>
        <row r="1459">
          <cell r="B1459" t="str">
            <v>72022USDT</v>
          </cell>
          <cell r="C1459" t="str">
            <v>USDT</v>
          </cell>
          <cell r="D1459">
            <v>5.4229934924078087</v>
          </cell>
        </row>
        <row r="1460">
          <cell r="B1460" t="str">
            <v>72022USDC</v>
          </cell>
          <cell r="C1460" t="str">
            <v>USDC</v>
          </cell>
          <cell r="D1460">
            <v>5.4229934924078087</v>
          </cell>
        </row>
        <row r="1461">
          <cell r="B1461" t="str">
            <v>72022WETH</v>
          </cell>
          <cell r="C1461" t="str">
            <v>WETH</v>
          </cell>
          <cell r="D1461">
            <v>7348.4815618221246</v>
          </cell>
        </row>
        <row r="1462">
          <cell r="B1462" t="str">
            <v>72022USDT</v>
          </cell>
          <cell r="C1462" t="str">
            <v>USDT</v>
          </cell>
          <cell r="D1462">
            <v>5.4288816503800215</v>
          </cell>
        </row>
        <row r="1463">
          <cell r="B1463" t="str">
            <v>72022MATIC</v>
          </cell>
          <cell r="C1463" t="str">
            <v>MATIC</v>
          </cell>
          <cell r="D1463">
            <v>3.8175895765472312</v>
          </cell>
        </row>
        <row r="1464">
          <cell r="B1464" t="str">
            <v>72022ETH</v>
          </cell>
          <cell r="C1464" t="str">
            <v>ETH</v>
          </cell>
          <cell r="D1464">
            <v>6684.2019543973938</v>
          </cell>
        </row>
        <row r="1465">
          <cell r="B1465" t="str">
            <v>72022USDC</v>
          </cell>
          <cell r="C1465" t="str">
            <v>USDC</v>
          </cell>
          <cell r="D1465">
            <v>5.4288816503800215</v>
          </cell>
        </row>
        <row r="1466">
          <cell r="B1466" t="str">
            <v>72022WETH</v>
          </cell>
          <cell r="C1466" t="str">
            <v>WETH</v>
          </cell>
          <cell r="D1466">
            <v>6685.0162866449518</v>
          </cell>
        </row>
        <row r="1467">
          <cell r="B1467" t="str">
            <v>72022ETH</v>
          </cell>
          <cell r="C1467" t="str">
            <v>ETH</v>
          </cell>
          <cell r="D1467">
            <v>6491.8889493739789</v>
          </cell>
        </row>
        <row r="1468">
          <cell r="B1468" t="str">
            <v>72022USDT</v>
          </cell>
          <cell r="C1468" t="str">
            <v>USDT</v>
          </cell>
          <cell r="D1468">
            <v>5.4436581382689164</v>
          </cell>
        </row>
        <row r="1469">
          <cell r="B1469" t="str">
            <v>72022WETH</v>
          </cell>
          <cell r="C1469" t="str">
            <v>WETH</v>
          </cell>
          <cell r="D1469">
            <v>6494.1752857920519</v>
          </cell>
        </row>
        <row r="1470">
          <cell r="B1470" t="str">
            <v>72022MATIC</v>
          </cell>
          <cell r="C1470" t="str">
            <v>MATIC</v>
          </cell>
          <cell r="D1470">
            <v>3.8595536200326617</v>
          </cell>
        </row>
        <row r="1471">
          <cell r="B1471" t="str">
            <v>72022USDC</v>
          </cell>
          <cell r="C1471" t="str">
            <v>USDC</v>
          </cell>
          <cell r="D1471">
            <v>5.4436581382689164</v>
          </cell>
        </row>
        <row r="1472">
          <cell r="B1472" t="str">
            <v>72022ETH</v>
          </cell>
          <cell r="C1472" t="str">
            <v>ETH</v>
          </cell>
          <cell r="D1472">
            <v>6041.0298102981033</v>
          </cell>
        </row>
        <row r="1473">
          <cell r="B1473" t="str">
            <v>72022WETH</v>
          </cell>
          <cell r="C1473" t="str">
            <v>WETH</v>
          </cell>
          <cell r="D1473">
            <v>6033.3333333333339</v>
          </cell>
        </row>
        <row r="1474">
          <cell r="B1474" t="str">
            <v>72022USDC</v>
          </cell>
          <cell r="C1474" t="str">
            <v>USDC</v>
          </cell>
          <cell r="D1474">
            <v>5.4200542005420056</v>
          </cell>
        </row>
        <row r="1475">
          <cell r="B1475" t="str">
            <v>72022MATIC</v>
          </cell>
          <cell r="C1475" t="str">
            <v>MATIC</v>
          </cell>
          <cell r="D1475">
            <v>3.4607046070460705</v>
          </cell>
        </row>
        <row r="1476">
          <cell r="B1476" t="str">
            <v>72022USDT</v>
          </cell>
          <cell r="C1476" t="str">
            <v>USDT</v>
          </cell>
          <cell r="D1476">
            <v>5.4200542005420056</v>
          </cell>
        </row>
        <row r="1477">
          <cell r="B1477" t="str">
            <v>72022WETH</v>
          </cell>
          <cell r="C1477" t="str">
            <v>WETH</v>
          </cell>
          <cell r="D1477">
            <v>5698.3041575492343</v>
          </cell>
        </row>
        <row r="1478">
          <cell r="B1478" t="str">
            <v>72022ETH</v>
          </cell>
          <cell r="C1478" t="str">
            <v>ETH</v>
          </cell>
          <cell r="D1478">
            <v>5674.8905908096276</v>
          </cell>
        </row>
        <row r="1479">
          <cell r="B1479" t="str">
            <v>72022MATIC</v>
          </cell>
          <cell r="C1479" t="str">
            <v>MATIC</v>
          </cell>
          <cell r="D1479">
            <v>2.9299781181619253</v>
          </cell>
        </row>
        <row r="1480">
          <cell r="B1480" t="str">
            <v>72022USDT</v>
          </cell>
          <cell r="C1480" t="str">
            <v>USDT</v>
          </cell>
          <cell r="D1480">
            <v>5.4704595185995624</v>
          </cell>
        </row>
        <row r="1481">
          <cell r="B1481" t="str">
            <v>72022USDC</v>
          </cell>
          <cell r="C1481" t="str">
            <v>USDC</v>
          </cell>
          <cell r="D1481">
            <v>5.4677242888402633</v>
          </cell>
        </row>
        <row r="1482">
          <cell r="B1482" t="str">
            <v>72022MATIC</v>
          </cell>
          <cell r="C1482" t="str">
            <v>MATIC</v>
          </cell>
          <cell r="D1482">
            <v>3.0421621621621617</v>
          </cell>
        </row>
        <row r="1483">
          <cell r="B1483" t="str">
            <v>72022USDT</v>
          </cell>
          <cell r="C1483" t="str">
            <v>USDT</v>
          </cell>
          <cell r="D1483">
            <v>5.4054054054054053</v>
          </cell>
        </row>
        <row r="1484">
          <cell r="B1484" t="str">
            <v>72022USDC</v>
          </cell>
          <cell r="C1484" t="str">
            <v>USDC</v>
          </cell>
          <cell r="D1484">
            <v>5.4048648648648649</v>
          </cell>
        </row>
        <row r="1485">
          <cell r="B1485" t="str">
            <v>72022WETH</v>
          </cell>
          <cell r="C1485" t="str">
            <v>WETH</v>
          </cell>
          <cell r="D1485">
            <v>5922.864864864865</v>
          </cell>
        </row>
        <row r="1486">
          <cell r="B1486" t="str">
            <v>72022ETH</v>
          </cell>
          <cell r="C1486" t="str">
            <v>ETH</v>
          </cell>
          <cell r="D1486">
            <v>5922.5405405405409</v>
          </cell>
        </row>
        <row r="1487">
          <cell r="B1487" t="str">
            <v>72022USDT</v>
          </cell>
          <cell r="C1487" t="str">
            <v>USDT</v>
          </cell>
          <cell r="D1487">
            <v>5.2994170641229461</v>
          </cell>
        </row>
        <row r="1488">
          <cell r="B1488" t="str">
            <v>72022USDC</v>
          </cell>
          <cell r="C1488" t="str">
            <v>USDC</v>
          </cell>
          <cell r="D1488">
            <v>5.2994170641229461</v>
          </cell>
        </row>
        <row r="1489">
          <cell r="B1489" t="str">
            <v>72022MATIC</v>
          </cell>
          <cell r="C1489" t="str">
            <v>MATIC</v>
          </cell>
          <cell r="D1489">
            <v>3.0259671436142019</v>
          </cell>
        </row>
        <row r="1490">
          <cell r="B1490" t="str">
            <v>72022ETH</v>
          </cell>
          <cell r="C1490" t="str">
            <v>ETH</v>
          </cell>
          <cell r="D1490">
            <v>6186.062533121356</v>
          </cell>
        </row>
        <row r="1491">
          <cell r="B1491" t="str">
            <v>72022WETH</v>
          </cell>
          <cell r="C1491" t="str">
            <v>WETH</v>
          </cell>
          <cell r="D1491">
            <v>6173.0789613142542</v>
          </cell>
        </row>
        <row r="1492">
          <cell r="B1492" t="str">
            <v>72022ETH</v>
          </cell>
          <cell r="C1492" t="str">
            <v>ETH</v>
          </cell>
          <cell r="D1492">
            <v>6450.3181336161188</v>
          </cell>
        </row>
        <row r="1493">
          <cell r="B1493" t="str">
            <v>72022USDT</v>
          </cell>
          <cell r="C1493" t="str">
            <v>USDT</v>
          </cell>
          <cell r="D1493">
            <v>5.3022269353128317</v>
          </cell>
        </row>
        <row r="1494">
          <cell r="B1494" t="str">
            <v>72022WETH</v>
          </cell>
          <cell r="C1494" t="str">
            <v>WETH</v>
          </cell>
          <cell r="D1494">
            <v>6463.414634146342</v>
          </cell>
        </row>
        <row r="1495">
          <cell r="B1495" t="str">
            <v>72022USDC</v>
          </cell>
          <cell r="C1495" t="str">
            <v>USDC</v>
          </cell>
          <cell r="D1495">
            <v>5.3022269353128317</v>
          </cell>
        </row>
        <row r="1496">
          <cell r="B1496" t="str">
            <v>72022MATIC</v>
          </cell>
          <cell r="C1496" t="str">
            <v>MATIC</v>
          </cell>
          <cell r="D1496">
            <v>3.1256627783669146</v>
          </cell>
        </row>
        <row r="1497">
          <cell r="B1497" t="str">
            <v>72022MATIC</v>
          </cell>
          <cell r="C1497" t="str">
            <v>MATIC</v>
          </cell>
          <cell r="D1497">
            <v>3.2115588547189824</v>
          </cell>
        </row>
        <row r="1498">
          <cell r="B1498" t="str">
            <v>72022USDT</v>
          </cell>
          <cell r="C1498" t="str">
            <v>USDT</v>
          </cell>
          <cell r="D1498">
            <v>5.3022269353128317</v>
          </cell>
        </row>
        <row r="1499">
          <cell r="B1499" t="str">
            <v>72022USDC</v>
          </cell>
          <cell r="C1499" t="str">
            <v>USDC</v>
          </cell>
          <cell r="D1499">
            <v>5.3022269353128317</v>
          </cell>
        </row>
        <row r="1500">
          <cell r="B1500" t="str">
            <v>72022ETH</v>
          </cell>
          <cell r="C1500" t="str">
            <v>ETH</v>
          </cell>
          <cell r="D1500">
            <v>6436.9034994697777</v>
          </cell>
        </row>
        <row r="1501">
          <cell r="B1501" t="str">
            <v>72022WETH</v>
          </cell>
          <cell r="C1501" t="str">
            <v>WETH</v>
          </cell>
          <cell r="D1501">
            <v>6461.7179215270426</v>
          </cell>
        </row>
        <row r="1502">
          <cell r="B1502" t="str">
            <v>72022MATIC</v>
          </cell>
          <cell r="C1502" t="str">
            <v>MATIC</v>
          </cell>
          <cell r="D1502">
            <v>3.0203972088030056</v>
          </cell>
        </row>
        <row r="1503">
          <cell r="B1503" t="str">
            <v>72022USDT</v>
          </cell>
          <cell r="C1503" t="str">
            <v>USDT</v>
          </cell>
          <cell r="D1503">
            <v>5.3676865271068168</v>
          </cell>
        </row>
        <row r="1504">
          <cell r="B1504" t="str">
            <v>72022USDC</v>
          </cell>
          <cell r="C1504" t="str">
            <v>USDC</v>
          </cell>
          <cell r="D1504">
            <v>5.3676865271068168</v>
          </cell>
        </row>
        <row r="1505">
          <cell r="B1505" t="str">
            <v>72022ETH</v>
          </cell>
          <cell r="C1505" t="str">
            <v>ETH</v>
          </cell>
          <cell r="D1505">
            <v>6637.8958668813748</v>
          </cell>
        </row>
        <row r="1506">
          <cell r="B1506" t="str">
            <v>72022WETH</v>
          </cell>
          <cell r="C1506" t="str">
            <v>WETH</v>
          </cell>
          <cell r="D1506">
            <v>6661.9431025228123</v>
          </cell>
        </row>
        <row r="1507">
          <cell r="B1507" t="str">
            <v>72022USDT</v>
          </cell>
          <cell r="C1507" t="str">
            <v>USDT</v>
          </cell>
          <cell r="D1507">
            <v>5.4318305268875609</v>
          </cell>
        </row>
        <row r="1508">
          <cell r="B1508" t="str">
            <v>72022MATIC</v>
          </cell>
          <cell r="C1508" t="str">
            <v>MATIC</v>
          </cell>
          <cell r="D1508">
            <v>2.8522542096686583</v>
          </cell>
        </row>
        <row r="1509">
          <cell r="B1509" t="str">
            <v>72022WETH</v>
          </cell>
          <cell r="C1509" t="str">
            <v>WETH</v>
          </cell>
          <cell r="D1509">
            <v>6458.3921781640411</v>
          </cell>
        </row>
        <row r="1510">
          <cell r="B1510" t="str">
            <v>72022ETH</v>
          </cell>
          <cell r="C1510" t="str">
            <v>ETH</v>
          </cell>
          <cell r="D1510">
            <v>6438.9462248777836</v>
          </cell>
        </row>
        <row r="1511">
          <cell r="B1511" t="str">
            <v>72022USDC</v>
          </cell>
          <cell r="C1511" t="str">
            <v>USDC</v>
          </cell>
          <cell r="D1511">
            <v>5.4318305268875609</v>
          </cell>
        </row>
        <row r="1512">
          <cell r="B1512" t="str">
            <v>72022MATIC</v>
          </cell>
          <cell r="C1512" t="str">
            <v>MATIC</v>
          </cell>
          <cell r="D1512">
            <v>2.7633423180592986</v>
          </cell>
        </row>
        <row r="1513">
          <cell r="B1513" t="str">
            <v>72022WETH</v>
          </cell>
          <cell r="C1513" t="str">
            <v>WETH</v>
          </cell>
          <cell r="D1513">
            <v>6122.2641509433961</v>
          </cell>
        </row>
        <row r="1514">
          <cell r="B1514" t="str">
            <v>72022ETH</v>
          </cell>
          <cell r="C1514" t="str">
            <v>ETH</v>
          </cell>
          <cell r="D1514">
            <v>6102.210242587601</v>
          </cell>
        </row>
        <row r="1515">
          <cell r="B1515" t="str">
            <v>72022USDC</v>
          </cell>
          <cell r="C1515" t="str">
            <v>USDC</v>
          </cell>
          <cell r="D1515">
            <v>5.387061994609164</v>
          </cell>
        </row>
        <row r="1516">
          <cell r="B1516" t="str">
            <v>72022USDT</v>
          </cell>
          <cell r="C1516" t="str">
            <v>USDT</v>
          </cell>
          <cell r="D1516">
            <v>5.3908355795148246</v>
          </cell>
        </row>
        <row r="1517">
          <cell r="B1517" t="str">
            <v>72022WETH</v>
          </cell>
          <cell r="C1517" t="str">
            <v>WETH</v>
          </cell>
          <cell r="D1517">
            <v>6130.0960512273205</v>
          </cell>
        </row>
        <row r="1518">
          <cell r="B1518" t="str">
            <v>72022MATIC</v>
          </cell>
          <cell r="C1518" t="str">
            <v>MATIC</v>
          </cell>
          <cell r="D1518">
            <v>2.6189967982924225</v>
          </cell>
        </row>
        <row r="1519">
          <cell r="B1519" t="str">
            <v>72022USDC</v>
          </cell>
          <cell r="C1519" t="str">
            <v>USDC</v>
          </cell>
          <cell r="D1519">
            <v>5.3361792956243326</v>
          </cell>
        </row>
        <row r="1520">
          <cell r="B1520" t="str">
            <v>72022ETH</v>
          </cell>
          <cell r="C1520" t="str">
            <v>ETH</v>
          </cell>
          <cell r="D1520">
            <v>6135.5923159018139</v>
          </cell>
        </row>
        <row r="1521">
          <cell r="B1521" t="str">
            <v>72022USDT</v>
          </cell>
          <cell r="C1521" t="str">
            <v>USDT</v>
          </cell>
          <cell r="D1521">
            <v>5.3361792956243326</v>
          </cell>
        </row>
        <row r="1522">
          <cell r="B1522" t="str">
            <v>72022MATIC</v>
          </cell>
          <cell r="C1522" t="str">
            <v>MATIC</v>
          </cell>
          <cell r="D1522">
            <v>2.465526456440406</v>
          </cell>
        </row>
        <row r="1523">
          <cell r="B1523" t="str">
            <v>72022ETH</v>
          </cell>
          <cell r="C1523" t="str">
            <v>ETH</v>
          </cell>
          <cell r="D1523">
            <v>5734.6338856226621</v>
          </cell>
        </row>
        <row r="1524">
          <cell r="B1524" t="str">
            <v>72022USDT</v>
          </cell>
          <cell r="C1524" t="str">
            <v>USDT</v>
          </cell>
          <cell r="D1524">
            <v>5.344735435595938</v>
          </cell>
        </row>
        <row r="1525">
          <cell r="B1525" t="str">
            <v>72022USDC</v>
          </cell>
          <cell r="C1525" t="str">
            <v>USDC</v>
          </cell>
          <cell r="D1525">
            <v>5.344735435595938</v>
          </cell>
        </row>
        <row r="1526">
          <cell r="B1526" t="str">
            <v>72022WETH</v>
          </cell>
          <cell r="C1526" t="str">
            <v>WETH</v>
          </cell>
          <cell r="D1526">
            <v>5732.4425440940668</v>
          </cell>
        </row>
        <row r="1527">
          <cell r="B1527" t="str">
            <v>72022USDC</v>
          </cell>
          <cell r="C1527" t="str">
            <v>USDC</v>
          </cell>
          <cell r="D1527">
            <v>5.3361792956243326</v>
          </cell>
        </row>
        <row r="1528">
          <cell r="B1528" t="str">
            <v>72022ETH</v>
          </cell>
          <cell r="C1528" t="str">
            <v>ETH</v>
          </cell>
          <cell r="D1528">
            <v>5686.7129135538953</v>
          </cell>
        </row>
        <row r="1529">
          <cell r="B1529" t="str">
            <v>72022MATIC</v>
          </cell>
          <cell r="C1529" t="str">
            <v>MATIC</v>
          </cell>
          <cell r="D1529">
            <v>2.6264674493062965</v>
          </cell>
        </row>
        <row r="1530">
          <cell r="B1530" t="str">
            <v>72022USDT</v>
          </cell>
          <cell r="C1530" t="str">
            <v>USDT</v>
          </cell>
          <cell r="D1530">
            <v>5.3361792956243326</v>
          </cell>
        </row>
        <row r="1531">
          <cell r="B1531" t="str">
            <v>72022WETH</v>
          </cell>
          <cell r="C1531" t="str">
            <v>WETH</v>
          </cell>
          <cell r="D1531">
            <v>5697.7054429028813</v>
          </cell>
        </row>
        <row r="1532">
          <cell r="B1532" t="str">
            <v>72022WETH</v>
          </cell>
          <cell r="C1532" t="str">
            <v>WETH</v>
          </cell>
          <cell r="D1532">
            <v>5635.0802139037432</v>
          </cell>
        </row>
        <row r="1533">
          <cell r="B1533" t="str">
            <v>72022MATIC</v>
          </cell>
          <cell r="C1533" t="str">
            <v>MATIC</v>
          </cell>
          <cell r="D1533">
            <v>2.4657754010695188</v>
          </cell>
        </row>
        <row r="1534">
          <cell r="B1534" t="str">
            <v>72022USDC</v>
          </cell>
          <cell r="C1534" t="str">
            <v>USDC</v>
          </cell>
          <cell r="D1534">
            <v>5.3465240641711231</v>
          </cell>
        </row>
        <row r="1535">
          <cell r="B1535" t="str">
            <v>72022USDT</v>
          </cell>
          <cell r="C1535" t="str">
            <v>USDT</v>
          </cell>
          <cell r="D1535">
            <v>5.3475935828877006</v>
          </cell>
        </row>
        <row r="1536">
          <cell r="B1536" t="str">
            <v>72022ETH</v>
          </cell>
          <cell r="C1536" t="str">
            <v>ETH</v>
          </cell>
          <cell r="D1536">
            <v>5657.8074866310162</v>
          </cell>
        </row>
        <row r="1537">
          <cell r="B1537" t="str">
            <v>62022ETH</v>
          </cell>
          <cell r="C1537" t="str">
            <v>ETH</v>
          </cell>
          <cell r="D1537">
            <v>5652.9069767441852</v>
          </cell>
        </row>
        <row r="1538">
          <cell r="B1538" t="str">
            <v>62022USDC</v>
          </cell>
          <cell r="C1538" t="str">
            <v>USDC</v>
          </cell>
          <cell r="D1538">
            <v>5.2906976744186034</v>
          </cell>
        </row>
        <row r="1539">
          <cell r="B1539" t="str">
            <v>62022MATIC</v>
          </cell>
          <cell r="C1539" t="str">
            <v>MATIC</v>
          </cell>
          <cell r="D1539">
            <v>2.5406976744186043</v>
          </cell>
        </row>
        <row r="1540">
          <cell r="B1540" t="str">
            <v>62022USDT</v>
          </cell>
          <cell r="C1540" t="str">
            <v>USDT</v>
          </cell>
          <cell r="D1540">
            <v>5.2854122621564477</v>
          </cell>
        </row>
        <row r="1541">
          <cell r="B1541" t="str">
            <v>62022WETH</v>
          </cell>
          <cell r="C1541" t="str">
            <v>WETH</v>
          </cell>
          <cell r="D1541">
            <v>5635.0422832980976</v>
          </cell>
        </row>
        <row r="1542">
          <cell r="B1542" t="str">
            <v>62022USDC</v>
          </cell>
          <cell r="C1542" t="str">
            <v>USDC</v>
          </cell>
          <cell r="D1542">
            <v>5.2110474205315276</v>
          </cell>
        </row>
        <row r="1543">
          <cell r="B1543" t="str">
            <v>62022ETH</v>
          </cell>
          <cell r="C1543" t="str">
            <v>ETH</v>
          </cell>
          <cell r="D1543">
            <v>5725.429911412195</v>
          </cell>
        </row>
        <row r="1544">
          <cell r="B1544" t="str">
            <v>62022WETH</v>
          </cell>
          <cell r="C1544" t="str">
            <v>WETH</v>
          </cell>
          <cell r="D1544">
            <v>5725.8989056800419</v>
          </cell>
        </row>
        <row r="1545">
          <cell r="B1545" t="str">
            <v>62022USDT</v>
          </cell>
          <cell r="C1545" t="str">
            <v>USDT</v>
          </cell>
          <cell r="D1545">
            <v>5.2110474205315276</v>
          </cell>
        </row>
        <row r="1546">
          <cell r="B1546" t="str">
            <v>62022MATIC</v>
          </cell>
          <cell r="C1546" t="str">
            <v>MATIC</v>
          </cell>
          <cell r="D1546">
            <v>2.5841584158415847</v>
          </cell>
        </row>
        <row r="1547">
          <cell r="B1547" t="str">
            <v>62022WETH</v>
          </cell>
          <cell r="C1547" t="str">
            <v>WETH</v>
          </cell>
          <cell r="D1547">
            <v>6041.9968304278927</v>
          </cell>
        </row>
        <row r="1548">
          <cell r="B1548" t="str">
            <v>62022MATIC</v>
          </cell>
          <cell r="C1548" t="str">
            <v>MATIC</v>
          </cell>
          <cell r="D1548">
            <v>2.6946645536185949</v>
          </cell>
        </row>
        <row r="1549">
          <cell r="B1549" t="str">
            <v>62022ETH</v>
          </cell>
          <cell r="C1549" t="str">
            <v>ETH</v>
          </cell>
          <cell r="D1549">
            <v>6034.9181193872164</v>
          </cell>
        </row>
        <row r="1550">
          <cell r="B1550" t="str">
            <v>62022USDT</v>
          </cell>
          <cell r="C1550" t="str">
            <v>USDT</v>
          </cell>
          <cell r="D1550">
            <v>5.2826201796090864</v>
          </cell>
        </row>
        <row r="1551">
          <cell r="B1551" t="str">
            <v>62022USDC</v>
          </cell>
          <cell r="C1551" t="str">
            <v>USDC</v>
          </cell>
          <cell r="D1551">
            <v>5.2820919175911252</v>
          </cell>
        </row>
        <row r="1552">
          <cell r="B1552" t="str">
            <v>62022USDT</v>
          </cell>
          <cell r="C1552" t="str">
            <v>USDT</v>
          </cell>
          <cell r="D1552">
            <v>5.2356020942408374</v>
          </cell>
        </row>
        <row r="1553">
          <cell r="B1553" t="str">
            <v>62022MATIC</v>
          </cell>
          <cell r="C1553" t="str">
            <v>MATIC</v>
          </cell>
          <cell r="D1553">
            <v>2.7821989528795807</v>
          </cell>
        </row>
        <row r="1554">
          <cell r="B1554" t="str">
            <v>62022WETH</v>
          </cell>
          <cell r="C1554" t="str">
            <v>WETH</v>
          </cell>
          <cell r="D1554">
            <v>6214.0837696335084</v>
          </cell>
        </row>
        <row r="1555">
          <cell r="B1555" t="str">
            <v>62022ETH</v>
          </cell>
          <cell r="C1555" t="str">
            <v>ETH</v>
          </cell>
          <cell r="D1555">
            <v>6234.1884816753927</v>
          </cell>
        </row>
        <row r="1556">
          <cell r="B1556" t="str">
            <v>62022USDC</v>
          </cell>
          <cell r="C1556" t="str">
            <v>USDC</v>
          </cell>
          <cell r="D1556">
            <v>5.2408376963350776</v>
          </cell>
        </row>
        <row r="1557">
          <cell r="B1557" t="str">
            <v>62022USDC</v>
          </cell>
          <cell r="C1557" t="str">
            <v>USDC</v>
          </cell>
          <cell r="D1557">
            <v>5.2659294365455498</v>
          </cell>
        </row>
        <row r="1558">
          <cell r="B1558" t="str">
            <v>62022ETH</v>
          </cell>
          <cell r="C1558" t="str">
            <v>ETH</v>
          </cell>
          <cell r="D1558">
            <v>6309.8999473407048</v>
          </cell>
        </row>
        <row r="1559">
          <cell r="B1559" t="str">
            <v>62022MATIC</v>
          </cell>
          <cell r="C1559" t="str">
            <v>MATIC</v>
          </cell>
          <cell r="D1559">
            <v>2.9394418114797261</v>
          </cell>
        </row>
        <row r="1560">
          <cell r="B1560" t="str">
            <v>62022USDT</v>
          </cell>
          <cell r="C1560" t="str">
            <v>USDT</v>
          </cell>
          <cell r="D1560">
            <v>5.2659294365455498</v>
          </cell>
        </row>
        <row r="1561">
          <cell r="B1561" t="str">
            <v>62022WETH</v>
          </cell>
          <cell r="C1561" t="str">
            <v>WETH</v>
          </cell>
          <cell r="D1561">
            <v>6299.1047919957873</v>
          </cell>
        </row>
        <row r="1562">
          <cell r="B1562" t="str">
            <v>62022WETH</v>
          </cell>
          <cell r="C1562" t="str">
            <v>WETH</v>
          </cell>
          <cell r="D1562">
            <v>6528.4365162644281</v>
          </cell>
        </row>
        <row r="1563">
          <cell r="B1563" t="str">
            <v>62022ETH</v>
          </cell>
          <cell r="C1563" t="str">
            <v>ETH</v>
          </cell>
          <cell r="D1563">
            <v>6511.0178384050369</v>
          </cell>
        </row>
        <row r="1564">
          <cell r="B1564" t="str">
            <v>62022MATIC</v>
          </cell>
          <cell r="C1564" t="str">
            <v>MATIC</v>
          </cell>
          <cell r="D1564">
            <v>3.1516264428121725</v>
          </cell>
        </row>
        <row r="1565">
          <cell r="B1565" t="str">
            <v>62022USDC</v>
          </cell>
          <cell r="C1565" t="str">
            <v>USDC</v>
          </cell>
          <cell r="D1565">
            <v>5.2455403987408191</v>
          </cell>
        </row>
        <row r="1566">
          <cell r="B1566" t="str">
            <v>62022USDT</v>
          </cell>
          <cell r="C1566" t="str">
            <v>USDT</v>
          </cell>
          <cell r="D1566">
            <v>5.2465897166841557</v>
          </cell>
        </row>
        <row r="1567">
          <cell r="B1567" t="str">
            <v>62022USDC</v>
          </cell>
          <cell r="C1567" t="str">
            <v>USDC</v>
          </cell>
          <cell r="D1567">
            <v>5.2465897166841557</v>
          </cell>
        </row>
        <row r="1568">
          <cell r="B1568" t="str">
            <v>62022USDT</v>
          </cell>
          <cell r="C1568" t="str">
            <v>USDT</v>
          </cell>
          <cell r="D1568">
            <v>5.2465897166841557</v>
          </cell>
        </row>
        <row r="1569">
          <cell r="B1569" t="str">
            <v>62022MATIC</v>
          </cell>
          <cell r="C1569" t="str">
            <v>MATIC</v>
          </cell>
          <cell r="D1569">
            <v>3.1820566631689409</v>
          </cell>
        </row>
        <row r="1570">
          <cell r="B1570" t="str">
            <v>62022WETH</v>
          </cell>
          <cell r="C1570" t="str">
            <v>WETH</v>
          </cell>
          <cell r="D1570">
            <v>6415.267576075551</v>
          </cell>
        </row>
        <row r="1571">
          <cell r="B1571" t="str">
            <v>62022ETH</v>
          </cell>
          <cell r="C1571" t="str">
            <v>ETH</v>
          </cell>
          <cell r="D1571">
            <v>6422.4554039874083</v>
          </cell>
        </row>
        <row r="1572">
          <cell r="B1572" t="str">
            <v>62022USDT</v>
          </cell>
          <cell r="C1572" t="str">
            <v>USDT</v>
          </cell>
          <cell r="D1572">
            <v>5.2493438320209975</v>
          </cell>
        </row>
        <row r="1573">
          <cell r="B1573" t="str">
            <v>62022USDC</v>
          </cell>
          <cell r="C1573" t="str">
            <v>USDC</v>
          </cell>
          <cell r="D1573">
            <v>5.2493438320209975</v>
          </cell>
        </row>
        <row r="1574">
          <cell r="B1574" t="str">
            <v>62022MATIC</v>
          </cell>
          <cell r="C1574" t="str">
            <v>MATIC</v>
          </cell>
          <cell r="D1574">
            <v>2.951181102362205</v>
          </cell>
        </row>
        <row r="1575">
          <cell r="B1575" t="str">
            <v>62022WETH</v>
          </cell>
          <cell r="C1575" t="str">
            <v>WETH</v>
          </cell>
          <cell r="D1575">
            <v>5993.1758530183733</v>
          </cell>
        </row>
        <row r="1576">
          <cell r="B1576" t="str">
            <v>62022ETH</v>
          </cell>
          <cell r="C1576" t="str">
            <v>ETH</v>
          </cell>
          <cell r="D1576">
            <v>6002.41469816273</v>
          </cell>
        </row>
        <row r="1577">
          <cell r="B1577" t="str">
            <v>62022USDC</v>
          </cell>
          <cell r="C1577" t="str">
            <v>USDC</v>
          </cell>
          <cell r="D1577">
            <v>5.221409921671019</v>
          </cell>
        </row>
        <row r="1578">
          <cell r="B1578" t="str">
            <v>62022MATIC</v>
          </cell>
          <cell r="C1578" t="str">
            <v>MATIC</v>
          </cell>
          <cell r="D1578">
            <v>2.3759791122715406</v>
          </cell>
        </row>
        <row r="1579">
          <cell r="B1579" t="str">
            <v>62022USDT</v>
          </cell>
          <cell r="C1579" t="str">
            <v>USDT</v>
          </cell>
          <cell r="D1579">
            <v>5.2219321148825069</v>
          </cell>
        </row>
        <row r="1580">
          <cell r="B1580" t="str">
            <v>62022WETH</v>
          </cell>
          <cell r="C1580" t="str">
            <v>WETH</v>
          </cell>
          <cell r="D1580">
            <v>5478.5378590078335</v>
          </cell>
        </row>
        <row r="1581">
          <cell r="B1581" t="str">
            <v>62022ETH</v>
          </cell>
          <cell r="C1581" t="str">
            <v>ETH</v>
          </cell>
          <cell r="D1581">
            <v>5474.1514360313313</v>
          </cell>
        </row>
        <row r="1582">
          <cell r="B1582" t="str">
            <v>62022MATIC</v>
          </cell>
          <cell r="C1582" t="str">
            <v>MATIC</v>
          </cell>
          <cell r="D1582">
            <v>2.1662364481156424</v>
          </cell>
        </row>
        <row r="1583">
          <cell r="B1583" t="str">
            <v>62022USDT</v>
          </cell>
          <cell r="C1583" t="str">
            <v>USDT</v>
          </cell>
          <cell r="D1583">
            <v>5.1626226122870413</v>
          </cell>
        </row>
        <row r="1584">
          <cell r="B1584" t="str">
            <v>62022ETH</v>
          </cell>
          <cell r="C1584" t="str">
            <v>ETH</v>
          </cell>
          <cell r="D1584">
            <v>5806.4532782653587</v>
          </cell>
        </row>
        <row r="1585">
          <cell r="B1585" t="str">
            <v>62022WETH</v>
          </cell>
          <cell r="C1585" t="str">
            <v>WETH</v>
          </cell>
          <cell r="D1585">
            <v>5786.6804336602991</v>
          </cell>
        </row>
        <row r="1586">
          <cell r="B1586" t="str">
            <v>62022USDC</v>
          </cell>
          <cell r="C1586" t="str">
            <v>USDC</v>
          </cell>
          <cell r="D1586">
            <v>5.1621063500258124</v>
          </cell>
        </row>
        <row r="1587">
          <cell r="B1587" t="str">
            <v>62022ETH</v>
          </cell>
          <cell r="C1587" t="str">
            <v>ETH</v>
          </cell>
          <cell r="D1587">
            <v>5848.417228853139</v>
          </cell>
        </row>
        <row r="1588">
          <cell r="B1588" t="str">
            <v>62022USDT</v>
          </cell>
          <cell r="C1588" t="str">
            <v>USDT</v>
          </cell>
          <cell r="D1588">
            <v>5.1894135962636216</v>
          </cell>
        </row>
        <row r="1589">
          <cell r="B1589" t="str">
            <v>62022USDC</v>
          </cell>
          <cell r="C1589" t="str">
            <v>USDC</v>
          </cell>
          <cell r="D1589">
            <v>5.1868188894654903</v>
          </cell>
        </row>
        <row r="1590">
          <cell r="B1590" t="str">
            <v>62022WETH</v>
          </cell>
          <cell r="C1590" t="str">
            <v>WETH</v>
          </cell>
          <cell r="D1590">
            <v>5872.703684483653</v>
          </cell>
        </row>
        <row r="1591">
          <cell r="B1591" t="str">
            <v>62022MATIC</v>
          </cell>
          <cell r="C1591" t="str">
            <v>MATIC</v>
          </cell>
          <cell r="D1591">
            <v>2.0783601453035807</v>
          </cell>
        </row>
        <row r="1592">
          <cell r="B1592" t="str">
            <v>62022MATIC</v>
          </cell>
          <cell r="C1592" t="str">
            <v>MATIC</v>
          </cell>
          <cell r="D1592">
            <v>1.9880829015544039</v>
          </cell>
        </row>
        <row r="1593">
          <cell r="B1593" t="str">
            <v>62022WETH</v>
          </cell>
          <cell r="C1593" t="str">
            <v>WETH</v>
          </cell>
          <cell r="D1593">
            <v>5834.3523316062174</v>
          </cell>
        </row>
        <row r="1594">
          <cell r="B1594" t="str">
            <v>62022ETH</v>
          </cell>
          <cell r="C1594" t="str">
            <v>ETH</v>
          </cell>
          <cell r="D1594">
            <v>5839.5336787564765</v>
          </cell>
        </row>
        <row r="1595">
          <cell r="B1595" t="str">
            <v>62022USDC</v>
          </cell>
          <cell r="C1595" t="str">
            <v>USDC</v>
          </cell>
          <cell r="D1595">
            <v>5.1813471502590671</v>
          </cell>
        </row>
        <row r="1596">
          <cell r="B1596" t="str">
            <v>62022USDT</v>
          </cell>
          <cell r="C1596" t="str">
            <v>USDT</v>
          </cell>
          <cell r="D1596">
            <v>5.1813471502590671</v>
          </cell>
        </row>
        <row r="1597">
          <cell r="B1597" t="str">
            <v>62022WETH</v>
          </cell>
          <cell r="C1597" t="str">
            <v>WETH</v>
          </cell>
          <cell r="D1597">
            <v>5176.5194805194806</v>
          </cell>
        </row>
        <row r="1598">
          <cell r="B1598" t="str">
            <v>62022USDT</v>
          </cell>
          <cell r="C1598" t="str">
            <v>USDT</v>
          </cell>
          <cell r="D1598">
            <v>5.1948051948051948</v>
          </cell>
        </row>
        <row r="1599">
          <cell r="B1599" t="str">
            <v>62022USDC</v>
          </cell>
          <cell r="C1599" t="str">
            <v>USDC</v>
          </cell>
          <cell r="D1599">
            <v>5.1906493506493501</v>
          </cell>
        </row>
        <row r="1600">
          <cell r="B1600" t="str">
            <v>62022ETH</v>
          </cell>
          <cell r="C1600" t="str">
            <v>ETH</v>
          </cell>
          <cell r="D1600">
            <v>5165.7662337662332</v>
          </cell>
        </row>
        <row r="1601">
          <cell r="B1601" t="str">
            <v>62022MATIC</v>
          </cell>
          <cell r="C1601" t="str">
            <v>MATIC</v>
          </cell>
          <cell r="D1601">
            <v>1.7937662337662337</v>
          </cell>
        </row>
        <row r="1602">
          <cell r="B1602" t="str">
            <v>62022USDT</v>
          </cell>
          <cell r="C1602" t="str">
            <v>USDT</v>
          </cell>
          <cell r="D1602">
            <v>5.186721991701245</v>
          </cell>
        </row>
        <row r="1603">
          <cell r="B1603" t="str">
            <v>62022USDC</v>
          </cell>
          <cell r="C1603" t="str">
            <v>USDC</v>
          </cell>
          <cell r="D1603">
            <v>5.1846473029045645</v>
          </cell>
        </row>
        <row r="1604">
          <cell r="B1604" t="str">
            <v>62022WETH</v>
          </cell>
          <cell r="C1604" t="str">
            <v>WETH</v>
          </cell>
          <cell r="D1604">
            <v>5641.4937759336108</v>
          </cell>
        </row>
        <row r="1605">
          <cell r="B1605" t="str">
            <v>62022MATIC</v>
          </cell>
          <cell r="C1605" t="str">
            <v>MATIC</v>
          </cell>
          <cell r="D1605">
            <v>2.0705394190871371</v>
          </cell>
        </row>
        <row r="1606">
          <cell r="B1606" t="str">
            <v>62022ETH</v>
          </cell>
          <cell r="C1606" t="str">
            <v>ETH</v>
          </cell>
          <cell r="D1606">
            <v>5628.6825726141087</v>
          </cell>
        </row>
        <row r="1607">
          <cell r="B1607" t="str">
            <v>62022ETH</v>
          </cell>
          <cell r="C1607" t="str">
            <v>ETH</v>
          </cell>
          <cell r="D1607">
            <v>5486.3753213367609</v>
          </cell>
        </row>
        <row r="1608">
          <cell r="B1608" t="str">
            <v>62022USDT</v>
          </cell>
          <cell r="C1608" t="str">
            <v>USDT</v>
          </cell>
          <cell r="D1608">
            <v>5.1413881748071981</v>
          </cell>
        </row>
        <row r="1609">
          <cell r="B1609" t="str">
            <v>62022USDC</v>
          </cell>
          <cell r="C1609" t="str">
            <v>USDC</v>
          </cell>
          <cell r="D1609">
            <v>5.1413881748071981</v>
          </cell>
        </row>
        <row r="1610">
          <cell r="B1610" t="str">
            <v>62022MATIC</v>
          </cell>
          <cell r="C1610" t="str">
            <v>MATIC</v>
          </cell>
          <cell r="D1610">
            <v>1.9665809768637532</v>
          </cell>
        </row>
        <row r="1611">
          <cell r="B1611" t="str">
            <v>62022WETH</v>
          </cell>
          <cell r="C1611" t="str">
            <v>WETH</v>
          </cell>
          <cell r="D1611">
            <v>5463.9074550128535</v>
          </cell>
        </row>
        <row r="1612">
          <cell r="B1612" t="str">
            <v>62022USDT</v>
          </cell>
          <cell r="C1612" t="str">
            <v>USDT</v>
          </cell>
          <cell r="D1612">
            <v>5.0942435048395316</v>
          </cell>
        </row>
        <row r="1613">
          <cell r="B1613" t="str">
            <v>62022USDC</v>
          </cell>
          <cell r="C1613" t="str">
            <v>USDC</v>
          </cell>
          <cell r="D1613">
            <v>5.0942435048395316</v>
          </cell>
        </row>
        <row r="1614">
          <cell r="B1614" t="str">
            <v>62022ETH</v>
          </cell>
          <cell r="C1614" t="str">
            <v>ETH</v>
          </cell>
          <cell r="D1614">
            <v>6301.0188487009691</v>
          </cell>
        </row>
        <row r="1615">
          <cell r="B1615" t="str">
            <v>62022WETH</v>
          </cell>
          <cell r="C1615" t="str">
            <v>WETH</v>
          </cell>
          <cell r="D1615">
            <v>6278.451349974529</v>
          </cell>
        </row>
        <row r="1616">
          <cell r="B1616" t="str">
            <v>62022MATIC</v>
          </cell>
          <cell r="C1616" t="str">
            <v>MATIC</v>
          </cell>
          <cell r="D1616">
            <v>2.2363728986245546</v>
          </cell>
        </row>
        <row r="1617">
          <cell r="B1617" t="str">
            <v>62022WETH</v>
          </cell>
          <cell r="C1617" t="str">
            <v>WETH</v>
          </cell>
          <cell r="D1617">
            <v>6277.1857216761518</v>
          </cell>
        </row>
        <row r="1618">
          <cell r="B1618" t="str">
            <v>62022USDC</v>
          </cell>
          <cell r="C1618" t="str">
            <v>USDC</v>
          </cell>
          <cell r="D1618">
            <v>5.173305742369374</v>
          </cell>
        </row>
        <row r="1619">
          <cell r="B1619" t="str">
            <v>62022USDT</v>
          </cell>
          <cell r="C1619" t="str">
            <v>USDT</v>
          </cell>
          <cell r="D1619">
            <v>5.173305742369374</v>
          </cell>
        </row>
        <row r="1620">
          <cell r="B1620" t="str">
            <v>62022MATIC</v>
          </cell>
          <cell r="C1620" t="str">
            <v>MATIC</v>
          </cell>
          <cell r="D1620">
            <v>2.1469218830832899</v>
          </cell>
        </row>
        <row r="1621">
          <cell r="B1621" t="str">
            <v>62022ETH</v>
          </cell>
          <cell r="C1621" t="str">
            <v>ETH</v>
          </cell>
          <cell r="D1621">
            <v>6243.8696326952922</v>
          </cell>
        </row>
        <row r="1622">
          <cell r="B1622" t="str">
            <v>62022USDT</v>
          </cell>
          <cell r="C1622" t="str">
            <v>USDT</v>
          </cell>
          <cell r="D1622">
            <v>5.1679586563307494</v>
          </cell>
        </row>
        <row r="1623">
          <cell r="B1623" t="str">
            <v>62022ETH</v>
          </cell>
          <cell r="C1623" t="str">
            <v>ETH</v>
          </cell>
          <cell r="D1623">
            <v>6248.6821705426355</v>
          </cell>
        </row>
        <row r="1624">
          <cell r="B1624" t="str">
            <v>62022WETH</v>
          </cell>
          <cell r="C1624" t="str">
            <v>WETH</v>
          </cell>
          <cell r="D1624">
            <v>6221.1369509043925</v>
          </cell>
        </row>
        <row r="1625">
          <cell r="B1625" t="str">
            <v>62022MATIC</v>
          </cell>
          <cell r="C1625" t="str">
            <v>MATIC</v>
          </cell>
          <cell r="D1625">
            <v>2.2211886304909561</v>
          </cell>
        </row>
        <row r="1626">
          <cell r="B1626" t="str">
            <v>62022USDC</v>
          </cell>
          <cell r="C1626" t="str">
            <v>USDC</v>
          </cell>
          <cell r="D1626">
            <v>5.1731266149870798</v>
          </cell>
        </row>
        <row r="1627">
          <cell r="B1627" t="str">
            <v>62022ETH</v>
          </cell>
          <cell r="C1627" t="str">
            <v>ETH</v>
          </cell>
          <cell r="D1627">
            <v>7253.5154274152765</v>
          </cell>
        </row>
        <row r="1628">
          <cell r="B1628" t="str">
            <v>62022USDC</v>
          </cell>
          <cell r="C1628" t="str">
            <v>USDC</v>
          </cell>
          <cell r="D1628">
            <v>5.0561456752655545</v>
          </cell>
        </row>
        <row r="1629">
          <cell r="B1629" t="str">
            <v>62022USDT</v>
          </cell>
          <cell r="C1629" t="str">
            <v>USDT</v>
          </cell>
          <cell r="D1629">
            <v>5.0581689428426913</v>
          </cell>
        </row>
        <row r="1630">
          <cell r="B1630" t="str">
            <v>62022MATIC</v>
          </cell>
          <cell r="C1630" t="str">
            <v>MATIC</v>
          </cell>
          <cell r="D1630">
            <v>2.5128983308042492</v>
          </cell>
        </row>
        <row r="1631">
          <cell r="B1631" t="str">
            <v>62022WETH</v>
          </cell>
          <cell r="C1631" t="str">
            <v>WETH</v>
          </cell>
          <cell r="D1631">
            <v>7328.9833080424896</v>
          </cell>
        </row>
        <row r="1632">
          <cell r="B1632" t="str">
            <v>62022USDC</v>
          </cell>
          <cell r="C1632" t="str">
            <v>USDC</v>
          </cell>
          <cell r="D1632">
            <v>5.0276520864756158</v>
          </cell>
        </row>
        <row r="1633">
          <cell r="B1633" t="str">
            <v>62022MATIC</v>
          </cell>
          <cell r="C1633" t="str">
            <v>MATIC</v>
          </cell>
          <cell r="D1633">
            <v>2.712921065862242</v>
          </cell>
        </row>
        <row r="1634">
          <cell r="B1634" t="str">
            <v>62022USDT</v>
          </cell>
          <cell r="C1634" t="str">
            <v>USDT</v>
          </cell>
          <cell r="D1634">
            <v>5.0276520864756158</v>
          </cell>
        </row>
        <row r="1635">
          <cell r="B1635" t="str">
            <v>62022WETH</v>
          </cell>
          <cell r="C1635" t="str">
            <v>WETH</v>
          </cell>
          <cell r="D1635">
            <v>7710.7088989441936</v>
          </cell>
        </row>
        <row r="1636">
          <cell r="B1636" t="str">
            <v>62022ETH</v>
          </cell>
          <cell r="C1636" t="str">
            <v>ETH</v>
          </cell>
          <cell r="D1636">
            <v>7693.7154348919048</v>
          </cell>
        </row>
        <row r="1637">
          <cell r="B1637" t="str">
            <v>62022MATIC</v>
          </cell>
          <cell r="C1637" t="str">
            <v>MATIC</v>
          </cell>
          <cell r="D1637">
            <v>2.9774322968906719</v>
          </cell>
        </row>
        <row r="1638">
          <cell r="B1638" t="str">
            <v>62022USDT</v>
          </cell>
          <cell r="C1638" t="str">
            <v>USDT</v>
          </cell>
          <cell r="D1638">
            <v>5.0150451354062184</v>
          </cell>
        </row>
        <row r="1639">
          <cell r="B1639" t="str">
            <v>62022ETH</v>
          </cell>
          <cell r="C1639" t="str">
            <v>ETH</v>
          </cell>
          <cell r="D1639">
            <v>8330.4914744232683</v>
          </cell>
        </row>
        <row r="1640">
          <cell r="B1640" t="str">
            <v>62022USDC</v>
          </cell>
          <cell r="C1640" t="str">
            <v>USDC</v>
          </cell>
          <cell r="D1640">
            <v>5.0150451354062184</v>
          </cell>
        </row>
        <row r="1641">
          <cell r="B1641" t="str">
            <v>62022WETH</v>
          </cell>
          <cell r="C1641" t="str">
            <v>WETH</v>
          </cell>
          <cell r="D1641">
            <v>8339.4684052156463</v>
          </cell>
        </row>
        <row r="1642">
          <cell r="B1642" t="str">
            <v>62022ETH</v>
          </cell>
          <cell r="C1642" t="str">
            <v>ETH</v>
          </cell>
          <cell r="D1642">
            <v>8815.1380670611434</v>
          </cell>
        </row>
        <row r="1643">
          <cell r="B1643" t="str">
            <v>62022USDT</v>
          </cell>
          <cell r="C1643" t="str">
            <v>USDT</v>
          </cell>
          <cell r="D1643">
            <v>4.9309664694280073</v>
          </cell>
        </row>
        <row r="1644">
          <cell r="B1644" t="str">
            <v>62022WETH</v>
          </cell>
          <cell r="C1644" t="str">
            <v>WETH</v>
          </cell>
          <cell r="D1644">
            <v>8830.5226824457586</v>
          </cell>
        </row>
        <row r="1645">
          <cell r="B1645" t="str">
            <v>62022MATIC</v>
          </cell>
          <cell r="C1645" t="str">
            <v>MATIC</v>
          </cell>
          <cell r="D1645">
            <v>3.1217948717948714</v>
          </cell>
        </row>
        <row r="1646">
          <cell r="B1646" t="str">
            <v>62022USDC</v>
          </cell>
          <cell r="C1646" t="str">
            <v>USDC</v>
          </cell>
          <cell r="D1646">
            <v>4.9304733727810648</v>
          </cell>
        </row>
        <row r="1647">
          <cell r="B1647" t="str">
            <v>62022MATIC</v>
          </cell>
          <cell r="C1647" t="str">
            <v>MATIC</v>
          </cell>
          <cell r="D1647">
            <v>2.982775590551181</v>
          </cell>
        </row>
        <row r="1648">
          <cell r="B1648" t="str">
            <v>62022ETH</v>
          </cell>
          <cell r="C1648" t="str">
            <v>ETH</v>
          </cell>
          <cell r="D1648">
            <v>8814.1240157480315</v>
          </cell>
        </row>
        <row r="1649">
          <cell r="B1649" t="str">
            <v>62022USDC</v>
          </cell>
          <cell r="C1649" t="str">
            <v>USDC</v>
          </cell>
          <cell r="D1649">
            <v>4.9207677165354333</v>
          </cell>
        </row>
        <row r="1650">
          <cell r="B1650" t="str">
            <v>62022WETH</v>
          </cell>
          <cell r="C1650" t="str">
            <v>WETH</v>
          </cell>
          <cell r="D1650">
            <v>8810.9251968503941</v>
          </cell>
        </row>
        <row r="1651">
          <cell r="B1651" t="str">
            <v>62022USDT</v>
          </cell>
          <cell r="C1651" t="str">
            <v>USDT</v>
          </cell>
          <cell r="D1651">
            <v>4.9212598425196852</v>
          </cell>
        </row>
        <row r="1652">
          <cell r="B1652" t="str">
            <v>62022USDT</v>
          </cell>
          <cell r="C1652" t="str">
            <v>USDT</v>
          </cell>
          <cell r="D1652">
            <v>4.8780487804878048</v>
          </cell>
        </row>
        <row r="1653">
          <cell r="B1653" t="str">
            <v>62022ETH</v>
          </cell>
          <cell r="C1653" t="str">
            <v>ETH</v>
          </cell>
          <cell r="D1653">
            <v>8842.4390243902435</v>
          </cell>
        </row>
        <row r="1654">
          <cell r="B1654" t="str">
            <v>62022WETH</v>
          </cell>
          <cell r="C1654" t="str">
            <v>WETH</v>
          </cell>
          <cell r="D1654">
            <v>8842.3902439024387</v>
          </cell>
        </row>
        <row r="1655">
          <cell r="B1655" t="str">
            <v>62022USDC</v>
          </cell>
          <cell r="C1655" t="str">
            <v>USDC</v>
          </cell>
          <cell r="D1655">
            <v>4.8756097560975613</v>
          </cell>
        </row>
        <row r="1656">
          <cell r="B1656" t="str">
            <v>62022MATIC</v>
          </cell>
          <cell r="C1656" t="str">
            <v>MATIC</v>
          </cell>
          <cell r="D1656">
            <v>3.0082926829268293</v>
          </cell>
        </row>
        <row r="1657">
          <cell r="B1657" t="str">
            <v>62022USDT</v>
          </cell>
          <cell r="C1657" t="str">
            <v>USDT</v>
          </cell>
          <cell r="D1657">
            <v>4.8169556840077066</v>
          </cell>
        </row>
        <row r="1658">
          <cell r="B1658" t="str">
            <v>62022ETH</v>
          </cell>
          <cell r="C1658" t="str">
            <v>ETH</v>
          </cell>
          <cell r="D1658">
            <v>8952.6011560693623</v>
          </cell>
        </row>
        <row r="1659">
          <cell r="B1659" t="str">
            <v>62022MATIC</v>
          </cell>
          <cell r="C1659" t="str">
            <v>MATIC</v>
          </cell>
          <cell r="D1659">
            <v>3.0457610789980727</v>
          </cell>
        </row>
        <row r="1660">
          <cell r="B1660" t="str">
            <v>62022WETH</v>
          </cell>
          <cell r="C1660" t="str">
            <v>WETH</v>
          </cell>
          <cell r="D1660">
            <v>8938.3911368015397</v>
          </cell>
        </row>
        <row r="1661">
          <cell r="B1661" t="str">
            <v>62022USDC</v>
          </cell>
          <cell r="C1661" t="str">
            <v>USDC</v>
          </cell>
          <cell r="D1661">
            <v>4.8169556840077066</v>
          </cell>
        </row>
        <row r="1662">
          <cell r="B1662" t="str">
            <v>62022USDC</v>
          </cell>
          <cell r="C1662" t="str">
            <v>USDC</v>
          </cell>
          <cell r="D1662">
            <v>4.8118383060635228</v>
          </cell>
        </row>
        <row r="1663">
          <cell r="B1663" t="str">
            <v>62022WETH</v>
          </cell>
          <cell r="C1663" t="str">
            <v>WETH</v>
          </cell>
          <cell r="D1663">
            <v>8726.7083734359967</v>
          </cell>
        </row>
        <row r="1664">
          <cell r="B1664" t="str">
            <v>62022ETH</v>
          </cell>
          <cell r="C1664" t="str">
            <v>ETH</v>
          </cell>
          <cell r="D1664">
            <v>8684.793070259866</v>
          </cell>
        </row>
        <row r="1665">
          <cell r="B1665" t="str">
            <v>62022MATIC</v>
          </cell>
          <cell r="C1665" t="str">
            <v>MATIC</v>
          </cell>
          <cell r="D1665">
            <v>2.872473532242541</v>
          </cell>
        </row>
        <row r="1666">
          <cell r="B1666" t="str">
            <v>62022USDT</v>
          </cell>
          <cell r="C1666" t="str">
            <v>USDT</v>
          </cell>
          <cell r="D1666">
            <v>4.8123195380173245</v>
          </cell>
        </row>
        <row r="1667">
          <cell r="B1667" t="str">
            <v>62022WETH</v>
          </cell>
          <cell r="C1667" t="str">
            <v>WETH</v>
          </cell>
          <cell r="D1667">
            <v>8688.2466281310208</v>
          </cell>
        </row>
        <row r="1668">
          <cell r="B1668" t="str">
            <v>62022USDT</v>
          </cell>
          <cell r="C1668" t="str">
            <v>USDT</v>
          </cell>
          <cell r="D1668">
            <v>4.8169556840077066</v>
          </cell>
        </row>
        <row r="1669">
          <cell r="B1669" t="str">
            <v>62022MATIC</v>
          </cell>
          <cell r="C1669" t="str">
            <v>MATIC</v>
          </cell>
          <cell r="D1669">
            <v>2.8684971098265892</v>
          </cell>
        </row>
        <row r="1670">
          <cell r="B1670" t="str">
            <v>62022USDC</v>
          </cell>
          <cell r="C1670" t="str">
            <v>USDC</v>
          </cell>
          <cell r="D1670">
            <v>4.8169556840077066</v>
          </cell>
        </row>
        <row r="1671">
          <cell r="B1671" t="str">
            <v>62022ETH</v>
          </cell>
          <cell r="C1671" t="str">
            <v>ETH</v>
          </cell>
          <cell r="D1671">
            <v>8688.1021194605</v>
          </cell>
        </row>
        <row r="1672">
          <cell r="B1672" t="str">
            <v>62022USDC</v>
          </cell>
          <cell r="C1672" t="str">
            <v>USDC</v>
          </cell>
          <cell r="D1672">
            <v>4.8076923076923075</v>
          </cell>
        </row>
        <row r="1673">
          <cell r="B1673" t="str">
            <v>62022ETH</v>
          </cell>
          <cell r="C1673" t="str">
            <v>ETH</v>
          </cell>
          <cell r="D1673">
            <v>8526.875</v>
          </cell>
        </row>
        <row r="1674">
          <cell r="B1674" t="str">
            <v>62022USDT</v>
          </cell>
          <cell r="C1674" t="str">
            <v>USDT</v>
          </cell>
          <cell r="D1674">
            <v>4.8076923076923075</v>
          </cell>
        </row>
        <row r="1675">
          <cell r="B1675" t="str">
            <v>62022MATIC</v>
          </cell>
          <cell r="C1675" t="str">
            <v>MATIC</v>
          </cell>
          <cell r="D1675">
            <v>2.8302884615384616</v>
          </cell>
        </row>
        <row r="1676">
          <cell r="B1676" t="str">
            <v>62022WETH</v>
          </cell>
          <cell r="C1676" t="str">
            <v>WETH</v>
          </cell>
          <cell r="D1676">
            <v>8562.7403846153848</v>
          </cell>
        </row>
        <row r="1677">
          <cell r="B1677" t="str">
            <v>62022ETH</v>
          </cell>
          <cell r="C1677" t="str">
            <v>ETH</v>
          </cell>
          <cell r="D1677">
            <v>8826.4805007221967</v>
          </cell>
        </row>
        <row r="1678">
          <cell r="B1678" t="str">
            <v>62022USDT</v>
          </cell>
          <cell r="C1678" t="str">
            <v>USDT</v>
          </cell>
          <cell r="D1678">
            <v>4.8146364949446321</v>
          </cell>
        </row>
        <row r="1679">
          <cell r="B1679" t="str">
            <v>62022MATIC</v>
          </cell>
          <cell r="C1679" t="str">
            <v>MATIC</v>
          </cell>
          <cell r="D1679">
            <v>2.9773712084737602</v>
          </cell>
        </row>
        <row r="1680">
          <cell r="B1680" t="str">
            <v>62022WETH</v>
          </cell>
          <cell r="C1680" t="str">
            <v>WETH</v>
          </cell>
          <cell r="D1680">
            <v>8825.8545979778537</v>
          </cell>
        </row>
        <row r="1681">
          <cell r="B1681" t="str">
            <v>62022USDC</v>
          </cell>
          <cell r="C1681" t="str">
            <v>USDC</v>
          </cell>
          <cell r="D1681">
            <v>4.8146364949446321</v>
          </cell>
        </row>
        <row r="1682">
          <cell r="B1682" t="str">
            <v>62022USDT</v>
          </cell>
          <cell r="C1682" t="str">
            <v>USDT</v>
          </cell>
          <cell r="D1682">
            <v>4.8473097430925831</v>
          </cell>
        </row>
        <row r="1683">
          <cell r="B1683" t="str">
            <v>62022MATIC</v>
          </cell>
          <cell r="C1683" t="str">
            <v>MATIC</v>
          </cell>
          <cell r="D1683">
            <v>2.9059621909840039</v>
          </cell>
        </row>
        <row r="1684">
          <cell r="B1684" t="str">
            <v>62022WETH</v>
          </cell>
          <cell r="C1684" t="str">
            <v>WETH</v>
          </cell>
          <cell r="D1684">
            <v>8809.2583616093052</v>
          </cell>
        </row>
        <row r="1685">
          <cell r="B1685" t="str">
            <v>62022ETH</v>
          </cell>
          <cell r="C1685" t="str">
            <v>ETH</v>
          </cell>
          <cell r="D1685">
            <v>8809.5976732913223</v>
          </cell>
        </row>
        <row r="1686">
          <cell r="B1686" t="str">
            <v>62022USDC</v>
          </cell>
          <cell r="C1686" t="str">
            <v>USDC</v>
          </cell>
          <cell r="D1686">
            <v>4.8521570528356754</v>
          </cell>
        </row>
        <row r="1687">
          <cell r="B1687" t="str">
            <v>52022ETH</v>
          </cell>
          <cell r="C1687" t="str">
            <v>ETH</v>
          </cell>
          <cell r="D1687">
            <v>9258.5400763358757</v>
          </cell>
        </row>
        <row r="1688">
          <cell r="B1688" t="str">
            <v>52022USDC</v>
          </cell>
          <cell r="C1688" t="str">
            <v>USDC</v>
          </cell>
          <cell r="D1688">
            <v>4.7709923664122131</v>
          </cell>
        </row>
        <row r="1689">
          <cell r="B1689" t="str">
            <v>52022WETH</v>
          </cell>
          <cell r="C1689" t="str">
            <v>WETH</v>
          </cell>
          <cell r="D1689">
            <v>9292.5095419847312</v>
          </cell>
        </row>
        <row r="1690">
          <cell r="B1690" t="str">
            <v>52022MATIC</v>
          </cell>
          <cell r="C1690" t="str">
            <v>MATIC</v>
          </cell>
          <cell r="D1690">
            <v>3.1564885496183201</v>
          </cell>
        </row>
        <row r="1691">
          <cell r="B1691" t="str">
            <v>52022USDT</v>
          </cell>
          <cell r="C1691" t="str">
            <v>USDT</v>
          </cell>
          <cell r="D1691">
            <v>4.7709923664122131</v>
          </cell>
        </row>
        <row r="1692">
          <cell r="B1692" t="str">
            <v>52022USDT</v>
          </cell>
          <cell r="C1692" t="str">
            <v>USDT</v>
          </cell>
          <cell r="D1692">
            <v>4.7869794159885108</v>
          </cell>
        </row>
        <row r="1693">
          <cell r="B1693" t="str">
            <v>52022MATIC</v>
          </cell>
          <cell r="C1693" t="str">
            <v>MATIC</v>
          </cell>
          <cell r="D1693">
            <v>3.1464815701292483</v>
          </cell>
        </row>
        <row r="1694">
          <cell r="B1694" t="str">
            <v>52022WETH</v>
          </cell>
          <cell r="C1694" t="str">
            <v>WETH</v>
          </cell>
          <cell r="D1694">
            <v>9561.6562948779319</v>
          </cell>
        </row>
        <row r="1695">
          <cell r="B1695" t="str">
            <v>52022USDC</v>
          </cell>
          <cell r="C1695" t="str">
            <v>USDC</v>
          </cell>
          <cell r="D1695">
            <v>4.7869794159885108</v>
          </cell>
        </row>
        <row r="1696">
          <cell r="B1696" t="str">
            <v>52022ETH</v>
          </cell>
          <cell r="C1696" t="str">
            <v>ETH</v>
          </cell>
          <cell r="D1696">
            <v>9562.6615605552888</v>
          </cell>
        </row>
        <row r="1697">
          <cell r="B1697" t="str">
            <v>52022ETH</v>
          </cell>
          <cell r="C1697" t="str">
            <v>ETH</v>
          </cell>
          <cell r="D1697">
            <v>8639.437291368622</v>
          </cell>
        </row>
        <row r="1698">
          <cell r="B1698" t="str">
            <v>52022WETH</v>
          </cell>
          <cell r="C1698" t="str">
            <v>WETH</v>
          </cell>
          <cell r="D1698">
            <v>8624.7496423462071</v>
          </cell>
        </row>
        <row r="1699">
          <cell r="B1699" t="str">
            <v>52022MATIC</v>
          </cell>
          <cell r="C1699" t="str">
            <v>MATIC</v>
          </cell>
          <cell r="D1699">
            <v>2.8559847401049114</v>
          </cell>
        </row>
        <row r="1700">
          <cell r="B1700" t="str">
            <v>52022USDT</v>
          </cell>
          <cell r="C1700" t="str">
            <v>USDT</v>
          </cell>
          <cell r="D1700">
            <v>4.7687172150691461</v>
          </cell>
        </row>
        <row r="1701">
          <cell r="B1701" t="str">
            <v>52022USDC</v>
          </cell>
          <cell r="C1701" t="str">
            <v>USDC</v>
          </cell>
          <cell r="D1701">
            <v>4.7687172150691461</v>
          </cell>
        </row>
        <row r="1702">
          <cell r="B1702" t="str">
            <v>52022USDC</v>
          </cell>
          <cell r="C1702" t="str">
            <v>USDC</v>
          </cell>
          <cell r="D1702">
            <v>4.7778308647873864</v>
          </cell>
        </row>
        <row r="1703">
          <cell r="B1703" t="str">
            <v>52022ETH</v>
          </cell>
          <cell r="C1703" t="str">
            <v>ETH</v>
          </cell>
          <cell r="D1703">
            <v>8556.0917343526035</v>
          </cell>
        </row>
        <row r="1704">
          <cell r="B1704" t="str">
            <v>52022USDT</v>
          </cell>
          <cell r="C1704" t="str">
            <v>USDT</v>
          </cell>
          <cell r="D1704">
            <v>4.7778308647873864</v>
          </cell>
        </row>
        <row r="1705">
          <cell r="B1705" t="str">
            <v>52022MATIC</v>
          </cell>
          <cell r="C1705" t="str">
            <v>MATIC</v>
          </cell>
          <cell r="D1705">
            <v>2.8036311514572381</v>
          </cell>
        </row>
        <row r="1706">
          <cell r="B1706" t="str">
            <v>52022WETH</v>
          </cell>
          <cell r="C1706" t="str">
            <v>WETH</v>
          </cell>
          <cell r="D1706">
            <v>8558.8150979455313</v>
          </cell>
        </row>
        <row r="1707">
          <cell r="B1707" t="str">
            <v>52022MATIC</v>
          </cell>
          <cell r="C1707" t="str">
            <v>MATIC</v>
          </cell>
          <cell r="D1707">
            <v>2.7332062887089088</v>
          </cell>
        </row>
        <row r="1708">
          <cell r="B1708" t="str">
            <v>52022USDT</v>
          </cell>
          <cell r="C1708" t="str">
            <v>USDT</v>
          </cell>
          <cell r="D1708">
            <v>4.7641734159123388</v>
          </cell>
        </row>
        <row r="1709">
          <cell r="B1709" t="str">
            <v>52022WETH</v>
          </cell>
          <cell r="C1709" t="str">
            <v>WETH</v>
          </cell>
          <cell r="D1709">
            <v>8205.2882324916609</v>
          </cell>
        </row>
        <row r="1710">
          <cell r="B1710" t="str">
            <v>52022ETH</v>
          </cell>
          <cell r="C1710" t="str">
            <v>ETH</v>
          </cell>
          <cell r="D1710">
            <v>8216.9128156264887</v>
          </cell>
        </row>
        <row r="1711">
          <cell r="B1711" t="str">
            <v>52022USDC</v>
          </cell>
          <cell r="C1711" t="str">
            <v>USDC</v>
          </cell>
          <cell r="D1711">
            <v>4.7641734159123388</v>
          </cell>
        </row>
        <row r="1712">
          <cell r="B1712" t="str">
            <v>52022USDT</v>
          </cell>
          <cell r="C1712" t="str">
            <v>USDT</v>
          </cell>
          <cell r="D1712">
            <v>4.8123195380173245</v>
          </cell>
        </row>
        <row r="1713">
          <cell r="B1713" t="str">
            <v>52022MATIC</v>
          </cell>
          <cell r="C1713" t="str">
            <v>MATIC</v>
          </cell>
          <cell r="D1713">
            <v>2.8782483156881615</v>
          </cell>
        </row>
        <row r="1714">
          <cell r="B1714" t="str">
            <v>52022ETH</v>
          </cell>
          <cell r="C1714" t="str">
            <v>ETH</v>
          </cell>
          <cell r="D1714">
            <v>8618.864292589029</v>
          </cell>
        </row>
        <row r="1715">
          <cell r="B1715" t="str">
            <v>52022USDC</v>
          </cell>
          <cell r="C1715" t="str">
            <v>USDC</v>
          </cell>
          <cell r="D1715">
            <v>4.8171318575553412</v>
          </cell>
        </row>
        <row r="1716">
          <cell r="B1716" t="str">
            <v>52022WETH</v>
          </cell>
          <cell r="C1716" t="str">
            <v>WETH</v>
          </cell>
          <cell r="D1716">
            <v>8653.5129932627533</v>
          </cell>
        </row>
        <row r="1717">
          <cell r="B1717" t="str">
            <v>52022WETH</v>
          </cell>
          <cell r="C1717" t="str">
            <v>WETH</v>
          </cell>
          <cell r="D1717">
            <v>9452.0873786407774</v>
          </cell>
        </row>
        <row r="1718">
          <cell r="B1718" t="str">
            <v>52022USDT</v>
          </cell>
          <cell r="C1718" t="str">
            <v>USDT</v>
          </cell>
          <cell r="D1718">
            <v>4.8543689320388355</v>
          </cell>
        </row>
        <row r="1719">
          <cell r="B1719" t="str">
            <v>52022ETH</v>
          </cell>
          <cell r="C1719" t="str">
            <v>ETH</v>
          </cell>
          <cell r="D1719">
            <v>9422.5242718446607</v>
          </cell>
        </row>
        <row r="1720">
          <cell r="B1720" t="str">
            <v>52022MATIC</v>
          </cell>
          <cell r="C1720" t="str">
            <v>MATIC</v>
          </cell>
          <cell r="D1720">
            <v>3.130582524271845</v>
          </cell>
        </row>
        <row r="1721">
          <cell r="B1721" t="str">
            <v>52022USDC</v>
          </cell>
          <cell r="C1721" t="str">
            <v>USDC</v>
          </cell>
          <cell r="D1721">
            <v>4.8533980582524281</v>
          </cell>
        </row>
        <row r="1722">
          <cell r="B1722" t="str">
            <v>52022WETH</v>
          </cell>
          <cell r="C1722" t="str">
            <v>WETH</v>
          </cell>
          <cell r="D1722">
            <v>9618.9045079980606</v>
          </cell>
        </row>
        <row r="1723">
          <cell r="B1723" t="str">
            <v>52022USDT</v>
          </cell>
          <cell r="C1723" t="str">
            <v>USDT</v>
          </cell>
          <cell r="D1723">
            <v>4.8473097430925831</v>
          </cell>
        </row>
        <row r="1724">
          <cell r="B1724" t="str">
            <v>52022MATIC</v>
          </cell>
          <cell r="C1724" t="str">
            <v>MATIC</v>
          </cell>
          <cell r="D1724">
            <v>3.2108579738245271</v>
          </cell>
        </row>
        <row r="1725">
          <cell r="B1725" t="str">
            <v>52022USDC</v>
          </cell>
          <cell r="C1725" t="str">
            <v>USDC</v>
          </cell>
          <cell r="D1725">
            <v>4.8473097430925831</v>
          </cell>
        </row>
        <row r="1726">
          <cell r="B1726" t="str">
            <v>52022ETH</v>
          </cell>
          <cell r="C1726" t="str">
            <v>ETH</v>
          </cell>
          <cell r="D1726">
            <v>9587.2515753756652</v>
          </cell>
        </row>
        <row r="1727">
          <cell r="B1727" t="str">
            <v>52022ETH</v>
          </cell>
          <cell r="C1727" t="str">
            <v>ETH</v>
          </cell>
          <cell r="D1727">
            <v>9571.1510441962109</v>
          </cell>
        </row>
        <row r="1728">
          <cell r="B1728" t="str">
            <v>52022USDT</v>
          </cell>
          <cell r="C1728" t="str">
            <v>USDT</v>
          </cell>
          <cell r="D1728">
            <v>4.8567265662943173</v>
          </cell>
        </row>
        <row r="1729">
          <cell r="B1729" t="str">
            <v>52022WETH</v>
          </cell>
          <cell r="C1729" t="str">
            <v>WETH</v>
          </cell>
          <cell r="D1729">
            <v>9596.6002914035944</v>
          </cell>
        </row>
        <row r="1730">
          <cell r="B1730" t="str">
            <v>52022USDC</v>
          </cell>
          <cell r="C1730" t="str">
            <v>USDC</v>
          </cell>
          <cell r="D1730">
            <v>4.8567265662943173</v>
          </cell>
        </row>
        <row r="1731">
          <cell r="B1731" t="str">
            <v>52022MATIC</v>
          </cell>
          <cell r="C1731" t="str">
            <v>MATIC</v>
          </cell>
          <cell r="D1731">
            <v>3.1117047110247693</v>
          </cell>
        </row>
        <row r="1732">
          <cell r="B1732" t="str">
            <v>52022USDC</v>
          </cell>
          <cell r="C1732" t="str">
            <v>USDC</v>
          </cell>
          <cell r="D1732">
            <v>4.9140049140049147</v>
          </cell>
        </row>
        <row r="1733">
          <cell r="B1733" t="str">
            <v>52022USDT</v>
          </cell>
          <cell r="C1733" t="str">
            <v>USDT</v>
          </cell>
          <cell r="D1733">
            <v>4.9140049140049147</v>
          </cell>
        </row>
        <row r="1734">
          <cell r="B1734" t="str">
            <v>52022ETH</v>
          </cell>
          <cell r="C1734" t="str">
            <v>ETH</v>
          </cell>
          <cell r="D1734">
            <v>10029.877149877151</v>
          </cell>
        </row>
        <row r="1735">
          <cell r="B1735" t="str">
            <v>52022WETH</v>
          </cell>
          <cell r="C1735" t="str">
            <v>WETH</v>
          </cell>
          <cell r="D1735">
            <v>10073.906633906636</v>
          </cell>
        </row>
        <row r="1736">
          <cell r="B1736" t="str">
            <v>52022MATIC</v>
          </cell>
          <cell r="C1736" t="str">
            <v>MATIC</v>
          </cell>
          <cell r="D1736">
            <v>3.3208845208845212</v>
          </cell>
        </row>
        <row r="1737">
          <cell r="B1737" t="str">
            <v>52022WETH</v>
          </cell>
          <cell r="C1737" t="str">
            <v>WETH</v>
          </cell>
          <cell r="D1737">
            <v>9751.4778325123134</v>
          </cell>
        </row>
        <row r="1738">
          <cell r="B1738" t="str">
            <v>52022USDC</v>
          </cell>
          <cell r="C1738" t="str">
            <v>USDC</v>
          </cell>
          <cell r="D1738">
            <v>4.9261083743842358</v>
          </cell>
        </row>
        <row r="1739">
          <cell r="B1739" t="str">
            <v>52022MATIC</v>
          </cell>
          <cell r="C1739" t="str">
            <v>MATIC</v>
          </cell>
          <cell r="D1739">
            <v>3.1945812807881766</v>
          </cell>
        </row>
        <row r="1740">
          <cell r="B1740" t="str">
            <v>52022ETH</v>
          </cell>
          <cell r="C1740" t="str">
            <v>ETH</v>
          </cell>
          <cell r="D1740">
            <v>9718.5714285714275</v>
          </cell>
        </row>
        <row r="1741">
          <cell r="B1741" t="str">
            <v>52022USDT</v>
          </cell>
          <cell r="C1741" t="str">
            <v>USDT</v>
          </cell>
          <cell r="D1741">
            <v>4.9261083743842358</v>
          </cell>
        </row>
        <row r="1742">
          <cell r="B1742" t="str">
            <v>52022ETH</v>
          </cell>
          <cell r="C1742" t="str">
            <v>ETH</v>
          </cell>
          <cell r="D1742">
            <v>9625.5779636005918</v>
          </cell>
        </row>
        <row r="1743">
          <cell r="B1743" t="str">
            <v>52022USDT</v>
          </cell>
          <cell r="C1743" t="str">
            <v>USDT</v>
          </cell>
          <cell r="D1743">
            <v>4.9188391539596656</v>
          </cell>
        </row>
        <row r="1744">
          <cell r="B1744" t="str">
            <v>52022MATIC</v>
          </cell>
          <cell r="C1744" t="str">
            <v>MATIC</v>
          </cell>
          <cell r="D1744">
            <v>3.1165764879488442</v>
          </cell>
        </row>
        <row r="1745">
          <cell r="B1745" t="str">
            <v>52022WETH</v>
          </cell>
          <cell r="C1745" t="str">
            <v>WETH</v>
          </cell>
          <cell r="D1745">
            <v>9631.5789473684217</v>
          </cell>
        </row>
        <row r="1746">
          <cell r="B1746" t="str">
            <v>52022USDC</v>
          </cell>
          <cell r="C1746" t="str">
            <v>USDC</v>
          </cell>
          <cell r="D1746">
            <v>4.9183472700442694</v>
          </cell>
        </row>
        <row r="1747">
          <cell r="B1747" t="str">
            <v>52022ETH</v>
          </cell>
          <cell r="C1747" t="str">
            <v>ETH</v>
          </cell>
          <cell r="D1747">
            <v>10008.829365079366</v>
          </cell>
        </row>
        <row r="1748">
          <cell r="B1748" t="str">
            <v>52022USDT</v>
          </cell>
          <cell r="C1748" t="str">
            <v>USDT</v>
          </cell>
          <cell r="D1748">
            <v>4.9603174603174605</v>
          </cell>
        </row>
        <row r="1749">
          <cell r="B1749" t="str">
            <v>52022MATIC</v>
          </cell>
          <cell r="C1749" t="str">
            <v>MATIC</v>
          </cell>
          <cell r="D1749">
            <v>3.2628968253968256</v>
          </cell>
        </row>
        <row r="1750">
          <cell r="B1750" t="str">
            <v>52022WETH</v>
          </cell>
          <cell r="C1750" t="str">
            <v>WETH</v>
          </cell>
          <cell r="D1750">
            <v>9998.7599206349205</v>
          </cell>
        </row>
        <row r="1751">
          <cell r="B1751" t="str">
            <v>52022USDC</v>
          </cell>
          <cell r="C1751" t="str">
            <v>USDC</v>
          </cell>
          <cell r="D1751">
            <v>4.9588293650793656</v>
          </cell>
        </row>
        <row r="1752">
          <cell r="B1752" t="str">
            <v>52022USDT</v>
          </cell>
          <cell r="C1752" t="str">
            <v>USDT</v>
          </cell>
          <cell r="D1752">
            <v>5.0150451354062184</v>
          </cell>
        </row>
        <row r="1753">
          <cell r="B1753" t="str">
            <v>52022ETH</v>
          </cell>
          <cell r="C1753" t="str">
            <v>ETH</v>
          </cell>
          <cell r="D1753">
            <v>9587.1614844533597</v>
          </cell>
        </row>
        <row r="1754">
          <cell r="B1754" t="str">
            <v>52022USDC</v>
          </cell>
          <cell r="C1754" t="str">
            <v>USDC</v>
          </cell>
          <cell r="D1754">
            <v>5.0145436308926783</v>
          </cell>
        </row>
        <row r="1755">
          <cell r="B1755" t="str">
            <v>52022MATIC</v>
          </cell>
          <cell r="C1755" t="str">
            <v>MATIC</v>
          </cell>
          <cell r="D1755">
            <v>3.1369107321965894</v>
          </cell>
        </row>
        <row r="1756">
          <cell r="B1756" t="str">
            <v>52022WETH</v>
          </cell>
          <cell r="C1756" t="str">
            <v>WETH</v>
          </cell>
          <cell r="D1756">
            <v>9568.0040120361082</v>
          </cell>
        </row>
        <row r="1757">
          <cell r="B1757" t="str">
            <v>52022WETH</v>
          </cell>
          <cell r="C1757" t="str">
            <v>WETH</v>
          </cell>
          <cell r="D1757">
            <v>10431.892697466468</v>
          </cell>
        </row>
        <row r="1758">
          <cell r="B1758" t="str">
            <v>52022ETH</v>
          </cell>
          <cell r="C1758" t="str">
            <v>ETH</v>
          </cell>
          <cell r="D1758">
            <v>10378.986587183308</v>
          </cell>
        </row>
        <row r="1759">
          <cell r="B1759" t="str">
            <v>52022USDC</v>
          </cell>
          <cell r="C1759" t="str">
            <v>USDC</v>
          </cell>
          <cell r="D1759">
            <v>4.9677098857426722</v>
          </cell>
        </row>
        <row r="1760">
          <cell r="B1760" t="str">
            <v>52022USDT</v>
          </cell>
          <cell r="C1760" t="str">
            <v>USDT</v>
          </cell>
          <cell r="D1760">
            <v>4.9677098857426722</v>
          </cell>
        </row>
        <row r="1761">
          <cell r="B1761" t="str">
            <v>52022MATIC</v>
          </cell>
          <cell r="C1761" t="str">
            <v>MATIC</v>
          </cell>
          <cell r="D1761">
            <v>3.6065573770491799</v>
          </cell>
        </row>
        <row r="1762">
          <cell r="B1762" t="str">
            <v>52022USDT</v>
          </cell>
          <cell r="C1762" t="str">
            <v>USDT</v>
          </cell>
          <cell r="D1762">
            <v>5.0942435048395316</v>
          </cell>
        </row>
        <row r="1763">
          <cell r="B1763" t="str">
            <v>52022USDC</v>
          </cell>
          <cell r="C1763" t="str">
            <v>USDC</v>
          </cell>
          <cell r="D1763">
            <v>5.0942435048395316</v>
          </cell>
        </row>
        <row r="1764">
          <cell r="B1764" t="str">
            <v>52022MATIC</v>
          </cell>
          <cell r="C1764" t="str">
            <v>MATIC</v>
          </cell>
          <cell r="D1764">
            <v>3.4442180336220076</v>
          </cell>
        </row>
        <row r="1765">
          <cell r="B1765" t="str">
            <v>52022WETH</v>
          </cell>
          <cell r="C1765" t="str">
            <v>WETH</v>
          </cell>
          <cell r="D1765">
            <v>10327.101375445747</v>
          </cell>
        </row>
        <row r="1766">
          <cell r="B1766" t="str">
            <v>52022ETH</v>
          </cell>
          <cell r="C1766" t="str">
            <v>ETH</v>
          </cell>
          <cell r="D1766">
            <v>10290.983188996433</v>
          </cell>
        </row>
        <row r="1767">
          <cell r="B1767" t="str">
            <v>52022MATIC</v>
          </cell>
          <cell r="C1767" t="str">
            <v>MATIC</v>
          </cell>
          <cell r="D1767">
            <v>3.7865168539325835</v>
          </cell>
        </row>
        <row r="1768">
          <cell r="B1768" t="str">
            <v>52022WETH</v>
          </cell>
          <cell r="C1768" t="str">
            <v>WETH</v>
          </cell>
          <cell r="D1768">
            <v>10924.770173646579</v>
          </cell>
        </row>
        <row r="1769">
          <cell r="B1769" t="str">
            <v>52022ETH</v>
          </cell>
          <cell r="C1769" t="str">
            <v>ETH</v>
          </cell>
          <cell r="D1769">
            <v>10945.454545454544</v>
          </cell>
        </row>
        <row r="1770">
          <cell r="B1770" t="str">
            <v>52022USDC</v>
          </cell>
          <cell r="C1770" t="str">
            <v>USDC</v>
          </cell>
          <cell r="D1770">
            <v>5.1072522982635338</v>
          </cell>
        </row>
        <row r="1771">
          <cell r="B1771" t="str">
            <v>52022USDT</v>
          </cell>
          <cell r="C1771" t="str">
            <v>USDT</v>
          </cell>
          <cell r="D1771">
            <v>5.1072522982635338</v>
          </cell>
        </row>
        <row r="1772">
          <cell r="B1772" t="str">
            <v>52022USDT</v>
          </cell>
          <cell r="C1772" t="str">
            <v>USDT</v>
          </cell>
          <cell r="D1772">
            <v>5.1177072671443193</v>
          </cell>
        </row>
        <row r="1773">
          <cell r="B1773" t="str">
            <v>52022MATIC</v>
          </cell>
          <cell r="C1773" t="str">
            <v>MATIC</v>
          </cell>
          <cell r="D1773">
            <v>3.5015353121801436</v>
          </cell>
        </row>
        <row r="1774">
          <cell r="B1774" t="str">
            <v>52022USDC</v>
          </cell>
          <cell r="C1774" t="str">
            <v>USDC</v>
          </cell>
          <cell r="D1774">
            <v>5.1177072671443193</v>
          </cell>
        </row>
        <row r="1775">
          <cell r="B1775" t="str">
            <v>52022WETH</v>
          </cell>
          <cell r="C1775" t="str">
            <v>WETH</v>
          </cell>
          <cell r="D1775">
            <v>10567.758444216992</v>
          </cell>
        </row>
        <row r="1776">
          <cell r="B1776" t="str">
            <v>52022ETH</v>
          </cell>
          <cell r="C1776" t="str">
            <v>ETH</v>
          </cell>
          <cell r="D1776">
            <v>10511.924257932447</v>
          </cell>
        </row>
        <row r="1777">
          <cell r="B1777" t="str">
            <v>52022ETH</v>
          </cell>
          <cell r="C1777" t="str">
            <v>ETH</v>
          </cell>
          <cell r="D1777">
            <v>10247.752808988764</v>
          </cell>
        </row>
        <row r="1778">
          <cell r="B1778" t="str">
            <v>52022USDT</v>
          </cell>
          <cell r="C1778" t="str">
            <v>USDT</v>
          </cell>
          <cell r="D1778">
            <v>5.1072522982635338</v>
          </cell>
        </row>
        <row r="1779">
          <cell r="B1779" t="str">
            <v>52022USDC</v>
          </cell>
          <cell r="C1779" t="str">
            <v>USDC</v>
          </cell>
          <cell r="D1779">
            <v>5.1072522982635338</v>
          </cell>
        </row>
        <row r="1780">
          <cell r="B1780" t="str">
            <v>52022WETH</v>
          </cell>
          <cell r="C1780" t="str">
            <v>WETH</v>
          </cell>
          <cell r="D1780">
            <v>10217.364657814094</v>
          </cell>
        </row>
        <row r="1781">
          <cell r="B1781" t="str">
            <v>52022MATIC</v>
          </cell>
          <cell r="C1781" t="str">
            <v>MATIC</v>
          </cell>
          <cell r="D1781">
            <v>3.4029622063329925</v>
          </cell>
        </row>
        <row r="1782">
          <cell r="B1782" t="str">
            <v>52022MATIC</v>
          </cell>
          <cell r="C1782" t="str">
            <v>MATIC</v>
          </cell>
          <cell r="D1782">
            <v>3.1138253638253639</v>
          </cell>
        </row>
        <row r="1783">
          <cell r="B1783" t="str">
            <v>52022WETH</v>
          </cell>
          <cell r="C1783" t="str">
            <v>WETH</v>
          </cell>
          <cell r="D1783">
            <v>10200.51975051975</v>
          </cell>
        </row>
        <row r="1784">
          <cell r="B1784" t="str">
            <v>52022ETH</v>
          </cell>
          <cell r="C1784" t="str">
            <v>ETH</v>
          </cell>
          <cell r="D1784">
            <v>10149.740124740125</v>
          </cell>
        </row>
        <row r="1785">
          <cell r="B1785" t="str">
            <v>52022USDC</v>
          </cell>
          <cell r="C1785" t="str">
            <v>USDC</v>
          </cell>
          <cell r="D1785">
            <v>5.1949064449064455</v>
          </cell>
        </row>
        <row r="1786">
          <cell r="B1786" t="str">
            <v>52022USDT</v>
          </cell>
          <cell r="C1786" t="str">
            <v>USDT</v>
          </cell>
          <cell r="D1786">
            <v>5.1975051975051976</v>
          </cell>
        </row>
        <row r="1787">
          <cell r="B1787" t="str">
            <v>52022MATIC</v>
          </cell>
          <cell r="C1787" t="str">
            <v>MATIC</v>
          </cell>
          <cell r="D1787">
            <v>3.495064935064935</v>
          </cell>
        </row>
        <row r="1788">
          <cell r="B1788" t="str">
            <v>52022USDC</v>
          </cell>
          <cell r="C1788" t="str">
            <v>USDC</v>
          </cell>
          <cell r="D1788">
            <v>5.2103896103896101</v>
          </cell>
        </row>
        <row r="1789">
          <cell r="B1789" t="str">
            <v>52022WETH</v>
          </cell>
          <cell r="C1789" t="str">
            <v>WETH</v>
          </cell>
          <cell r="D1789">
            <v>10729.090909090908</v>
          </cell>
        </row>
        <row r="1790">
          <cell r="B1790" t="str">
            <v>52022USDT</v>
          </cell>
          <cell r="C1790" t="str">
            <v>USDT</v>
          </cell>
          <cell r="D1790">
            <v>5.1948051948051948</v>
          </cell>
        </row>
        <row r="1791">
          <cell r="B1791" t="str">
            <v>52022ETH</v>
          </cell>
          <cell r="C1791" t="str">
            <v>ETH</v>
          </cell>
          <cell r="D1791">
            <v>10793.922077922078</v>
          </cell>
        </row>
        <row r="1792">
          <cell r="B1792" t="str">
            <v>52022USDC</v>
          </cell>
          <cell r="C1792" t="str">
            <v>USDC</v>
          </cell>
          <cell r="D1792">
            <v>5.1813471502590671</v>
          </cell>
        </row>
        <row r="1793">
          <cell r="B1793" t="str">
            <v>52022WETH</v>
          </cell>
          <cell r="C1793" t="str">
            <v>WETH</v>
          </cell>
          <cell r="D1793">
            <v>12127.357512953367</v>
          </cell>
        </row>
        <row r="1794">
          <cell r="B1794" t="str">
            <v>52022USDT</v>
          </cell>
          <cell r="C1794" t="str">
            <v>USDT</v>
          </cell>
          <cell r="D1794">
            <v>5.1813471502590671</v>
          </cell>
        </row>
        <row r="1795">
          <cell r="B1795" t="str">
            <v>52022ETH</v>
          </cell>
          <cell r="C1795" t="str">
            <v>ETH</v>
          </cell>
          <cell r="D1795">
            <v>12132.538860103627</v>
          </cell>
        </row>
        <row r="1796">
          <cell r="B1796" t="str">
            <v>52022MATIC</v>
          </cell>
          <cell r="C1796" t="str">
            <v>MATIC</v>
          </cell>
          <cell r="D1796">
            <v>4.6036269430051808</v>
          </cell>
        </row>
        <row r="1797">
          <cell r="B1797" t="str">
            <v>52022USDT</v>
          </cell>
          <cell r="C1797" t="str">
            <v>USDT</v>
          </cell>
          <cell r="D1797">
            <v>5.2164840897235258</v>
          </cell>
        </row>
        <row r="1798">
          <cell r="B1798" t="str">
            <v>52022USDC</v>
          </cell>
          <cell r="C1798" t="str">
            <v>USDC</v>
          </cell>
          <cell r="D1798">
            <v>5.2117892540427748</v>
          </cell>
        </row>
        <row r="1799">
          <cell r="B1799" t="str">
            <v>52022MATIC</v>
          </cell>
          <cell r="C1799" t="str">
            <v>MATIC</v>
          </cell>
          <cell r="D1799">
            <v>4.2300469483568071</v>
          </cell>
        </row>
        <row r="1800">
          <cell r="B1800" t="str">
            <v>52022WETH</v>
          </cell>
          <cell r="C1800" t="str">
            <v>WETH</v>
          </cell>
          <cell r="D1800">
            <v>11688.315075639019</v>
          </cell>
        </row>
        <row r="1801">
          <cell r="B1801" t="str">
            <v>52022ETH</v>
          </cell>
          <cell r="C1801" t="str">
            <v>ETH</v>
          </cell>
          <cell r="D1801">
            <v>11637.7151799687</v>
          </cell>
        </row>
        <row r="1802">
          <cell r="B1802" t="str">
            <v>52022MATIC</v>
          </cell>
          <cell r="C1802" t="str">
            <v>MATIC</v>
          </cell>
          <cell r="D1802">
            <v>5.0005125576627369</v>
          </cell>
        </row>
        <row r="1803">
          <cell r="B1803" t="str">
            <v>52022WETH</v>
          </cell>
          <cell r="C1803" t="str">
            <v>WETH</v>
          </cell>
          <cell r="D1803">
            <v>12865.453613531523</v>
          </cell>
        </row>
        <row r="1804">
          <cell r="B1804" t="str">
            <v>52022ETH</v>
          </cell>
          <cell r="C1804" t="str">
            <v>ETH</v>
          </cell>
          <cell r="D1804">
            <v>12911.737570476678</v>
          </cell>
        </row>
        <row r="1805">
          <cell r="B1805" t="str">
            <v>52022USDT</v>
          </cell>
          <cell r="C1805" t="str">
            <v>USDT</v>
          </cell>
          <cell r="D1805">
            <v>5.1255766273705792</v>
          </cell>
        </row>
        <row r="1806">
          <cell r="B1806" t="str">
            <v>52022USDC</v>
          </cell>
          <cell r="C1806" t="str">
            <v>USDC</v>
          </cell>
          <cell r="D1806">
            <v>5.1245515120451053</v>
          </cell>
        </row>
        <row r="1807">
          <cell r="B1807" t="str">
            <v>52022MATIC</v>
          </cell>
          <cell r="C1807" t="str">
            <v>MATIC</v>
          </cell>
          <cell r="D1807">
            <v>5.2202868852459003</v>
          </cell>
        </row>
        <row r="1808">
          <cell r="B1808" t="str">
            <v>52022USDT</v>
          </cell>
          <cell r="C1808" t="str">
            <v>USDT</v>
          </cell>
          <cell r="D1808">
            <v>5.1229508196721305</v>
          </cell>
        </row>
        <row r="1809">
          <cell r="B1809" t="str">
            <v>52022USDC</v>
          </cell>
          <cell r="C1809" t="str">
            <v>USDC</v>
          </cell>
          <cell r="D1809">
            <v>5.1229508196721305</v>
          </cell>
        </row>
        <row r="1810">
          <cell r="B1810" t="str">
            <v>52022WETH</v>
          </cell>
          <cell r="C1810" t="str">
            <v>WETH</v>
          </cell>
          <cell r="D1810">
            <v>13512.243852459016</v>
          </cell>
        </row>
        <row r="1811">
          <cell r="B1811" t="str">
            <v>52022ETH</v>
          </cell>
          <cell r="C1811" t="str">
            <v>ETH</v>
          </cell>
          <cell r="D1811">
            <v>13499.948770491801</v>
          </cell>
        </row>
        <row r="1812">
          <cell r="B1812" t="str">
            <v>52022ETH</v>
          </cell>
          <cell r="C1812" t="str">
            <v>ETH</v>
          </cell>
          <cell r="D1812">
            <v>13756.157383750637</v>
          </cell>
        </row>
        <row r="1813">
          <cell r="B1813" t="str">
            <v>52022USDC</v>
          </cell>
          <cell r="C1813" t="str">
            <v>USDC</v>
          </cell>
          <cell r="D1813">
            <v>5.1098620337250891</v>
          </cell>
        </row>
        <row r="1814">
          <cell r="B1814" t="str">
            <v>52022MATIC</v>
          </cell>
          <cell r="C1814" t="str">
            <v>MATIC</v>
          </cell>
          <cell r="D1814">
            <v>5.3244762391415428</v>
          </cell>
        </row>
        <row r="1815">
          <cell r="B1815" t="str">
            <v>52022USDT</v>
          </cell>
          <cell r="C1815" t="str">
            <v>USDT</v>
          </cell>
          <cell r="D1815">
            <v>5.1098620337250891</v>
          </cell>
        </row>
        <row r="1816">
          <cell r="B1816" t="str">
            <v>52022WETH</v>
          </cell>
          <cell r="C1816" t="str">
            <v>WETH</v>
          </cell>
          <cell r="D1816">
            <v>13825.396014307613</v>
          </cell>
        </row>
        <row r="1817">
          <cell r="B1817" t="str">
            <v>52022USDC</v>
          </cell>
          <cell r="C1817" t="str">
            <v>USDC</v>
          </cell>
          <cell r="D1817">
            <v>5.0622784810126582</v>
          </cell>
        </row>
        <row r="1818">
          <cell r="B1818" t="str">
            <v>52022WETH</v>
          </cell>
          <cell r="C1818" t="str">
            <v>WETH</v>
          </cell>
          <cell r="D1818">
            <v>13850.531645569619</v>
          </cell>
        </row>
        <row r="1819">
          <cell r="B1819" t="str">
            <v>52022ETH</v>
          </cell>
          <cell r="C1819" t="str">
            <v>ETH</v>
          </cell>
          <cell r="D1819">
            <v>13910.278481012658</v>
          </cell>
        </row>
        <row r="1820">
          <cell r="B1820" t="str">
            <v>52022MATIC</v>
          </cell>
          <cell r="C1820" t="str">
            <v>MATIC</v>
          </cell>
          <cell r="D1820">
            <v>5.3873417721518981</v>
          </cell>
        </row>
        <row r="1821">
          <cell r="B1821" t="str">
            <v>52022USDT</v>
          </cell>
          <cell r="C1821" t="str">
            <v>USDT</v>
          </cell>
          <cell r="D1821">
            <v>5.0632911392405058</v>
          </cell>
        </row>
        <row r="1822">
          <cell r="B1822" t="str">
            <v>52022ETH</v>
          </cell>
          <cell r="C1822" t="str">
            <v>ETH</v>
          </cell>
          <cell r="D1822">
            <v>14505.722742969905</v>
          </cell>
        </row>
        <row r="1823">
          <cell r="B1823" t="str">
            <v>52022WETH</v>
          </cell>
          <cell r="C1823" t="str">
            <v>WETH</v>
          </cell>
          <cell r="D1823">
            <v>14433.05377405032</v>
          </cell>
        </row>
        <row r="1824">
          <cell r="B1824" t="str">
            <v>52022USDC</v>
          </cell>
          <cell r="C1824" t="str">
            <v>USDC</v>
          </cell>
          <cell r="D1824">
            <v>4.9329057720769613</v>
          </cell>
        </row>
        <row r="1825">
          <cell r="B1825" t="str">
            <v>52022MATIC</v>
          </cell>
          <cell r="C1825" t="str">
            <v>MATIC</v>
          </cell>
          <cell r="D1825">
            <v>5.7819437592501233</v>
          </cell>
        </row>
        <row r="1826">
          <cell r="B1826" t="str">
            <v>52022USDT</v>
          </cell>
          <cell r="C1826" t="str">
            <v>USDT</v>
          </cell>
          <cell r="D1826">
            <v>4.9333991119881597</v>
          </cell>
        </row>
        <row r="1827">
          <cell r="B1827" t="str">
            <v>52022WETH</v>
          </cell>
          <cell r="C1827" t="str">
            <v>WETH</v>
          </cell>
          <cell r="D1827">
            <v>13893.056943056943</v>
          </cell>
        </row>
        <row r="1828">
          <cell r="B1828" t="str">
            <v>52022ETH</v>
          </cell>
          <cell r="C1828" t="str">
            <v>ETH</v>
          </cell>
          <cell r="D1828">
            <v>13889.260739260741</v>
          </cell>
        </row>
        <row r="1829">
          <cell r="B1829" t="str">
            <v>52022MATIC</v>
          </cell>
          <cell r="C1829" t="str">
            <v>MATIC</v>
          </cell>
          <cell r="D1829">
            <v>5.3746253746253752</v>
          </cell>
        </row>
        <row r="1830">
          <cell r="B1830" t="str">
            <v>52022USDT</v>
          </cell>
          <cell r="C1830" t="str">
            <v>USDT</v>
          </cell>
          <cell r="D1830">
            <v>4.9950049950049955</v>
          </cell>
        </row>
        <row r="1831">
          <cell r="B1831" t="str">
            <v>52022USDC</v>
          </cell>
          <cell r="C1831" t="str">
            <v>USDC</v>
          </cell>
          <cell r="D1831">
            <v>4.9950049950049955</v>
          </cell>
        </row>
        <row r="1832">
          <cell r="B1832" t="str">
            <v>52022ETH</v>
          </cell>
          <cell r="C1832" t="str">
            <v>ETH</v>
          </cell>
          <cell r="D1832">
            <v>14498.071065989847</v>
          </cell>
        </row>
        <row r="1833">
          <cell r="B1833" t="str">
            <v>52022USDT</v>
          </cell>
          <cell r="C1833" t="str">
            <v>USDT</v>
          </cell>
          <cell r="D1833">
            <v>5.0761421319796955</v>
          </cell>
        </row>
        <row r="1834">
          <cell r="B1834" t="str">
            <v>52022WETH</v>
          </cell>
          <cell r="C1834" t="str">
            <v>WETH</v>
          </cell>
          <cell r="D1834">
            <v>14503.807106598984</v>
          </cell>
        </row>
        <row r="1835">
          <cell r="B1835" t="str">
            <v>52022USDC</v>
          </cell>
          <cell r="C1835" t="str">
            <v>USDC</v>
          </cell>
          <cell r="D1835">
            <v>5.0751269035532998</v>
          </cell>
        </row>
        <row r="1836">
          <cell r="B1836" t="str">
            <v>52022MATIC</v>
          </cell>
          <cell r="C1836" t="str">
            <v>MATIC</v>
          </cell>
          <cell r="D1836">
            <v>5.4619289340101531</v>
          </cell>
        </row>
        <row r="1837">
          <cell r="B1837" t="str">
            <v>52022USDT</v>
          </cell>
          <cell r="C1837" t="str">
            <v>USDT</v>
          </cell>
          <cell r="D1837">
            <v>5.002501250625313</v>
          </cell>
        </row>
        <row r="1838">
          <cell r="B1838" t="str">
            <v>52022ETH</v>
          </cell>
          <cell r="C1838" t="str">
            <v>ETH</v>
          </cell>
          <cell r="D1838">
            <v>14137.268634317159</v>
          </cell>
        </row>
        <row r="1839">
          <cell r="B1839" t="str">
            <v>52022USDC</v>
          </cell>
          <cell r="C1839" t="str">
            <v>USDC</v>
          </cell>
          <cell r="D1839">
            <v>5.002501250625313</v>
          </cell>
        </row>
        <row r="1840">
          <cell r="B1840" t="str">
            <v>52022WETH</v>
          </cell>
          <cell r="C1840" t="str">
            <v>WETH</v>
          </cell>
          <cell r="D1840">
            <v>14149.27463731866</v>
          </cell>
        </row>
        <row r="1841">
          <cell r="B1841" t="str">
            <v>52022MATIC</v>
          </cell>
          <cell r="C1841" t="str">
            <v>MATIC</v>
          </cell>
          <cell r="D1841">
            <v>5.4977488744372192</v>
          </cell>
        </row>
        <row r="1842">
          <cell r="B1842" t="str">
            <v>42022USDC</v>
          </cell>
          <cell r="C1842" t="str">
            <v>USDC</v>
          </cell>
          <cell r="D1842">
            <v>5.0175614651279474</v>
          </cell>
        </row>
        <row r="1843">
          <cell r="B1843" t="str">
            <v>42022ETH</v>
          </cell>
          <cell r="C1843" t="str">
            <v>ETH</v>
          </cell>
          <cell r="D1843">
            <v>13682.789764174609</v>
          </cell>
        </row>
        <row r="1844">
          <cell r="B1844" t="str">
            <v>42022USDT</v>
          </cell>
          <cell r="C1844" t="str">
            <v>USDT</v>
          </cell>
          <cell r="D1844">
            <v>5.0175614651279474</v>
          </cell>
        </row>
        <row r="1845">
          <cell r="B1845" t="str">
            <v>42022WETH</v>
          </cell>
          <cell r="C1845" t="str">
            <v>WETH</v>
          </cell>
          <cell r="D1845">
            <v>13666.583040642246</v>
          </cell>
        </row>
        <row r="1846">
          <cell r="B1846" t="str">
            <v>42022MATIC</v>
          </cell>
          <cell r="C1846" t="str">
            <v>MATIC</v>
          </cell>
          <cell r="D1846">
            <v>5.1831409934771697</v>
          </cell>
        </row>
        <row r="1847">
          <cell r="B1847" t="str">
            <v>42022USDT</v>
          </cell>
          <cell r="C1847" t="str">
            <v>USDT</v>
          </cell>
          <cell r="D1847">
            <v>4.9975012493753121</v>
          </cell>
        </row>
        <row r="1848">
          <cell r="B1848" t="str">
            <v>42022MATIC</v>
          </cell>
          <cell r="C1848" t="str">
            <v>MATIC</v>
          </cell>
          <cell r="D1848">
            <v>5.7021489255372311</v>
          </cell>
        </row>
        <row r="1849">
          <cell r="B1849" t="str">
            <v>42022ETH</v>
          </cell>
          <cell r="C1849" t="str">
            <v>ETH</v>
          </cell>
          <cell r="D1849">
            <v>14079.110444777611</v>
          </cell>
        </row>
        <row r="1850">
          <cell r="B1850" t="str">
            <v>42022WETH</v>
          </cell>
          <cell r="C1850" t="str">
            <v>WETH</v>
          </cell>
          <cell r="D1850">
            <v>14097.401299350324</v>
          </cell>
        </row>
        <row r="1851">
          <cell r="B1851" t="str">
            <v>42022USDC</v>
          </cell>
          <cell r="C1851" t="str">
            <v>USDC</v>
          </cell>
          <cell r="D1851">
            <v>4.9975012493753121</v>
          </cell>
        </row>
        <row r="1852">
          <cell r="B1852" t="str">
            <v>42022USDC</v>
          </cell>
          <cell r="C1852" t="str">
            <v>USDC</v>
          </cell>
          <cell r="D1852">
            <v>4.9696819085487078</v>
          </cell>
        </row>
        <row r="1853">
          <cell r="B1853" t="str">
            <v>42022ETH</v>
          </cell>
          <cell r="C1853" t="str">
            <v>ETH</v>
          </cell>
          <cell r="D1853">
            <v>14594.880715705764</v>
          </cell>
        </row>
        <row r="1854">
          <cell r="B1854" t="str">
            <v>42022MATIC</v>
          </cell>
          <cell r="C1854" t="str">
            <v>MATIC</v>
          </cell>
          <cell r="D1854">
            <v>6.1530815109343937</v>
          </cell>
        </row>
        <row r="1855">
          <cell r="B1855" t="str">
            <v>42022USDT</v>
          </cell>
          <cell r="C1855" t="str">
            <v>USDT</v>
          </cell>
          <cell r="D1855">
            <v>4.9701789264413518</v>
          </cell>
        </row>
        <row r="1856">
          <cell r="B1856" t="str">
            <v>42022WETH</v>
          </cell>
          <cell r="C1856" t="str">
            <v>WETH</v>
          </cell>
          <cell r="D1856">
            <v>14561.92842942346</v>
          </cell>
        </row>
        <row r="1857">
          <cell r="B1857" t="str">
            <v>42022WETH</v>
          </cell>
          <cell r="C1857" t="str">
            <v>WETH</v>
          </cell>
          <cell r="D1857">
            <v>14365.019960079842</v>
          </cell>
        </row>
        <row r="1858">
          <cell r="B1858" t="str">
            <v>42022USDC</v>
          </cell>
          <cell r="C1858" t="str">
            <v>USDC</v>
          </cell>
          <cell r="D1858">
            <v>4.9900199600798407</v>
          </cell>
        </row>
        <row r="1859">
          <cell r="B1859" t="str">
            <v>42022ETH</v>
          </cell>
          <cell r="C1859" t="str">
            <v>ETH</v>
          </cell>
          <cell r="D1859">
            <v>14419.760479041915</v>
          </cell>
        </row>
        <row r="1860">
          <cell r="B1860" t="str">
            <v>42022MATIC</v>
          </cell>
          <cell r="C1860" t="str">
            <v>MATIC</v>
          </cell>
          <cell r="D1860">
            <v>6.272455089820359</v>
          </cell>
        </row>
        <row r="1861">
          <cell r="B1861" t="str">
            <v>42022USDT</v>
          </cell>
          <cell r="C1861" t="str">
            <v>USDT</v>
          </cell>
          <cell r="D1861">
            <v>4.9900199600798407</v>
          </cell>
        </row>
        <row r="1862">
          <cell r="B1862" t="str">
            <v>42022ETH</v>
          </cell>
          <cell r="C1862" t="str">
            <v>ETH</v>
          </cell>
          <cell r="D1862">
            <v>14118.592964824118</v>
          </cell>
        </row>
        <row r="1863">
          <cell r="B1863" t="str">
            <v>42022USDT</v>
          </cell>
          <cell r="C1863" t="str">
            <v>USDT</v>
          </cell>
          <cell r="D1863">
            <v>5.0251256281407031</v>
          </cell>
        </row>
        <row r="1864">
          <cell r="B1864" t="str">
            <v>42022USDC</v>
          </cell>
          <cell r="C1864" t="str">
            <v>USDC</v>
          </cell>
          <cell r="D1864">
            <v>5.0246231155778887</v>
          </cell>
        </row>
        <row r="1865">
          <cell r="B1865" t="str">
            <v>42022MATIC</v>
          </cell>
          <cell r="C1865" t="str">
            <v>MATIC</v>
          </cell>
          <cell r="D1865">
            <v>6.2562814070351758</v>
          </cell>
        </row>
        <row r="1866">
          <cell r="B1866" t="str">
            <v>42022WETH</v>
          </cell>
          <cell r="C1866" t="str">
            <v>WETH</v>
          </cell>
          <cell r="D1866">
            <v>14076.281407035174</v>
          </cell>
        </row>
        <row r="1867">
          <cell r="B1867" t="str">
            <v>42022WETH</v>
          </cell>
          <cell r="C1867" t="str">
            <v>WETH</v>
          </cell>
          <cell r="D1867">
            <v>14776.174168297457</v>
          </cell>
        </row>
        <row r="1868">
          <cell r="B1868" t="str">
            <v>42022MATIC</v>
          </cell>
          <cell r="C1868" t="str">
            <v>MATIC</v>
          </cell>
          <cell r="D1868">
            <v>6.6193737769080236</v>
          </cell>
        </row>
        <row r="1869">
          <cell r="B1869" t="str">
            <v>42022ETH</v>
          </cell>
          <cell r="C1869" t="str">
            <v>ETH</v>
          </cell>
          <cell r="D1869">
            <v>14708.659491193737</v>
          </cell>
        </row>
        <row r="1870">
          <cell r="B1870" t="str">
            <v>42022USDT</v>
          </cell>
          <cell r="C1870" t="str">
            <v>USDT</v>
          </cell>
          <cell r="D1870">
            <v>4.8923679060665366</v>
          </cell>
        </row>
        <row r="1871">
          <cell r="B1871" t="str">
            <v>42022USDC</v>
          </cell>
          <cell r="C1871" t="str">
            <v>USDC</v>
          </cell>
          <cell r="D1871">
            <v>4.8923679060665366</v>
          </cell>
        </row>
        <row r="1872">
          <cell r="B1872" t="str">
            <v>42022USDT</v>
          </cell>
          <cell r="C1872" t="str">
            <v>USDT</v>
          </cell>
          <cell r="D1872">
            <v>4.8309178743961354</v>
          </cell>
        </row>
        <row r="1873">
          <cell r="B1873" t="str">
            <v>42022MATIC</v>
          </cell>
          <cell r="C1873" t="str">
            <v>MATIC</v>
          </cell>
          <cell r="D1873">
            <v>6.4927536231884062</v>
          </cell>
        </row>
        <row r="1874">
          <cell r="B1874" t="str">
            <v>42022WETH</v>
          </cell>
          <cell r="C1874" t="str">
            <v>WETH</v>
          </cell>
          <cell r="D1874">
            <v>14120.096618357489</v>
          </cell>
        </row>
        <row r="1875">
          <cell r="B1875" t="str">
            <v>42022ETH</v>
          </cell>
          <cell r="C1875" t="str">
            <v>ETH</v>
          </cell>
          <cell r="D1875">
            <v>14117.729468599035</v>
          </cell>
        </row>
        <row r="1876">
          <cell r="B1876" t="str">
            <v>42022USDC</v>
          </cell>
          <cell r="C1876" t="str">
            <v>USDC</v>
          </cell>
          <cell r="D1876">
            <v>4.8309178743961354</v>
          </cell>
        </row>
        <row r="1877">
          <cell r="B1877" t="str">
            <v>42022USDC</v>
          </cell>
          <cell r="C1877" t="str">
            <v>USDC</v>
          </cell>
          <cell r="D1877">
            <v>4.8309178743961354</v>
          </cell>
        </row>
        <row r="1878">
          <cell r="B1878" t="str">
            <v>42022ETH</v>
          </cell>
          <cell r="C1878" t="str">
            <v>ETH</v>
          </cell>
          <cell r="D1878">
            <v>14172.222222222223</v>
          </cell>
        </row>
        <row r="1879">
          <cell r="B1879" t="str">
            <v>42022WETH</v>
          </cell>
          <cell r="C1879" t="str">
            <v>WETH</v>
          </cell>
          <cell r="D1879">
            <v>14165.36231884058</v>
          </cell>
        </row>
        <row r="1880">
          <cell r="B1880" t="str">
            <v>42022MATIC</v>
          </cell>
          <cell r="C1880" t="str">
            <v>MATIC</v>
          </cell>
          <cell r="D1880">
            <v>6.5845410628019323</v>
          </cell>
        </row>
        <row r="1881">
          <cell r="B1881" t="str">
            <v>42022USDT</v>
          </cell>
          <cell r="C1881" t="str">
            <v>USDT</v>
          </cell>
          <cell r="D1881">
            <v>4.8309178743961354</v>
          </cell>
        </row>
        <row r="1882">
          <cell r="B1882" t="str">
            <v>42022MATIC</v>
          </cell>
          <cell r="C1882" t="str">
            <v>MATIC</v>
          </cell>
          <cell r="D1882">
            <v>6.7438494934876987</v>
          </cell>
        </row>
        <row r="1883">
          <cell r="B1883" t="str">
            <v>42022WETH</v>
          </cell>
          <cell r="C1883" t="str">
            <v>WETH</v>
          </cell>
          <cell r="D1883">
            <v>14307.139411480945</v>
          </cell>
        </row>
        <row r="1884">
          <cell r="B1884" t="str">
            <v>42022USDC</v>
          </cell>
          <cell r="C1884" t="str">
            <v>USDC</v>
          </cell>
          <cell r="D1884">
            <v>4.8239266763145201</v>
          </cell>
        </row>
        <row r="1885">
          <cell r="B1885" t="str">
            <v>42022USDT</v>
          </cell>
          <cell r="C1885" t="str">
            <v>USDT</v>
          </cell>
          <cell r="D1885">
            <v>4.8239266763145201</v>
          </cell>
        </row>
        <row r="1886">
          <cell r="B1886" t="str">
            <v>42022ETH</v>
          </cell>
          <cell r="C1886" t="str">
            <v>ETH</v>
          </cell>
          <cell r="D1886">
            <v>14294.114809454897</v>
          </cell>
        </row>
        <row r="1887">
          <cell r="B1887" t="str">
            <v>42022ETH</v>
          </cell>
          <cell r="C1887" t="str">
            <v>ETH</v>
          </cell>
          <cell r="D1887">
            <v>13912.540792540793</v>
          </cell>
        </row>
        <row r="1888">
          <cell r="B1888" t="str">
            <v>42022USDT</v>
          </cell>
          <cell r="C1888" t="str">
            <v>USDT</v>
          </cell>
          <cell r="D1888">
            <v>4.6620046620046622</v>
          </cell>
        </row>
        <row r="1889">
          <cell r="B1889" t="str">
            <v>42022WETH</v>
          </cell>
          <cell r="C1889" t="str">
            <v>WETH</v>
          </cell>
          <cell r="D1889">
            <v>13891.375291375291</v>
          </cell>
        </row>
        <row r="1890">
          <cell r="B1890" t="str">
            <v>42022USDC</v>
          </cell>
          <cell r="C1890" t="str">
            <v>USDC</v>
          </cell>
          <cell r="D1890">
            <v>4.6620046620046622</v>
          </cell>
        </row>
        <row r="1891">
          <cell r="B1891" t="str">
            <v>42022MATIC</v>
          </cell>
          <cell r="C1891" t="str">
            <v>MATIC</v>
          </cell>
          <cell r="D1891">
            <v>6.4242424242424239</v>
          </cell>
        </row>
        <row r="1892">
          <cell r="B1892" t="str">
            <v>42022MATIC</v>
          </cell>
          <cell r="C1892" t="str">
            <v>MATIC</v>
          </cell>
          <cell r="D1892">
            <v>6.5968342644320304</v>
          </cell>
        </row>
        <row r="1893">
          <cell r="B1893" t="str">
            <v>42022ETH</v>
          </cell>
          <cell r="C1893" t="str">
            <v>ETH</v>
          </cell>
          <cell r="D1893">
            <v>14328.398510242085</v>
          </cell>
        </row>
        <row r="1894">
          <cell r="B1894" t="str">
            <v>42022WETH</v>
          </cell>
          <cell r="C1894" t="str">
            <v>WETH</v>
          </cell>
          <cell r="D1894">
            <v>14281.564245810056</v>
          </cell>
        </row>
        <row r="1895">
          <cell r="B1895" t="str">
            <v>42022USDC</v>
          </cell>
          <cell r="C1895" t="str">
            <v>USDC</v>
          </cell>
          <cell r="D1895">
            <v>4.655493482309125</v>
          </cell>
        </row>
        <row r="1896">
          <cell r="B1896" t="str">
            <v>42022USDT</v>
          </cell>
          <cell r="C1896" t="str">
            <v>USDT</v>
          </cell>
          <cell r="D1896">
            <v>4.655493482309125</v>
          </cell>
        </row>
        <row r="1897">
          <cell r="B1897" t="str">
            <v>42022WETH</v>
          </cell>
          <cell r="C1897" t="str">
            <v>WETH</v>
          </cell>
          <cell r="D1897">
            <v>14531.939877876937</v>
          </cell>
        </row>
        <row r="1898">
          <cell r="B1898" t="str">
            <v>42022USDT</v>
          </cell>
          <cell r="C1898" t="str">
            <v>USDT</v>
          </cell>
          <cell r="D1898">
            <v>4.697040864255519</v>
          </cell>
        </row>
        <row r="1899">
          <cell r="B1899" t="str">
            <v>42022MATIC</v>
          </cell>
          <cell r="C1899" t="str">
            <v>MATIC</v>
          </cell>
          <cell r="D1899">
            <v>6.7073743541568804</v>
          </cell>
        </row>
        <row r="1900">
          <cell r="B1900" t="str">
            <v>42022ETH</v>
          </cell>
          <cell r="C1900" t="str">
            <v>ETH</v>
          </cell>
          <cell r="D1900">
            <v>14572.663222170033</v>
          </cell>
        </row>
        <row r="1901">
          <cell r="B1901" t="str">
            <v>42022USDC</v>
          </cell>
          <cell r="C1901" t="str">
            <v>USDC</v>
          </cell>
          <cell r="D1901">
            <v>4.697040864255519</v>
          </cell>
        </row>
        <row r="1902">
          <cell r="B1902" t="str">
            <v>42022ETH</v>
          </cell>
          <cell r="C1902" t="str">
            <v>ETH</v>
          </cell>
          <cell r="D1902">
            <v>14314.754098360654</v>
          </cell>
        </row>
        <row r="1903">
          <cell r="B1903" t="str">
            <v>42022MATIC</v>
          </cell>
          <cell r="C1903" t="str">
            <v>MATIC</v>
          </cell>
          <cell r="D1903">
            <v>6.6463700234192036</v>
          </cell>
        </row>
        <row r="1904">
          <cell r="B1904" t="str">
            <v>42022WETH</v>
          </cell>
          <cell r="C1904" t="str">
            <v>WETH</v>
          </cell>
          <cell r="D1904">
            <v>14331.475409836065</v>
          </cell>
        </row>
        <row r="1905">
          <cell r="B1905" t="str">
            <v>42022USDC</v>
          </cell>
          <cell r="C1905" t="str">
            <v>USDC</v>
          </cell>
          <cell r="D1905">
            <v>4.6838407494145198</v>
          </cell>
        </row>
        <row r="1906">
          <cell r="B1906" t="str">
            <v>42022USDT</v>
          </cell>
          <cell r="C1906" t="str">
            <v>USDT</v>
          </cell>
          <cell r="D1906">
            <v>4.6838407494145198</v>
          </cell>
        </row>
        <row r="1907">
          <cell r="B1907" t="str">
            <v>42022MATIC</v>
          </cell>
          <cell r="C1907" t="str">
            <v>MATIC</v>
          </cell>
          <cell r="D1907">
            <v>6.3472485768500952</v>
          </cell>
        </row>
        <row r="1908">
          <cell r="B1908" t="str">
            <v>42022WETH</v>
          </cell>
          <cell r="C1908" t="str">
            <v>WETH</v>
          </cell>
          <cell r="D1908">
            <v>14204.2220113852</v>
          </cell>
        </row>
        <row r="1909">
          <cell r="B1909" t="str">
            <v>42022ETH</v>
          </cell>
          <cell r="C1909" t="str">
            <v>ETH</v>
          </cell>
          <cell r="D1909">
            <v>14176.470588235296</v>
          </cell>
        </row>
        <row r="1910">
          <cell r="B1910" t="str">
            <v>42022USDC</v>
          </cell>
          <cell r="C1910" t="str">
            <v>USDC</v>
          </cell>
          <cell r="D1910">
            <v>4.7438330170777991</v>
          </cell>
        </row>
        <row r="1911">
          <cell r="B1911" t="str">
            <v>42022USDT</v>
          </cell>
          <cell r="C1911" t="str">
            <v>USDT</v>
          </cell>
          <cell r="D1911">
            <v>4.7438330170777991</v>
          </cell>
        </row>
        <row r="1912">
          <cell r="B1912" t="str">
            <v>42022WETH</v>
          </cell>
          <cell r="C1912" t="str">
            <v>WETH</v>
          </cell>
          <cell r="D1912">
            <v>14516.642958748222</v>
          </cell>
        </row>
        <row r="1913">
          <cell r="B1913" t="str">
            <v>42022MATIC</v>
          </cell>
          <cell r="C1913" t="str">
            <v>MATIC</v>
          </cell>
          <cell r="D1913">
            <v>6.5860597439544808</v>
          </cell>
        </row>
        <row r="1914">
          <cell r="B1914" t="str">
            <v>42022ETH</v>
          </cell>
          <cell r="C1914" t="str">
            <v>ETH</v>
          </cell>
          <cell r="D1914">
            <v>14510.573731626364</v>
          </cell>
        </row>
        <row r="1915">
          <cell r="B1915" t="str">
            <v>42022USDT</v>
          </cell>
          <cell r="C1915" t="str">
            <v>USDT</v>
          </cell>
          <cell r="D1915">
            <v>4.7415836889521099</v>
          </cell>
        </row>
        <row r="1916">
          <cell r="B1916" t="str">
            <v>42022USDC</v>
          </cell>
          <cell r="C1916" t="str">
            <v>USDC</v>
          </cell>
          <cell r="D1916">
            <v>4.7415836889521099</v>
          </cell>
        </row>
        <row r="1917">
          <cell r="B1917" t="str">
            <v>42022WETH</v>
          </cell>
          <cell r="C1917" t="str">
            <v>WETH</v>
          </cell>
          <cell r="D1917">
            <v>14435.924170616114</v>
          </cell>
        </row>
        <row r="1918">
          <cell r="B1918" t="str">
            <v>42022ETH</v>
          </cell>
          <cell r="C1918" t="str">
            <v>ETH</v>
          </cell>
          <cell r="D1918">
            <v>14413.317535545024</v>
          </cell>
        </row>
        <row r="1919">
          <cell r="B1919" t="str">
            <v>42022USDC</v>
          </cell>
          <cell r="C1919" t="str">
            <v>USDC</v>
          </cell>
          <cell r="D1919">
            <v>4.7393364928909953</v>
          </cell>
        </row>
        <row r="1920">
          <cell r="B1920" t="str">
            <v>42022USDT</v>
          </cell>
          <cell r="C1920" t="str">
            <v>USDT</v>
          </cell>
          <cell r="D1920">
            <v>4.7393364928909953</v>
          </cell>
        </row>
        <row r="1921">
          <cell r="B1921" t="str">
            <v>42022MATIC</v>
          </cell>
          <cell r="C1921" t="str">
            <v>MATIC</v>
          </cell>
          <cell r="D1921">
            <v>6.6255924170616112</v>
          </cell>
        </row>
        <row r="1922">
          <cell r="B1922" t="str">
            <v>42022WETH</v>
          </cell>
          <cell r="C1922" t="str">
            <v>WETH</v>
          </cell>
          <cell r="D1922">
            <v>14343.912837517764</v>
          </cell>
        </row>
        <row r="1923">
          <cell r="B1923" t="str">
            <v>42022MATIC</v>
          </cell>
          <cell r="C1923" t="str">
            <v>MATIC</v>
          </cell>
          <cell r="D1923">
            <v>6.5087636191378495</v>
          </cell>
        </row>
        <row r="1924">
          <cell r="B1924" t="str">
            <v>42022USDT</v>
          </cell>
          <cell r="C1924" t="str">
            <v>USDT</v>
          </cell>
          <cell r="D1924">
            <v>4.7370914258645191</v>
          </cell>
        </row>
        <row r="1925">
          <cell r="B1925" t="str">
            <v>42022USDC</v>
          </cell>
          <cell r="C1925" t="str">
            <v>USDC</v>
          </cell>
          <cell r="D1925">
            <v>4.7370914258645191</v>
          </cell>
        </row>
        <row r="1926">
          <cell r="B1926" t="str">
            <v>42022ETH</v>
          </cell>
          <cell r="C1926" t="str">
            <v>ETH</v>
          </cell>
          <cell r="D1926">
            <v>14314.35338702037</v>
          </cell>
        </row>
        <row r="1927">
          <cell r="B1927" t="str">
            <v>42022WETH</v>
          </cell>
          <cell r="C1927" t="str">
            <v>WETH</v>
          </cell>
          <cell r="D1927">
            <v>14718.194706994327</v>
          </cell>
        </row>
        <row r="1928">
          <cell r="B1928" t="str">
            <v>42022USDC</v>
          </cell>
          <cell r="C1928" t="str">
            <v>USDC</v>
          </cell>
          <cell r="D1928">
            <v>4.7258979206049148</v>
          </cell>
        </row>
        <row r="1929">
          <cell r="B1929" t="str">
            <v>42022USDT</v>
          </cell>
          <cell r="C1929" t="str">
            <v>USDT</v>
          </cell>
          <cell r="D1929">
            <v>4.7258979206049148</v>
          </cell>
        </row>
        <row r="1930">
          <cell r="B1930" t="str">
            <v>42022ETH</v>
          </cell>
          <cell r="C1930" t="str">
            <v>ETH</v>
          </cell>
          <cell r="D1930">
            <v>14737.712665406427</v>
          </cell>
        </row>
        <row r="1931">
          <cell r="B1931" t="str">
            <v>42022MATIC</v>
          </cell>
          <cell r="C1931" t="str">
            <v>MATIC</v>
          </cell>
          <cell r="D1931">
            <v>6.7060491493383738</v>
          </cell>
        </row>
        <row r="1932">
          <cell r="B1932" t="str">
            <v>42022USDC</v>
          </cell>
          <cell r="C1932" t="str">
            <v>USDC</v>
          </cell>
          <cell r="D1932">
            <v>4.7147571900047147</v>
          </cell>
        </row>
        <row r="1933">
          <cell r="B1933" t="str">
            <v>42022WETH</v>
          </cell>
          <cell r="C1933" t="str">
            <v>WETH</v>
          </cell>
          <cell r="D1933">
            <v>14237.906647807638</v>
          </cell>
        </row>
        <row r="1934">
          <cell r="B1934" t="str">
            <v>42022USDT</v>
          </cell>
          <cell r="C1934" t="str">
            <v>USDT</v>
          </cell>
          <cell r="D1934">
            <v>4.7147571900047147</v>
          </cell>
        </row>
        <row r="1935">
          <cell r="B1935" t="str">
            <v>42022MATIC</v>
          </cell>
          <cell r="C1935" t="str">
            <v>MATIC</v>
          </cell>
          <cell r="D1935">
            <v>6.5676567656765679</v>
          </cell>
        </row>
        <row r="1936">
          <cell r="B1936" t="str">
            <v>42022ETH</v>
          </cell>
          <cell r="C1936" t="str">
            <v>ETH</v>
          </cell>
          <cell r="D1936">
            <v>14279.91513437058</v>
          </cell>
        </row>
        <row r="1937">
          <cell r="B1937" t="str">
            <v>42022WETH</v>
          </cell>
          <cell r="C1937" t="str">
            <v>WETH</v>
          </cell>
          <cell r="D1937">
            <v>14163.649289099527</v>
          </cell>
        </row>
        <row r="1938">
          <cell r="B1938" t="str">
            <v>42022USDC</v>
          </cell>
          <cell r="C1938" t="str">
            <v>USDC</v>
          </cell>
          <cell r="D1938">
            <v>4.7393364928909953</v>
          </cell>
        </row>
        <row r="1939">
          <cell r="B1939" t="str">
            <v>42022ETH</v>
          </cell>
          <cell r="C1939" t="str">
            <v>ETH</v>
          </cell>
          <cell r="D1939">
            <v>14120.947867298579</v>
          </cell>
        </row>
        <row r="1940">
          <cell r="B1940" t="str">
            <v>42022MATIC</v>
          </cell>
          <cell r="C1940" t="str">
            <v>MATIC</v>
          </cell>
          <cell r="D1940">
            <v>6.3222748815165879</v>
          </cell>
        </row>
        <row r="1941">
          <cell r="B1941" t="str">
            <v>42022USDT</v>
          </cell>
          <cell r="C1941" t="str">
            <v>USDT</v>
          </cell>
          <cell r="D1941">
            <v>4.7393364928909953</v>
          </cell>
        </row>
        <row r="1942">
          <cell r="B1942" t="str">
            <v>42022ETH</v>
          </cell>
          <cell r="C1942" t="str">
            <v>ETH</v>
          </cell>
          <cell r="D1942">
            <v>15186.770981507823</v>
          </cell>
        </row>
        <row r="1943">
          <cell r="B1943" t="str">
            <v>42022USDC</v>
          </cell>
          <cell r="C1943" t="str">
            <v>USDC</v>
          </cell>
          <cell r="D1943">
            <v>4.7415836889521099</v>
          </cell>
        </row>
        <row r="1944">
          <cell r="B1944" t="str">
            <v>42022WETH</v>
          </cell>
          <cell r="C1944" t="str">
            <v>WETH</v>
          </cell>
          <cell r="D1944">
            <v>15572.356567093409</v>
          </cell>
        </row>
        <row r="1945">
          <cell r="B1945" t="str">
            <v>42022USDT</v>
          </cell>
          <cell r="C1945" t="str">
            <v>USDT</v>
          </cell>
          <cell r="D1945">
            <v>4.7415836889521099</v>
          </cell>
        </row>
        <row r="1946">
          <cell r="B1946" t="str">
            <v>42022MATIC</v>
          </cell>
          <cell r="C1946" t="str">
            <v>MATIC</v>
          </cell>
          <cell r="D1946">
            <v>6.7614983404457085</v>
          </cell>
        </row>
        <row r="1947">
          <cell r="B1947" t="str">
            <v>42022USDT</v>
          </cell>
          <cell r="C1947" t="str">
            <v>USDT</v>
          </cell>
          <cell r="D1947">
            <v>4.7438330170777991</v>
          </cell>
        </row>
        <row r="1948">
          <cell r="B1948" t="str">
            <v>42022ETH</v>
          </cell>
          <cell r="C1948" t="str">
            <v>ETH</v>
          </cell>
          <cell r="D1948">
            <v>15463.092979127136</v>
          </cell>
        </row>
        <row r="1949">
          <cell r="B1949" t="str">
            <v>42022MATIC</v>
          </cell>
          <cell r="C1949" t="str">
            <v>MATIC</v>
          </cell>
          <cell r="D1949">
            <v>6.9402277039848208</v>
          </cell>
        </row>
        <row r="1950">
          <cell r="B1950" t="str">
            <v>42022USDC</v>
          </cell>
          <cell r="C1950" t="str">
            <v>USDC</v>
          </cell>
          <cell r="D1950">
            <v>4.7438330170777991</v>
          </cell>
        </row>
        <row r="1951">
          <cell r="B1951" t="str">
            <v>42022WETH</v>
          </cell>
          <cell r="C1951" t="str">
            <v>WETH</v>
          </cell>
          <cell r="D1951">
            <v>15430.882352941177</v>
          </cell>
        </row>
        <row r="1952">
          <cell r="B1952" t="str">
            <v>42022USDC</v>
          </cell>
          <cell r="C1952" t="str">
            <v>USDC</v>
          </cell>
          <cell r="D1952">
            <v>4.7433586337760918</v>
          </cell>
        </row>
        <row r="1953">
          <cell r="B1953" t="str">
            <v>42022USDT</v>
          </cell>
          <cell r="C1953" t="str">
            <v>USDT</v>
          </cell>
          <cell r="D1953">
            <v>4.7438330170777991</v>
          </cell>
        </row>
        <row r="1954">
          <cell r="B1954" t="str">
            <v>42022MATIC</v>
          </cell>
          <cell r="C1954" t="str">
            <v>MATIC</v>
          </cell>
          <cell r="D1954">
            <v>6.8074003795066425</v>
          </cell>
        </row>
        <row r="1955">
          <cell r="B1955" t="str">
            <v>42022ETH</v>
          </cell>
          <cell r="C1955" t="str">
            <v>ETH</v>
          </cell>
          <cell r="D1955">
            <v>15146.679316888047</v>
          </cell>
        </row>
        <row r="1956">
          <cell r="B1956" t="str">
            <v>42022WETH</v>
          </cell>
          <cell r="C1956" t="str">
            <v>WETH</v>
          </cell>
          <cell r="D1956">
            <v>15430.597722960152</v>
          </cell>
        </row>
        <row r="1957">
          <cell r="B1957" t="str">
            <v>42022ETH</v>
          </cell>
          <cell r="C1957" t="str">
            <v>ETH</v>
          </cell>
          <cell r="D1957">
            <v>15473.31097268807</v>
          </cell>
        </row>
        <row r="1958">
          <cell r="B1958" t="str">
            <v>42022USDC</v>
          </cell>
          <cell r="C1958" t="str">
            <v>USDC</v>
          </cell>
          <cell r="D1958">
            <v>4.7915668423574509</v>
          </cell>
        </row>
        <row r="1959">
          <cell r="B1959" t="str">
            <v>42022USDT</v>
          </cell>
          <cell r="C1959" t="str">
            <v>USDT</v>
          </cell>
          <cell r="D1959">
            <v>4.7915668423574509</v>
          </cell>
        </row>
        <row r="1960">
          <cell r="B1960" t="str">
            <v>42022WETH</v>
          </cell>
          <cell r="C1960" t="str">
            <v>WETH</v>
          </cell>
          <cell r="D1960">
            <v>15443.507426928605</v>
          </cell>
        </row>
        <row r="1961">
          <cell r="B1961" t="str">
            <v>42022MATIC</v>
          </cell>
          <cell r="C1961" t="str">
            <v>MATIC</v>
          </cell>
          <cell r="D1961">
            <v>7.2496406324868223</v>
          </cell>
        </row>
        <row r="1962">
          <cell r="B1962" t="str">
            <v>42022WETH</v>
          </cell>
          <cell r="C1962" t="str">
            <v>WETH</v>
          </cell>
          <cell r="D1962">
            <v>15246.431969552808</v>
          </cell>
        </row>
        <row r="1963">
          <cell r="B1963" t="str">
            <v>42022ETH</v>
          </cell>
          <cell r="C1963" t="str">
            <v>ETH</v>
          </cell>
          <cell r="D1963">
            <v>15075.68981921979</v>
          </cell>
        </row>
        <row r="1964">
          <cell r="B1964" t="str">
            <v>42022USDC</v>
          </cell>
          <cell r="C1964" t="str">
            <v>USDC</v>
          </cell>
          <cell r="D1964">
            <v>4.7573739295908659</v>
          </cell>
        </row>
        <row r="1965">
          <cell r="B1965" t="str">
            <v>42022MATIC</v>
          </cell>
          <cell r="C1965" t="str">
            <v>MATIC</v>
          </cell>
          <cell r="D1965">
            <v>6.9362511893434826</v>
          </cell>
        </row>
        <row r="1966">
          <cell r="B1966" t="str">
            <v>42022USDT</v>
          </cell>
          <cell r="C1966" t="str">
            <v>USDT</v>
          </cell>
          <cell r="D1966">
            <v>4.7573739295908659</v>
          </cell>
        </row>
        <row r="1967">
          <cell r="B1967" t="str">
            <v>42022MATIC</v>
          </cell>
          <cell r="C1967" t="str">
            <v>MATIC</v>
          </cell>
          <cell r="D1967">
            <v>7.4636661978434136</v>
          </cell>
        </row>
        <row r="1968">
          <cell r="B1968" t="str">
            <v>42022WETH</v>
          </cell>
          <cell r="C1968" t="str">
            <v>WETH</v>
          </cell>
          <cell r="D1968">
            <v>15966.338490389124</v>
          </cell>
        </row>
        <row r="1969">
          <cell r="B1969" t="str">
            <v>42022ETH</v>
          </cell>
          <cell r="C1969" t="str">
            <v>ETH</v>
          </cell>
          <cell r="D1969">
            <v>15970.370370370372</v>
          </cell>
        </row>
        <row r="1970">
          <cell r="B1970" t="str">
            <v>42022USDT</v>
          </cell>
          <cell r="C1970" t="str">
            <v>USDT</v>
          </cell>
          <cell r="D1970">
            <v>4.6882325363338024</v>
          </cell>
        </row>
        <row r="1971">
          <cell r="B1971" t="str">
            <v>42022USDC</v>
          </cell>
          <cell r="C1971" t="str">
            <v>USDC</v>
          </cell>
          <cell r="D1971">
            <v>4.6882325363338024</v>
          </cell>
        </row>
        <row r="1972">
          <cell r="B1972" t="str">
            <v>42022MATIC</v>
          </cell>
          <cell r="C1972" t="str">
            <v>MATIC</v>
          </cell>
          <cell r="D1972">
            <v>7.6437847866419286</v>
          </cell>
        </row>
        <row r="1973">
          <cell r="B1973" t="str">
            <v>42022WETH</v>
          </cell>
          <cell r="C1973" t="str">
            <v>WETH</v>
          </cell>
          <cell r="D1973">
            <v>16321.196660482372</v>
          </cell>
        </row>
        <row r="1974">
          <cell r="B1974" t="str">
            <v>42022ETH</v>
          </cell>
          <cell r="C1974" t="str">
            <v>ETH</v>
          </cell>
          <cell r="D1974">
            <v>16327.226345083487</v>
          </cell>
        </row>
        <row r="1975">
          <cell r="B1975" t="str">
            <v>42022USDT</v>
          </cell>
          <cell r="C1975" t="str">
            <v>USDT</v>
          </cell>
          <cell r="D1975">
            <v>4.6382189239332092</v>
          </cell>
        </row>
        <row r="1976">
          <cell r="B1976" t="str">
            <v>42022USDC</v>
          </cell>
          <cell r="C1976" t="str">
            <v>USDC</v>
          </cell>
          <cell r="D1976">
            <v>4.6382189239332092</v>
          </cell>
        </row>
        <row r="1977">
          <cell r="B1977" t="str">
            <v>42022USDT</v>
          </cell>
          <cell r="C1977" t="str">
            <v>USDT</v>
          </cell>
          <cell r="D1977">
            <v>4.7014574518100609</v>
          </cell>
        </row>
        <row r="1978">
          <cell r="B1978" t="str">
            <v>42022USDC</v>
          </cell>
          <cell r="C1978" t="str">
            <v>USDC</v>
          </cell>
          <cell r="D1978">
            <v>4.7014574518100609</v>
          </cell>
        </row>
        <row r="1979">
          <cell r="B1979" t="str">
            <v>42022MATIC</v>
          </cell>
          <cell r="C1979" t="str">
            <v>MATIC</v>
          </cell>
          <cell r="D1979">
            <v>7.9360601786553824</v>
          </cell>
        </row>
        <row r="1980">
          <cell r="B1980" t="str">
            <v>42022ETH</v>
          </cell>
          <cell r="C1980" t="str">
            <v>ETH</v>
          </cell>
          <cell r="D1980">
            <v>16560.836859426421</v>
          </cell>
        </row>
        <row r="1981">
          <cell r="B1981" t="str">
            <v>42022WETH</v>
          </cell>
          <cell r="C1981" t="str">
            <v>WETH</v>
          </cell>
          <cell r="D1981">
            <v>16545.133991537376</v>
          </cell>
        </row>
        <row r="1982">
          <cell r="B1982" t="str">
            <v>42022MATIC</v>
          </cell>
          <cell r="C1982" t="str">
            <v>MATIC</v>
          </cell>
          <cell r="D1982">
            <v>7.7704609595484468</v>
          </cell>
        </row>
        <row r="1983">
          <cell r="B1983" t="str">
            <v>42022USDC</v>
          </cell>
          <cell r="C1983" t="str">
            <v>USDC</v>
          </cell>
          <cell r="D1983">
            <v>4.7036688617121349</v>
          </cell>
        </row>
        <row r="1984">
          <cell r="B1984" t="str">
            <v>42022ETH</v>
          </cell>
          <cell r="C1984" t="str">
            <v>ETH</v>
          </cell>
          <cell r="D1984">
            <v>16202.634054562555</v>
          </cell>
        </row>
        <row r="1985">
          <cell r="B1985" t="str">
            <v>42022USDT</v>
          </cell>
          <cell r="C1985" t="str">
            <v>USDT</v>
          </cell>
          <cell r="D1985">
            <v>4.7036688617121349</v>
          </cell>
        </row>
        <row r="1986">
          <cell r="B1986" t="str">
            <v>42022WETH</v>
          </cell>
          <cell r="C1986" t="str">
            <v>WETH</v>
          </cell>
          <cell r="D1986">
            <v>16164.910630291624</v>
          </cell>
        </row>
        <row r="1987">
          <cell r="B1987" t="str">
            <v>42022WETH</v>
          </cell>
          <cell r="C1987" t="str">
            <v>WETH</v>
          </cell>
          <cell r="D1987">
            <v>16178.635294117648</v>
          </cell>
        </row>
        <row r="1988">
          <cell r="B1988" t="str">
            <v>42022ETH</v>
          </cell>
          <cell r="C1988" t="str">
            <v>ETH</v>
          </cell>
          <cell r="D1988">
            <v>16262.211764705882</v>
          </cell>
        </row>
        <row r="1989">
          <cell r="B1989" t="str">
            <v>42022USDC</v>
          </cell>
          <cell r="C1989" t="str">
            <v>USDC</v>
          </cell>
          <cell r="D1989">
            <v>4.7058823529411766</v>
          </cell>
        </row>
        <row r="1990">
          <cell r="B1990" t="str">
            <v>42022USDT</v>
          </cell>
          <cell r="C1990" t="str">
            <v>USDT</v>
          </cell>
          <cell r="D1990">
            <v>4.7058823529411766</v>
          </cell>
        </row>
        <row r="1991">
          <cell r="B1991" t="str">
            <v>42022MATIC</v>
          </cell>
          <cell r="C1991" t="str">
            <v>MATIC</v>
          </cell>
          <cell r="D1991">
            <v>7.9764705882352951</v>
          </cell>
        </row>
        <row r="1992">
          <cell r="B1992" t="str">
            <v>32022USDT</v>
          </cell>
          <cell r="C1992" t="str">
            <v>USDT</v>
          </cell>
          <cell r="D1992">
            <v>4.7824007651841223</v>
          </cell>
        </row>
        <row r="1993">
          <cell r="B1993" t="str">
            <v>32022MATIC</v>
          </cell>
          <cell r="C1993" t="str">
            <v>MATIC</v>
          </cell>
          <cell r="D1993">
            <v>7.7379244380679104</v>
          </cell>
        </row>
        <row r="1994">
          <cell r="B1994" t="str">
            <v>32022ETH</v>
          </cell>
          <cell r="C1994" t="str">
            <v>ETH</v>
          </cell>
          <cell r="D1994">
            <v>15699.569583931134</v>
          </cell>
        </row>
        <row r="1995">
          <cell r="B1995" t="str">
            <v>32022USDC</v>
          </cell>
          <cell r="C1995" t="str">
            <v>USDC</v>
          </cell>
          <cell r="D1995">
            <v>4.7814442850310854</v>
          </cell>
        </row>
        <row r="1996">
          <cell r="B1996" t="str">
            <v>32022WETH</v>
          </cell>
          <cell r="C1996" t="str">
            <v>WETH</v>
          </cell>
          <cell r="D1996">
            <v>15688.187470109995</v>
          </cell>
        </row>
        <row r="1997">
          <cell r="B1997" t="str">
            <v>32022USDC</v>
          </cell>
          <cell r="C1997" t="str">
            <v>USDC</v>
          </cell>
          <cell r="D1997">
            <v>4.8095238095238093</v>
          </cell>
        </row>
        <row r="1998">
          <cell r="B1998" t="str">
            <v>32022USDT</v>
          </cell>
          <cell r="C1998" t="str">
            <v>USDT</v>
          </cell>
          <cell r="D1998">
            <v>4.8100048100048101</v>
          </cell>
        </row>
        <row r="1999">
          <cell r="B1999" t="str">
            <v>32022MATIC</v>
          </cell>
          <cell r="C1999" t="str">
            <v>MATIC</v>
          </cell>
          <cell r="D1999">
            <v>8.0952380952380949</v>
          </cell>
        </row>
        <row r="2000">
          <cell r="B2000" t="str">
            <v>32022ETH</v>
          </cell>
          <cell r="C2000" t="str">
            <v>ETH</v>
          </cell>
          <cell r="D2000">
            <v>16282.395382395383</v>
          </cell>
        </row>
        <row r="2001">
          <cell r="B2001" t="str">
            <v>32022WETH</v>
          </cell>
          <cell r="C2001" t="str">
            <v>WETH</v>
          </cell>
          <cell r="D2001">
            <v>16244.588744588746</v>
          </cell>
        </row>
        <row r="2002">
          <cell r="B2002" t="str">
            <v>32022USDT</v>
          </cell>
          <cell r="C2002" t="str">
            <v>USDT</v>
          </cell>
          <cell r="D2002">
            <v>4.7938638542665384</v>
          </cell>
        </row>
        <row r="2003">
          <cell r="B2003" t="str">
            <v>32022MATIC</v>
          </cell>
          <cell r="C2003" t="str">
            <v>MATIC</v>
          </cell>
          <cell r="D2003">
            <v>8.0345158197507178</v>
          </cell>
        </row>
        <row r="2004">
          <cell r="B2004" t="str">
            <v>32022USDC</v>
          </cell>
          <cell r="C2004" t="str">
            <v>USDC</v>
          </cell>
          <cell r="D2004">
            <v>4.7933844678811122</v>
          </cell>
        </row>
        <row r="2005">
          <cell r="B2005" t="str">
            <v>32022ETH</v>
          </cell>
          <cell r="C2005" t="str">
            <v>ETH</v>
          </cell>
          <cell r="D2005">
            <v>16311.697027804408</v>
          </cell>
        </row>
        <row r="2006">
          <cell r="B2006" t="str">
            <v>32022WETH</v>
          </cell>
          <cell r="C2006" t="str">
            <v>WETH</v>
          </cell>
          <cell r="D2006">
            <v>16235.282837967399</v>
          </cell>
        </row>
        <row r="2007">
          <cell r="B2007" t="str">
            <v>32022WETH</v>
          </cell>
          <cell r="C2007" t="str">
            <v>WETH</v>
          </cell>
          <cell r="D2007">
            <v>15902.299952084331</v>
          </cell>
        </row>
        <row r="2008">
          <cell r="B2008" t="str">
            <v>32022USDT</v>
          </cell>
          <cell r="C2008" t="str">
            <v>USDT</v>
          </cell>
          <cell r="D2008">
            <v>4.7915668423574509</v>
          </cell>
        </row>
        <row r="2009">
          <cell r="B2009" t="str">
            <v>32022MATIC</v>
          </cell>
          <cell r="C2009" t="str">
            <v>MATIC</v>
          </cell>
          <cell r="D2009">
            <v>7.944417824628653</v>
          </cell>
        </row>
        <row r="2010">
          <cell r="B2010" t="str">
            <v>32022ETH</v>
          </cell>
          <cell r="C2010" t="str">
            <v>ETH</v>
          </cell>
          <cell r="D2010">
            <v>15976.473406804025</v>
          </cell>
        </row>
        <row r="2011">
          <cell r="B2011" t="str">
            <v>32022USDC</v>
          </cell>
          <cell r="C2011" t="str">
            <v>USDC</v>
          </cell>
          <cell r="D2011">
            <v>4.7906085289889795</v>
          </cell>
        </row>
        <row r="2012">
          <cell r="B2012" t="str">
            <v>32022USDT</v>
          </cell>
          <cell r="C2012" t="str">
            <v>USDT</v>
          </cell>
          <cell r="D2012">
            <v>4.7619047619047619</v>
          </cell>
        </row>
        <row r="2013">
          <cell r="B2013" t="str">
            <v>32022MATIC</v>
          </cell>
          <cell r="C2013" t="str">
            <v>MATIC</v>
          </cell>
          <cell r="D2013">
            <v>8.0714285714285712</v>
          </cell>
        </row>
        <row r="2014">
          <cell r="B2014" t="str">
            <v>32022ETH</v>
          </cell>
          <cell r="C2014" t="str">
            <v>ETH</v>
          </cell>
          <cell r="D2014">
            <v>15697.428571428571</v>
          </cell>
        </row>
        <row r="2015">
          <cell r="B2015" t="str">
            <v>32022WETH</v>
          </cell>
          <cell r="C2015" t="str">
            <v>WETH</v>
          </cell>
          <cell r="D2015">
            <v>15601.666666666666</v>
          </cell>
        </row>
        <row r="2016">
          <cell r="B2016" t="str">
            <v>32022USDC</v>
          </cell>
          <cell r="C2016" t="str">
            <v>USDC</v>
          </cell>
          <cell r="D2016">
            <v>4.760476190476191</v>
          </cell>
        </row>
        <row r="2017">
          <cell r="B2017" t="str">
            <v>32022WETH</v>
          </cell>
          <cell r="C2017" t="str">
            <v>WETH</v>
          </cell>
          <cell r="D2017">
            <v>14995.982783357244</v>
          </cell>
        </row>
        <row r="2018">
          <cell r="B2018" t="str">
            <v>32022USDC</v>
          </cell>
          <cell r="C2018" t="str">
            <v>USDC</v>
          </cell>
          <cell r="D2018">
            <v>4.7824007651841223</v>
          </cell>
        </row>
        <row r="2019">
          <cell r="B2019" t="str">
            <v>32022ETH</v>
          </cell>
          <cell r="C2019" t="str">
            <v>ETH</v>
          </cell>
          <cell r="D2019">
            <v>15047.154471544716</v>
          </cell>
        </row>
        <row r="2020">
          <cell r="B2020" t="str">
            <v>32022USDT</v>
          </cell>
          <cell r="C2020" t="str">
            <v>USDT</v>
          </cell>
          <cell r="D2020">
            <v>4.7824007651841223</v>
          </cell>
        </row>
        <row r="2021">
          <cell r="B2021" t="str">
            <v>32022MATIC</v>
          </cell>
          <cell r="C2021" t="str">
            <v>MATIC</v>
          </cell>
          <cell r="D2021">
            <v>7.7092300334768051</v>
          </cell>
        </row>
        <row r="2022">
          <cell r="B2022" t="str">
            <v>32022MATIC</v>
          </cell>
          <cell r="C2022" t="str">
            <v>MATIC</v>
          </cell>
          <cell r="D2022">
            <v>7.5430210325047806</v>
          </cell>
        </row>
        <row r="2023">
          <cell r="B2023" t="str">
            <v>32022WETH</v>
          </cell>
          <cell r="C2023" t="str">
            <v>WETH</v>
          </cell>
          <cell r="D2023">
            <v>14782.648183556406</v>
          </cell>
        </row>
        <row r="2024">
          <cell r="B2024" t="str">
            <v>32022ETH</v>
          </cell>
          <cell r="C2024" t="str">
            <v>ETH</v>
          </cell>
          <cell r="D2024">
            <v>14837.667304015296</v>
          </cell>
        </row>
        <row r="2025">
          <cell r="B2025" t="str">
            <v>32022USDC</v>
          </cell>
          <cell r="C2025" t="str">
            <v>USDC</v>
          </cell>
          <cell r="D2025">
            <v>4.7801147227533463</v>
          </cell>
        </row>
        <row r="2026">
          <cell r="B2026" t="str">
            <v>32022USDT</v>
          </cell>
          <cell r="C2026" t="str">
            <v>USDT</v>
          </cell>
          <cell r="D2026">
            <v>4.7801147227533463</v>
          </cell>
        </row>
        <row r="2027">
          <cell r="B2027" t="str">
            <v>32022ETH</v>
          </cell>
          <cell r="C2027" t="str">
            <v>ETH</v>
          </cell>
          <cell r="D2027">
            <v>15067.03775411423</v>
          </cell>
        </row>
        <row r="2028">
          <cell r="B2028" t="str">
            <v>32022USDC</v>
          </cell>
          <cell r="C2028" t="str">
            <v>USDC</v>
          </cell>
          <cell r="D2028">
            <v>4.8402710551790902</v>
          </cell>
        </row>
        <row r="2029">
          <cell r="B2029" t="str">
            <v>32022MATIC</v>
          </cell>
          <cell r="C2029" t="str">
            <v>MATIC</v>
          </cell>
          <cell r="D2029">
            <v>7.8896418199419163</v>
          </cell>
        </row>
        <row r="2030">
          <cell r="B2030" t="str">
            <v>32022USDT</v>
          </cell>
          <cell r="C2030" t="str">
            <v>USDT</v>
          </cell>
          <cell r="D2030">
            <v>4.8402710551790902</v>
          </cell>
        </row>
        <row r="2031">
          <cell r="B2031" t="str">
            <v>32022WETH</v>
          </cell>
          <cell r="C2031" t="str">
            <v>WETH</v>
          </cell>
          <cell r="D2031">
            <v>15012.971926427879</v>
          </cell>
        </row>
        <row r="2032">
          <cell r="B2032" t="str">
            <v>32022USDC</v>
          </cell>
          <cell r="C2032" t="str">
            <v>USDC</v>
          </cell>
          <cell r="D2032">
            <v>4.8576287657920307</v>
          </cell>
        </row>
        <row r="2033">
          <cell r="B2033" t="str">
            <v>32022ETH</v>
          </cell>
          <cell r="C2033" t="str">
            <v>ETH</v>
          </cell>
          <cell r="D2033">
            <v>14758.503401360544</v>
          </cell>
        </row>
        <row r="2034">
          <cell r="B2034" t="str">
            <v>32022WETH</v>
          </cell>
          <cell r="C2034" t="str">
            <v>WETH</v>
          </cell>
          <cell r="D2034">
            <v>14670.699708454809</v>
          </cell>
        </row>
        <row r="2035">
          <cell r="B2035" t="str">
            <v>32022USDT</v>
          </cell>
          <cell r="C2035" t="str">
            <v>USDT</v>
          </cell>
          <cell r="D2035">
            <v>4.8590864917395526</v>
          </cell>
        </row>
        <row r="2036">
          <cell r="B2036" t="str">
            <v>32022MATIC</v>
          </cell>
          <cell r="C2036" t="str">
            <v>MATIC</v>
          </cell>
          <cell r="D2036">
            <v>7.5607385811467438</v>
          </cell>
        </row>
        <row r="2037">
          <cell r="B2037" t="str">
            <v>32022USDT</v>
          </cell>
          <cell r="C2037" t="str">
            <v>USDT</v>
          </cell>
          <cell r="D2037">
            <v>4.9455984174085064</v>
          </cell>
        </row>
        <row r="2038">
          <cell r="B2038" t="str">
            <v>32022ETH</v>
          </cell>
          <cell r="C2038" t="str">
            <v>ETH</v>
          </cell>
          <cell r="D2038">
            <v>14690.751730959444</v>
          </cell>
        </row>
        <row r="2039">
          <cell r="B2039" t="str">
            <v>32022MATIC</v>
          </cell>
          <cell r="C2039" t="str">
            <v>MATIC</v>
          </cell>
          <cell r="D2039">
            <v>7.4530168150346183</v>
          </cell>
        </row>
        <row r="2040">
          <cell r="B2040" t="str">
            <v>32022USDC</v>
          </cell>
          <cell r="C2040" t="str">
            <v>USDC</v>
          </cell>
          <cell r="D2040">
            <v>4.9455984174085064</v>
          </cell>
        </row>
        <row r="2041">
          <cell r="B2041" t="str">
            <v>32022WETH</v>
          </cell>
          <cell r="C2041" t="str">
            <v>WETH</v>
          </cell>
          <cell r="D2041">
            <v>14628.387734915925</v>
          </cell>
        </row>
        <row r="2042">
          <cell r="B2042" t="str">
            <v>32022MATIC</v>
          </cell>
          <cell r="C2042" t="str">
            <v>MATIC</v>
          </cell>
          <cell r="D2042">
            <v>7.2885572139303481</v>
          </cell>
        </row>
        <row r="2043">
          <cell r="B2043" t="str">
            <v>32022USDT</v>
          </cell>
          <cell r="C2043" t="str">
            <v>USDT</v>
          </cell>
          <cell r="D2043">
            <v>4.9751243781094523</v>
          </cell>
        </row>
        <row r="2044">
          <cell r="B2044" t="str">
            <v>32022WETH</v>
          </cell>
          <cell r="C2044" t="str">
            <v>WETH</v>
          </cell>
          <cell r="D2044">
            <v>14364.378109452735</v>
          </cell>
        </row>
        <row r="2045">
          <cell r="B2045" t="str">
            <v>32022USDC</v>
          </cell>
          <cell r="C2045" t="str">
            <v>USDC</v>
          </cell>
          <cell r="D2045">
            <v>4.9751243781094523</v>
          </cell>
        </row>
        <row r="2046">
          <cell r="B2046" t="str">
            <v>32022ETH</v>
          </cell>
          <cell r="C2046" t="str">
            <v>ETH</v>
          </cell>
          <cell r="D2046">
            <v>14403.034825870647</v>
          </cell>
        </row>
        <row r="2047">
          <cell r="B2047" t="str">
            <v>32022USDT</v>
          </cell>
          <cell r="C2047" t="str">
            <v>USDT</v>
          </cell>
          <cell r="D2047">
            <v>5.0556117290192111</v>
          </cell>
        </row>
        <row r="2048">
          <cell r="B2048" t="str">
            <v>32022WETH</v>
          </cell>
          <cell r="C2048" t="str">
            <v>WETH</v>
          </cell>
          <cell r="D2048">
            <v>14519.160768452981</v>
          </cell>
        </row>
        <row r="2049">
          <cell r="B2049" t="str">
            <v>32022ETH</v>
          </cell>
          <cell r="C2049" t="str">
            <v>ETH</v>
          </cell>
          <cell r="D2049">
            <v>14465.41961577351</v>
          </cell>
        </row>
        <row r="2050">
          <cell r="B2050" t="str">
            <v>32022USDC</v>
          </cell>
          <cell r="C2050" t="str">
            <v>USDC</v>
          </cell>
          <cell r="D2050">
            <v>5.0546006066734073</v>
          </cell>
        </row>
        <row r="2051">
          <cell r="B2051" t="str">
            <v>32022MATIC</v>
          </cell>
          <cell r="C2051" t="str">
            <v>MATIC</v>
          </cell>
          <cell r="D2051">
            <v>7.401415571284125</v>
          </cell>
        </row>
        <row r="2052">
          <cell r="B2052" t="str">
            <v>32022WETH</v>
          </cell>
          <cell r="C2052" t="str">
            <v>WETH</v>
          </cell>
          <cell r="D2052">
            <v>14905.85562847047</v>
          </cell>
        </row>
        <row r="2053">
          <cell r="B2053" t="str">
            <v>32022MATIC</v>
          </cell>
          <cell r="C2053" t="str">
            <v>MATIC</v>
          </cell>
          <cell r="D2053">
            <v>7.7233720343260979</v>
          </cell>
        </row>
        <row r="2054">
          <cell r="B2054" t="str">
            <v>32022USDT</v>
          </cell>
          <cell r="C2054" t="str">
            <v>USDT</v>
          </cell>
          <cell r="D2054">
            <v>5.0479555779909138</v>
          </cell>
        </row>
        <row r="2055">
          <cell r="B2055" t="str">
            <v>32022ETH</v>
          </cell>
          <cell r="C2055" t="str">
            <v>ETH</v>
          </cell>
          <cell r="D2055">
            <v>14904.795557799091</v>
          </cell>
        </row>
        <row r="2056">
          <cell r="B2056" t="str">
            <v>32022USDC</v>
          </cell>
          <cell r="C2056" t="str">
            <v>USDC</v>
          </cell>
          <cell r="D2056">
            <v>5.0479555779909138</v>
          </cell>
        </row>
        <row r="2057">
          <cell r="B2057" t="str">
            <v>32022WETH</v>
          </cell>
          <cell r="C2057" t="str">
            <v>WETH</v>
          </cell>
          <cell r="D2057">
            <v>14870.398386283408</v>
          </cell>
        </row>
        <row r="2058">
          <cell r="B2058" t="str">
            <v>32022MATIC</v>
          </cell>
          <cell r="C2058" t="str">
            <v>MATIC</v>
          </cell>
          <cell r="D2058">
            <v>7.5592536560766517</v>
          </cell>
        </row>
        <row r="2059">
          <cell r="B2059" t="str">
            <v>32022USDC</v>
          </cell>
          <cell r="C2059" t="str">
            <v>USDC</v>
          </cell>
          <cell r="D2059">
            <v>5.0418557740796768</v>
          </cell>
        </row>
        <row r="2060">
          <cell r="B2060" t="str">
            <v>32022ETH</v>
          </cell>
          <cell r="C2060" t="str">
            <v>ETH</v>
          </cell>
          <cell r="D2060">
            <v>14832.677760968229</v>
          </cell>
        </row>
        <row r="2061">
          <cell r="B2061" t="str">
            <v>32022USDT</v>
          </cell>
          <cell r="C2061" t="str">
            <v>USDT</v>
          </cell>
          <cell r="D2061">
            <v>5.0428643469490666</v>
          </cell>
        </row>
        <row r="2062">
          <cell r="B2062" t="str">
            <v>32022WETH</v>
          </cell>
          <cell r="C2062" t="str">
            <v>WETH</v>
          </cell>
          <cell r="D2062">
            <v>14194.444444444443</v>
          </cell>
        </row>
        <row r="2063">
          <cell r="B2063" t="str">
            <v>32022ETH</v>
          </cell>
          <cell r="C2063" t="str">
            <v>ETH</v>
          </cell>
          <cell r="D2063">
            <v>14215.353535353534</v>
          </cell>
        </row>
        <row r="2064">
          <cell r="B2064" t="str">
            <v>32022MATIC</v>
          </cell>
          <cell r="C2064" t="str">
            <v>MATIC</v>
          </cell>
          <cell r="D2064">
            <v>7.308080808080808</v>
          </cell>
        </row>
        <row r="2065">
          <cell r="B2065" t="str">
            <v>32022USDC</v>
          </cell>
          <cell r="C2065" t="str">
            <v>USDC</v>
          </cell>
          <cell r="D2065">
            <v>5.0505050505050502</v>
          </cell>
        </row>
        <row r="2066">
          <cell r="B2066" t="str">
            <v>32022USDT</v>
          </cell>
          <cell r="C2066" t="str">
            <v>USDT</v>
          </cell>
          <cell r="D2066">
            <v>5.0505050505050502</v>
          </cell>
        </row>
        <row r="2067">
          <cell r="B2067" t="str">
            <v>32022MATIC</v>
          </cell>
          <cell r="C2067" t="str">
            <v>MATIC</v>
          </cell>
          <cell r="D2067">
            <v>7.4593495934959346</v>
          </cell>
        </row>
        <row r="2068">
          <cell r="B2068" t="str">
            <v>32022WETH</v>
          </cell>
          <cell r="C2068" t="str">
            <v>WETH</v>
          </cell>
          <cell r="D2068">
            <v>14104.522357723576</v>
          </cell>
        </row>
        <row r="2069">
          <cell r="B2069" t="str">
            <v>32022ETH</v>
          </cell>
          <cell r="C2069" t="str">
            <v>ETH</v>
          </cell>
          <cell r="D2069">
            <v>14101.371951219511</v>
          </cell>
        </row>
        <row r="2070">
          <cell r="B2070" t="str">
            <v>32022USDC</v>
          </cell>
          <cell r="C2070" t="str">
            <v>USDC</v>
          </cell>
          <cell r="D2070">
            <v>5.0813008130081299</v>
          </cell>
        </row>
        <row r="2071">
          <cell r="B2071" t="str">
            <v>32022USDT</v>
          </cell>
          <cell r="C2071" t="str">
            <v>USDT</v>
          </cell>
          <cell r="D2071">
            <v>5.0813008130081299</v>
          </cell>
        </row>
        <row r="2072">
          <cell r="B2072" t="str">
            <v>32022MATIC</v>
          </cell>
          <cell r="C2072" t="str">
            <v>MATIC</v>
          </cell>
          <cell r="D2072">
            <v>7.0863309352517989</v>
          </cell>
        </row>
        <row r="2073">
          <cell r="B2073" t="str">
            <v>32022USDT</v>
          </cell>
          <cell r="C2073" t="str">
            <v>USDT</v>
          </cell>
          <cell r="D2073">
            <v>5.1387461459403907</v>
          </cell>
        </row>
        <row r="2074">
          <cell r="B2074" t="str">
            <v>32022USDC</v>
          </cell>
          <cell r="C2074" t="str">
            <v>USDC</v>
          </cell>
          <cell r="D2074">
            <v>5.1387461459403907</v>
          </cell>
        </row>
        <row r="2075">
          <cell r="B2075" t="str">
            <v>32022WETH</v>
          </cell>
          <cell r="C2075" t="str">
            <v>WETH</v>
          </cell>
          <cell r="D2075">
            <v>13421.736896197328</v>
          </cell>
        </row>
        <row r="2076">
          <cell r="B2076" t="str">
            <v>32022ETH</v>
          </cell>
          <cell r="C2076" t="str">
            <v>ETH</v>
          </cell>
          <cell r="D2076">
            <v>13461.510791366907</v>
          </cell>
        </row>
        <row r="2077">
          <cell r="B2077" t="str">
            <v>32022USDC</v>
          </cell>
          <cell r="C2077" t="str">
            <v>USDC</v>
          </cell>
          <cell r="D2077">
            <v>5.1098620337250891</v>
          </cell>
        </row>
        <row r="2078">
          <cell r="B2078" t="str">
            <v>32022USDT</v>
          </cell>
          <cell r="C2078" t="str">
            <v>USDT</v>
          </cell>
          <cell r="D2078">
            <v>5.1098620337250891</v>
          </cell>
        </row>
        <row r="2079">
          <cell r="B2079" t="str">
            <v>32022MATIC</v>
          </cell>
          <cell r="C2079" t="str">
            <v>MATIC</v>
          </cell>
          <cell r="D2079">
            <v>7.0464997445068978</v>
          </cell>
        </row>
        <row r="2080">
          <cell r="B2080" t="str">
            <v>32022WETH</v>
          </cell>
          <cell r="C2080" t="str">
            <v>WETH</v>
          </cell>
          <cell r="D2080">
            <v>13213.694430250383</v>
          </cell>
        </row>
        <row r="2081">
          <cell r="B2081" t="str">
            <v>32022ETH</v>
          </cell>
          <cell r="C2081" t="str">
            <v>ETH</v>
          </cell>
          <cell r="D2081">
            <v>13241.951967296882</v>
          </cell>
        </row>
        <row r="2082">
          <cell r="B2082" t="str">
            <v>32022USDT</v>
          </cell>
          <cell r="C2082" t="str">
            <v>USDT</v>
          </cell>
          <cell r="D2082">
            <v>5.1020408163265305</v>
          </cell>
        </row>
        <row r="2083">
          <cell r="B2083" t="str">
            <v>32022MATIC</v>
          </cell>
          <cell r="C2083" t="str">
            <v>MATIC</v>
          </cell>
          <cell r="D2083">
            <v>6.9489795918367347</v>
          </cell>
        </row>
        <row r="2084">
          <cell r="B2084" t="str">
            <v>32022WETH</v>
          </cell>
          <cell r="C2084" t="str">
            <v>WETH</v>
          </cell>
          <cell r="D2084">
            <v>12859.84693877551</v>
          </cell>
        </row>
        <row r="2085">
          <cell r="B2085" t="str">
            <v>32022ETH</v>
          </cell>
          <cell r="C2085" t="str">
            <v>ETH</v>
          </cell>
          <cell r="D2085">
            <v>12840.969387755102</v>
          </cell>
        </row>
        <row r="2086">
          <cell r="B2086" t="str">
            <v>32022USDC</v>
          </cell>
          <cell r="C2086" t="str">
            <v>USDC</v>
          </cell>
          <cell r="D2086">
            <v>5.0979591836734688</v>
          </cell>
        </row>
        <row r="2087">
          <cell r="B2087" t="str">
            <v>32022ETH</v>
          </cell>
          <cell r="C2087" t="str">
            <v>ETH</v>
          </cell>
          <cell r="D2087">
            <v>13084.877800407332</v>
          </cell>
        </row>
        <row r="2088">
          <cell r="B2088" t="str">
            <v>32022WETH</v>
          </cell>
          <cell r="C2088" t="str">
            <v>WETH</v>
          </cell>
          <cell r="D2088">
            <v>13074.592668024441</v>
          </cell>
        </row>
        <row r="2089">
          <cell r="B2089" t="str">
            <v>32022MATIC</v>
          </cell>
          <cell r="C2089" t="str">
            <v>MATIC</v>
          </cell>
          <cell r="D2089">
            <v>7.1130346232179233</v>
          </cell>
        </row>
        <row r="2090">
          <cell r="B2090" t="str">
            <v>32022USDC</v>
          </cell>
          <cell r="C2090" t="str">
            <v>USDC</v>
          </cell>
          <cell r="D2090">
            <v>5.0916496945010188</v>
          </cell>
        </row>
        <row r="2091">
          <cell r="B2091" t="str">
            <v>32022USDT</v>
          </cell>
          <cell r="C2091" t="str">
            <v>USDT</v>
          </cell>
          <cell r="D2091">
            <v>5.0916496945010188</v>
          </cell>
        </row>
        <row r="2092">
          <cell r="B2092" t="str">
            <v>32022WETH</v>
          </cell>
          <cell r="C2092" t="str">
            <v>WETH</v>
          </cell>
          <cell r="D2092">
            <v>13014.09669211196</v>
          </cell>
        </row>
        <row r="2093">
          <cell r="B2093" t="str">
            <v>32022USDC</v>
          </cell>
          <cell r="C2093" t="str">
            <v>USDC</v>
          </cell>
          <cell r="D2093">
            <v>5.0880407124681941</v>
          </cell>
        </row>
        <row r="2094">
          <cell r="B2094" t="str">
            <v>32022USDT</v>
          </cell>
          <cell r="C2094" t="str">
            <v>USDT</v>
          </cell>
          <cell r="D2094">
            <v>5.0890585241730282</v>
          </cell>
        </row>
        <row r="2095">
          <cell r="B2095" t="str">
            <v>32022MATIC</v>
          </cell>
          <cell r="C2095" t="str">
            <v>MATIC</v>
          </cell>
          <cell r="D2095">
            <v>7.1501272264631046</v>
          </cell>
        </row>
        <row r="2096">
          <cell r="B2096" t="str">
            <v>32022ETH</v>
          </cell>
          <cell r="C2096" t="str">
            <v>ETH</v>
          </cell>
          <cell r="D2096">
            <v>13015.623409669213</v>
          </cell>
        </row>
        <row r="2097">
          <cell r="B2097" t="str">
            <v>32022WETH</v>
          </cell>
          <cell r="C2097" t="str">
            <v>WETH</v>
          </cell>
          <cell r="D2097">
            <v>13216.565656565655</v>
          </cell>
        </row>
        <row r="2098">
          <cell r="B2098" t="str">
            <v>32022MATIC</v>
          </cell>
          <cell r="C2098" t="str">
            <v>MATIC</v>
          </cell>
          <cell r="D2098">
            <v>7.2575757575757578</v>
          </cell>
        </row>
        <row r="2099">
          <cell r="B2099" t="str">
            <v>32022USDT</v>
          </cell>
          <cell r="C2099" t="str">
            <v>USDT</v>
          </cell>
          <cell r="D2099">
            <v>5.0505050505050502</v>
          </cell>
        </row>
        <row r="2100">
          <cell r="B2100" t="str">
            <v>32022USDC</v>
          </cell>
          <cell r="C2100" t="str">
            <v>USDC</v>
          </cell>
          <cell r="D2100">
            <v>5.0505050505050502</v>
          </cell>
        </row>
        <row r="2101">
          <cell r="B2101" t="str">
            <v>32022ETH</v>
          </cell>
          <cell r="C2101" t="str">
            <v>ETH</v>
          </cell>
          <cell r="D2101">
            <v>13174.949494949493</v>
          </cell>
        </row>
        <row r="2102">
          <cell r="B2102" t="str">
            <v>32022MATIC</v>
          </cell>
          <cell r="C2102" t="str">
            <v>MATIC</v>
          </cell>
          <cell r="D2102">
            <v>7.5830815709969794</v>
          </cell>
        </row>
        <row r="2103">
          <cell r="B2103" t="str">
            <v>32022USDC</v>
          </cell>
          <cell r="C2103" t="str">
            <v>USDC</v>
          </cell>
          <cell r="D2103">
            <v>5.0352467270896275</v>
          </cell>
        </row>
        <row r="2104">
          <cell r="B2104" t="str">
            <v>32022WETH</v>
          </cell>
          <cell r="C2104" t="str">
            <v>WETH</v>
          </cell>
          <cell r="D2104">
            <v>13784.491440080565</v>
          </cell>
        </row>
        <row r="2105">
          <cell r="B2105" t="str">
            <v>32022ETH</v>
          </cell>
          <cell r="C2105" t="str">
            <v>ETH</v>
          </cell>
          <cell r="D2105">
            <v>13761.581067472307</v>
          </cell>
        </row>
        <row r="2106">
          <cell r="B2106" t="str">
            <v>32022USDT</v>
          </cell>
          <cell r="C2106" t="str">
            <v>USDT</v>
          </cell>
          <cell r="D2106">
            <v>5.0352467270896275</v>
          </cell>
        </row>
        <row r="2107">
          <cell r="B2107" t="str">
            <v>32022USDC</v>
          </cell>
          <cell r="C2107" t="str">
            <v>USDC</v>
          </cell>
          <cell r="D2107">
            <v>5.1046452271567127</v>
          </cell>
        </row>
        <row r="2108">
          <cell r="B2108" t="str">
            <v>32022MATIC</v>
          </cell>
          <cell r="C2108" t="str">
            <v>MATIC</v>
          </cell>
          <cell r="D2108">
            <v>7.3864216436957637</v>
          </cell>
        </row>
        <row r="2109">
          <cell r="B2109" t="str">
            <v>32022WETH</v>
          </cell>
          <cell r="C2109" t="str">
            <v>WETH</v>
          </cell>
          <cell r="D2109">
            <v>13209.035222052067</v>
          </cell>
        </row>
        <row r="2110">
          <cell r="B2110" t="str">
            <v>32022ETH</v>
          </cell>
          <cell r="C2110" t="str">
            <v>ETH</v>
          </cell>
          <cell r="D2110">
            <v>13165.79887697805</v>
          </cell>
        </row>
        <row r="2111">
          <cell r="B2111" t="str">
            <v>32022USDT</v>
          </cell>
          <cell r="C2111" t="str">
            <v>USDT</v>
          </cell>
          <cell r="D2111">
            <v>5.1046452271567127</v>
          </cell>
        </row>
        <row r="2112">
          <cell r="B2112" t="str">
            <v>32022USDC</v>
          </cell>
          <cell r="C2112" t="str">
            <v>USDC</v>
          </cell>
          <cell r="D2112">
            <v>5.1361767728674206</v>
          </cell>
        </row>
        <row r="2113">
          <cell r="B2113" t="str">
            <v>32022WETH</v>
          </cell>
          <cell r="C2113" t="str">
            <v>WETH</v>
          </cell>
          <cell r="D2113">
            <v>12774.974306269272</v>
          </cell>
        </row>
        <row r="2114">
          <cell r="B2114" t="str">
            <v>32022USDT</v>
          </cell>
          <cell r="C2114" t="str">
            <v>USDT</v>
          </cell>
          <cell r="D2114">
            <v>5.1387461459403907</v>
          </cell>
        </row>
        <row r="2115">
          <cell r="B2115" t="str">
            <v>32022ETH</v>
          </cell>
          <cell r="C2115" t="str">
            <v>ETH</v>
          </cell>
          <cell r="D2115">
            <v>12829.753340184996</v>
          </cell>
        </row>
        <row r="2116">
          <cell r="B2116" t="str">
            <v>32022MATIC</v>
          </cell>
          <cell r="C2116" t="str">
            <v>MATIC</v>
          </cell>
          <cell r="D2116">
            <v>7.2713257965056526</v>
          </cell>
        </row>
        <row r="2117">
          <cell r="B2117" t="str">
            <v>32022USDC</v>
          </cell>
          <cell r="C2117" t="str">
            <v>USDC</v>
          </cell>
          <cell r="D2117">
            <v>5.1228249744114631</v>
          </cell>
        </row>
        <row r="2118">
          <cell r="B2118" t="str">
            <v>32022MATIC</v>
          </cell>
          <cell r="C2118" t="str">
            <v>MATIC</v>
          </cell>
          <cell r="D2118">
            <v>7.3439099283520983</v>
          </cell>
        </row>
        <row r="2119">
          <cell r="B2119" t="str">
            <v>32022ETH</v>
          </cell>
          <cell r="C2119" t="str">
            <v>ETH</v>
          </cell>
          <cell r="D2119">
            <v>13063.357215967246</v>
          </cell>
        </row>
        <row r="2120">
          <cell r="B2120" t="str">
            <v>32022WETH</v>
          </cell>
          <cell r="C2120" t="str">
            <v>WETH</v>
          </cell>
          <cell r="D2120">
            <v>13083.930399181167</v>
          </cell>
        </row>
        <row r="2121">
          <cell r="B2121" t="str">
            <v>32022USDT</v>
          </cell>
          <cell r="C2121" t="str">
            <v>USDT</v>
          </cell>
          <cell r="D2121">
            <v>5.1177072671443193</v>
          </cell>
        </row>
        <row r="2122">
          <cell r="B2122" t="str">
            <v>32022ETH</v>
          </cell>
          <cell r="C2122" t="str">
            <v>ETH</v>
          </cell>
          <cell r="D2122">
            <v>13630.77709611452</v>
          </cell>
        </row>
        <row r="2123">
          <cell r="B2123" t="str">
            <v>32022USDT</v>
          </cell>
          <cell r="C2123" t="str">
            <v>USDT</v>
          </cell>
          <cell r="D2123">
            <v>5.112474437627812</v>
          </cell>
        </row>
        <row r="2124">
          <cell r="B2124" t="str">
            <v>32022USDC</v>
          </cell>
          <cell r="C2124" t="str">
            <v>USDC</v>
          </cell>
          <cell r="D2124">
            <v>5.112474437627812</v>
          </cell>
        </row>
        <row r="2125">
          <cell r="B2125" t="str">
            <v>32022WETH</v>
          </cell>
          <cell r="C2125" t="str">
            <v>WETH</v>
          </cell>
          <cell r="D2125">
            <v>13629.652351738241</v>
          </cell>
        </row>
        <row r="2126">
          <cell r="B2126" t="str">
            <v>32022MATIC</v>
          </cell>
          <cell r="C2126" t="str">
            <v>MATIC</v>
          </cell>
          <cell r="D2126">
            <v>7.7096114519427408</v>
          </cell>
        </row>
        <row r="2127">
          <cell r="B2127" t="str">
            <v>32022WETH</v>
          </cell>
          <cell r="C2127" t="str">
            <v>WETH</v>
          </cell>
          <cell r="D2127">
            <v>13366.683699540112</v>
          </cell>
        </row>
        <row r="2128">
          <cell r="B2128" t="str">
            <v>32022MATIC</v>
          </cell>
          <cell r="C2128" t="str">
            <v>MATIC</v>
          </cell>
          <cell r="D2128">
            <v>7.5421563617782317</v>
          </cell>
        </row>
        <row r="2129">
          <cell r="B2129" t="str">
            <v>32022USDT</v>
          </cell>
          <cell r="C2129" t="str">
            <v>USDT</v>
          </cell>
          <cell r="D2129">
            <v>5.1098620337250891</v>
          </cell>
        </row>
        <row r="2130">
          <cell r="B2130" t="str">
            <v>32022USDC</v>
          </cell>
          <cell r="C2130" t="str">
            <v>USDC</v>
          </cell>
          <cell r="D2130">
            <v>5.1098620337250891</v>
          </cell>
        </row>
        <row r="2131">
          <cell r="B2131" t="str">
            <v>32022ETH</v>
          </cell>
          <cell r="C2131" t="str">
            <v>ETH</v>
          </cell>
          <cell r="D2131">
            <v>13400.664282064385</v>
          </cell>
        </row>
        <row r="2132">
          <cell r="B2132" t="str">
            <v>32022WETH</v>
          </cell>
          <cell r="C2132" t="str">
            <v>WETH</v>
          </cell>
          <cell r="D2132">
            <v>14391.7004048583</v>
          </cell>
        </row>
        <row r="2133">
          <cell r="B2133" t="str">
            <v>32022MATIC</v>
          </cell>
          <cell r="C2133" t="str">
            <v>MATIC</v>
          </cell>
          <cell r="D2133">
            <v>8.026315789473685</v>
          </cell>
        </row>
        <row r="2134">
          <cell r="B2134" t="str">
            <v>32022ETH</v>
          </cell>
          <cell r="C2134" t="str">
            <v>ETH</v>
          </cell>
          <cell r="D2134">
            <v>14340.637651821862</v>
          </cell>
        </row>
        <row r="2135">
          <cell r="B2135" t="str">
            <v>32022USDC</v>
          </cell>
          <cell r="C2135" t="str">
            <v>USDC</v>
          </cell>
          <cell r="D2135">
            <v>5.0607287449392713</v>
          </cell>
        </row>
        <row r="2136">
          <cell r="B2136" t="str">
            <v>32022USDT</v>
          </cell>
          <cell r="C2136" t="str">
            <v>USDT</v>
          </cell>
          <cell r="D2136">
            <v>5.0607287449392713</v>
          </cell>
        </row>
        <row r="2137">
          <cell r="B2137" t="str">
            <v>32022ETH</v>
          </cell>
          <cell r="C2137" t="str">
            <v>ETH</v>
          </cell>
          <cell r="D2137">
            <v>15107.735655737704</v>
          </cell>
        </row>
        <row r="2138">
          <cell r="B2138" t="str">
            <v>32022MATIC</v>
          </cell>
          <cell r="C2138" t="str">
            <v>MATIC</v>
          </cell>
          <cell r="D2138">
            <v>8.3862704918032769</v>
          </cell>
        </row>
        <row r="2139">
          <cell r="B2139" t="str">
            <v>32022WETH</v>
          </cell>
          <cell r="C2139" t="str">
            <v>WETH</v>
          </cell>
          <cell r="D2139">
            <v>15096.260245901638</v>
          </cell>
        </row>
        <row r="2140">
          <cell r="B2140" t="str">
            <v>32022USDC</v>
          </cell>
          <cell r="C2140" t="str">
            <v>USDC</v>
          </cell>
          <cell r="D2140">
            <v>5.1229508196721305</v>
          </cell>
        </row>
        <row r="2141">
          <cell r="B2141" t="str">
            <v>32022USDT</v>
          </cell>
          <cell r="C2141" t="str">
            <v>USDT</v>
          </cell>
          <cell r="D2141">
            <v>5.1229508196721305</v>
          </cell>
        </row>
        <row r="2142">
          <cell r="B2142" t="str">
            <v>32022USDT</v>
          </cell>
          <cell r="C2142" t="str">
            <v>USDT</v>
          </cell>
          <cell r="D2142">
            <v>5.1466803911477097</v>
          </cell>
        </row>
        <row r="2143">
          <cell r="B2143" t="str">
            <v>32022MATIC</v>
          </cell>
          <cell r="C2143" t="str">
            <v>MATIC</v>
          </cell>
          <cell r="D2143">
            <v>8.3530622748327321</v>
          </cell>
        </row>
        <row r="2144">
          <cell r="B2144" t="str">
            <v>32022WETH</v>
          </cell>
          <cell r="C2144" t="str">
            <v>WETH</v>
          </cell>
          <cell r="D2144">
            <v>15306.948018528048</v>
          </cell>
        </row>
        <row r="2145">
          <cell r="B2145" t="str">
            <v>32022ETH</v>
          </cell>
          <cell r="C2145" t="str">
            <v>ETH</v>
          </cell>
          <cell r="D2145">
            <v>15319.557385486361</v>
          </cell>
        </row>
        <row r="2146">
          <cell r="B2146" t="str">
            <v>32022USDC</v>
          </cell>
          <cell r="C2146" t="str">
            <v>USDC</v>
          </cell>
          <cell r="D2146">
            <v>5.1466803911477097</v>
          </cell>
        </row>
        <row r="2147">
          <cell r="B2147" t="str">
            <v>22022WETH</v>
          </cell>
          <cell r="C2147" t="str">
            <v>WETH</v>
          </cell>
          <cell r="D2147">
            <v>15054.587628865978</v>
          </cell>
        </row>
        <row r="2148">
          <cell r="B2148" t="str">
            <v>22022USDT</v>
          </cell>
          <cell r="C2148" t="str">
            <v>USDT</v>
          </cell>
          <cell r="D2148">
            <v>5.1546391752577314</v>
          </cell>
        </row>
        <row r="2149">
          <cell r="B2149" t="str">
            <v>22022ETH</v>
          </cell>
          <cell r="C2149" t="str">
            <v>ETH</v>
          </cell>
          <cell r="D2149">
            <v>15050.773195876287</v>
          </cell>
        </row>
        <row r="2150">
          <cell r="B2150" t="str">
            <v>22022MATIC</v>
          </cell>
          <cell r="C2150" t="str">
            <v>MATIC</v>
          </cell>
          <cell r="D2150">
            <v>8.3298969072164937</v>
          </cell>
        </row>
        <row r="2151">
          <cell r="B2151" t="str">
            <v>22022USDC</v>
          </cell>
          <cell r="C2151" t="str">
            <v>USDC</v>
          </cell>
          <cell r="D2151">
            <v>5.1515463917525768</v>
          </cell>
        </row>
        <row r="2152">
          <cell r="B2152" t="str">
            <v>22022ETH</v>
          </cell>
          <cell r="C2152" t="str">
            <v>ETH</v>
          </cell>
          <cell r="D2152">
            <v>13624.778761061949</v>
          </cell>
        </row>
        <row r="2153">
          <cell r="B2153" t="str">
            <v>22022USDT</v>
          </cell>
          <cell r="C2153" t="str">
            <v>USDT</v>
          </cell>
          <cell r="D2153">
            <v>5.2056220718375847</v>
          </cell>
        </row>
        <row r="2154">
          <cell r="B2154" t="str">
            <v>22022MATIC</v>
          </cell>
          <cell r="C2154" t="str">
            <v>MATIC</v>
          </cell>
          <cell r="D2154">
            <v>7.5637688703800112</v>
          </cell>
        </row>
        <row r="2155">
          <cell r="B2155" t="str">
            <v>22022USDC</v>
          </cell>
          <cell r="C2155" t="str">
            <v>USDC</v>
          </cell>
          <cell r="D2155">
            <v>5.2056220718375847</v>
          </cell>
        </row>
        <row r="2156">
          <cell r="B2156" t="str">
            <v>22022WETH</v>
          </cell>
          <cell r="C2156" t="str">
            <v>WETH</v>
          </cell>
          <cell r="D2156">
            <v>13694.273815720979</v>
          </cell>
        </row>
        <row r="2157">
          <cell r="B2157" t="str">
            <v>22022USDT</v>
          </cell>
          <cell r="C2157" t="str">
            <v>USDT</v>
          </cell>
          <cell r="D2157">
            <v>5.1948051948051948</v>
          </cell>
        </row>
        <row r="2158">
          <cell r="B2158" t="str">
            <v>22022ETH</v>
          </cell>
          <cell r="C2158" t="str">
            <v>ETH</v>
          </cell>
          <cell r="D2158">
            <v>14443.220779220779</v>
          </cell>
        </row>
        <row r="2159">
          <cell r="B2159" t="str">
            <v>22022WETH</v>
          </cell>
          <cell r="C2159" t="str">
            <v>WETH</v>
          </cell>
          <cell r="D2159">
            <v>14474.701298701299</v>
          </cell>
        </row>
        <row r="2160">
          <cell r="B2160" t="str">
            <v>22022MATIC</v>
          </cell>
          <cell r="C2160" t="str">
            <v>MATIC</v>
          </cell>
          <cell r="D2160">
            <v>7.8753246753246753</v>
          </cell>
        </row>
        <row r="2161">
          <cell r="B2161" t="str">
            <v>22022USDC</v>
          </cell>
          <cell r="C2161" t="str">
            <v>USDC</v>
          </cell>
          <cell r="D2161">
            <v>5.1948051948051948</v>
          </cell>
        </row>
        <row r="2162">
          <cell r="B2162" t="str">
            <v>22022ETH</v>
          </cell>
          <cell r="C2162" t="str">
            <v>ETH</v>
          </cell>
          <cell r="D2162">
            <v>14376.947040498444</v>
          </cell>
        </row>
        <row r="2163">
          <cell r="B2163" t="str">
            <v>22022WETH</v>
          </cell>
          <cell r="C2163" t="str">
            <v>WETH</v>
          </cell>
          <cell r="D2163">
            <v>14319.98961578401</v>
          </cell>
        </row>
        <row r="2164">
          <cell r="B2164" t="str">
            <v>22022USDT</v>
          </cell>
          <cell r="C2164" t="str">
            <v>USDT</v>
          </cell>
          <cell r="D2164">
            <v>5.1921079958463139</v>
          </cell>
        </row>
        <row r="2165">
          <cell r="B2165" t="str">
            <v>22022USDC</v>
          </cell>
          <cell r="C2165" t="str">
            <v>USDC</v>
          </cell>
          <cell r="D2165">
            <v>5.1921079958463139</v>
          </cell>
        </row>
        <row r="2166">
          <cell r="B2166" t="str">
            <v>22022MATIC</v>
          </cell>
          <cell r="C2166" t="str">
            <v>MATIC</v>
          </cell>
          <cell r="D2166">
            <v>8.0581516095534802</v>
          </cell>
        </row>
        <row r="2167">
          <cell r="B2167" t="str">
            <v>22022ETH</v>
          </cell>
          <cell r="C2167" t="str">
            <v>ETH</v>
          </cell>
          <cell r="D2167">
            <v>13384.544049459042</v>
          </cell>
        </row>
        <row r="2168">
          <cell r="B2168" t="str">
            <v>22022USDT</v>
          </cell>
          <cell r="C2168" t="str">
            <v>USDT</v>
          </cell>
          <cell r="D2168">
            <v>5.1519835136527563</v>
          </cell>
        </row>
        <row r="2169">
          <cell r="B2169" t="str">
            <v>22022MATIC</v>
          </cell>
          <cell r="C2169" t="str">
            <v>MATIC</v>
          </cell>
          <cell r="D2169">
            <v>7.4240082431736223</v>
          </cell>
        </row>
        <row r="2170">
          <cell r="B2170" t="str">
            <v>22022WETH</v>
          </cell>
          <cell r="C2170" t="str">
            <v>WETH</v>
          </cell>
          <cell r="D2170">
            <v>13331.169500257598</v>
          </cell>
        </row>
        <row r="2171">
          <cell r="B2171" t="str">
            <v>22022USDC</v>
          </cell>
          <cell r="C2171" t="str">
            <v>USDC</v>
          </cell>
          <cell r="D2171">
            <v>5.1519835136527563</v>
          </cell>
        </row>
        <row r="2172">
          <cell r="B2172" t="str">
            <v>22022MATIC</v>
          </cell>
          <cell r="C2172" t="str">
            <v>MATIC</v>
          </cell>
          <cell r="D2172">
            <v>7.2525252525252517</v>
          </cell>
        </row>
        <row r="2173">
          <cell r="B2173" t="str">
            <v>22022ETH</v>
          </cell>
          <cell r="C2173" t="str">
            <v>ETH</v>
          </cell>
          <cell r="D2173">
            <v>13035.202020202018</v>
          </cell>
        </row>
        <row r="2174">
          <cell r="B2174" t="str">
            <v>22022USDT</v>
          </cell>
          <cell r="C2174" t="str">
            <v>USDT</v>
          </cell>
          <cell r="D2174">
            <v>5.0505050505050502</v>
          </cell>
        </row>
        <row r="2175">
          <cell r="B2175" t="str">
            <v>22022USDC</v>
          </cell>
          <cell r="C2175" t="str">
            <v>USDC</v>
          </cell>
          <cell r="D2175">
            <v>5.0505050505050502</v>
          </cell>
        </row>
        <row r="2176">
          <cell r="B2176" t="str">
            <v>22022WETH</v>
          </cell>
          <cell r="C2176" t="str">
            <v>WETH</v>
          </cell>
          <cell r="D2176">
            <v>13102.474747474746</v>
          </cell>
        </row>
        <row r="2177">
          <cell r="B2177" t="str">
            <v>22022USDT</v>
          </cell>
          <cell r="C2177" t="str">
            <v>USDT</v>
          </cell>
          <cell r="D2177">
            <v>5.0968399592252798</v>
          </cell>
        </row>
        <row r="2178">
          <cell r="B2178" t="str">
            <v>22022WETH</v>
          </cell>
          <cell r="C2178" t="str">
            <v>WETH</v>
          </cell>
          <cell r="D2178">
            <v>13464.475025484198</v>
          </cell>
        </row>
        <row r="2179">
          <cell r="B2179" t="str">
            <v>22022ETH</v>
          </cell>
          <cell r="C2179" t="str">
            <v>ETH</v>
          </cell>
          <cell r="D2179">
            <v>13449.592252803261</v>
          </cell>
        </row>
        <row r="2180">
          <cell r="B2180" t="str">
            <v>22022USDC</v>
          </cell>
          <cell r="C2180" t="str">
            <v>USDC</v>
          </cell>
          <cell r="D2180">
            <v>5.0968399592252798</v>
          </cell>
        </row>
        <row r="2181">
          <cell r="B2181" t="str">
            <v>22022MATIC</v>
          </cell>
          <cell r="C2181" t="str">
            <v>MATIC</v>
          </cell>
          <cell r="D2181">
            <v>7.4566768603465849</v>
          </cell>
        </row>
        <row r="2182">
          <cell r="B2182" t="str">
            <v>22022MATIC</v>
          </cell>
          <cell r="C2182" t="str">
            <v>MATIC</v>
          </cell>
          <cell r="D2182">
            <v>7.2511603919546159</v>
          </cell>
        </row>
        <row r="2183">
          <cell r="B2183" t="str">
            <v>22022ETH</v>
          </cell>
          <cell r="C2183" t="str">
            <v>ETH</v>
          </cell>
          <cell r="D2183">
            <v>13255.02836513667</v>
          </cell>
        </row>
        <row r="2184">
          <cell r="B2184" t="str">
            <v>22022WETH</v>
          </cell>
          <cell r="C2184" t="str">
            <v>WETH</v>
          </cell>
          <cell r="D2184">
            <v>13214.079422382672</v>
          </cell>
        </row>
        <row r="2185">
          <cell r="B2185" t="str">
            <v>22022USDT</v>
          </cell>
          <cell r="C2185" t="str">
            <v>USDT</v>
          </cell>
          <cell r="D2185">
            <v>5.1572975760701398</v>
          </cell>
        </row>
        <row r="2186">
          <cell r="B2186" t="str">
            <v>22022USDC</v>
          </cell>
          <cell r="C2186" t="str">
            <v>USDC</v>
          </cell>
          <cell r="D2186">
            <v>5.1572975760701398</v>
          </cell>
        </row>
        <row r="2187">
          <cell r="B2187" t="str">
            <v>22022ETH</v>
          </cell>
          <cell r="C2187" t="str">
            <v>ETH</v>
          </cell>
          <cell r="D2187">
            <v>13617.341640706127</v>
          </cell>
        </row>
        <row r="2188">
          <cell r="B2188" t="str">
            <v>22022USDT</v>
          </cell>
          <cell r="C2188" t="str">
            <v>USDT</v>
          </cell>
          <cell r="D2188">
            <v>5.1921079958463139</v>
          </cell>
        </row>
        <row r="2189">
          <cell r="B2189" t="str">
            <v>22022USDC</v>
          </cell>
          <cell r="C2189" t="str">
            <v>USDC</v>
          </cell>
          <cell r="D2189">
            <v>5.19730010384216</v>
          </cell>
        </row>
        <row r="2190">
          <cell r="B2190" t="str">
            <v>22022MATIC</v>
          </cell>
          <cell r="C2190" t="str">
            <v>MATIC</v>
          </cell>
          <cell r="D2190">
            <v>7.850467289719627</v>
          </cell>
        </row>
        <row r="2191">
          <cell r="B2191" t="str">
            <v>22022WETH</v>
          </cell>
          <cell r="C2191" t="str">
            <v>WETH</v>
          </cell>
          <cell r="D2191">
            <v>13714.122533748703</v>
          </cell>
        </row>
        <row r="2192">
          <cell r="B2192" t="str">
            <v>22022MATIC</v>
          </cell>
          <cell r="C2192" t="str">
            <v>MATIC</v>
          </cell>
          <cell r="D2192">
            <v>8.4699170124481338</v>
          </cell>
        </row>
        <row r="2193">
          <cell r="B2193" t="str">
            <v>22022USDC</v>
          </cell>
          <cell r="C2193" t="str">
            <v>USDC</v>
          </cell>
          <cell r="D2193">
            <v>5.186721991701245</v>
          </cell>
        </row>
        <row r="2194">
          <cell r="B2194" t="str">
            <v>22022USDT</v>
          </cell>
          <cell r="C2194" t="str">
            <v>USDT</v>
          </cell>
          <cell r="D2194">
            <v>5.186721991701245</v>
          </cell>
        </row>
        <row r="2195">
          <cell r="B2195" t="str">
            <v>22022WETH</v>
          </cell>
          <cell r="C2195" t="str">
            <v>WETH</v>
          </cell>
          <cell r="D2195">
            <v>14336.410788381743</v>
          </cell>
        </row>
        <row r="2196">
          <cell r="B2196" t="str">
            <v>22022ETH</v>
          </cell>
          <cell r="C2196" t="str">
            <v>ETH</v>
          </cell>
          <cell r="D2196">
            <v>14338.692946058092</v>
          </cell>
        </row>
        <row r="2197">
          <cell r="B2197" t="str">
            <v>22022ETH</v>
          </cell>
          <cell r="C2197" t="str">
            <v>ETH</v>
          </cell>
          <cell r="D2197">
            <v>14407.875647668392</v>
          </cell>
        </row>
        <row r="2198">
          <cell r="B2198" t="str">
            <v>22022WETH</v>
          </cell>
          <cell r="C2198" t="str">
            <v>WETH</v>
          </cell>
          <cell r="D2198">
            <v>14467.720207253886</v>
          </cell>
        </row>
        <row r="2199">
          <cell r="B2199" t="str">
            <v>22022USDC</v>
          </cell>
          <cell r="C2199" t="str">
            <v>USDC</v>
          </cell>
          <cell r="D2199">
            <v>5.1787564766839376</v>
          </cell>
        </row>
        <row r="2200">
          <cell r="B2200" t="str">
            <v>22022MATIC</v>
          </cell>
          <cell r="C2200" t="str">
            <v>MATIC</v>
          </cell>
          <cell r="D2200">
            <v>8.2590673575129543</v>
          </cell>
        </row>
        <row r="2201">
          <cell r="B2201" t="str">
            <v>22022USDT</v>
          </cell>
          <cell r="C2201" t="str">
            <v>USDT</v>
          </cell>
          <cell r="D2201">
            <v>5.1813471502590671</v>
          </cell>
        </row>
        <row r="2202">
          <cell r="B2202" t="str">
            <v>22022ETH</v>
          </cell>
          <cell r="C2202" t="str">
            <v>ETH</v>
          </cell>
          <cell r="D2202">
            <v>15098.695878977567</v>
          </cell>
        </row>
        <row r="2203">
          <cell r="B2203" t="str">
            <v>22022WETH</v>
          </cell>
          <cell r="C2203" t="str">
            <v>WETH</v>
          </cell>
          <cell r="D2203">
            <v>15098.382889932185</v>
          </cell>
        </row>
        <row r="2204">
          <cell r="B2204" t="str">
            <v>22022USDC</v>
          </cell>
          <cell r="C2204" t="str">
            <v>USDC</v>
          </cell>
          <cell r="D2204">
            <v>5.2164840897235258</v>
          </cell>
        </row>
        <row r="2205">
          <cell r="B2205" t="str">
            <v>22022MATIC</v>
          </cell>
          <cell r="C2205" t="str">
            <v>MATIC</v>
          </cell>
          <cell r="D2205">
            <v>8.6697965571204989</v>
          </cell>
        </row>
        <row r="2206">
          <cell r="B2206" t="str">
            <v>22022USDT</v>
          </cell>
          <cell r="C2206" t="str">
            <v>USDT</v>
          </cell>
          <cell r="D2206">
            <v>5.2164840897235258</v>
          </cell>
        </row>
        <row r="2207">
          <cell r="B2207" t="str">
            <v>22022USDT</v>
          </cell>
          <cell r="C2207" t="str">
            <v>USDT</v>
          </cell>
          <cell r="D2207">
            <v>5.1626226122870413</v>
          </cell>
        </row>
        <row r="2208">
          <cell r="B2208" t="str">
            <v>22022USDC</v>
          </cell>
          <cell r="C2208" t="str">
            <v>USDC</v>
          </cell>
          <cell r="D2208">
            <v>5.1626226122870413</v>
          </cell>
        </row>
        <row r="2209">
          <cell r="B2209" t="str">
            <v>22022ETH</v>
          </cell>
          <cell r="C2209" t="str">
            <v>ETH</v>
          </cell>
          <cell r="D2209">
            <v>16129.736706246771</v>
          </cell>
        </row>
        <row r="2210">
          <cell r="B2210" t="str">
            <v>22022MATIC</v>
          </cell>
          <cell r="C2210" t="str">
            <v>MATIC</v>
          </cell>
          <cell r="D2210">
            <v>9.4837377387712944</v>
          </cell>
        </row>
        <row r="2211">
          <cell r="B2211" t="str">
            <v>22022WETH</v>
          </cell>
          <cell r="C2211" t="str">
            <v>WETH</v>
          </cell>
          <cell r="D2211">
            <v>16224.057821373255</v>
          </cell>
        </row>
        <row r="2212">
          <cell r="B2212" t="str">
            <v>22022USDC</v>
          </cell>
          <cell r="C2212" t="str">
            <v>USDC</v>
          </cell>
          <cell r="D2212">
            <v>5.1786639047125842</v>
          </cell>
        </row>
        <row r="2213">
          <cell r="B2213" t="str">
            <v>22022WETH</v>
          </cell>
          <cell r="C2213" t="str">
            <v>WETH</v>
          </cell>
          <cell r="D2213">
            <v>16460.435007767996</v>
          </cell>
        </row>
        <row r="2214">
          <cell r="B2214" t="str">
            <v>22022MATIC</v>
          </cell>
          <cell r="C2214" t="str">
            <v>MATIC</v>
          </cell>
          <cell r="D2214">
            <v>9.6944588296219578</v>
          </cell>
        </row>
        <row r="2215">
          <cell r="B2215" t="str">
            <v>22022USDT</v>
          </cell>
          <cell r="C2215" t="str">
            <v>USDT</v>
          </cell>
          <cell r="D2215">
            <v>5.1786639047125842</v>
          </cell>
        </row>
        <row r="2216">
          <cell r="B2216" t="str">
            <v>22022ETH</v>
          </cell>
          <cell r="C2216" t="str">
            <v>ETH</v>
          </cell>
          <cell r="D2216">
            <v>16498.239254272397</v>
          </cell>
        </row>
        <row r="2217">
          <cell r="B2217" t="str">
            <v>22022ETH</v>
          </cell>
          <cell r="C2217" t="str">
            <v>ETH</v>
          </cell>
          <cell r="D2217">
            <v>15378.384050367262</v>
          </cell>
        </row>
        <row r="2218">
          <cell r="B2218" t="str">
            <v>22022WETH</v>
          </cell>
          <cell r="C2218" t="str">
            <v>WETH</v>
          </cell>
          <cell r="D2218">
            <v>15449.737670514167</v>
          </cell>
        </row>
        <row r="2219">
          <cell r="B2219" t="str">
            <v>22022USDC</v>
          </cell>
          <cell r="C2219" t="str">
            <v>USDC</v>
          </cell>
          <cell r="D2219">
            <v>5.246065057712487</v>
          </cell>
        </row>
        <row r="2220">
          <cell r="B2220" t="str">
            <v>22022MATIC</v>
          </cell>
          <cell r="C2220" t="str">
            <v>MATIC</v>
          </cell>
          <cell r="D2220">
            <v>8.6935991605456469</v>
          </cell>
        </row>
        <row r="2221">
          <cell r="B2221" t="str">
            <v>22022USDT</v>
          </cell>
          <cell r="C2221" t="str">
            <v>USDT</v>
          </cell>
          <cell r="D2221">
            <v>5.2465897166841557</v>
          </cell>
        </row>
        <row r="2222">
          <cell r="B2222" t="str">
            <v>22022ETH</v>
          </cell>
          <cell r="C2222" t="str">
            <v>ETH</v>
          </cell>
          <cell r="D2222">
            <v>15222.257551669316</v>
          </cell>
        </row>
        <row r="2223">
          <cell r="B2223" t="str">
            <v>22022USDT</v>
          </cell>
          <cell r="C2223" t="str">
            <v>USDT</v>
          </cell>
          <cell r="D2223">
            <v>5.2994170641229461</v>
          </cell>
        </row>
        <row r="2224">
          <cell r="B2224" t="str">
            <v>22022USDC</v>
          </cell>
          <cell r="C2224" t="str">
            <v>USDC</v>
          </cell>
          <cell r="D2224">
            <v>5.2994170641229461</v>
          </cell>
        </row>
        <row r="2225">
          <cell r="B2225" t="str">
            <v>22022MATIC</v>
          </cell>
          <cell r="C2225" t="str">
            <v>MATIC</v>
          </cell>
          <cell r="D2225">
            <v>8.7917329093799683</v>
          </cell>
        </row>
        <row r="2226">
          <cell r="B2226" t="str">
            <v>22022WETH</v>
          </cell>
          <cell r="C2226" t="str">
            <v>WETH</v>
          </cell>
          <cell r="D2226">
            <v>15324.430312665605</v>
          </cell>
        </row>
        <row r="2227">
          <cell r="B2227" t="str">
            <v>22022WETH</v>
          </cell>
          <cell r="C2227" t="str">
            <v>WETH</v>
          </cell>
          <cell r="D2227">
            <v>15453.51665785299</v>
          </cell>
        </row>
        <row r="2228">
          <cell r="B2228" t="str">
            <v>22022MATIC</v>
          </cell>
          <cell r="C2228" t="str">
            <v>MATIC</v>
          </cell>
          <cell r="D2228">
            <v>8.9952406134320473</v>
          </cell>
        </row>
        <row r="2229">
          <cell r="B2229" t="str">
            <v>22022ETH</v>
          </cell>
          <cell r="C2229" t="str">
            <v>ETH</v>
          </cell>
          <cell r="D2229">
            <v>15432.786885245903</v>
          </cell>
        </row>
        <row r="2230">
          <cell r="B2230" t="str">
            <v>22022USDC</v>
          </cell>
          <cell r="C2230" t="str">
            <v>USDC</v>
          </cell>
          <cell r="D2230">
            <v>5.2882072977260712</v>
          </cell>
        </row>
        <row r="2231">
          <cell r="B2231" t="str">
            <v>22022USDT</v>
          </cell>
          <cell r="C2231" t="str">
            <v>USDT</v>
          </cell>
          <cell r="D2231">
            <v>5.2882072977260712</v>
          </cell>
        </row>
        <row r="2232">
          <cell r="B2232" t="str">
            <v>22022USDT</v>
          </cell>
          <cell r="C2232" t="str">
            <v>USDT</v>
          </cell>
          <cell r="D2232">
            <v>5.2938062466913705</v>
          </cell>
        </row>
        <row r="2233">
          <cell r="B2233" t="str">
            <v>22022ETH</v>
          </cell>
          <cell r="C2233" t="str">
            <v>ETH</v>
          </cell>
          <cell r="D2233">
            <v>15505.187930121754</v>
          </cell>
        </row>
        <row r="2234">
          <cell r="B2234" t="str">
            <v>22022USDC</v>
          </cell>
          <cell r="C2234" t="str">
            <v>USDC</v>
          </cell>
          <cell r="D2234">
            <v>5.2938062466913705</v>
          </cell>
        </row>
        <row r="2235">
          <cell r="B2235" t="str">
            <v>22022WETH</v>
          </cell>
          <cell r="C2235" t="str">
            <v>WETH</v>
          </cell>
          <cell r="D2235">
            <v>15543.779777660135</v>
          </cell>
        </row>
        <row r="2236">
          <cell r="B2236" t="str">
            <v>22022MATIC</v>
          </cell>
          <cell r="C2236" t="str">
            <v>MATIC</v>
          </cell>
          <cell r="D2236">
            <v>9.0788777130757001</v>
          </cell>
        </row>
        <row r="2237">
          <cell r="B2237" t="str">
            <v>22022WETH</v>
          </cell>
          <cell r="C2237" t="str">
            <v>WETH</v>
          </cell>
          <cell r="D2237">
            <v>16268.618143459917</v>
          </cell>
        </row>
        <row r="2238">
          <cell r="B2238" t="str">
            <v>22022MATIC</v>
          </cell>
          <cell r="C2238" t="str">
            <v>MATIC</v>
          </cell>
          <cell r="D2238">
            <v>10</v>
          </cell>
        </row>
        <row r="2239">
          <cell r="B2239" t="str">
            <v>22022USDC</v>
          </cell>
          <cell r="C2239" t="str">
            <v>USDC</v>
          </cell>
          <cell r="D2239">
            <v>5.2742616033755274</v>
          </cell>
        </row>
        <row r="2240">
          <cell r="B2240" t="str">
            <v>22022USDT</v>
          </cell>
          <cell r="C2240" t="str">
            <v>USDT</v>
          </cell>
          <cell r="D2240">
            <v>5.2742616033755274</v>
          </cell>
        </row>
        <row r="2241">
          <cell r="B2241" t="str">
            <v>22022ETH</v>
          </cell>
          <cell r="C2241" t="str">
            <v>ETH</v>
          </cell>
          <cell r="D2241">
            <v>16217.510548523207</v>
          </cell>
        </row>
        <row r="2242">
          <cell r="B2242" t="str">
            <v>22022ETH</v>
          </cell>
          <cell r="C2242" t="str">
            <v>ETH</v>
          </cell>
          <cell r="D2242">
            <v>17088</v>
          </cell>
        </row>
        <row r="2243">
          <cell r="B2243" t="str">
            <v>22022WETH</v>
          </cell>
          <cell r="C2243" t="str">
            <v>WETH</v>
          </cell>
          <cell r="D2243">
            <v>0</v>
          </cell>
        </row>
        <row r="2244">
          <cell r="B2244" t="str">
            <v>22022USDT</v>
          </cell>
          <cell r="C2244" t="str">
            <v>USDT</v>
          </cell>
          <cell r="D2244">
            <v>5.2631578947368425</v>
          </cell>
        </row>
        <row r="2245">
          <cell r="B2245" t="str">
            <v>22022USDC</v>
          </cell>
          <cell r="C2245" t="str">
            <v>USDC</v>
          </cell>
          <cell r="D2245">
            <v>5.2631578947368425</v>
          </cell>
        </row>
        <row r="2246">
          <cell r="B2246" t="str">
            <v>22022MATIC</v>
          </cell>
          <cell r="C2246" t="str">
            <v>MATIC</v>
          </cell>
          <cell r="D2246">
            <v>10.726315789473684</v>
          </cell>
        </row>
        <row r="2247">
          <cell r="B2247" t="str">
            <v>22022WETH</v>
          </cell>
          <cell r="C2247" t="str">
            <v>WETH</v>
          </cell>
          <cell r="D2247">
            <v>0</v>
          </cell>
        </row>
        <row r="2248">
          <cell r="B2248" t="str">
            <v>22022USDT</v>
          </cell>
          <cell r="C2248" t="str">
            <v>USDT</v>
          </cell>
          <cell r="D2248">
            <v>5.2994170641229461</v>
          </cell>
        </row>
        <row r="2249">
          <cell r="B2249" t="str">
            <v>22022ETH</v>
          </cell>
          <cell r="C2249" t="str">
            <v>ETH</v>
          </cell>
          <cell r="D2249">
            <v>16527.60996290408</v>
          </cell>
        </row>
        <row r="2250">
          <cell r="B2250" t="str">
            <v>22022USDC</v>
          </cell>
          <cell r="C2250" t="str">
            <v>USDC</v>
          </cell>
          <cell r="D2250">
            <v>5.2994170641229461</v>
          </cell>
        </row>
        <row r="2251">
          <cell r="B2251" t="str">
            <v>22022MATIC</v>
          </cell>
          <cell r="C2251" t="str">
            <v>MATIC</v>
          </cell>
          <cell r="D2251">
            <v>10.302066772655007</v>
          </cell>
        </row>
        <row r="2252">
          <cell r="B2252" t="str">
            <v>22022USDT</v>
          </cell>
          <cell r="C2252" t="str">
            <v>USDT</v>
          </cell>
          <cell r="D2252">
            <v>5.3078556263269636</v>
          </cell>
        </row>
        <row r="2253">
          <cell r="B2253" t="str">
            <v>22022MATIC</v>
          </cell>
          <cell r="C2253" t="str">
            <v>MATIC</v>
          </cell>
          <cell r="D2253">
            <v>10.716560509554141</v>
          </cell>
        </row>
        <row r="2254">
          <cell r="B2254" t="str">
            <v>22022WETH</v>
          </cell>
          <cell r="C2254" t="str">
            <v>WETH</v>
          </cell>
          <cell r="D2254">
            <v>0</v>
          </cell>
        </row>
        <row r="2255">
          <cell r="B2255" t="str">
            <v>22022ETH</v>
          </cell>
          <cell r="C2255" t="str">
            <v>ETH</v>
          </cell>
          <cell r="D2255">
            <v>16673.991507430997</v>
          </cell>
        </row>
        <row r="2256">
          <cell r="B2256" t="str">
            <v>22022USDC</v>
          </cell>
          <cell r="C2256" t="str">
            <v>USDC</v>
          </cell>
          <cell r="D2256">
            <v>5.3078556263269636</v>
          </cell>
        </row>
        <row r="2257">
          <cell r="B2257" t="str">
            <v>22022WETH</v>
          </cell>
          <cell r="C2257" t="str">
            <v>WETH</v>
          </cell>
          <cell r="D2257">
            <v>0</v>
          </cell>
        </row>
        <row r="2258">
          <cell r="B2258" t="str">
            <v>22022MATIC</v>
          </cell>
          <cell r="C2258" t="str">
            <v>MATIC</v>
          </cell>
          <cell r="D2258">
            <v>9.3297587131367283</v>
          </cell>
        </row>
        <row r="2259">
          <cell r="B2259" t="str">
            <v>22022USDT</v>
          </cell>
          <cell r="C2259" t="str">
            <v>USDT</v>
          </cell>
          <cell r="D2259">
            <v>5.3619302949061662</v>
          </cell>
        </row>
        <row r="2260">
          <cell r="B2260" t="str">
            <v>22022ETH</v>
          </cell>
          <cell r="C2260" t="str">
            <v>ETH</v>
          </cell>
          <cell r="D2260">
            <v>16395.067024128686</v>
          </cell>
        </row>
        <row r="2261">
          <cell r="B2261" t="str">
            <v>22022USDC</v>
          </cell>
          <cell r="C2261" t="str">
            <v>USDC</v>
          </cell>
          <cell r="D2261">
            <v>5.3619302949061662</v>
          </cell>
        </row>
        <row r="2262">
          <cell r="B2262" t="str">
            <v>22022WETH</v>
          </cell>
          <cell r="C2262" t="str">
            <v>WETH</v>
          </cell>
          <cell r="D2262">
            <v>0</v>
          </cell>
        </row>
        <row r="2263">
          <cell r="B2263" t="str">
            <v>22022USDC</v>
          </cell>
          <cell r="C2263" t="str">
            <v>USDC</v>
          </cell>
          <cell r="D2263">
            <v>5.3734551316496511</v>
          </cell>
        </row>
        <row r="2264">
          <cell r="B2264" t="str">
            <v>22022ETH</v>
          </cell>
          <cell r="C2264" t="str">
            <v>ETH</v>
          </cell>
          <cell r="D2264">
            <v>16202.364320257928</v>
          </cell>
        </row>
        <row r="2265">
          <cell r="B2265" t="str">
            <v>22022USDT</v>
          </cell>
          <cell r="C2265" t="str">
            <v>USDT</v>
          </cell>
          <cell r="D2265">
            <v>5.3734551316496511</v>
          </cell>
        </row>
        <row r="2266">
          <cell r="B2266" t="str">
            <v>22022MATIC</v>
          </cell>
          <cell r="C2266" t="str">
            <v>MATIC</v>
          </cell>
          <cell r="D2266">
            <v>9.1993551853842028</v>
          </cell>
        </row>
        <row r="2267">
          <cell r="B2267" t="str">
            <v>22022MATIC</v>
          </cell>
          <cell r="C2267" t="str">
            <v>MATIC</v>
          </cell>
          <cell r="D2267">
            <v>9.0695187165775408</v>
          </cell>
        </row>
        <row r="2268">
          <cell r="B2268" t="str">
            <v>22022USDC</v>
          </cell>
          <cell r="C2268" t="str">
            <v>USDC</v>
          </cell>
          <cell r="D2268">
            <v>5.3475935828877006</v>
          </cell>
        </row>
        <row r="2269">
          <cell r="B2269" t="str">
            <v>22022USDT</v>
          </cell>
          <cell r="C2269" t="str">
            <v>USDT</v>
          </cell>
          <cell r="D2269">
            <v>5.3475935828877006</v>
          </cell>
        </row>
        <row r="2270">
          <cell r="B2270" t="str">
            <v>22022ETH</v>
          </cell>
          <cell r="C2270" t="str">
            <v>ETH</v>
          </cell>
          <cell r="D2270">
            <v>16027.700534759357</v>
          </cell>
        </row>
        <row r="2271">
          <cell r="B2271" t="str">
            <v>22022WETH</v>
          </cell>
          <cell r="C2271" t="str">
            <v>WETH</v>
          </cell>
          <cell r="D2271">
            <v>0</v>
          </cell>
        </row>
        <row r="2272">
          <cell r="B2272" t="str">
            <v>22022USDT</v>
          </cell>
          <cell r="C2272" t="str">
            <v>USDT</v>
          </cell>
          <cell r="D2272">
            <v>5.3219797764768488</v>
          </cell>
        </row>
        <row r="2273">
          <cell r="B2273" t="str">
            <v>22022MATIC</v>
          </cell>
          <cell r="C2273" t="str">
            <v>MATIC</v>
          </cell>
          <cell r="D2273">
            <v>8.2810005321979769</v>
          </cell>
        </row>
        <row r="2274">
          <cell r="B2274" t="str">
            <v>22022ETH</v>
          </cell>
          <cell r="C2274" t="str">
            <v>ETH</v>
          </cell>
          <cell r="D2274">
            <v>14354.337413517826</v>
          </cell>
        </row>
        <row r="2275">
          <cell r="B2275" t="str">
            <v>22022USDC</v>
          </cell>
          <cell r="C2275" t="str">
            <v>USDC</v>
          </cell>
          <cell r="D2275">
            <v>5.3273017562533251</v>
          </cell>
        </row>
        <row r="2276">
          <cell r="B2276" t="str">
            <v>22022WETH</v>
          </cell>
          <cell r="C2276" t="str">
            <v>WETH</v>
          </cell>
          <cell r="D2276">
            <v>0</v>
          </cell>
        </row>
        <row r="2277">
          <cell r="B2277" t="str">
            <v>22022WETH</v>
          </cell>
          <cell r="C2277" t="str">
            <v>WETH</v>
          </cell>
          <cell r="D2277">
            <v>0</v>
          </cell>
        </row>
        <row r="2278">
          <cell r="B2278" t="str">
            <v>22022MATIC</v>
          </cell>
          <cell r="C2278" t="str">
            <v>MATIC</v>
          </cell>
          <cell r="D2278">
            <v>8.1827842720510091</v>
          </cell>
        </row>
        <row r="2279">
          <cell r="B2279" t="str">
            <v>22022USDT</v>
          </cell>
          <cell r="C2279" t="str">
            <v>USDT</v>
          </cell>
          <cell r="D2279">
            <v>5.3134962805526031</v>
          </cell>
        </row>
        <row r="2280">
          <cell r="B2280" t="str">
            <v>22022ETH</v>
          </cell>
          <cell r="C2280" t="str">
            <v>ETH</v>
          </cell>
          <cell r="D2280">
            <v>14246.06801275239</v>
          </cell>
        </row>
        <row r="2281">
          <cell r="B2281" t="str">
            <v>22022USDC</v>
          </cell>
          <cell r="C2281" t="str">
            <v>USDC</v>
          </cell>
          <cell r="D2281">
            <v>5.3134962805526031</v>
          </cell>
        </row>
        <row r="2282">
          <cell r="B2282" t="str">
            <v>22022WETH</v>
          </cell>
          <cell r="C2282" t="str">
            <v>WETH</v>
          </cell>
          <cell r="D2282">
            <v>0</v>
          </cell>
        </row>
        <row r="2283">
          <cell r="B2283" t="str">
            <v>22022MATIC</v>
          </cell>
          <cell r="C2283" t="str">
            <v>MATIC</v>
          </cell>
          <cell r="D2283">
            <v>8.7473460721868364</v>
          </cell>
        </row>
        <row r="2284">
          <cell r="B2284" t="str">
            <v>22022USDT</v>
          </cell>
          <cell r="C2284" t="str">
            <v>USDT</v>
          </cell>
          <cell r="D2284">
            <v>5.3078556263269636</v>
          </cell>
        </row>
        <row r="2285">
          <cell r="B2285" t="str">
            <v>22022ETH</v>
          </cell>
          <cell r="C2285" t="str">
            <v>ETH</v>
          </cell>
          <cell r="D2285">
            <v>14809.713375796178</v>
          </cell>
        </row>
        <row r="2286">
          <cell r="B2286" t="str">
            <v>22022USDC</v>
          </cell>
          <cell r="C2286" t="str">
            <v>USDC</v>
          </cell>
          <cell r="D2286">
            <v>5.3078556263269636</v>
          </cell>
        </row>
        <row r="2287">
          <cell r="B2287" t="str">
            <v>12022ETH</v>
          </cell>
          <cell r="C2287" t="str">
            <v>ETH</v>
          </cell>
          <cell r="D2287">
            <v>14357.394554191138</v>
          </cell>
        </row>
        <row r="2288">
          <cell r="B2288" t="str">
            <v>12022USDT</v>
          </cell>
          <cell r="C2288" t="str">
            <v>USDT</v>
          </cell>
          <cell r="D2288">
            <v>5.3390282968499738</v>
          </cell>
        </row>
        <row r="2289">
          <cell r="B2289" t="str">
            <v>12022MATIC</v>
          </cell>
          <cell r="C2289" t="str">
            <v>MATIC</v>
          </cell>
          <cell r="D2289">
            <v>8.7720234917245072</v>
          </cell>
        </row>
        <row r="2290">
          <cell r="B2290" t="str">
            <v>12022USDC</v>
          </cell>
          <cell r="C2290" t="str">
            <v>USDC</v>
          </cell>
          <cell r="D2290">
            <v>5.3443673251468233</v>
          </cell>
        </row>
        <row r="2291">
          <cell r="B2291" t="str">
            <v>12022WETH</v>
          </cell>
          <cell r="C2291" t="str">
            <v>WETH</v>
          </cell>
          <cell r="D2291">
            <v>0</v>
          </cell>
        </row>
        <row r="2292">
          <cell r="B2292" t="str">
            <v>12022USDT</v>
          </cell>
          <cell r="C2292" t="str">
            <v>USDT</v>
          </cell>
          <cell r="D2292">
            <v>5.4347826086956523</v>
          </cell>
        </row>
        <row r="2293">
          <cell r="B2293" t="str">
            <v>12022MATIC</v>
          </cell>
          <cell r="C2293" t="str">
            <v>MATIC</v>
          </cell>
          <cell r="D2293">
            <v>8.7228260869565215</v>
          </cell>
        </row>
        <row r="2294">
          <cell r="B2294" t="str">
            <v>12022WETH</v>
          </cell>
          <cell r="C2294" t="str">
            <v>WETH</v>
          </cell>
          <cell r="D2294">
            <v>0</v>
          </cell>
        </row>
        <row r="2295">
          <cell r="B2295" t="str">
            <v>12022ETH</v>
          </cell>
          <cell r="C2295" t="str">
            <v>ETH</v>
          </cell>
          <cell r="D2295">
            <v>14148.043478260868</v>
          </cell>
        </row>
        <row r="2296">
          <cell r="B2296" t="str">
            <v>12022USDC</v>
          </cell>
          <cell r="C2296" t="str">
            <v>USDC</v>
          </cell>
          <cell r="D2296">
            <v>5.4326086956521742</v>
          </cell>
        </row>
        <row r="2297">
          <cell r="B2297" t="str">
            <v>12022USDT</v>
          </cell>
          <cell r="C2297" t="str">
            <v>USDT</v>
          </cell>
          <cell r="D2297">
            <v>5.4229934924078087</v>
          </cell>
        </row>
        <row r="2298">
          <cell r="B2298" t="str">
            <v>12022MATIC</v>
          </cell>
          <cell r="C2298" t="str">
            <v>MATIC</v>
          </cell>
          <cell r="D2298">
            <v>9.1919739696312366</v>
          </cell>
        </row>
        <row r="2299">
          <cell r="B2299" t="str">
            <v>12022WETH</v>
          </cell>
          <cell r="C2299" t="str">
            <v>WETH</v>
          </cell>
          <cell r="D2299">
            <v>0</v>
          </cell>
        </row>
        <row r="2300">
          <cell r="B2300" t="str">
            <v>12022ETH</v>
          </cell>
          <cell r="C2300" t="str">
            <v>ETH</v>
          </cell>
          <cell r="D2300">
            <v>14116.594360086767</v>
          </cell>
        </row>
        <row r="2301">
          <cell r="B2301" t="str">
            <v>12022USDC</v>
          </cell>
          <cell r="C2301" t="str">
            <v>USDC</v>
          </cell>
          <cell r="D2301">
            <v>5.4284164859002155</v>
          </cell>
        </row>
        <row r="2302">
          <cell r="B2302" t="str">
            <v>12022USDT</v>
          </cell>
          <cell r="C2302" t="str">
            <v>USDT</v>
          </cell>
          <cell r="D2302">
            <v>5.417118093174432</v>
          </cell>
        </row>
        <row r="2303">
          <cell r="B2303" t="str">
            <v>12022MATIC</v>
          </cell>
          <cell r="C2303" t="str">
            <v>MATIC</v>
          </cell>
          <cell r="D2303">
            <v>9.0736728060671741</v>
          </cell>
        </row>
        <row r="2304">
          <cell r="B2304" t="str">
            <v>12022WETH</v>
          </cell>
          <cell r="C2304" t="str">
            <v>WETH</v>
          </cell>
          <cell r="D2304">
            <v>0</v>
          </cell>
        </row>
        <row r="2305">
          <cell r="B2305" t="str">
            <v>12022ETH</v>
          </cell>
          <cell r="C2305" t="str">
            <v>ETH</v>
          </cell>
          <cell r="D2305">
            <v>13797.562296858076</v>
          </cell>
        </row>
        <row r="2306">
          <cell r="B2306" t="str">
            <v>12022USDC</v>
          </cell>
          <cell r="C2306" t="str">
            <v>USDC</v>
          </cell>
          <cell r="D2306">
            <v>5.417118093174432</v>
          </cell>
        </row>
        <row r="2307">
          <cell r="B2307" t="str">
            <v>12022USDT</v>
          </cell>
          <cell r="C2307" t="str">
            <v>USDT</v>
          </cell>
          <cell r="D2307">
            <v>5.4555373704309877</v>
          </cell>
        </row>
        <row r="2308">
          <cell r="B2308" t="str">
            <v>12022MATIC</v>
          </cell>
          <cell r="C2308" t="str">
            <v>MATIC</v>
          </cell>
          <cell r="D2308">
            <v>8.6797599563557011</v>
          </cell>
        </row>
        <row r="2309">
          <cell r="B2309" t="str">
            <v>12022WETH</v>
          </cell>
          <cell r="C2309" t="str">
            <v>WETH</v>
          </cell>
          <cell r="D2309">
            <v>0</v>
          </cell>
        </row>
        <row r="2310">
          <cell r="B2310" t="str">
            <v>12022ETH</v>
          </cell>
          <cell r="C2310" t="str">
            <v>ETH</v>
          </cell>
          <cell r="D2310">
            <v>13234.206219312602</v>
          </cell>
        </row>
        <row r="2311">
          <cell r="B2311" t="str">
            <v>12022USDC</v>
          </cell>
          <cell r="C2311" t="str">
            <v>USDC</v>
          </cell>
          <cell r="D2311">
            <v>5.4555373704309877</v>
          </cell>
        </row>
        <row r="2312">
          <cell r="B2312" t="str">
            <v>12022MATIC</v>
          </cell>
          <cell r="C2312" t="str">
            <v>MATIC</v>
          </cell>
          <cell r="D2312">
            <v>8.7355689939527199</v>
          </cell>
        </row>
        <row r="2313">
          <cell r="B2313" t="str">
            <v>12022USDC</v>
          </cell>
          <cell r="C2313" t="str">
            <v>USDC</v>
          </cell>
          <cell r="D2313">
            <v>5.4975261132490374</v>
          </cell>
        </row>
        <row r="2314">
          <cell r="B2314" t="str">
            <v>12022USDT</v>
          </cell>
          <cell r="C2314" t="str">
            <v>USDT</v>
          </cell>
          <cell r="D2314">
            <v>5.4975261132490374</v>
          </cell>
        </row>
        <row r="2315">
          <cell r="B2315" t="str">
            <v>12022ETH</v>
          </cell>
          <cell r="C2315" t="str">
            <v>ETH</v>
          </cell>
          <cell r="D2315">
            <v>13546.61902144035</v>
          </cell>
        </row>
        <row r="2316">
          <cell r="B2316" t="str">
            <v>12022WETH</v>
          </cell>
          <cell r="C2316" t="str">
            <v>WETH</v>
          </cell>
          <cell r="D2316">
            <v>0</v>
          </cell>
        </row>
        <row r="2317">
          <cell r="B2317" t="str">
            <v>12022USDT</v>
          </cell>
          <cell r="C2317" t="str">
            <v>USDT</v>
          </cell>
          <cell r="D2317">
            <v>5.5126791620727671</v>
          </cell>
        </row>
        <row r="2318">
          <cell r="B2318" t="str">
            <v>12022MATIC</v>
          </cell>
          <cell r="C2318" t="str">
            <v>MATIC</v>
          </cell>
          <cell r="D2318">
            <v>8.5887541345093705</v>
          </cell>
        </row>
        <row r="2319">
          <cell r="B2319" t="str">
            <v>12022WETH</v>
          </cell>
          <cell r="C2319" t="str">
            <v>WETH</v>
          </cell>
          <cell r="D2319">
            <v>0</v>
          </cell>
        </row>
        <row r="2320">
          <cell r="B2320" t="str">
            <v>12022ETH</v>
          </cell>
          <cell r="C2320" t="str">
            <v>ETH</v>
          </cell>
          <cell r="D2320">
            <v>13559.261300992282</v>
          </cell>
        </row>
        <row r="2321">
          <cell r="B2321" t="str">
            <v>12022USDC</v>
          </cell>
          <cell r="C2321" t="str">
            <v>USDC</v>
          </cell>
          <cell r="D2321">
            <v>5.5126791620727671</v>
          </cell>
        </row>
        <row r="2322">
          <cell r="B2322" t="str">
            <v>12022USDT</v>
          </cell>
          <cell r="C2322" t="str">
            <v>USDT</v>
          </cell>
          <cell r="D2322">
            <v>5.5493895671476139</v>
          </cell>
        </row>
        <row r="2323">
          <cell r="B2323" t="str">
            <v>12022MATIC</v>
          </cell>
          <cell r="C2323" t="str">
            <v>MATIC</v>
          </cell>
          <cell r="D2323">
            <v>8.374028856825749</v>
          </cell>
        </row>
        <row r="2324">
          <cell r="B2324" t="str">
            <v>12022USDC</v>
          </cell>
          <cell r="C2324" t="str">
            <v>USDC</v>
          </cell>
          <cell r="D2324">
            <v>5.5493895671476139</v>
          </cell>
        </row>
        <row r="2325">
          <cell r="B2325" t="str">
            <v>12022WETH</v>
          </cell>
          <cell r="C2325" t="str">
            <v>WETH</v>
          </cell>
          <cell r="D2325">
            <v>0</v>
          </cell>
        </row>
        <row r="2326">
          <cell r="B2326" t="str">
            <v>12022ETH</v>
          </cell>
          <cell r="C2326" t="str">
            <v>ETH</v>
          </cell>
          <cell r="D2326">
            <v>13553.107658157604</v>
          </cell>
        </row>
        <row r="2327">
          <cell r="B2327" t="str">
            <v>12022MATIC</v>
          </cell>
          <cell r="C2327" t="str">
            <v>MATIC</v>
          </cell>
          <cell r="D2327">
            <v>8.928768636112645</v>
          </cell>
        </row>
        <row r="2328">
          <cell r="B2328" t="str">
            <v>12022ETH</v>
          </cell>
          <cell r="C2328" t="str">
            <v>ETH</v>
          </cell>
          <cell r="D2328">
            <v>14034.235229155162</v>
          </cell>
        </row>
        <row r="2329">
          <cell r="B2329" t="str">
            <v>12022USDT</v>
          </cell>
          <cell r="C2329" t="str">
            <v>USDT</v>
          </cell>
          <cell r="D2329">
            <v>5.5218111540585308</v>
          </cell>
        </row>
        <row r="2330">
          <cell r="B2330" t="str">
            <v>12022USDC</v>
          </cell>
          <cell r="C2330" t="str">
            <v>USDC</v>
          </cell>
          <cell r="D2330">
            <v>5.5273329652125884</v>
          </cell>
        </row>
        <row r="2331">
          <cell r="B2331" t="str">
            <v>12022WETH</v>
          </cell>
          <cell r="C2331" t="str">
            <v>WETH</v>
          </cell>
          <cell r="D2331">
            <v>0</v>
          </cell>
        </row>
        <row r="2332">
          <cell r="B2332" t="str">
            <v>12022USDT</v>
          </cell>
          <cell r="C2332" t="str">
            <v>USDT</v>
          </cell>
          <cell r="D2332">
            <v>5.5309734513274336</v>
          </cell>
        </row>
        <row r="2333">
          <cell r="B2333" t="str">
            <v>12022MATIC</v>
          </cell>
          <cell r="C2333" t="str">
            <v>MATIC</v>
          </cell>
          <cell r="D2333">
            <v>8.5011061946902657</v>
          </cell>
        </row>
        <row r="2334">
          <cell r="B2334" t="str">
            <v>12022WETH</v>
          </cell>
          <cell r="C2334" t="str">
            <v>WETH</v>
          </cell>
          <cell r="D2334">
            <v>0</v>
          </cell>
        </row>
        <row r="2335">
          <cell r="B2335" t="str">
            <v>12022ETH</v>
          </cell>
          <cell r="C2335" t="str">
            <v>ETH</v>
          </cell>
          <cell r="D2335">
            <v>13341.980088495575</v>
          </cell>
        </row>
        <row r="2336">
          <cell r="B2336" t="str">
            <v>12022USDC</v>
          </cell>
          <cell r="C2336" t="str">
            <v>USDC</v>
          </cell>
          <cell r="D2336">
            <v>5.5309734513274336</v>
          </cell>
        </row>
        <row r="2337">
          <cell r="B2337" t="str">
            <v>12022USDT</v>
          </cell>
          <cell r="C2337" t="str">
            <v>USDT</v>
          </cell>
          <cell r="D2337">
            <v>5.5157198014340878</v>
          </cell>
        </row>
        <row r="2338">
          <cell r="B2338" t="str">
            <v>12022MATIC</v>
          </cell>
          <cell r="C2338" t="str">
            <v>MATIC</v>
          </cell>
          <cell r="D2338">
            <v>9.387755102040817</v>
          </cell>
        </row>
        <row r="2339">
          <cell r="B2339" t="str">
            <v>12022USDC</v>
          </cell>
          <cell r="C2339" t="str">
            <v>USDC</v>
          </cell>
          <cell r="D2339">
            <v>5.5157198014340878</v>
          </cell>
        </row>
        <row r="2340">
          <cell r="B2340" t="str">
            <v>12022WETH</v>
          </cell>
          <cell r="C2340" t="str">
            <v>WETH</v>
          </cell>
          <cell r="D2340">
            <v>0</v>
          </cell>
        </row>
        <row r="2341">
          <cell r="B2341" t="str">
            <v>12022ETH</v>
          </cell>
          <cell r="C2341" t="str">
            <v>ETH</v>
          </cell>
          <cell r="D2341">
            <v>14173.138444567019</v>
          </cell>
        </row>
        <row r="2342">
          <cell r="B2342" t="str">
            <v>12022WETH</v>
          </cell>
          <cell r="C2342" t="str">
            <v>WETH</v>
          </cell>
          <cell r="D2342">
            <v>0</v>
          </cell>
        </row>
        <row r="2343">
          <cell r="B2343" t="str">
            <v>12022USDT</v>
          </cell>
          <cell r="C2343" t="str">
            <v>USDT</v>
          </cell>
          <cell r="D2343">
            <v>5.4854635216675813</v>
          </cell>
        </row>
        <row r="2344">
          <cell r="B2344" t="str">
            <v>12022MATIC</v>
          </cell>
          <cell r="C2344" t="str">
            <v>MATIC</v>
          </cell>
          <cell r="D2344">
            <v>10.756993965990127</v>
          </cell>
        </row>
        <row r="2345">
          <cell r="B2345" t="str">
            <v>12022USDC</v>
          </cell>
          <cell r="C2345" t="str">
            <v>USDC</v>
          </cell>
          <cell r="D2345">
            <v>5.4854635216675813</v>
          </cell>
        </row>
        <row r="2346">
          <cell r="B2346" t="str">
            <v>12022ETH</v>
          </cell>
          <cell r="C2346" t="str">
            <v>ETH</v>
          </cell>
          <cell r="D2346">
            <v>16469.720241360395</v>
          </cell>
        </row>
        <row r="2347">
          <cell r="B2347" t="str">
            <v>12022USDC</v>
          </cell>
          <cell r="C2347" t="str">
            <v>USDC</v>
          </cell>
          <cell r="D2347">
            <v>5.5035773252614195</v>
          </cell>
        </row>
        <row r="2348">
          <cell r="B2348" t="str">
            <v>12022ETH</v>
          </cell>
          <cell r="C2348" t="str">
            <v>ETH</v>
          </cell>
          <cell r="D2348">
            <v>16977.325261419923</v>
          </cell>
        </row>
        <row r="2349">
          <cell r="B2349" t="str">
            <v>12022MATIC</v>
          </cell>
          <cell r="C2349" t="str">
            <v>MATIC</v>
          </cell>
          <cell r="D2349">
            <v>11.172261970280681</v>
          </cell>
        </row>
        <row r="2350">
          <cell r="B2350" t="str">
            <v>12022USDT</v>
          </cell>
          <cell r="C2350" t="str">
            <v>USDT</v>
          </cell>
          <cell r="D2350">
            <v>5.5035773252614195</v>
          </cell>
        </row>
        <row r="2351">
          <cell r="B2351" t="str">
            <v>12022WETH</v>
          </cell>
          <cell r="C2351" t="str">
            <v>WETH</v>
          </cell>
          <cell r="D2351">
            <v>0</v>
          </cell>
        </row>
        <row r="2352">
          <cell r="B2352" t="str">
            <v>12022USDT</v>
          </cell>
          <cell r="C2352" t="str">
            <v>USDT</v>
          </cell>
          <cell r="D2352">
            <v>5.6053811659192823</v>
          </cell>
        </row>
        <row r="2353">
          <cell r="B2353" t="str">
            <v>12022WETH</v>
          </cell>
          <cell r="C2353" t="str">
            <v>WETH</v>
          </cell>
          <cell r="D2353">
            <v>0</v>
          </cell>
        </row>
        <row r="2354">
          <cell r="B2354" t="str">
            <v>12022USDC</v>
          </cell>
          <cell r="C2354" t="str">
            <v>USDC</v>
          </cell>
          <cell r="D2354">
            <v>5.6053811659192823</v>
          </cell>
        </row>
        <row r="2355">
          <cell r="B2355" t="str">
            <v>12022MATIC</v>
          </cell>
          <cell r="C2355" t="str">
            <v>MATIC</v>
          </cell>
          <cell r="D2355">
            <v>11.883408071748878</v>
          </cell>
        </row>
        <row r="2356">
          <cell r="B2356" t="str">
            <v>12022ETH</v>
          </cell>
          <cell r="C2356" t="str">
            <v>ETH</v>
          </cell>
          <cell r="D2356">
            <v>17721.412556053812</v>
          </cell>
        </row>
        <row r="2357">
          <cell r="B2357" t="str">
            <v>12022ETH</v>
          </cell>
          <cell r="C2357" t="str">
            <v>ETH</v>
          </cell>
          <cell r="D2357">
            <v>17868.113522537566</v>
          </cell>
        </row>
        <row r="2358">
          <cell r="B2358" t="str">
            <v>12022WETH</v>
          </cell>
          <cell r="C2358" t="str">
            <v>WETH</v>
          </cell>
          <cell r="D2358">
            <v>0</v>
          </cell>
        </row>
        <row r="2359">
          <cell r="B2359" t="str">
            <v>12022USDC</v>
          </cell>
          <cell r="C2359" t="str">
            <v>USDC</v>
          </cell>
          <cell r="D2359">
            <v>5.5648302726766836</v>
          </cell>
        </row>
        <row r="2360">
          <cell r="B2360" t="str">
            <v>12022MATIC</v>
          </cell>
          <cell r="C2360" t="str">
            <v>MATIC</v>
          </cell>
          <cell r="D2360">
            <v>12.353923205342239</v>
          </cell>
        </row>
        <row r="2361">
          <cell r="B2361" t="str">
            <v>12022USDT</v>
          </cell>
          <cell r="C2361" t="str">
            <v>USDT</v>
          </cell>
          <cell r="D2361">
            <v>5.5648302726766836</v>
          </cell>
        </row>
        <row r="2362">
          <cell r="B2362" t="str">
            <v>12022ETH</v>
          </cell>
          <cell r="C2362" t="str">
            <v>ETH</v>
          </cell>
          <cell r="D2362">
            <v>18723.365008384571</v>
          </cell>
        </row>
        <row r="2363">
          <cell r="B2363" t="str">
            <v>12022MATIC</v>
          </cell>
          <cell r="C2363" t="str">
            <v>MATIC</v>
          </cell>
          <cell r="D2363">
            <v>13.040804918949133</v>
          </cell>
        </row>
        <row r="2364">
          <cell r="B2364" t="str">
            <v>12022USDC</v>
          </cell>
          <cell r="C2364" t="str">
            <v>USDC</v>
          </cell>
          <cell r="D2364">
            <v>5.589714924538848</v>
          </cell>
        </row>
        <row r="2365">
          <cell r="B2365" t="str">
            <v>12022USDT</v>
          </cell>
          <cell r="C2365" t="str">
            <v>USDT</v>
          </cell>
          <cell r="D2365">
            <v>5.589714924538848</v>
          </cell>
        </row>
        <row r="2366">
          <cell r="B2366" t="str">
            <v>12022WETH</v>
          </cell>
          <cell r="C2366" t="str">
            <v>WETH</v>
          </cell>
          <cell r="D2366">
            <v>0</v>
          </cell>
        </row>
        <row r="2367">
          <cell r="B2367" t="str">
            <v>12022WETH</v>
          </cell>
          <cell r="C2367" t="str">
            <v>WETH</v>
          </cell>
          <cell r="D2367">
            <v>0</v>
          </cell>
        </row>
        <row r="2368">
          <cell r="B2368" t="str">
            <v>12022MATIC</v>
          </cell>
          <cell r="C2368" t="str">
            <v>MATIC</v>
          </cell>
          <cell r="D2368">
            <v>13.117318435754189</v>
          </cell>
        </row>
        <row r="2369">
          <cell r="B2369" t="str">
            <v>12022USDT</v>
          </cell>
          <cell r="C2369" t="str">
            <v>USDT</v>
          </cell>
          <cell r="D2369">
            <v>5.5865921787709496</v>
          </cell>
        </row>
        <row r="2370">
          <cell r="B2370" t="str">
            <v>12022USDC</v>
          </cell>
          <cell r="C2370" t="str">
            <v>USDC</v>
          </cell>
          <cell r="D2370">
            <v>5.5843575418994416</v>
          </cell>
        </row>
        <row r="2371">
          <cell r="B2371" t="str">
            <v>12022ETH</v>
          </cell>
          <cell r="C2371" t="str">
            <v>ETH</v>
          </cell>
          <cell r="D2371">
            <v>18595.698324022345</v>
          </cell>
        </row>
        <row r="2372">
          <cell r="B2372" t="str">
            <v>12022ETH</v>
          </cell>
          <cell r="C2372" t="str">
            <v>ETH</v>
          </cell>
          <cell r="D2372">
            <v>18448.494983277589</v>
          </cell>
        </row>
        <row r="2373">
          <cell r="B2373" t="str">
            <v>12022USDC</v>
          </cell>
          <cell r="C2373" t="str">
            <v>USDC</v>
          </cell>
          <cell r="D2373">
            <v>5.5741360089186172</v>
          </cell>
        </row>
        <row r="2374">
          <cell r="B2374" t="str">
            <v>12022USDT</v>
          </cell>
          <cell r="C2374" t="str">
            <v>USDT</v>
          </cell>
          <cell r="D2374">
            <v>5.5741360089186172</v>
          </cell>
        </row>
        <row r="2375">
          <cell r="B2375" t="str">
            <v>12022WETH</v>
          </cell>
          <cell r="C2375" t="str">
            <v>WETH</v>
          </cell>
          <cell r="D2375">
            <v>0</v>
          </cell>
        </row>
        <row r="2376">
          <cell r="B2376" t="str">
            <v>12022MATIC</v>
          </cell>
          <cell r="C2376" t="str">
            <v>MATIC</v>
          </cell>
          <cell r="D2376">
            <v>13.026755852842809</v>
          </cell>
        </row>
        <row r="2377">
          <cell r="B2377" t="str">
            <v>12022WETH</v>
          </cell>
          <cell r="C2377" t="str">
            <v>WETH</v>
          </cell>
          <cell r="D2377">
            <v>0</v>
          </cell>
        </row>
        <row r="2378">
          <cell r="B2378" t="str">
            <v>12022USDT</v>
          </cell>
          <cell r="C2378" t="str">
            <v>USDT</v>
          </cell>
          <cell r="D2378">
            <v>5.5865921787709496</v>
          </cell>
        </row>
        <row r="2379">
          <cell r="B2379" t="str">
            <v>12022USDC</v>
          </cell>
          <cell r="C2379" t="str">
            <v>USDC</v>
          </cell>
          <cell r="D2379">
            <v>5.5865921787709496</v>
          </cell>
        </row>
        <row r="2380">
          <cell r="B2380" t="str">
            <v>12022MATIC</v>
          </cell>
          <cell r="C2380" t="str">
            <v>MATIC</v>
          </cell>
          <cell r="D2380">
            <v>12.642458100558658</v>
          </cell>
        </row>
        <row r="2381">
          <cell r="B2381" t="str">
            <v>12022ETH</v>
          </cell>
          <cell r="C2381" t="str">
            <v>ETH</v>
          </cell>
          <cell r="D2381">
            <v>18113.184357541901</v>
          </cell>
        </row>
        <row r="2382">
          <cell r="B2382" t="str">
            <v>12022USDC</v>
          </cell>
          <cell r="C2382" t="str">
            <v>USDC</v>
          </cell>
          <cell r="D2382">
            <v>5.5865921787709496</v>
          </cell>
        </row>
        <row r="2383">
          <cell r="B2383" t="str">
            <v>12022WETH</v>
          </cell>
          <cell r="C2383" t="str">
            <v>WETH</v>
          </cell>
          <cell r="D2383">
            <v>0</v>
          </cell>
        </row>
        <row r="2384">
          <cell r="B2384" t="str">
            <v>12022ETH</v>
          </cell>
          <cell r="C2384" t="str">
            <v>ETH</v>
          </cell>
          <cell r="D2384">
            <v>18843.743016759778</v>
          </cell>
        </row>
        <row r="2385">
          <cell r="B2385" t="str">
            <v>12022USDT</v>
          </cell>
          <cell r="C2385" t="str">
            <v>USDT</v>
          </cell>
          <cell r="D2385">
            <v>5.5865921787709496</v>
          </cell>
        </row>
        <row r="2386">
          <cell r="B2386" t="str">
            <v>12022MATIC</v>
          </cell>
          <cell r="C2386" t="str">
            <v>MATIC</v>
          </cell>
          <cell r="D2386">
            <v>13.396648044692737</v>
          </cell>
        </row>
        <row r="2387">
          <cell r="B2387" t="str">
            <v>12022ETH</v>
          </cell>
          <cell r="C2387" t="str">
            <v>ETH</v>
          </cell>
          <cell r="D2387">
            <v>18245.045045045044</v>
          </cell>
        </row>
        <row r="2388">
          <cell r="B2388" t="str">
            <v>12022MATIC</v>
          </cell>
          <cell r="C2388" t="str">
            <v>MATIC</v>
          </cell>
          <cell r="D2388">
            <v>13.288288288288287</v>
          </cell>
        </row>
        <row r="2389">
          <cell r="B2389" t="str">
            <v>12022USDC</v>
          </cell>
          <cell r="C2389" t="str">
            <v>USDC</v>
          </cell>
          <cell r="D2389">
            <v>5.6306306306306304</v>
          </cell>
        </row>
        <row r="2390">
          <cell r="B2390" t="str">
            <v>12022WETH</v>
          </cell>
          <cell r="C2390" t="str">
            <v>WETH</v>
          </cell>
          <cell r="D2390">
            <v>0</v>
          </cell>
        </row>
        <row r="2391">
          <cell r="B2391" t="str">
            <v>12022USDT</v>
          </cell>
          <cell r="C2391" t="str">
            <v>USDT</v>
          </cell>
          <cell r="D2391">
            <v>5.6306306306306304</v>
          </cell>
        </row>
        <row r="2392">
          <cell r="B2392" t="str">
            <v>12022USDT</v>
          </cell>
          <cell r="C2392" t="str">
            <v>USDT</v>
          </cell>
          <cell r="D2392">
            <v>5.7077625570776256</v>
          </cell>
        </row>
        <row r="2393">
          <cell r="B2393" t="str">
            <v>12022MATIC</v>
          </cell>
          <cell r="C2393" t="str">
            <v>MATIC</v>
          </cell>
          <cell r="D2393">
            <v>11.832191780821917</v>
          </cell>
        </row>
        <row r="2394">
          <cell r="B2394" t="str">
            <v>12022WETH</v>
          </cell>
          <cell r="C2394" t="str">
            <v>WETH</v>
          </cell>
          <cell r="D2394">
            <v>0</v>
          </cell>
        </row>
        <row r="2395">
          <cell r="B2395" t="str">
            <v>12022ETH</v>
          </cell>
          <cell r="C2395" t="str">
            <v>ETH</v>
          </cell>
          <cell r="D2395">
            <v>17600.91324200913</v>
          </cell>
        </row>
        <row r="2396">
          <cell r="B2396" t="str">
            <v>12022USDC</v>
          </cell>
          <cell r="C2396" t="str">
            <v>USDC</v>
          </cell>
          <cell r="D2396">
            <v>5.7077625570776256</v>
          </cell>
        </row>
        <row r="2397">
          <cell r="B2397" t="str">
            <v>12022WETH</v>
          </cell>
          <cell r="C2397" t="str">
            <v>WETH</v>
          </cell>
          <cell r="D2397">
            <v>0</v>
          </cell>
        </row>
        <row r="2398">
          <cell r="B2398" t="str">
            <v>12022USDC</v>
          </cell>
          <cell r="C2398" t="str">
            <v>USDC</v>
          </cell>
          <cell r="D2398">
            <v>5.6980056980056988</v>
          </cell>
        </row>
        <row r="2399">
          <cell r="B2399" t="str">
            <v>12022MATIC</v>
          </cell>
          <cell r="C2399" t="str">
            <v>MATIC</v>
          </cell>
          <cell r="D2399">
            <v>12.051282051282055</v>
          </cell>
        </row>
        <row r="2400">
          <cell r="B2400" t="str">
            <v>12022ETH</v>
          </cell>
          <cell r="C2400" t="str">
            <v>ETH</v>
          </cell>
          <cell r="D2400">
            <v>17953.447293447294</v>
          </cell>
        </row>
        <row r="2401">
          <cell r="B2401" t="str">
            <v>12022USDT</v>
          </cell>
          <cell r="C2401" t="str">
            <v>USDT</v>
          </cell>
          <cell r="D2401">
            <v>5.6980056980056988</v>
          </cell>
        </row>
        <row r="2402">
          <cell r="B2402" t="str">
            <v>12022USDT</v>
          </cell>
          <cell r="C2402" t="str">
            <v>USDT</v>
          </cell>
          <cell r="D2402">
            <v>5.7012542759407072</v>
          </cell>
        </row>
        <row r="2403">
          <cell r="B2403" t="str">
            <v>12022MATIC</v>
          </cell>
          <cell r="C2403" t="str">
            <v>MATIC</v>
          </cell>
          <cell r="D2403">
            <v>11.316989737742304</v>
          </cell>
        </row>
        <row r="2404">
          <cell r="B2404" t="str">
            <v>12022WETH</v>
          </cell>
          <cell r="C2404" t="str">
            <v>WETH</v>
          </cell>
          <cell r="D2404">
            <v>0</v>
          </cell>
        </row>
        <row r="2405">
          <cell r="B2405" t="str">
            <v>12022ETH</v>
          </cell>
          <cell r="C2405" t="str">
            <v>ETH</v>
          </cell>
          <cell r="D2405">
            <v>17564.481185860888</v>
          </cell>
        </row>
        <row r="2406">
          <cell r="B2406" t="str">
            <v>12022USDC</v>
          </cell>
          <cell r="C2406" t="str">
            <v>USDC</v>
          </cell>
          <cell r="D2406">
            <v>5.7012542759407072</v>
          </cell>
        </row>
        <row r="2407">
          <cell r="B2407" t="str">
            <v>12022MATIC</v>
          </cell>
          <cell r="C2407" t="str">
            <v>MATIC</v>
          </cell>
          <cell r="D2407">
            <v>11.666666666666666</v>
          </cell>
        </row>
        <row r="2408">
          <cell r="B2408" t="str">
            <v>12022ETH</v>
          </cell>
          <cell r="C2408" t="str">
            <v>ETH</v>
          </cell>
          <cell r="D2408">
            <v>18182.423208191125</v>
          </cell>
        </row>
        <row r="2409">
          <cell r="B2409" t="str">
            <v>12022USDT</v>
          </cell>
          <cell r="C2409" t="str">
            <v>USDT</v>
          </cell>
          <cell r="D2409">
            <v>5.6882821387940838</v>
          </cell>
        </row>
        <row r="2410">
          <cell r="B2410" t="str">
            <v>12022USDC</v>
          </cell>
          <cell r="C2410" t="str">
            <v>USDC</v>
          </cell>
          <cell r="D2410">
            <v>5.6882821387940838</v>
          </cell>
        </row>
        <row r="2411">
          <cell r="B2411" t="str">
            <v>12022WETH</v>
          </cell>
          <cell r="C2411" t="str">
            <v>WETH</v>
          </cell>
          <cell r="D2411">
            <v>0</v>
          </cell>
        </row>
        <row r="2412">
          <cell r="B2412" t="str">
            <v>12022ETH</v>
          </cell>
          <cell r="C2412" t="str">
            <v>ETH</v>
          </cell>
          <cell r="D2412">
            <v>19577.471264367818</v>
          </cell>
        </row>
        <row r="2413">
          <cell r="B2413" t="str">
            <v>12022USDT</v>
          </cell>
          <cell r="C2413" t="str">
            <v>USDT</v>
          </cell>
          <cell r="D2413">
            <v>5.7471264367816097</v>
          </cell>
        </row>
        <row r="2414">
          <cell r="B2414" t="str">
            <v>12022MATIC</v>
          </cell>
          <cell r="C2414" t="str">
            <v>MATIC</v>
          </cell>
          <cell r="D2414">
            <v>12.942528735632184</v>
          </cell>
        </row>
        <row r="2415">
          <cell r="B2415" t="str">
            <v>12022USDC</v>
          </cell>
          <cell r="C2415" t="str">
            <v>USDC</v>
          </cell>
          <cell r="D2415">
            <v>5.741954022988506</v>
          </cell>
        </row>
        <row r="2416">
          <cell r="B2416" t="str">
            <v>12022WETH</v>
          </cell>
          <cell r="C2416" t="str">
            <v>WETH</v>
          </cell>
          <cell r="D2416">
            <v>0</v>
          </cell>
        </row>
        <row r="2417">
          <cell r="B2417" t="str">
            <v>12022USDT</v>
          </cell>
          <cell r="C2417" t="str">
            <v>USDT</v>
          </cell>
          <cell r="D2417">
            <v>5.7703404500865547</v>
          </cell>
        </row>
        <row r="2418">
          <cell r="B2418" t="str">
            <v>12022MATIC</v>
          </cell>
          <cell r="C2418" t="str">
            <v>MATIC</v>
          </cell>
          <cell r="D2418">
            <v>12.579342181188689</v>
          </cell>
        </row>
        <row r="2419">
          <cell r="B2419" t="str">
            <v>12022WETH</v>
          </cell>
          <cell r="C2419" t="str">
            <v>WETH</v>
          </cell>
          <cell r="D2419">
            <v>0</v>
          </cell>
        </row>
        <row r="2420">
          <cell r="B2420" t="str">
            <v>12022ETH</v>
          </cell>
          <cell r="C2420" t="str">
            <v>ETH</v>
          </cell>
          <cell r="D2420">
            <v>20408.366993652624</v>
          </cell>
        </row>
        <row r="2421">
          <cell r="B2421" t="str">
            <v>12022USDC</v>
          </cell>
          <cell r="C2421" t="str">
            <v>USDC</v>
          </cell>
          <cell r="D2421">
            <v>5.7691863819965379</v>
          </cell>
        </row>
        <row r="2422">
          <cell r="B2422" t="str">
            <v>12022USDT</v>
          </cell>
          <cell r="C2422" t="str">
            <v>USDT</v>
          </cell>
          <cell r="D2422">
            <v>5.7175528873642083</v>
          </cell>
        </row>
        <row r="2423">
          <cell r="B2423" t="str">
            <v>12022MATIC</v>
          </cell>
          <cell r="C2423" t="str">
            <v>MATIC</v>
          </cell>
          <cell r="D2423">
            <v>13.522012578616353</v>
          </cell>
        </row>
        <row r="2424">
          <cell r="B2424" t="str">
            <v>12022WETH</v>
          </cell>
          <cell r="C2424" t="str">
            <v>WETH</v>
          </cell>
          <cell r="D2424">
            <v>0</v>
          </cell>
        </row>
        <row r="2425">
          <cell r="B2425" t="str">
            <v>12022ETH</v>
          </cell>
          <cell r="C2425" t="str">
            <v>ETH</v>
          </cell>
          <cell r="D2425">
            <v>21644.768439108062</v>
          </cell>
        </row>
        <row r="2426">
          <cell r="B2426" t="str">
            <v>12022USDC</v>
          </cell>
          <cell r="C2426" t="str">
            <v>USDC</v>
          </cell>
          <cell r="D2426">
            <v>5.7158376214979993</v>
          </cell>
        </row>
        <row r="2427">
          <cell r="B2427" t="str">
            <v>12022USDT</v>
          </cell>
          <cell r="C2427" t="str">
            <v>USDT</v>
          </cell>
          <cell r="D2427">
            <v>5.6947608200455582</v>
          </cell>
        </row>
        <row r="2428">
          <cell r="B2428" t="str">
            <v>12022MATIC</v>
          </cell>
          <cell r="C2428" t="str">
            <v>MATIC</v>
          </cell>
          <cell r="D2428">
            <v>13.849658314350798</v>
          </cell>
        </row>
        <row r="2429">
          <cell r="B2429" t="str">
            <v>12022WETH</v>
          </cell>
          <cell r="C2429" t="str">
            <v>WETH</v>
          </cell>
          <cell r="D2429">
            <v>0</v>
          </cell>
        </row>
        <row r="2430">
          <cell r="B2430" t="str">
            <v>12022ETH</v>
          </cell>
          <cell r="C2430" t="str">
            <v>ETH</v>
          </cell>
          <cell r="D2430">
            <v>21441.685649202733</v>
          </cell>
        </row>
        <row r="2431">
          <cell r="B2431" t="str">
            <v>12022USDC</v>
          </cell>
          <cell r="C2431" t="str">
            <v>USDC</v>
          </cell>
          <cell r="D2431">
            <v>5.6947608200455582</v>
          </cell>
        </row>
        <row r="2432">
          <cell r="B2432" t="str">
            <v>12022USDT</v>
          </cell>
          <cell r="C2432" t="str">
            <v>USDT</v>
          </cell>
          <cell r="D2432">
            <v>5.636978579481398</v>
          </cell>
        </row>
        <row r="2433">
          <cell r="B2433" t="str">
            <v>12022MATIC</v>
          </cell>
          <cell r="C2433" t="str">
            <v>MATIC</v>
          </cell>
          <cell r="D2433">
            <v>14.379932356257047</v>
          </cell>
        </row>
        <row r="2434">
          <cell r="B2434" t="str">
            <v>12022WETH</v>
          </cell>
          <cell r="C2434" t="str">
            <v>WETH</v>
          </cell>
          <cell r="D2434">
            <v>0</v>
          </cell>
        </row>
        <row r="2435">
          <cell r="B2435" t="str">
            <v>12022ETH</v>
          </cell>
          <cell r="C2435" t="str">
            <v>ETH</v>
          </cell>
          <cell r="D2435">
            <v>21594.813979706876</v>
          </cell>
        </row>
        <row r="2436">
          <cell r="B2436" t="str">
            <v>12022USDC</v>
          </cell>
          <cell r="C2436" t="str">
            <v>USDC</v>
          </cell>
          <cell r="D2436">
            <v>5.636978579481398</v>
          </cell>
        </row>
        <row r="2437">
          <cell r="B2437" t="str">
            <v>12022USDT</v>
          </cell>
          <cell r="C2437" t="str">
            <v>USDT</v>
          </cell>
          <cell r="D2437">
            <v>5.6338028169014089</v>
          </cell>
        </row>
        <row r="2438">
          <cell r="B2438" t="str">
            <v>12022MATIC</v>
          </cell>
          <cell r="C2438" t="str">
            <v>MATIC</v>
          </cell>
          <cell r="D2438">
            <v>14.495774647887325</v>
          </cell>
        </row>
        <row r="2439">
          <cell r="B2439" t="str">
            <v>12022WETH</v>
          </cell>
          <cell r="C2439" t="str">
            <v>WETH</v>
          </cell>
          <cell r="D2439">
            <v>0</v>
          </cell>
        </row>
        <row r="2440">
          <cell r="B2440" t="str">
            <v>12022ETH</v>
          </cell>
          <cell r="C2440" t="str">
            <v>ETH</v>
          </cell>
          <cell r="D2440">
            <v>21221.070422535213</v>
          </cell>
        </row>
        <row r="2441">
          <cell r="B2441" t="str">
            <v>12022USDC</v>
          </cell>
          <cell r="C2441" t="str">
            <v>USDC</v>
          </cell>
          <cell r="D2441">
            <v>5.6338028169014089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Bretas" refreshedDate="45050.237143981481" createdVersion="8" refreshedVersion="8" minRefreshableVersion="3" recordCount="6139" xr:uid="{00000000-000A-0000-FFFF-FFFF00000000}">
  <cacheSource type="worksheet">
    <worksheetSource ref="A1:AF1048576" sheet="Tabela Projeção"/>
  </cacheSource>
  <cacheFields count="34">
    <cacheField name="id" numFmtId="0">
      <sharedItems containsBlank="1"/>
    </cacheField>
    <cacheField name="data_lançamento" numFmtId="0">
      <sharedItems containsNonDate="0" containsDate="1" containsString="0" containsBlank="1" minDate="2022-02-08T00:00:00" maxDate="2024-05-04T00:00:00"/>
    </cacheField>
    <cacheField name="data_liquidação" numFmtId="0">
      <sharedItems containsNonDate="0" containsDate="1" containsString="0" containsBlank="1" minDate="2022-02-08T00:00:00" maxDate="2023-05-04T00:00:00" count="398">
        <m/>
        <d v="2023-05-03T00:00:00"/>
        <d v="2023-05-02T00:00:00"/>
        <d v="2023-05-01T00:00:00"/>
        <d v="2023-04-30T00:00:00"/>
        <d v="2023-04-29T00:00:00"/>
        <d v="2023-04-28T00:00:00"/>
        <d v="2023-04-27T00:00:00"/>
        <d v="2023-04-26T00:00:00"/>
        <d v="2023-04-25T00:00:00"/>
        <d v="2023-04-24T00:00:00"/>
        <d v="2023-04-23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2T00:00:00"/>
        <d v="2022-07-20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7T00:00:00"/>
        <d v="2022-06-16T00:00:00"/>
        <d v="2022-06-15T00:00:00"/>
        <d v="2022-06-14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4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6T00:00:00"/>
        <d v="2022-03-25T00:00:00"/>
        <d v="2022-03-24T00:00:00"/>
        <d v="2022-03-23T00:00:00"/>
        <d v="2022-03-20T00:00:00"/>
        <d v="2022-03-18T00:00:00"/>
        <d v="2022-03-14T00:00:00"/>
        <d v="2022-03-13T00:00:00"/>
        <d v="2022-03-10T00:00:00"/>
        <d v="2022-03-09T00:00:00"/>
        <d v="2022-03-08T00:00:00"/>
        <d v="2022-03-07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18T00:00:00"/>
        <d v="2022-02-15T00:00:00"/>
        <d v="2022-02-11T00:00:00"/>
        <d v="2022-02-10T00:00:00"/>
        <d v="2022-02-09T00:00:00"/>
        <d v="2022-02-08T00:00:00"/>
      </sharedItems>
      <fieldGroup par="33" base="2">
        <rangePr groupBy="months" startDate="2022-02-08T00:00:00" endDate="2023-05-04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3"/>
        </groupItems>
      </fieldGroup>
    </cacheField>
    <cacheField name="datavencimento" numFmtId="0">
      <sharedItems containsNonDate="0" containsDate="1" containsString="0" containsBlank="1" minDate="2022-02-08T00:00:00" maxDate="2024-05-04T00:00:00"/>
    </cacheField>
    <cacheField name="valorprevisto" numFmtId="0">
      <sharedItems containsString="0" containsBlank="1" containsNumber="1" minValue="-4945782" maxValue="5125400"/>
    </cacheField>
    <cacheField name="valorrealizado" numFmtId="0">
      <sharedItems containsString="0" containsBlank="1" containsNumber="1" minValue="-4945782" maxValue="5125400"/>
    </cacheField>
    <cacheField name="moeda" numFmtId="0">
      <sharedItems containsBlank="1" count="7">
        <s v="BRL"/>
        <s v="MATIC"/>
        <s v="WETH"/>
        <s v="ETH"/>
        <s v="USDT"/>
        <s v="USDC"/>
        <m/>
      </sharedItems>
    </cacheField>
    <cacheField name="cotação" numFmtId="0">
      <sharedItems containsString="0" containsBlank="1" containsNumber="1" minValue="1" maxValue="16560.836859426421"/>
    </cacheField>
    <cacheField name="valorprevisto_BRL" numFmtId="0">
      <sharedItems containsString="0" containsBlank="1" containsNumber="1" minValue="-4945782" maxValue="5125400"/>
    </cacheField>
    <cacheField name="valorrealizado_BRL" numFmtId="0">
      <sharedItems containsString="0" containsBlank="1" containsNumber="1" minValue="-4945782" maxValue="5125400"/>
    </cacheField>
    <cacheField name="realizado" numFmtId="0">
      <sharedItems containsString="0" containsBlank="1" containsNumber="1" containsInteger="1" minValue="0" maxValue="1"/>
    </cacheField>
    <cacheField name="recorrente" numFmtId="0">
      <sharedItems containsNonDate="0" containsString="0" containsBlank="1"/>
    </cacheField>
    <cacheField name="de" numFmtId="0">
      <sharedItems containsBlank="1"/>
    </cacheField>
    <cacheField name="para" numFmtId="0">
      <sharedItems containsBlank="1"/>
    </cacheField>
    <cacheField name="percentualrateio" numFmtId="0">
      <sharedItems containsString="0" containsBlank="1" containsNumber="1" containsInteger="1" minValue="100" maxValue="100"/>
    </cacheField>
    <cacheField name="nomecentrocusto" numFmtId="0">
      <sharedItems containsBlank="1"/>
    </cacheField>
    <cacheField name="nomepessoa" numFmtId="0">
      <sharedItems containsBlank="1"/>
    </cacheField>
    <cacheField name="observacao" numFmtId="0">
      <sharedItems containsNonDate="0" containsString="0" containsBlank="1"/>
    </cacheField>
    <cacheField name="descricao" numFmtId="0">
      <sharedItems containsBlank="1"/>
    </cacheField>
    <cacheField name="numeronotafiscal" numFmtId="0">
      <sharedItems containsBlank="1"/>
    </cacheField>
    <cacheField name="contaativo" numFmtId="0">
      <sharedItems containsBlank="1"/>
    </cacheField>
    <cacheField name="projeto" numFmtId="0">
      <sharedItems containsBlank="1"/>
    </cacheField>
    <cacheField name="subcategoria4" numFmtId="0">
      <sharedItems containsBlank="1" count="182">
        <s v="Contabilidade - Serviço"/>
        <s v="Corporate - Lima &amp; Feigelson"/>
        <s v="Fornecedor - Venly"/>
        <s v="Software - Zeplin"/>
        <s v="Software - Google Gsuite"/>
        <s v="Limpeza e Manutenção"/>
        <s v="Aluguel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Pacote Office"/>
        <s v="Software - Notion"/>
        <s v="Software - Slack"/>
        <s v="Imposto - Contribuição"/>
        <s v="Imposto - Csrf"/>
        <s v="Imposto - Irrf"/>
        <s v="Provisionamento - Jurídico"/>
        <s v="Software - Npm Inc"/>
        <s v="Software - Docsend"/>
        <s v="Fornecedor - Vtex"/>
        <s v="Software - Webflow"/>
        <s v="Software - Postman"/>
        <s v="Software - Jira"/>
        <s v="Energia Elétrica"/>
        <s v="Software - Bot Discord"/>
        <s v="Imposto - Parcelamento Tributário"/>
        <s v="Api - Twitter"/>
        <s v="Software - Pitch.Com"/>
        <s v="Software - Figma"/>
        <s v="Internet"/>
        <s v="Software - Calendly"/>
        <s v="Software - Mongo Db"/>
        <s v="Software - Pinata"/>
        <s v="Prestação de Serviços"/>
        <s v="Bolsa Auxílio Estágio"/>
        <s v="Pró-Labore"/>
        <s v="Assessoria de Imprensa"/>
        <s v="Setupfee - Nestle"/>
        <s v="Imposto - Csll"/>
        <s v="Imposto - Irpj"/>
        <s v="Lgpd - Serviço"/>
        <s v="Imposto - Iss"/>
        <s v="Seed - Lima &amp; Feigelson"/>
        <s v="Propriedade Intelectual - Serviços"/>
        <s v="Imposto - Cofins"/>
        <s v="Imposto - Pis"/>
        <s v="Investimentos"/>
        <s v="Software - Midjourney"/>
        <s v="Estacionamento"/>
        <s v="Transação crypto"/>
        <s v="Envio de NFTs"/>
        <s v="Transferências"/>
        <s v="Taxa - Iof"/>
        <s v="Transporte"/>
        <s v="Software - Amazon Web Service"/>
        <s v="Serviços pontuais"/>
        <s v="Imposto - Retenções"/>
        <s v="Máquinas e Equipamentos"/>
        <s v="Material de Uso e Consumo"/>
        <m/>
        <s v="Mint"/>
        <s v="Software - Moralis"/>
        <s v="Mail Marketing"/>
        <s v="Contabilidade - Extras"/>
        <s v="Comercial"/>
        <s v="Conversões"/>
        <s v="Resgate de NFTs"/>
        <s v="Seed - Brz"/>
        <s v="Web Summit"/>
        <s v="Gestão - Avião"/>
        <s v="Software - Go Daddy"/>
        <s v="Societário - Taxas"/>
        <s v="Software - Make.Com"/>
        <s v="Software - Erp"/>
        <s v="Melhor Envio"/>
        <s v="Software - Maze"/>
        <s v="Setupfee - Los Grandes"/>
        <s v="Software - 650 Industries (Expo)"/>
        <s v="Hospedagem"/>
        <s v="Aporte Pre-Seed"/>
        <s v="Software - Alchemy"/>
        <s v="Software - Gitbook"/>
        <s v="Seed - Despachante"/>
        <s v="Software - Clicksign"/>
        <s v="Gestão - Transporte"/>
        <s v="Alimentação"/>
        <s v="Custódia - Conexões Games"/>
        <s v="Saque"/>
        <s v="Manutenção - Dux"/>
        <s v="Executar transação"/>
        <s v="Gestão - Hotel"/>
        <s v="Setupfee - Reserva X"/>
        <s v="Free-Lancer"/>
        <s v="Cartório"/>
        <s v="Software - Clickup"/>
        <s v="Manutenção - Fitdance"/>
        <s v="Venda Secundária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Fornecedor - Artista Mynt"/>
        <s v="Latitud"/>
        <s v="Integralização de Capital"/>
        <s v="Setupfee - Mynt"/>
        <s v="Comemorações"/>
        <s v="Corrigir"/>
        <s v="Mlabs"/>
        <s v="Finder Fee - Penta Hotels"/>
        <s v="Software - Google Pay"/>
        <s v="Setupfee - Penta Hotels"/>
        <s v="Software - Kinvo"/>
        <s v="Erros"/>
        <s v="Outros"/>
        <s v="Fornecedor - Artista Seamore"/>
        <s v="Utilização Plataforma - Whale Together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Config. endereço IPFS NFTs pre reveal"/>
        <s v="Roupas"/>
        <s v="Gleam Io"/>
        <s v="Avião"/>
        <s v="Software - Magic Labs"/>
        <s v="Gasolina"/>
        <s v="Pedágio"/>
        <s v="Imposto - Darf"/>
        <s v="Mobília"/>
        <s v="Taxa - Bancária"/>
        <s v="Bônus"/>
        <s v="Software - Loom"/>
        <s v="Venda Primária"/>
        <s v="Reembolso"/>
        <s v="Twitter Ads"/>
        <s v="Setupfee - Fitdance"/>
        <s v="Software - Koinly"/>
        <s v="Loja 55Unity"/>
        <s v="Compra de NFTs em lote"/>
        <s v="Ilustração"/>
        <s v="Assessoria Jurídica"/>
        <s v="Meta Ads"/>
        <s v="Fontes"/>
        <s v="Fiverr"/>
        <s v="Outras"/>
        <s v="Alterar nome do contrato"/>
        <s v="Convênio Estágio"/>
        <s v="Web Design"/>
        <s v="Alterar dono do contrato"/>
        <s v="Compensação por Emissão de Carbono"/>
        <s v="Fornecedor - Artista 55unity"/>
        <s v="Faria Cendão e Maia"/>
        <s v="Pausa no contrato"/>
      </sharedItems>
    </cacheField>
    <cacheField name="subcategoria3" numFmtId="0">
      <sharedItems containsBlank="1"/>
    </cacheField>
    <cacheField name="subcategoria2" numFmtId="0">
      <sharedItems containsBlank="1"/>
    </cacheField>
    <cacheField name="subcategoria" numFmtId="0">
      <sharedItems containsBlank="1"/>
    </cacheField>
    <cacheField name="categoria" numFmtId="0">
      <sharedItems containsBlank="1"/>
    </cacheField>
    <cacheField name="categoriaprojecao" numFmtId="0">
      <sharedItems containsBlank="1" count="23">
        <s v="Contabilidade"/>
        <s v="Jurídico"/>
        <s v="Parceiros/Fornecedores"/>
        <s v="Software"/>
        <s v="Escritório"/>
        <s v="Outros"/>
        <s v="Comercial"/>
        <s v="Custos na Blockchain"/>
        <s v="Marketing"/>
        <s v="Pessoal"/>
        <m/>
        <s v="Parcelamento tributário"/>
        <s v="Receita Operacional"/>
        <s v="Impostos e Taxas"/>
        <s v="Receita Financeira"/>
        <s v="Investimento"/>
        <s v="Custódia"/>
        <s v="Benefícios"/>
        <s v="Gestão" u="1"/>
        <s v="Parceiros" u="1"/>
        <s v="Round de Captação" u="1"/>
        <s v="Fornecedores" u="1"/>
        <s v="Equipamentos" u="1"/>
      </sharedItems>
    </cacheField>
    <cacheField name="categoriacusto_receita" numFmtId="0">
      <sharedItems containsNonDate="0" containsString="0" containsBlank="1"/>
    </cacheField>
    <cacheField name="hash" numFmtId="0">
      <sharedItems containsBlank="1"/>
    </cacheField>
    <cacheField name="check_conciliadoorigem" numFmtId="0">
      <sharedItems containsString="0" containsBlank="1" containsNumber="1" containsInteger="1" minValue="0" maxValue="1"/>
    </cacheField>
    <cacheField name="check_conciliadodestino" numFmtId="0">
      <sharedItems containsString="0" containsBlank="1" containsNumber="1" containsInteger="1" minValue="0" maxValue="1"/>
    </cacheField>
    <cacheField name="Trimestres" numFmtId="0" databaseField="0">
      <fieldGroup base="2">
        <rangePr groupBy="quarters" startDate="2022-02-08T00:00:00" endDate="2023-05-04T00:00:00"/>
        <groupItems count="6">
          <s v="&lt;08/02/2022"/>
          <s v="Trim1"/>
          <s v="Trim2"/>
          <s v="Trim3"/>
          <s v="Trim4"/>
          <s v="&gt;04/05/2023"/>
        </groupItems>
      </fieldGroup>
    </cacheField>
    <cacheField name="Anos" numFmtId="0" databaseField="0">
      <fieldGroup base="2">
        <rangePr groupBy="years" startDate="2022-02-08T00:00:00" endDate="2023-05-04T00:00:00"/>
        <groupItems count="4">
          <s v="&lt;08/02/2022"/>
          <s v="2022"/>
          <s v="2023"/>
          <s v="&gt;04/0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Bretas" refreshedDate="45050.237102083331" createdVersion="8" refreshedVersion="8" minRefreshableVersion="3" recordCount="6139" xr:uid="{00000000-000A-0000-FFFF-FFFF01000000}">
  <cacheSource type="worksheet">
    <worksheetSource ref="A1:AF6149" sheet="Tabela Projeção"/>
  </cacheSource>
  <cacheFields count="34">
    <cacheField name="id" numFmtId="0">
      <sharedItems containsBlank="1"/>
    </cacheField>
    <cacheField name="data_lançamento" numFmtId="0">
      <sharedItems containsNonDate="0" containsDate="1" containsString="0" containsBlank="1" minDate="2022-02-08T00:00:00" maxDate="2024-05-04T00:00:00"/>
    </cacheField>
    <cacheField name="data_liquidação" numFmtId="0">
      <sharedItems containsNonDate="0" containsDate="1" containsString="0" containsBlank="1" minDate="2022-02-08T00:00:00" maxDate="2023-05-04T00:00:00"/>
    </cacheField>
    <cacheField name="datavencimento" numFmtId="0">
      <sharedItems containsNonDate="0" containsDate="1" containsString="0" containsBlank="1" minDate="2022-02-08T00:00:00" maxDate="2024-05-04T00:00:00" count="653">
        <d v="2024-05-03T00:00:00"/>
        <d v="2024-05-02T00:00:00"/>
        <d v="2024-05-01T00:00:00"/>
        <d v="2024-04-29T00:00:00"/>
        <d v="2024-04-28T00:00:00"/>
        <d v="2024-04-26T00:00:00"/>
        <d v="2024-04-22T00:00:00"/>
        <d v="2024-04-20T00:00:00"/>
        <d v="2024-04-19T00:00:00"/>
        <d v="2024-04-18T00:00:00"/>
        <d v="2024-04-17T00:00:00"/>
        <d v="2024-04-16T00:00:00"/>
        <d v="2024-04-15T00:00:00"/>
        <d v="2024-04-14T00:00:00"/>
        <d v="2024-04-13T00:00:00"/>
        <d v="2024-04-12T00:00:00"/>
        <d v="2024-04-11T00:00:00"/>
        <d v="2024-04-08T00:00:00"/>
        <d v="2024-04-06T00:00:00"/>
        <d v="2024-04-05T00:00:00"/>
        <d v="2024-04-04T00:00:00"/>
        <d v="2024-04-03T00:00:00"/>
        <d v="2024-04-02T00:00:00"/>
        <d v="2024-04-01T00:00:00"/>
        <d v="2024-03-29T00:00:00"/>
        <d v="2024-03-28T00:00:00"/>
        <d v="2024-03-26T00:00:00"/>
        <d v="2024-03-22T00:00:00"/>
        <d v="2024-03-20T00:00:00"/>
        <d v="2024-03-19T00:00:00"/>
        <d v="2024-03-17T00:00:00"/>
        <d v="2024-03-16T00:00:00"/>
        <d v="2024-03-15T00:00:00"/>
        <d v="2024-03-14T00:00:00"/>
        <d v="2024-03-13T00:00:00"/>
        <d v="2024-03-12T00:00:00"/>
        <d v="2024-03-11T00:00:00"/>
        <d v="2024-03-08T00:00:00"/>
        <d v="2024-03-06T00:00:00"/>
        <d v="2024-03-05T00:00:00"/>
        <d v="2024-03-04T00:00:00"/>
        <d v="2024-03-03T00:00:00"/>
        <d v="2024-03-02T00:00:00"/>
        <d v="2024-03-01T00:00:00"/>
        <d v="2024-02-29T00:00:00"/>
        <d v="2024-02-28T00:00:00"/>
        <d v="2024-02-26T00:00:00"/>
        <d v="2024-02-22T00:00:00"/>
        <d v="2024-02-20T00:00:00"/>
        <d v="2024-02-19T00:00:00"/>
        <d v="2024-02-17T00:00:00"/>
        <d v="2024-02-16T00:00:00"/>
        <d v="2024-02-15T00:00:00"/>
        <d v="2024-02-14T00:00:00"/>
        <d v="2024-02-13T00:00:00"/>
        <d v="2024-02-12T00:00:00"/>
        <d v="2024-02-11T00:00:00"/>
        <d v="2024-02-08T00:00:00"/>
        <d v="2024-02-06T00:00:00"/>
        <d v="2024-02-05T00:00:00"/>
        <d v="2024-02-04T00:00:00"/>
        <d v="2024-02-03T00:00:00"/>
        <d v="2024-02-02T00:00:00"/>
        <d v="2024-02-01T00:00:00"/>
        <d v="2024-01-30T00:00:00"/>
        <d v="2024-01-29T00:00:00"/>
        <d v="2024-01-28T00:00:00"/>
        <d v="2024-01-26T00:00:00"/>
        <d v="2024-01-22T00:00:00"/>
        <d v="2024-01-20T00:00:00"/>
        <d v="2024-01-19T00:00:00"/>
        <d v="2024-01-18T00:00:00"/>
        <d v="2024-01-17T00:00:00"/>
        <d v="2024-01-16T00:00:00"/>
        <d v="2024-01-15T00:00:00"/>
        <d v="2024-01-14T00:00:00"/>
        <d v="2024-01-13T00:00:00"/>
        <d v="2024-01-12T00:00:00"/>
        <d v="2024-01-11T00:00:00"/>
        <d v="2024-01-08T00:00:00"/>
        <d v="2024-01-06T00:00:00"/>
        <d v="2024-01-05T00:00:00"/>
        <d v="2024-01-04T00:00:00"/>
        <d v="2024-01-03T00:00:00"/>
        <d v="2024-01-02T00:00:00"/>
        <d v="2024-01-01T00:00:00"/>
        <d v="2023-12-30T00:00:00"/>
        <d v="2023-12-29T00:00:00"/>
        <d v="2023-12-28T00:00:00"/>
        <d v="2023-12-26T00:00:00"/>
        <d v="2023-12-22T00:00:00"/>
        <d v="2023-12-20T00:00:00"/>
        <d v="2023-12-19T00:00:00"/>
        <d v="2023-12-17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6T00:00:00"/>
        <d v="2023-12-05T00:00:00"/>
        <d v="2023-12-04T00:00:00"/>
        <d v="2023-12-03T00:00:00"/>
        <d v="2023-12-02T00:00:00"/>
        <d v="2023-12-01T00:00:00"/>
        <d v="2023-11-30T00:00:00"/>
        <d v="2023-11-29T00:00:00"/>
        <d v="2023-11-28T00:00:00"/>
        <d v="2023-11-26T00:00:00"/>
        <d v="2023-11-22T00:00:00"/>
        <d v="2023-11-20T00:00:00"/>
        <d v="2023-11-19T00:00:00"/>
        <d v="2023-11-17T00:00:00"/>
        <d v="2023-11-16T00:00:00"/>
        <d v="2023-11-15T00:00:00"/>
        <d v="2023-11-14T00:00:00"/>
        <d v="2023-11-13T00:00:00"/>
        <d v="2023-11-12T00:00:00"/>
        <d v="2023-11-11T00:00:00"/>
        <d v="2023-11-08T00:00:00"/>
        <d v="2023-11-06T00:00:00"/>
        <d v="2023-11-05T00:00:00"/>
        <d v="2023-11-04T00:00:00"/>
        <d v="2023-11-03T00:00:00"/>
        <d v="2023-11-02T00:00:00"/>
        <d v="2023-11-01T00:00:00"/>
        <d v="2023-10-30T00:00:00"/>
        <d v="2023-10-29T00:00:00"/>
        <d v="2023-10-28T00:00:00"/>
        <d v="2023-10-26T00:00:00"/>
        <d v="2023-10-22T00:00:00"/>
        <d v="2023-10-20T00:00:00"/>
        <d v="2023-10-19T00:00:00"/>
        <d v="2023-10-18T00:00:00"/>
        <d v="2023-10-17T00:00:00"/>
        <d v="2023-10-16T00:00:00"/>
        <d v="2023-10-15T00:00:00"/>
        <d v="2023-10-14T00:00:00"/>
        <d v="2023-10-13T00:00:00"/>
        <d v="2023-10-12T00:00:00"/>
        <d v="2023-10-11T00:00:00"/>
        <d v="2023-10-08T00:00:00"/>
        <d v="2023-10-06T00:00:00"/>
        <d v="2023-10-05T00:00:00"/>
        <d v="2023-10-04T00:00:00"/>
        <d v="2023-10-03T00:00:00"/>
        <d v="2023-10-02T00:00:00"/>
        <d v="2023-10-01T00:00:00"/>
        <d v="2023-09-30T00:00:00"/>
        <d v="2023-09-29T00:00:00"/>
        <d v="2023-09-28T00:00:00"/>
        <d v="2023-09-26T00:00:00"/>
        <d v="2023-09-22T00:00:00"/>
        <d v="2023-09-20T00:00:00"/>
        <d v="2023-09-19T00:00:00"/>
        <d v="2023-09-17T00:00:00"/>
        <d v="2023-09-16T00:00:00"/>
        <d v="2023-09-15T00:00:00"/>
        <d v="2023-09-14T00:00:00"/>
        <d v="2023-09-13T00:00:00"/>
        <d v="2023-09-12T00:00:00"/>
        <d v="2023-09-11T00:00:00"/>
        <d v="2023-09-08T00:00:00"/>
        <d v="2023-09-06T00:00:00"/>
        <d v="2023-09-05T00:00:00"/>
        <d v="2023-09-04T00:00:00"/>
        <d v="2023-09-03T00:00:00"/>
        <d v="2023-09-02T00:00:00"/>
        <d v="2023-09-01T00:00:00"/>
        <d v="2023-08-31T00:00:00"/>
        <d v="2023-08-30T00:00:00"/>
        <d v="2023-08-29T00:00:00"/>
        <d v="2023-08-28T00:00:00"/>
        <d v="2023-08-26T00:00:00"/>
        <d v="2023-08-22T00:00:00"/>
        <d v="2023-08-20T00:00:00"/>
        <d v="2023-08-19T00:00:00"/>
        <d v="2023-08-17T00:00:00"/>
        <d v="2023-08-16T00:00:00"/>
        <d v="2023-08-15T00:00:00"/>
        <d v="2023-08-14T00:00:00"/>
        <d v="2023-08-13T00:00:00"/>
        <d v="2023-08-12T00:00:00"/>
        <d v="2023-08-11T00:00:00"/>
        <d v="2023-08-08T00:00:00"/>
        <d v="2023-08-06T00:00:00"/>
        <d v="2023-08-05T00:00:00"/>
        <d v="2023-08-04T00:00:00"/>
        <d v="2023-08-03T00:00:00"/>
        <d v="2023-08-02T00:00:00"/>
        <d v="2023-08-01T00:00:00"/>
        <d v="2023-07-30T00:00:00"/>
        <d v="2023-07-29T00:00:00"/>
        <d v="2023-07-28T00:00:00"/>
        <d v="2023-07-26T00:00:00"/>
        <d v="2023-07-22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08T00:00:00"/>
        <d v="2023-07-06T00:00:00"/>
        <d v="2023-07-05T00:00:00"/>
        <d v="2023-07-04T00:00:00"/>
        <d v="2023-07-03T00:00:00"/>
        <d v="2023-07-02T00:00:00"/>
        <d v="2023-07-01T00:00:00"/>
        <d v="2023-06-30T00:00:00"/>
        <d v="2023-06-29T00:00:00"/>
        <d v="2023-06-28T00:00:00"/>
        <d v="2023-06-26T00:00:00"/>
        <d v="2023-06-22T00:00:00"/>
        <d v="2023-06-20T00:00:00"/>
        <d v="2023-06-19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08T00:00:00"/>
        <d v="2023-06-06T00:00:00"/>
        <d v="2023-06-05T00:00:00"/>
        <d v="2023-06-04T00:00:00"/>
        <d v="2023-06-03T00:00:00"/>
        <d v="2023-06-02T00:00:00"/>
        <d v="2023-06-01T00:00:00"/>
        <d v="2023-05-31T00:00:00"/>
        <d v="2023-05-30T00:00:00"/>
        <d v="2023-05-29T00:00:00"/>
        <d v="2023-05-28T00:00:00"/>
        <d v="2023-05-26T00:00:00"/>
        <d v="2023-05-22T00:00:00"/>
        <d v="2023-05-20T00:00:00"/>
        <d v="2023-05-19T00:00:00"/>
        <d v="2023-05-17T00:00:00"/>
        <d v="2023-05-16T00:00:00"/>
        <d v="2023-05-15T00:00:00"/>
        <d v="2023-05-14T00:00:00"/>
        <d v="2023-05-13T00:00:00"/>
        <d v="2023-05-12T00:00:00"/>
        <d v="2023-05-11T00:00:00"/>
        <d v="2023-05-08T00:00:00"/>
        <d v="2023-05-06T00:00:00"/>
        <d v="2023-05-05T00:00:00"/>
        <d v="2023-05-04T00:00:00"/>
        <d v="2023-05-03T00:00:00"/>
        <d v="2023-05-02T00:00:00"/>
        <d v="2023-04-30T00:00:00"/>
        <d v="2023-05-01T00:00:00"/>
        <d v="2023-04-29T00:00:00"/>
        <d v="2023-04-28T00:00:00"/>
        <d v="2023-04-27T00:00:00"/>
        <d v="2023-04-26T00:00:00"/>
        <d v="2023-04-22T00:00:00"/>
        <d v="2023-04-25T00:00:00"/>
        <d v="2023-04-24T00:00:00"/>
        <d v="2023-04-23T00:00:00"/>
        <d v="2023-04-21T00:00:00"/>
        <d v="2023-04-20T00:00:00"/>
        <d v="2023-04-19T00:00:00"/>
        <d v="2023-04-18T00:00:00"/>
        <d v="2023-04-01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09-06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2T00:00:00"/>
        <d v="2022-07-20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7T00:00:00"/>
        <d v="2022-06-16T00:00:00"/>
        <d v="2022-06-15T00:00:00"/>
        <d v="2022-06-14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4T00:00:00"/>
        <d v="2022-04-20T00:00:00"/>
        <d v="2022-04-05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6T00:00:00"/>
        <d v="2022-03-25T00:00:00"/>
        <d v="2022-03-24T00:00:00"/>
        <d v="2022-03-23T00:00:00"/>
        <d v="2022-03-20T00:00:00"/>
        <d v="2022-03-18T00:00:00"/>
        <d v="2022-03-14T00:00:00"/>
        <d v="2022-03-13T00:00:00"/>
        <d v="2022-03-10T00:00:00"/>
        <d v="2022-03-09T00:00:00"/>
        <d v="2022-03-08T00:00:00"/>
        <d v="2022-03-07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18T00:00:00"/>
        <d v="2022-02-15T00:00:00"/>
        <d v="2022-02-11T00:00:00"/>
        <d v="2022-02-10T00:00:00"/>
        <d v="2022-02-09T00:00:00"/>
        <d v="2022-02-08T00:00:00"/>
        <m/>
      </sharedItems>
      <fieldGroup par="33" base="3">
        <rangePr groupBy="months" startDate="2022-02-08T00:00:00" endDate="2024-05-04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4"/>
        </groupItems>
      </fieldGroup>
    </cacheField>
    <cacheField name="valorprevisto" numFmtId="0">
      <sharedItems containsString="0" containsBlank="1" containsNumber="1" minValue="-4945782" maxValue="5125400"/>
    </cacheField>
    <cacheField name="valorrealizado" numFmtId="0">
      <sharedItems containsString="0" containsBlank="1" containsNumber="1" minValue="-4945782" maxValue="5125400"/>
    </cacheField>
    <cacheField name="moeda" numFmtId="0">
      <sharedItems containsBlank="1" count="7">
        <s v="BRL"/>
        <s v="MATIC"/>
        <s v="WETH"/>
        <s v="ETH"/>
        <s v="USDT"/>
        <s v="USDC"/>
        <m/>
      </sharedItems>
    </cacheField>
    <cacheField name="cotação" numFmtId="0">
      <sharedItems containsString="0" containsBlank="1" containsNumber="1" minValue="1" maxValue="16560.836859426421"/>
    </cacheField>
    <cacheField name="valorprevisto_BRL" numFmtId="0">
      <sharedItems containsString="0" containsBlank="1" containsNumber="1" minValue="-4945782" maxValue="5125400"/>
    </cacheField>
    <cacheField name="valorrealizado_BRL" numFmtId="0">
      <sharedItems containsString="0" containsBlank="1" containsNumber="1" minValue="-4945782" maxValue="5125400"/>
    </cacheField>
    <cacheField name="realizado" numFmtId="0">
      <sharedItems containsString="0" containsBlank="1" containsNumber="1" containsInteger="1" minValue="0" maxValue="1" count="3">
        <n v="0"/>
        <n v="1"/>
        <m/>
      </sharedItems>
    </cacheField>
    <cacheField name="recorrente" numFmtId="0">
      <sharedItems containsNonDate="0" containsString="0" containsBlank="1"/>
    </cacheField>
    <cacheField name="de" numFmtId="0">
      <sharedItems containsBlank="1"/>
    </cacheField>
    <cacheField name="para" numFmtId="0">
      <sharedItems containsBlank="1"/>
    </cacheField>
    <cacheField name="percentualrateio" numFmtId="0">
      <sharedItems containsString="0" containsBlank="1" containsNumber="1" containsInteger="1" minValue="100" maxValue="100"/>
    </cacheField>
    <cacheField name="nomecentrocusto" numFmtId="0">
      <sharedItems containsBlank="1"/>
    </cacheField>
    <cacheField name="nomepessoa" numFmtId="0">
      <sharedItems containsBlank="1"/>
    </cacheField>
    <cacheField name="observacao" numFmtId="0">
      <sharedItems containsNonDate="0" containsString="0" containsBlank="1"/>
    </cacheField>
    <cacheField name="descricao" numFmtId="0">
      <sharedItems containsBlank="1"/>
    </cacheField>
    <cacheField name="numeronotafiscal" numFmtId="0">
      <sharedItems containsBlank="1"/>
    </cacheField>
    <cacheField name="contaativo" numFmtId="0">
      <sharedItems containsBlank="1"/>
    </cacheField>
    <cacheField name="projeto" numFmtId="0">
      <sharedItems containsBlank="1"/>
    </cacheField>
    <cacheField name="subcategoria4" numFmtId="0">
      <sharedItems containsBlank="1" count="182">
        <s v="Contabilidade - Serviço"/>
        <s v="Corporate - Lima &amp; Feigelson"/>
        <s v="Fornecedor - Venly"/>
        <s v="Software - Zeplin"/>
        <s v="Software - Google Gsuite"/>
        <s v="Limpeza e Manutenção"/>
        <s v="Aluguel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Pacote Office"/>
        <s v="Software - Notion"/>
        <s v="Software - Slack"/>
        <s v="Imposto - Contribuição"/>
        <s v="Imposto - Csrf"/>
        <s v="Imposto - Irrf"/>
        <s v="Provisionamento - Jurídico"/>
        <s v="Software - Npm Inc"/>
        <s v="Software - Docsend"/>
        <s v="Fornecedor - Vtex"/>
        <s v="Software - Webflow"/>
        <s v="Software - Postman"/>
        <s v="Software - Jira"/>
        <s v="Energia Elétrica"/>
        <s v="Software - Bot Discord"/>
        <s v="Imposto - Parcelamento Tributário"/>
        <s v="Api - Twitter"/>
        <s v="Software - Pitch.Com"/>
        <s v="Software - Figma"/>
        <s v="Internet"/>
        <s v="Software - Calendly"/>
        <s v="Software - Mongo Db"/>
        <s v="Software - Pinata"/>
        <s v="Prestação de Serviços"/>
        <s v="Bolsa Auxílio Estágio"/>
        <s v="Pró-Labore"/>
        <s v="Assessoria de Imprensa"/>
        <s v="Setupfee - Nestle"/>
        <s v="Imposto - Csll"/>
        <s v="Imposto - Irpj"/>
        <s v="Lgpd - Serviço"/>
        <s v="Imposto - Iss"/>
        <s v="Seed - Lima &amp; Feigelson"/>
        <s v="Propriedade Intelectual - Serviços"/>
        <s v="Imposto - Cofins"/>
        <s v="Imposto - Pis"/>
        <s v="Investimentos"/>
        <s v="Software - Midjourney"/>
        <s v="Estacionamento"/>
        <s v="Transação crypto"/>
        <s v="Envio de NFTs"/>
        <s v="Transferências"/>
        <s v="Taxa - Iof"/>
        <s v="Transporte"/>
        <s v="Software - Amazon Web Service"/>
        <s v="Serviços pontuais"/>
        <s v="Imposto - Retenções"/>
        <s v="Máquinas e Equipamentos"/>
        <s v="Material de Uso e Consumo"/>
        <m/>
        <s v="Mint"/>
        <s v="Software - Moralis"/>
        <s v="Mail Marketing"/>
        <s v="Contabilidade - Extras"/>
        <s v="Comercial"/>
        <s v="Conversões"/>
        <s v="Resgate de NFTs"/>
        <s v="Seed - Brz"/>
        <s v="Web Summit"/>
        <s v="Gestão - Avião"/>
        <s v="Software - Go Daddy"/>
        <s v="Societário - Taxas"/>
        <s v="Software - Make.Com"/>
        <s v="Software - Erp"/>
        <s v="Melhor Envio"/>
        <s v="Software - Maze"/>
        <s v="Setupfee - Los Grandes"/>
        <s v="Software - 650 Industries (Expo)"/>
        <s v="Hospedagem"/>
        <s v="Aporte Pre-Seed"/>
        <s v="Software - Alchemy"/>
        <s v="Software - Gitbook"/>
        <s v="Seed - Despachante"/>
        <s v="Software - Clicksign"/>
        <s v="Gestão - Transporte"/>
        <s v="Alimentação"/>
        <s v="Custódia - Conexões Games"/>
        <s v="Saque"/>
        <s v="Manutenção - Dux"/>
        <s v="Executar transação"/>
        <s v="Gestão - Hotel"/>
        <s v="Setupfee - Reserva X"/>
        <s v="Free-Lancer"/>
        <s v="Cartório"/>
        <s v="Software - Clickup"/>
        <s v="Manutenção - Fitdance"/>
        <s v="Venda Secundária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Fornecedor - Artista Mynt"/>
        <s v="Latitud"/>
        <s v="Integralização de Capital"/>
        <s v="Setupfee - Mynt"/>
        <s v="Comemorações"/>
        <s v="Corrigir"/>
        <s v="Mlabs"/>
        <s v="Finder Fee - Penta Hotels"/>
        <s v="Software - Google Pay"/>
        <s v="Setupfee - Penta Hotels"/>
        <s v="Software - Kinvo"/>
        <s v="Erros"/>
        <s v="Outros"/>
        <s v="Fornecedor - Artista Seamore"/>
        <s v="Utilização Plataforma - Whale Together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Config. endereço IPFS NFTs pre reveal"/>
        <s v="Roupas"/>
        <s v="Gleam Io"/>
        <s v="Avião"/>
        <s v="Software - Magic Labs"/>
        <s v="Gasolina"/>
        <s v="Pedágio"/>
        <s v="Imposto - Darf"/>
        <s v="Mobília"/>
        <s v="Taxa - Bancária"/>
        <s v="Bônus"/>
        <s v="Software - Loom"/>
        <s v="Venda Primária"/>
        <s v="Reembolso"/>
        <s v="Twitter Ads"/>
        <s v="Setupfee - Fitdance"/>
        <s v="Software - Koinly"/>
        <s v="Loja 55Unity"/>
        <s v="Compra de NFTs em lote"/>
        <s v="Ilustração"/>
        <s v="Assessoria Jurídica"/>
        <s v="Meta Ads"/>
        <s v="Fontes"/>
        <s v="Fiverr"/>
        <s v="Outras"/>
        <s v="Alterar nome do contrato"/>
        <s v="Convênio Estágio"/>
        <s v="Web Design"/>
        <s v="Alterar dono do contrato"/>
        <s v="Compensação por Emissão de Carbono"/>
        <s v="Fornecedor - Artista 55unity"/>
        <s v="Faria Cendão e Maia"/>
        <s v="Pausa no contrato"/>
      </sharedItems>
    </cacheField>
    <cacheField name="subcategoria3" numFmtId="0">
      <sharedItems containsBlank="1"/>
    </cacheField>
    <cacheField name="subcategoria2" numFmtId="0">
      <sharedItems containsBlank="1"/>
    </cacheField>
    <cacheField name="subcategoria" numFmtId="0">
      <sharedItems containsBlank="1"/>
    </cacheField>
    <cacheField name="categoria" numFmtId="0">
      <sharedItems containsBlank="1"/>
    </cacheField>
    <cacheField name="categoriaprojecao" numFmtId="0">
      <sharedItems containsBlank="1" count="18">
        <s v="Contabilidade"/>
        <s v="Jurídico"/>
        <s v="Parceiros/Fornecedores"/>
        <s v="Software"/>
        <s v="Escritório"/>
        <s v="Outros"/>
        <s v="Comercial"/>
        <s v="Custos na Blockchain"/>
        <s v="Marketing"/>
        <s v="Pessoal"/>
        <m/>
        <s v="Parcelamento tributário"/>
        <s v="Receita Operacional"/>
        <s v="Impostos e Taxas"/>
        <s v="Receita Financeira"/>
        <s v="Investimento"/>
        <s v="Custódia"/>
        <s v="Benefícios"/>
      </sharedItems>
    </cacheField>
    <cacheField name="categoriacusto_receita" numFmtId="0">
      <sharedItems containsNonDate="0" containsString="0" containsBlank="1"/>
    </cacheField>
    <cacheField name="hash" numFmtId="0">
      <sharedItems containsBlank="1"/>
    </cacheField>
    <cacheField name="check_conciliadoorigem" numFmtId="0">
      <sharedItems containsString="0" containsBlank="1" containsNumber="1" containsInteger="1" minValue="0" maxValue="1"/>
    </cacheField>
    <cacheField name="check_conciliadodestino" numFmtId="0">
      <sharedItems containsString="0" containsBlank="1" containsNumber="1" containsInteger="1" minValue="0" maxValue="1"/>
    </cacheField>
    <cacheField name="Trimestres" numFmtId="0" databaseField="0">
      <fieldGroup base="3">
        <rangePr groupBy="quarters" startDate="2022-02-08T00:00:00" endDate="2024-05-04T00:00:00"/>
        <groupItems count="6">
          <s v="&lt;08/02/2022"/>
          <s v="Trim1"/>
          <s v="Trim2"/>
          <s v="Trim3"/>
          <s v="Trim4"/>
          <s v="&gt;04/05/2024"/>
        </groupItems>
      </fieldGroup>
    </cacheField>
    <cacheField name="Anos" numFmtId="0" databaseField="0">
      <fieldGroup base="3">
        <rangePr groupBy="years" startDate="2022-02-08T00:00:00" endDate="2024-05-04T00:00:00"/>
        <groupItems count="5">
          <s v="&lt;08/02/2022"/>
          <s v="2022"/>
          <s v="2023"/>
          <s v="2024"/>
          <s v="&gt;04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6139">
  <r>
    <s v="6223"/>
    <d v="2024-05-03T00:00:00"/>
    <x v="0"/>
    <d v="2024-05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1"/>
    <d v="2024-05-03T00:00:00"/>
    <x v="0"/>
    <d v="2024-05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3"/>
    <d v="2024-05-02T00:00:00"/>
    <x v="0"/>
    <d v="2024-05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2"/>
    <d v="2024-05-01T00:00:00"/>
    <x v="0"/>
    <d v="2024-05-01T00:00:00"/>
    <n v="-120"/>
    <m/>
    <x v="0"/>
    <n v="1"/>
    <n v="-120"/>
    <m/>
    <n v="0"/>
    <m/>
    <m/>
    <s v="Zeplin, Inc"/>
    <n v="100"/>
    <s v="Operações"/>
    <s v="Zeplin, Inc"/>
    <m/>
    <s v="Software - Zeplin - 1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5"/>
    <d v="2024-05-01T00:00:00"/>
    <x v="0"/>
    <d v="2024-05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1"/>
    <d v="2024-04-29T00:00:00"/>
    <x v="0"/>
    <d v="2024-04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80"/>
    <d v="2024-04-29T00:00:00"/>
    <x v="0"/>
    <d v="2024-04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7"/>
    <d v="2024-04-29T00:00:00"/>
    <x v="0"/>
    <d v="2024-04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6"/>
    <d v="2024-04-29T00:00:00"/>
    <x v="0"/>
    <d v="2024-04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4"/>
    <d v="2024-04-29T00:00:00"/>
    <x v="0"/>
    <d v="2024-04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6"/>
    <d v="2024-04-29T00:00:00"/>
    <x v="0"/>
    <d v="2024-04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20"/>
    <d v="2024-04-29T00:00:00"/>
    <x v="0"/>
    <d v="2024-04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2"/>
    <d v="2024-04-29T00:00:00"/>
    <x v="0"/>
    <d v="2024-04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1"/>
    <d v="2024-04-28T00:00:00"/>
    <x v="0"/>
    <d v="2024-04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3"/>
    <d v="2024-04-26T00:00:00"/>
    <x v="0"/>
    <d v="2024-04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6"/>
    <d v="2024-04-22T00:00:00"/>
    <x v="0"/>
    <d v="2024-04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4"/>
    <d v="2024-04-22T00:00:00"/>
    <x v="0"/>
    <d v="2024-04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40"/>
    <d v="2024-04-22T00:00:00"/>
    <x v="0"/>
    <d v="2024-04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9"/>
    <d v="2024-04-20T00:00:00"/>
    <x v="0"/>
    <d v="2024-04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8"/>
    <d v="2024-04-20T00:00:00"/>
    <x v="0"/>
    <d v="2024-04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3"/>
    <d v="2024-04-20T00:00:00"/>
    <x v="0"/>
    <d v="2024-04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5"/>
    <d v="2024-04-19T00:00:00"/>
    <x v="0"/>
    <d v="2024-04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3"/>
    <d v="2024-04-19T00:00:00"/>
    <x v="0"/>
    <d v="2024-04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5"/>
    <d v="2024-04-18T00:00:00"/>
    <x v="0"/>
    <d v="2024-04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7"/>
    <d v="2024-04-17T00:00:00"/>
    <x v="0"/>
    <d v="2024-04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5"/>
    <d v="2024-04-17T00:00:00"/>
    <x v="0"/>
    <d v="2024-04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1"/>
    <d v="2024-04-16T00:00:00"/>
    <x v="0"/>
    <d v="2024-04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8"/>
    <d v="2024-04-15T00:00:00"/>
    <x v="0"/>
    <d v="2024-04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6"/>
    <d v="2024-04-15T00:00:00"/>
    <x v="0"/>
    <d v="2024-04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2"/>
    <d v="2024-04-14T00:00:00"/>
    <x v="0"/>
    <d v="2024-04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5"/>
    <d v="2024-04-13T00:00:00"/>
    <x v="0"/>
    <d v="2024-04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8"/>
    <d v="2024-04-13T00:00:00"/>
    <x v="0"/>
    <d v="2024-04-13T00:00:00"/>
    <n v="-13.82"/>
    <m/>
    <x v="0"/>
    <n v="1"/>
    <n v="-13.82"/>
    <m/>
    <n v="0"/>
    <m/>
    <m/>
    <s v="Discord"/>
    <n v="100"/>
    <m/>
    <s v="Discord"/>
    <m/>
    <s v="Tweetshit Premium - 1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2"/>
    <d v="2024-04-13T00:00:00"/>
    <x v="0"/>
    <d v="2024-04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3/50"/>
    <m/>
    <m/>
    <m/>
    <x v="31"/>
    <s v="Impostos"/>
    <s v="Tax And Fees"/>
    <s v="Tax And Fees"/>
    <s v="Tax And Fees"/>
    <x v="11"/>
    <m/>
    <m/>
    <n v="0"/>
    <n v="0"/>
  </r>
  <r>
    <s v="7965"/>
    <d v="2024-04-13T00:00:00"/>
    <x v="0"/>
    <d v="2024-04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0"/>
    <d v="2024-04-12T00:00:00"/>
    <x v="0"/>
    <d v="2024-04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1"/>
    <d v="2024-04-12T00:00:00"/>
    <x v="0"/>
    <d v="2024-04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7"/>
    <d v="2024-04-11T00:00:00"/>
    <x v="0"/>
    <d v="2024-04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7"/>
    <d v="2024-04-08T00:00:00"/>
    <x v="0"/>
    <d v="2024-04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800"/>
    <d v="2024-04-08T00:00:00"/>
    <x v="0"/>
    <d v="2024-04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0"/>
    <d v="2024-04-06T00:00:00"/>
    <x v="0"/>
    <d v="2024-04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2"/>
    <d v="2024-04-05T00:00:00"/>
    <x v="0"/>
    <d v="2024-04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6"/>
    <d v="2024-04-05T00:00:00"/>
    <x v="0"/>
    <d v="2024-04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1"/>
    <d v="2024-04-04T00:00:00"/>
    <x v="0"/>
    <d v="2024-04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7"/>
    <d v="2024-04-04T00:00:00"/>
    <x v="0"/>
    <d v="2024-04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5"/>
    <d v="2024-04-04T00:00:00"/>
    <x v="0"/>
    <d v="2024-04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2"/>
    <d v="2024-04-04T00:00:00"/>
    <x v="0"/>
    <d v="2024-04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41"/>
    <d v="2024-04-04T00:00:00"/>
    <x v="0"/>
    <d v="2024-04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7"/>
    <d v="2024-04-04T00:00:00"/>
    <x v="0"/>
    <d v="2024-04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5"/>
    <d v="2024-04-04T00:00:00"/>
    <x v="0"/>
    <d v="2024-04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0"/>
    <d v="2024-04-04T00:00:00"/>
    <x v="0"/>
    <d v="2024-04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9"/>
    <d v="2024-04-04T00:00:00"/>
    <x v="0"/>
    <d v="2024-04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7"/>
    <d v="2024-04-04T00:00:00"/>
    <x v="0"/>
    <d v="2024-04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0"/>
    <d v="2024-04-04T00:00:00"/>
    <x v="0"/>
    <d v="2024-04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70"/>
    <d v="2024-04-04T00:00:00"/>
    <x v="0"/>
    <d v="2024-04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7"/>
    <d v="2024-04-04T00:00:00"/>
    <x v="0"/>
    <d v="2024-04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2"/>
    <d v="2024-04-04T00:00:00"/>
    <x v="0"/>
    <d v="2024-04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7"/>
    <d v="2024-04-04T00:00:00"/>
    <x v="0"/>
    <d v="2024-04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5"/>
    <d v="2024-04-04T00:00:00"/>
    <x v="0"/>
    <d v="2024-04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3"/>
    <d v="2024-04-04T00:00:00"/>
    <x v="0"/>
    <d v="2024-04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200"/>
    <d v="2024-04-04T00:00:00"/>
    <x v="0"/>
    <d v="2024-04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6"/>
    <d v="2024-04-04T00:00:00"/>
    <x v="0"/>
    <d v="2024-04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5"/>
    <d v="2024-04-04T00:00:00"/>
    <x v="0"/>
    <d v="2024-04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9"/>
    <d v="2024-04-04T00:00:00"/>
    <x v="0"/>
    <d v="2024-04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9"/>
    <d v="2024-04-04T00:00:00"/>
    <x v="0"/>
    <d v="2024-04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6"/>
    <d v="2024-04-04T00:00:00"/>
    <x v="0"/>
    <d v="2024-04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4"/>
    <d v="2024-04-04T00:00:00"/>
    <x v="0"/>
    <d v="2024-04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30"/>
    <d v="2024-04-04T00:00:00"/>
    <x v="0"/>
    <d v="2024-04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6"/>
    <d v="2024-04-04T00:00:00"/>
    <x v="0"/>
    <d v="2024-04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4"/>
    <d v="2024-04-04T00:00:00"/>
    <x v="0"/>
    <d v="2024-04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0"/>
    <d v="2024-04-04T00:00:00"/>
    <x v="0"/>
    <d v="2024-04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8"/>
    <d v="2024-04-04T00:00:00"/>
    <x v="0"/>
    <d v="2024-04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7"/>
    <d v="2024-04-04T00:00:00"/>
    <x v="0"/>
    <d v="2024-04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4"/>
    <d v="2024-04-04T00:00:00"/>
    <x v="0"/>
    <d v="2024-04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3"/>
    <d v="2024-04-04T00:00:00"/>
    <x v="0"/>
    <d v="2024-04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2"/>
    <d v="2024-04-04T00:00:00"/>
    <x v="0"/>
    <d v="2024-04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20"/>
    <d v="2024-04-03T00:00:00"/>
    <x v="0"/>
    <d v="2024-04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0"/>
    <d v="2024-04-03T00:00:00"/>
    <x v="0"/>
    <d v="2024-04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2"/>
    <d v="2024-04-02T00:00:00"/>
    <x v="0"/>
    <d v="2024-04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5"/>
    <d v="2024-04-01T00:00:00"/>
    <x v="0"/>
    <d v="2024-04-01T00:00:00"/>
    <n v="-120"/>
    <m/>
    <x v="0"/>
    <n v="1"/>
    <n v="-120"/>
    <m/>
    <n v="0"/>
    <m/>
    <m/>
    <s v="Zeplin, Inc"/>
    <n v="100"/>
    <s v="Operações"/>
    <s v="Zeplin, Inc"/>
    <m/>
    <s v="Software - Zeplin - 1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4"/>
    <d v="2024-04-01T00:00:00"/>
    <x v="0"/>
    <d v="2024-04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0"/>
    <d v="2024-03-29T00:00:00"/>
    <x v="0"/>
    <d v="2024-03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9"/>
    <d v="2024-03-29T00:00:00"/>
    <x v="0"/>
    <d v="2024-03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6"/>
    <d v="2024-03-29T00:00:00"/>
    <x v="0"/>
    <d v="2024-03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5"/>
    <d v="2024-03-29T00:00:00"/>
    <x v="0"/>
    <d v="2024-03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3"/>
    <d v="2024-03-29T00:00:00"/>
    <x v="0"/>
    <d v="2024-03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5"/>
    <d v="2024-03-29T00:00:00"/>
    <x v="0"/>
    <d v="2024-03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8"/>
    <d v="2024-03-29T00:00:00"/>
    <x v="0"/>
    <d v="2024-03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6"/>
    <d v="2024-03-29T00:00:00"/>
    <x v="0"/>
    <d v="2024-03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0"/>
    <d v="2024-03-28T00:00:00"/>
    <x v="0"/>
    <d v="2024-03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2"/>
    <d v="2024-03-26T00:00:00"/>
    <x v="0"/>
    <d v="2024-03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4"/>
    <d v="2024-03-22T00:00:00"/>
    <x v="0"/>
    <d v="2024-03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2"/>
    <d v="2024-03-22T00:00:00"/>
    <x v="0"/>
    <d v="2024-03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9"/>
    <d v="2024-03-22T00:00:00"/>
    <x v="0"/>
    <d v="2024-03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8"/>
    <d v="2024-03-20T00:00:00"/>
    <x v="0"/>
    <d v="2024-03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7"/>
    <d v="2024-03-20T00:00:00"/>
    <x v="0"/>
    <d v="2024-03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2"/>
    <d v="2024-03-20T00:00:00"/>
    <x v="0"/>
    <d v="2024-03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3"/>
    <d v="2024-03-19T00:00:00"/>
    <x v="0"/>
    <d v="2024-03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4"/>
    <d v="2024-03-19T00:00:00"/>
    <x v="0"/>
    <d v="2024-03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6"/>
    <d v="2024-03-17T00:00:00"/>
    <x v="0"/>
    <d v="2024-03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3"/>
    <d v="2024-03-17T00:00:00"/>
    <x v="0"/>
    <d v="2024-03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0"/>
    <d v="2024-03-16T00:00:00"/>
    <x v="0"/>
    <d v="2024-03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7"/>
    <d v="2024-03-15T00:00:00"/>
    <x v="0"/>
    <d v="2024-03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4"/>
    <d v="2024-03-15T00:00:00"/>
    <x v="0"/>
    <d v="2024-03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7"/>
    <d v="2024-03-14T00:00:00"/>
    <x v="0"/>
    <d v="2024-03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4"/>
    <d v="2024-03-13T00:00:00"/>
    <x v="0"/>
    <d v="2024-03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5"/>
    <d v="2024-03-13T00:00:00"/>
    <x v="0"/>
    <d v="2024-03-13T00:00:00"/>
    <n v="-13.82"/>
    <m/>
    <x v="0"/>
    <n v="1"/>
    <n v="-13.82"/>
    <m/>
    <n v="0"/>
    <m/>
    <m/>
    <s v="Discord"/>
    <n v="100"/>
    <m/>
    <s v="Discord"/>
    <m/>
    <s v="Tweetshit Premium - 1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1"/>
    <d v="2024-03-13T00:00:00"/>
    <x v="0"/>
    <d v="2024-03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2/50"/>
    <m/>
    <m/>
    <m/>
    <x v="31"/>
    <s v="Impostos"/>
    <s v="Tax And Fees"/>
    <s v="Tax And Fees"/>
    <s v="Tax And Fees"/>
    <x v="11"/>
    <m/>
    <m/>
    <n v="0"/>
    <n v="0"/>
  </r>
  <r>
    <s v="7964"/>
    <d v="2024-03-13T00:00:00"/>
    <x v="0"/>
    <d v="2024-03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1"/>
    <d v="2024-03-12T00:00:00"/>
    <x v="0"/>
    <d v="2024-03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9"/>
    <d v="2024-03-12T00:00:00"/>
    <x v="0"/>
    <d v="2024-03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4"/>
    <d v="2024-03-11T00:00:00"/>
    <x v="0"/>
    <d v="2024-03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8"/>
    <d v="2024-03-08T00:00:00"/>
    <x v="0"/>
    <d v="2024-03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7"/>
    <d v="2024-03-08T00:00:00"/>
    <x v="0"/>
    <d v="2024-03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1"/>
    <d v="2024-03-06T00:00:00"/>
    <x v="0"/>
    <d v="2024-03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1"/>
    <d v="2024-03-05T00:00:00"/>
    <x v="0"/>
    <d v="2024-03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4"/>
    <d v="2024-03-05T00:00:00"/>
    <x v="0"/>
    <d v="2024-03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0"/>
    <d v="2024-03-04T00:00:00"/>
    <x v="0"/>
    <d v="2024-03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6"/>
    <d v="2024-03-04T00:00:00"/>
    <x v="0"/>
    <d v="2024-03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4"/>
    <d v="2024-03-04T00:00:00"/>
    <x v="0"/>
    <d v="2024-03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1"/>
    <d v="2024-03-04T00:00:00"/>
    <x v="0"/>
    <d v="2024-03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8"/>
    <d v="2024-03-04T00:00:00"/>
    <x v="0"/>
    <d v="2024-03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6"/>
    <d v="2024-03-04T00:00:00"/>
    <x v="0"/>
    <d v="2024-03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3"/>
    <d v="2024-03-04T00:00:00"/>
    <x v="0"/>
    <d v="2024-03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8"/>
    <d v="2024-03-04T00:00:00"/>
    <x v="0"/>
    <d v="2024-03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8"/>
    <d v="2024-03-04T00:00:00"/>
    <x v="0"/>
    <d v="2024-03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3"/>
    <d v="2024-03-04T00:00:00"/>
    <x v="0"/>
    <d v="2024-03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4"/>
    <d v="2024-03-04T00:00:00"/>
    <x v="0"/>
    <d v="2024-03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9"/>
    <d v="2024-03-04T00:00:00"/>
    <x v="0"/>
    <d v="2024-03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6"/>
    <d v="2024-03-04T00:00:00"/>
    <x v="0"/>
    <d v="2024-03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6"/>
    <d v="2024-03-04T00:00:00"/>
    <x v="0"/>
    <d v="2024-03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9"/>
    <d v="2024-03-04T00:00:00"/>
    <x v="0"/>
    <d v="2024-03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3"/>
    <d v="2024-03-04T00:00:00"/>
    <x v="0"/>
    <d v="2024-03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2"/>
    <d v="2024-03-04T00:00:00"/>
    <x v="0"/>
    <d v="2024-03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6"/>
    <d v="2024-03-04T00:00:00"/>
    <x v="0"/>
    <d v="2024-03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7"/>
    <d v="2024-03-04T00:00:00"/>
    <x v="0"/>
    <d v="2024-03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6"/>
    <d v="2024-03-04T00:00:00"/>
    <x v="0"/>
    <d v="2024-03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2"/>
    <d v="2024-03-04T00:00:00"/>
    <x v="0"/>
    <d v="2024-03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8"/>
    <d v="2024-03-04T00:00:00"/>
    <x v="0"/>
    <d v="2024-03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5"/>
    <d v="2024-03-04T00:00:00"/>
    <x v="0"/>
    <d v="2024-03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2"/>
    <d v="2024-03-04T00:00:00"/>
    <x v="0"/>
    <d v="2024-03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8"/>
    <d v="2024-03-04T00:00:00"/>
    <x v="0"/>
    <d v="2024-03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7"/>
    <d v="2024-03-04T00:00:00"/>
    <x v="0"/>
    <d v="2024-03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3"/>
    <d v="2024-03-04T00:00:00"/>
    <x v="0"/>
    <d v="2024-03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2"/>
    <d v="2024-03-04T00:00:00"/>
    <x v="0"/>
    <d v="2024-03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7"/>
    <d v="2024-03-04T00:00:00"/>
    <x v="0"/>
    <d v="2024-03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5"/>
    <d v="2024-03-04T00:00:00"/>
    <x v="0"/>
    <d v="2024-03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5"/>
    <d v="2024-03-04T00:00:00"/>
    <x v="0"/>
    <d v="2024-03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2"/>
    <d v="2024-03-04T00:00:00"/>
    <x v="0"/>
    <d v="2024-03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3"/>
    <d v="2024-03-04T00:00:00"/>
    <x v="0"/>
    <d v="2024-03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7"/>
    <d v="2024-03-03T00:00:00"/>
    <x v="0"/>
    <d v="2024-03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9"/>
    <d v="2024-03-03T00:00:00"/>
    <x v="0"/>
    <d v="2024-03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0"/>
    <d v="2024-03-02T00:00:00"/>
    <x v="0"/>
    <d v="2024-03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1"/>
    <d v="2024-03-01T00:00:00"/>
    <x v="0"/>
    <d v="2024-03-01T00:00:00"/>
    <n v="-120"/>
    <m/>
    <x v="0"/>
    <n v="1"/>
    <n v="-120"/>
    <m/>
    <n v="0"/>
    <m/>
    <m/>
    <s v="Zeplin, Inc"/>
    <n v="100"/>
    <s v="Operações"/>
    <s v="Zeplin, Inc"/>
    <m/>
    <s v="Software - Zeplin - 10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3"/>
    <d v="2024-03-01T00:00:00"/>
    <x v="0"/>
    <d v="2024-03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9"/>
    <d v="2024-02-29T00:00:00"/>
    <x v="0"/>
    <d v="2024-02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8"/>
    <d v="2024-02-29T00:00:00"/>
    <x v="0"/>
    <d v="2024-0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5"/>
    <d v="2024-02-29T00:00:00"/>
    <x v="0"/>
    <d v="2024-02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4"/>
    <d v="2024-02-29T00:00:00"/>
    <x v="0"/>
    <d v="2024-02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2"/>
    <d v="2024-02-29T00:00:00"/>
    <x v="0"/>
    <d v="2024-02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4"/>
    <d v="2024-02-29T00:00:00"/>
    <x v="0"/>
    <d v="2024-02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9"/>
    <d v="2024-02-29T00:00:00"/>
    <x v="0"/>
    <d v="2024-02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3"/>
    <d v="2024-02-29T00:00:00"/>
    <x v="0"/>
    <d v="2024-02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29"/>
    <d v="2024-02-28T00:00:00"/>
    <x v="0"/>
    <d v="2024-0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1"/>
    <d v="2024-02-26T00:00:00"/>
    <x v="0"/>
    <d v="2024-0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5"/>
    <d v="2024-02-22T00:00:00"/>
    <x v="0"/>
    <d v="2024-0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3"/>
    <d v="2024-02-22T00:00:00"/>
    <x v="0"/>
    <d v="2024-0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7"/>
    <d v="2024-02-22T00:00:00"/>
    <x v="0"/>
    <d v="2024-0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7"/>
    <d v="2024-02-20T00:00:00"/>
    <x v="0"/>
    <d v="2024-0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6"/>
    <d v="2024-02-20T00:00:00"/>
    <x v="0"/>
    <d v="2024-0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0"/>
    <d v="2024-02-20T00:00:00"/>
    <x v="0"/>
    <d v="2024-0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4"/>
    <d v="2024-02-19T00:00:00"/>
    <x v="0"/>
    <d v="2024-0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5"/>
    <d v="2024-02-19T00:00:00"/>
    <x v="0"/>
    <d v="2024-0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4"/>
    <d v="2024-02-17T00:00:00"/>
    <x v="0"/>
    <d v="2024-0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4"/>
    <d v="2024-02-17T00:00:00"/>
    <x v="0"/>
    <d v="2024-0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8"/>
    <d v="2024-02-16T00:00:00"/>
    <x v="0"/>
    <d v="2024-0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6"/>
    <d v="2024-02-15T00:00:00"/>
    <x v="0"/>
    <d v="2024-0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3"/>
    <d v="2024-02-15T00:00:00"/>
    <x v="0"/>
    <d v="2024-0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8"/>
    <d v="2024-02-14T00:00:00"/>
    <x v="0"/>
    <d v="2024-0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3"/>
    <d v="2024-02-13T00:00:00"/>
    <x v="0"/>
    <d v="2024-0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6"/>
    <d v="2024-02-13T00:00:00"/>
    <x v="0"/>
    <d v="2024-02-13T00:00:00"/>
    <n v="-13.82"/>
    <m/>
    <x v="0"/>
    <n v="1"/>
    <n v="-13.82"/>
    <m/>
    <n v="0"/>
    <m/>
    <m/>
    <s v="Discord"/>
    <n v="100"/>
    <m/>
    <s v="Discord"/>
    <m/>
    <s v="Tweetshit Premium - 11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0"/>
    <d v="2024-02-13T00:00:00"/>
    <x v="0"/>
    <d v="2024-0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1/50"/>
    <m/>
    <m/>
    <m/>
    <x v="31"/>
    <s v="Impostos"/>
    <s v="Tax And Fees"/>
    <s v="Tax And Fees"/>
    <s v="Tax And Fees"/>
    <x v="11"/>
    <m/>
    <m/>
    <n v="0"/>
    <n v="0"/>
  </r>
  <r>
    <s v="7963"/>
    <d v="2024-02-13T00:00:00"/>
    <x v="0"/>
    <d v="2024-0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2"/>
    <d v="2024-02-12T00:00:00"/>
    <x v="0"/>
    <d v="2024-0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0"/>
    <d v="2024-02-12T00:00:00"/>
    <x v="0"/>
    <d v="2024-0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5"/>
    <d v="2024-02-11T00:00:00"/>
    <x v="0"/>
    <d v="2024-0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6"/>
    <d v="2024-02-08T00:00:00"/>
    <x v="0"/>
    <d v="2024-0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2"/>
    <d v="2024-02-08T00:00:00"/>
    <x v="0"/>
    <d v="2024-0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9"/>
    <d v="2024-02-06T00:00:00"/>
    <x v="0"/>
    <d v="2024-0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9"/>
    <d v="2024-02-05T00:00:00"/>
    <x v="0"/>
    <d v="2024-0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5"/>
    <d v="2024-02-05T00:00:00"/>
    <x v="0"/>
    <d v="2024-0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9"/>
    <d v="2024-02-04T00:00:00"/>
    <x v="0"/>
    <d v="2024-0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4"/>
    <d v="2024-02-04T00:00:00"/>
    <x v="0"/>
    <d v="2024-0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3"/>
    <d v="2024-02-04T00:00:00"/>
    <x v="0"/>
    <d v="2024-0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9"/>
    <d v="2024-02-04T00:00:00"/>
    <x v="0"/>
    <d v="2024-0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9"/>
    <d v="2024-02-04T00:00:00"/>
    <x v="0"/>
    <d v="2024-0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8"/>
    <d v="2024-02-04T00:00:00"/>
    <x v="0"/>
    <d v="2024-0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2"/>
    <d v="2024-02-04T00:00:00"/>
    <x v="0"/>
    <d v="2024-0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9"/>
    <d v="2024-02-04T00:00:00"/>
    <x v="0"/>
    <d v="2024-0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7"/>
    <d v="2024-02-04T00:00:00"/>
    <x v="0"/>
    <d v="2024-0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5"/>
    <d v="2024-02-04T00:00:00"/>
    <x v="0"/>
    <d v="2024-0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2"/>
    <d v="2024-02-04T00:00:00"/>
    <x v="0"/>
    <d v="2024-0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7"/>
    <d v="2024-02-04T00:00:00"/>
    <x v="0"/>
    <d v="2024-0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3"/>
    <d v="2024-02-04T00:00:00"/>
    <x v="0"/>
    <d v="2024-0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7"/>
    <d v="2024-02-04T00:00:00"/>
    <x v="0"/>
    <d v="2024-0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8"/>
    <d v="2024-02-04T00:00:00"/>
    <x v="0"/>
    <d v="2024-0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6"/>
    <d v="2024-02-04T00:00:00"/>
    <x v="0"/>
    <d v="2024-0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0"/>
    <d v="2024-02-04T00:00:00"/>
    <x v="0"/>
    <d v="2024-0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5"/>
    <d v="2024-02-04T00:00:00"/>
    <x v="0"/>
    <d v="2024-0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4"/>
    <d v="2024-02-04T00:00:00"/>
    <x v="0"/>
    <d v="2024-0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3"/>
    <d v="2024-02-04T00:00:00"/>
    <x v="0"/>
    <d v="2024-0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3"/>
    <d v="2024-02-04T00:00:00"/>
    <x v="0"/>
    <d v="2024-0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5"/>
    <d v="2024-02-04T00:00:00"/>
    <x v="0"/>
    <d v="2024-0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3"/>
    <d v="2024-02-04T00:00:00"/>
    <x v="0"/>
    <d v="2024-0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0"/>
    <d v="2024-02-04T00:00:00"/>
    <x v="0"/>
    <d v="2024-0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9"/>
    <d v="2024-02-04T00:00:00"/>
    <x v="0"/>
    <d v="2024-0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5"/>
    <d v="2024-02-04T00:00:00"/>
    <x v="0"/>
    <d v="2024-0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2"/>
    <d v="2024-02-04T00:00:00"/>
    <x v="0"/>
    <d v="2024-0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9"/>
    <d v="2024-02-04T00:00:00"/>
    <x v="0"/>
    <d v="2024-0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5"/>
    <d v="2024-02-04T00:00:00"/>
    <x v="0"/>
    <d v="2024-0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4"/>
    <d v="2024-02-04T00:00:00"/>
    <x v="0"/>
    <d v="2024-0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3"/>
    <d v="2024-02-04T00:00:00"/>
    <x v="0"/>
    <d v="2024-0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1"/>
    <d v="2024-02-04T00:00:00"/>
    <x v="0"/>
    <d v="2024-0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1"/>
    <d v="2024-02-04T00:00:00"/>
    <x v="0"/>
    <d v="2024-0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8"/>
    <d v="2024-02-03T00:00:00"/>
    <x v="0"/>
    <d v="2024-0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8"/>
    <d v="2024-02-03T00:00:00"/>
    <x v="0"/>
    <d v="2024-0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1"/>
    <d v="2024-02-02T00:00:00"/>
    <x v="0"/>
    <d v="2024-0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7"/>
    <d v="2024-02-01T00:00:00"/>
    <x v="0"/>
    <d v="2024-02-01T00:00:00"/>
    <n v="-120"/>
    <m/>
    <x v="0"/>
    <n v="1"/>
    <n v="-120"/>
    <m/>
    <n v="0"/>
    <m/>
    <m/>
    <s v="Zeplin, Inc"/>
    <n v="100"/>
    <s v="Operações"/>
    <s v="Zeplin, Inc"/>
    <m/>
    <s v="Software - Zeplin - 9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2"/>
    <d v="2024-02-01T00:00:00"/>
    <x v="0"/>
    <d v="2024-0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7"/>
    <d v="2024-01-30T00:00:00"/>
    <x v="0"/>
    <d v="2024-0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4"/>
    <d v="2024-01-30T00:00:00"/>
    <x v="0"/>
    <d v="2024-0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2"/>
    <d v="2024-01-30T00:00:00"/>
    <x v="0"/>
    <d v="2024-0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1"/>
    <d v="2024-01-30T00:00:00"/>
    <x v="0"/>
    <d v="2024-0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3"/>
    <d v="2024-01-30T00:00:00"/>
    <x v="0"/>
    <d v="2024-0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6"/>
    <d v="2024-01-30T00:00:00"/>
    <x v="0"/>
    <d v="2024-0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5"/>
    <d v="2024-01-30T00:00:00"/>
    <x v="0"/>
    <d v="2024-0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7"/>
    <d v="2024-01-29T00:00:00"/>
    <x v="0"/>
    <d v="2024-0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6"/>
    <d v="2024-01-28T00:00:00"/>
    <x v="0"/>
    <d v="2024-0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0"/>
    <d v="2024-01-26T00:00:00"/>
    <x v="0"/>
    <d v="2024-0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3"/>
    <d v="2024-01-22T00:00:00"/>
    <x v="0"/>
    <d v="2024-0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1"/>
    <d v="2024-01-22T00:00:00"/>
    <x v="0"/>
    <d v="2024-0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3"/>
    <d v="2024-01-22T00:00:00"/>
    <x v="0"/>
    <d v="2024-0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6"/>
    <d v="2024-01-20T00:00:00"/>
    <x v="0"/>
    <d v="2024-0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5"/>
    <d v="2024-01-20T00:00:00"/>
    <x v="0"/>
    <d v="2024-0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9"/>
    <d v="2024-01-20T00:00:00"/>
    <x v="0"/>
    <d v="2024-0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2"/>
    <d v="2024-01-19T00:00:00"/>
    <x v="0"/>
    <d v="2024-0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2"/>
    <d v="2024-01-19T00:00:00"/>
    <x v="0"/>
    <d v="2024-0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4"/>
    <d v="2024-01-18T00:00:00"/>
    <x v="0"/>
    <d v="2024-01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5"/>
    <d v="2024-01-17T00:00:00"/>
    <x v="0"/>
    <d v="2024-0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2"/>
    <d v="2024-01-17T00:00:00"/>
    <x v="0"/>
    <d v="2024-0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9"/>
    <d v="2024-01-16T00:00:00"/>
    <x v="0"/>
    <d v="2024-0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1"/>
    <d v="2024-01-15T00:00:00"/>
    <x v="0"/>
    <d v="2024-0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5"/>
    <d v="2024-01-15T00:00:00"/>
    <x v="0"/>
    <d v="2024-0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6"/>
    <d v="2024-01-14T00:00:00"/>
    <x v="0"/>
    <d v="2024-0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2"/>
    <d v="2024-01-13T00:00:00"/>
    <x v="0"/>
    <d v="2024-0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9"/>
    <d v="2024-01-13T00:00:00"/>
    <x v="0"/>
    <d v="2024-01-13T00:00:00"/>
    <n v="-13.82"/>
    <m/>
    <x v="0"/>
    <n v="1"/>
    <n v="-13.82"/>
    <m/>
    <n v="0"/>
    <m/>
    <m/>
    <s v="Discord"/>
    <n v="100"/>
    <m/>
    <s v="Discord"/>
    <m/>
    <s v="Tweetshit Premium - 10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8"/>
    <d v="2024-01-13T00:00:00"/>
    <x v="0"/>
    <d v="2024-0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0/50"/>
    <m/>
    <m/>
    <m/>
    <x v="31"/>
    <s v="Impostos"/>
    <s v="Tax And Fees"/>
    <s v="Tax And Fees"/>
    <s v="Tax And Fees"/>
    <x v="11"/>
    <m/>
    <m/>
    <n v="0"/>
    <n v="0"/>
  </r>
  <r>
    <s v="7962"/>
    <d v="2024-01-13T00:00:00"/>
    <x v="0"/>
    <d v="2024-0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9"/>
    <d v="2024-01-12T00:00:00"/>
    <x v="0"/>
    <d v="2024-0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7"/>
    <d v="2024-01-12T00:00:00"/>
    <x v="0"/>
    <d v="2024-0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3"/>
    <d v="2024-01-11T00:00:00"/>
    <x v="0"/>
    <d v="2024-0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2"/>
    <d v="2024-01-08T00:00:00"/>
    <x v="0"/>
    <d v="2024-0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0"/>
    <d v="2024-01-08T00:00:00"/>
    <x v="0"/>
    <d v="2024-0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8"/>
    <d v="2024-01-06T00:00:00"/>
    <x v="0"/>
    <d v="2024-0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0"/>
    <d v="2024-01-05T00:00:00"/>
    <x v="0"/>
    <d v="2024-0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2"/>
    <d v="2024-01-05T00:00:00"/>
    <x v="0"/>
    <d v="2024-0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7"/>
    <d v="2024-01-04T00:00:00"/>
    <x v="0"/>
    <d v="2024-0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5"/>
    <d v="2024-01-04T00:00:00"/>
    <x v="0"/>
    <d v="2024-0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2"/>
    <d v="2024-01-04T00:00:00"/>
    <x v="0"/>
    <d v="2024-0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0"/>
    <d v="2024-01-04T00:00:00"/>
    <x v="0"/>
    <d v="2024-0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7"/>
    <d v="2024-01-04T00:00:00"/>
    <x v="0"/>
    <d v="2024-0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5"/>
    <d v="2024-01-04T00:00:00"/>
    <x v="0"/>
    <d v="2024-0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1"/>
    <d v="2024-01-04T00:00:00"/>
    <x v="0"/>
    <d v="2024-0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1"/>
    <d v="2024-01-04T00:00:00"/>
    <x v="0"/>
    <d v="2024-0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6"/>
    <d v="2024-01-04T00:00:00"/>
    <x v="0"/>
    <d v="2024-0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4"/>
    <d v="2024-01-04T00:00:00"/>
    <x v="0"/>
    <d v="2024-0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1"/>
    <d v="2024-01-04T00:00:00"/>
    <x v="0"/>
    <d v="2024-0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8"/>
    <d v="2024-01-04T00:00:00"/>
    <x v="0"/>
    <d v="2024-0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4"/>
    <d v="2024-01-04T00:00:00"/>
    <x v="0"/>
    <d v="2024-0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5"/>
    <d v="2024-01-04T00:00:00"/>
    <x v="0"/>
    <d v="2024-0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6"/>
    <d v="2024-01-04T00:00:00"/>
    <x v="0"/>
    <d v="2024-0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4"/>
    <d v="2024-01-04T00:00:00"/>
    <x v="0"/>
    <d v="2024-0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9"/>
    <d v="2024-01-04T00:00:00"/>
    <x v="0"/>
    <d v="2024-0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4"/>
    <d v="2024-01-04T00:00:00"/>
    <x v="0"/>
    <d v="2024-0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5"/>
    <d v="2024-01-04T00:00:00"/>
    <x v="0"/>
    <d v="2024-0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2"/>
    <d v="2024-01-04T00:00:00"/>
    <x v="0"/>
    <d v="2024-0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1"/>
    <d v="2024-01-04T00:00:00"/>
    <x v="0"/>
    <d v="2024-0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6"/>
    <d v="2024-01-04T00:00:00"/>
    <x v="0"/>
    <d v="2024-0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4"/>
    <d v="2024-01-04T00:00:00"/>
    <x v="0"/>
    <d v="2024-0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1"/>
    <d v="2024-01-04T00:00:00"/>
    <x v="0"/>
    <d v="2024-0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7"/>
    <d v="2024-01-04T00:00:00"/>
    <x v="0"/>
    <d v="2024-0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3"/>
    <d v="2024-01-04T00:00:00"/>
    <x v="0"/>
    <d v="2024-0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1"/>
    <d v="2024-01-04T00:00:00"/>
    <x v="0"/>
    <d v="2024-0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8"/>
    <d v="2024-01-04T00:00:00"/>
    <x v="0"/>
    <d v="2024-0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6"/>
    <d v="2024-01-04T00:00:00"/>
    <x v="0"/>
    <d v="2024-0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2"/>
    <d v="2024-01-04T00:00:00"/>
    <x v="0"/>
    <d v="2024-0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2"/>
    <d v="2024-01-04T00:00:00"/>
    <x v="0"/>
    <d v="2024-0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0"/>
    <d v="2024-01-04T00:00:00"/>
    <x v="0"/>
    <d v="2024-0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9"/>
    <d v="2024-01-04T00:00:00"/>
    <x v="0"/>
    <d v="2024-0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9"/>
    <d v="2024-01-03T00:00:00"/>
    <x v="0"/>
    <d v="2024-0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7"/>
    <d v="2024-01-03T00:00:00"/>
    <x v="0"/>
    <d v="2024-0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9"/>
    <d v="2024-01-02T00:00:00"/>
    <x v="0"/>
    <d v="2024-0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8"/>
    <d v="2024-01-01T00:00:00"/>
    <x v="0"/>
    <d v="2024-01-01T00:00:00"/>
    <n v="-120"/>
    <m/>
    <x v="0"/>
    <n v="1"/>
    <n v="-120"/>
    <m/>
    <n v="0"/>
    <m/>
    <m/>
    <s v="Zeplin, Inc"/>
    <n v="100"/>
    <s v="Operações"/>
    <s v="Zeplin, Inc"/>
    <m/>
    <s v="Software - Zeplin - 8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0"/>
    <d v="2024-01-01T00:00:00"/>
    <x v="0"/>
    <d v="2024-0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8"/>
    <d v="2023-12-30T00:00:00"/>
    <x v="0"/>
    <d v="2023-12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3"/>
    <d v="2023-12-30T00:00:00"/>
    <x v="0"/>
    <d v="2023-12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9"/>
    <d v="2023-12-30T00:00:00"/>
    <x v="0"/>
    <d v="2023-12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9"/>
    <d v="2023-12-30T00:00:00"/>
    <x v="0"/>
    <d v="2023-12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1"/>
    <d v="2023-12-30T00:00:00"/>
    <x v="0"/>
    <d v="2023-12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7"/>
    <d v="2023-12-30T00:00:00"/>
    <x v="0"/>
    <d v="2023-12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1"/>
    <d v="2023-12-30T00:00:00"/>
    <x v="0"/>
    <d v="2023-12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6"/>
    <d v="2023-12-29T00:00:00"/>
    <x v="0"/>
    <d v="2023-1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35"/>
    <d v="2023-12-28T00:00:00"/>
    <x v="0"/>
    <d v="2023-1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9"/>
    <d v="2023-12-26T00:00:00"/>
    <x v="0"/>
    <d v="2023-1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2"/>
    <d v="2023-12-22T00:00:00"/>
    <x v="0"/>
    <d v="2023-1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0"/>
    <d v="2023-12-22T00:00:00"/>
    <x v="0"/>
    <d v="2023-1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8"/>
    <d v="2023-12-22T00:00:00"/>
    <x v="0"/>
    <d v="2023-1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4"/>
    <d v="2023-12-20T00:00:00"/>
    <x v="0"/>
    <d v="2023-1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3"/>
    <d v="2023-12-20T00:00:00"/>
    <x v="0"/>
    <d v="2023-1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1"/>
    <d v="2023-12-20T00:00:00"/>
    <x v="0"/>
    <d v="2023-1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1"/>
    <d v="2023-12-19T00:00:00"/>
    <x v="0"/>
    <d v="2023-1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0"/>
    <d v="2023-12-19T00:00:00"/>
    <x v="0"/>
    <d v="2023-1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3"/>
    <d v="2023-12-17T00:00:00"/>
    <x v="0"/>
    <d v="2023-1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1"/>
    <d v="2023-12-17T00:00:00"/>
    <x v="0"/>
    <d v="2023-1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6"/>
    <d v="2023-12-16T00:00:00"/>
    <x v="0"/>
    <d v="2023-1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0"/>
    <d v="2023-12-15T00:00:00"/>
    <x v="0"/>
    <d v="2023-1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2"/>
    <d v="2023-12-15T00:00:00"/>
    <x v="0"/>
    <d v="2023-1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1"/>
    <d v="2023-12-14T00:00:00"/>
    <x v="0"/>
    <d v="2023-1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1"/>
    <d v="2023-12-13T00:00:00"/>
    <x v="0"/>
    <d v="2023-1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7"/>
    <d v="2023-12-13T00:00:00"/>
    <x v="0"/>
    <d v="2023-12-13T00:00:00"/>
    <n v="-13.82"/>
    <m/>
    <x v="0"/>
    <n v="1"/>
    <n v="-13.82"/>
    <m/>
    <n v="0"/>
    <m/>
    <m/>
    <s v="Discord"/>
    <n v="100"/>
    <m/>
    <s v="Discord"/>
    <m/>
    <s v="Tweetshit Premium - 9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9"/>
    <d v="2023-12-13T00:00:00"/>
    <x v="0"/>
    <d v="2023-1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9/50"/>
    <m/>
    <m/>
    <m/>
    <x v="31"/>
    <s v="Impostos"/>
    <s v="Tax And Fees"/>
    <s v="Tax And Fees"/>
    <s v="Tax And Fees"/>
    <x v="11"/>
    <m/>
    <m/>
    <n v="0"/>
    <n v="0"/>
  </r>
  <r>
    <s v="7961"/>
    <d v="2023-12-13T00:00:00"/>
    <x v="0"/>
    <d v="2023-1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8"/>
    <d v="2023-12-12T00:00:00"/>
    <x v="0"/>
    <d v="2023-1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8"/>
    <d v="2023-12-12T00:00:00"/>
    <x v="0"/>
    <d v="2023-1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2"/>
    <d v="2023-12-11T00:00:00"/>
    <x v="0"/>
    <d v="2023-1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1"/>
    <d v="2023-12-08T00:00:00"/>
    <x v="0"/>
    <d v="2023-1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9"/>
    <d v="2023-12-08T00:00:00"/>
    <x v="0"/>
    <d v="2023-1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7"/>
    <d v="2023-12-06T00:00:00"/>
    <x v="0"/>
    <d v="2023-1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7"/>
    <d v="2023-12-05T00:00:00"/>
    <x v="0"/>
    <d v="2023-1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3"/>
    <d v="2023-12-05T00:00:00"/>
    <x v="0"/>
    <d v="2023-1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8"/>
    <d v="2023-12-04T00:00:00"/>
    <x v="0"/>
    <d v="2023-1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3"/>
    <d v="2023-12-04T00:00:00"/>
    <x v="0"/>
    <d v="2023-1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9"/>
    <d v="2023-12-04T00:00:00"/>
    <x v="0"/>
    <d v="2023-1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6"/>
    <d v="2023-12-04T00:00:00"/>
    <x v="0"/>
    <d v="2023-1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6"/>
    <d v="2023-12-04T00:00:00"/>
    <x v="0"/>
    <d v="2023-1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4"/>
    <d v="2023-12-04T00:00:00"/>
    <x v="0"/>
    <d v="2023-1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0"/>
    <d v="2023-12-04T00:00:00"/>
    <x v="0"/>
    <d v="2023-1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7"/>
    <d v="2023-12-04T00:00:00"/>
    <x v="0"/>
    <d v="2023-1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4"/>
    <d v="2023-12-04T00:00:00"/>
    <x v="0"/>
    <d v="2023-1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0"/>
    <d v="2023-12-04T00:00:00"/>
    <x v="0"/>
    <d v="2023-1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9"/>
    <d v="2023-12-04T00:00:00"/>
    <x v="0"/>
    <d v="2023-1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6"/>
    <d v="2023-12-04T00:00:00"/>
    <x v="0"/>
    <d v="2023-1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2"/>
    <d v="2023-12-04T00:00:00"/>
    <x v="0"/>
    <d v="2023-1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0"/>
    <d v="2023-12-04T00:00:00"/>
    <x v="0"/>
    <d v="2023-1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2"/>
    <d v="2023-12-04T00:00:00"/>
    <x v="0"/>
    <d v="2023-1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1"/>
    <d v="2023-12-04T00:00:00"/>
    <x v="0"/>
    <d v="2023-1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1"/>
    <d v="2023-12-04T00:00:00"/>
    <x v="0"/>
    <d v="2023-1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9"/>
    <d v="2023-12-04T00:00:00"/>
    <x v="0"/>
    <d v="2023-1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3"/>
    <d v="2023-12-04T00:00:00"/>
    <x v="0"/>
    <d v="2023-1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1"/>
    <d v="2023-12-04T00:00:00"/>
    <x v="0"/>
    <d v="2023-1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7"/>
    <d v="2023-12-04T00:00:00"/>
    <x v="0"/>
    <d v="2023-1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7"/>
    <d v="2023-12-04T00:00:00"/>
    <x v="0"/>
    <d v="2023-1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1"/>
    <d v="2023-12-04T00:00:00"/>
    <x v="0"/>
    <d v="2023-1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6"/>
    <d v="2023-12-04T00:00:00"/>
    <x v="0"/>
    <d v="2023-1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4"/>
    <d v="2023-12-04T00:00:00"/>
    <x v="0"/>
    <d v="2023-1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4"/>
    <d v="2023-12-04T00:00:00"/>
    <x v="0"/>
    <d v="2023-1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8"/>
    <d v="2023-12-04T00:00:00"/>
    <x v="0"/>
    <d v="2023-1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7"/>
    <d v="2023-12-04T00:00:00"/>
    <x v="0"/>
    <d v="2023-1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3"/>
    <d v="2023-12-04T00:00:00"/>
    <x v="0"/>
    <d v="2023-1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0"/>
    <d v="2023-12-04T00:00:00"/>
    <x v="0"/>
    <d v="2023-1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1"/>
    <d v="2023-12-04T00:00:00"/>
    <x v="0"/>
    <d v="2023-1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8"/>
    <d v="2023-12-04T00:00:00"/>
    <x v="0"/>
    <d v="2023-1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0"/>
    <d v="2023-12-04T00:00:00"/>
    <x v="0"/>
    <d v="2023-1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6"/>
    <d v="2023-12-03T00:00:00"/>
    <x v="0"/>
    <d v="2023-1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4"/>
    <d v="2023-12-03T00:00:00"/>
    <x v="0"/>
    <d v="2023-1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8"/>
    <d v="2023-12-02T00:00:00"/>
    <x v="0"/>
    <d v="2023-1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9"/>
    <d v="2023-12-01T00:00:00"/>
    <x v="0"/>
    <d v="2023-12-01T00:00:00"/>
    <n v="-120"/>
    <m/>
    <x v="0"/>
    <n v="1"/>
    <n v="-120"/>
    <m/>
    <n v="0"/>
    <m/>
    <m/>
    <s v="Zeplin, Inc"/>
    <n v="100"/>
    <s v="Operações"/>
    <s v="Zeplin, Inc"/>
    <m/>
    <s v="Software - Zeplin - 7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1"/>
    <d v="2023-12-01T00:00:00"/>
    <x v="0"/>
    <d v="2023-1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4"/>
    <d v="2023-11-30T00:00:00"/>
    <x v="0"/>
    <d v="2023-1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1"/>
    <d v="2023-11-30T00:00:00"/>
    <x v="0"/>
    <d v="2023-1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8"/>
    <d v="2023-11-30T00:00:00"/>
    <x v="0"/>
    <d v="2023-1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8"/>
    <d v="2023-11-30T00:00:00"/>
    <x v="0"/>
    <d v="2023-1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2"/>
    <d v="2023-11-30T00:00:00"/>
    <x v="0"/>
    <d v="2023-1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5"/>
    <d v="2023-11-30T00:00:00"/>
    <x v="0"/>
    <d v="2023-1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0"/>
    <d v="2023-11-30T00:00:00"/>
    <x v="0"/>
    <d v="2023-1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4"/>
    <d v="2023-11-29T00:00:00"/>
    <x v="0"/>
    <d v="2023-1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7"/>
    <d v="2023-11-28T00:00:00"/>
    <x v="0"/>
    <d v="2023-1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8"/>
    <d v="2023-11-26T00:00:00"/>
    <x v="0"/>
    <d v="2023-1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1"/>
    <d v="2023-11-22T00:00:00"/>
    <x v="0"/>
    <d v="2023-1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9"/>
    <d v="2023-11-22T00:00:00"/>
    <x v="0"/>
    <d v="2023-1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2"/>
    <d v="2023-11-22T00:00:00"/>
    <x v="0"/>
    <d v="2023-1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5"/>
    <d v="2023-11-20T00:00:00"/>
    <x v="0"/>
    <d v="2023-1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4"/>
    <d v="2023-11-20T00:00:00"/>
    <x v="0"/>
    <d v="2023-1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8"/>
    <d v="2023-11-20T00:00:00"/>
    <x v="0"/>
    <d v="2023-1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0"/>
    <d v="2023-11-19T00:00:00"/>
    <x v="0"/>
    <d v="2023-1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1"/>
    <d v="2023-11-19T00:00:00"/>
    <x v="0"/>
    <d v="2023-1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2"/>
    <d v="2023-11-17T00:00:00"/>
    <x v="0"/>
    <d v="2023-1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8"/>
    <d v="2023-11-17T00:00:00"/>
    <x v="0"/>
    <d v="2023-1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7"/>
    <d v="2023-11-16T00:00:00"/>
    <x v="0"/>
    <d v="2023-1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4"/>
    <d v="2023-11-15T00:00:00"/>
    <x v="0"/>
    <d v="2023-1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9"/>
    <d v="2023-11-15T00:00:00"/>
    <x v="0"/>
    <d v="2023-1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0"/>
    <d v="2023-11-14T00:00:00"/>
    <x v="0"/>
    <d v="2023-1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0"/>
    <d v="2023-11-13T00:00:00"/>
    <x v="0"/>
    <d v="2023-1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2"/>
    <d v="2023-11-13T00:00:00"/>
    <x v="0"/>
    <d v="2023-11-13T00:00:00"/>
    <n v="-13.82"/>
    <m/>
    <x v="0"/>
    <n v="1"/>
    <n v="-13.82"/>
    <m/>
    <n v="0"/>
    <m/>
    <m/>
    <s v="Discord"/>
    <n v="100"/>
    <m/>
    <s v="Discord"/>
    <m/>
    <s v="Tweetshit Premium - 8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7"/>
    <d v="2023-11-13T00:00:00"/>
    <x v="0"/>
    <d v="2023-1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8/50"/>
    <m/>
    <m/>
    <m/>
    <x v="31"/>
    <s v="Impostos"/>
    <s v="Tax And Fees"/>
    <s v="Tax And Fees"/>
    <s v="Tax And Fees"/>
    <x v="11"/>
    <m/>
    <m/>
    <n v="0"/>
    <n v="0"/>
  </r>
  <r>
    <s v="7959"/>
    <d v="2023-11-13T00:00:00"/>
    <x v="0"/>
    <d v="2023-1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5"/>
    <d v="2023-11-12T00:00:00"/>
    <x v="0"/>
    <d v="2023-1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4"/>
    <d v="2023-11-12T00:00:00"/>
    <x v="0"/>
    <d v="2023-1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1"/>
    <d v="2023-11-11T00:00:00"/>
    <x v="0"/>
    <d v="2023-1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5"/>
    <d v="2023-11-08T00:00:00"/>
    <x v="0"/>
    <d v="2023-1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6"/>
    <d v="2023-11-08T00:00:00"/>
    <x v="0"/>
    <d v="2023-1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3"/>
    <d v="2023-11-06T00:00:00"/>
    <x v="0"/>
    <d v="2023-1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3"/>
    <d v="2023-11-05T00:00:00"/>
    <x v="0"/>
    <d v="2023-1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8"/>
    <d v="2023-11-05T00:00:00"/>
    <x v="0"/>
    <d v="2023-1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1"/>
    <d v="2023-11-04T00:00:00"/>
    <x v="0"/>
    <d v="2023-1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403"/>
    <d v="2023-11-04T00:00:00"/>
    <x v="0"/>
    <d v="2023-1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0"/>
    <d v="2023-11-04T00:00:00"/>
    <x v="0"/>
    <d v="2023-1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7"/>
    <d v="2023-11-04T00:00:00"/>
    <x v="0"/>
    <d v="2023-1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2"/>
    <d v="2023-11-04T00:00:00"/>
    <x v="0"/>
    <d v="2023-1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2"/>
    <d v="2023-11-04T00:00:00"/>
    <x v="0"/>
    <d v="2023-1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8"/>
    <d v="2023-11-04T00:00:00"/>
    <x v="0"/>
    <d v="2023-1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4"/>
    <d v="2023-11-04T00:00:00"/>
    <x v="0"/>
    <d v="2023-1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5"/>
    <d v="2023-11-04T00:00:00"/>
    <x v="0"/>
    <d v="2023-1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1"/>
    <d v="2023-11-04T00:00:00"/>
    <x v="0"/>
    <d v="2023-1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4"/>
    <d v="2023-11-04T00:00:00"/>
    <x v="0"/>
    <d v="2023-1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3"/>
    <d v="2023-11-04T00:00:00"/>
    <x v="0"/>
    <d v="2023-1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5"/>
    <d v="2023-11-04T00:00:00"/>
    <x v="0"/>
    <d v="2023-1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3"/>
    <d v="2023-11-04T00:00:00"/>
    <x v="0"/>
    <d v="2023-1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3"/>
    <d v="2023-11-04T00:00:00"/>
    <x v="0"/>
    <d v="2023-1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9"/>
    <d v="2023-11-04T00:00:00"/>
    <x v="0"/>
    <d v="2023-1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8"/>
    <d v="2023-11-04T00:00:00"/>
    <x v="0"/>
    <d v="2023-1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7"/>
    <d v="2023-11-04T00:00:00"/>
    <x v="0"/>
    <d v="2023-1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2"/>
    <d v="2023-11-04T00:00:00"/>
    <x v="0"/>
    <d v="2023-1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0"/>
    <d v="2023-11-04T00:00:00"/>
    <x v="0"/>
    <d v="2023-1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6"/>
    <d v="2023-11-04T00:00:00"/>
    <x v="0"/>
    <d v="2023-1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3"/>
    <d v="2023-11-04T00:00:00"/>
    <x v="0"/>
    <d v="2023-1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9"/>
    <d v="2023-11-04T00:00:00"/>
    <x v="0"/>
    <d v="2023-1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5"/>
    <d v="2023-11-04T00:00:00"/>
    <x v="0"/>
    <d v="2023-1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5"/>
    <d v="2023-11-04T00:00:00"/>
    <x v="0"/>
    <d v="2023-1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2"/>
    <d v="2023-11-04T00:00:00"/>
    <x v="0"/>
    <d v="2023-1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6"/>
    <d v="2023-11-04T00:00:00"/>
    <x v="0"/>
    <d v="2023-1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5"/>
    <d v="2023-11-04T00:00:00"/>
    <x v="0"/>
    <d v="2023-1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1"/>
    <d v="2023-11-04T00:00:00"/>
    <x v="0"/>
    <d v="2023-1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8"/>
    <d v="2023-11-04T00:00:00"/>
    <x v="0"/>
    <d v="2023-1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0"/>
    <d v="2023-11-04T00:00:00"/>
    <x v="0"/>
    <d v="2023-1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9"/>
    <d v="2023-11-04T00:00:00"/>
    <x v="0"/>
    <d v="2023-1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8"/>
    <d v="2023-11-04T00:00:00"/>
    <x v="0"/>
    <d v="2023-1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5"/>
    <d v="2023-11-03T00:00:00"/>
    <x v="0"/>
    <d v="2023-1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3"/>
    <d v="2023-11-03T00:00:00"/>
    <x v="0"/>
    <d v="2023-1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7"/>
    <d v="2023-11-02T00:00:00"/>
    <x v="0"/>
    <d v="2023-1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7"/>
    <d v="2023-11-01T00:00:00"/>
    <x v="0"/>
    <d v="2023-11-01T00:00:00"/>
    <n v="-120"/>
    <m/>
    <x v="0"/>
    <n v="1"/>
    <n v="-120"/>
    <m/>
    <n v="0"/>
    <m/>
    <m/>
    <s v="Zeplin, Inc"/>
    <n v="100"/>
    <s v="Operações"/>
    <s v="Zeplin, Inc"/>
    <m/>
    <s v="Software - Zeplin - 6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9"/>
    <d v="2023-11-01T00:00:00"/>
    <x v="0"/>
    <d v="2023-1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6"/>
    <d v="2023-10-30T00:00:00"/>
    <x v="0"/>
    <d v="2023-10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2"/>
    <d v="2023-10-30T00:00:00"/>
    <x v="0"/>
    <d v="2023-10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0"/>
    <d v="2023-10-30T00:00:00"/>
    <x v="0"/>
    <d v="2023-10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0"/>
    <d v="2023-10-30T00:00:00"/>
    <x v="0"/>
    <d v="2023-10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8"/>
    <d v="2023-10-30T00:00:00"/>
    <x v="0"/>
    <d v="2023-10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3"/>
    <d v="2023-10-30T00:00:00"/>
    <x v="0"/>
    <d v="2023-10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7"/>
    <d v="2023-10-30T00:00:00"/>
    <x v="0"/>
    <d v="2023-10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5"/>
    <d v="2023-10-29T00:00:00"/>
    <x v="0"/>
    <d v="2023-10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8"/>
    <d v="2023-10-28T00:00:00"/>
    <x v="0"/>
    <d v="2023-10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6"/>
    <d v="2023-10-26T00:00:00"/>
    <x v="0"/>
    <d v="2023-10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8"/>
    <d v="2023-10-22T00:00:00"/>
    <x v="0"/>
    <d v="2023-10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8"/>
    <d v="2023-10-22T00:00:00"/>
    <x v="0"/>
    <d v="2023-10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6"/>
    <d v="2023-10-22T00:00:00"/>
    <x v="0"/>
    <d v="2023-10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3"/>
    <d v="2023-10-20T00:00:00"/>
    <x v="0"/>
    <d v="2023-10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9"/>
    <d v="2023-10-20T00:00:00"/>
    <x v="0"/>
    <d v="2023-10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6"/>
    <d v="2023-10-20T00:00:00"/>
    <x v="0"/>
    <d v="2023-10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6"/>
    <d v="2023-10-19T00:00:00"/>
    <x v="0"/>
    <d v="2023-10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8"/>
    <d v="2023-10-19T00:00:00"/>
    <x v="0"/>
    <d v="2023-10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3"/>
    <d v="2023-10-18T00:00:00"/>
    <x v="0"/>
    <d v="2023-10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1"/>
    <d v="2023-10-17T00:00:00"/>
    <x v="0"/>
    <d v="2023-10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7"/>
    <d v="2023-10-17T00:00:00"/>
    <x v="0"/>
    <d v="2023-10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3"/>
    <d v="2023-10-16T00:00:00"/>
    <x v="0"/>
    <d v="2023-10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5"/>
    <d v="2023-10-15T00:00:00"/>
    <x v="0"/>
    <d v="2023-10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0"/>
    <d v="2023-10-15T00:00:00"/>
    <x v="0"/>
    <d v="2023-10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9"/>
    <d v="2023-10-14T00:00:00"/>
    <x v="0"/>
    <d v="2023-10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9"/>
    <d v="2023-10-13T00:00:00"/>
    <x v="0"/>
    <d v="2023-10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1"/>
    <d v="2023-10-13T00:00:00"/>
    <x v="0"/>
    <d v="2023-10-13T00:00:00"/>
    <n v="-13.82"/>
    <m/>
    <x v="0"/>
    <n v="1"/>
    <n v="-13.82"/>
    <m/>
    <n v="0"/>
    <m/>
    <m/>
    <s v="Discord"/>
    <n v="100"/>
    <m/>
    <s v="Discord"/>
    <m/>
    <s v="Tweetshit Premium - 7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6"/>
    <d v="2023-10-13T00:00:00"/>
    <x v="0"/>
    <d v="2023-10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7/50"/>
    <m/>
    <m/>
    <m/>
    <x v="31"/>
    <s v="Impostos"/>
    <s v="Tax And Fees"/>
    <s v="Tax And Fees"/>
    <s v="Tax And Fees"/>
    <x v="11"/>
    <m/>
    <m/>
    <n v="0"/>
    <n v="0"/>
  </r>
  <r>
    <s v="7958"/>
    <d v="2023-10-13T00:00:00"/>
    <x v="0"/>
    <d v="2023-10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6"/>
    <d v="2023-10-12T00:00:00"/>
    <x v="0"/>
    <d v="2023-10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5"/>
    <d v="2023-10-12T00:00:00"/>
    <x v="0"/>
    <d v="2023-10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7"/>
    <d v="2023-10-11T00:00:00"/>
    <x v="0"/>
    <d v="2023-10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4"/>
    <d v="2023-10-08T00:00:00"/>
    <x v="0"/>
    <d v="2023-10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3"/>
    <d v="2023-10-08T00:00:00"/>
    <x v="0"/>
    <d v="2023-10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6"/>
    <d v="2023-10-06T00:00:00"/>
    <x v="0"/>
    <d v="2023-10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5"/>
    <d v="2023-10-05T00:00:00"/>
    <x v="0"/>
    <d v="2023-10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7"/>
    <d v="2023-10-05T00:00:00"/>
    <x v="0"/>
    <d v="2023-10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2"/>
    <d v="2023-10-04T00:00:00"/>
    <x v="0"/>
    <d v="2023-10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2"/>
    <d v="2023-10-04T00:00:00"/>
    <x v="0"/>
    <d v="2023-10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1"/>
    <d v="2023-10-04T00:00:00"/>
    <x v="0"/>
    <d v="2023-10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5"/>
    <d v="2023-10-04T00:00:00"/>
    <x v="0"/>
    <d v="2023-10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4"/>
    <d v="2023-10-04T00:00:00"/>
    <x v="0"/>
    <d v="2023-10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0"/>
    <d v="2023-10-04T00:00:00"/>
    <x v="0"/>
    <d v="2023-10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9"/>
    <d v="2023-10-04T00:00:00"/>
    <x v="0"/>
    <d v="2023-10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5"/>
    <d v="2023-10-04T00:00:00"/>
    <x v="0"/>
    <d v="2023-10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1"/>
    <d v="2023-10-04T00:00:00"/>
    <x v="0"/>
    <d v="2023-10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9"/>
    <d v="2023-10-04T00:00:00"/>
    <x v="0"/>
    <d v="2023-10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5"/>
    <d v="2023-10-04T00:00:00"/>
    <x v="0"/>
    <d v="2023-10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4"/>
    <d v="2023-10-04T00:00:00"/>
    <x v="0"/>
    <d v="2023-10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0"/>
    <d v="2023-10-04T00:00:00"/>
    <x v="0"/>
    <d v="2023-10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9"/>
    <d v="2023-10-04T00:00:00"/>
    <x v="0"/>
    <d v="2023-10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4"/>
    <d v="2023-10-04T00:00:00"/>
    <x v="0"/>
    <d v="2023-10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0"/>
    <d v="2023-10-04T00:00:00"/>
    <x v="0"/>
    <d v="2023-10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7"/>
    <d v="2023-10-04T00:00:00"/>
    <x v="0"/>
    <d v="2023-10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2"/>
    <d v="2023-10-04T00:00:00"/>
    <x v="0"/>
    <d v="2023-10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0"/>
    <d v="2023-10-04T00:00:00"/>
    <x v="0"/>
    <d v="2023-10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9"/>
    <d v="2023-10-04T00:00:00"/>
    <x v="0"/>
    <d v="2023-10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4"/>
    <d v="2023-10-04T00:00:00"/>
    <x v="0"/>
    <d v="2023-10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4"/>
    <d v="2023-10-04T00:00:00"/>
    <x v="0"/>
    <d v="2023-10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0"/>
    <d v="2023-10-04T00:00:00"/>
    <x v="0"/>
    <d v="2023-10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9"/>
    <d v="2023-10-04T00:00:00"/>
    <x v="0"/>
    <d v="2023-10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6"/>
    <d v="2023-10-04T00:00:00"/>
    <x v="0"/>
    <d v="2023-10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0"/>
    <d v="2023-10-04T00:00:00"/>
    <x v="0"/>
    <d v="2023-10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0"/>
    <d v="2023-10-04T00:00:00"/>
    <x v="0"/>
    <d v="2023-10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6"/>
    <d v="2023-10-04T00:00:00"/>
    <x v="0"/>
    <d v="2023-10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4"/>
    <d v="2023-10-04T00:00:00"/>
    <x v="0"/>
    <d v="2023-10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3"/>
    <d v="2023-10-04T00:00:00"/>
    <x v="0"/>
    <d v="2023-10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9"/>
    <d v="2023-10-04T00:00:00"/>
    <x v="0"/>
    <d v="2023-10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6"/>
    <d v="2023-10-04T00:00:00"/>
    <x v="0"/>
    <d v="2023-10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7"/>
    <d v="2023-10-04T00:00:00"/>
    <x v="0"/>
    <d v="2023-10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4"/>
    <d v="2023-10-03T00:00:00"/>
    <x v="0"/>
    <d v="2023-10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2"/>
    <d v="2023-10-03T00:00:00"/>
    <x v="0"/>
    <d v="2023-10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6"/>
    <d v="2023-10-02T00:00:00"/>
    <x v="0"/>
    <d v="2023-10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8"/>
    <d v="2023-10-01T00:00:00"/>
    <x v="0"/>
    <d v="2023-10-01T00:00:00"/>
    <n v="-120"/>
    <m/>
    <x v="0"/>
    <n v="1"/>
    <n v="-120"/>
    <m/>
    <n v="0"/>
    <m/>
    <m/>
    <s v="Zeplin, Inc"/>
    <n v="100"/>
    <s v="Operações"/>
    <s v="Zeplin, Inc"/>
    <m/>
    <s v="Software - Zeplin - 5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8"/>
    <d v="2023-10-01T00:00:00"/>
    <x v="0"/>
    <d v="2023-10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3"/>
    <d v="2023-09-30T00:00:00"/>
    <x v="0"/>
    <d v="2023-09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0"/>
    <d v="2023-09-30T00:00:00"/>
    <x v="0"/>
    <d v="2023-09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3"/>
    <d v="2023-09-30T00:00:00"/>
    <x v="0"/>
    <d v="2023-09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5"/>
    <d v="2023-09-30T00:00:00"/>
    <x v="0"/>
    <d v="2023-09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7"/>
    <d v="2023-09-30T00:00:00"/>
    <x v="0"/>
    <d v="2023-09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1"/>
    <d v="2023-09-30T00:00:00"/>
    <x v="0"/>
    <d v="2023-09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8"/>
    <d v="2023-09-30T00:00:00"/>
    <x v="0"/>
    <d v="2023-09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3"/>
    <d v="2023-09-29T00:00:00"/>
    <x v="0"/>
    <d v="2023-09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5"/>
    <d v="2023-09-28T00:00:00"/>
    <x v="0"/>
    <d v="2023-09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7"/>
    <d v="2023-09-26T00:00:00"/>
    <x v="0"/>
    <d v="2023-09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9"/>
    <d v="2023-09-22T00:00:00"/>
    <x v="0"/>
    <d v="2023-09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7"/>
    <d v="2023-09-22T00:00:00"/>
    <x v="0"/>
    <d v="2023-09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4"/>
    <d v="2023-09-22T00:00:00"/>
    <x v="0"/>
    <d v="2023-09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1"/>
    <d v="2023-09-20T00:00:00"/>
    <x v="0"/>
    <d v="2023-09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2"/>
    <d v="2023-09-20T00:00:00"/>
    <x v="0"/>
    <d v="2023-09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2"/>
    <d v="2023-09-20T00:00:00"/>
    <x v="0"/>
    <d v="2023-09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8"/>
    <d v="2023-09-19T00:00:00"/>
    <x v="0"/>
    <d v="2023-09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9"/>
    <d v="2023-09-19T00:00:00"/>
    <x v="0"/>
    <d v="2023-09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9"/>
    <d v="2023-09-17T00:00:00"/>
    <x v="0"/>
    <d v="2023-09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9"/>
    <d v="2023-09-17T00:00:00"/>
    <x v="0"/>
    <d v="2023-09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2"/>
    <d v="2023-09-16T00:00:00"/>
    <x v="0"/>
    <d v="2023-09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3"/>
    <d v="2023-09-15T00:00:00"/>
    <x v="0"/>
    <d v="2023-09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8"/>
    <d v="2023-09-15T00:00:00"/>
    <x v="0"/>
    <d v="2023-09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5"/>
    <d v="2023-09-14T00:00:00"/>
    <x v="0"/>
    <d v="2023-09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8"/>
    <d v="2023-09-13T00:00:00"/>
    <x v="0"/>
    <d v="2023-09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3"/>
    <d v="2023-09-13T00:00:00"/>
    <x v="0"/>
    <d v="2023-09-13T00:00:00"/>
    <n v="-13.82"/>
    <m/>
    <x v="0"/>
    <n v="1"/>
    <n v="-13.82"/>
    <m/>
    <n v="0"/>
    <m/>
    <m/>
    <s v="Discord"/>
    <n v="100"/>
    <m/>
    <s v="Discord"/>
    <m/>
    <s v="Tweetshit Premium - 6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5"/>
    <d v="2023-09-13T00:00:00"/>
    <x v="0"/>
    <d v="2023-09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6/50"/>
    <m/>
    <m/>
    <m/>
    <x v="31"/>
    <s v="Impostos"/>
    <s v="Tax And Fees"/>
    <s v="Tax And Fees"/>
    <s v="Tax And Fees"/>
    <x v="11"/>
    <m/>
    <m/>
    <n v="0"/>
    <n v="0"/>
  </r>
  <r>
    <s v="7960"/>
    <d v="2023-09-13T00:00:00"/>
    <x v="0"/>
    <d v="2023-09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4"/>
    <d v="2023-09-12T00:00:00"/>
    <x v="0"/>
    <d v="2023-09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6"/>
    <d v="2023-09-12T00:00:00"/>
    <x v="0"/>
    <d v="2023-09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8"/>
    <d v="2023-09-11T00:00:00"/>
    <x v="0"/>
    <d v="2023-09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0"/>
    <d v="2023-09-08T00:00:00"/>
    <x v="0"/>
    <d v="2023-09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5"/>
    <d v="2023-09-08T00:00:00"/>
    <x v="0"/>
    <d v="2023-09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4"/>
    <d v="2023-09-06T00:00:00"/>
    <x v="0"/>
    <d v="2023-09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6"/>
    <d v="2023-09-05T00:00:00"/>
    <x v="0"/>
    <d v="2023-09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9"/>
    <d v="2023-09-05T00:00:00"/>
    <x v="0"/>
    <d v="2023-09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6"/>
    <d v="2023-09-04T00:00:00"/>
    <x v="0"/>
    <d v="2023-09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1"/>
    <d v="2023-09-04T00:00:00"/>
    <x v="0"/>
    <d v="2023-09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8"/>
    <d v="2023-09-04T00:00:00"/>
    <x v="0"/>
    <d v="2023-09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4"/>
    <d v="2023-09-04T00:00:00"/>
    <x v="0"/>
    <d v="2023-09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3"/>
    <d v="2023-09-04T00:00:00"/>
    <x v="0"/>
    <d v="2023-09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1"/>
    <d v="2023-09-04T00:00:00"/>
    <x v="0"/>
    <d v="2023-09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7"/>
    <d v="2023-09-04T00:00:00"/>
    <x v="0"/>
    <d v="2023-09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6"/>
    <d v="2023-09-04T00:00:00"/>
    <x v="0"/>
    <d v="2023-09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2"/>
    <d v="2023-09-04T00:00:00"/>
    <x v="0"/>
    <d v="2023-09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2"/>
    <d v="2023-09-04T00:00:00"/>
    <x v="0"/>
    <d v="2023-09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8"/>
    <d v="2023-09-04T00:00:00"/>
    <x v="0"/>
    <d v="2023-09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5"/>
    <d v="2023-09-04T00:00:00"/>
    <x v="0"/>
    <d v="2023-09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1"/>
    <d v="2023-09-04T00:00:00"/>
    <x v="0"/>
    <d v="2023-09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8"/>
    <d v="2023-09-04T00:00:00"/>
    <x v="0"/>
    <d v="2023-09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1"/>
    <d v="2023-09-04T00:00:00"/>
    <x v="0"/>
    <d v="2023-09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2"/>
    <d v="2023-09-04T00:00:00"/>
    <x v="0"/>
    <d v="2023-09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6"/>
    <d v="2023-09-04T00:00:00"/>
    <x v="0"/>
    <d v="2023-09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3"/>
    <d v="2023-09-04T00:00:00"/>
    <x v="0"/>
    <d v="2023-09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1"/>
    <d v="2023-09-04T00:00:00"/>
    <x v="0"/>
    <d v="2023-09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7"/>
    <d v="2023-09-04T00:00:00"/>
    <x v="0"/>
    <d v="2023-09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8"/>
    <d v="2023-09-04T00:00:00"/>
    <x v="0"/>
    <d v="2023-09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2"/>
    <d v="2023-09-04T00:00:00"/>
    <x v="0"/>
    <d v="2023-09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8"/>
    <d v="2023-09-04T00:00:00"/>
    <x v="0"/>
    <d v="2023-09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8"/>
    <d v="2023-09-04T00:00:00"/>
    <x v="0"/>
    <d v="2023-09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3"/>
    <d v="2023-09-04T00:00:00"/>
    <x v="0"/>
    <d v="2023-09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1"/>
    <d v="2023-09-04T00:00:00"/>
    <x v="0"/>
    <d v="2023-09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9"/>
    <d v="2023-09-04T00:00:00"/>
    <x v="0"/>
    <d v="2023-09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4"/>
    <d v="2023-09-04T00:00:00"/>
    <x v="0"/>
    <d v="2023-09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2"/>
    <d v="2023-09-04T00:00:00"/>
    <x v="0"/>
    <d v="2023-09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9"/>
    <d v="2023-09-04T00:00:00"/>
    <x v="0"/>
    <d v="2023-09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6"/>
    <d v="2023-09-04T00:00:00"/>
    <x v="0"/>
    <d v="2023-09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5"/>
    <d v="2023-09-04T00:00:00"/>
    <x v="0"/>
    <d v="2023-09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6"/>
    <d v="2023-09-04T00:00:00"/>
    <x v="0"/>
    <d v="2023-09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3"/>
    <d v="2023-09-03T00:00:00"/>
    <x v="0"/>
    <d v="2023-09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5"/>
    <d v="2023-09-03T00:00:00"/>
    <x v="0"/>
    <d v="2023-09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5"/>
    <d v="2023-09-02T00:00:00"/>
    <x v="0"/>
    <d v="2023-09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0"/>
    <d v="2023-09-01T00:00:00"/>
    <x v="0"/>
    <d v="2023-09-01T00:00:00"/>
    <n v="-120"/>
    <m/>
    <x v="0"/>
    <n v="1"/>
    <n v="-120"/>
    <m/>
    <n v="0"/>
    <m/>
    <m/>
    <s v="Zeplin, Inc"/>
    <n v="100"/>
    <s v="Operações"/>
    <s v="Zeplin, Inc"/>
    <m/>
    <s v="Software - Zeplin - 4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7"/>
    <d v="2023-09-01T00:00:00"/>
    <x v="0"/>
    <d v="2023-09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9770"/>
    <d v="2023-08-31T00:00:00"/>
    <x v="0"/>
    <d v="2023-08-31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435"/>
    <d v="2023-08-30T00:00:00"/>
    <x v="0"/>
    <d v="2023-08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9"/>
    <d v="2023-08-30T00:00:00"/>
    <x v="0"/>
    <d v="2023-08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7"/>
    <d v="2023-08-30T00:00:00"/>
    <x v="0"/>
    <d v="2023-08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6"/>
    <d v="2023-08-30T00:00:00"/>
    <x v="0"/>
    <d v="2023-08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0"/>
    <d v="2023-08-30T00:00:00"/>
    <x v="0"/>
    <d v="2023-08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2"/>
    <d v="2023-08-30T00:00:00"/>
    <x v="0"/>
    <d v="2023-08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6"/>
    <d v="2023-08-30T00:00:00"/>
    <x v="0"/>
    <d v="2023-08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2"/>
    <d v="2023-08-29T00:00:00"/>
    <x v="0"/>
    <d v="2023-08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3"/>
    <d v="2023-08-28T00:00:00"/>
    <x v="0"/>
    <d v="2023-08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5"/>
    <d v="2023-08-26T00:00:00"/>
    <x v="0"/>
    <d v="2023-08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0"/>
    <d v="2023-08-22T00:00:00"/>
    <x v="0"/>
    <d v="2023-08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5"/>
    <d v="2023-08-22T00:00:00"/>
    <x v="0"/>
    <d v="2023-08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1"/>
    <d v="2023-08-22T00:00:00"/>
    <x v="0"/>
    <d v="2023-08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0"/>
    <d v="2023-08-20T00:00:00"/>
    <x v="0"/>
    <d v="2023-08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0"/>
    <d v="2023-08-20T00:00:00"/>
    <x v="0"/>
    <d v="2023-08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5"/>
    <d v="2023-08-20T00:00:00"/>
    <x v="0"/>
    <d v="2023-08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4"/>
    <d v="2023-08-19T00:00:00"/>
    <x v="0"/>
    <d v="2023-08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6"/>
    <d v="2023-08-19T00:00:00"/>
    <x v="0"/>
    <d v="2023-08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7"/>
    <d v="2023-08-17T00:00:00"/>
    <x v="0"/>
    <d v="2023-08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0"/>
    <d v="2023-08-17T00:00:00"/>
    <x v="0"/>
    <d v="2023-08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4"/>
    <d v="2023-08-16T00:00:00"/>
    <x v="0"/>
    <d v="2023-08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8"/>
    <d v="2023-08-15T00:00:00"/>
    <x v="0"/>
    <d v="2023-08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6"/>
    <d v="2023-08-15T00:00:00"/>
    <x v="0"/>
    <d v="2023-08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4"/>
    <d v="2023-08-14T00:00:00"/>
    <x v="0"/>
    <d v="2023-08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6"/>
    <d v="2023-08-13T00:00:00"/>
    <x v="0"/>
    <d v="2023-08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4"/>
    <d v="2023-08-13T00:00:00"/>
    <x v="0"/>
    <d v="2023-08-13T00:00:00"/>
    <n v="-13.82"/>
    <m/>
    <x v="0"/>
    <n v="1"/>
    <n v="-13.82"/>
    <m/>
    <n v="0"/>
    <m/>
    <m/>
    <s v="Discord"/>
    <n v="100"/>
    <m/>
    <s v="Discord"/>
    <m/>
    <s v="Tweetshit Premium - 5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2"/>
    <d v="2023-08-13T00:00:00"/>
    <x v="0"/>
    <d v="2023-08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5/50"/>
    <m/>
    <m/>
    <m/>
    <x v="31"/>
    <s v="Impostos"/>
    <s v="Tax And Fees"/>
    <s v="Tax And Fees"/>
    <s v="Tax And Fees"/>
    <x v="11"/>
    <m/>
    <m/>
    <n v="0"/>
    <n v="0"/>
  </r>
  <r>
    <s v="7956"/>
    <d v="2023-08-13T00:00:00"/>
    <x v="0"/>
    <d v="2023-08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7"/>
    <d v="2023-08-12T00:00:00"/>
    <x v="0"/>
    <d v="2023-08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3"/>
    <d v="2023-08-12T00:00:00"/>
    <x v="0"/>
    <d v="2023-08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0"/>
    <d v="2023-08-11T00:00:00"/>
    <x v="0"/>
    <d v="2023-08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9"/>
    <d v="2023-08-08T00:00:00"/>
    <x v="0"/>
    <d v="2023-08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1"/>
    <d v="2023-08-08T00:00:00"/>
    <x v="0"/>
    <d v="2023-08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2"/>
    <d v="2023-08-06T00:00:00"/>
    <x v="0"/>
    <d v="2023-08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4"/>
    <d v="2023-08-05T00:00:00"/>
    <x v="0"/>
    <d v="2023-08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0"/>
    <d v="2023-08-05T00:00:00"/>
    <x v="0"/>
    <d v="2023-08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5"/>
    <d v="2023-08-04T00:00:00"/>
    <x v="0"/>
    <d v="2023-08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0"/>
    <d v="2023-08-04T00:00:00"/>
    <x v="0"/>
    <d v="2023-08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7"/>
    <d v="2023-08-04T00:00:00"/>
    <x v="0"/>
    <d v="2023-08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8"/>
    <d v="2023-08-04T00:00:00"/>
    <x v="0"/>
    <d v="2023-08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1"/>
    <d v="2023-08-04T00:00:00"/>
    <x v="0"/>
    <d v="2023-08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3"/>
    <d v="2023-08-04T00:00:00"/>
    <x v="0"/>
    <d v="2023-08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5"/>
    <d v="2023-08-04T00:00:00"/>
    <x v="0"/>
    <d v="2023-08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3"/>
    <d v="2023-08-04T00:00:00"/>
    <x v="0"/>
    <d v="2023-08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3"/>
    <d v="2023-08-04T00:00:00"/>
    <x v="0"/>
    <d v="2023-08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7"/>
    <d v="2023-08-04T00:00:00"/>
    <x v="0"/>
    <d v="2023-08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6"/>
    <d v="2023-08-04T00:00:00"/>
    <x v="0"/>
    <d v="2023-08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2"/>
    <d v="2023-08-04T00:00:00"/>
    <x v="0"/>
    <d v="2023-08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9"/>
    <d v="2023-08-04T00:00:00"/>
    <x v="0"/>
    <d v="2023-08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4"/>
    <d v="2023-08-04T00:00:00"/>
    <x v="0"/>
    <d v="2023-08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5"/>
    <d v="2023-08-04T00:00:00"/>
    <x v="0"/>
    <d v="2023-08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8"/>
    <d v="2023-08-04T00:00:00"/>
    <x v="0"/>
    <d v="2023-08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4"/>
    <d v="2023-08-04T00:00:00"/>
    <x v="0"/>
    <d v="2023-08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8"/>
    <d v="2023-08-04T00:00:00"/>
    <x v="0"/>
    <d v="2023-08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8"/>
    <d v="2023-08-04T00:00:00"/>
    <x v="0"/>
    <d v="2023-08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8"/>
    <d v="2023-08-04T00:00:00"/>
    <x v="0"/>
    <d v="2023-08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5"/>
    <d v="2023-08-04T00:00:00"/>
    <x v="0"/>
    <d v="2023-08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1"/>
    <d v="2023-08-04T00:00:00"/>
    <x v="0"/>
    <d v="2023-08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2"/>
    <d v="2023-08-04T00:00:00"/>
    <x v="0"/>
    <d v="2023-08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7"/>
    <d v="2023-08-04T00:00:00"/>
    <x v="0"/>
    <d v="2023-08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2"/>
    <d v="2023-08-04T00:00:00"/>
    <x v="0"/>
    <d v="2023-08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9"/>
    <d v="2023-08-04T00:00:00"/>
    <x v="0"/>
    <d v="2023-08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7"/>
    <d v="2023-08-04T00:00:00"/>
    <x v="0"/>
    <d v="2023-08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3"/>
    <d v="2023-08-04T00:00:00"/>
    <x v="0"/>
    <d v="2023-08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0"/>
    <d v="2023-08-04T00:00:00"/>
    <x v="0"/>
    <d v="2023-08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7"/>
    <d v="2023-08-04T00:00:00"/>
    <x v="0"/>
    <d v="2023-08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8"/>
    <d v="2023-08-04T00:00:00"/>
    <x v="0"/>
    <d v="2023-08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7"/>
    <d v="2023-08-04T00:00:00"/>
    <x v="0"/>
    <d v="2023-08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4"/>
    <d v="2023-08-04T00:00:00"/>
    <x v="0"/>
    <d v="2023-08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2"/>
    <d v="2023-08-03T00:00:00"/>
    <x v="0"/>
    <d v="2023-08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6"/>
    <d v="2023-08-03T00:00:00"/>
    <x v="0"/>
    <d v="2023-08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4"/>
    <d v="2023-08-02T00:00:00"/>
    <x v="0"/>
    <d v="2023-08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5"/>
    <d v="2023-08-01T00:00:00"/>
    <x v="0"/>
    <d v="2023-08-01T00:00:00"/>
    <n v="-120"/>
    <m/>
    <x v="0"/>
    <n v="1"/>
    <n v="-120"/>
    <m/>
    <n v="0"/>
    <m/>
    <m/>
    <s v="Zeplin, Inc"/>
    <n v="100"/>
    <s v="Operações"/>
    <s v="Zeplin, Inc"/>
    <m/>
    <s v="Software - Zeplin - 3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6"/>
    <d v="2023-08-01T00:00:00"/>
    <x v="0"/>
    <d v="2023-08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2"/>
    <d v="2023-07-30T00:00:00"/>
    <x v="0"/>
    <d v="2023-07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8"/>
    <d v="2023-07-30T00:00:00"/>
    <x v="0"/>
    <d v="2023-07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6"/>
    <d v="2023-07-30T00:00:00"/>
    <x v="0"/>
    <d v="2023-07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7"/>
    <d v="2023-07-30T00:00:00"/>
    <x v="0"/>
    <d v="2023-07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9"/>
    <d v="2023-07-30T00:00:00"/>
    <x v="0"/>
    <d v="2023-07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0"/>
    <d v="2023-07-30T00:00:00"/>
    <x v="0"/>
    <d v="2023-07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9"/>
    <d v="2023-07-30T00:00:00"/>
    <x v="0"/>
    <d v="2023-07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9"/>
    <d v="2023-07-30T00:00:00"/>
    <x v="0"/>
    <d v="2023-07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770"/>
    <d v="2023-07-29T00:00:00"/>
    <x v="0"/>
    <d v="2023-07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4"/>
    <d v="2023-07-28T00:00:00"/>
    <x v="0"/>
    <d v="2023-07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4"/>
    <d v="2023-07-26T00:00:00"/>
    <x v="0"/>
    <d v="2023-07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6"/>
    <d v="2023-07-22T00:00:00"/>
    <x v="0"/>
    <d v="2023-07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6"/>
    <d v="2023-07-22T00:00:00"/>
    <x v="0"/>
    <d v="2023-07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5"/>
    <d v="2023-07-22T00:00:00"/>
    <x v="0"/>
    <d v="2023-07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2"/>
    <d v="2023-07-20T00:00:00"/>
    <x v="0"/>
    <d v="2023-07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1"/>
    <d v="2023-07-20T00:00:00"/>
    <x v="0"/>
    <d v="2023-07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4"/>
    <d v="2023-07-20T00:00:00"/>
    <x v="0"/>
    <d v="2023-07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7"/>
    <d v="2023-07-19T00:00:00"/>
    <x v="0"/>
    <d v="2023-07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7"/>
    <d v="2023-07-19T00:00:00"/>
    <x v="0"/>
    <d v="2023-07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2"/>
    <d v="2023-07-18T00:00:00"/>
    <x v="0"/>
    <d v="2023-07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88"/>
    <d v="2023-07-17T00:00:00"/>
    <x v="0"/>
    <d v="2023-07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6"/>
    <d v="2023-07-17T00:00:00"/>
    <x v="0"/>
    <d v="2023-07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1"/>
    <d v="2023-07-16T00:00:00"/>
    <x v="0"/>
    <d v="2023-07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2"/>
    <d v="2023-07-15T00:00:00"/>
    <x v="0"/>
    <d v="2023-07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1"/>
    <d v="2023-07-15T00:00:00"/>
    <x v="0"/>
    <d v="2023-07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3"/>
    <d v="2023-07-14T00:00:00"/>
    <x v="0"/>
    <d v="2023-07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5"/>
    <d v="2023-07-13T00:00:00"/>
    <x v="0"/>
    <d v="2023-07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9"/>
    <d v="2023-07-13T00:00:00"/>
    <x v="0"/>
    <d v="2023-07-13T00:00:00"/>
    <n v="-13.82"/>
    <m/>
    <x v="0"/>
    <n v="1"/>
    <n v="-13.82"/>
    <m/>
    <n v="0"/>
    <m/>
    <m/>
    <s v="Discord"/>
    <n v="100"/>
    <m/>
    <s v="Discord"/>
    <m/>
    <s v="Tweetshit Premium - 4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4"/>
    <d v="2023-07-13T00:00:00"/>
    <x v="0"/>
    <d v="2023-07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4/50"/>
    <m/>
    <m/>
    <m/>
    <x v="31"/>
    <s v="Impostos"/>
    <s v="Tax And Fees"/>
    <s v="Tax And Fees"/>
    <s v="Tax And Fees"/>
    <x v="11"/>
    <m/>
    <m/>
    <n v="0"/>
    <n v="0"/>
  </r>
  <r>
    <s v="7957"/>
    <d v="2023-07-13T00:00:00"/>
    <x v="0"/>
    <d v="2023-07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2"/>
    <d v="2023-07-12T00:00:00"/>
    <x v="0"/>
    <d v="2023-07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2"/>
    <d v="2023-07-12T00:00:00"/>
    <x v="0"/>
    <d v="2023-07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9"/>
    <d v="2023-07-11T00:00:00"/>
    <x v="0"/>
    <d v="2023-07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3"/>
    <d v="2023-07-08T00:00:00"/>
    <x v="0"/>
    <d v="2023-07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4"/>
    <d v="2023-07-08T00:00:00"/>
    <x v="0"/>
    <d v="2023-07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348"/>
    <d v="2023-07-06T00:00:00"/>
    <x v="0"/>
    <d v="2023-07-06T00:00:00"/>
    <n v="60000"/>
    <m/>
    <x v="0"/>
    <n v="1"/>
    <n v="60000"/>
    <m/>
    <n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3"/>
    <s v="Receita Setup Fee"/>
    <s v="Non Recurrent"/>
    <s v="Operating Revenue"/>
    <s v="Operating Revenue"/>
    <x v="12"/>
    <m/>
    <m/>
    <n v="0"/>
    <n v="0"/>
  </r>
  <r>
    <s v="8245"/>
    <d v="2023-07-06T00:00:00"/>
    <x v="0"/>
    <d v="2023-07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8"/>
    <d v="2023-07-05T00:00:00"/>
    <x v="0"/>
    <d v="2023-07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1"/>
    <d v="2023-07-05T00:00:00"/>
    <x v="0"/>
    <d v="2023-07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4"/>
    <d v="2023-07-04T00:00:00"/>
    <x v="0"/>
    <d v="2023-07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9"/>
    <d v="2023-07-04T00:00:00"/>
    <x v="0"/>
    <d v="2023-07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6"/>
    <d v="2023-07-04T00:00:00"/>
    <x v="0"/>
    <d v="2023-07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3"/>
    <d v="2023-07-04T00:00:00"/>
    <x v="0"/>
    <d v="2023-07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5"/>
    <d v="2023-07-04T00:00:00"/>
    <x v="0"/>
    <d v="2023-07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9"/>
    <d v="2023-07-04T00:00:00"/>
    <x v="0"/>
    <d v="2023-07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6"/>
    <d v="2023-07-04T00:00:00"/>
    <x v="0"/>
    <d v="2023-07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2"/>
    <d v="2023-07-04T00:00:00"/>
    <x v="0"/>
    <d v="2023-07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0"/>
    <d v="2023-07-04T00:00:00"/>
    <x v="0"/>
    <d v="2023-07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8"/>
    <d v="2023-07-04T00:00:00"/>
    <x v="0"/>
    <d v="2023-07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7"/>
    <d v="2023-07-04T00:00:00"/>
    <x v="0"/>
    <d v="2023-07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1"/>
    <d v="2023-07-04T00:00:00"/>
    <x v="0"/>
    <d v="2023-07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8"/>
    <d v="2023-07-04T00:00:00"/>
    <x v="0"/>
    <d v="2023-07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2"/>
    <d v="2023-07-04T00:00:00"/>
    <x v="0"/>
    <d v="2023-07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0"/>
    <d v="2023-07-04T00:00:00"/>
    <x v="0"/>
    <d v="2023-07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7"/>
    <d v="2023-07-04T00:00:00"/>
    <x v="0"/>
    <d v="2023-07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5"/>
    <d v="2023-07-04T00:00:00"/>
    <x v="0"/>
    <d v="2023-07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1"/>
    <d v="2023-07-04T00:00:00"/>
    <x v="0"/>
    <d v="2023-07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9"/>
    <d v="2023-07-04T00:00:00"/>
    <x v="0"/>
    <d v="2023-07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6"/>
    <d v="2023-07-04T00:00:00"/>
    <x v="0"/>
    <d v="2023-07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3"/>
    <d v="2023-07-04T00:00:00"/>
    <x v="0"/>
    <d v="2023-07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0"/>
    <d v="2023-07-04T00:00:00"/>
    <x v="0"/>
    <d v="2023-07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7"/>
    <d v="2023-07-04T00:00:00"/>
    <x v="0"/>
    <d v="2023-07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4"/>
    <d v="2023-07-04T00:00:00"/>
    <x v="0"/>
    <d v="2023-07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1"/>
    <d v="2023-07-04T00:00:00"/>
    <x v="0"/>
    <d v="2023-07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8"/>
    <d v="2023-07-04T00:00:00"/>
    <x v="0"/>
    <d v="2023-07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5"/>
    <d v="2023-07-04T00:00:00"/>
    <x v="0"/>
    <d v="2023-07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2"/>
    <d v="2023-07-04T00:00:00"/>
    <x v="0"/>
    <d v="2023-07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9"/>
    <d v="2023-07-04T00:00:00"/>
    <x v="0"/>
    <d v="2023-07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1"/>
    <d v="2023-07-04T00:00:00"/>
    <x v="0"/>
    <d v="2023-07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7"/>
    <d v="2023-07-04T00:00:00"/>
    <x v="0"/>
    <d v="2023-07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4"/>
    <d v="2023-07-04T00:00:00"/>
    <x v="0"/>
    <d v="2023-07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5"/>
    <d v="2023-07-04T00:00:00"/>
    <x v="0"/>
    <d v="2023-07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1"/>
    <d v="2023-07-03T00:00:00"/>
    <x v="0"/>
    <d v="2023-07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1"/>
    <d v="2023-07-03T00:00:00"/>
    <x v="0"/>
    <d v="2023-07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3"/>
    <d v="2023-07-02T00:00:00"/>
    <x v="0"/>
    <d v="2023-07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6"/>
    <d v="2023-07-01T00:00:00"/>
    <x v="0"/>
    <d v="2023-07-01T00:00:00"/>
    <n v="-120"/>
    <m/>
    <x v="0"/>
    <n v="1"/>
    <n v="-120"/>
    <m/>
    <n v="0"/>
    <m/>
    <m/>
    <s v="Zeplin, Inc"/>
    <n v="100"/>
    <s v="Operações"/>
    <s v="Zeplin, Inc"/>
    <m/>
    <s v="Software - Zeplin - 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5"/>
    <d v="2023-07-01T00:00:00"/>
    <x v="0"/>
    <d v="2023-07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1"/>
    <d v="2023-06-30T00:00:00"/>
    <x v="0"/>
    <d v="2023-06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7"/>
    <d v="2023-06-30T00:00:00"/>
    <x v="0"/>
    <d v="2023-06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1"/>
    <d v="2023-06-30T00:00:00"/>
    <x v="0"/>
    <d v="2023-06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4"/>
    <d v="2023-06-30T00:00:00"/>
    <x v="0"/>
    <d v="2023-06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6"/>
    <d v="2023-06-30T00:00:00"/>
    <x v="0"/>
    <d v="2023-06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4"/>
    <d v="2023-06-30T00:00:00"/>
    <x v="0"/>
    <d v="2023-06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5"/>
    <d v="2023-06-30T00:00:00"/>
    <x v="0"/>
    <d v="2023-06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8"/>
    <d v="2023-06-30T00:00:00"/>
    <x v="0"/>
    <d v="2023-06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."/>
    <m/>
    <m/>
    <m/>
    <x v="7"/>
    <s v="Provisionamento - Custos Extras"/>
    <s v="Provisionamento - Custos Extras"/>
    <s v="Provisioning"/>
    <s v="Provisioning"/>
    <x v="5"/>
    <m/>
    <m/>
    <n v="0"/>
    <n v="0"/>
  </r>
  <r>
    <s v="5771"/>
    <d v="2023-06-29T00:00:00"/>
    <x v="0"/>
    <d v="2023-06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2"/>
    <d v="2023-06-28T00:00:00"/>
    <x v="0"/>
    <d v="2023-06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3"/>
    <d v="2023-06-26T00:00:00"/>
    <x v="0"/>
    <d v="2023-06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7"/>
    <d v="2023-06-22T00:00:00"/>
    <x v="0"/>
    <d v="2023-06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4"/>
    <d v="2023-06-22T00:00:00"/>
    <x v="0"/>
    <d v="2023-06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0"/>
    <d v="2023-06-22T00:00:00"/>
    <x v="0"/>
    <d v="2023-06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9"/>
    <d v="2023-06-20T00:00:00"/>
    <x v="0"/>
    <d v="2023-06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7"/>
    <d v="2023-06-20T00:00:00"/>
    <x v="0"/>
    <d v="2023-06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7"/>
    <d v="2023-06-20T00:00:00"/>
    <x v="0"/>
    <d v="2023-06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980"/>
    <d v="2023-06-20T00:00:00"/>
    <x v="0"/>
    <d v="2023-06-20T00:00:00"/>
    <n v="-1454.12"/>
    <m/>
    <x v="0"/>
    <n v="1"/>
    <n v="-1454.12"/>
    <m/>
    <n v="0"/>
    <m/>
    <m/>
    <s v="Lumx Studios S/A"/>
    <n v="100"/>
    <s v="Lumx"/>
    <s v="Lumx Studios S/A"/>
    <m/>
    <s v="1454,12"/>
    <m/>
    <m/>
    <m/>
    <x v="44"/>
    <s v="Impostos"/>
    <s v="Tax And Fees"/>
    <s v="Tax And Fees"/>
    <s v="Tax And Fees"/>
    <x v="13"/>
    <m/>
    <m/>
    <n v="0"/>
    <n v="0"/>
  </r>
  <r>
    <s v="9981"/>
    <d v="2023-06-20T00:00:00"/>
    <x v="0"/>
    <d v="2023-06-20T00:00:00"/>
    <n v="-2585.1"/>
    <m/>
    <x v="0"/>
    <n v="1"/>
    <n v="-2585.1"/>
    <m/>
    <n v="0"/>
    <m/>
    <m/>
    <s v="Lumx Studios S/A"/>
    <n v="100"/>
    <s v="Lumx"/>
    <s v="Lumx Studios S/A"/>
    <m/>
    <s v="Imposto - Irpj"/>
    <m/>
    <m/>
    <m/>
    <x v="45"/>
    <s v="Impostos"/>
    <s v="Tax And Fees"/>
    <s v="Tax And Fees"/>
    <s v="Tax And Fees"/>
    <x v="13"/>
    <m/>
    <m/>
    <n v="0"/>
    <n v="0"/>
  </r>
  <r>
    <s v="5289"/>
    <d v="2023-06-19T00:00:00"/>
    <x v="0"/>
    <d v="2023-06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5"/>
    <d v="2023-06-19T00:00:00"/>
    <x v="0"/>
    <d v="2023-06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0"/>
    <d v="2023-06-17T00:00:00"/>
    <x v="0"/>
    <d v="2023-06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5"/>
    <d v="2023-06-17T00:00:00"/>
    <x v="0"/>
    <d v="2023-06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5"/>
    <d v="2023-06-16T00:00:00"/>
    <x v="0"/>
    <d v="2023-06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9"/>
    <d v="2023-06-15T00:00:00"/>
    <x v="0"/>
    <d v="2023-06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7"/>
    <d v="2023-06-15T00:00:00"/>
    <x v="0"/>
    <d v="2023-06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9748"/>
    <d v="2023-06-15T00:00:00"/>
    <x v="0"/>
    <d v="2023-06-15T00:00:00"/>
    <n v="-6033.3"/>
    <m/>
    <x v="0"/>
    <n v="1"/>
    <n v="-6033.3"/>
    <m/>
    <n v="0"/>
    <m/>
    <m/>
    <s v="Little Devil Entertainment Desenvolvimento de Jogos Ltda"/>
    <n v="100"/>
    <s v="Lumx"/>
    <s v="Little Devil Entertainment Desenvolvimento de Jogos Ltda"/>
    <m/>
    <s v="Repasse Feito para Little Devil"/>
    <s v="5"/>
    <m/>
    <m/>
    <x v="39"/>
    <s v="Despesas com Pessoal"/>
    <s v="People"/>
    <s v="People"/>
    <s v="People"/>
    <x v="9"/>
    <m/>
    <m/>
    <n v="0"/>
    <n v="0"/>
  </r>
  <r>
    <s v="8002"/>
    <d v="2023-06-14T00:00:00"/>
    <x v="0"/>
    <d v="2023-06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7"/>
    <d v="2023-06-13T00:00:00"/>
    <x v="0"/>
    <d v="2023-06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0"/>
    <d v="2023-06-13T00:00:00"/>
    <x v="0"/>
    <d v="2023-06-13T00:00:00"/>
    <n v="-13.82"/>
    <m/>
    <x v="0"/>
    <n v="1"/>
    <n v="-13.82"/>
    <m/>
    <n v="0"/>
    <m/>
    <m/>
    <s v="Discord"/>
    <n v="100"/>
    <m/>
    <s v="Discord"/>
    <m/>
    <s v="Tweetshit Premium - 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1"/>
    <d v="2023-06-13T00:00:00"/>
    <x v="0"/>
    <d v="2023-06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3/50"/>
    <m/>
    <m/>
    <m/>
    <x v="31"/>
    <s v="Impostos"/>
    <s v="Tax And Fees"/>
    <s v="Tax And Fees"/>
    <s v="Tax And Fees"/>
    <x v="11"/>
    <m/>
    <m/>
    <n v="0"/>
    <n v="0"/>
  </r>
  <r>
    <s v="7955"/>
    <d v="2023-06-13T00:00:00"/>
    <x v="0"/>
    <d v="2023-06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3"/>
    <d v="2023-06-12T00:00:00"/>
    <x v="0"/>
    <d v="2023-06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1"/>
    <d v="2023-06-12T00:00:00"/>
    <x v="0"/>
    <d v="2023-06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6"/>
    <d v="2023-06-11T00:00:00"/>
    <x v="0"/>
    <d v="2023-06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8"/>
    <d v="2023-06-08T00:00:00"/>
    <x v="0"/>
    <d v="2023-06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8"/>
    <d v="2023-06-08T00:00:00"/>
    <x v="0"/>
    <d v="2023-06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1"/>
    <d v="2023-06-06T00:00:00"/>
    <x v="0"/>
    <d v="2023-06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2"/>
    <d v="2023-06-05T00:00:00"/>
    <x v="0"/>
    <d v="2023-06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6"/>
    <d v="2023-06-05T00:00:00"/>
    <x v="0"/>
    <d v="2023-06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3"/>
    <d v="2023-06-04T00:00:00"/>
    <x v="0"/>
    <d v="2023-06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8"/>
    <d v="2023-06-04T00:00:00"/>
    <x v="0"/>
    <d v="2023-06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5"/>
    <d v="2023-06-04T00:00:00"/>
    <x v="0"/>
    <d v="2023-06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2"/>
    <d v="2023-06-04T00:00:00"/>
    <x v="0"/>
    <d v="2023-06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0"/>
    <d v="2023-06-04T00:00:00"/>
    <x v="0"/>
    <d v="2023-06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8"/>
    <d v="2023-06-04T00:00:00"/>
    <x v="0"/>
    <d v="2023-06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4"/>
    <d v="2023-06-04T00:00:00"/>
    <x v="0"/>
    <d v="2023-06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1"/>
    <d v="2023-06-04T00:00:00"/>
    <x v="0"/>
    <d v="2023-06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19"/>
    <d v="2023-06-04T00:00:00"/>
    <x v="0"/>
    <d v="2023-06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6"/>
    <d v="2023-06-04T00:00:00"/>
    <x v="0"/>
    <d v="2023-06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3"/>
    <d v="2023-06-04T00:00:00"/>
    <x v="0"/>
    <d v="2023-06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0"/>
    <d v="2023-06-04T00:00:00"/>
    <x v="0"/>
    <d v="2023-06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7"/>
    <d v="2023-06-04T00:00:00"/>
    <x v="0"/>
    <d v="2023-06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1"/>
    <d v="2023-06-04T00:00:00"/>
    <x v="0"/>
    <d v="2023-06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48"/>
    <d v="2023-06-04T00:00:00"/>
    <x v="0"/>
    <d v="2023-06-04T00:00:00"/>
    <n v="-15000"/>
    <m/>
    <x v="0"/>
    <n v="1"/>
    <n v="-15000"/>
    <m/>
    <n v="0"/>
    <m/>
    <m/>
    <s v="Thiago Henrique dos Santos"/>
    <n v="100"/>
    <s v="Produto"/>
    <s v="Thiago Henrique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49"/>
    <d v="2023-06-04T00:00:00"/>
    <x v="0"/>
    <d v="2023-06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6"/>
    <d v="2023-06-04T00:00:00"/>
    <x v="0"/>
    <d v="2023-06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3"/>
    <d v="2023-06-04T00:00:00"/>
    <x v="0"/>
    <d v="2023-06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0"/>
    <d v="2023-06-04T00:00:00"/>
    <x v="0"/>
    <d v="2023-06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7"/>
    <d v="2023-06-04T00:00:00"/>
    <x v="0"/>
    <d v="2023-06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5"/>
    <d v="2023-06-04T00:00:00"/>
    <x v="0"/>
    <d v="2023-06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2"/>
    <d v="2023-06-04T00:00:00"/>
    <x v="0"/>
    <d v="2023-06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79"/>
    <d v="2023-06-04T00:00:00"/>
    <x v="0"/>
    <d v="2023-06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6"/>
    <d v="2023-06-04T00:00:00"/>
    <x v="0"/>
    <d v="2023-06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3"/>
    <d v="2023-06-04T00:00:00"/>
    <x v="0"/>
    <d v="2023-06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0"/>
    <d v="2023-06-04T00:00:00"/>
    <x v="0"/>
    <d v="2023-06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7"/>
    <d v="2023-06-04T00:00:00"/>
    <x v="0"/>
    <d v="2023-06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4"/>
    <d v="2023-06-04T00:00:00"/>
    <x v="0"/>
    <d v="2023-06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1"/>
    <d v="2023-06-04T00:00:00"/>
    <x v="0"/>
    <d v="2023-06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8"/>
    <d v="2023-06-04T00:00:00"/>
    <x v="0"/>
    <d v="2023-06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6"/>
    <d v="2023-06-04T00:00:00"/>
    <x v="0"/>
    <d v="2023-06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5"/>
    <d v="2023-06-04T00:00:00"/>
    <x v="0"/>
    <d v="2023-06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3"/>
    <d v="2023-06-04T00:00:00"/>
    <x v="0"/>
    <d v="2023-06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3"/>
    <d v="2023-06-04T00:00:00"/>
    <x v="0"/>
    <d v="2023-06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0"/>
    <d v="2023-06-03T00:00:00"/>
    <x v="0"/>
    <d v="2023-06-03T00:00:00"/>
    <n v="-1700"/>
    <m/>
    <x v="0"/>
    <n v="1"/>
    <n v="-1700"/>
    <m/>
    <n v="0"/>
    <m/>
    <m/>
    <s v="Axm Services Ltda"/>
    <n v="100"/>
    <s v="Lumx"/>
    <s v="Axm Services Ltda"/>
    <m/>
    <s v="Serviços Contábeis Axm - 2/2"/>
    <m/>
    <m/>
    <m/>
    <x v="0"/>
    <s v="Contabilidade"/>
    <s v="Others"/>
    <s v="Operating Costs"/>
    <s v="Operating Costs"/>
    <x v="0"/>
    <m/>
    <m/>
    <n v="0"/>
    <n v="0"/>
  </r>
  <r>
    <s v="7760"/>
    <d v="2023-06-03T00:00:00"/>
    <x v="0"/>
    <d v="2023-06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2"/>
    <d v="2023-06-02T00:00:00"/>
    <x v="0"/>
    <d v="2023-06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4"/>
    <d v="2023-06-01T00:00:00"/>
    <x v="0"/>
    <d v="2023-06-01T00:00:00"/>
    <n v="-120"/>
    <m/>
    <x v="0"/>
    <n v="1"/>
    <n v="-120"/>
    <m/>
    <n v="0"/>
    <m/>
    <m/>
    <s v="Zeplin, Inc"/>
    <n v="100"/>
    <s v="Operações"/>
    <s v="Zeplin, Inc"/>
    <m/>
    <s v="Software - Zeplin - 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4"/>
    <d v="2023-06-01T00:00:00"/>
    <x v="0"/>
    <d v="2023-06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0"/>
    <d v="2023-05-31T00:00:00"/>
    <x v="0"/>
    <d v="2023-05-31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6113"/>
    <d v="2023-05-31T00:00:00"/>
    <x v="0"/>
    <d v="2023-05-3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7807"/>
    <d v="2023-05-31T00:00:00"/>
    <x v="0"/>
    <d v="2023-05-31T00:00:00"/>
    <n v="-327.65"/>
    <m/>
    <x v="0"/>
    <n v="1"/>
    <n v="-327.65"/>
    <m/>
    <n v="0"/>
    <m/>
    <m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9149"/>
    <d v="2023-05-31T00:00:00"/>
    <x v="0"/>
    <d v="2023-05-31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Elaboração de Política de Privacidade"/>
    <m/>
    <m/>
    <m/>
    <x v="46"/>
    <s v="Lgpd"/>
    <s v="Legal"/>
    <s v="Operating Costs"/>
    <s v="Operating Costs"/>
    <x v="1"/>
    <m/>
    <m/>
    <n v="0"/>
    <n v="0"/>
  </r>
  <r>
    <s v="10033"/>
    <d v="2023-05-30T00:00:00"/>
    <x v="0"/>
    <d v="2023-05-30T00:00:00"/>
    <n v="-3000"/>
    <m/>
    <x v="0"/>
    <n v="1"/>
    <n v="-3000"/>
    <m/>
    <n v="0"/>
    <m/>
    <m/>
    <s v="Ministerio da Fazenda"/>
    <n v="100"/>
    <s v="Lumx"/>
    <s v="Ministerio da Fazenda"/>
    <m/>
    <s v="Parcelamento Tributário"/>
    <m/>
    <m/>
    <m/>
    <x v="31"/>
    <s v="Impostos"/>
    <s v="Tax And Fees"/>
    <s v="Tax And Fees"/>
    <s v="Tax And Fees"/>
    <x v="11"/>
    <m/>
    <m/>
    <n v="0"/>
    <n v="0"/>
  </r>
  <r>
    <s v="5866"/>
    <d v="2023-05-30T00:00:00"/>
    <x v="0"/>
    <d v="2023-05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5"/>
    <d v="2023-05-30T00:00:00"/>
    <x v="0"/>
    <d v="2023-05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3"/>
    <d v="2023-05-30T00:00:00"/>
    <x v="0"/>
    <d v="2023-05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5"/>
    <d v="2023-05-30T00:00:00"/>
    <x v="0"/>
    <d v="2023-05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09"/>
    <d v="2023-05-30T00:00:00"/>
    <x v="0"/>
    <d v="2023-05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4"/>
    <d v="2023-05-30T00:00:00"/>
    <x v="0"/>
    <d v="2023-05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69"/>
    <d v="2023-05-29T00:00:00"/>
    <x v="0"/>
    <d v="2023-05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1"/>
    <d v="2023-05-28T00:00:00"/>
    <x v="0"/>
    <d v="2023-05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2"/>
    <d v="2023-05-26T00:00:00"/>
    <x v="0"/>
    <d v="2023-05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5"/>
    <d v="2023-05-22T00:00:00"/>
    <x v="0"/>
    <d v="2023-05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3"/>
    <d v="2023-05-22T00:00:00"/>
    <x v="0"/>
    <d v="2023-05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29"/>
    <d v="2023-05-22T00:00:00"/>
    <x v="0"/>
    <d v="2023-05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8"/>
    <d v="2023-05-20T00:00:00"/>
    <x v="0"/>
    <d v="2023-05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8"/>
    <d v="2023-05-20T00:00:00"/>
    <x v="0"/>
    <d v="2023-05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6259"/>
    <d v="2023-05-20T00:00:00"/>
    <x v="0"/>
    <d v="2023-05-20T00:00:00"/>
    <n v="-1009.8"/>
    <m/>
    <x v="0"/>
    <n v="1"/>
    <n v="-1009.8"/>
    <m/>
    <n v="0"/>
    <m/>
    <m/>
    <s v="Ministerio da Fazenda"/>
    <n v="100"/>
    <s v="Lumx"/>
    <s v="Ministerio da Fazenda"/>
    <m/>
    <s v="Origem: Api, Conta Iss, Contrato: 8"/>
    <m/>
    <m/>
    <m/>
    <x v="47"/>
    <s v="Impostos"/>
    <s v="Tax And Fees"/>
    <s v="Tax And Fees"/>
    <s v="Tax And Fees"/>
    <x v="13"/>
    <m/>
    <m/>
    <n v="0"/>
    <n v="0"/>
  </r>
  <r>
    <s v="9153"/>
    <d v="2023-05-20T00:00:00"/>
    <x v="0"/>
    <d v="2023-05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226"/>
    <d v="2023-05-20T00:00:00"/>
    <x v="0"/>
    <d v="2023-05-20T00:00:00"/>
    <n v="-982.95"/>
    <m/>
    <x v="0"/>
    <n v="1"/>
    <n v="-982.95"/>
    <m/>
    <n v="0"/>
    <m/>
    <m/>
    <s v="Lima &amp; Feigelson Sociedade de Advogados"/>
    <n v="100"/>
    <s v="Lumx"/>
    <s v="Lima &amp; Feigelson Sociedade de Advogados"/>
    <m/>
    <s v="Retenções - Assessoria Jurídica - Conclusão"/>
    <s v="4195"/>
    <m/>
    <m/>
    <x v="48"/>
    <s v="Round de Captação"/>
    <s v="Others"/>
    <s v="Operating Costs"/>
    <s v="Operating Costs"/>
    <x v="1"/>
    <m/>
    <m/>
    <n v="0"/>
    <n v="0"/>
  </r>
  <r>
    <s v="9235"/>
    <d v="2023-05-20T00:00:00"/>
    <x v="0"/>
    <d v="2023-05-20T00:00:00"/>
    <n v="-98.3"/>
    <m/>
    <x v="0"/>
    <n v="1"/>
    <n v="-98.3"/>
    <m/>
    <n v="0"/>
    <m/>
    <m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49"/>
    <s v="Propriedade Intelectual"/>
    <s v="Legal"/>
    <s v="Operating Costs"/>
    <s v="Operating Costs"/>
    <x v="1"/>
    <m/>
    <m/>
    <n v="0"/>
    <n v="0"/>
  </r>
  <r>
    <s v="9237"/>
    <d v="2023-05-20T00:00:00"/>
    <x v="0"/>
    <d v="2023-05-20T00:00:00"/>
    <n v="-196.59"/>
    <m/>
    <x v="0"/>
    <n v="1"/>
    <n v="-196.59"/>
    <m/>
    <n v="0"/>
    <m/>
    <m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49"/>
    <s v="Propriedade Intelectual"/>
    <s v="Legal"/>
    <s v="Operating Costs"/>
    <s v="Operating Costs"/>
    <x v="1"/>
    <m/>
    <m/>
    <n v="0"/>
    <n v="0"/>
  </r>
  <r>
    <s v="9833"/>
    <d v="2023-05-20T00:00:00"/>
    <x v="0"/>
    <d v="2023-05-20T00:00:00"/>
    <n v="-1514.7"/>
    <m/>
    <x v="0"/>
    <n v="1"/>
    <n v="-1514.7"/>
    <m/>
    <n v="0"/>
    <m/>
    <m/>
    <s v="Ministerio da Fazenda"/>
    <n v="100"/>
    <s v="Lumx"/>
    <s v="Ministerio da Fazenda"/>
    <m/>
    <s v="Imposto - Cofins"/>
    <m/>
    <m/>
    <m/>
    <x v="50"/>
    <s v="Impostos"/>
    <s v="Tax And Fees"/>
    <s v="Tax And Fees"/>
    <s v="Tax And Fees"/>
    <x v="13"/>
    <m/>
    <m/>
    <n v="0"/>
    <n v="0"/>
  </r>
  <r>
    <s v="9834"/>
    <d v="2023-05-20T00:00:00"/>
    <x v="0"/>
    <d v="2023-05-20T00:00:00"/>
    <n v="-328.19"/>
    <m/>
    <x v="0"/>
    <n v="1"/>
    <n v="-328.19"/>
    <m/>
    <n v="0"/>
    <m/>
    <m/>
    <s v="Ministerio da Fazenda"/>
    <n v="100"/>
    <s v="Lumx"/>
    <s v="Ministerio da Fazenda"/>
    <m/>
    <s v="Imposto - Pis"/>
    <m/>
    <m/>
    <m/>
    <x v="51"/>
    <s v="Impostos"/>
    <s v="Tax And Fees"/>
    <s v="Tax And Fees"/>
    <s v="Tax And Fees"/>
    <x v="13"/>
    <m/>
    <m/>
    <n v="0"/>
    <n v="0"/>
  </r>
  <r>
    <s v="5285"/>
    <d v="2023-05-19T00:00:00"/>
    <x v="0"/>
    <d v="2023-05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4"/>
    <d v="2023-05-19T00:00:00"/>
    <x v="0"/>
    <d v="2023-05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6"/>
    <d v="2023-05-17T00:00:00"/>
    <x v="0"/>
    <d v="2023-05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4"/>
    <d v="2023-05-17T00:00:00"/>
    <x v="0"/>
    <d v="2023-05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0"/>
    <d v="2023-05-16T00:00:00"/>
    <x v="0"/>
    <d v="2023-05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7"/>
    <d v="2023-05-15T00:00:00"/>
    <x v="0"/>
    <d v="2023-05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5"/>
    <d v="2023-05-15T00:00:00"/>
    <x v="0"/>
    <d v="2023-05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1"/>
    <d v="2023-05-14T00:00:00"/>
    <x v="0"/>
    <d v="2023-05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4"/>
    <d v="2023-05-13T00:00:00"/>
    <x v="0"/>
    <d v="2023-05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8"/>
    <d v="2023-05-13T00:00:00"/>
    <x v="0"/>
    <d v="2023-05-13T00:00:00"/>
    <n v="-13.82"/>
    <m/>
    <x v="0"/>
    <n v="1"/>
    <n v="-13.82"/>
    <m/>
    <n v="0"/>
    <m/>
    <m/>
    <s v="Discord"/>
    <n v="100"/>
    <m/>
    <s v="Discord"/>
    <m/>
    <s v="Tweetshit Premium - 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3"/>
    <d v="2023-05-13T00:00:00"/>
    <x v="0"/>
    <d v="2023-05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2/50"/>
    <m/>
    <m/>
    <m/>
    <x v="31"/>
    <s v="Impostos"/>
    <s v="Tax And Fees"/>
    <s v="Tax And Fees"/>
    <s v="Tax And Fees"/>
    <x v="11"/>
    <m/>
    <m/>
    <n v="0"/>
    <n v="0"/>
  </r>
  <r>
    <s v="7954"/>
    <d v="2023-05-13T00:00:00"/>
    <x v="0"/>
    <d v="2023-05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1"/>
    <d v="2023-05-12T00:00:00"/>
    <x v="0"/>
    <d v="2023-05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0"/>
    <d v="2023-05-12T00:00:00"/>
    <x v="0"/>
    <d v="2023-05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5"/>
    <d v="2023-05-11T00:00:00"/>
    <x v="0"/>
    <d v="2023-05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10030"/>
    <d v="2023-05-08T00:00:00"/>
    <x v="0"/>
    <d v="2023-05-08T00:00:00"/>
    <n v="-6500"/>
    <m/>
    <x v="0"/>
    <n v="1"/>
    <n v="-6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8287"/>
    <d v="2023-05-08T00:00:00"/>
    <x v="0"/>
    <d v="2023-05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7"/>
    <d v="2023-05-08T00:00:00"/>
    <x v="0"/>
    <d v="2023-05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0"/>
    <d v="2023-05-06T00:00:00"/>
    <x v="0"/>
    <d v="2023-05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1"/>
    <d v="2023-05-05T00:00:00"/>
    <x v="0"/>
    <d v="2023-05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5"/>
    <d v="2023-05-05T00:00:00"/>
    <x v="0"/>
    <d v="2023-05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10031"/>
    <d v="2023-05-04T00:00:00"/>
    <x v="0"/>
    <d v="2023-05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10032"/>
    <d v="2023-05-04T00:00:00"/>
    <x v="0"/>
    <d v="2023-05-04T00:00:00"/>
    <n v="-6400"/>
    <m/>
    <x v="0"/>
    <n v="1"/>
    <n v="-64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260"/>
    <d v="2023-05-04T00:00:00"/>
    <x v="0"/>
    <d v="2023-05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56"/>
    <d v="2023-05-04T00:00:00"/>
    <x v="0"/>
    <d v="2023-05-04T00:00:00"/>
    <n v="-4000"/>
    <m/>
    <x v="0"/>
    <n v="1"/>
    <n v="-4000"/>
    <m/>
    <n v="0"/>
    <m/>
    <m/>
    <s v="Mariana Heiderich Morgado"/>
    <n v="100"/>
    <s v="Lumx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57"/>
    <d v="2023-05-04T00:00:00"/>
    <x v="0"/>
    <d v="2023-05-04T00:00:00"/>
    <n v="-6500"/>
    <m/>
    <x v="0"/>
    <n v="1"/>
    <n v="-6500"/>
    <m/>
    <n v="0"/>
    <m/>
    <m/>
    <s v="Lucas Costa da Conceição Gomes"/>
    <n v="100"/>
    <s v="Lumx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358"/>
    <d v="2023-05-04T00:00:00"/>
    <x v="0"/>
    <d v="2023-05-04T00:00:00"/>
    <n v="-10000"/>
    <m/>
    <x v="0"/>
    <n v="1"/>
    <n v="-10000"/>
    <m/>
    <n v="0"/>
    <m/>
    <m/>
    <s v="Thamyres Guedes Reis Corrêa"/>
    <n v="100"/>
    <s v="Lumx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359"/>
    <d v="2023-05-04T00:00:00"/>
    <x v="0"/>
    <d v="2023-05-04T00:00:00"/>
    <n v="-4600"/>
    <m/>
    <x v="0"/>
    <n v="1"/>
    <n v="-4600"/>
    <m/>
    <n v="0"/>
    <m/>
    <m/>
    <s v="Olga Carolina Bon Navarro"/>
    <n v="100"/>
    <s v="Lumx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360"/>
    <d v="2023-05-04T00:00:00"/>
    <x v="0"/>
    <d v="2023-05-04T00:00:00"/>
    <n v="-7933.33"/>
    <m/>
    <x v="0"/>
    <n v="1"/>
    <n v="-7933.33"/>
    <m/>
    <n v="0"/>
    <m/>
    <m/>
    <s v="Stella Leal dos Santos"/>
    <n v="100"/>
    <s v="Lumx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61"/>
    <d v="2023-05-04T00:00:00"/>
    <x v="0"/>
    <d v="2023-05-04T00:00:00"/>
    <n v="-1833.33"/>
    <m/>
    <x v="0"/>
    <n v="1"/>
    <n v="-1833.33"/>
    <m/>
    <n v="0"/>
    <m/>
    <m/>
    <s v="Jhony Wesley Terra"/>
    <n v="100"/>
    <s v="Lumx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6362"/>
    <d v="2023-05-04T00:00:00"/>
    <x v="0"/>
    <d v="2023-05-04T00:00:00"/>
    <n v="-3000"/>
    <m/>
    <x v="0"/>
    <n v="1"/>
    <n v="-3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6365"/>
    <d v="2023-05-04T00:00:00"/>
    <x v="0"/>
    <d v="2023-05-04T00:00:00"/>
    <n v="-13313.44"/>
    <m/>
    <x v="0"/>
    <n v="1"/>
    <n v="-13313.44"/>
    <m/>
    <n v="0"/>
    <m/>
    <m/>
    <s v="Caio Barbosa Zacarias"/>
    <n v="100"/>
    <s v="Lumx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366"/>
    <d v="2023-05-04T00:00:00"/>
    <x v="0"/>
    <d v="2023-05-04T00:00:00"/>
    <n v="-13313.44"/>
    <m/>
    <x v="0"/>
    <n v="1"/>
    <n v="-13313.44"/>
    <m/>
    <n v="0"/>
    <m/>
    <m/>
    <s v="Gabriel Polverelli Nogueira"/>
    <n v="100"/>
    <s v="Lumx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67"/>
    <d v="2023-05-04T00:00:00"/>
    <x v="0"/>
    <d v="2023-05-04T00:00:00"/>
    <n v="-6000"/>
    <m/>
    <x v="0"/>
    <n v="1"/>
    <n v="-6000"/>
    <m/>
    <n v="0"/>
    <m/>
    <m/>
    <s v="Hercílio Helton e Silva Junior"/>
    <n v="100"/>
    <s v="Lumx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368"/>
    <d v="2023-05-04T00:00:00"/>
    <x v="0"/>
    <d v="2023-05-04T00:00:00"/>
    <n v="-4000"/>
    <m/>
    <x v="0"/>
    <n v="1"/>
    <n v="-4000"/>
    <m/>
    <n v="0"/>
    <m/>
    <m/>
    <s v="Lucas dos Santos Reis"/>
    <n v="100"/>
    <s v="Lumx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369"/>
    <d v="2023-05-04T00:00:00"/>
    <x v="0"/>
    <d v="2023-05-04T00:00:00"/>
    <n v="-6000"/>
    <m/>
    <x v="0"/>
    <n v="1"/>
    <n v="-6000"/>
    <m/>
    <n v="0"/>
    <m/>
    <m/>
    <s v="Menachem Mendel Yaacov Aboutboul"/>
    <n v="100"/>
    <s v="Lumx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370"/>
    <d v="2023-05-04T00:00:00"/>
    <x v="0"/>
    <d v="2023-05-04T00:00:00"/>
    <n v="-13313.44"/>
    <m/>
    <x v="0"/>
    <n v="1"/>
    <n v="-13313.44"/>
    <m/>
    <n v="0"/>
    <m/>
    <m/>
    <s v="Michel Ruthenberg Goldberg"/>
    <n v="100"/>
    <s v="Lumx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6372"/>
    <d v="2023-05-04T00:00:00"/>
    <x v="0"/>
    <d v="2023-05-04T00:00:00"/>
    <n v="-11500"/>
    <m/>
    <x v="0"/>
    <n v="1"/>
    <n v="-11500"/>
    <m/>
    <n v="0"/>
    <m/>
    <m/>
    <s v="Thiago Henrique dos Santos"/>
    <n v="100"/>
    <s v="Lumx"/>
    <s v="Thiago Henrique dos Santos"/>
    <m/>
    <s v="Prestação de Serviços"/>
    <s v="27"/>
    <m/>
    <m/>
    <x v="39"/>
    <s v="Despesas com Pessoal"/>
    <s v="People"/>
    <s v="People"/>
    <s v="People"/>
    <x v="9"/>
    <m/>
    <m/>
    <n v="0"/>
    <n v="0"/>
  </r>
  <r>
    <s v="6373"/>
    <d v="2023-05-04T00:00:00"/>
    <x v="0"/>
    <d v="2023-05-04T00:00:00"/>
    <n v="-6500"/>
    <m/>
    <x v="0"/>
    <n v="1"/>
    <n v="-6500"/>
    <m/>
    <n v="0"/>
    <m/>
    <m/>
    <s v="Jeane Resque Gomes dos Santos"/>
    <n v="100"/>
    <s v="Lumx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74"/>
    <d v="2023-05-04T00:00:00"/>
    <x v="0"/>
    <d v="2023-05-04T00:00:00"/>
    <n v="-4500"/>
    <m/>
    <x v="0"/>
    <n v="1"/>
    <n v="-4500"/>
    <m/>
    <n v="0"/>
    <m/>
    <m/>
    <s v="Ayotunde Cavalcante de Sales"/>
    <n v="100"/>
    <s v="Lumx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6375"/>
    <d v="2023-05-04T00:00:00"/>
    <x v="0"/>
    <d v="2023-05-04T00:00:00"/>
    <n v="-2500"/>
    <m/>
    <x v="0"/>
    <n v="1"/>
    <n v="-2500"/>
    <m/>
    <n v="0"/>
    <m/>
    <m/>
    <s v="Pedro Medeiros Delgado"/>
    <n v="100"/>
    <s v="Lumx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76"/>
    <d v="2023-05-04T00:00:00"/>
    <x v="0"/>
    <d v="2023-05-04T00:00:00"/>
    <n v="-9000"/>
    <m/>
    <x v="0"/>
    <n v="1"/>
    <n v="-9000"/>
    <m/>
    <n v="0"/>
    <m/>
    <m/>
    <s v="Luis Guilherme Tillier"/>
    <n v="100"/>
    <s v="Lumx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6377"/>
    <d v="2023-05-04T00:00:00"/>
    <x v="0"/>
    <d v="2023-05-04T00:00:00"/>
    <n v="-10000"/>
    <m/>
    <x v="0"/>
    <n v="1"/>
    <n v="-10000"/>
    <m/>
    <n v="0"/>
    <m/>
    <m/>
    <s v="Igor Andrade Rocha"/>
    <n v="100"/>
    <s v="Lumx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6378"/>
    <d v="2023-05-04T00:00:00"/>
    <x v="0"/>
    <d v="2023-05-04T00:00:00"/>
    <n v="-9000"/>
    <m/>
    <x v="0"/>
    <n v="1"/>
    <n v="-9000"/>
    <m/>
    <n v="0"/>
    <m/>
    <m/>
    <s v="Amanda Marques Ramos Pimentel"/>
    <n v="100"/>
    <s v="Lumx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79"/>
    <d v="2023-05-04T00:00:00"/>
    <x v="0"/>
    <d v="2023-05-04T00:00:00"/>
    <n v="-3500"/>
    <m/>
    <x v="0"/>
    <n v="1"/>
    <n v="-3500"/>
    <m/>
    <n v="0"/>
    <m/>
    <m/>
    <s v="Kayky de Carvalho Vieira"/>
    <n v="100"/>
    <s v="Lumx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83"/>
    <d v="2023-05-04T00:00:00"/>
    <x v="0"/>
    <d v="2023-05-04T00:00:00"/>
    <n v="-1600"/>
    <m/>
    <x v="0"/>
    <n v="1"/>
    <n v="-1600"/>
    <m/>
    <n v="0"/>
    <m/>
    <m/>
    <s v="João Pedro Delgado Fernandes"/>
    <n v="100"/>
    <s v="Lumx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384"/>
    <d v="2023-05-04T00:00:00"/>
    <x v="0"/>
    <d v="2023-05-04T00:00:00"/>
    <n v="-1600"/>
    <m/>
    <x v="0"/>
    <n v="1"/>
    <n v="-1600"/>
    <m/>
    <n v="0"/>
    <m/>
    <m/>
    <s v="Arthur Marques Ramos Pimentel"/>
    <n v="100"/>
    <s v="Lumx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85"/>
    <d v="2023-05-04T00:00:00"/>
    <x v="0"/>
    <d v="2023-05-04T00:00:00"/>
    <n v="-10000"/>
    <m/>
    <x v="0"/>
    <n v="1"/>
    <n v="-10000"/>
    <m/>
    <n v="0"/>
    <m/>
    <m/>
    <s v="Andre Fernando de Sales Pupo"/>
    <n v="100"/>
    <s v="Lumx"/>
    <s v="Andre Fernando de Sales Pupo"/>
    <m/>
    <s v="Prestação de Serviços"/>
    <m/>
    <m/>
    <m/>
    <x v="39"/>
    <s v="Despesas com Pessoal"/>
    <s v="People"/>
    <s v="People"/>
    <s v="People"/>
    <x v="9"/>
    <m/>
    <m/>
    <n v="0"/>
    <n v="0"/>
  </r>
  <r>
    <s v="6386"/>
    <d v="2023-05-04T00:00:00"/>
    <x v="0"/>
    <d v="2023-05-04T00:00:00"/>
    <n v="-21276.6"/>
    <m/>
    <x v="0"/>
    <n v="1"/>
    <n v="-21276.6"/>
    <m/>
    <n v="0"/>
    <m/>
    <m/>
    <s v="Antonia de Souza e Silva"/>
    <n v="100"/>
    <s v="Lumx"/>
    <s v="Antonia de Souza e Silva"/>
    <m/>
    <s v="Prestação de Serviços"/>
    <s v="18"/>
    <m/>
    <m/>
    <x v="39"/>
    <s v="Despesas com Pessoal"/>
    <s v="People"/>
    <s v="People"/>
    <s v="People"/>
    <x v="9"/>
    <m/>
    <m/>
    <n v="0"/>
    <n v="0"/>
  </r>
  <r>
    <s v="6529"/>
    <d v="2023-05-04T00:00:00"/>
    <x v="0"/>
    <d v="2023-05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7"/>
    <d v="2023-05-04T00:00:00"/>
    <x v="0"/>
    <d v="2023-05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9772"/>
    <d v="2023-05-04T00:00:00"/>
    <x v="0"/>
    <d v="2023-05-04T00:00:00"/>
    <n v="-4500"/>
    <m/>
    <x v="0"/>
    <n v="1"/>
    <n v="-4500"/>
    <m/>
    <n v="0"/>
    <m/>
    <m/>
    <s v="Antonio Manoel do Nascimento"/>
    <n v="100"/>
    <s v="Tecnologia"/>
    <s v="Antonio Manoel do Nascimento"/>
    <m/>
    <s v="Prestação de Serviços - Aviso Prévio"/>
    <m/>
    <m/>
    <m/>
    <x v="39"/>
    <s v="Despesas com Pessoal"/>
    <s v="People"/>
    <s v="People"/>
    <s v="People"/>
    <x v="9"/>
    <m/>
    <m/>
    <n v="0"/>
    <n v="0"/>
  </r>
  <r>
    <s v="9835"/>
    <d v="2023-05-04T00:00:00"/>
    <x v="0"/>
    <d v="2023-05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4"/>
    <d v="2023-05-04T00:00:00"/>
    <x v="0"/>
    <d v="2023-05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2"/>
    <d v="2023-05-04T00:00:00"/>
    <x v="0"/>
    <d v="2023-05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2"/>
    <d v="2023-05-04T00:00:00"/>
    <x v="0"/>
    <d v="2023-05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796"/>
    <d v="2023-05-03T00:00:00"/>
    <x v="1"/>
    <d v="2023-05-03T00:00:00"/>
    <n v="0.16"/>
    <n v="0.16"/>
    <x v="0"/>
    <n v="1"/>
    <n v="0.16"/>
    <n v="0.1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9773"/>
    <d v="2023-05-03T00:00:00"/>
    <x v="1"/>
    <d v="2023-05-03T00:00:00"/>
    <n v="-200"/>
    <n v="-200"/>
    <x v="0"/>
    <n v="1"/>
    <n v="-200"/>
    <n v="-2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774"/>
    <d v="2023-05-03T00:00:00"/>
    <x v="1"/>
    <d v="2023-05-03T00:00:00"/>
    <n v="-51.34"/>
    <n v="-55.7"/>
    <x v="0"/>
    <n v="1"/>
    <n v="-51.34"/>
    <n v="-55.7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39"/>
    <s v="Despesas com Pessoal"/>
    <s v="People"/>
    <s v="People"/>
    <s v="People"/>
    <x v="9"/>
    <m/>
    <m/>
    <n v="0"/>
    <n v="0"/>
  </r>
  <r>
    <s v="9779"/>
    <d v="2023-05-03T00:00:00"/>
    <x v="1"/>
    <d v="2023-05-03T00:00:00"/>
    <n v="-51.34"/>
    <n v="-51.34"/>
    <x v="0"/>
    <n v="1"/>
    <n v="-51.34"/>
    <n v="-51.34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53"/>
    <s v="Software"/>
    <s v="Technology &amp; Infrastructure"/>
    <s v="Technology &amp; Infrastructure"/>
    <s v="Technology &amp; Infrastructure"/>
    <x v="3"/>
    <m/>
    <m/>
    <n v="0"/>
    <n v="0"/>
  </r>
  <r>
    <s v="9780"/>
    <d v="2023-05-03T00:00:00"/>
    <x v="1"/>
    <d v="2023-05-03T00:00:00"/>
    <n v="-108.19"/>
    <n v="-108.19"/>
    <x v="0"/>
    <n v="1"/>
    <n v="-108.19"/>
    <n v="-108.19"/>
    <n v="1"/>
    <m/>
    <s v="Conta Simples"/>
    <s v="Zeplin, Inc"/>
    <n v="100"/>
    <s v="Operações"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9784"/>
    <d v="2023-05-03T00:00:00"/>
    <x v="1"/>
    <d v="2023-05-03T00:00:00"/>
    <n v="-32"/>
    <n v="-32"/>
    <x v="0"/>
    <n v="1"/>
    <n v="-32"/>
    <n v="-32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69b8a17b-e450-40d1-bd78-ed7ef33a66d5"/>
    <d v="2023-05-03T00:00:00"/>
    <x v="1"/>
    <d v="2023-05-03T00:00:00"/>
    <n v="-0.0253445"/>
    <n v="-0.0253445"/>
    <x v="1"/>
    <n v="5.045135406218656"/>
    <n v="-0.1278664343029087"/>
    <n v="-0.1278664343029087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b30c56fa345521d44254cfcf08f27c78f2114d8d524fc02871d82be2a6c03567"/>
    <n v="1"/>
    <n v="1"/>
  </r>
  <r>
    <s v="3d2592f0-8055-4a39-97f7-31931e90003b"/>
    <d v="2023-05-03T00:00:00"/>
    <x v="1"/>
    <d v="2023-05-03T00:00:00"/>
    <n v="-0.1281601514"/>
    <n v="-0.1281601514"/>
    <x v="1"/>
    <n v="5.045135406218656"/>
    <n v="-0.6465853174944836"/>
    <n v="-0.6465853174944836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d510061549230bb1ceb5bcaf39140475cf4e49c2815cd197040885f67d470068"/>
    <n v="1"/>
    <n v="1"/>
  </r>
  <r>
    <s v="6161"/>
    <d v="2023-05-02T00:00:00"/>
    <x v="2"/>
    <d v="2023-05-02T00:00:00"/>
    <n v="-5500"/>
    <n v="-5100.1"/>
    <x v="0"/>
    <n v="1"/>
    <n v="-5500"/>
    <n v="-5100.1"/>
    <n v="1"/>
    <m/>
    <s v="Cartão de Crédito - Conta Simples"/>
    <s v="Venly"/>
    <n v="100"/>
    <s v="Lumx"/>
    <s v="Venly"/>
    <m/>
    <s v="Fornecedor - Venly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6209"/>
    <d v="2023-05-02T00:00:00"/>
    <x v="2"/>
    <d v="2023-05-03T00:00:00"/>
    <n v="-1700"/>
    <n v="-1700"/>
    <x v="0"/>
    <n v="1"/>
    <n v="-1700"/>
    <n v="-1700"/>
    <n v="1"/>
    <m/>
    <s v="Btg - Conta Corrente"/>
    <s v="Axm Services Ltda"/>
    <n v="100"/>
    <s v="Lumx"/>
    <s v="Axm Services Ltda"/>
    <m/>
    <s v="Serviços Contábeis Axm - 1/2"/>
    <m/>
    <s v="Btg - Conta Corrente"/>
    <m/>
    <x v="0"/>
    <s v="Contabilidade"/>
    <s v="Others"/>
    <s v="Operating Costs"/>
    <s v="Operating Costs"/>
    <x v="0"/>
    <m/>
    <m/>
    <n v="0"/>
    <n v="0"/>
  </r>
  <r>
    <s v="6308"/>
    <d v="2023-05-02T00:00:00"/>
    <x v="2"/>
    <d v="2023-04-30T00:00:00"/>
    <n v="-124"/>
    <n v="-124"/>
    <x v="0"/>
    <n v="1"/>
    <n v="-124"/>
    <n v="-124"/>
    <n v="1"/>
    <m/>
    <s v="Mercado Pago"/>
    <s v="Adobe Systems Brasil Ltda."/>
    <n v="100"/>
    <s v="Design"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94"/>
    <d v="2023-05-02T00:00:00"/>
    <x v="2"/>
    <d v="2023-05-02T00:00:00"/>
    <n v="12000"/>
    <n v="12000"/>
    <x v="0"/>
    <n v="1"/>
    <n v="12000"/>
    <n v="120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795"/>
    <d v="2023-05-02T00:00:00"/>
    <x v="2"/>
    <d v="2023-05-02T00:00:00"/>
    <n v="15000"/>
    <n v="15000"/>
    <x v="0"/>
    <n v="1"/>
    <n v="15000"/>
    <n v="15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7"/>
    <d v="2023-05-02T00:00:00"/>
    <x v="2"/>
    <d v="2023-05-02T00:00:00"/>
    <n v="2000"/>
    <n v="2000"/>
    <x v="0"/>
    <n v="1"/>
    <n v="2000"/>
    <n v="2000"/>
    <n v="1"/>
    <m/>
    <s v="Lumx Studios S/A"/>
    <s v="Mercado Pago"/>
    <n v="100"/>
    <s v="Comercial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75"/>
    <d v="2023-05-02T00:00:00"/>
    <x v="2"/>
    <d v="2023-05-02T00:00:00"/>
    <n v="-100.06"/>
    <n v="-100.06"/>
    <x v="0"/>
    <n v="1"/>
    <n v="-100.06"/>
    <n v="-10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776"/>
    <d v="2023-05-02T00:00:00"/>
    <x v="2"/>
    <d v="2023-05-02T00:00:00"/>
    <n v="-5.83"/>
    <n v="-5.38"/>
    <x v="0"/>
    <n v="1"/>
    <n v="-5.83"/>
    <n v="-5.38"/>
    <n v="1"/>
    <m/>
    <s v="Cartão de Crédito - Conta Simples"/>
    <s v="Lumx Studios S/A"/>
    <n v="100"/>
    <s v="Produto"/>
    <s v="Lumx Studios S/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777"/>
    <d v="2023-05-02T00:00:00"/>
    <x v="2"/>
    <d v="2023-05-02T00:00:00"/>
    <n v="-93.40000000000001"/>
    <n v="-93.40000000000001"/>
    <x v="0"/>
    <n v="1"/>
    <n v="-93.40000000000001"/>
    <n v="-93.40000000000001"/>
    <n v="1"/>
    <m/>
    <s v="Cartão de Crédito - Conta Simples"/>
    <s v="99 Tecnologia Ltda"/>
    <n v="100"/>
    <s v="Comercial"/>
    <s v="99 Tecnologia Ltda"/>
    <m/>
    <s v="Compra com Cartao em 99 Pop 26jan 14h25min - Sao Paulo / Br"/>
    <m/>
    <s v="Cartão de Crédito - Conta Simples"/>
    <m/>
    <x v="59"/>
    <s v="Despesa Comercial"/>
    <s v="Comercial"/>
    <s v="Operating Costs"/>
    <s v="Operating Costs"/>
    <x v="6"/>
    <m/>
    <m/>
    <n v="0"/>
    <n v="0"/>
  </r>
  <r>
    <s v="9781"/>
    <d v="2023-05-02T00:00:00"/>
    <x v="2"/>
    <d v="2023-05-02T00:00:00"/>
    <n v="-12000"/>
    <n v="-12000"/>
    <x v="0"/>
    <n v="1"/>
    <n v="-12000"/>
    <n v="-12000"/>
    <n v="1"/>
    <m/>
    <s v="Conta Simples"/>
    <s v="Lumx Studios S/A"/>
    <n v="100"/>
    <s v="Lumx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82"/>
    <d v="2023-05-02T00:00:00"/>
    <x v="2"/>
    <d v="2023-05-02T00:00:00"/>
    <n v="-71.53"/>
    <n v="-71.53"/>
    <x v="0"/>
    <n v="1"/>
    <n v="-71.53"/>
    <n v="-71.53"/>
    <n v="1"/>
    <m/>
    <s v="Conta Simples"/>
    <s v="Amazon Servicos de Varejo do Brasil Ltda."/>
    <n v="100"/>
    <s v="Lumx"/>
    <s v="Amazon Servicos de Varejo do Brasil Ltda."/>
    <m/>
    <s v="Softwar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783"/>
    <d v="2023-05-02T00:00:00"/>
    <x v="2"/>
    <d v="2023-05-02T00:00:00"/>
    <n v="-30"/>
    <n v="-30"/>
    <x v="0"/>
    <n v="1"/>
    <n v="-30"/>
    <n v="-30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9785"/>
    <d v="2023-05-02T00:00:00"/>
    <x v="2"/>
    <d v="2023-05-02T00:00:00"/>
    <n v="-15000"/>
    <n v="-15000"/>
    <x v="0"/>
    <n v="1"/>
    <n v="-15000"/>
    <n v="-1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86"/>
    <d v="2023-05-02T00:00:00"/>
    <x v="2"/>
    <d v="2023-05-02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Novo Pagamento _ Kamino"/>
    <m/>
    <s v="Btg - Conta Corrente"/>
    <m/>
    <x v="57"/>
    <s v="Transferências"/>
    <s v="Others"/>
    <s v="Administrative Costs"/>
    <s v="Administrative Costs"/>
    <x v="5"/>
    <m/>
    <m/>
    <n v="0"/>
    <n v="0"/>
  </r>
  <r>
    <s v="22308e5d-9d4b-42d2-8d5d-31018fb81cb7"/>
    <d v="2023-05-02T00:00:00"/>
    <x v="2"/>
    <d v="2023-05-02T00:00:00"/>
    <n v="0.01"/>
    <n v="0.01"/>
    <x v="1"/>
    <n v="4.94585020242915"/>
    <n v="0.0494585020242915"/>
    <n v="0.049458502024291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1f1d7f71d9215d60980f27027ba1986c9abfa19ad828181c42bda622275a6009"/>
    <n v="1"/>
    <n v="1"/>
  </r>
  <r>
    <s v="54f71e48-666a-4226-84d7-451ba6b16592"/>
    <d v="2023-05-02T00:00:00"/>
    <x v="2"/>
    <d v="2023-05-02T00:00:00"/>
    <n v="-0.020923515"/>
    <n v="-0.020923515"/>
    <x v="1"/>
    <n v="4.94585020242915"/>
    <n v="-0.1034845708982794"/>
    <n v="-0.103484570898279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54b071087e902e08d583fa91a6f763e0369a1e0122a2be66c9ca7e67c1fb5330"/>
    <n v="1"/>
    <n v="1"/>
  </r>
  <r>
    <s v="9771"/>
    <d v="2023-05-01T00:00:00"/>
    <x v="3"/>
    <d v="2023-05-01T00:00:00"/>
    <n v="-195000"/>
    <n v="-195000"/>
    <x v="0"/>
    <n v="1"/>
    <n v="-195000"/>
    <n v="-195000"/>
    <n v="1"/>
    <m/>
    <s v="Btg - Wealth Management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686ab93-3e12-434c-b0e2-457c0e73d62b"/>
    <d v="2023-05-01T00:00:00"/>
    <x v="3"/>
    <d v="2023-05-01T00:00:00"/>
    <n v="-0.00524968415832"/>
    <n v="-0.00524968415832"/>
    <x v="1"/>
    <n v="4.848989898989898"/>
    <n v="-0.02545566545658097"/>
    <n v="-0.02545566545658097"/>
    <n v="1"/>
    <m/>
    <s v="Help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9ca6b707f0e57d6dc4426c1ef0cb072a5d5c3cf2735aafbd4469b4b4d8a9631"/>
    <n v="1"/>
    <n v="1"/>
  </r>
  <r>
    <s v="911ba84c-9e19-43a9-9583-3bcebd890a6d"/>
    <d v="2023-05-01T00:00:00"/>
    <x v="3"/>
    <d v="2023-05-01T00:00:00"/>
    <n v="-0.0304222638"/>
    <n v="-0.0304222638"/>
    <x v="1"/>
    <n v="4.848989898989898"/>
    <n v="-0.147517249870606"/>
    <n v="-0.147517249870606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40d7a40d336bfc31c403c4adaabdcdf7a8851188d3d135b8a7c95ebc59d8fb3"/>
    <n v="1"/>
    <n v="1"/>
  </r>
  <r>
    <s v="8e979441-9648-43ee-89ea-a0491fd2ecb7"/>
    <d v="2023-05-01T00:00:00"/>
    <x v="3"/>
    <d v="2023-05-01T00:00:00"/>
    <n v="-0.0228829218"/>
    <n v="-0.0228829218"/>
    <x v="1"/>
    <n v="4.848989898989898"/>
    <n v="-0.1109590566675757"/>
    <n v="-0.1109590566675757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ad6672aa1a53b13d6da98650db4b1d76a4862722cf36fee1136a08d303c3edbf"/>
    <n v="1"/>
    <n v="1"/>
  </r>
  <r>
    <s v="a5004945-77e8-4c13-a6e6-91eae6dbfe3a"/>
    <d v="2023-05-01T00:00:00"/>
    <x v="3"/>
    <d v="2023-05-01T00:00:00"/>
    <n v="-0.02547075"/>
    <n v="-0.02547075"/>
    <x v="1"/>
    <n v="4.848989898989898"/>
    <n v="-0.1235074094696969"/>
    <n v="-0.1235074094696969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bc2cc265f1ae17a1184786f4f6a46a8097122e5d3dc902bc0fa0c4bf9c59742"/>
    <n v="1"/>
    <n v="1"/>
  </r>
  <r>
    <s v="d999bec1-3781-49d6-8bdb-1cfd1f17d213"/>
    <d v="2023-05-01T00:00:00"/>
    <x v="3"/>
    <d v="2023-05-01T00:00:00"/>
    <n v="-1.063102277039873"/>
    <n v="-1.063102277039873"/>
    <x v="1"/>
    <n v="4.848989898989898"/>
    <n v="-5.154972202959502"/>
    <n v="-5.154972202959502"/>
    <n v="1"/>
    <m/>
    <s v="Helper"/>
    <m/>
    <m/>
    <m/>
    <m/>
    <m/>
    <m/>
    <m/>
    <s v="Helper"/>
    <m/>
    <x v="61"/>
    <s v="Blockchain"/>
    <s v="Technology &amp; Infrastructure"/>
    <s v="Operating Costs"/>
    <s v="Operating Costs"/>
    <x v="7"/>
    <m/>
    <s v="0x0a4fa5b70374a080e2485615e126c4840ad49101642b08c3972d3a02f3353132"/>
    <n v="1"/>
    <n v="1"/>
  </r>
  <r>
    <s v="798"/>
    <d v="2023-04-30T00:00:00"/>
    <x v="4"/>
    <d v="2023-04-30T00:00:00"/>
    <n v="2.46"/>
    <n v="2.46"/>
    <x v="0"/>
    <n v="1"/>
    <n v="2.46"/>
    <n v="2.46"/>
    <n v="1"/>
    <m/>
    <s v="Lumx Studios S/A"/>
    <s v="Btg - Conta Corrente"/>
    <n v="100"/>
    <s v="Comercial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a45ca95-4007-4502-aebb-8a4aef4fb773"/>
    <d v="2023-04-30T00:00:00"/>
    <x v="4"/>
    <d v="2023-04-30T00:00:00"/>
    <n v="0.04025"/>
    <n v="0.04025"/>
    <x v="1"/>
    <n v="4.930618401206637"/>
    <n v="0.1984573906485671"/>
    <n v="0.198457390648567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7f209060ca63e0d20df8cb0ede5d33b39510820068d470161fdffb276e701392"/>
    <n v="1"/>
    <n v="1"/>
  </r>
  <r>
    <s v="646b4b00-bab9-475d-b584-b73b026703e0"/>
    <d v="2023-04-29T00:00:00"/>
    <x v="5"/>
    <d v="2023-04-29T00:00:00"/>
    <n v="-0.0318037428"/>
    <n v="-0.0318037428"/>
    <x v="1"/>
    <n v="5.047762694821518"/>
    <n v="-0.1605377464615385"/>
    <n v="-0.16053774646153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e58ded855cb914064b9b0f818b923279cea21e20797dede92dc7e48d6e170476"/>
    <n v="1"/>
    <n v="1"/>
  </r>
  <r>
    <s v="5768"/>
    <d v="2023-04-28T00:00:00"/>
    <x v="6"/>
    <d v="2023-04-28T00:00:00"/>
    <n v="-12586.23"/>
    <n v="-12586.23"/>
    <x v="0"/>
    <n v="1"/>
    <n v="-12586.23"/>
    <n v="-12586.23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790"/>
    <d v="2023-04-28T00:00:00"/>
    <x v="6"/>
    <d v="2023-04-27T00:00:00"/>
    <n v="195000"/>
    <n v="195000"/>
    <x v="0"/>
    <n v="1"/>
    <n v="195000"/>
    <n v="195000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91"/>
    <d v="2023-04-28T00:00:00"/>
    <x v="6"/>
    <d v="2023-04-28T00:00:00"/>
    <n v="4000"/>
    <n v="4000"/>
    <x v="0"/>
    <n v="1"/>
    <n v="4000"/>
    <n v="4000"/>
    <n v="1"/>
    <m/>
    <s v="Lumx Studios S/A"/>
    <s v="Itaú"/>
    <n v="100"/>
    <s v="Comercial"/>
    <s v="Lumx Studios S/A"/>
    <m/>
    <s v="Transferências entre Contas"/>
    <m/>
    <s v="Itaú"/>
    <m/>
    <x v="57"/>
    <s v="Transferências"/>
    <s v="Others"/>
    <s v="Administrative Costs"/>
    <s v="Administrative Costs"/>
    <x v="5"/>
    <m/>
    <m/>
    <n v="0"/>
    <n v="0"/>
  </r>
  <r>
    <s v="792"/>
    <d v="2023-04-28T00:00:00"/>
    <x v="6"/>
    <d v="2023-04-28T00:00:00"/>
    <n v="3000"/>
    <n v="3000"/>
    <x v="0"/>
    <n v="1"/>
    <n v="3000"/>
    <n v="3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3"/>
    <d v="2023-04-28T00:00:00"/>
    <x v="6"/>
    <d v="2023-04-28T00:00:00"/>
    <n v="3000"/>
    <n v="3000"/>
    <x v="0"/>
    <n v="1"/>
    <n v="3000"/>
    <n v="3000"/>
    <n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665"/>
    <d v="2023-04-28T00:00:00"/>
    <x v="6"/>
    <d v="2023-04-28T00:00:00"/>
    <n v="-492.3"/>
    <n v="-492.3"/>
    <x v="0"/>
    <n v="1"/>
    <n v="-492.3"/>
    <n v="-492.3"/>
    <n v="1"/>
    <m/>
    <s v="Btg - Conta Corrente"/>
    <s v="Ministerio da Fazenda"/>
    <n v="100"/>
    <s v="Lumx"/>
    <s v="Ministerio da Fazenda"/>
    <m/>
    <s v="Contribuição Patronal"/>
    <m/>
    <s v="Btg - Conta Corrente"/>
    <m/>
    <x v="41"/>
    <s v="Despesas com Pessoal"/>
    <s v="People"/>
    <s v="People"/>
    <s v="People"/>
    <x v="9"/>
    <m/>
    <m/>
    <n v="0"/>
    <n v="0"/>
  </r>
  <r>
    <s v="8666"/>
    <d v="2023-04-28T00:00:00"/>
    <x v="6"/>
    <d v="2023-04-28T00:00:00"/>
    <n v="-46642.14"/>
    <n v="-46642.14"/>
    <x v="0"/>
    <n v="1"/>
    <n v="-46642.14"/>
    <n v="-46642.14"/>
    <n v="1"/>
    <m/>
    <s v="Btg - Conta Corrente"/>
    <s v="Ministerio da Fazenda"/>
    <n v="100"/>
    <s v="Lumx"/>
    <s v="Ministerio da Fazenda"/>
    <m/>
    <s v="Iposto Irpj"/>
    <m/>
    <s v="Btg - Conta Corrente"/>
    <m/>
    <x v="45"/>
    <s v="Impostos"/>
    <s v="Tax And Fees"/>
    <s v="Tax And Fees"/>
    <s v="Tax And Fees"/>
    <x v="13"/>
    <m/>
    <m/>
    <n v="0"/>
    <n v="0"/>
  </r>
  <r>
    <s v="8667"/>
    <d v="2023-04-28T00:00:00"/>
    <x v="6"/>
    <d v="2023-04-28T00:00:00"/>
    <n v="-90.98"/>
    <n v="-90.98"/>
    <x v="0"/>
    <n v="1"/>
    <n v="-90.98"/>
    <n v="-90.9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8"/>
    <d v="2023-04-28T00:00:00"/>
    <x v="6"/>
    <d v="2023-04-28T00:00:00"/>
    <n v="-4164.58"/>
    <n v="-4164.58"/>
    <x v="0"/>
    <n v="1"/>
    <n v="-4164.58"/>
    <n v="-4164.5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9"/>
    <d v="2023-04-28T00:00:00"/>
    <x v="6"/>
    <d v="2023-04-28T00:00:00"/>
    <n v="-2014.02"/>
    <n v="-2014.02"/>
    <x v="0"/>
    <n v="1"/>
    <n v="-2014.02"/>
    <n v="-2014.02"/>
    <n v="1"/>
    <m/>
    <s v="Btg - Conta Corrente"/>
    <s v="Ministerio da Fazenda"/>
    <n v="100"/>
    <s v="Lumx"/>
    <s v="Ministerio da Fazenda"/>
    <m/>
    <s v="Imposto - Cofins"/>
    <m/>
    <s v="Btg - Conta Corrente"/>
    <m/>
    <x v="50"/>
    <s v="Impostos"/>
    <s v="Tax And Fees"/>
    <s v="Tax And Fees"/>
    <s v="Tax And Fees"/>
    <x v="13"/>
    <m/>
    <m/>
    <n v="0"/>
    <n v="0"/>
  </r>
  <r>
    <s v="8670"/>
    <d v="2023-04-28T00:00:00"/>
    <x v="6"/>
    <d v="2023-04-28T00:00:00"/>
    <n v="-895.11"/>
    <n v="-895.11"/>
    <x v="0"/>
    <n v="1"/>
    <n v="-895.11"/>
    <n v="-895.11"/>
    <n v="1"/>
    <m/>
    <s v="Btg - Conta Corrente"/>
    <s v="Ministerio da Fazenda"/>
    <n v="100"/>
    <s v="Lumx"/>
    <s v="Ministerio da Fazenda"/>
    <m/>
    <s v="Imposto - Contribuição Patronal"/>
    <m/>
    <s v="Btg - Conta Corrente"/>
    <m/>
    <x v="41"/>
    <s v="Despesas com Pessoal"/>
    <s v="People"/>
    <s v="People"/>
    <s v="People"/>
    <x v="9"/>
    <m/>
    <m/>
    <n v="0"/>
    <n v="0"/>
  </r>
  <r>
    <s v="8671"/>
    <d v="2023-04-28T00:00:00"/>
    <x v="6"/>
    <d v="2023-04-28T00:00:00"/>
    <n v="-51190.65"/>
    <n v="-51190.65"/>
    <x v="0"/>
    <n v="1"/>
    <n v="-51190.65"/>
    <n v="-51190.65"/>
    <n v="1"/>
    <m/>
    <s v="Btg - Conta Corrente"/>
    <s v="Ministerio da Fazenda"/>
    <n v="100"/>
    <s v="Lumx"/>
    <s v="Ministerio da Fazenda"/>
    <m/>
    <s v="Imposto - Irpj"/>
    <m/>
    <s v="Btg - Conta Corrente"/>
    <m/>
    <x v="45"/>
    <s v="Impostos"/>
    <s v="Tax And Fees"/>
    <s v="Tax And Fees"/>
    <s v="Tax And Fees"/>
    <x v="13"/>
    <m/>
    <m/>
    <n v="0"/>
    <n v="0"/>
  </r>
  <r>
    <s v="8672"/>
    <d v="2023-04-28T00:00:00"/>
    <x v="6"/>
    <d v="2023-04-28T00:00:00"/>
    <n v="-19485.4"/>
    <n v="-19485.4"/>
    <x v="0"/>
    <n v="1"/>
    <n v="-19485.4"/>
    <n v="-19485.4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8673"/>
    <d v="2023-04-28T00:00:00"/>
    <x v="6"/>
    <d v="2023-04-28T00:00:00"/>
    <n v="-282.09"/>
    <n v="-282.09"/>
    <x v="0"/>
    <n v="1"/>
    <n v="-282.09"/>
    <n v="-282.09"/>
    <n v="1"/>
    <m/>
    <s v="Btg - Conta Corrente"/>
    <s v="Ministerio da Fazenda"/>
    <n v="100"/>
    <s v="Lumx"/>
    <s v="Ministerio da Fazenda"/>
    <m/>
    <s v="Imposto - Retenções"/>
    <m/>
    <s v="Btg - Conta Corrente"/>
    <m/>
    <x v="62"/>
    <s v="Impostos"/>
    <s v="Tax And Fees"/>
    <s v="Tax And Fees"/>
    <s v="Tax And Fees"/>
    <x v="13"/>
    <m/>
    <m/>
    <n v="0"/>
    <n v="0"/>
  </r>
  <r>
    <s v="8674"/>
    <d v="2023-04-28T00:00:00"/>
    <x v="6"/>
    <d v="2023-04-28T00:00:00"/>
    <n v="-436.37"/>
    <n v="-436.37"/>
    <x v="0"/>
    <n v="1"/>
    <n v="-436.37"/>
    <n v="-436.37"/>
    <n v="1"/>
    <m/>
    <s v="Btg - Conta Corrente"/>
    <s v="Ministerio da Fazenda"/>
    <n v="100"/>
    <s v="Lumx"/>
    <s v="Ministerio da Fazenda"/>
    <m/>
    <s v="Imposto - Pis"/>
    <m/>
    <s v="Btg - Conta Corrente"/>
    <m/>
    <x v="51"/>
    <s v="Impostos"/>
    <s v="Tax And Fees"/>
    <s v="Tax And Fees"/>
    <s v="Tax And Fees"/>
    <x v="13"/>
    <m/>
    <m/>
    <n v="0"/>
    <n v="0"/>
  </r>
  <r>
    <s v="8675"/>
    <d v="2023-04-28T00:00:00"/>
    <x v="6"/>
    <d v="2023-04-28T00:00:00"/>
    <n v="-12910.21"/>
    <n v="-12910.21"/>
    <x v="0"/>
    <n v="1"/>
    <n v="-12910.21"/>
    <n v="-12910.21"/>
    <n v="1"/>
    <m/>
    <s v="Btg - Conta Corrente"/>
    <s v="Ministerio da Fazenda"/>
    <n v="100"/>
    <s v="Lumx"/>
    <s v="Ministerio da Fazenda"/>
    <m/>
    <s v="Retenções"/>
    <m/>
    <s v="Btg - Conta Corrente"/>
    <m/>
    <x v="62"/>
    <s v="Impostos"/>
    <s v="Tax And Fees"/>
    <s v="Tax And Fees"/>
    <s v="Tax And Fees"/>
    <x v="13"/>
    <m/>
    <m/>
    <n v="0"/>
    <n v="0"/>
  </r>
  <r>
    <s v="8677"/>
    <d v="2023-04-28T00:00:00"/>
    <x v="6"/>
    <d v="2023-04-28T00:00:00"/>
    <n v="-17754.03"/>
    <n v="-17754.03"/>
    <x v="0"/>
    <n v="1"/>
    <n v="-17754.03"/>
    <n v="-17754.03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9761"/>
    <d v="2023-04-28T00:00:00"/>
    <x v="6"/>
    <d v="2023-04-28T00:00:00"/>
    <n v="-3000"/>
    <n v="-3000"/>
    <x v="0"/>
    <n v="1"/>
    <n v="-3000"/>
    <n v="-3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2"/>
    <d v="2023-04-28T00:00:00"/>
    <x v="6"/>
    <d v="2023-04-28T00:00:00"/>
    <n v="-4000"/>
    <n v="-4000"/>
    <x v="0"/>
    <n v="1"/>
    <n v="-4000"/>
    <n v="-4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3"/>
    <d v="2023-04-28T00:00:00"/>
    <x v="6"/>
    <d v="2023-04-28T00:00:00"/>
    <n v="-192.8"/>
    <n v="-192.8"/>
    <x v="0"/>
    <n v="1"/>
    <n v="-192.8"/>
    <n v="-192.8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4"/>
    <d v="2023-04-28T00:00:00"/>
    <x v="6"/>
    <d v="2023-04-28T00:00:00"/>
    <n v="-298.13"/>
    <n v="-298.13"/>
    <x v="0"/>
    <n v="1"/>
    <n v="-298.13"/>
    <n v="-298.13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6"/>
    <d v="2023-04-28T00:00:00"/>
    <x v="6"/>
    <d v="2023-04-28T00:00:00"/>
    <n v="-347"/>
    <n v="-347"/>
    <x v="0"/>
    <n v="1"/>
    <n v="-347"/>
    <n v="-347"/>
    <n v="1"/>
    <m/>
    <s v="Btg - Conta Corrente"/>
    <s v="Makers Manufatura Ltda"/>
    <n v="100"/>
    <s v="Lumx"/>
    <s v="Makers Manufatura Ltda"/>
    <m/>
    <s v="Compra de Letreiro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767"/>
    <d v="2023-04-28T00:00:00"/>
    <x v="6"/>
    <d v="2023-04-28T00:00:00"/>
    <n v="-3000"/>
    <n v="-3000"/>
    <x v="0"/>
    <n v="1"/>
    <n v="-3000"/>
    <n v="-30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51bdf89d-756a-4592-a714-771f920ad5d2"/>
    <d v="2023-04-28T00:00:00"/>
    <x v="6"/>
    <d v="2023-04-28T00:00:00"/>
    <n v="-0.0274403"/>
    <n v="-0.0274403"/>
    <x v="1"/>
    <n v="5.027162977867203"/>
    <n v="-0.1379468602615694"/>
    <n v="-0.1379468602615694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95b27d29d955acaa84de430ae8b67d29127b3fc9a4215fb5a8c947be324f52e5"/>
    <n v="1"/>
    <n v="1"/>
  </r>
  <r>
    <s v="a1916c4d-4cd1-4981-8064-55e20f50e671"/>
    <d v="2023-04-28T00:00:00"/>
    <x v="6"/>
    <d v="2023-04-28T00:00:00"/>
    <n v="-80.01994623043898"/>
    <n v="-80.01994623043898"/>
    <x v="1"/>
    <n v="5.027162977867203"/>
    <n v="-402.273311180587"/>
    <n v="-402.273311180587"/>
    <n v="1"/>
    <m/>
    <s v="Helper"/>
    <m/>
    <m/>
    <m/>
    <m/>
    <m/>
    <m/>
    <m/>
    <s v="Helper"/>
    <m/>
    <x v="65"/>
    <m/>
    <m/>
    <m/>
    <m/>
    <x v="10"/>
    <m/>
    <s v="0x1a0bfaf608093991ccf834e5440db764e11c0ba8926c50fc63723102923be171"/>
    <n v="1"/>
    <n v="1"/>
  </r>
  <r>
    <s v="dd026049-22ce-450d-96a3-076b2f4f2004"/>
    <d v="2023-04-28T00:00:00"/>
    <x v="6"/>
    <d v="2023-04-28T00:00:00"/>
    <n v="-0.03128274706649764"/>
    <n v="-0.03128274706649764"/>
    <x v="1"/>
    <n v="5.027162977867203"/>
    <n v="-0.1572634678986808"/>
    <n v="-0.157263467898680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c9dbc025ca88ac115a3e135ff4c5418a8ae5ec3d8d428b1e0e0f77aacec131"/>
    <n v="1"/>
    <n v="1"/>
  </r>
  <r>
    <s v="c3d17fe5-1cc5-4fbd-a1a1-85c388e07c25"/>
    <d v="2023-04-28T00:00:00"/>
    <x v="6"/>
    <d v="2023-04-28T00:00:00"/>
    <n v="-3.018917526049213"/>
    <n v="-3.018917526049213"/>
    <x v="1"/>
    <n v="5.027162977867203"/>
    <n v="-15.17659042018905"/>
    <n v="-15.17659042018905"/>
    <n v="1"/>
    <m/>
    <s v="Helper"/>
    <m/>
    <m/>
    <m/>
    <m/>
    <m/>
    <m/>
    <m/>
    <s v="Helper"/>
    <m/>
    <x v="65"/>
    <m/>
    <m/>
    <m/>
    <m/>
    <x v="10"/>
    <m/>
    <s v="0x443ca34200f413d71ba4a710d6a840cf31cbfec7ad39db1028b9c7ef7f602b5b"/>
    <n v="1"/>
    <n v="1"/>
  </r>
  <r>
    <s v="f15a8ffc-0368-402d-91e1-9bf09af4751d"/>
    <d v="2023-04-28T00:00:00"/>
    <x v="6"/>
    <d v="2023-04-28T00:00:00"/>
    <n v="-5.017917488293935"/>
    <n v="-5.017917488293935"/>
    <x v="1"/>
    <n v="5.027162977867203"/>
    <n v="-25.22588902314365"/>
    <n v="-25.22588902314365"/>
    <n v="1"/>
    <m/>
    <s v="Helper"/>
    <m/>
    <m/>
    <m/>
    <m/>
    <m/>
    <m/>
    <m/>
    <s v="Helper"/>
    <m/>
    <x v="65"/>
    <m/>
    <m/>
    <m/>
    <m/>
    <x v="10"/>
    <m/>
    <s v="0xcb073401f7d0aadcb18561f6284f2a4dd314fbd12b27098bd70f27db9b03453f"/>
    <n v="1"/>
    <n v="1"/>
  </r>
  <r>
    <s v="3fb70fea-2267-4ea0-93b7-bb524beb7dec"/>
    <d v="2023-04-28T00:00:00"/>
    <x v="6"/>
    <d v="2023-04-28T00:00:00"/>
    <n v="0.122772526617775"/>
    <n v="0.122772526617775"/>
    <x v="1"/>
    <n v="5.027162977867203"/>
    <n v="0.6171975005120942"/>
    <n v="0.617197500512094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55b930c3cac9b54e8757b38d8ff6e336db6a24e9a2948c6890daab5576faa0e"/>
    <n v="1"/>
    <n v="1"/>
  </r>
  <r>
    <s v="99460a1f-91f3-4fb6-84b9-fed07f640e07"/>
    <d v="2023-04-28T00:00:00"/>
    <x v="6"/>
    <d v="2023-04-28T00:00:00"/>
    <n v="0.1285"/>
    <n v="0.1285"/>
    <x v="1"/>
    <n v="5.027162977867203"/>
    <n v="0.6459904426559356"/>
    <n v="0.645990442655935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9536419b81a13c5b717d16281239c4c32cead93c84db71ffcaf12fc23edd90f"/>
    <n v="1"/>
    <n v="1"/>
  </r>
  <r>
    <s v="779d856e-416f-4134-824a-b257136d2b4d"/>
    <d v="2023-04-28T00:00:00"/>
    <x v="6"/>
    <d v="2023-04-28T00:00:00"/>
    <n v="0.0245"/>
    <n v="0.0245"/>
    <x v="1"/>
    <n v="5.027162977867203"/>
    <n v="0.1231654929577465"/>
    <n v="0.123165492957746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1a4ae4d7b96070c19701c9736f02ee088816f2c3c692ed39957ea552a9918ad"/>
    <n v="1"/>
    <n v="1"/>
  </r>
  <r>
    <s v="48fa3eb2-b121-410f-856b-8dbcdde003e2"/>
    <d v="2023-04-28T00:00:00"/>
    <x v="6"/>
    <d v="2023-04-28T00:00:00"/>
    <n v="0.715325"/>
    <n v="0.715325"/>
    <x v="1"/>
    <n v="5.027162977867203"/>
    <n v="3.596055357142857"/>
    <n v="3.59605535714285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a95715fcd7e4932a660eb263fafeb77e4af3b387ec66164a843f2bb5c1b3314"/>
    <n v="1"/>
    <n v="1"/>
  </r>
  <r>
    <s v="232a9428-ceaa-434e-9488-3cf124a877a1"/>
    <d v="2023-04-28T00:00:00"/>
    <x v="6"/>
    <d v="2023-04-28T00:00:00"/>
    <n v="0.02125"/>
    <n v="0.02125"/>
    <x v="1"/>
    <n v="5.027162977867203"/>
    <n v="0.1068272132796781"/>
    <n v="0.106827213279678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aaf185aa585c6b6861a950efa2fe0f67889fd169aa4c14b392621c87d9647d1"/>
    <n v="1"/>
    <n v="1"/>
  </r>
  <r>
    <s v="14963787-9797-47e6-9ea0-fb15c314d1a6"/>
    <d v="2023-04-28T00:00:00"/>
    <x v="6"/>
    <d v="2023-04-28T00:00:00"/>
    <n v="-0.6644963424"/>
    <n v="-0.6644963424"/>
    <x v="1"/>
    <n v="5.027162977867203"/>
    <n v="-3.340531411441448"/>
    <n v="-3.340531411441448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1043e18eebe5fedbb08a546e32bd34d238b75e019d3047f5428dab37fded820d"/>
    <n v="1"/>
    <n v="1"/>
  </r>
  <r>
    <s v="415f6a5c-743d-45e5-9e8d-9de3b73caa12"/>
    <d v="2023-04-28T00:00:00"/>
    <x v="6"/>
    <d v="2023-04-28T00:00:00"/>
    <n v="-0.02996177518542467"/>
    <n v="-0.02996177518542467"/>
    <x v="1"/>
    <n v="5.027162977867203"/>
    <n v="-0.1506227269633472"/>
    <n v="-0.150622726963347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e53840695139ca0099244febd00f83e86bfd26c00d75e5ea884be4e35570d06"/>
    <n v="1"/>
    <n v="1"/>
  </r>
  <r>
    <s v="2b493b7c-cd78-4aae-b07e-2dce7dde09f7"/>
    <d v="2023-04-28T00:00:00"/>
    <x v="6"/>
    <d v="2023-04-28T00:00:00"/>
    <n v="-15.02498296142618"/>
    <n v="-15.02498296142618"/>
    <x v="1"/>
    <n v="5.027162977867203"/>
    <n v="-75.53303808676723"/>
    <n v="-75.53303808676723"/>
    <n v="1"/>
    <m/>
    <s v="Helper"/>
    <m/>
    <m/>
    <m/>
    <m/>
    <m/>
    <m/>
    <m/>
    <s v="Helper"/>
    <m/>
    <x v="65"/>
    <m/>
    <m/>
    <m/>
    <m/>
    <x v="10"/>
    <m/>
    <s v="0x1dc2eee1f307b0c81caa6e01ce3b0450a4f18013470b202eefc304ac544fb33a"/>
    <n v="1"/>
    <n v="1"/>
  </r>
  <r>
    <s v="f17c5690-b20d-4a25-97c8-4253a0114408"/>
    <d v="2023-04-28T00:00:00"/>
    <x v="6"/>
    <d v="2023-04-28T00:00:00"/>
    <n v="-5.020661075320051"/>
    <n v="-5.020661075320051"/>
    <x v="1"/>
    <n v="5.027162977867203"/>
    <n v="-25.2396814822679"/>
    <n v="-25.2396814822679"/>
    <n v="1"/>
    <m/>
    <s v="Helper"/>
    <m/>
    <m/>
    <m/>
    <m/>
    <m/>
    <m/>
    <m/>
    <s v="Helper"/>
    <m/>
    <x v="65"/>
    <m/>
    <m/>
    <m/>
    <m/>
    <x v="10"/>
    <m/>
    <s v="0x8951bf62aaf635b5aa127322bd9b088379f7bcf40fdcc00ea6863d966c309060"/>
    <n v="1"/>
    <n v="1"/>
  </r>
  <r>
    <s v="26168d86-2364-4255-99b1-eff1867f24c6"/>
    <d v="2023-04-28T00:00:00"/>
    <x v="6"/>
    <d v="2023-04-28T00:00:00"/>
    <n v="-0.03561294874305156"/>
    <n v="-0.03561294874305156"/>
    <x v="1"/>
    <n v="5.027162977867203"/>
    <n v="-0.1790320974537511"/>
    <n v="-0.1790320974537511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0ce86b4597f5205ba5221f7f549dc30d59eec010d8d22bc6d76e429403924e58"/>
    <n v="1"/>
    <n v="1"/>
  </r>
  <r>
    <s v="882e04ff-4504-4312-8bd3-d5b62e20962f"/>
    <d v="2023-04-28T00:00:00"/>
    <x v="6"/>
    <d v="2023-04-28T00:00:00"/>
    <n v="-0.03313827253799724"/>
    <n v="-0.03313827253799724"/>
    <x v="1"/>
    <n v="5.027162977867203"/>
    <n v="-0.1665914968534932"/>
    <n v="-0.1665914968534932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6306cda639d4febc438d5c7b04b52f1793f20fe834c44454e9c74bcaf55bd5b6"/>
    <n v="1"/>
    <n v="1"/>
  </r>
  <r>
    <s v="1a0abc61-ae78-457a-9e20-a0744971bee4"/>
    <d v="2023-04-28T00:00:00"/>
    <x v="6"/>
    <d v="2023-04-28T00:00:00"/>
    <n v="-0.0343555911"/>
    <n v="-0.0343555911"/>
    <x v="1"/>
    <n v="5.027162977867203"/>
    <n v="-0.172711155660664"/>
    <n v="-0.17271115566066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4cec4ac7b554f72d489845ff9a6842788e42559841c485bed5741a0de4097851"/>
    <n v="1"/>
    <n v="1"/>
  </r>
  <r>
    <s v="85efeed8-2d1c-4e3c-a838-216034a3d0f9"/>
    <d v="2023-04-28T00:00:00"/>
    <x v="6"/>
    <d v="2023-04-28T00:00:00"/>
    <n v="0.676775"/>
    <n v="0.676775"/>
    <x v="1"/>
    <n v="5.027162977867203"/>
    <n v="3.402258224346076"/>
    <n v="3.40225822434607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635ca8e091c4ae68d2ee9c55a81d6dc4a34a668e1d74ecd221381dde033a966"/>
    <n v="1"/>
    <n v="1"/>
  </r>
  <r>
    <s v="7a00169f-e919-4aad-bb1b-7d99308b68f9"/>
    <d v="2023-04-28T00:00:00"/>
    <x v="6"/>
    <d v="2023-04-28T00:00:00"/>
    <n v="137.0111258891295"/>
    <n v="137.0111258891295"/>
    <x v="1"/>
    <n v="5.027162977867203"/>
    <n v="688.7772596257346"/>
    <n v="688.7772596257346"/>
    <n v="1"/>
    <m/>
    <m/>
    <s v="Helper"/>
    <m/>
    <m/>
    <m/>
    <m/>
    <m/>
    <m/>
    <s v="Helper"/>
    <m/>
    <x v="55"/>
    <s v="Blockchain"/>
    <s v="Technology &amp; Infrastructure"/>
    <s v="Operating Costs"/>
    <s v="Operating Costs"/>
    <x v="7"/>
    <m/>
    <s v="0x4e8a0139f1c6cce5dfdad6dd8013e07a0652818916ccabaa8db3748d62de3714"/>
    <n v="1"/>
    <n v="1"/>
  </r>
  <r>
    <s v="8f2c764d-95d4-4f55-a9fb-2f5324600820"/>
    <d v="2023-04-28T00:00:00"/>
    <x v="6"/>
    <d v="2023-04-28T00:00:00"/>
    <n v="1.25e-05"/>
    <n v="1.25e-05"/>
    <x v="2"/>
    <n v="9565.291750503016"/>
    <n v="0.1195661468812877"/>
    <n v="0.119566146881287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bb8a8fcd8a5d48c2bd1340fb9154b0f60fa5d2bf383fb7de108f875ad5a7bbd1"/>
    <n v="1"/>
    <n v="1"/>
  </r>
  <r>
    <s v="a5ee4d7a-b5ce-4938-9946-876cec38ebf1"/>
    <d v="2023-04-28T00:00:00"/>
    <x v="6"/>
    <d v="2023-04-28T00:00:00"/>
    <n v="1.18168082e-05"/>
    <n v="1.18168082e-05"/>
    <x v="2"/>
    <n v="9565.291750503016"/>
    <n v="0.1130312179927364"/>
    <n v="0.113031217992736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18744bcb44693a904d386f347deee66735091ffbf7eaa094c714e6f7d7679df"/>
    <n v="1"/>
    <n v="1"/>
  </r>
  <r>
    <s v="6a7401db-1506-45c6-aa0f-bb41ac9dbd9a"/>
    <d v="2023-04-28T00:00:00"/>
    <x v="6"/>
    <d v="2023-04-28T00:00:00"/>
    <n v="9.337419825000001e-06"/>
    <n v="9.337419825000001e-06"/>
    <x v="2"/>
    <n v="9565.291750503016"/>
    <n v="0.08931514482305583"/>
    <n v="0.0893151448230558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20f4e13f7708cad8d84d49c1bb9d0d8c65dcf1a05d60b8455c08c1e31be61d52"/>
    <n v="1"/>
    <n v="1"/>
  </r>
  <r>
    <s v="784"/>
    <d v="2023-04-27T00:00:00"/>
    <x v="7"/>
    <d v="2023-04-27T00:00:00"/>
    <n v="4550.17"/>
    <n v="4550.17"/>
    <x v="0"/>
    <n v="1"/>
    <n v="4550.17"/>
    <n v="4550.17"/>
    <n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31"/>
    <s v="Impostos"/>
    <s v="Tax And Fees"/>
    <s v="Tax And Fees"/>
    <s v="Tax And Fees"/>
    <x v="11"/>
    <m/>
    <m/>
    <n v="0"/>
    <n v="0"/>
  </r>
  <r>
    <s v="786"/>
    <d v="2023-04-27T00:00:00"/>
    <x v="7"/>
    <d v="2023-04-26T00:00:00"/>
    <n v="1"/>
    <n v="1"/>
    <x v="0"/>
    <n v="1"/>
    <n v="1"/>
    <n v="1"/>
    <n v="1"/>
    <m/>
    <s v="Lumx Studios S/A"/>
    <s v="Btg - Conta Corrente"/>
    <n v="100"/>
    <s v="Comercial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7"/>
    <d v="2023-04-27T00:00:00"/>
    <x v="7"/>
    <d v="2023-04-27T00:00:00"/>
    <n v="7000"/>
    <n v="7000"/>
    <x v="0"/>
    <n v="1"/>
    <n v="7000"/>
    <n v="7000"/>
    <n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89"/>
    <d v="2023-04-27T00:00:00"/>
    <x v="7"/>
    <d v="2023-04-27T00:00:00"/>
    <n v="0.32"/>
    <n v="0.32"/>
    <x v="0"/>
    <n v="1"/>
    <n v="0.32"/>
    <n v="0.32"/>
    <n v="1"/>
    <m/>
    <m/>
    <s v="Btg - Conta Corrente"/>
    <n v="100"/>
    <s v="Financeiro"/>
    <m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745"/>
    <d v="2023-04-27T00:00:00"/>
    <x v="7"/>
    <d v="2023-04-26T00:00:00"/>
    <n v="-7000"/>
    <n v="-7000"/>
    <x v="0"/>
    <n v="1"/>
    <n v="-7000"/>
    <n v="-7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49"/>
    <d v="2023-04-27T00:00:00"/>
    <x v="7"/>
    <d v="2023-04-27T00:00:00"/>
    <n v="-6700"/>
    <n v="-6700"/>
    <x v="0"/>
    <n v="1"/>
    <n v="-6700"/>
    <n v="-67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57"/>
    <d v="2023-04-27T00:00:00"/>
    <x v="7"/>
    <d v="2023-04-27T00:00:00"/>
    <n v="-9468.440000000001"/>
    <n v="-9468.440000000001"/>
    <x v="0"/>
    <n v="1"/>
    <n v="-9468.440000000001"/>
    <n v="-9468.440000000001"/>
    <n v="1"/>
    <m/>
    <s v="Cartão de Crédito - Conta Simples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63"/>
    <s v="Material de Uso e Consumo"/>
    <s v="Office"/>
    <s v="Administrative Costs"/>
    <s v="Administrative Costs"/>
    <x v="5"/>
    <m/>
    <m/>
    <n v="0"/>
    <n v="0"/>
  </r>
  <r>
    <s v="9778"/>
    <d v="2023-04-27T00:00:00"/>
    <x v="7"/>
    <d v="2023-04-27T00:00:00"/>
    <n v="-509.4"/>
    <n v="-509.4"/>
    <x v="0"/>
    <n v="1"/>
    <n v="-509.4"/>
    <n v="-509.4"/>
    <n v="1"/>
    <m/>
    <s v="Cartão de Crédito - Conta Simples"/>
    <s v="Lumx Studios S/A"/>
    <n v="100"/>
    <s v="Lumx"/>
    <s v="Lumx Studios S/A"/>
    <m/>
    <s v="Iof - Computador Gabriel"/>
    <m/>
    <s v="Cartão de Crédito - Conta Simples"/>
    <m/>
    <x v="58"/>
    <s v="Taxas"/>
    <s v="Tax And Fees"/>
    <s v="Tax And Fees"/>
    <s v="Tax And Fees"/>
    <x v="13"/>
    <m/>
    <m/>
    <n v="0"/>
    <n v="0"/>
  </r>
  <r>
    <s v="d43f32bd-6c47-440a-b050-d1ed17db62d5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3eb17ba64e7a72a9fd5707d493ba5af875c550e4c680c94269c9f3043957cb2"/>
    <n v="1"/>
    <n v="1"/>
  </r>
  <r>
    <s v="2806c412-4d55-449b-996c-53cbf80a5a37"/>
    <d v="2023-04-27T00:00:00"/>
    <x v="7"/>
    <d v="2023-04-27T00:00:00"/>
    <n v="0.5085"/>
    <n v="0.5085"/>
    <x v="1"/>
    <n v="5.070070070070069"/>
    <n v="2.57813063063063"/>
    <n v="2.578130630630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cecbf3d27e9726759410fc9610887cff7bd9ba6a16ec523f0a2dfb1c8c067f2"/>
    <n v="1"/>
    <n v="1"/>
  </r>
  <r>
    <s v="a581d7a8-9f67-412f-98be-87f29c1c7ee7"/>
    <d v="2023-04-27T00:00:00"/>
    <x v="7"/>
    <d v="2023-04-27T00:00:00"/>
    <n v="0.04875"/>
    <n v="0.04875"/>
    <x v="1"/>
    <n v="5.070070070070069"/>
    <n v="0.2471659159159159"/>
    <n v="0.247165915915915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d3597a2cff05cbd50323e794f519b09906e76ded198b3a2603533dd001720479"/>
    <n v="1"/>
    <n v="1"/>
  </r>
  <r>
    <s v="36fdb9fa-2ea4-4373-a64e-9ef0407eea30"/>
    <d v="2023-04-27T00:00:00"/>
    <x v="7"/>
    <d v="2023-04-27T00:00:00"/>
    <n v="0.2155"/>
    <n v="0.2155"/>
    <x v="1"/>
    <n v="5.070070070070069"/>
    <n v="1.0926001001001"/>
    <n v="1.092600100100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f57840933e45651657f5f19e499f241297d678f8a16a03c0ace5b65fb8b04bc"/>
    <n v="1"/>
    <n v="1"/>
  </r>
  <r>
    <s v="d1284e36-f271-4909-9628-0c187ac13a8e"/>
    <d v="2023-04-27T00:00:00"/>
    <x v="7"/>
    <d v="2023-04-27T00:00:00"/>
    <n v="-0.03188939981995148"/>
    <n v="-0.03188939981995148"/>
    <x v="1"/>
    <n v="5.070070070070069"/>
    <n v="-0.1616814915796339"/>
    <n v="-0.16168149157963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bc4b9a84caec0347869f162f2f43c24e8748fb30d60197dccd385a57d38f54"/>
    <n v="1"/>
    <n v="1"/>
  </r>
  <r>
    <s v="8edda2f6-b872-4bea-8284-4924966e9309"/>
    <d v="2023-04-27T00:00:00"/>
    <x v="7"/>
    <d v="2023-04-27T00:00:00"/>
    <n v="0.575"/>
    <n v="0.575"/>
    <x v="1"/>
    <n v="5.070070070070069"/>
    <n v="2.91529029029029"/>
    <n v="2.9152902902902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3b33df11ea1a7d3c8f65dd60b141fff13901b4a0c011a9d02f0c161d97c7465f"/>
    <n v="1"/>
    <n v="1"/>
  </r>
  <r>
    <s v="198d61b9-0037-4b9f-a36d-157d3344732b"/>
    <d v="2023-04-27T00:00:00"/>
    <x v="7"/>
    <d v="2023-04-27T00:00:00"/>
    <n v="-0.03842677579178818"/>
    <n v="-0.03842677579178818"/>
    <x v="1"/>
    <n v="5.070070070070069"/>
    <n v="-0.1948264458312383"/>
    <n v="-0.19482644583123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2519c2b35133c727fd02c7f1df89fac4f5eac13993c39fbd39537afd08ae5e9"/>
    <n v="1"/>
    <n v="1"/>
  </r>
  <r>
    <s v="b515a12d-9bae-43fb-8049-1cd4da282554"/>
    <d v="2023-04-27T00:00:00"/>
    <x v="7"/>
    <d v="2023-04-27T00:00:00"/>
    <n v="0.015"/>
    <n v="0.015"/>
    <x v="1"/>
    <n v="5.070070070070069"/>
    <n v="0.07605105105105103"/>
    <n v="0.0760510510510510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f53d7466cef4ae1013b9b75d89cf011b716e5e29522473dcc6c3bff048d61d1"/>
    <n v="1"/>
    <n v="1"/>
  </r>
  <r>
    <s v="63542cdc-59bb-47b7-997e-9f398b8a8629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e0c98740426191cefd18356d6a7a3564869ea6df50d2a65e1ceb51388d6ae57"/>
    <n v="1"/>
    <n v="1"/>
  </r>
  <r>
    <s v="5622"/>
    <d v="2023-04-26T00:00:00"/>
    <x v="8"/>
    <d v="2023-04-22T00:00:00"/>
    <n v="-52.8"/>
    <n v="-52.8"/>
    <x v="0"/>
    <n v="1"/>
    <n v="-52.8"/>
    <n v="-52.8"/>
    <n v="1"/>
    <m/>
    <s v="Mercado Pago"/>
    <s v="Microsoft"/>
    <n v="100"/>
    <s v="Financeiro"/>
    <s v="Microsoft"/>
    <m/>
    <s v="Software - Pacote Office Caio Bretas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85"/>
    <d v="2023-04-26T00:00:00"/>
    <x v="8"/>
    <d v="2023-04-27T00:00:00"/>
    <n v="1"/>
    <n v="1"/>
    <x v="0"/>
    <n v="1"/>
    <n v="1"/>
    <n v="1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8"/>
    <d v="2023-04-26T00:00:00"/>
    <x v="8"/>
    <d v="2023-04-27T00:00:00"/>
    <n v="6700"/>
    <n v="6700"/>
    <x v="0"/>
    <n v="1"/>
    <n v="6700"/>
    <n v="67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746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47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54"/>
    <d v="2023-04-26T00:00:00"/>
    <x v="8"/>
    <d v="2023-04-26T00:00:00"/>
    <n v="-3034.14"/>
    <n v="-2972.52"/>
    <x v="0"/>
    <n v="1"/>
    <n v="-3034.14"/>
    <n v="-2972.52"/>
    <n v="1"/>
    <m/>
    <s v="Cartão de Crédito - Conta Simples"/>
    <s v="Moralis.Io"/>
    <n v="100"/>
    <s v="Tecnologia"/>
    <s v="Moralis.Io"/>
    <m/>
    <s v="Software - Moralis"/>
    <m/>
    <s v="Cartão de Crédito - Conta Simples"/>
    <m/>
    <x v="67"/>
    <m/>
    <m/>
    <m/>
    <m/>
    <x v="10"/>
    <m/>
    <m/>
    <n v="0"/>
    <n v="0"/>
  </r>
  <r>
    <s v="9758"/>
    <d v="2023-04-26T00:00:00"/>
    <x v="8"/>
    <d v="2023-04-26T00:00:00"/>
    <n v="-6.94"/>
    <n v="-6.94"/>
    <x v="0"/>
    <n v="1"/>
    <n v="-6.94"/>
    <n v="-6.94"/>
    <n v="1"/>
    <m/>
    <s v="Cartão de Crédito - Conta Simples"/>
    <s v="Sendinblue"/>
    <n v="100"/>
    <s v="Marketing"/>
    <s v="Sendinblue"/>
    <m/>
    <s v="Iof - Sendinblue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9"/>
    <d v="2023-04-26T00:00:00"/>
    <x v="8"/>
    <d v="2023-04-26T00:00:00"/>
    <n v="-78.52"/>
    <n v="-78.52"/>
    <x v="0"/>
    <n v="1"/>
    <n v="-78.52"/>
    <n v="-78.52"/>
    <n v="1"/>
    <m/>
    <s v="Cartão de Crédito - Conta Simples"/>
    <s v="Moralis.Io"/>
    <n v="100"/>
    <s v="Tecnologia"/>
    <s v="Moralis.Io"/>
    <m/>
    <s v="Iof - Moralis"/>
    <m/>
    <s v="Cartão de Crédito - Conta Simples"/>
    <m/>
    <x v="67"/>
    <m/>
    <m/>
    <m/>
    <m/>
    <x v="10"/>
    <m/>
    <m/>
    <n v="0"/>
    <n v="0"/>
  </r>
  <r>
    <s v="9765"/>
    <d v="2023-04-26T00:00:00"/>
    <x v="8"/>
    <d v="2023-04-26T00:00:00"/>
    <n v="-207.24"/>
    <n v="-207.24"/>
    <x v="0"/>
    <n v="1"/>
    <n v="-207.24"/>
    <n v="-207.24"/>
    <n v="1"/>
    <m/>
    <s v="Mercado Pago"/>
    <s v="Mercadolivre.com Atividades de Internet Ltda"/>
    <n v="100"/>
    <s v="Lumx"/>
    <s v="Mercadolivre.com Atividades de Internet Ltda"/>
    <m/>
    <s v="Compra de Equipamento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f17dc057-e4b1-4f39-a66b-7e6f6a67c219"/>
    <d v="2023-04-26T00:00:00"/>
    <x v="8"/>
    <d v="2023-04-26T00:00:00"/>
    <n v="-0.6488480879999999"/>
    <n v="-0.6488480879999999"/>
    <x v="1"/>
    <n v="5.014234875444839"/>
    <n v="-3.253476711715302"/>
    <n v="-3.25347671171530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53cb04db88b0edf69f388706af99b028aab47c42a5cec0eec431ee44cda5cb87"/>
    <n v="1"/>
    <n v="1"/>
  </r>
  <r>
    <s v="e94134d5-abcc-42b7-937c-7ef9d19fc62e"/>
    <d v="2023-04-26T00:00:00"/>
    <x v="8"/>
    <d v="2023-04-26T00:00:00"/>
    <n v="-0.0657247233"/>
    <n v="-0.0657247233"/>
    <x v="1"/>
    <n v="5.014234875444839"/>
    <n v="-0.329559199749822"/>
    <n v="-0.32955919974982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7965aadaaff1b3406a1c835916b482cd2eca6c513d0129c143e938ee1fae97eb"/>
    <n v="1"/>
    <n v="1"/>
  </r>
  <r>
    <s v="ccb7a895-3e4c-46d0-a722-73e2b3fa809d"/>
    <d v="2023-04-26T00:00:00"/>
    <x v="8"/>
    <d v="2023-04-26T00:00:00"/>
    <n v="-0.0297755"/>
    <n v="-0.0297755"/>
    <x v="1"/>
    <n v="5.014234875444839"/>
    <n v="-0.1493013505338078"/>
    <n v="-0.1493013505338078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2352f90ed81473874a7a45a9db84609ac15fd7b6a704363892d80f9167c27aef"/>
    <n v="1"/>
    <n v="1"/>
  </r>
  <r>
    <s v="92b16a39-da5e-4e91-9fe4-28fc65fc17c9"/>
    <d v="2023-04-26T00:00:00"/>
    <x v="8"/>
    <d v="2023-04-26T00:00:00"/>
    <n v="0.0036513808"/>
    <n v="0.0036513808"/>
    <x v="1"/>
    <n v="5.014234875444839"/>
    <n v="0.01830888095088968"/>
    <n v="0.0183088809508896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1e66fd8eb1ebd7fe388ac7362487036ee4a79598476a603546bc820a05625aa1"/>
    <n v="1"/>
    <n v="1"/>
  </r>
  <r>
    <s v="09171b2b-3678-4c45-9685-6abd8dc141e7"/>
    <d v="2023-04-26T00:00:00"/>
    <x v="8"/>
    <d v="2023-04-26T00:00:00"/>
    <n v="-0.0530402898"/>
    <n v="-0.0530402898"/>
    <x v="1"/>
    <n v="5.014234875444839"/>
    <n v="-0.2659564709188612"/>
    <n v="-0.265956470918861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d65b4cfd859dee9e46bf6b56bd9ac6b852308cf4f25463860428194b70f63b9"/>
    <n v="1"/>
    <n v="1"/>
  </r>
  <r>
    <s v="9751"/>
    <d v="2023-04-25T00:00:00"/>
    <x v="9"/>
    <d v="2023-04-26T00:00:00"/>
    <n v="-95"/>
    <n v="-95"/>
    <x v="0"/>
    <n v="1"/>
    <n v="-95"/>
    <n v="-95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2"/>
    <d v="2023-04-25T00:00:00"/>
    <x v="9"/>
    <d v="2023-04-26T00:00:00"/>
    <n v="-129"/>
    <n v="-129"/>
    <x v="0"/>
    <n v="1"/>
    <n v="-129"/>
    <n v="-129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baea4bb2-8e30-44fe-8866-96d053f6aa50"/>
    <d v="2023-04-25T00:00:00"/>
    <x v="9"/>
    <d v="2023-04-25T00:00:00"/>
    <n v="0.01625"/>
    <n v="0.01625"/>
    <x v="1"/>
    <n v="5.111902339776195"/>
    <n v="0.08306841302136318"/>
    <n v="0.08306841302136318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e1c7f29183b6239662c5f1bf69613600ab8fe1a77c7d0a093b309e0402abc211"/>
    <n v="1"/>
    <n v="1"/>
  </r>
  <r>
    <s v="1aff9ae8-12bf-4ea9-b5fb-296a30abc92c"/>
    <d v="2023-04-25T00:00:00"/>
    <x v="9"/>
    <d v="2023-04-25T00:00:00"/>
    <n v="0.03675"/>
    <n v="0.03675"/>
    <x v="1"/>
    <n v="5.111902339776195"/>
    <n v="0.1878624109867752"/>
    <n v="0.187862410986775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cb41750d9d81b95bc9052a5af3f9a14496e5070f1ba3e8903d6230c57438a0a7"/>
    <n v="1"/>
    <n v="1"/>
  </r>
  <r>
    <s v="a76cfdf3-3201-4281-baaf-9d7c1bfbd06d"/>
    <d v="2023-04-25T00:00:00"/>
    <x v="9"/>
    <d v="2023-04-25T00:00:00"/>
    <n v="-0.02581419622962769"/>
    <n v="-0.02581419622962769"/>
    <x v="1"/>
    <n v="5.111902339776195"/>
    <n v="-0.1319596501056756"/>
    <n v="-0.13195965010567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2db60050f5ca876f1f2c1ef3a318d664456d1da21c275c989e440123c244111"/>
    <n v="1"/>
    <n v="1"/>
  </r>
  <r>
    <s v="c37a0678-5d45-4267-9f75-f75693ae5281"/>
    <d v="2023-04-25T00:00:00"/>
    <x v="9"/>
    <d v="2023-04-25T00:00:00"/>
    <n v="-0.3499684032"/>
    <n v="-0.3499684032"/>
    <x v="1"/>
    <n v="5.111902339776195"/>
    <n v="-1.789004299165819"/>
    <n v="-1.789004299165819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e9556e01e4262fbbe0ff2959348b19987c0b2cba61f8f714921a192b22c1c5ab"/>
    <n v="1"/>
    <n v="1"/>
  </r>
  <r>
    <s v="a5cff2b0-5424-4120-af34-242cb81e5164"/>
    <d v="2023-04-25T00:00:00"/>
    <x v="9"/>
    <d v="2023-04-25T00:00:00"/>
    <n v="-0.4715074948"/>
    <n v="-0.4715074948"/>
    <x v="1"/>
    <n v="5.111902339776195"/>
    <n v="-2.410300265890132"/>
    <n v="-2.41030026589013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fb7941ca12b92c4eb3a919f2fc8335e38f174affd4173307c5ca9b73c4081dd5"/>
    <n v="1"/>
    <n v="1"/>
  </r>
  <r>
    <s v="451"/>
    <d v="2023-04-24T00:00:00"/>
    <x v="10"/>
    <d v="2023-04-24T00:00:00"/>
    <n v="0.53"/>
    <n v="0.53"/>
    <x v="0"/>
    <n v="1"/>
    <n v="0.53"/>
    <n v="0.53"/>
    <n v="1"/>
    <m/>
    <s v="Lumx Studios S/A"/>
    <s v="Btg - Conta Corrente"/>
    <n v="100"/>
    <s v="Lumx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4894"/>
    <d v="2023-04-24T00:00:00"/>
    <x v="10"/>
    <d v="2023-04-24T00:00:00"/>
    <n v="-30000"/>
    <n v="-30000"/>
    <x v="0"/>
    <n v="1"/>
    <n v="-30000"/>
    <n v="-30000"/>
    <n v="1"/>
    <m/>
    <s v="Btg - Conta Corrente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6"/>
    <s v="Lgpd"/>
    <s v="Legal"/>
    <s v="Operating Costs"/>
    <s v="Operating Costs"/>
    <x v="1"/>
    <m/>
    <m/>
    <n v="0"/>
    <n v="0"/>
  </r>
  <r>
    <s v="4895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48"/>
    <s v="Round de Captação"/>
    <s v="Others"/>
    <s v="Operating Costs"/>
    <s v="Operating Costs"/>
    <x v="1"/>
    <m/>
    <m/>
    <n v="0"/>
    <n v="0"/>
  </r>
  <r>
    <s v="618"/>
    <d v="2023-04-24T00:00:00"/>
    <x v="10"/>
    <d v="2023-04-24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7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"/>
    <s v="3857"/>
    <s v="Btg - Conta Corrente"/>
    <m/>
    <x v="48"/>
    <s v="Round de Captação"/>
    <s v="Others"/>
    <s v="Operating Costs"/>
    <s v="Operating Costs"/>
    <x v="1"/>
    <m/>
    <m/>
    <n v="0"/>
    <n v="0"/>
  </r>
  <r>
    <s v="9229"/>
    <d v="2023-04-24T00:00:00"/>
    <x v="10"/>
    <d v="2023-04-24T00:00:00"/>
    <n v="-1500"/>
    <n v="-1500"/>
    <x v="0"/>
    <n v="1"/>
    <n v="-1500"/>
    <n v="-1500"/>
    <n v="1"/>
    <m/>
    <s v="Btg - Conta Corrente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49"/>
    <s v="Propriedade Intelectual"/>
    <s v="Legal"/>
    <s v="Operating Costs"/>
    <s v="Operating Costs"/>
    <x v="1"/>
    <m/>
    <m/>
    <n v="0"/>
    <n v="0"/>
  </r>
  <r>
    <s v="9231"/>
    <d v="2023-04-24T00:00:00"/>
    <x v="10"/>
    <d v="2023-04-24T00:00:00"/>
    <n v="-590.5599999999999"/>
    <n v="-600"/>
    <x v="0"/>
    <n v="1"/>
    <n v="-590.5599999999999"/>
    <n v="-600"/>
    <n v="1"/>
    <m/>
    <s v="Btg - Conta Corrente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49"/>
    <s v="Propriedade Intelectual"/>
    <s v="Legal"/>
    <s v="Operating Costs"/>
    <s v="Operating Costs"/>
    <x v="1"/>
    <m/>
    <m/>
    <n v="0"/>
    <n v="0"/>
  </r>
  <r>
    <s v="9233"/>
    <d v="2023-04-24T00:00:00"/>
    <x v="10"/>
    <d v="2023-04-24T00:00:00"/>
    <n v="-3000"/>
    <n v="-3000"/>
    <x v="0"/>
    <n v="1"/>
    <n v="-3000"/>
    <n v="-3000"/>
    <n v="1"/>
    <m/>
    <s v="Btg - Conta Corrente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49"/>
    <s v="Propriedade Intelectual"/>
    <s v="Legal"/>
    <s v="Operating Costs"/>
    <s v="Operating Costs"/>
    <x v="1"/>
    <m/>
    <m/>
    <n v="0"/>
    <n v="0"/>
  </r>
  <r>
    <s v="9240"/>
    <d v="2023-04-24T00:00:00"/>
    <x v="10"/>
    <d v="2023-04-24T00:00:00"/>
    <n v="-550"/>
    <n v="-550"/>
    <x v="0"/>
    <n v="1"/>
    <n v="-550"/>
    <n v="-550"/>
    <n v="1"/>
    <m/>
    <s v="Btg - Conta Corrente"/>
    <s v="Lider Servicos Paralegais Ltda"/>
    <n v="100"/>
    <s v="Lumx"/>
    <s v="Lider Servicos Paralegais Ltda"/>
    <m/>
    <s v="Serviço de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1"/>
    <d v="2023-04-24T00:00:00"/>
    <x v="10"/>
    <d v="2023-04-24T00:00:00"/>
    <n v="-253"/>
    <n v="-253"/>
    <x v="0"/>
    <n v="1"/>
    <n v="-253"/>
    <n v="-253"/>
    <n v="1"/>
    <m/>
    <s v="Btg - Conta Corrente"/>
    <s v="Lumx Studios S/A"/>
    <n v="100"/>
    <s v="Lumx"/>
    <s v="Lumx Studios S/A"/>
    <m/>
    <s v="Certificado Digital"/>
    <m/>
    <s v="Btg - Conta Corrente"/>
    <m/>
    <x v="69"/>
    <s v="Contabilidade"/>
    <s v="Others"/>
    <s v="Operating Costs"/>
    <s v="Operating Costs"/>
    <x v="0"/>
    <m/>
    <m/>
    <n v="0"/>
    <n v="0"/>
  </r>
  <r>
    <s v="9242"/>
    <d v="2023-04-24T00:00:00"/>
    <x v="10"/>
    <d v="2023-04-24T00:00:00"/>
    <n v="-297.4"/>
    <n v="-297.4"/>
    <x v="0"/>
    <n v="1"/>
    <n v="-297.4"/>
    <n v="-297.4"/>
    <n v="1"/>
    <m/>
    <s v="Btg - Conta Corrente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3"/>
    <d v="2023-04-24T00:00:00"/>
    <x v="10"/>
    <d v="2023-04-24T00:00:00"/>
    <n v="-2570.29"/>
    <n v="-2570.29"/>
    <x v="0"/>
    <n v="1"/>
    <n v="-2570.29"/>
    <n v="-2570.29"/>
    <n v="1"/>
    <m/>
    <s v="Btg - Conta Corrente"/>
    <s v="Mm Turismo &amp; Viagens S.A"/>
    <n v="100"/>
    <s v="Comercial"/>
    <s v="Mm Turismo &amp; Viagens S.A"/>
    <m/>
    <s v="Passagem Caio Barbosa para São Paulo"/>
    <m/>
    <s v="Btg - Conta Corrente"/>
    <m/>
    <x v="70"/>
    <s v="Despesa Comercial"/>
    <s v="Comercial"/>
    <s v="Operating Costs"/>
    <s v="Operating Costs"/>
    <x v="6"/>
    <m/>
    <m/>
    <n v="0"/>
    <n v="0"/>
  </r>
  <r>
    <s v="9579"/>
    <d v="2023-04-24T00:00:00"/>
    <x v="10"/>
    <d v="2023-04-24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d6d5a4f8-b349-4d56-b129-706707b88a4f"/>
    <d v="2023-04-24T00:00:00"/>
    <x v="10"/>
    <d v="2023-04-24T00:00:00"/>
    <n v="-0.030432771"/>
    <n v="-0.030432771"/>
    <x v="1"/>
    <n v="5.019786910197869"/>
    <n v="-0.1527660255068493"/>
    <n v="-0.152766025506849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50ea7329019b934733b3db9919cd0d1a4723239c5b71f43d397bf5d235437c7"/>
    <n v="1"/>
    <n v="1"/>
  </r>
  <r>
    <s v="496ea256-00ef-4f4d-9a71-fc10e79b6cce"/>
    <d v="2023-04-24T00:00:00"/>
    <x v="10"/>
    <d v="2023-04-24T00:00:00"/>
    <n v="-0.031234236"/>
    <n v="-0.031234236"/>
    <x v="1"/>
    <n v="5.019786910197869"/>
    <n v="-0.156789209022831"/>
    <n v="-0.1567892090228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b70b87325fc1427990f5347b509699bc4d6bc630d0fb6028726fe66006534ab"/>
    <n v="1"/>
    <n v="1"/>
  </r>
  <r>
    <s v="bbc41881-0a2a-4a4e-9b3b-22f23e316974"/>
    <d v="2023-04-24T00:00:00"/>
    <x v="10"/>
    <d v="2023-04-24T00:00:00"/>
    <n v="-0.030532"/>
    <n v="-0.030532"/>
    <x v="1"/>
    <n v="5.019786910197869"/>
    <n v="-0.1532641339421613"/>
    <n v="-0.153264133942161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acbc9c932cf67b4410ff053a94ca0a4750b049d941136e979c614eccbba6aa"/>
    <n v="1"/>
    <n v="1"/>
  </r>
  <r>
    <s v="e8fc18b0-aeaf-409d-8db6-15a09b297c7c"/>
    <d v="2023-04-24T00:00:00"/>
    <x v="10"/>
    <d v="2023-04-24T00:00:00"/>
    <n v="-0.0286039864"/>
    <n v="-0.0286039864"/>
    <x v="1"/>
    <n v="5.019786910197869"/>
    <n v="-0.1435859165101979"/>
    <n v="-0.14358591651019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026220f4067e4fc687a82c7475823ed1ec1bd30538cda7bc3f2808a0a03b74"/>
    <n v="1"/>
    <n v="1"/>
  </r>
  <r>
    <s v="14cebe0b-d985-4d9b-a2b2-4ee43af05116"/>
    <d v="2023-04-24T00:00:00"/>
    <x v="10"/>
    <d v="2023-04-24T00:00:00"/>
    <n v="-0.028608484"/>
    <n v="-0.028608484"/>
    <x v="1"/>
    <n v="5.019786910197869"/>
    <n v="-0.1436084935038052"/>
    <n v="-0.14360849350380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e7a9cda6b79baa75af3b47cefa10ad84d04a2c02a79aa7f833d66bb385aadab"/>
    <n v="1"/>
    <n v="1"/>
  </r>
  <r>
    <s v="5f29b61c-b0d6-4a74-a51b-18aa1917eaf1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f84c5780907e5e876ed31d59f032db3bd894471673ba0a72c46cb9ce631497b"/>
    <n v="1"/>
    <n v="1"/>
  </r>
  <r>
    <s v="4bb71e0f-d175-4d70-a899-fa34a77893b2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de3679b4fd37113f1f284379e26bd99fec49875234e5899a86abbf457c2d5e9"/>
    <n v="1"/>
    <n v="1"/>
  </r>
  <r>
    <s v="6cf2c18b-ae94-4b64-a6ce-aa843451f861"/>
    <d v="2023-04-24T00:00:00"/>
    <x v="10"/>
    <d v="2023-04-24T00:00:00"/>
    <n v="-0.029959525"/>
    <n v="-0.029959525"/>
    <x v="1"/>
    <n v="5.019786910197869"/>
    <n v="-0.1503904314307458"/>
    <n v="-0.15039043143074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ead06ada482b7e3272fe1b3df2a3e16a7db4c99bec302702efab91364bb80f"/>
    <n v="1"/>
    <n v="1"/>
  </r>
  <r>
    <s v="813c84e8-d404-4702-85c1-cccda2b0e8d3"/>
    <d v="2023-04-24T00:00:00"/>
    <x v="10"/>
    <d v="2023-04-24T00:00:00"/>
    <n v="-0.030646495"/>
    <n v="-0.030646495"/>
    <x v="1"/>
    <n v="5.019786910197869"/>
    <n v="-0.1538388744444444"/>
    <n v="-0.15383887444444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e8d501a6fcd9fb7bc8d1ce104391ccfe9fd7a29a65e91d40d117aa5c608265"/>
    <n v="1"/>
    <n v="1"/>
  </r>
  <r>
    <s v="d260c269-bfb9-4433-bf89-5bd1ebd57ef0"/>
    <d v="2023-04-24T00:00:00"/>
    <x v="10"/>
    <d v="2023-04-24T00:00:00"/>
    <n v="-0.027333773"/>
    <n v="-0.027333773"/>
    <x v="1"/>
    <n v="5.019786910197869"/>
    <n v="-0.1372097159117199"/>
    <n v="-0.13720971591171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57e97eed3ec9754eb0c87401b581c2e6145f690a038b368fc9383c53f20f6fd"/>
    <n v="1"/>
    <n v="1"/>
  </r>
  <r>
    <s v="845e73e0-3cb5-4855-8ef0-49485fed340d"/>
    <d v="2023-04-24T00:00:00"/>
    <x v="10"/>
    <d v="2023-04-24T00:00:00"/>
    <n v="-0.028684814"/>
    <n v="-0.028684814"/>
    <x v="1"/>
    <n v="5.019786910197869"/>
    <n v="-0.1439916538386606"/>
    <n v="-0.14399165383866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1e3bda7c9512259ce23bab0972f39eb18369808ec899459c0dc029e018ff8da"/>
    <n v="1"/>
    <n v="1"/>
  </r>
  <r>
    <s v="5684e72b-cdce-4972-bbe4-4c2d99efa622"/>
    <d v="2023-04-24T00:00:00"/>
    <x v="10"/>
    <d v="2023-04-24T00:00:00"/>
    <n v="-0.029226757"/>
    <n v="-0.029226757"/>
    <x v="1"/>
    <n v="5.019786910197869"/>
    <n v="-0.146712092216134"/>
    <n v="-0.14671209221613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05f1bfe9d48d5d8510edd7ff59b3e4cdb5770ef44bde191720cd543cf71696"/>
    <n v="1"/>
    <n v="1"/>
  </r>
  <r>
    <s v="389eba5c-5c70-4bca-a3a0-1e2c352553ec"/>
    <d v="2023-04-24T00:00:00"/>
    <x v="10"/>
    <d v="2023-04-24T00:00:00"/>
    <n v="-0.029730535"/>
    <n v="-0.029730535"/>
    <x v="1"/>
    <n v="5.019786910197869"/>
    <n v="-0.1492409504261796"/>
    <n v="-0.149240950426179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e7900667815eccc12ad7c494e3024f47832bc3d3367536a1073aefa798ac2f"/>
    <n v="1"/>
    <n v="1"/>
  </r>
  <r>
    <s v="d3d6e36a-3dd7-4de1-8213-affc6e50a393"/>
    <d v="2023-04-24T00:00:00"/>
    <x v="10"/>
    <d v="2023-04-24T00:00:00"/>
    <n v="-0.029074097"/>
    <n v="-0.029074097"/>
    <x v="1"/>
    <n v="5.019786910197869"/>
    <n v="-0.1459457715464231"/>
    <n v="-0.14594577154642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8ef9e4442612d28bba7fd892be58e43c091a9e220f1acf3b25f9d6197bf2fa"/>
    <n v="1"/>
    <n v="1"/>
  </r>
  <r>
    <s v="c24609aa-06ab-483b-85bf-231e52ec0af6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0e7b50925b684d233c85a173b6991031e3bf1f3d9b25a5d1ac2c1371d3cd099"/>
    <n v="1"/>
    <n v="1"/>
  </r>
  <r>
    <s v="814d0a85-c5cf-401b-b704-53bb835909a1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4072ac6b489e98b64caaed2d1d7fa2fa1cfdd480b5de04a0c1553020b855048"/>
    <n v="1"/>
    <n v="1"/>
  </r>
  <r>
    <s v="c89ac45b-402f-4dec-b303-2cea898393f1"/>
    <d v="2023-04-24T00:00:00"/>
    <x v="10"/>
    <d v="2023-04-24T00:00:00"/>
    <n v="-0.027158214"/>
    <n v="-0.027158214"/>
    <x v="1"/>
    <n v="5.019786910197869"/>
    <n v="-0.1363284471415525"/>
    <n v="-0.13632844714155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3a44a5149686343ce3f412f6831c22c83f3897db8af8d45df03b160e6c28f7"/>
    <n v="1"/>
    <n v="1"/>
  </r>
  <r>
    <s v="c80135de-c254-4c6a-9258-fcfb97141023"/>
    <d v="2023-04-24T00:00:00"/>
    <x v="10"/>
    <d v="2023-04-24T00:00:00"/>
    <n v="-0.031814344"/>
    <n v="-0.031814344"/>
    <x v="1"/>
    <n v="5.019786910197869"/>
    <n v="-0.1597012275677321"/>
    <n v="-0.159701227567732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18639113d95de99d0eba4d479dbca62da876fc6e8410d0e70a6fabf9a9efcf8"/>
    <n v="1"/>
    <n v="1"/>
  </r>
  <r>
    <s v="53072eec-f36c-4a86-939c-7c68c53d47c2"/>
    <d v="2023-04-24T00:00:00"/>
    <x v="10"/>
    <d v="2023-04-24T00:00:00"/>
    <n v="-0.0211585914"/>
    <n v="-0.0211585914"/>
    <x v="1"/>
    <n v="5.019786910197869"/>
    <n v="-0.1062116201479452"/>
    <n v="-0.10621162014794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314514514820f51173e97fe23f42ca6a97e16e74c3e1bf86fd119b55c31b464"/>
    <n v="1"/>
    <n v="1"/>
  </r>
  <r>
    <s v="4ecec62d-9b50-4bb4-9c2a-253b79beeb3b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8a827a3f60ee7040b44d97b69bf77edcca8fd6eca8bd48f6f643ea134fe1baa"/>
    <n v="1"/>
    <n v="1"/>
  </r>
  <r>
    <s v="d7d69db7-ebf8-422d-a6e6-53425d1e3a6a"/>
    <d v="2023-04-24T00:00:00"/>
    <x v="10"/>
    <d v="2023-04-24T00:00:00"/>
    <n v="-0.030348808"/>
    <n v="-0.030348808"/>
    <x v="1"/>
    <n v="5.019786910197869"/>
    <n v="-0.1523445491385084"/>
    <n v="-0.152344549138508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cd19c3bb5b9e3602ccf227dd2550d896243ee839eda270d0328480d3070fbf7"/>
    <n v="1"/>
    <n v="1"/>
  </r>
  <r>
    <s v="5da25cdc-e9f7-459b-9533-f2d857d21bc0"/>
    <d v="2023-04-24T00:00:00"/>
    <x v="10"/>
    <d v="2023-04-24T00:00:00"/>
    <n v="-0.029264922"/>
    <n v="-0.029264922"/>
    <x v="1"/>
    <n v="5.019786910197869"/>
    <n v="-0.1469036723835616"/>
    <n v="-0.146903672383561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99b1b4088e2e3af3766f574784af8831341c6f2508fc14d66a7b0922a2f94f"/>
    <n v="1"/>
    <n v="1"/>
  </r>
  <r>
    <s v="bd634c24-01ed-4700-9368-845dd8a9b7e7"/>
    <d v="2023-04-24T00:00:00"/>
    <x v="10"/>
    <d v="2023-04-24T00:00:00"/>
    <n v="-0.029722902"/>
    <n v="-0.029722902"/>
    <x v="1"/>
    <n v="5.019786910197869"/>
    <n v="-0.149202634392694"/>
    <n v="-0.149202634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e21f1e84623419640170f9302670ab20a03d646f4bdc1c17b0700ec6200cfb"/>
    <n v="1"/>
    <n v="1"/>
  </r>
  <r>
    <s v="c2f7a03e-175e-4fd4-8a3d-4f34e0df39e5"/>
    <d v="2023-04-24T00:00:00"/>
    <x v="10"/>
    <d v="2023-04-24T00:00:00"/>
    <n v="-0.028158137"/>
    <n v="-0.028158137"/>
    <x v="1"/>
    <n v="5.019786910197869"/>
    <n v="-0.1413478475281583"/>
    <n v="-0.14134784752815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0c8014b5adfe8b9df0cca223db196f96a1eba6210132c61019bb4cccbe7164"/>
    <n v="1"/>
    <n v="1"/>
  </r>
  <r>
    <s v="2c7621cc-1311-46b2-ace3-e9fc009650a5"/>
    <d v="2023-04-24T00:00:00"/>
    <x v="10"/>
    <d v="2023-04-24T00:00:00"/>
    <n v="-0.028295531"/>
    <n v="-0.028295531"/>
    <x v="1"/>
    <n v="5.019786910197869"/>
    <n v="-0.142037536130898"/>
    <n v="-0.1420375361308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4a62b5a175f4ec3cba8f601ce16b12bb47a4550b97074966054446b7150411d"/>
    <n v="1"/>
    <n v="1"/>
  </r>
  <r>
    <s v="48fb79fd-61db-465a-a420-2437eba1b157"/>
    <d v="2023-04-24T00:00:00"/>
    <x v="10"/>
    <d v="2023-04-24T00:00:00"/>
    <n v="-0.029928993"/>
    <n v="-0.029928993"/>
    <x v="1"/>
    <n v="5.019786910197869"/>
    <n v="-0.1502371672968036"/>
    <n v="-0.150237167296803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278dffeaa9060652b34affbc6f1282aefee2c2a2707ebfeacabf09dddeb0567"/>
    <n v="1"/>
    <n v="1"/>
  </r>
  <r>
    <s v="85bded5d-2f94-4ce7-9419-d3615d3d4126"/>
    <d v="2023-04-24T00:00:00"/>
    <x v="10"/>
    <d v="2023-04-24T00:00:00"/>
    <n v="-0.030180882"/>
    <n v="-0.030180882"/>
    <x v="1"/>
    <n v="5.019786910197869"/>
    <n v="-0.1515015964018265"/>
    <n v="-0.151501596401826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427e5d89619f3571da14e40da19dfff59faf8620c57cbfc70d75544d4e68d40"/>
    <n v="1"/>
    <n v="1"/>
  </r>
  <r>
    <s v="957c4ba4-fcb1-4d74-88a6-6f01062fad88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d0fd0f61b27deca53ba7103c6f415a2ea053bebc451d83494a39bdc3255058"/>
    <n v="1"/>
    <n v="1"/>
  </r>
  <r>
    <s v="ee94da70-8b3f-4315-baa5-e61d2a703122"/>
    <d v="2023-04-24T00:00:00"/>
    <x v="10"/>
    <d v="2023-04-24T00:00:00"/>
    <n v="-0.029127528"/>
    <n v="-0.029127528"/>
    <x v="1"/>
    <n v="5.019786910197869"/>
    <n v="-0.1462139837808219"/>
    <n v="-0.146213983780821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609b20651e86c4193d76785c341d7d9890be5c4944ab3a63e979c79077fb08"/>
    <n v="1"/>
    <n v="1"/>
  </r>
  <r>
    <s v="8cbf4d9d-067c-44ee-9d6a-3a498241f187"/>
    <d v="2023-04-24T00:00:00"/>
    <x v="10"/>
    <d v="2023-04-24T00:00:00"/>
    <n v="-0.031280034"/>
    <n v="-0.031280034"/>
    <x v="1"/>
    <n v="5.019786910197869"/>
    <n v="-0.1570191052237443"/>
    <n v="-0.157019105223744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83c810d00d377247998c7ccb866cbcbc7d82db8ac37258dca84047ca13f7f1"/>
    <n v="1"/>
    <n v="1"/>
  </r>
  <r>
    <s v="74401773-6742-497d-88ea-39956ed23b41"/>
    <d v="2023-04-24T00:00:00"/>
    <x v="10"/>
    <d v="2023-04-24T00:00:00"/>
    <n v="-0.028188669"/>
    <n v="-0.028188669"/>
    <x v="1"/>
    <n v="5.019786910197869"/>
    <n v="-0.1415011116621004"/>
    <n v="-0.14150111166210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04284b0ac92138a5aeb10491634db781855274de50ede356b393af924c617b"/>
    <n v="1"/>
    <n v="1"/>
  </r>
  <r>
    <s v="a432ab9d-9de5-4f99-b70e-a10e1a24afa4"/>
    <d v="2023-04-24T00:00:00"/>
    <x v="10"/>
    <d v="2023-04-24T00:00:00"/>
    <n v="-0.028379494"/>
    <n v="-0.028379494"/>
    <x v="1"/>
    <n v="5.019786910197869"/>
    <n v="-0.142459012499239"/>
    <n v="-0.1424590124992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059e606f8df828063b6de0589afc05e72d177c7880d4a2c79db3785d446c9e"/>
    <n v="1"/>
    <n v="1"/>
  </r>
  <r>
    <s v="dfd97b6d-75e0-4a9f-a82b-10637a5ce27a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f4ca4af143d5ea863393b35f6bf59469302439f1e7cb1b579b69dccb5e1a1a"/>
    <n v="1"/>
    <n v="1"/>
  </r>
  <r>
    <s v="bb1d1eb0-4031-4e2f-bf96-c917fef70683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ffedbcb247c9db29ac6479628d7ad506562ad0f646db8de490cbc364a423fc"/>
    <n v="1"/>
    <n v="1"/>
  </r>
  <r>
    <s v="0ba3d180-4ea4-4137-92cc-a216c39e3ab3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9971f9e69bfd1f324d6b9a9de39f8b2730c4291855eafe623045268124e58f"/>
    <n v="1"/>
    <n v="1"/>
  </r>
  <r>
    <s v="b5ba3b55-eb12-4582-a743-a252cb4adb11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90c1d3755ca69e9c7040311ad813d77556e836ecf850791e0c98d8ef808681c"/>
    <n v="1"/>
    <n v="1"/>
  </r>
  <r>
    <s v="9be73c82-a4db-4ed9-bf05-45fe4afe6211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037b7a07dd8738b5861072bd0a91d5fb5b10e09a3854a6ff8a16856170425e8"/>
    <n v="1"/>
    <n v="1"/>
  </r>
  <r>
    <s v="3cbb94c8-56e5-4040-b423-76fafeed485b"/>
    <d v="2023-04-24T00:00:00"/>
    <x v="10"/>
    <d v="2023-04-24T00:00:00"/>
    <n v="-0.03060833"/>
    <n v="-0.03060833"/>
    <x v="1"/>
    <n v="5.019786910197869"/>
    <n v="-0.1536472942770167"/>
    <n v="-0.15364729427701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9ccf6bfd5cdf1054312352b48fd4404f16cbd157c1645a6ce0828533857c3df"/>
    <n v="1"/>
    <n v="1"/>
  </r>
  <r>
    <s v="79dda6cf-8f42-4c5c-a22e-b9cc5e65456f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cbbd1ca41ea2aacc73614fccfb3d944b8f0fe0def5b646e1320c414574a6c7"/>
    <n v="1"/>
    <n v="1"/>
  </r>
  <r>
    <s v="dd720187-a18b-4fd4-b2e8-c63c9c0aba95"/>
    <d v="2023-04-24T00:00:00"/>
    <x v="10"/>
    <d v="2023-04-24T00:00:00"/>
    <n v="-0.02732614"/>
    <n v="-0.02732614"/>
    <x v="1"/>
    <n v="5.019786910197869"/>
    <n v="-0.1371713998782344"/>
    <n v="-0.13717139987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e1d4ccd8b90c790170f3dc3de0fa0702f43d4ae7681269854e22952b3342ad6"/>
    <n v="1"/>
    <n v="1"/>
  </r>
  <r>
    <s v="b7c3cd3f-c1e8-41de-b114-cbb062fef619"/>
    <d v="2023-04-24T00:00:00"/>
    <x v="10"/>
    <d v="2023-04-24T00:00:00"/>
    <n v="-0.026990288"/>
    <n v="-0.026990288"/>
    <x v="1"/>
    <n v="5.019786910197869"/>
    <n v="-0.1354854944048706"/>
    <n v="-0.13548549440487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39bd6da060bc753a1cad1324f96e2bff9c0917fbf3b803ca55559157c369bc3"/>
    <n v="1"/>
    <n v="1"/>
  </r>
  <r>
    <s v="88e6c6fd-6a97-4ea1-ab3a-92f4d93237b0"/>
    <d v="2023-04-24T00:00:00"/>
    <x v="10"/>
    <d v="2023-04-24T00:00:00"/>
    <n v="-0.030043488"/>
    <n v="-0.030043488"/>
    <x v="1"/>
    <n v="5.019786910197869"/>
    <n v="-0.1508119077990867"/>
    <n v="-0.15081190779908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e1cb99f3b291e20e4690a06a9074ccda1e830a4874d03ccf181ace1da6f6a94"/>
    <n v="1"/>
    <n v="1"/>
  </r>
  <r>
    <s v="ca0c887e-1526-4c99-8327-09bf3cfdc40a"/>
    <d v="2023-04-24T00:00:00"/>
    <x v="10"/>
    <d v="2023-04-24T00:00:00"/>
    <n v="-0.02915806"/>
    <n v="-0.02915806"/>
    <x v="1"/>
    <n v="5.019786910197869"/>
    <n v="-0.1463672479147641"/>
    <n v="-0.14636724791476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4d79294f3543fa01c181d4759821b8adaacbddb21a386bb7a9788756f1707d"/>
    <n v="1"/>
    <n v="1"/>
  </r>
  <r>
    <s v="ec06844b-b4c6-42fb-b53a-5afa5be06839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a27378283992b695e609d86ceee946974d313702b2198935c03c6f14d73146f"/>
    <n v="1"/>
    <n v="1"/>
  </r>
  <r>
    <s v="b0858173-c002-4701-8ce7-177b0f8b4462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6bb62550a63d4364839093ef4898daf38be4f2135bad53f73199f273de124a"/>
    <n v="1"/>
    <n v="1"/>
  </r>
  <r>
    <s v="75dda5b2-7834-4b8a-bfce-ee4462323236"/>
    <d v="2023-04-24T00:00:00"/>
    <x v="10"/>
    <d v="2023-04-24T00:00:00"/>
    <n v="-0.027623827"/>
    <n v="-0.027623827"/>
    <x v="1"/>
    <n v="5.019786910197869"/>
    <n v="-0.1386657251841704"/>
    <n v="-0.13866572518417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6411cc45b0af1f6ccd48f28581b13b315789247485bbe0f2a8686cc2ba44b40"/>
    <n v="1"/>
    <n v="1"/>
  </r>
  <r>
    <s v="17691f20-7d8a-42b2-9714-dfc9fa24336d"/>
    <d v="2023-04-24T00:00:00"/>
    <x v="10"/>
    <d v="2023-04-24T00:00:00"/>
    <n v="-0.0467031672"/>
    <n v="-0.0467031672"/>
    <x v="1"/>
    <n v="5.019786910197869"/>
    <n v="-0.2344399473753425"/>
    <n v="-0.23443994737534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8c77847bbcf1c03739b84cb463b196c27406566dfa44e90d53fdab2464cfb"/>
    <n v="1"/>
    <n v="1"/>
  </r>
  <r>
    <s v="88ae646a-9609-44aa-9bb6-3d25ffff7f04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f4e46761cfc41e29b3c185d6017e5b2dcb3c2138ccc3ee0886180a93302b53d"/>
    <n v="1"/>
    <n v="1"/>
  </r>
  <r>
    <s v="b8a5c6d5-d118-46c4-9f44-ea12f3f0334b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7872eb68c62342476e6ffb9cf45aa656f3ef141d854b0ee12cd69e34917c209"/>
    <n v="1"/>
    <n v="1"/>
  </r>
  <r>
    <s v="228ec4ba-b7db-4c3f-9076-4413d6e06d87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e645bd2900842965b7d823c2ca921ed52ef25320eead55f5a591c99dfee554c"/>
    <n v="1"/>
    <n v="1"/>
  </r>
  <r>
    <s v="2e092d8d-eaf7-4e1e-a46c-ee9cc76f8531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e119ab67d7d2b0295999ce05ea54bde11ce96893d75f1d61d1c12500720c25"/>
    <n v="1"/>
    <n v="1"/>
  </r>
  <r>
    <s v="9a5824fe-9927-4ed5-92c6-d5b44e55f361"/>
    <d v="2023-04-24T00:00:00"/>
    <x v="10"/>
    <d v="2023-04-24T00:00:00"/>
    <n v="-0.030699926"/>
    <n v="-0.030699926"/>
    <x v="1"/>
    <n v="5.019786910197869"/>
    <n v="-0.1541070866788432"/>
    <n v="-0.154107086678843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998212f4922f0970755c13ea7996a3b228018d8ac242a44b3815faad081cbab"/>
    <n v="1"/>
    <n v="1"/>
  </r>
  <r>
    <s v="36ed1b23-df25-48d1-815c-a8e6ec30b738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2684fcee4d6f764845e9d4ed42402d876a3c0e23b8acbca474373d3c93c2ad"/>
    <n v="1"/>
    <n v="1"/>
  </r>
  <r>
    <s v="b1b75e90-7d9c-4ec4-9a1f-3da3e8f9d9fb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bb0ad5d208b67c0fe75a6a8050487c4a9fc167b3386ee21c4ea277bfb4b7b8d"/>
    <n v="1"/>
    <n v="1"/>
  </r>
  <r>
    <s v="6767d702-164b-48e7-991f-6ff6e29e87c0"/>
    <d v="2023-04-24T00:00:00"/>
    <x v="10"/>
    <d v="2023-04-24T00:00:00"/>
    <n v="-0.029043565"/>
    <n v="-0.029043565"/>
    <x v="1"/>
    <n v="5.019786910197869"/>
    <n v="-0.145792507412481"/>
    <n v="-0.1457925074124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2b8e8cc526d0e64c524b0952e194872f8627e2b9d33baec595a0fe0681a64ad"/>
    <n v="1"/>
    <n v="1"/>
  </r>
  <r>
    <s v="de769cab-1681-4f94-a4e3-bab63bb1f731"/>
    <d v="2023-04-24T00:00:00"/>
    <x v="10"/>
    <d v="2023-04-24T00:00:00"/>
    <n v="-0.039836627"/>
    <n v="-0.039836627"/>
    <x v="1"/>
    <n v="5.019786910197869"/>
    <n v="-0.199971378761035"/>
    <n v="-0.1999713787610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68e975f32fa14ae86bc154fcbf610bbb9a661f9210ce5c5ddb65cb54f538da"/>
    <n v="1"/>
    <n v="1"/>
  </r>
  <r>
    <s v="949a3d0b-b26d-4035-9ace-ec819d38edfc"/>
    <d v="2023-04-24T00:00:00"/>
    <x v="10"/>
    <d v="2023-04-24T00:00:00"/>
    <n v="-0.029524444"/>
    <n v="-0.029524444"/>
    <x v="1"/>
    <n v="5.019786910197869"/>
    <n v="-0.14820641752207"/>
    <n v="-0.148206417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ae1278efe4f1251fee84f927b1bf9d751de91f4aaf17aa270029c577e31e293"/>
    <n v="1"/>
    <n v="1"/>
  </r>
  <r>
    <s v="8c3faad7-4922-417a-b436-93a76cacb854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026086067dab058e63049ed9393cece80ef791f40e0fb12f40811a2e6a1ec35"/>
    <n v="1"/>
    <n v="1"/>
  </r>
  <r>
    <s v="9db9787a-e023-43e6-bf9d-50091fd72a67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baf3e50df111754e32b270d51f5766cc1f17f8e2f9d25bde77c0df89adcb18a"/>
    <n v="1"/>
    <n v="1"/>
  </r>
  <r>
    <s v="d896176a-81a9-490a-a0f0-d8ef124ee669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cc5e3c549d9716d1ed13f6e5e9684bcd760e102b997912e39b07a3ecb5525fb"/>
    <n v="1"/>
    <n v="1"/>
  </r>
  <r>
    <s v="f9cde4d2-bded-4050-b98f-e266357165c3"/>
    <d v="2023-04-24T00:00:00"/>
    <x v="10"/>
    <d v="2023-04-24T00:00:00"/>
    <n v="-0.027145109"/>
    <n v="-0.027145109"/>
    <x v="1"/>
    <n v="5.019786910197869"/>
    <n v="-0.1362626628340944"/>
    <n v="-0.13626266283409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ead5e76fccbf305a6cfd5f24b1cad709625be098c6b9ca665944e03e73782f8"/>
    <n v="1"/>
    <n v="1"/>
  </r>
  <r>
    <s v="604abf98-2667-40b8-a306-8dcb1227251a"/>
    <d v="2023-04-24T00:00:00"/>
    <x v="10"/>
    <d v="2023-04-24T00:00:00"/>
    <n v="-0.04676200470000001"/>
    <n v="-0.04676200470000001"/>
    <x v="1"/>
    <n v="5.019786910197869"/>
    <n v="-0.2347352990876712"/>
    <n v="-0.23473529908767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8ccfd0c0b74ef3e46f7f9f230cd593661e616cbaaa9f09e8b5791790a25af"/>
    <n v="1"/>
    <n v="1"/>
  </r>
  <r>
    <s v="92eac81a-82b5-45d7-a045-a383e9abf7ad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429dbedb4705743d5bca38ccf66fac60d08a5ddcb0ca7aba2507755e624ad80"/>
    <n v="1"/>
    <n v="1"/>
  </r>
  <r>
    <s v="23e9fa14-c622-404b-99bf-52fc202c6121"/>
    <d v="2023-04-24T00:00:00"/>
    <x v="10"/>
    <d v="2023-04-24T00:00:00"/>
    <n v="-0.029028299"/>
    <n v="-0.029028299"/>
    <x v="1"/>
    <n v="5.019786910197869"/>
    <n v="-0.1457158753455099"/>
    <n v="-0.14571587534550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2da35b6684545ef32d61b5fc30dcc1e072ca481ebce6618efb552e44d7c0da"/>
    <n v="1"/>
    <n v="1"/>
  </r>
  <r>
    <s v="523723ac-ec9a-4c9e-882a-05da79e261c1"/>
    <d v="2023-04-24T00:00:00"/>
    <x v="10"/>
    <d v="2023-04-24T00:00:00"/>
    <n v="-0.031035778"/>
    <n v="-0.031035778"/>
    <x v="1"/>
    <n v="5.019786910197869"/>
    <n v="-0.155792992152207"/>
    <n v="-0.1557929921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c271e3fb9791751cc9c7093f47f9aa28896c88102f49d516ad41d88f69004f9"/>
    <n v="1"/>
    <n v="1"/>
  </r>
  <r>
    <s v="eb375081-10ae-4176-89e3-d35947ec7e10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2e83d0f5c4c33454e37870d3448525ce5291ae7da847a0db1aea445ec47c444"/>
    <n v="1"/>
    <n v="1"/>
  </r>
  <r>
    <s v="6a9cda62-8fba-4bf0-b633-5eb8b2790f1c"/>
    <d v="2023-04-24T00:00:00"/>
    <x v="10"/>
    <d v="2023-04-24T00:00:00"/>
    <n v="-0.030898384"/>
    <n v="-0.030898384"/>
    <x v="1"/>
    <n v="5.019786910197869"/>
    <n v="-0.1551033035494673"/>
    <n v="-0.155103303549467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32a91a35541525acdc7ab4f7c345b1fc02b935306727676144a6d05f40f24c"/>
    <n v="1"/>
    <n v="1"/>
  </r>
  <r>
    <s v="7ea215b9-2a7d-462c-87cb-950b2f4f9ca2"/>
    <d v="2023-04-24T00:00:00"/>
    <x v="10"/>
    <d v="2023-04-24T00:00:00"/>
    <n v="-0.02938705"/>
    <n v="-0.02938705"/>
    <x v="1"/>
    <n v="5.019786910197869"/>
    <n v="-0.1475167289193303"/>
    <n v="-0.147516728919330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318b20549eb9198da8c23eb824a2a1cf857e618bebcb9a7445015dfe377521e"/>
    <n v="1"/>
    <n v="1"/>
  </r>
  <r>
    <s v="02489aab-e4a4-4b8e-9d85-7aec21b3801d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c4599224eedd87d32f3874b9c99f04698b2591ba2b2630d7cd1953deaf6802b"/>
    <n v="1"/>
    <n v="1"/>
  </r>
  <r>
    <s v="1c4d4df8-002c-4e09-a3d1-917d4090da13"/>
    <d v="2023-04-24T00:00:00"/>
    <x v="10"/>
    <d v="2023-04-24T00:00:00"/>
    <n v="-0.031325832"/>
    <n v="-0.031325832"/>
    <x v="1"/>
    <n v="5.019786910197869"/>
    <n v="-0.1572490014246576"/>
    <n v="-0.15724900142465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b030ed771cba66428af8a9257c7d2a5b8adc6caecd54c25350bdf19fe21031"/>
    <n v="1"/>
    <n v="1"/>
  </r>
  <r>
    <s v="89263837-6400-4b58-944d-3dddf6c0aaab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917516660ab35657b964275798bd19046df01ac21d62a7b231cb074021cee1"/>
    <n v="1"/>
    <n v="1"/>
  </r>
  <r>
    <s v="01d6d714-24d2-401e-a19c-b943b32b2860"/>
    <d v="2023-04-24T00:00:00"/>
    <x v="10"/>
    <d v="2023-04-24T00:00:00"/>
    <n v="-0.030264845"/>
    <n v="-0.030264845"/>
    <x v="1"/>
    <n v="5.019786910197869"/>
    <n v="-0.1519230727701674"/>
    <n v="-0.151923072770167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37c3e7f44239347bb98f583c45991525233b5dd7dc68e396ea3f6f9a8992c16"/>
    <n v="1"/>
    <n v="1"/>
  </r>
  <r>
    <s v="3f66e6e4-7824-4416-add3-ec3132286c4f"/>
    <d v="2023-04-24T00:00:00"/>
    <x v="10"/>
    <d v="2023-04-24T00:00:00"/>
    <n v="-0.028402393"/>
    <n v="-0.028402393"/>
    <x v="1"/>
    <n v="5.019786910197869"/>
    <n v="-0.1425739605996956"/>
    <n v="-0.14257396059969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760960a848b6f6d4a6d763c4c6081e8857c3b6b7419fc39ac4623998d568de"/>
    <n v="1"/>
    <n v="1"/>
  </r>
  <r>
    <s v="88fa0a46-129d-49af-a1cf-8e2dfd6887ef"/>
    <d v="2023-04-24T00:00:00"/>
    <x v="10"/>
    <d v="2023-04-24T00:00:00"/>
    <n v="-0.029035932"/>
    <n v="-0.029035932"/>
    <x v="1"/>
    <n v="5.019786910197869"/>
    <n v="-0.1457541913789954"/>
    <n v="-0.145754191378995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99e5fb8cfc9e4f8f5e0431dc9a5a9afb0d2a546237e780ad39e86547bb523d9"/>
    <n v="1"/>
    <n v="1"/>
  </r>
  <r>
    <s v="a01567ee-d93a-40a0-8e13-c1207c5b8808"/>
    <d v="2023-04-24T00:00:00"/>
    <x v="10"/>
    <d v="2023-04-24T00:00:00"/>
    <n v="-0.027356672"/>
    <n v="-0.027356672"/>
    <x v="1"/>
    <n v="5.019786910197869"/>
    <n v="-0.1373246640121766"/>
    <n v="-0.137324664012176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b2630cfe68eb3a3931e05a5a05c39569123c8fcd2a1c7338312aac6c4b9e92a"/>
    <n v="1"/>
    <n v="1"/>
  </r>
  <r>
    <s v="d48cd095-5b9f-474f-aaff-b1c206d7072e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a46268f2ca2a7f3a2494fa8ed1084b950232d52af88f255a243a903388e70a7"/>
    <n v="1"/>
    <n v="1"/>
  </r>
  <r>
    <s v="6ad80cea-ddf4-4edb-a76c-879772b5f480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c33e379f3d55e533778398f67321040a3ebf340444be9c694cea52d0812721c"/>
    <n v="1"/>
    <n v="1"/>
  </r>
  <r>
    <s v="58c0a954-2c4c-4ea1-b6aa-3eb34b0a0ebb"/>
    <d v="2023-04-24T00:00:00"/>
    <x v="10"/>
    <d v="2023-04-24T00:00:00"/>
    <n v="-0.028326063"/>
    <n v="-0.028326063"/>
    <x v="1"/>
    <n v="5.019786910197869"/>
    <n v="-0.1421908002648402"/>
    <n v="-0.142190800264840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fbffcc51c0f9f280887b383bfd48c1793a71d95d4fc025d4a7016d73b5f389a"/>
    <n v="1"/>
    <n v="1"/>
  </r>
  <r>
    <s v="dc618cbc-9629-41a9-bff2-54026542232d"/>
    <d v="2023-04-24T00:00:00"/>
    <x v="10"/>
    <d v="2023-04-24T00:00:00"/>
    <n v="-0.0306950996"/>
    <n v="-0.0306950996"/>
    <x v="1"/>
    <n v="5.019786910197869"/>
    <n v="-0.1540828591792998"/>
    <n v="-0.15408285917929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139289d3064e5af10ccfacabff0bad97fccb92b1318c7c968512e8c43430dd"/>
    <n v="1"/>
    <n v="1"/>
  </r>
  <r>
    <s v="7687fc58-80f2-4af1-b5a0-6d935ef270f1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d2c63a404e6188993b3008bcb04f98b965242e5ca6d04aba5af7c0cfc3397f7"/>
    <n v="1"/>
    <n v="1"/>
  </r>
  <r>
    <s v="f115c67c-b8f7-4518-8cd6-52fdf0444a90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7605604fcfe7bb45763d3a0c10e510ccf9b2de7bfa3f71d04d47fdab0ae6c53"/>
    <n v="1"/>
    <n v="1"/>
  </r>
  <r>
    <s v="6d1d5863-c9ed-48fc-9898-47d802dff56c"/>
    <d v="2023-04-24T00:00:00"/>
    <x v="10"/>
    <d v="2023-04-24T00:00:00"/>
    <n v="-0.0289092584"/>
    <n v="-0.0289092584"/>
    <x v="1"/>
    <n v="5.019786910197869"/>
    <n v="-0.1451183168998478"/>
    <n v="-0.14511831689984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fe7f2fe369f834dbf3de443c80d0461cf79cd9e3509b3b038ca08beb46ea76"/>
    <n v="1"/>
    <n v="1"/>
  </r>
  <r>
    <s v="0bc3e19e-8b9c-423c-90f7-ebdb6fc1edb2"/>
    <d v="2023-04-24T00:00:00"/>
    <x v="10"/>
    <d v="2023-04-24T00:00:00"/>
    <n v="-0.031051044"/>
    <n v="-0.031051044"/>
    <x v="1"/>
    <n v="5.019786910197869"/>
    <n v="-0.1558696242191781"/>
    <n v="-0.15586962421917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7c88ed638f2510e8ed1d1ae5d38189bd883eb6f64f1254f62e6b12f0f7d3f50"/>
    <n v="1"/>
    <n v="1"/>
  </r>
  <r>
    <s v="30ce51ff-cdce-444c-9d77-24d5dd721a58"/>
    <d v="2023-04-24T00:00:00"/>
    <x v="10"/>
    <d v="2023-04-24T00:00:00"/>
    <n v="-0.030539633"/>
    <n v="-0.030539633"/>
    <x v="1"/>
    <n v="5.019786910197869"/>
    <n v="-0.1533024499756469"/>
    <n v="-0.153302449975646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91faab93679bf97a35d954f9f6a78fa17595fc55229a43b2a522bd0713905f"/>
    <n v="1"/>
    <n v="1"/>
  </r>
  <r>
    <s v="7bbb948a-43ca-475c-9458-d75ea08c1d44"/>
    <d v="2023-04-24T00:00:00"/>
    <x v="10"/>
    <d v="2023-04-24T00:00:00"/>
    <n v="-0.029661838"/>
    <n v="-0.029661838"/>
    <x v="1"/>
    <n v="5.019786910197869"/>
    <n v="-0.1488961061248097"/>
    <n v="-0.148896106124809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a1ac8b311fb3ebd49ee97a458376329c0fbcd5e2fd0119dec493589a8e4466"/>
    <n v="1"/>
    <n v="1"/>
  </r>
  <r>
    <s v="425905f5-61f2-4335-9d80-ebb8a2cb97d3"/>
    <d v="2023-04-24T00:00:00"/>
    <x v="10"/>
    <d v="2023-04-24T00:00:00"/>
    <n v="-0.027791753"/>
    <n v="-0.027791753"/>
    <x v="1"/>
    <n v="5.019786910197869"/>
    <n v="-0.1395086779208523"/>
    <n v="-0.13950867792085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58967aced68f488834089a1936eb6493d0e61e50db4a16ba8edbf421eb6bf6"/>
    <n v="1"/>
    <n v="1"/>
  </r>
  <r>
    <s v="27507792-da91-4477-ac3e-bb5305d1d9b8"/>
    <d v="2023-04-24T00:00:00"/>
    <x v="10"/>
    <d v="2023-04-24T00:00:00"/>
    <n v="-0.02831843"/>
    <n v="-0.02831843"/>
    <x v="1"/>
    <n v="5.019786910197869"/>
    <n v="-0.1421524842313546"/>
    <n v="-0.142152484231354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7aeb6df0700a63839cc8bb500454658c82b1963ee19b9082495b2f75367de7"/>
    <n v="1"/>
    <n v="1"/>
  </r>
  <r>
    <s v="c1faac6d-7614-4096-9972-48f5b02c1668"/>
    <d v="2023-04-24T00:00:00"/>
    <x v="10"/>
    <d v="2023-04-24T00:00:00"/>
    <n v="-0.029287821"/>
    <n v="-0.029287821"/>
    <x v="1"/>
    <n v="5.019786910197869"/>
    <n v="-0.1470186204840183"/>
    <n v="-0.14701862048401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8f76d2802f4c4390c213491bc418365e0be2c65ce05441940e2eb04bb92a13a"/>
    <n v="1"/>
    <n v="1"/>
  </r>
  <r>
    <s v="c345f6f1-00db-409e-990b-2bece20f286a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9dc9029670fcb13e282bfaf7ce4953f4c1637a489c1143841b08052a235f41b0"/>
    <n v="1"/>
    <n v="1"/>
  </r>
  <r>
    <s v="9f2c7315-fe8f-4242-be5d-911f6dd97291"/>
    <d v="2023-04-24T00:00:00"/>
    <x v="10"/>
    <d v="2023-04-24T00:00:00"/>
    <n v="0.0125"/>
    <n v="0.0125"/>
    <x v="1"/>
    <n v="5.019786910197869"/>
    <n v="0.06274733637747336"/>
    <n v="0.06274733637747336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7bf97ccf97ee19b2e1e2acd247d3b04cf2aafce9eb650d80c0ec95a2bc6de1d"/>
    <n v="1"/>
    <n v="1"/>
  </r>
  <r>
    <s v="dcd93783-9ba6-4f05-9abb-8aa9ae8b8546"/>
    <d v="2023-04-24T00:00:00"/>
    <x v="10"/>
    <d v="2023-04-24T00:00:00"/>
    <n v="-0.032310489"/>
    <n v="-0.032310489"/>
    <x v="1"/>
    <n v="5.019786910197869"/>
    <n v="-0.1621917697442922"/>
    <n v="-0.162191769744292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fe636979725c8708fde7d54d9ae0bb126cc7bba799ec45e83c373337bb6948"/>
    <n v="1"/>
    <n v="1"/>
  </r>
  <r>
    <s v="381f7733-2dc5-494d-9d38-7404eb1a7b70"/>
    <d v="2023-04-24T00:00:00"/>
    <x v="10"/>
    <d v="2023-04-24T00:00:00"/>
    <n v="-0.03076099"/>
    <n v="-0.03076099"/>
    <x v="1"/>
    <n v="5.019786910197869"/>
    <n v="-0.1544136149467275"/>
    <n v="-0.15441361494672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3a335b04f08874a1257b6b9bd99526e571e12eccd7303e7281087113f42095"/>
    <n v="1"/>
    <n v="1"/>
  </r>
  <r>
    <s v="9afaf99a-3fad-476a-97e3-8d71224c95bc"/>
    <d v="2023-04-24T00:00:00"/>
    <x v="10"/>
    <d v="2023-04-24T00:00:00"/>
    <n v="-0.030211414"/>
    <n v="-0.030211414"/>
    <x v="1"/>
    <n v="5.019786910197869"/>
    <n v="-0.1516548605357686"/>
    <n v="-0.151654860535768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5fd4be4979eda622cf0333d09ec318e73cc778230d123030f1569392b884a8a"/>
    <n v="1"/>
    <n v="1"/>
  </r>
  <r>
    <s v="2292b1f8-5831-418c-896b-f483ad1a4e09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b58eafb7c999719be2886da2372b36dbd778062be1589155ba1ea69283a6ca"/>
    <n v="1"/>
    <n v="1"/>
  </r>
  <r>
    <s v="221e8ff7-0674-4fe7-9de7-be51167904a3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697ed318e81a411932884a6dbf496a6ab8ac990d9a9ce1490b56221f463cffe"/>
    <n v="1"/>
    <n v="1"/>
  </r>
  <r>
    <s v="3d7c44f8-aeb3-4556-b06d-a8ec98300e16"/>
    <d v="2023-04-24T00:00:00"/>
    <x v="10"/>
    <d v="2023-04-24T00:00:00"/>
    <n v="-0.034150042"/>
    <n v="-0.034150042"/>
    <x v="1"/>
    <n v="5.019786910197869"/>
    <n v="-0.1714259338143075"/>
    <n v="-0.17142593381430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851f3efc03a84c89e6bce3b3bc38b8ca95b6eb1f944b4f660ab7f27541aa09a"/>
    <n v="1"/>
    <n v="1"/>
  </r>
  <r>
    <s v="2746e5ee-9cd3-4d14-a4f4-9a67e314d3e8"/>
    <d v="2023-04-24T00:00:00"/>
    <x v="10"/>
    <d v="2023-04-24T00:00:00"/>
    <n v="-0.0341446732"/>
    <n v="-0.0341446732"/>
    <x v="1"/>
    <n v="5.019786910197869"/>
    <n v="-0.171398983582344"/>
    <n v="-0.1713989835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16ba7ef769f6d8be471dcfe8bedcbc719e37fdabab692344a62e96cff07d58c"/>
    <n v="1"/>
    <n v="1"/>
  </r>
  <r>
    <s v="194b573b-827f-4d42-8400-765e06c91a80"/>
    <d v="2023-04-24T00:00:00"/>
    <x v="10"/>
    <d v="2023-04-24T00:00:00"/>
    <n v="-0.0265128732"/>
    <n v="-0.0265128732"/>
    <x v="1"/>
    <n v="5.019786910197869"/>
    <n v="-0.1330889738410959"/>
    <n v="-0.133088973841095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568e0eac7e2618b3aafb5115a582a87d9e5be69d74fb42bb3422d8b30ae708"/>
    <n v="1"/>
    <n v="1"/>
  </r>
  <r>
    <s v="5bb040c3-13cb-498a-8a36-092a70e33cb8"/>
    <d v="2023-04-24T00:00:00"/>
    <x v="10"/>
    <d v="2023-04-24T00:00:00"/>
    <n v="-0.02633385"/>
    <n v="-0.02633385"/>
    <x v="1"/>
    <n v="5.019786910197869"/>
    <n v="-0.1321903155251141"/>
    <n v="-0.13219031552511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8d6acb65a3c46576c68c3dd2300d7aa4bc35379b72ef5fa9c0b8ad18c129753"/>
    <n v="1"/>
    <n v="1"/>
  </r>
  <r>
    <s v="fd43218b-97cf-4e83-a73c-6de119f5dcb3"/>
    <d v="2023-04-24T00:00:00"/>
    <x v="10"/>
    <d v="2023-04-24T00:00:00"/>
    <n v="-0.028829841"/>
    <n v="-0.028829841"/>
    <x v="1"/>
    <n v="5.019786910197869"/>
    <n v="-0.1447196584748858"/>
    <n v="-0.144719658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7ef11fdb501c09509697e7edf738ce54c7b149935ec46e5257b2433cbe1a0f"/>
    <n v="1"/>
    <n v="1"/>
  </r>
  <r>
    <s v="002f833d-c4bb-4674-94b8-e4e1b6973ed3"/>
    <d v="2023-04-24T00:00:00"/>
    <x v="10"/>
    <d v="2023-04-24T00:00:00"/>
    <n v="-0.034638554"/>
    <n v="-0.034638554"/>
    <x v="1"/>
    <n v="5.019786910197869"/>
    <n v="-0.173878159957382"/>
    <n v="-0.17387815995738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6138ff4c5073fcbfdbe67fd5718c72f92042874baf094f1abdea3b518e5426"/>
    <n v="1"/>
    <n v="1"/>
  </r>
  <r>
    <s v="a8f94689-b419-494c-9cbb-37f5f2a7a4a7"/>
    <d v="2023-04-24T00:00:00"/>
    <x v="10"/>
    <d v="2023-04-24T00:00:00"/>
    <n v="-0.032386819"/>
    <n v="-0.032386819"/>
    <x v="1"/>
    <n v="5.019786910197869"/>
    <n v="-0.1625749300791476"/>
    <n v="-0.16257493007914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03cbf0b9e9a324cd61b48f1c9b0f1a0eadf207cfb07b3e82924850e4397df0a"/>
    <n v="1"/>
    <n v="1"/>
  </r>
  <r>
    <s v="62c4e50f-9643-4cc6-8aa0-7ae0908d7986"/>
    <d v="2023-04-24T00:00:00"/>
    <x v="10"/>
    <d v="2023-04-24T00:00:00"/>
    <n v="-0.03450116"/>
    <n v="-0.03450116"/>
    <x v="1"/>
    <n v="5.019786910197869"/>
    <n v="-0.1731884713546423"/>
    <n v="-0.17318847135464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56eed7be2604039fe14a44ae6193191eb21f88f0fa16a2c622700bc35ba49"/>
    <n v="1"/>
    <n v="1"/>
  </r>
  <r>
    <s v="3c003315-2456-4bd4-a7a9-c27660b0716f"/>
    <d v="2023-04-24T00:00:00"/>
    <x v="10"/>
    <d v="2023-04-24T00:00:00"/>
    <n v="-0.032318122"/>
    <n v="-0.032318122"/>
    <x v="1"/>
    <n v="5.019786910197869"/>
    <n v="-0.1622300857777778"/>
    <n v="-0.16223008577777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2809b23de1dc4edea8430a0699581b411fabc91ef92cd56c2ab7b46660e7db4"/>
    <n v="1"/>
    <n v="1"/>
  </r>
  <r>
    <s v="5b373c25-3c76-4a4e-8246-6f94427ba6f1"/>
    <d v="2023-04-24T00:00:00"/>
    <x v="10"/>
    <d v="2023-04-24T00:00:00"/>
    <n v="-0.036699464"/>
    <n v="-0.036699464"/>
    <x v="1"/>
    <n v="5.019786910197869"/>
    <n v="-0.1842234889984779"/>
    <n v="-0.18422348899847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02985c06c5951fb6d920d5b4e896aff6f21140b04e30c2fe7f0b53ec9a5017c"/>
    <n v="1"/>
    <n v="1"/>
  </r>
  <r>
    <s v="e1ab5c94-dcba-4fed-bdc0-92acd952d9b4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2320785f5b892dcbc60c5844a6ee4dbdc404787fa4bc32daf19180b042d62aa"/>
    <n v="1"/>
    <n v="1"/>
  </r>
  <r>
    <s v="b818269a-3db1-44cc-a06b-fb0fb99222b1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f77dd6447e1aef1bfdf5a37eaf7e18f19f021336f371466ae56fd16829d6f95"/>
    <n v="1"/>
    <n v="1"/>
  </r>
  <r>
    <s v="c5f66127-70b5-40b6-a2be-c2feb41a93eb"/>
    <d v="2023-04-24T00:00:00"/>
    <x v="10"/>
    <d v="2023-04-24T00:00:00"/>
    <n v="-0.025699897"/>
    <n v="-0.025699897"/>
    <x v="1"/>
    <n v="5.019786910197869"/>
    <n v="-0.1290080065540335"/>
    <n v="-0.12900800655403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e4ae11f5b503b669f2501571df13998acd60441e188be0fe25df128b5b9feb0"/>
    <n v="1"/>
    <n v="1"/>
  </r>
  <r>
    <s v="adf33391-cec7-4d12-9a66-9e5876af879e"/>
    <d v="2023-04-24T00:00:00"/>
    <x v="10"/>
    <d v="2023-04-24T00:00:00"/>
    <n v="-0.028837474"/>
    <n v="-0.028837474"/>
    <x v="1"/>
    <n v="5.019786910197869"/>
    <n v="-0.1447579745083714"/>
    <n v="-0.144757974508371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e7b0a8c8400e8d378219c424d43fae16518d5c9651313446d862d93f7b9abef"/>
    <n v="1"/>
    <n v="1"/>
  </r>
  <r>
    <s v="c9cfcd73-975c-4d2d-831a-9d6fc5b833cc"/>
    <d v="2023-04-24T00:00:00"/>
    <x v="10"/>
    <d v="2023-04-24T00:00:00"/>
    <n v="-0.03106631"/>
    <n v="-0.03106631"/>
    <x v="1"/>
    <n v="5.019786910197869"/>
    <n v="-0.1559462562861492"/>
    <n v="-0.155946256286149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a36405d7f0dd5e064c257c616a2662326621d9c2af80d3cdbcacadefe1483c5"/>
    <n v="1"/>
    <n v="1"/>
  </r>
  <r>
    <s v="3dd4d7e7-3c44-411d-af6d-85109c63f0bf"/>
    <d v="2023-04-24T00:00:00"/>
    <x v="10"/>
    <d v="2023-04-24T00:00:00"/>
    <n v="-0.030570165"/>
    <n v="-0.030570165"/>
    <x v="1"/>
    <n v="5.019786910197869"/>
    <n v="-0.153455714109589"/>
    <n v="-0.15345571410958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f9db5a2c6fd2621db27f454d9cc0d0fe96de6d5e6aa0b7d9b4cee89443834"/>
    <n v="1"/>
    <n v="1"/>
  </r>
  <r>
    <s v="d5b25af8-294e-4c11-afce-7d38b3ff2fae"/>
    <d v="2023-04-24T00:00:00"/>
    <x v="10"/>
    <d v="2023-04-24T00:00:00"/>
    <n v="-0.0359686734"/>
    <n v="-0.0359686734"/>
    <x v="1"/>
    <n v="5.019786910197869"/>
    <n v="-0.1805550759105023"/>
    <n v="-0.18055507591050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bb373ac20da3a0cfd8ed1e2c593b513b82be29ea332c82e1eaf0cabc2792b9"/>
    <n v="1"/>
    <n v="1"/>
  </r>
  <r>
    <s v="6185aa8e-5d72-492f-80b1-3563fe93c7d9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796722eb82891015aa4322aad298bd2c6ac897a42a6e1ddcfc822bc7cd4987f"/>
    <n v="1"/>
    <n v="1"/>
  </r>
  <r>
    <s v="56153fef-8e5c-4180-a6c7-f83327193ea4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6e92524df942d5f26a7db22ab5b39ff5baf3a9a2cb7cd6c6d039d9e54aef58"/>
    <n v="1"/>
    <n v="1"/>
  </r>
  <r>
    <s v="b0fdb1de-663d-4f11-8950-e46f3a2bc231"/>
    <d v="2023-04-24T00:00:00"/>
    <x v="10"/>
    <d v="2023-04-24T00:00:00"/>
    <n v="-0.0395917338"/>
    <n v="-0.0395917338"/>
    <x v="1"/>
    <n v="5.019786910197869"/>
    <n v="-0.1987420670812785"/>
    <n v="-0.19874206708127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2e521839331821070647779a3d808152764d4204fc0ad5d80c1b4201cd18d9d1"/>
    <n v="1"/>
    <n v="1"/>
  </r>
  <r>
    <s v="122a49ee-ec8b-48d8-829f-d671d490e270"/>
    <d v="2023-04-24T00:00:00"/>
    <x v="10"/>
    <d v="2023-04-24T00:00:00"/>
    <n v="-0.031211337"/>
    <n v="-0.031211337"/>
    <x v="1"/>
    <n v="5.019786910197869"/>
    <n v="-0.1566742609223744"/>
    <n v="-0.15667426092237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34e8da6e5cb9e980f330972ceed4d890be6acfc9be36edd8db9d45fd6dc8273"/>
    <n v="1"/>
    <n v="1"/>
  </r>
  <r>
    <s v="25354f93-ff5e-41be-b0df-92785f6d8a62"/>
    <d v="2023-04-24T00:00:00"/>
    <x v="10"/>
    <d v="2023-04-24T00:00:00"/>
    <n v="-0.036760528"/>
    <n v="-0.036760528"/>
    <x v="1"/>
    <n v="5.019786910197869"/>
    <n v="-0.1845300172663623"/>
    <n v="-0.18453001726636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bb00c68e1a45ff8c5262b1593576d82d5fb3374bf5eedb0aa327facf9d5fffc"/>
    <n v="1"/>
    <n v="1"/>
  </r>
  <r>
    <s v="08c29d84-25a1-41bb-8cef-15c7e2d413b8"/>
    <d v="2023-04-24T00:00:00"/>
    <x v="10"/>
    <d v="2023-04-24T00:00:00"/>
    <n v="-0.0320586"/>
    <n v="-0.0320586"/>
    <x v="1"/>
    <n v="5.019786910197869"/>
    <n v="-0.1609273406392694"/>
    <n v="-0.1609273406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0ef4c9261b51f4ea666e2cbbcb6a6ac82b043fdf640fc8563e20c2dc385e00"/>
    <n v="1"/>
    <n v="1"/>
  </r>
  <r>
    <s v="b179ae0f-295c-4e9b-8bf2-6378b90532a1"/>
    <d v="2023-04-23T00:00:00"/>
    <x v="11"/>
    <d v="2023-04-23T00:00:00"/>
    <n v="0.0125"/>
    <n v="0.0125"/>
    <x v="1"/>
    <n v="5.132924335378323"/>
    <n v="0.06416155419222905"/>
    <n v="0.06416155419222905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0691e7cd22a34e96338bc968c7ea32ddda35bdb547f91e9cff83ae94ee91d53"/>
    <n v="1"/>
    <n v="1"/>
  </r>
  <r>
    <s v="5574"/>
    <d v="2023-04-22T00:00:00"/>
    <x v="12"/>
    <d v="2023-04-22T00:00:00"/>
    <n v="-184.27"/>
    <n v="-179.46"/>
    <x v="0"/>
    <n v="1"/>
    <n v="-184.27"/>
    <n v="-179.46"/>
    <n v="1"/>
    <m/>
    <s v="Mercado Pago"/>
    <s v="Envato"/>
    <n v="100"/>
    <s v="Comercial"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9238"/>
    <d v="2023-04-22T00:00:00"/>
    <x v="12"/>
    <d v="2023-04-22T00:00:00"/>
    <n v="-786.98"/>
    <n v="-786.98"/>
    <x v="0"/>
    <n v="1"/>
    <n v="-786.98"/>
    <n v="-786.98"/>
    <n v="1"/>
    <m/>
    <s v="Cartão de Crédito - Conta Simples"/>
    <s v="Notion"/>
    <n v="100"/>
    <s v="Tecnologia"/>
    <s v="Notion"/>
    <m/>
    <s v="Software - Notion"/>
    <m/>
    <s v="Cartão de Crédito - 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9750"/>
    <d v="2023-04-22T00:00:00"/>
    <x v="12"/>
    <d v="2023-04-22T00:00:00"/>
    <n v="-42.34"/>
    <n v="-42.34"/>
    <x v="0"/>
    <n v="1"/>
    <n v="-42.34"/>
    <n v="-42.34"/>
    <n v="1"/>
    <m/>
    <s v="Cartão de Crédito - Conta Simples"/>
    <s v="Notion"/>
    <n v="100"/>
    <s v="Tecnologia"/>
    <s v="Notion"/>
    <m/>
    <s v="Iof Notion"/>
    <m/>
    <s v="Cartão de Crédito - Conta Simples"/>
    <m/>
    <x v="58"/>
    <s v="Taxas"/>
    <s v="Tax And Fees"/>
    <s v="Tax And Fees"/>
    <s v="Tax And Fees"/>
    <x v="13"/>
    <m/>
    <m/>
    <n v="0"/>
    <n v="0"/>
  </r>
  <r>
    <s v="d35dcdf6-d0a0-4fcc-9206-c2b32d05e1b5"/>
    <d v="2023-04-22T00:00:00"/>
    <x v="12"/>
    <d v="2023-04-22T00:00:00"/>
    <n v="0.003715164"/>
    <n v="0.003715164"/>
    <x v="1"/>
    <n v="5.256410256410255"/>
    <n v="0.01952842615384615"/>
    <n v="0.01952842615384615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a843bb969b119acfa9246abafef4b09d4009ddec1496275c905f5e56d138c928"/>
    <n v="1"/>
    <n v="1"/>
  </r>
  <r>
    <s v="d933f904-85fb-402c-aa27-fc497408daef"/>
    <d v="2023-04-22T00:00:00"/>
    <x v="12"/>
    <d v="2023-04-22T00:00:00"/>
    <n v="-0.0251597"/>
    <n v="-0.0251597"/>
    <x v="1"/>
    <n v="5.256410256410255"/>
    <n v="-0.1322497051282051"/>
    <n v="-0.13224970512820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2cc5f96ea49b7c43707022729216b4772b1682e7f136d77d3792c42502706"/>
    <n v="1"/>
    <n v="1"/>
  </r>
  <r>
    <s v="9246"/>
    <d v="2023-04-21T00:00:00"/>
    <x v="13"/>
    <d v="2023-04-21T00:00:00"/>
    <n v="-1535.45"/>
    <n v="-1535.45"/>
    <x v="0"/>
    <n v="1"/>
    <n v="-1535.45"/>
    <n v="-1535.45"/>
    <n v="1"/>
    <m/>
    <s v="Mercado Bitcoin"/>
    <s v="Lumx Studios S/A"/>
    <n v="100"/>
    <s v="Lumx"/>
    <s v="Lumx Studios S/A"/>
    <m/>
    <s v="Compra de Matic"/>
    <m/>
    <s v="Mercado Bitcoin"/>
    <m/>
    <x v="71"/>
    <s v="Conversões"/>
    <s v="Financial Revenue"/>
    <s v="Financial Revenue"/>
    <s v="Financial Revenue"/>
    <x v="14"/>
    <m/>
    <m/>
    <n v="0"/>
    <n v="0"/>
  </r>
  <r>
    <s v="67029851-07e2-46ed-ad7b-d5d93da7cada"/>
    <d v="2023-04-21T00:00:00"/>
    <x v="13"/>
    <d v="2023-04-21T00:00:00"/>
    <n v="-0.356555464"/>
    <n v="-0.356555464"/>
    <x v="1"/>
    <n v="5.181771633384537"/>
    <n v="-1.847588989083462"/>
    <n v="-1.847588989083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446e05bfdf8396dbec85c6cdda9d8d94eacf1cfb5113914169619f01364eef"/>
    <n v="1"/>
    <n v="1"/>
  </r>
  <r>
    <s v="c730dac6-863d-4250-b667-f6a81c0f78f6"/>
    <d v="2023-04-21T00:00:00"/>
    <x v="13"/>
    <d v="2023-04-21T00:00:00"/>
    <n v="-0.2039779152"/>
    <n v="-0.2039779152"/>
    <x v="1"/>
    <n v="5.181771633384537"/>
    <n v="-1.056966974820277"/>
    <n v="-1.056966974820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f7285f81380d8f1b3a1cbabe5f676c64bb636feef282618dc58eb18abcfaba"/>
    <n v="1"/>
    <n v="1"/>
  </r>
  <r>
    <s v="e799a491-dfe4-4e87-a56e-93e83a0d520d"/>
    <d v="2023-04-21T00:00:00"/>
    <x v="13"/>
    <d v="2023-04-21T00:00:00"/>
    <n v="-0.2128372848"/>
    <n v="-0.2128372848"/>
    <x v="1"/>
    <n v="5.181771633384537"/>
    <n v="-1.102874204903226"/>
    <n v="-1.1028742049032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9c0c503a58084a4d0bd03c5edeb536e9ed364d5e8589cbf04394ac7d9f7ecd"/>
    <n v="1"/>
    <n v="1"/>
  </r>
  <r>
    <s v="db704d7a-9afc-4d89-91fb-098b104b649c"/>
    <d v="2023-04-21T00:00:00"/>
    <x v="13"/>
    <d v="2023-04-21T00:00:00"/>
    <n v="-0.0261047"/>
    <n v="-0.0261047"/>
    <x v="1"/>
    <n v="5.181771633384537"/>
    <n v="-0.1352685939580133"/>
    <n v="-0.135268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4dac12afc0f49dd96c1a759172ed3b9dc20c360d90ef9337886879efe1b6c"/>
    <n v="1"/>
    <n v="1"/>
  </r>
  <r>
    <s v="6a1770ce-caa4-4534-b428-4f6f636efb93"/>
    <d v="2023-04-21T00:00:00"/>
    <x v="13"/>
    <d v="2023-04-21T00:00:00"/>
    <n v="-0.0269258"/>
    <n v="-0.0269258"/>
    <x v="1"/>
    <n v="5.181771633384537"/>
    <n v="-0.1395233466461854"/>
    <n v="-0.1395233466461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82e0038afd4ca81fe9021ab1b8b63a5ac80172f3d1c5b476220170a099d2e4"/>
    <n v="1"/>
    <n v="1"/>
  </r>
  <r>
    <s v="5019a55f-82c5-4596-bab4-4790c8ecf57b"/>
    <d v="2023-04-21T00:00:00"/>
    <x v="13"/>
    <d v="2023-04-21T00:00:00"/>
    <n v="-0.0251513"/>
    <n v="-0.0251513"/>
    <x v="1"/>
    <n v="5.181771633384537"/>
    <n v="-0.1303282928827445"/>
    <n v="-0.130328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a0b430c5e64fd057345a517f4d0ca5012cedb23e05d900b522b2574242789"/>
    <n v="1"/>
    <n v="1"/>
  </r>
  <r>
    <s v="d9eb8f7a-243f-4d70-b7e2-c89dde8f7741"/>
    <d v="2023-04-21T00:00:00"/>
    <x v="13"/>
    <d v="2023-04-21T00:00:00"/>
    <n v="-0.5498980736"/>
    <n v="-0.5498980736"/>
    <x v="1"/>
    <n v="5.181771633384537"/>
    <n v="-2.849446239033282"/>
    <n v="-2.8494462390332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8e85576d0b8fb0c5fd98983ccf4845191e8d8b17dea08681a608641974f275"/>
    <n v="1"/>
    <n v="1"/>
  </r>
  <r>
    <s v="bb4aa6ba-176b-43c0-8dc1-0fbf972213c8"/>
    <d v="2023-04-21T00:00:00"/>
    <x v="13"/>
    <d v="2023-04-21T00:00:00"/>
    <n v="-0.2427242112"/>
    <n v="-0.2427242112"/>
    <x v="1"/>
    <n v="5.181771633384537"/>
    <n v="-1.257741432331797"/>
    <n v="-1.2577414323317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3fcd5aaab99c93400dcc178180b5b61fdb6af1794ef5bcfd63c13be36791a5"/>
    <n v="1"/>
    <n v="1"/>
  </r>
  <r>
    <s v="0eaa4aa2-89d8-438b-b9ad-0743a041a295"/>
    <d v="2023-04-21T00:00:00"/>
    <x v="13"/>
    <d v="2023-04-21T00:00:00"/>
    <n v="-0.0249161"/>
    <n v="-0.0249161"/>
    <x v="1"/>
    <n v="5.181771633384537"/>
    <n v="-0.1291095401945725"/>
    <n v="-0.129109540194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2e57da2f61ca76d0b93b2b19320dc430488f0066e99d8a7204ab9359db915c"/>
    <n v="1"/>
    <n v="1"/>
  </r>
  <r>
    <s v="dbdeac52-68d9-4b31-b861-7ca0584ed995"/>
    <d v="2023-04-21T00:00:00"/>
    <x v="13"/>
    <d v="2023-04-21T00:00:00"/>
    <n v="-0.0263"/>
    <n v="-0.0263"/>
    <x v="1"/>
    <n v="5.181771633384537"/>
    <n v="-0.1362805939580133"/>
    <n v="-0.136280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b1a2c57d97c4a461a056f701b0ca9df4949fac481ec06012760a5a068e322"/>
    <n v="1"/>
    <n v="1"/>
  </r>
  <r>
    <s v="4e19d995-5ede-441d-8032-3a2a642dfa5c"/>
    <d v="2023-04-21T00:00:00"/>
    <x v="13"/>
    <d v="2023-04-21T00:00:00"/>
    <n v="-0.02546"/>
    <n v="-0.02546"/>
    <x v="1"/>
    <n v="5.181771633384537"/>
    <n v="-0.1319279057859703"/>
    <n v="-0.13192790578597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41e3dd59b135b506f93d68421bbc4ef08250174064f5f93a520352cc40242"/>
    <n v="1"/>
    <n v="1"/>
  </r>
  <r>
    <s v="a29c3091-97cd-4ead-9925-71d6f641c092"/>
    <d v="2023-04-21T00:00:00"/>
    <x v="13"/>
    <d v="2023-04-21T00:00:00"/>
    <n v="-0.2231034144"/>
    <n v="-0.2231034144"/>
    <x v="1"/>
    <n v="5.181771633384537"/>
    <n v="-1.156070944049155"/>
    <n v="-1.1560709440491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8583a4b9d5afcd84eb8f421ea7ee4076e546827eb50d4f368b65070c87c0b"/>
    <n v="1"/>
    <n v="1"/>
  </r>
  <r>
    <s v="423fb870-1aed-417a-9456-61fbdcca2d0c"/>
    <d v="2023-04-21T00:00:00"/>
    <x v="13"/>
    <d v="2023-04-21T00:00:00"/>
    <n v="-0.0257414"/>
    <n v="-0.0257414"/>
    <x v="1"/>
    <n v="5.181771633384537"/>
    <n v="-0.1333860563236047"/>
    <n v="-0.1333860563236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1db2219404b67c90e0353b4f3df92a6bc33440463b1128554f84a96160c42"/>
    <n v="1"/>
    <n v="1"/>
  </r>
  <r>
    <s v="be2dbffa-0c93-417a-8640-023bd8fe836a"/>
    <d v="2023-04-21T00:00:00"/>
    <x v="13"/>
    <d v="2023-04-21T00:00:00"/>
    <n v="-0.0249539"/>
    <n v="-0.0249539"/>
    <x v="1"/>
    <n v="5.181771633384537"/>
    <n v="-0.1293054111623144"/>
    <n v="-0.12930541116231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065f9ebac0219af218022a285acfdb09d6dc84c5ef6b866a38910bb2c5e877"/>
    <n v="1"/>
    <n v="1"/>
  </r>
  <r>
    <s v="6d7a4d82-7f87-49ad-b987-276ee25ec612"/>
    <d v="2023-04-21T00:00:00"/>
    <x v="13"/>
    <d v="2023-04-21T00:00:00"/>
    <n v="-0.0244268"/>
    <n v="-0.0244268"/>
    <x v="1"/>
    <n v="5.181771633384537"/>
    <n v="-0.1265740993343574"/>
    <n v="-0.12657409933435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bd9ea6aef43679274040e4b151f3531b263af35c79289165548288a2387b2f"/>
    <n v="1"/>
    <n v="1"/>
  </r>
  <r>
    <s v="e7015ca9-f082-49ea-a4fc-03654964e8cf"/>
    <d v="2023-04-21T00:00:00"/>
    <x v="13"/>
    <d v="2023-04-21T00:00:00"/>
    <n v="-0.217722024"/>
    <n v="-0.217722024"/>
    <x v="1"/>
    <n v="5.181771633384537"/>
    <n v="-1.128185807926267"/>
    <n v="-1.1281858079262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22bd4ec213d62a92a3a68aff38c9bdb766ae971933132ce3f1fda3b457415"/>
    <n v="1"/>
    <n v="1"/>
  </r>
  <r>
    <s v="2a9d3bc1-9515-4eed-afee-d9b695506c4f"/>
    <d v="2023-04-21T00:00:00"/>
    <x v="13"/>
    <d v="2023-04-21T00:00:00"/>
    <n v="-0.2019611844"/>
    <n v="-0.2019611844"/>
    <x v="1"/>
    <n v="5.181771633384537"/>
    <n v="-1.046516736368664"/>
    <n v="-1.0465167363686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42a10fc5691541ad0e4a29c54ab7d8f9b8efc828dcb4184564f8077f55f0e7"/>
    <n v="1"/>
    <n v="1"/>
  </r>
  <r>
    <s v="74619d96-680f-414e-8ca8-ae15dac22ea6"/>
    <d v="2023-04-21T00:00:00"/>
    <x v="13"/>
    <d v="2023-04-21T00:00:00"/>
    <n v="-0.1840022288"/>
    <n v="-0.1840022288"/>
    <x v="1"/>
    <n v="5.181771633384537"/>
    <n v="-0.9534575296753713"/>
    <n v="-0.95345752967537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e34978d3804791019ff4a20a81bd6328225d2a5942a846b5fa30f31c62968"/>
    <n v="1"/>
    <n v="1"/>
  </r>
  <r>
    <s v="2562c5d0-a3dc-4949-bb9c-c676db75f94c"/>
    <d v="2023-04-21T00:00:00"/>
    <x v="13"/>
    <d v="2023-04-21T00:00:00"/>
    <n v="-0.024956"/>
    <n v="-0.024956"/>
    <x v="1"/>
    <n v="5.181771633384537"/>
    <n v="-0.1293162928827445"/>
    <n v="-0.129316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7ff907566909f9960a46d1ef25829506f1b6a0d72910cb91cba54681671d6"/>
    <n v="1"/>
    <n v="1"/>
  </r>
  <r>
    <s v="d401eb2c-eda7-49f9-bdae-95165ab60d54"/>
    <d v="2023-04-21T00:00:00"/>
    <x v="13"/>
    <d v="2023-04-21T00:00:00"/>
    <n v="-0.0251408"/>
    <n v="-0.0251408"/>
    <x v="1"/>
    <n v="5.181771633384537"/>
    <n v="-0.130273884280594"/>
    <n v="-0.130273884280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1fa77f29c11832525446b36b337e6c3c4a3770d598fb57795c98c8fb2e0ca"/>
    <n v="1"/>
    <n v="1"/>
  </r>
  <r>
    <s v="9239"/>
    <d v="2023-04-20T00:00:00"/>
    <x v="14"/>
    <d v="2023-04-20T00:00:00"/>
    <n v="-723.46"/>
    <n v="-723.46"/>
    <x v="0"/>
    <n v="1"/>
    <n v="-723.46"/>
    <n v="-723.46"/>
    <n v="1"/>
    <m/>
    <s v="Cartão de Crédito - Conta Simples"/>
    <s v="Slack"/>
    <n v="100"/>
    <m/>
    <s v="Slack"/>
    <m/>
    <s v="Software - Slack"/>
    <m/>
    <s v="Cartão de Crédito - 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9753"/>
    <d v="2023-04-20T00:00:00"/>
    <x v="14"/>
    <d v="2023-04-20T00:00:00"/>
    <n v="-38.92"/>
    <n v="-38.92"/>
    <x v="0"/>
    <n v="1"/>
    <n v="-38.92"/>
    <n v="-38.92"/>
    <n v="1"/>
    <m/>
    <s v="Cartão de Crédito - Conta Simples"/>
    <s v="Lumx Studios S/A"/>
    <n v="100"/>
    <s v="Lumx"/>
    <s v="Lumx Studios S/A"/>
    <m/>
    <s v="Iof Slack"/>
    <m/>
    <s v="Cartão de Crédito - Conta Simples"/>
    <m/>
    <x v="58"/>
    <s v="Taxas"/>
    <s v="Tax And Fees"/>
    <s v="Tax And Fees"/>
    <s v="Tax And Fees"/>
    <x v="13"/>
    <m/>
    <m/>
    <n v="0"/>
    <n v="0"/>
  </r>
  <r>
    <s v="c228f3f8-90e7-4f8e-b209-67f350f29578"/>
    <d v="2023-04-20T00:00:00"/>
    <x v="14"/>
    <d v="2023-04-20T00:00:00"/>
    <n v="0.1"/>
    <n v="0.1"/>
    <x v="1"/>
    <n v="5.317742755465176"/>
    <n v="0.5317742755465176"/>
    <n v="0.5317742755465176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ab4d4a45-f303-4018-9c06-67c87b22e952"/>
    <d v="2023-04-20T00:00:00"/>
    <x v="14"/>
    <d v="2023-04-20T00:00:00"/>
    <n v="-0.10511042734237"/>
    <n v="-0.10511042734237"/>
    <x v="1"/>
    <n v="5.317742755465176"/>
    <n v="-0.5589502135237367"/>
    <n v="-0.5589502135237367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2ee3ef65-11f7-43f6-8f59-f3e6b2107e69"/>
    <d v="2023-04-20T00:00:00"/>
    <x v="14"/>
    <d v="2023-04-20T00:00:00"/>
    <n v="-0.01343871373693935"/>
    <n v="-0.01343871373693935"/>
    <x v="1"/>
    <n v="5.317742755465176"/>
    <n v="-0.0714636226173796"/>
    <n v="-0.0714636226173796"/>
    <n v="1"/>
    <m/>
    <s v="Ledger"/>
    <s v="TheNois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74a62860bd7350da7e0e7c116a8e9988b2002f77d979cadb2fcbb4ef339eed8"/>
    <n v="1"/>
    <n v="1"/>
  </r>
  <r>
    <s v="8eacc437-de06-4e56-8a1b-bc59c8ae57f9"/>
    <d v="2023-04-20T00:00:00"/>
    <x v="14"/>
    <d v="2023-04-20T00:00:00"/>
    <n v="-0.05771459224024881"/>
    <n v="-0.05771459224024881"/>
    <x v="1"/>
    <n v="5.317742755465176"/>
    <n v="-0.3069113547702098"/>
    <n v="-0.3069113547702098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7892c42097970a5f6a38764dfd4396f9fe8515c7ccc8e7b38ccf4697e8478da4"/>
    <n v="1"/>
    <n v="1"/>
  </r>
  <r>
    <s v="38e6c18d-8869-4645-9c58-6ba4c0b57b90"/>
    <d v="2023-04-20T00:00:00"/>
    <x v="14"/>
    <d v="2023-04-20T00:00:00"/>
    <n v="-0.03449496009764658"/>
    <n v="-0.03449496009764658"/>
    <x v="1"/>
    <n v="5.317742755465176"/>
    <n v="-0.1834353241593204"/>
    <n v="-0.1834353241593204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f50200aa7da43d3867ddbab60398f439eb2c005753b514b6620b729ea6ba551a"/>
    <n v="1"/>
    <n v="1"/>
  </r>
  <r>
    <s v="a3a65dda-f788-42bc-9e19-38047baa6604"/>
    <d v="2023-04-20T00:00:00"/>
    <x v="14"/>
    <d v="2023-04-20T00:00:00"/>
    <n v="-0.04456824366292358"/>
    <n v="-0.04456824366292358"/>
    <x v="1"/>
    <n v="5.317742755465176"/>
    <n v="-0.2370024548623186"/>
    <n v="-0.237002454862318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71baf7a1496b3d45f4a709bf50ff222dfceeb8dcaf1d20c9c895a8ad63c5eb65"/>
    <n v="1"/>
    <n v="1"/>
  </r>
  <r>
    <s v="ac7c57ec-724f-4797-b69d-fc6ad245daa2"/>
    <d v="2023-04-20T00:00:00"/>
    <x v="14"/>
    <d v="2023-04-20T00:00:00"/>
    <n v="-0.104817319383688"/>
    <n v="-0.104817319383688"/>
    <x v="1"/>
    <n v="5.317742755465176"/>
    <n v="-0.5573915407998864"/>
    <n v="-0.5573915407998864"/>
    <n v="1"/>
    <m/>
    <s v="Helper"/>
    <s v="Bruno Leão - Pessoal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588fe3645047eed6b9854565037906a444451709db98aa258e5f23e1235597"/>
    <n v="1"/>
    <n v="1"/>
  </r>
  <r>
    <s v="04fc4616-f489-4705-9d28-2e7735ce1aa4"/>
    <d v="2023-04-20T00:00:00"/>
    <x v="14"/>
    <d v="2023-04-20T00:00:00"/>
    <n v="-0.0634748410452755"/>
    <n v="-0.0634748410452755"/>
    <x v="1"/>
    <n v="5.317742755465176"/>
    <n v="-0.3375428761228174"/>
    <n v="-0.3375428761228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a266d13d1a5e4e04bae0c7debe2234bd7849954c7aecbfcecb7917527ba7b6"/>
    <n v="1"/>
    <n v="1"/>
  </r>
  <r>
    <s v="bd01130f-f8b5-4458-b176-28d71e7099e4"/>
    <d v="2023-04-20T00:00:00"/>
    <x v="14"/>
    <d v="2023-04-20T00:00:00"/>
    <n v="-0.07791026648109867"/>
    <n v="-0.07791026648109867"/>
    <x v="1"/>
    <n v="5.317742755465176"/>
    <n v="-0.4143067551562237"/>
    <n v="-0.414306755156223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d1cf31ed9e0d94018adf6f523143b7d3c9459647e398cbb4fbb744154d33c85"/>
    <n v="1"/>
    <n v="1"/>
  </r>
  <r>
    <s v="7ebca982-e246-4639-866d-203d5172bb6a"/>
    <d v="2023-04-20T00:00:00"/>
    <x v="14"/>
    <d v="2023-04-20T00:00:00"/>
    <n v="-0.03859471517813549"/>
    <n v="-0.03859471517813549"/>
    <x v="1"/>
    <n v="5.317742755465176"/>
    <n v="-0.2052367670377719"/>
    <n v="-0.205236767037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1be62142d0a2dd0b7930ac711c9695324d217f0fa7d0f5441e2d593b119b2"/>
    <n v="1"/>
    <n v="1"/>
  </r>
  <r>
    <s v="619"/>
    <d v="2023-04-19T00:00:00"/>
    <x v="15"/>
    <d v="2023-04-19T00:00:00"/>
    <n v="200"/>
    <n v="200"/>
    <x v="0"/>
    <n v="1"/>
    <n v="200"/>
    <n v="2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5"/>
    <d v="2023-04-19T00:00:00"/>
    <x v="15"/>
    <d v="2023-04-19T00:00:00"/>
    <n v="-150"/>
    <n v="-150"/>
    <x v="0"/>
    <n v="1"/>
    <n v="-150"/>
    <n v="-150"/>
    <n v="1"/>
    <m/>
    <s v="Btg - Conta Corrente"/>
    <s v="Lumx Studios S/A"/>
    <n v="100"/>
    <s v="Lumx"/>
    <s v="Lumx Studios S/A"/>
    <m/>
    <s v="Fixação de Roteador no Teto, Dispenser Banheiro e Conserto Janel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580"/>
    <d v="2023-04-19T00:00:00"/>
    <x v="15"/>
    <d v="2023-04-19T00:00:00"/>
    <n v="-200"/>
    <n v="-200"/>
    <x v="0"/>
    <n v="1"/>
    <n v="-200"/>
    <n v="-2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19b7938-bbca-47c6-803d-7f5436bb42d0"/>
    <d v="2023-04-19T00:00:00"/>
    <x v="15"/>
    <d v="2023-04-19T00:00:00"/>
    <n v="-0.004181703419629696"/>
    <n v="-0.004181703419629696"/>
    <x v="3"/>
    <n v="9915.412186379928"/>
    <n v="-41.4633130468229"/>
    <n v="-41.46331304682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410c3d8f93d329ecf2be17aa86903552c8564ad180752d5d5645524cee50c2c"/>
    <n v="1"/>
    <n v="1"/>
  </r>
  <r>
    <s v="997826b7-5ec5-4d32-8fcb-9c151db07277"/>
    <d v="2023-04-19T00:00:00"/>
    <x v="15"/>
    <d v="2023-04-19T00:00:00"/>
    <n v="-0.01239738361717919"/>
    <n v="-0.01239738361717919"/>
    <x v="3"/>
    <n v="9915.412186379928"/>
    <n v="-122.9251685970054"/>
    <n v="-122.9251685970054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9c3aed2b-0757-496d-bf23-526d30adabb9"/>
    <d v="2023-04-19T00:00:00"/>
    <x v="15"/>
    <d v="2023-04-19T00:00:00"/>
    <n v="-230.0109598916556"/>
    <n v="-230.0109598916556"/>
    <x v="1"/>
    <n v="5.555555555555555"/>
    <n v="-1277.838666064753"/>
    <n v="-1277.8386660647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d86029a95955b84cbbc79aa35b86c32e63723354a55bcdc674afccf9fb168"/>
    <n v="1"/>
    <n v="1"/>
  </r>
  <r>
    <s v="8efc2250-a191-447b-b258-aef885e0db75"/>
    <d v="2023-04-19T00:00:00"/>
    <x v="15"/>
    <d v="2023-04-19T00:00:00"/>
    <n v="250"/>
    <n v="250"/>
    <x v="1"/>
    <n v="5.555555555555555"/>
    <n v="1388.888888888889"/>
    <n v="1388.888888888889"/>
    <n v="1"/>
    <m/>
    <s v="Ledg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9991590b-9250-483b-bd61-50e6b210ea4a"/>
    <d v="2023-04-19T00:00:00"/>
    <x v="15"/>
    <d v="2023-04-19T00:00:00"/>
    <n v="-20.01110564042552"/>
    <n v="-20.01110564042552"/>
    <x v="1"/>
    <n v="5.555555555555555"/>
    <n v="-111.1728091134751"/>
    <n v="-111.1728091134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0430225ba5d91070b4a2420aa1c03ae86f930b6566bee84da8299636c9640"/>
    <n v="1"/>
    <n v="1"/>
  </r>
  <r>
    <s v="37d622c0-6667-4dda-89f0-719eb6e3b492"/>
    <d v="2023-04-19T00:00:00"/>
    <x v="15"/>
    <d v="2023-04-19T00:00:00"/>
    <n v="-0.0308196075"/>
    <n v="-0.0308196075"/>
    <x v="1"/>
    <n v="5.555555555555555"/>
    <n v="-0.1712200416666667"/>
    <n v="-0.17122004166666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1d9f723db1091aaf25f8fec39761d5225d07335f4530291d3635d52c39f06e"/>
    <n v="1"/>
    <n v="1"/>
  </r>
  <r>
    <s v="dc80ce90-9b21-49d6-b198-04f1aaa2c6d4"/>
    <d v="2023-04-19T00:00:00"/>
    <x v="15"/>
    <d v="2023-04-19T00:00:00"/>
    <n v="-0.0280997"/>
    <n v="-0.0280997"/>
    <x v="1"/>
    <n v="5.555555555555555"/>
    <n v="-0.1561094444444444"/>
    <n v="-0.15610944444444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86a99f82f5697a77bd17568c601e62133509a44d52d2f1c956e94794b1ea3"/>
    <n v="1"/>
    <n v="1"/>
  </r>
  <r>
    <s v="b23a9c3b-065d-47e4-b57d-838b7727330f"/>
    <d v="2023-04-19T00:00:00"/>
    <x v="15"/>
    <d v="2023-04-19T00:00:00"/>
    <n v="-0.01654440711764295"/>
    <n v="-0.01654440711764295"/>
    <x v="1"/>
    <n v="5.555555555555555"/>
    <n v="-0.09191337287579417"/>
    <n v="-0.0919133728757941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8416e8769bac2ae49aefea8cbdf5c65c92f6530e2b27190bde761a2c476cc87a"/>
    <n v="1"/>
    <n v="1"/>
  </r>
  <r>
    <s v="e0b8146a-6ee3-4de5-a9f0-97015e66ca6b"/>
    <d v="2023-04-19T00:00:00"/>
    <x v="15"/>
    <d v="2023-04-19T00:00:00"/>
    <n v="-0.4715640899999999"/>
    <n v="-0.4715640899999999"/>
    <x v="1"/>
    <n v="5.555555555555555"/>
    <n v="-2.6198005"/>
    <n v="-2.6198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dbbdea02c26185ebb64867faa3dfdc8b86a755b4e9c83b95bf4b4135c9433d"/>
    <n v="1"/>
    <n v="1"/>
  </r>
  <r>
    <s v="f1f7af53-f6ff-4426-8324-2351ea54efae"/>
    <d v="2023-04-19T00:00:00"/>
    <x v="15"/>
    <d v="2023-04-19T00:00:00"/>
    <n v="-0.02922912554791311"/>
    <n v="-0.02922912554791311"/>
    <x v="1"/>
    <n v="5.555555555555555"/>
    <n v="-0.1623840308217395"/>
    <n v="-0.1623840308217395"/>
    <n v="1"/>
    <m/>
    <s v="Helper"/>
    <s v="TheNoise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aa541888f83070fe49d9958c0370c18f276822ec95a1744b4b516f7c617f8"/>
    <n v="1"/>
    <n v="1"/>
  </r>
  <r>
    <s v="adb09925-c51e-4940-9efc-ddc791dfc4cf"/>
    <d v="2023-04-19T00:00:00"/>
    <x v="15"/>
    <d v="2023-04-19T00:00:00"/>
    <n v="-250.0043933443062"/>
    <n v="-250.0043933443062"/>
    <x v="1"/>
    <n v="5.555555555555555"/>
    <n v="-1388.913296357257"/>
    <n v="-1388.913296357257"/>
    <n v="1"/>
    <m/>
    <s v="Ledger"/>
    <s v="Help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ff215d4e-a1d3-445d-97fe-419b34436011"/>
    <d v="2023-04-19T00:00:00"/>
    <x v="15"/>
    <d v="2023-04-19T00:00:00"/>
    <n v="-250.89564758"/>
    <n v="-250.89564758"/>
    <x v="1"/>
    <n v="5.555555555555555"/>
    <n v="-1393.864708777778"/>
    <n v="-1393.864708777778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a9344142-d9a1-4626-bb45-185dda6c3b6d"/>
    <d v="2023-04-19T00:00:00"/>
    <x v="15"/>
    <d v="2023-04-19T00:00:00"/>
    <n v="-0.007858429293687"/>
    <n v="-0.007858429293687"/>
    <x v="1"/>
    <n v="5.555555555555555"/>
    <n v="-0.04365794052048333"/>
    <n v="-0.04365794052048333"/>
    <n v="1"/>
    <m/>
    <s v="Help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1ed22962c1fbf0fe2d2c6df21ac299fcde9c4db99cfa430a5bd36a86aa6b6"/>
    <n v="1"/>
    <n v="1"/>
  </r>
  <r>
    <s v="450"/>
    <d v="2023-04-18T00:00:00"/>
    <x v="16"/>
    <d v="2023-04-18T00:00:00"/>
    <n v="6150"/>
    <n v="6150"/>
    <x v="0"/>
    <n v="1"/>
    <n v="6150"/>
    <n v="6150"/>
    <n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73"/>
    <s v="Round de Captação"/>
    <s v="Others"/>
    <s v="Operating Costs"/>
    <s v="Operating Costs"/>
    <x v="1"/>
    <m/>
    <m/>
    <n v="0"/>
    <n v="0"/>
  </r>
  <r>
    <s v="5526"/>
    <d v="2023-04-18T00:00:00"/>
    <x v="16"/>
    <d v="2023-04-20T00:00:00"/>
    <n v="-6981.95"/>
    <n v="-6981.95"/>
    <x v="0"/>
    <n v="1"/>
    <n v="-6981.95"/>
    <n v="-6981.95"/>
    <n v="1"/>
    <m/>
    <s v="Btg - Conta Corrente"/>
    <s v="Ministerio da Fazenda"/>
    <n v="100"/>
    <s v="Lumx"/>
    <s v="Ministerio da Fazenda"/>
    <m/>
    <s v="Contribuição Social e Contribuição Patronal"/>
    <m/>
    <s v="Btg - Conta Corrente"/>
    <m/>
    <x v="41"/>
    <s v="Despesas com Pessoal"/>
    <s v="People"/>
    <s v="People"/>
    <s v="People"/>
    <x v="9"/>
    <m/>
    <m/>
    <n v="0"/>
    <n v="0"/>
  </r>
  <r>
    <s v="620"/>
    <d v="2023-04-18T00:00:00"/>
    <x v="16"/>
    <d v="2023-04-18T00:00:00"/>
    <n v="1750"/>
    <n v="1750"/>
    <x v="0"/>
    <n v="1"/>
    <n v="1750"/>
    <n v="175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151"/>
    <d v="2023-04-18T00:00:00"/>
    <x v="16"/>
    <d v="2023-04-20T00:00:00"/>
    <n v="-553.51"/>
    <n v="-553.51"/>
    <x v="0"/>
    <n v="1"/>
    <n v="-553.51"/>
    <n v="-553.51"/>
    <n v="1"/>
    <m/>
    <s v="Btg - Conta Corrente"/>
    <s v="Ministerio da Fazenda"/>
    <n v="100"/>
    <s v="Lumx"/>
    <s v="Ministerio da Fazenda"/>
    <m/>
    <s v="Retenções Corporate - Lf"/>
    <m/>
    <s v="Btg - Conta Corrente"/>
    <m/>
    <x v="1"/>
    <s v="Corporate/Societário"/>
    <s v="Legal"/>
    <s v="Operating Costs"/>
    <s v="Operating Costs"/>
    <x v="1"/>
    <m/>
    <m/>
    <n v="0"/>
    <n v="0"/>
  </r>
  <r>
    <s v="9245"/>
    <d v="2023-04-18T00:00:00"/>
    <x v="16"/>
    <d v="2023-04-18T00:00:00"/>
    <n v="-40"/>
    <n v="-40"/>
    <x v="0"/>
    <n v="1"/>
    <n v="-40"/>
    <n v="-40"/>
    <n v="1"/>
    <m/>
    <s v="Btg - Conta Corrente"/>
    <s v="Lumx Studios S/A"/>
    <n v="100"/>
    <s v="Financeiro"/>
    <s v="Lumx Studios S/A"/>
    <m/>
    <s v="Cópias de Chaves e Tesoura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581"/>
    <d v="2023-04-18T00:00:00"/>
    <x v="16"/>
    <d v="2023-04-18T00:00:00"/>
    <n v="-1750"/>
    <n v="-1750"/>
    <x v="0"/>
    <n v="1"/>
    <n v="-1750"/>
    <n v="-175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ecbd078-e72d-4a9e-ac76-4434045abb80"/>
    <d v="2023-04-18T00:00:00"/>
    <x v="16"/>
    <d v="2023-04-18T00:00:00"/>
    <n v="-0.02562712680599858"/>
    <n v="-0.02562712680599858"/>
    <x v="1"/>
    <n v="5.862931465732866"/>
    <n v="-0.1502500881272153"/>
    <n v="-0.150250088127215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bcfd3460e5820e394661c88059f9edcb7374503a159ce58f1a7c6bfaa7ea9b3"/>
    <n v="1"/>
    <n v="1"/>
  </r>
  <r>
    <s v="0488d0ce-d6c1-4d8c-a876-75e816e29db5"/>
    <d v="2023-04-18T00:00:00"/>
    <x v="16"/>
    <d v="2023-04-18T00:00:00"/>
    <n v="-0.007303162628454"/>
    <n v="-0.007303162628454"/>
    <x v="1"/>
    <n v="5.862931465732866"/>
    <n v="-0.0428179419737273"/>
    <n v="-0.042817941973727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3769bcebd5c9fc3a5f33c94afaed9bde07322662f045f4cf182aad285524e4"/>
    <n v="1"/>
    <n v="1"/>
  </r>
  <r>
    <s v="be5ac42c-32d2-45aa-992c-8eec0f069cd2"/>
    <d v="2023-04-18T00:00:00"/>
    <x v="16"/>
    <d v="2023-04-18T00:00:00"/>
    <n v="-0.005380577244928683"/>
    <n v="-0.005380577244928683"/>
    <x v="1"/>
    <n v="5.862931465732866"/>
    <n v="-0.03154595563309863"/>
    <n v="-0.0315459556330986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a163271364417696a6dd542978955155c5961f6e8da0350aebea871dfec5aa"/>
    <n v="1"/>
    <n v="1"/>
  </r>
  <r>
    <s v="384c0d3f-12a0-49a3-bd88-928e1aa79aad"/>
    <d v="2023-04-18T00:00:00"/>
    <x v="16"/>
    <d v="2023-04-18T00:00:00"/>
    <n v="-0.005789559519231516"/>
    <n v="-0.005789559519231516"/>
    <x v="1"/>
    <n v="5.862931465732866"/>
    <n v="-0.0339437906780357"/>
    <n v="-0.0339437906780357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09e25f0938ae0b5cbda3d4656cb1f08e47eccfc84c9a1f5102d560fe8a78d73"/>
    <n v="1"/>
    <n v="1"/>
  </r>
  <r>
    <s v="74eff13c-d5aa-4bc6-a968-22aa35fc16c3"/>
    <d v="2023-04-18T00:00:00"/>
    <x v="16"/>
    <d v="2023-04-18T00:00:00"/>
    <n v="-0.005749893572209073"/>
    <n v="-0.005749893572209073"/>
    <x v="1"/>
    <n v="5.862931465732866"/>
    <n v="-0.03371123194911972"/>
    <n v="-0.03371123194911972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25ee0e3ca7b44c7eb75f533478c77c671a4d70d0c8de5a36db8908b8dfa9ac"/>
    <n v="1"/>
    <n v="1"/>
  </r>
  <r>
    <s v="d8c52b9e-cd7f-49dd-9551-cae5c0b4e99a"/>
    <d v="2023-04-18T00:00:00"/>
    <x v="16"/>
    <d v="2023-04-18T00:00:00"/>
    <n v="-0.0142461807219942"/>
    <n v="-0.0142461807219942"/>
    <x v="1"/>
    <n v="5.862931465732866"/>
    <n v="-0.08352438122149676"/>
    <n v="-0.0835243812214967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c47143658b99607bf4cabdac1959b7b7120a91cbc798acfe9649ea581df6722"/>
    <n v="1"/>
    <n v="1"/>
  </r>
  <r>
    <s v="7f70b7d6-7d4f-4351-9e47-20e82d84067c"/>
    <d v="2023-04-18T00:00:00"/>
    <x v="16"/>
    <d v="2023-04-18T00:00:00"/>
    <n v="-0.01401399139505778"/>
    <n v="-0.01401399139505778"/>
    <x v="1"/>
    <n v="5.862931465732866"/>
    <n v="-0.0821630711105939"/>
    <n v="-0.08216307111059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7d0a4129500b7bf23a7796d1ec2508b783838ab871b5d88b1bf8c8989ea37797"/>
    <n v="1"/>
    <n v="1"/>
  </r>
  <r>
    <s v="17dc0a7a-f093-4276-b8f2-b50558cc211c"/>
    <d v="2023-04-18T00:00:00"/>
    <x v="16"/>
    <d v="2023-04-18T00:00:00"/>
    <n v="-0.01427818258857748"/>
    <n v="-0.01427818258857748"/>
    <x v="1"/>
    <n v="5.862931465732866"/>
    <n v="-0.08371200597205004"/>
    <n v="-0.0837120059720500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8cf74447e6fd2b1aad6b8b993ad7ddeaf6366afb0ffa8195db147d1233f8c3d"/>
    <n v="1"/>
    <n v="1"/>
  </r>
  <r>
    <s v="014eab8c-4496-4bec-b614-65098df06e98"/>
    <d v="2023-04-18T00:00:00"/>
    <x v="16"/>
    <d v="2023-04-18T00:00:00"/>
    <n v="-0.01773924654709761"/>
    <n v="-0.01773924654709761"/>
    <x v="1"/>
    <n v="5.862931465732866"/>
    <n v="-0.1040039867593717"/>
    <n v="-0.104003986759371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6f349c1e813d8ecbf695050eef1123ae9a6812f9e69039aebd4a2d7333eae6f"/>
    <n v="1"/>
    <n v="1"/>
  </r>
  <r>
    <s v="16558b16-28c9-488d-9634-61d9360bd262"/>
    <d v="2023-04-18T00:00:00"/>
    <x v="16"/>
    <d v="2023-04-18T00:00:00"/>
    <n v="-0.01617491337681193"/>
    <n v="-0.01617491337681193"/>
    <x v="1"/>
    <n v="5.862931465732866"/>
    <n v="-0.09483240859241414"/>
    <n v="-0.0948324085924141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7962902f8ccb21945f328dc335c401de43effc8423bdef3a5a9bedf0dd3b5dc"/>
    <n v="1"/>
    <n v="1"/>
  </r>
  <r>
    <s v="2edf8b82-fdd9-488b-9fc5-61bbc3ea4745"/>
    <d v="2023-04-18T00:00:00"/>
    <x v="16"/>
    <d v="2023-04-18T00:00:00"/>
    <n v="-0.01548049474954364"/>
    <n v="-0.01548049474954364"/>
    <x v="1"/>
    <n v="5.862931465732866"/>
    <n v="-0.09076107977221183"/>
    <n v="-0.090761079772211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4d915c34a90b86018361000e8a9bd6cd4dfed27228b97cebf3aed42df78c534"/>
    <n v="1"/>
    <n v="1"/>
  </r>
  <r>
    <s v="b87df214-50f0-4812-9864-632781f1aba1"/>
    <d v="2023-04-18T00:00:00"/>
    <x v="16"/>
    <d v="2023-04-18T00:00:00"/>
    <n v="-0.01624909510788973"/>
    <n v="-0.01624909510788973"/>
    <x v="1"/>
    <n v="5.862931465732866"/>
    <n v="-0.0952673309977327"/>
    <n v="-0.095267330997732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27b9187ebf5c207ca26782f5dd231d92354c9b56aed51d0125ce34d8830e519"/>
    <n v="1"/>
    <n v="1"/>
  </r>
  <r>
    <s v="aafbeed7-029f-4c2a-9480-8f49b94e3e9d"/>
    <d v="2023-04-18T00:00:00"/>
    <x v="16"/>
    <d v="2023-04-18T00:00:00"/>
    <n v="-0.005312041255753884"/>
    <n v="-0.005312041255753884"/>
    <x v="1"/>
    <n v="5.862931465732866"/>
    <n v="-0.03114413382563058"/>
    <n v="-0.03114413382563058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43d1d27ca4e036a793ba3bef1b50f26874e241a17246adb260f72d7b7da0d09"/>
    <n v="1"/>
    <n v="1"/>
  </r>
  <r>
    <s v="449ec7ec-ccb5-441d-bb46-8e21f057cfba"/>
    <d v="2023-04-18T00:00:00"/>
    <x v="16"/>
    <d v="2023-04-18T00:00:00"/>
    <n v="-100.0151314866351"/>
    <n v="-100.0151314866351"/>
    <x v="1"/>
    <n v="5.862931465732866"/>
    <n v="-586.3818614424027"/>
    <n v="-586.38186144240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ae0e6fd178acef184521b7e3a44e82f042d9b4dc898f402edfb9a5c8b56dc"/>
    <n v="1"/>
    <n v="1"/>
  </r>
  <r>
    <s v="148ca54e-b277-4b97-bc2e-5a54617e6bf7"/>
    <d v="2023-04-18T00:00:00"/>
    <x v="16"/>
    <d v="2023-04-18T00:00:00"/>
    <n v="250.89564758"/>
    <n v="250.89564758"/>
    <x v="1"/>
    <n v="5.862931465732866"/>
    <n v="1470.983986812206"/>
    <n v="1470.983986812206"/>
    <n v="1"/>
    <m/>
    <s v="Conversão M.B."/>
    <s v="Ledger"/>
    <m/>
    <m/>
    <m/>
    <m/>
    <s v="Conversão monetária"/>
    <m/>
    <s v="Ledger"/>
    <m/>
    <x v="71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c8887da0-f754-4589-851c-92f09b926c07"/>
    <d v="2023-04-18T00:00:00"/>
    <x v="16"/>
    <d v="2023-04-18T00:00:00"/>
    <n v="-0.0213666012"/>
    <n v="-0.0213666012"/>
    <x v="1"/>
    <n v="5.862931465732866"/>
    <n v="-0.1252709184912456"/>
    <n v="-0.1252709184912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e265a26478343bc956b490ac450e20be5854e62fd6186c3957ecc284829c9"/>
    <n v="1"/>
    <n v="1"/>
  </r>
  <r>
    <s v="af5d00f8-507e-4e64-8fc9-09a10a7d0bf6"/>
    <d v="2023-04-18T00:00:00"/>
    <x v="16"/>
    <d v="2023-04-18T00:00:00"/>
    <n v="-1.018413062079285"/>
    <n v="-1.018413062079285"/>
    <x v="1"/>
    <n v="5.862931465732866"/>
    <n v="-5.970885986777999"/>
    <n v="-5.970885986777999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658a5fb9804de871a3cfb3e4a787d47da4f8a31516187aa344c77d3f74860005"/>
    <n v="1"/>
    <n v="1"/>
  </r>
  <r>
    <s v="ef8ae402-dbba-49fe-9f0f-7047d7291a15"/>
    <d v="2023-04-18T00:00:00"/>
    <x v="16"/>
    <d v="2023-04-18T00:00:00"/>
    <n v="-1.105170681884935"/>
    <n v="-1.105170681884935"/>
    <x v="1"/>
    <n v="5.862931465732866"/>
    <n v="-6.479539965828634"/>
    <n v="-6.47953996582863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3df4e58e7cc227ff2f991b9c85eb46abb95a6854fcc8810b9b80de3bba66668"/>
    <n v="1"/>
    <n v="1"/>
  </r>
  <r>
    <s v="3d3186b7-0be8-47af-98cb-5004dbbb0299"/>
    <d v="2023-04-18T00:00:00"/>
    <x v="16"/>
    <d v="2023-04-18T00:00:00"/>
    <n v="-1.005174526371566"/>
    <n v="-1.005174526371566"/>
    <x v="1"/>
    <n v="5.862931465732866"/>
    <n v="-5.893269359216984"/>
    <n v="-5.89326935921698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ba59b87a8e7996622ae2d501cef49355ecab3170f888ea1622b8ced5ee16a23"/>
    <n v="1"/>
    <n v="1"/>
  </r>
  <r>
    <s v="16d5ba75-9473-4f35-8385-500143d41e81"/>
    <d v="2023-04-18T00:00:00"/>
    <x v="16"/>
    <d v="2023-04-18T00:00:00"/>
    <n v="-0.01419964535994044"/>
    <n v="-0.01419964535994044"/>
    <x v="1"/>
    <n v="5.862931465732866"/>
    <n v="-0.08325154758304248"/>
    <n v="-0.0832515475830424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570a9e54500410d0c2acb1af2d18b0e07003a833907dc040c2232bb9dff0d18"/>
    <n v="1"/>
    <n v="1"/>
  </r>
  <r>
    <s v="4cd78c75-c41e-41cd-9dae-69cd3a33c27c"/>
    <d v="2023-04-18T00:00:00"/>
    <x v="16"/>
    <d v="2023-04-18T00:00:00"/>
    <n v="-0.01514318654326706"/>
    <n v="-0.01514318654326706"/>
    <x v="1"/>
    <n v="5.862931465732866"/>
    <n v="-0.08878346487598293"/>
    <n v="-0.0887834648759829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25e37c8dd543cd5709c21fc1a674f5119bb0c113d908c0567640bc08ba0e608"/>
    <n v="1"/>
    <n v="1"/>
  </r>
  <r>
    <s v="0cdd8fc0-7406-40f3-a08d-f155ea50345b"/>
    <d v="2023-04-18T00:00:00"/>
    <x v="16"/>
    <d v="2023-04-18T00:00:00"/>
    <n v="-0.01453201861083231"/>
    <n v="-0.01453201861083231"/>
    <x v="1"/>
    <n v="5.862931465732866"/>
    <n v="-0.08520022917406439"/>
    <n v="-0.085200229174064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0bab7fdedf16b558b062844d8b4a7f2edfea410f54ddf5343f08892b85e4fd"/>
    <n v="1"/>
    <n v="1"/>
  </r>
  <r>
    <s v="02949387-ab71-4bc8-adc2-f6dfca720dc5"/>
    <d v="2023-04-18T00:00:00"/>
    <x v="16"/>
    <d v="2023-04-18T00:00:00"/>
    <n v="-0.0158619401377945"/>
    <n v="-0.0158619401377945"/>
    <x v="1"/>
    <n v="5.862931465732866"/>
    <n v="-0.09299746794144649"/>
    <n v="-0.0929974679414464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038ca7cd976fee31e526b7ae1a42f83e9bb208a294a12e3288323638f9bdecd"/>
    <n v="1"/>
    <n v="1"/>
  </r>
  <r>
    <s v="8e11d3a5-f0e2-411f-a23b-511d1422f5e0"/>
    <d v="2023-04-18T00:00:00"/>
    <x v="16"/>
    <d v="2023-04-18T00:00:00"/>
    <n v="-0.01498442187717775"/>
    <n v="-0.01498442187717775"/>
    <x v="1"/>
    <n v="5.862931465732866"/>
    <n v="-0.08785263851952137"/>
    <n v="-0.0878526385195213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da734037cc3e1bb092e5182052b6cbe730d9b897ab8f83d05ea02ed384d2dfa"/>
    <n v="1"/>
    <n v="1"/>
  </r>
  <r>
    <s v="490ca396-6fd7-461d-b055-c224aeec2763"/>
    <d v="2023-04-18T00:00:00"/>
    <x v="16"/>
    <d v="2023-04-18T00:00:00"/>
    <n v="-0.01508561911006154"/>
    <n v="-0.01508561911006154"/>
    <x v="1"/>
    <n v="5.862931465732866"/>
    <n v="-0.08844595096044083"/>
    <n v="-0.088445950960440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6e561633398164cbac6ca4b4cafc68f96dd1a6b6f0fcbdd3c8b705ba888fda"/>
    <n v="1"/>
    <n v="1"/>
  </r>
  <r>
    <s v="46bb9488-8b20-4223-a711-b87f880fe318"/>
    <d v="2023-04-18T00:00:00"/>
    <x v="16"/>
    <d v="2023-04-18T00:00:00"/>
    <n v="-0.0148552260947062"/>
    <n v="-0.0148552260947062"/>
    <x v="1"/>
    <n v="5.862931465732866"/>
    <n v="-0.08709517250122896"/>
    <n v="-0.0870951725012289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e0b531c0af3e2036f34b95958d08a660d17b825674a7424019a7a54c5c52f4b"/>
    <n v="1"/>
    <n v="1"/>
  </r>
  <r>
    <s v="99d93e7d-2a00-48f6-917b-ddbead66613c"/>
    <d v="2023-04-18T00:00:00"/>
    <x v="16"/>
    <d v="2023-04-18T00:00:00"/>
    <n v="-0.01921791123087389"/>
    <n v="-0.01921791123087389"/>
    <x v="1"/>
    <n v="5.862931465732866"/>
    <n v="-0.1126732964611515"/>
    <n v="-0.1126732964611515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8ca46692db096f7d45d88ce8f7b8eba0c935f0dca8fe892f4c577a1603b401c"/>
    <n v="1"/>
    <n v="1"/>
  </r>
  <r>
    <s v="f0961b44-7382-4934-b7d5-1fbaedf59558"/>
    <d v="2023-04-18T00:00:00"/>
    <x v="16"/>
    <d v="2023-04-18T00:00:00"/>
    <n v="-0.01447501014412524"/>
    <n v="-0.01447501014412524"/>
    <x v="1"/>
    <n v="5.862931465732866"/>
    <n v="-0.08486599244079428"/>
    <n v="-0.0848659924407942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46fb4c7bac48655ec7f884afdbeafc02f3460bd44d0ea86b26257c060e09720"/>
    <n v="1"/>
    <n v="1"/>
  </r>
  <r>
    <s v="0bfdc69f-0a34-4842-b15c-662c0cf7e033"/>
    <d v="2023-04-18T00:00:00"/>
    <x v="16"/>
    <d v="2023-04-18T00:00:00"/>
    <n v="-0.01433346563512035"/>
    <n v="-0.01433346563512035"/>
    <x v="1"/>
    <n v="5.862931465732866"/>
    <n v="-0.0840361266851478"/>
    <n v="-0.084036126685147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5b26aee246889eabc7009b3fe4c99ee9c1a0862b32d40a9b4df1d59327d908b"/>
    <n v="1"/>
    <n v="1"/>
  </r>
  <r>
    <s v="9252fc84-e834-4af6-99b1-d528b58d58c4"/>
    <d v="2023-04-18T00:00:00"/>
    <x v="16"/>
    <d v="2023-04-18T00:00:00"/>
    <n v="-0.2585622904"/>
    <n v="-0.2585622904"/>
    <x v="1"/>
    <n v="5.862931465732866"/>
    <n v="-1.515932988238119"/>
    <n v="-1.5159329882381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52c702ed8829da76402b215c1a428035fcbc592dc7ce291cfd586fadb0232b"/>
    <n v="1"/>
    <n v="1"/>
  </r>
  <r>
    <s v="041e3ec1-4c42-4d0e-b8d0-6520b478cfae"/>
    <d v="2023-04-18T00:00:00"/>
    <x v="16"/>
    <d v="2023-04-18T00:00:00"/>
    <n v="-0.09326650135337643"/>
    <n v="-0.09326650135337643"/>
    <x v="1"/>
    <n v="5.862931465732866"/>
    <n v="-0.5468151054835276"/>
    <n v="-0.546815105483527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679d658c55e848a4bf6135a1fd6f3b23795d8e2b472c2d2d9d5a4de2bbd228e0"/>
    <n v="1"/>
    <n v="1"/>
  </r>
  <r>
    <s v="b02aa6e4-4f03-4b5f-8c1a-f41167614990"/>
    <d v="2023-04-18T00:00:00"/>
    <x v="16"/>
    <d v="2023-04-18T00:00:00"/>
    <n v="-0.00468864535057794"/>
    <n v="-0.00468864535057794"/>
    <x v="1"/>
    <n v="5.862931465732866"/>
    <n v="-0.02748920635756551"/>
    <n v="-0.02748920635756551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9c554724a06c0bfdba6724261f164af479f5fdf8b8f60ff7150c078b7c8e9f1"/>
    <n v="1"/>
    <n v="1"/>
  </r>
  <r>
    <s v="5d3627e8-0aa4-4b38-b59b-aa16e045a793"/>
    <d v="2023-04-18T00:00:00"/>
    <x v="16"/>
    <d v="2023-04-18T00:00:00"/>
    <n v="-0.01483262560768803"/>
    <n v="-0.01483262560768803"/>
    <x v="1"/>
    <n v="5.862931465732866"/>
    <n v="-0.08696266739474924"/>
    <n v="-0.0869626673947492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1142bb94eafc31b0cef10e4d00fd7633e020890283a2db5bc8ff9f848d08ea"/>
    <n v="1"/>
    <n v="1"/>
  </r>
  <r>
    <s v="83270b32-16a4-4d57-872f-49a75366284d"/>
    <d v="2023-04-18T00:00:00"/>
    <x v="16"/>
    <d v="2023-04-18T00:00:00"/>
    <n v="-0.01506685858360485"/>
    <n v="-0.01506685858360485"/>
    <x v="1"/>
    <n v="5.862931465732866"/>
    <n v="-0.08833595927956421"/>
    <n v="-0.08833595927956421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e5319bcd572753129aa6ff02a28d21fbd8a9e7946553f798d2c79054af01442"/>
    <n v="1"/>
    <n v="1"/>
  </r>
  <r>
    <s v="410"/>
    <d v="2023-04-17T00:00:00"/>
    <x v="17"/>
    <d v="2023-04-01T00:00:00"/>
    <n v="0.9399999999999999"/>
    <n v="0.9399999999999999"/>
    <x v="0"/>
    <n v="1"/>
    <n v="0.9399999999999999"/>
    <n v="0.9399999999999999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9"/>
    <d v="2023-04-17T00:00:00"/>
    <x v="17"/>
    <d v="2023-04-01T00:00:00"/>
    <n v="3.25"/>
    <n v="3.25"/>
    <x v="0"/>
    <n v="1"/>
    <n v="3.25"/>
    <n v="3.25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5185"/>
    <d v="2023-04-17T00:00:00"/>
    <x v="17"/>
    <d v="2023-04-17T00:00:00"/>
    <n v="-37.21"/>
    <n v="-37.38"/>
    <x v="0"/>
    <n v="1"/>
    <n v="-37.21"/>
    <n v="-37.38"/>
    <n v="1"/>
    <m/>
    <s v="Mercado Pago"/>
    <s v="Npm Inc"/>
    <n v="100"/>
    <s v="Tecnologia"/>
    <s v="Npm Inc"/>
    <m/>
    <s v="Software - Npm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621"/>
    <d v="2023-04-17T00:00:00"/>
    <x v="17"/>
    <d v="2023-04-17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22"/>
    <d v="2023-04-17T00:00:00"/>
    <x v="17"/>
    <d v="2023-04-17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048"/>
    <d v="2023-04-17T00:00:00"/>
    <x v="17"/>
    <d v="2023-04-17T00:00:00"/>
    <n v="-254.99"/>
    <n v="-254.99"/>
    <x v="0"/>
    <n v="1"/>
    <n v="-254.99"/>
    <n v="-254.99"/>
    <n v="1"/>
    <m/>
    <s v="Btg - Conta Corrente"/>
    <s v="Amanda Marques Ramos Pimentel"/>
    <n v="100"/>
    <s v="Marketing"/>
    <s v="Amanda Marques Ramos Pimentel"/>
    <m/>
    <s v="Adesivos para Web-Summit (Reembolso a Amanda)"/>
    <m/>
    <s v="Btg - Conta Corrente"/>
    <m/>
    <x v="74"/>
    <s v="Despesa de Marketing"/>
    <s v="Marketing"/>
    <s v="Operating Costs"/>
    <s v="Operating Costs"/>
    <x v="8"/>
    <m/>
    <m/>
    <n v="0"/>
    <n v="0"/>
  </r>
  <r>
    <s v="9198"/>
    <d v="2023-04-17T00:00:00"/>
    <x v="17"/>
    <d v="2023-04-17T00:00:00"/>
    <n v="-100"/>
    <n v="-100"/>
    <x v="0"/>
    <n v="1"/>
    <n v="-100"/>
    <n v="-100"/>
    <n v="1"/>
    <m/>
    <s v="Btg - Conta Corrente"/>
    <s v="Lumx Studios S/A"/>
    <n v="100"/>
    <s v="Lumx"/>
    <s v="Lumx Studios S/A"/>
    <m/>
    <s v="Fixação de Câmeras no Tet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210"/>
    <d v="2023-04-17T00:00:00"/>
    <x v="17"/>
    <d v="2023-04-17T00:00:00"/>
    <n v="-35.77"/>
    <n v="-35.77"/>
    <x v="0"/>
    <n v="1"/>
    <n v="-35.77"/>
    <n v="-35.77"/>
    <n v="1"/>
    <m/>
    <s v="Mercado Pago"/>
    <s v="Mercadolivre.com Atividades de Internet Ltda"/>
    <n v="100"/>
    <s v="Lumx"/>
    <s v="Mercadolivre.com Atividades de Internet Ltda"/>
    <m/>
    <s v="Compra de Fio Ethernet 20metros"/>
    <m/>
    <s v="Mercado Pago"/>
    <m/>
    <x v="63"/>
    <s v="Material de Uso e Consumo"/>
    <s v="Office"/>
    <s v="Administrative Costs"/>
    <s v="Administrative Costs"/>
    <x v="5"/>
    <m/>
    <m/>
    <n v="0"/>
    <n v="0"/>
  </r>
  <r>
    <s v="9582"/>
    <d v="2023-04-17T00:00:00"/>
    <x v="17"/>
    <d v="2023-04-17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83"/>
    <d v="2023-04-17T00:00:00"/>
    <x v="17"/>
    <d v="2023-04-17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dd012e9f-115f-4c79-8d78-681b999d9c6e"/>
    <d v="2023-04-17T00:00:00"/>
    <x v="17"/>
    <d v="2023-04-17T00:00:00"/>
    <n v="-0.0184917645"/>
    <n v="-0.0184917645"/>
    <x v="1"/>
    <n v="5.741293532338307"/>
    <n v="-0.1061666479253731"/>
    <n v="-0.10616664792537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ccac627a5d1a508d79bb0120b419b5e4678c29cb8fc72dde5da4ab28296d46"/>
    <n v="1"/>
    <n v="1"/>
  </r>
  <r>
    <s v="60bc77da-0ccd-484f-ae07-2d8b15837457"/>
    <d v="2023-04-17T00:00:00"/>
    <x v="17"/>
    <d v="2023-04-17T00:00:00"/>
    <n v="-0.0233394668"/>
    <n v="-0.0233394668"/>
    <x v="1"/>
    <n v="5.741293532338307"/>
    <n v="-0.1339987297870646"/>
    <n v="-0.1339987297870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e867602cb61f5b696c8d88b7f3ace82c63a128fe926b95475ade8950fdd58e"/>
    <n v="1"/>
    <n v="1"/>
  </r>
  <r>
    <s v="bf2898dd-72f5-41c1-a3f2-315657239a94"/>
    <d v="2023-04-17T00:00:00"/>
    <x v="17"/>
    <d v="2023-04-17T00:00:00"/>
    <n v="-0.0242462"/>
    <n v="-0.0242462"/>
    <x v="1"/>
    <n v="5.741293532338307"/>
    <n v="-0.1392045512437811"/>
    <n v="-0.1392045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ef1254815a440fdbb554eaf418a282eac8114585ca3bc5b017e6116201e052"/>
    <n v="1"/>
    <n v="1"/>
  </r>
  <r>
    <s v="111dfdc1-8b50-42f7-92fe-3a5205728bc2"/>
    <d v="2023-04-17T00:00:00"/>
    <x v="17"/>
    <d v="2023-04-17T00:00:00"/>
    <n v="-0.016401231"/>
    <n v="-0.016401231"/>
    <x v="1"/>
    <n v="5.741293532338307"/>
    <n v="-0.09416428146268654"/>
    <n v="-0.09416428146268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955c8ddf30bb462d0add7d2efee1147d00f7a9c80caf192ec26be1dcbeb9e6"/>
    <n v="1"/>
    <n v="1"/>
  </r>
  <r>
    <s v="f8f7ad3e-19f6-473f-b538-dd379dbcd9f9"/>
    <d v="2023-04-17T00:00:00"/>
    <x v="17"/>
    <d v="2023-04-17T00:00:00"/>
    <n v="-0.0257939"/>
    <n v="-0.0257939"/>
    <x v="1"/>
    <n v="5.741293532338307"/>
    <n v="-0.1480903512437811"/>
    <n v="-0.1480903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e3808df4b0e60bcd2fb7f7b844e9240d308a8ee732e539870cbd77d5ad676"/>
    <n v="1"/>
    <n v="1"/>
  </r>
  <r>
    <s v="9199"/>
    <d v="2023-04-16T00:00:00"/>
    <x v="18"/>
    <d v="2023-04-16T00:00:00"/>
    <n v="-100.15"/>
    <n v="-100.15"/>
    <x v="0"/>
    <n v="1"/>
    <n v="-100.15"/>
    <n v="-100.15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0"/>
    <d v="2023-04-16T00:00:00"/>
    <x v="18"/>
    <d v="2023-04-16T00:00:00"/>
    <n v="-5.39"/>
    <n v="-5.39"/>
    <x v="0"/>
    <n v="1"/>
    <n v="-5.39"/>
    <n v="-5.39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ac5740a7-a06a-4a07-b45e-ce29bd2b74d4"/>
    <d v="2023-04-16T00:00:00"/>
    <x v="18"/>
    <d v="2023-04-16T00:00:00"/>
    <n v="-0.0153521163"/>
    <n v="-0.0153521163"/>
    <x v="1"/>
    <n v="5.899352267065272"/>
    <n v="-0.09056754209865471"/>
    <n v="-0.090567542098654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c93a6e4cdb19603e105af0273257f144ef7c4e0266b7d6e2d969016e649edf"/>
    <n v="1"/>
    <n v="1"/>
  </r>
  <r>
    <s v="9201"/>
    <d v="2023-04-15T00:00:00"/>
    <x v="19"/>
    <d v="2023-04-15T00:00:00"/>
    <n v="-420.61"/>
    <n v="-420.61"/>
    <x v="0"/>
    <n v="1"/>
    <n v="-420.61"/>
    <n v="-420.61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2"/>
    <d v="2023-04-15T00:00:00"/>
    <x v="19"/>
    <d v="2023-04-15T00:00:00"/>
    <n v="-22.63"/>
    <n v="-22.63"/>
    <x v="0"/>
    <n v="1"/>
    <n v="-22.63"/>
    <n v="-22.63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3"/>
    <d v="2023-04-15T00:00:00"/>
    <x v="19"/>
    <d v="2023-04-15T00:00:00"/>
    <n v="-75.11"/>
    <n v="-75.11"/>
    <x v="0"/>
    <n v="1"/>
    <n v="-75.11"/>
    <n v="-75.11"/>
    <n v="1"/>
    <m/>
    <s v="Cartão de Crédito - Conta Simples"/>
    <s v="Postman"/>
    <n v="100"/>
    <s v="Tecnologia"/>
    <s v="Postman"/>
    <m/>
    <s v="Software - Postman"/>
    <m/>
    <s v="Cartão de Crédito - Conta Simples"/>
    <m/>
    <x v="27"/>
    <s v="Software"/>
    <s v="Technology &amp; Infrastructure"/>
    <s v="Technology &amp; Infrastructure"/>
    <s v="Technology &amp; Infrastructure"/>
    <x v="3"/>
    <m/>
    <m/>
    <n v="0"/>
    <n v="0"/>
  </r>
  <r>
    <s v="9204"/>
    <d v="2023-04-15T00:00:00"/>
    <x v="19"/>
    <d v="2023-04-15T00:00:00"/>
    <n v="-4.04"/>
    <n v="-4.04"/>
    <x v="0"/>
    <n v="1"/>
    <n v="-4.04"/>
    <n v="-4.04"/>
    <n v="1"/>
    <m/>
    <s v="Cartão de Crédito - Conta Simples"/>
    <s v="Ministerio da Fazenda"/>
    <n v="100"/>
    <s v="Tecnologia"/>
    <s v="Ministerio da Fazenda"/>
    <m/>
    <s v="Iof Postman"/>
    <m/>
    <s v="Cartão de Crédito - Conta Simples"/>
    <m/>
    <x v="58"/>
    <s v="Taxas"/>
    <s v="Tax And Fees"/>
    <s v="Tax And Fees"/>
    <s v="Tax And Fees"/>
    <x v="13"/>
    <m/>
    <m/>
    <n v="0"/>
    <n v="0"/>
  </r>
  <r>
    <s v="9b742d7e-d77a-48cc-9e12-8b7e9cdfeded"/>
    <d v="2023-04-15T00:00:00"/>
    <x v="19"/>
    <d v="2023-04-15T00:00:00"/>
    <n v="-0.0162809034"/>
    <n v="-0.0162809034"/>
    <x v="1"/>
    <n v="5.837487537387837"/>
    <n v="-0.09503957069491524"/>
    <n v="-0.09503957069491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63547882b79b6a4696ac3ae10147ea37461d98e852abc535838f04de6db06f"/>
    <n v="1"/>
    <n v="1"/>
  </r>
  <r>
    <s v="92e7da91-c261-4720-a10f-cd6cdbe39938"/>
    <d v="2023-04-15T00:00:00"/>
    <x v="19"/>
    <d v="2023-04-15T00:00:00"/>
    <n v="-0.0150073659"/>
    <n v="-0.0150073659"/>
    <x v="1"/>
    <n v="5.837487537387837"/>
    <n v="-0.0876053114102692"/>
    <n v="-0.08760531141026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ffab52d90331c2b38bd8cd6982410a3f8351cd0addd56cd622a32f64d596a"/>
    <n v="1"/>
    <n v="1"/>
  </r>
  <r>
    <s v="63c01f6f-3bc3-49f9-9553-fd25cf667845"/>
    <d v="2023-04-15T00:00:00"/>
    <x v="19"/>
    <d v="2023-04-15T00:00:00"/>
    <n v="-0.2454333464"/>
    <n v="-0.2454333464"/>
    <x v="1"/>
    <n v="5.837487537387837"/>
    <n v="-1.432714100869392"/>
    <n v="-1.4327141008693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b1fbbe0043e6fa1fe88be63022eb977c372a4445c179f948c22f09b8e8463"/>
    <n v="1"/>
    <n v="1"/>
  </r>
  <r>
    <s v="f4a8408e-49af-4f7a-8165-bed7a8752a09"/>
    <d v="2023-04-15T00:00:00"/>
    <x v="19"/>
    <d v="2023-04-15T00:00:00"/>
    <n v="-0.1051262576"/>
    <n v="-0.1051262576"/>
    <x v="1"/>
    <n v="5.837487537387837"/>
    <n v="-0.6136732185922233"/>
    <n v="-0.61367321859222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2c20e73eaaee51af0da90e794f36ce10a468d56d4911b1c50322a9a273e0a"/>
    <n v="1"/>
    <n v="1"/>
  </r>
  <r>
    <s v="b9eb2077-3ad2-4969-a475-42f9c6e18a3b"/>
    <d v="2023-04-15T00:00:00"/>
    <x v="19"/>
    <d v="2023-04-15T00:00:00"/>
    <n v="-0.1640424992"/>
    <n v="-0.1640424992"/>
    <x v="1"/>
    <n v="5.837487537387837"/>
    <n v="-0.9575960446819541"/>
    <n v="-0.95759604468195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605097647bf1c02a7634f2dd0fd7ddba4eb7695fcc85a42708a15339f024c"/>
    <n v="1"/>
    <n v="1"/>
  </r>
  <r>
    <s v="efe6c560-cdbe-45eb-96f4-41aecec0e68b"/>
    <d v="2023-04-15T00:00:00"/>
    <x v="19"/>
    <d v="2023-04-15T00:00:00"/>
    <n v="-0.0236582"/>
    <n v="-0.0236582"/>
    <x v="1"/>
    <n v="5.837487537387837"/>
    <n v="-0.1381044476570289"/>
    <n v="-0.1381044476570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2ee47396b5f9cc188bf8cd332e19d859f9bc63003e4f34244f1b8c24f031b"/>
    <n v="1"/>
    <n v="1"/>
  </r>
  <r>
    <s v="54305f9c-2118-4324-8cf0-79fbf9de67fe"/>
    <d v="2023-04-15T00:00:00"/>
    <x v="19"/>
    <d v="2023-04-15T00:00:00"/>
    <n v="-0.0236834"/>
    <n v="-0.0236834"/>
    <x v="1"/>
    <n v="5.837487537387837"/>
    <n v="-0.1382515523429711"/>
    <n v="-0.13825155234297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920a3269ce23439e7342d228155474a37a453c70f5b01c7fde0e00c8d8f780"/>
    <n v="1"/>
    <n v="1"/>
  </r>
  <r>
    <s v="623"/>
    <d v="2023-04-14T00:00:00"/>
    <x v="20"/>
    <d v="2023-04-14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24"/>
    <d v="2023-04-14T00:00:00"/>
    <x v="20"/>
    <d v="2023-04-14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69"/>
    <d v="2023-04-14T00:00:00"/>
    <x v="20"/>
    <d v="2023-04-14T00:00:00"/>
    <n v="-758.62"/>
    <n v="-758.62"/>
    <x v="0"/>
    <n v="1"/>
    <n v="-758.62"/>
    <n v="-758.62"/>
    <n v="1"/>
    <m/>
    <s v="Btg - Conta Corrente"/>
    <s v="Mm Turismo &amp; Viagens S.A"/>
    <n v="100"/>
    <s v="Comercial"/>
    <s v="Mm Turismo &amp; Viagens S.A"/>
    <m/>
    <s v="Passagem de Avião Caio e Gab"/>
    <m/>
    <s v="Btg - Conta Corrente"/>
    <m/>
    <x v="75"/>
    <s v="Gestão - Avião"/>
    <s v="Gestão"/>
    <s v="Governance"/>
    <s v="Governance"/>
    <x v="6"/>
    <m/>
    <m/>
    <n v="0"/>
    <n v="0"/>
  </r>
  <r>
    <s v="8070"/>
    <d v="2023-04-14T00:00:00"/>
    <x v="20"/>
    <d v="2023-04-14T00:00:00"/>
    <n v="-127.87"/>
    <n v="-127.87"/>
    <x v="0"/>
    <n v="1"/>
    <n v="-127.87"/>
    <n v="-127.87"/>
    <n v="1"/>
    <m/>
    <s v="Btg - Conta Corrente"/>
    <s v="Ministerio da Fazenda"/>
    <n v="100"/>
    <s v="Lumx"/>
    <s v="Ministerio da Fazenda"/>
    <m/>
    <s v="Retenção Corporate Lf"/>
    <m/>
    <s v="Btg - Conta Corrente"/>
    <m/>
    <x v="1"/>
    <s v="Corporate/Societário"/>
    <s v="Legal"/>
    <s v="Operating Costs"/>
    <s v="Operating Costs"/>
    <x v="1"/>
    <m/>
    <m/>
    <n v="0"/>
    <n v="0"/>
  </r>
  <r>
    <s v="8071"/>
    <d v="2023-04-14T00:00:00"/>
    <x v="20"/>
    <d v="2023-04-14T00:00:00"/>
    <n v="-750"/>
    <n v="-750"/>
    <x v="0"/>
    <n v="1"/>
    <n v="-750"/>
    <n v="-750"/>
    <n v="1"/>
    <m/>
    <s v="Btg - Conta Corrente"/>
    <s v="Vtex Brasil Tecnologia para e-Commerce Ltda"/>
    <n v="100"/>
    <s v="Produto"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8072"/>
    <d v="2023-04-14T00:00:00"/>
    <x v="20"/>
    <d v="2023-04-14T00:00:00"/>
    <n v="-244.48"/>
    <n v="-244.48"/>
    <x v="0"/>
    <n v="1"/>
    <n v="-244.48"/>
    <n v="-244.48"/>
    <n v="1"/>
    <m/>
    <s v="Btg - Conta Corrente"/>
    <s v="Light Servicos de Eletricidade S A"/>
    <n v="100"/>
    <s v="Lumx"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8073"/>
    <d v="2023-04-14T00:00:00"/>
    <x v="20"/>
    <d v="2023-04-14T00:00:00"/>
    <n v="-698.52"/>
    <n v="-698.52"/>
    <x v="0"/>
    <n v="1"/>
    <n v="-698.52"/>
    <n v="-698.52"/>
    <n v="1"/>
    <m/>
    <s v="Cartão de Crédito - Conta Simples"/>
    <s v="Atlassian Software"/>
    <n v="100"/>
    <s v="Produto"/>
    <s v="Atlassian Software"/>
    <m/>
    <s v="Software - Jira"/>
    <m/>
    <s v="Cartão de Crédito - Conta Simples"/>
    <m/>
    <x v="28"/>
    <s v="Software"/>
    <s v="Technology &amp; Infrastructure"/>
    <s v="Technology &amp; Infrastructure"/>
    <s v="Technology &amp; Infrastructure"/>
    <x v="3"/>
    <m/>
    <m/>
    <n v="0"/>
    <n v="0"/>
  </r>
  <r>
    <s v="9205"/>
    <d v="2023-04-14T00:00:00"/>
    <x v="20"/>
    <d v="2023-04-14T00:00:00"/>
    <n v="-163.54"/>
    <n v="-163.54"/>
    <x v="0"/>
    <n v="1"/>
    <n v="-163.54"/>
    <n v="-163.54"/>
    <n v="1"/>
    <m/>
    <s v="Cartão de Crédito - Conta Simples"/>
    <s v="Lumx Studios S/A"/>
    <n v="100"/>
    <s v="Tecnologia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9206"/>
    <d v="2023-04-14T00:00:00"/>
    <x v="20"/>
    <d v="2023-04-14T00:00:00"/>
    <n v="-37.58"/>
    <n v="-37.58"/>
    <x v="0"/>
    <n v="1"/>
    <n v="-37.58"/>
    <n v="-37.58"/>
    <n v="1"/>
    <m/>
    <s v="Cartão de Crédito - Conta Simples"/>
    <s v="Ministerio da Fazenda"/>
    <n v="100"/>
    <s v="Tecnologia"/>
    <s v="Ministerio da Fazenda"/>
    <m/>
    <s v="Iof Jira"/>
    <m/>
    <s v="Cartão de Crédito - Conta Simples"/>
    <m/>
    <x v="58"/>
    <s v="Taxas"/>
    <s v="Tax And Fees"/>
    <s v="Tax And Fees"/>
    <s v="Tax And Fees"/>
    <x v="13"/>
    <m/>
    <m/>
    <n v="0"/>
    <n v="0"/>
  </r>
  <r>
    <s v="9584"/>
    <d v="2023-04-14T00:00:00"/>
    <x v="20"/>
    <d v="2023-04-14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85"/>
    <d v="2023-04-14T00:00:00"/>
    <x v="20"/>
    <d v="2023-04-14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e96f462b-2a2e-4838-b77d-f580c86b6d5a"/>
    <d v="2023-04-14T00:00:00"/>
    <x v="20"/>
    <d v="2023-04-14T00:00:00"/>
    <n v="-0.0140474736"/>
    <n v="-0.0140474736"/>
    <x v="1"/>
    <n v="5.73900148294612"/>
    <n v="-0.08061847182204647"/>
    <n v="-0.08061847182204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c698ff1d7526c3a16ae5701c8c72145765000469c78bd9b3b808339c537e1d"/>
    <n v="1"/>
    <n v="1"/>
  </r>
  <r>
    <s v="867a760b-472c-4c05-b208-5649c50f5dce"/>
    <d v="2023-04-14T00:00:00"/>
    <x v="20"/>
    <d v="2023-04-14T00:00:00"/>
    <n v="-0.1324331424"/>
    <n v="-0.1324331424"/>
    <x v="1"/>
    <n v="5.73900148294612"/>
    <n v="-0.7600340006248146"/>
    <n v="-0.7600340006248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3aba9b0a9730a85fe0a264a5a9f3362b8029740b0124835e33898b7564f50"/>
    <n v="1"/>
    <n v="1"/>
  </r>
  <r>
    <s v="b6adf9b3-78ec-44c4-8bee-a41fdf68f469"/>
    <d v="2023-04-14T00:00:00"/>
    <x v="20"/>
    <d v="2023-04-14T00:00:00"/>
    <n v="-0.1432839216"/>
    <n v="-0.1432839216"/>
    <x v="1"/>
    <n v="5.73900148294612"/>
    <n v="-0.8223066385447355"/>
    <n v="-0.82230663854473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30c0b865c28eccd1643c7aeaf12f1c0ab7f4805ebfd4abe03560e3e98d9850"/>
    <n v="1"/>
    <n v="1"/>
  </r>
  <r>
    <s v="816b6193-a347-42db-a71f-ba4ed9a908ea"/>
    <d v="2023-04-14T00:00:00"/>
    <x v="20"/>
    <d v="2023-04-14T00:00:00"/>
    <n v="-0.0235616"/>
    <n v="-0.0235616"/>
    <x v="1"/>
    <n v="5.73900148294612"/>
    <n v="-0.1352200573405833"/>
    <n v="-0.1352200573405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fcca423488c4207f06770330e7777d717234812be45c7ad5019b0a9b42951"/>
    <n v="1"/>
    <n v="1"/>
  </r>
  <r>
    <s v="625"/>
    <d v="2023-04-13T00:00:00"/>
    <x v="21"/>
    <d v="2023-04-13T00:00:00"/>
    <n v="2280000"/>
    <n v="2280000"/>
    <x v="0"/>
    <n v="1"/>
    <n v="2280000"/>
    <n v="2280000"/>
    <n v="1"/>
    <m/>
    <s v="Lumx Studios S/A"/>
    <s v="Itaú - Investimentos"/>
    <n v="100"/>
    <m/>
    <s v="Lumx Studios S/A"/>
    <m/>
    <s v="Transferência entre Contas"/>
    <m/>
    <s v="Itaú - Investimentos"/>
    <m/>
    <x v="57"/>
    <s v="Transferências"/>
    <s v="Others"/>
    <s v="Administrative Costs"/>
    <s v="Administrative Costs"/>
    <x v="5"/>
    <m/>
    <m/>
    <n v="0"/>
    <n v="0"/>
  </r>
  <r>
    <s v="626"/>
    <d v="2023-04-13T00:00:00"/>
    <x v="21"/>
    <d v="2023-04-13T00:00:00"/>
    <n v="2280142.29"/>
    <n v="2280142.29"/>
    <x v="0"/>
    <n v="1"/>
    <n v="2280142.29"/>
    <n v="2280142.29"/>
    <n v="1"/>
    <m/>
    <s v="Lumx Studios S/A"/>
    <s v="Itaú"/>
    <n v="100"/>
    <m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8074"/>
    <d v="2023-04-13T00:00:00"/>
    <x v="21"/>
    <d v="2023-04-13T00:00:00"/>
    <n v="-491.68"/>
    <n v="-491.68"/>
    <x v="0"/>
    <n v="1"/>
    <n v="-491.68"/>
    <n v="-491.68"/>
    <n v="1"/>
    <m/>
    <s v="Cartão de Crédito - Conta Simples"/>
    <s v="Twitter Brasil Rede de Informacao Ltda"/>
    <n v="100"/>
    <s v="Tecnologia"/>
    <s v="Twitter Brasil Rede de Informacao Ltda"/>
    <m/>
    <s v="Api - Twitter"/>
    <m/>
    <s v="Cartão de Crédito - Conta Simples"/>
    <m/>
    <x v="32"/>
    <s v="Api"/>
    <s v="Technology &amp; Infrastructure"/>
    <s v="Technology &amp; Infrastructure"/>
    <s v="Technology &amp; Infrastructure"/>
    <x v="3"/>
    <m/>
    <m/>
    <n v="0"/>
    <n v="0"/>
  </r>
  <r>
    <s v="8075"/>
    <d v="2023-04-13T00:00:00"/>
    <x v="21"/>
    <d v="2023-04-13T00:00:00"/>
    <n v="-36.68"/>
    <n v="-36.68"/>
    <x v="0"/>
    <n v="1"/>
    <n v="-36.68"/>
    <n v="-36.68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6"/>
    <d v="2023-04-13T00:00:00"/>
    <x v="21"/>
    <d v="2023-04-13T00:00:00"/>
    <n v="-57.35"/>
    <n v="-57.35"/>
    <x v="0"/>
    <n v="1"/>
    <n v="-57.35"/>
    <n v="-57.35"/>
    <n v="1"/>
    <m/>
    <s v="Cartão de Crédito - Conta Simples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7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s Age"/>
    <m/>
    <s v="Btg - Conta Corrente"/>
    <m/>
    <x v="77"/>
    <s v="Corporate/Societário"/>
    <s v="Legal"/>
    <s v="Operating Costs"/>
    <s v="Operating Costs"/>
    <x v="1"/>
    <m/>
    <m/>
    <n v="0"/>
    <n v="0"/>
  </r>
  <r>
    <s v="8078"/>
    <d v="2023-04-13T00:00:00"/>
    <x v="21"/>
    <d v="2023-04-13T00:00:00"/>
    <n v="-122.42"/>
    <n v="-122.42"/>
    <x v="0"/>
    <n v="1"/>
    <n v="-122.42"/>
    <n v="-122.42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9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 Arca"/>
    <m/>
    <s v="Btg - Conta Corrente"/>
    <m/>
    <x v="77"/>
    <s v="Corporate/Societário"/>
    <s v="Legal"/>
    <s v="Operating Costs"/>
    <s v="Operating Costs"/>
    <x v="1"/>
    <m/>
    <m/>
    <n v="0"/>
    <n v="0"/>
  </r>
  <r>
    <s v="8094"/>
    <d v="2023-04-13T00:00:00"/>
    <x v="21"/>
    <d v="2023-04-13T00:00:00"/>
    <n v="-13.29"/>
    <n v="-13.29"/>
    <x v="0"/>
    <n v="1"/>
    <n v="-13.29"/>
    <n v="-13.29"/>
    <n v="1"/>
    <m/>
    <s v="Mercado Pago"/>
    <s v="Discord"/>
    <n v="100"/>
    <s v="Produto"/>
    <s v="Discord"/>
    <m/>
    <s v="Tweetshift Premium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9207"/>
    <d v="2023-04-13T00:00:00"/>
    <x v="21"/>
    <d v="2023-04-13T00:00:00"/>
    <n v="-26.45"/>
    <n v="-26.45"/>
    <x v="0"/>
    <n v="1"/>
    <n v="-26.45"/>
    <n v="-26.45"/>
    <n v="1"/>
    <m/>
    <s v="Cartão de Crédito - Conta Simples"/>
    <m/>
    <n v="100"/>
    <s v="Lumx"/>
    <m/>
    <m/>
    <s v="Iof - Twitter Api"/>
    <m/>
    <s v="Cartão de Crédito - Conta Simples"/>
    <m/>
    <x v="58"/>
    <s v="Taxas"/>
    <s v="Tax And Fees"/>
    <s v="Tax And Fees"/>
    <s v="Tax And Fees"/>
    <x v="13"/>
    <m/>
    <m/>
    <n v="0"/>
    <n v="0"/>
  </r>
  <r>
    <s v="9586"/>
    <d v="2023-04-13T00:00:00"/>
    <x v="21"/>
    <d v="2023-04-13T00:00:00"/>
    <n v="-2280142.29"/>
    <n v="-2280142.29"/>
    <x v="0"/>
    <n v="1"/>
    <n v="-2280142.29"/>
    <n v="-2280142.29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87"/>
    <d v="2023-04-13T00:00:00"/>
    <x v="21"/>
    <d v="2023-04-13T00:00:00"/>
    <n v="-2280000"/>
    <n v="-2280000"/>
    <x v="0"/>
    <n v="1"/>
    <n v="-2280000"/>
    <n v="-2280000"/>
    <n v="1"/>
    <m/>
    <s v="Itaú"/>
    <s v="Lumx Studios S/A"/>
    <n v="100"/>
    <s v="Conselho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2795620c-564d-4454-8f58-cc9848add9b8"/>
    <d v="2023-04-13T00:00:00"/>
    <x v="21"/>
    <d v="2023-04-13T00:00:00"/>
    <n v="-0.0244562"/>
    <n v="-0.0244562"/>
    <x v="1"/>
    <n v="5.618811881188119"/>
    <n v="-0.1374147871287129"/>
    <n v="-0.13741478712871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f10db5fb85cd5cce79f455337523ef42e7162488e6a36b365636cfd0e87a76"/>
    <n v="1"/>
    <n v="1"/>
  </r>
  <r>
    <s v="5447cad0-98be-4157-8a30-00f9f501abf0"/>
    <d v="2023-04-13T00:00:00"/>
    <x v="21"/>
    <d v="2023-04-13T00:00:00"/>
    <n v="-0.0244016"/>
    <n v="-0.0244016"/>
    <x v="1"/>
    <n v="5.618811881188119"/>
    <n v="-0.137108"/>
    <n v="-0.1371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6d8538fe50e0bb19d5485cd59435974c90f3c7076758eb0915fed821fd792"/>
    <n v="1"/>
    <n v="1"/>
  </r>
  <r>
    <s v="85e65744-7c7c-49eb-a572-f009e1ea2536"/>
    <d v="2023-04-13T00:00:00"/>
    <x v="21"/>
    <d v="2023-04-13T00:00:00"/>
    <n v="-0.205425248"/>
    <n v="-0.205425248"/>
    <x v="1"/>
    <n v="5.618811881188119"/>
    <n v="-1.154245824158416"/>
    <n v="-1.1542458241584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bffa030172b860ba982d641aa4d02754ca49f205791ed9761ee3144e11d27b"/>
    <n v="1"/>
    <n v="1"/>
  </r>
  <r>
    <s v="d91ee29a-2e2f-4360-80a8-e64a69f1af01"/>
    <d v="2023-04-13T00:00:00"/>
    <x v="21"/>
    <d v="2023-04-13T00:00:00"/>
    <n v="-0.0142534317"/>
    <n v="-0.0142534317"/>
    <x v="1"/>
    <n v="5.618811881188119"/>
    <n v="-0.08008735138366337"/>
    <n v="-0.08008735138366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a05b7e5c4603e3b350316eb7ee5b66a5aea6c0af9d16fda9c3529ce0c8b4ad"/>
    <n v="1"/>
    <n v="1"/>
  </r>
  <r>
    <s v="bd3800d7-f9a7-49c5-af1a-13a00ea6270a"/>
    <d v="2023-04-13T00:00:00"/>
    <x v="21"/>
    <d v="2023-04-13T00:00:00"/>
    <n v="-0.0242588"/>
    <n v="-0.0242588"/>
    <x v="1"/>
    <n v="5.618811881188119"/>
    <n v="-0.1363056336633663"/>
    <n v="-0.13630563366336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68a15f2b57697d6b3dc4697cfcada6650d509bc620677b82439ef5f07567fc"/>
    <n v="1"/>
    <n v="1"/>
  </r>
  <r>
    <s v="c9f0ce8c-c950-475e-8b58-dbf79b82962e"/>
    <d v="2023-04-13T00:00:00"/>
    <x v="21"/>
    <d v="2023-04-13T00:00:00"/>
    <n v="-0.08991546839999999"/>
    <n v="-0.08991546839999999"/>
    <x v="1"/>
    <n v="5.618811881188119"/>
    <n v="-0.5052181021485148"/>
    <n v="-0.50521810214851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cea325affab166086ca3a9a09754d2fcff478b68311c55b96c8b80b3592b8e"/>
    <n v="1"/>
    <n v="1"/>
  </r>
  <r>
    <s v="eac422a9-546f-4193-8eed-ac0e57ea20ae"/>
    <d v="2023-04-13T00:00:00"/>
    <x v="21"/>
    <d v="2023-04-13T00:00:00"/>
    <n v="-0.0965058082"/>
    <n v="-0.0965058082"/>
    <x v="1"/>
    <n v="5.618811881188119"/>
    <n v="-0.5422479817178218"/>
    <n v="-0.5422479817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1333826b7ad95e10caa81a57a77608d0c45db24f553f0c6dfc9e6ad759a7a"/>
    <n v="1"/>
    <n v="1"/>
  </r>
  <r>
    <s v="dd03bbab-2497-465d-83b9-2ea020ead01f"/>
    <d v="2023-04-13T00:00:00"/>
    <x v="21"/>
    <d v="2023-04-13T00:00:00"/>
    <n v="-0.2186313758"/>
    <n v="-0.2186313758"/>
    <x v="1"/>
    <n v="5.618811881188119"/>
    <n v="-1.228448571945544"/>
    <n v="-1.2284485719455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9fe72b51fae1ddab760ef94794068e3726bb7dbf9a61f4bcdbffdab2183dff"/>
    <n v="1"/>
    <n v="1"/>
  </r>
  <r>
    <s v="0536b074-4f00-49ce-b97c-77b9ac7c108f"/>
    <d v="2023-04-13T00:00:00"/>
    <x v="21"/>
    <d v="2023-04-13T00:00:00"/>
    <n v="-0.0234797"/>
    <n v="-0.0234797"/>
    <x v="1"/>
    <n v="5.618811881188119"/>
    <n v="-0.1319280173267327"/>
    <n v="-0.13192801732673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bef5de193e1276aa27fcda4c97e02277a1877d88df65b6b3987b09fed543e"/>
    <n v="1"/>
    <n v="1"/>
  </r>
  <r>
    <s v="206b78e1-ad38-4399-84f2-cdb9cd42b41f"/>
    <d v="2023-04-13T00:00:00"/>
    <x v="21"/>
    <d v="2023-04-13T00:00:00"/>
    <n v="-0.2181901764"/>
    <n v="-0.2181901764"/>
    <x v="1"/>
    <n v="5.618811881188119"/>
    <n v="-1.225969555514852"/>
    <n v="-1.2259695555148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bef3e1828bd4fef255dd3e74d349d0e88508b949d0d26c6b10db3490cfbcf"/>
    <n v="1"/>
    <n v="1"/>
  </r>
  <r>
    <s v="817f419f-45de-4dda-a62b-31d63bbb0773"/>
    <d v="2023-04-13T00:00:00"/>
    <x v="21"/>
    <d v="2023-04-13T00:00:00"/>
    <n v="-0.1726636516"/>
    <n v="-0.1726636516"/>
    <x v="1"/>
    <n v="5.618811881188119"/>
    <n v="-0.970164577059406"/>
    <n v="-0.9701645770594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dc2bfb059190d47021739e2b8ac4693718dc483ceab6dd099b6e2d5a8a1e51"/>
    <n v="1"/>
    <n v="1"/>
  </r>
  <r>
    <s v="627"/>
    <d v="2023-04-12T00:00:00"/>
    <x v="22"/>
    <d v="2023-04-12T00:00:00"/>
    <n v="14.48"/>
    <n v="14.48"/>
    <x v="0"/>
    <n v="1"/>
    <n v="14.48"/>
    <n v="14.48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79"/>
    <d v="2023-04-12T00:00:00"/>
    <x v="22"/>
    <d v="2023-04-12T00:00:00"/>
    <n v="-185.8"/>
    <n v="-185.8"/>
    <x v="0"/>
    <n v="1"/>
    <n v="-185.8"/>
    <n v="-185.8"/>
    <n v="1"/>
    <m/>
    <s v="Cartão de Crédito - Conta Simples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0"/>
    <d v="2023-04-12T00:00:00"/>
    <x v="22"/>
    <d v="2023-04-12T00:00:00"/>
    <n v="-3599"/>
    <n v="-3599"/>
    <x v="0"/>
    <n v="1"/>
    <n v="-3599"/>
    <n v="-3599"/>
    <n v="1"/>
    <m/>
    <s v="Btg - Conta Corrente"/>
    <s v="Mercadolivre.com Atividades de Internet Ltda"/>
    <n v="100"/>
    <m/>
    <s v="Mercadolivre.com Atividades de Internet Ltda"/>
    <m/>
    <s v="Compra de Computador para Vênu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8081"/>
    <d v="2023-04-12T00:00:00"/>
    <x v="22"/>
    <d v="2023-04-12T00:00:00"/>
    <n v="-27.57"/>
    <n v="-27.57"/>
    <x v="0"/>
    <n v="1"/>
    <n v="-27.57"/>
    <n v="-27.57"/>
    <n v="1"/>
    <m/>
    <s v="Cartão de Crédito - Conta Simples"/>
    <s v="Ministerio da Fazenda"/>
    <n v="100"/>
    <s v="Lumx"/>
    <s v="Ministerio da Fazenda"/>
    <m/>
    <s v="Iof 650 Industries"/>
    <m/>
    <s v="Cartão de Crédito - Conta Simples"/>
    <m/>
    <x v="58"/>
    <s v="Taxas"/>
    <s v="Tax And Fees"/>
    <s v="Tax And Fees"/>
    <s v="Tax And Fees"/>
    <x v="13"/>
    <m/>
    <m/>
    <n v="0"/>
    <n v="0"/>
  </r>
  <r>
    <s v="8082"/>
    <d v="2023-04-12T00:00:00"/>
    <x v="22"/>
    <d v="2023-04-12T00:00:00"/>
    <n v="-151.53"/>
    <n v="-151.53"/>
    <x v="0"/>
    <n v="1"/>
    <n v="-151.53"/>
    <n v="-151.53"/>
    <n v="1"/>
    <m/>
    <s v="Cartão de Crédito - Conta Simples"/>
    <s v="Pitch.Com"/>
    <n v="100"/>
    <m/>
    <s v="Pitch.Com"/>
    <m/>
    <s v="Software - Pitch.Com"/>
    <m/>
    <s v="Cartão de Crédito - 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8083"/>
    <d v="2023-04-12T00:00:00"/>
    <x v="22"/>
    <d v="2023-04-12T00:00:00"/>
    <n v="-100"/>
    <n v="-100"/>
    <x v="0"/>
    <n v="1"/>
    <n v="-100"/>
    <n v="-1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8084"/>
    <d v="2023-04-12T00:00:00"/>
    <x v="22"/>
    <d v="2023-04-12T00:00:00"/>
    <n v="-230.06"/>
    <n v="-230.06"/>
    <x v="0"/>
    <n v="1"/>
    <n v="-230.06"/>
    <n v="-23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086"/>
    <d v="2023-04-12T00:00:00"/>
    <x v="22"/>
    <d v="2023-04-12T00:00:00"/>
    <n v="-39.23"/>
    <n v="-39.23"/>
    <x v="0"/>
    <n v="1"/>
    <n v="-39.23"/>
    <n v="-39.23"/>
    <n v="1"/>
    <m/>
    <s v="Mercado Pago"/>
    <s v="Mercadolivre.com Atividades de Internet Ltda"/>
    <n v="100"/>
    <m/>
    <s v="Mercadolivre.com Atividades de Internet Ltda"/>
    <m/>
    <s v="Compra de Dispenser para Banheiro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7"/>
    <d v="2023-04-12T00:00:00"/>
    <x v="22"/>
    <d v="2023-04-12T00:00:00"/>
    <n v="-32.64"/>
    <n v="-32.64"/>
    <x v="0"/>
    <n v="1"/>
    <n v="-32.64"/>
    <n v="-32.64"/>
    <n v="1"/>
    <m/>
    <s v="Mercado Pago"/>
    <s v="Mercadolivre.com Atividades de Internet Ltda"/>
    <n v="100"/>
    <m/>
    <s v="Mercadolivre.com Atividades de Internet Ltda"/>
    <m/>
    <s v="Compra de Suporte para Rotea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8"/>
    <d v="2023-04-12T00:00:00"/>
    <x v="22"/>
    <d v="2023-04-12T00:00:00"/>
    <n v="-43.51"/>
    <n v="-43.51"/>
    <x v="0"/>
    <n v="1"/>
    <n v="-43.51"/>
    <n v="-43.51"/>
    <n v="1"/>
    <m/>
    <s v="Mercado Pago"/>
    <s v="Mercadolivre.com Atividades de Internet Ltda"/>
    <n v="100"/>
    <m/>
    <s v="Mercadolivre.com Atividades de Internet Ltda"/>
    <m/>
    <s v="Compra de Cabos de Ethernet"/>
    <m/>
    <s v="Mercado Pago"/>
    <m/>
    <x v="64"/>
    <s v="Material de Uso e Consumo"/>
    <s v="Office"/>
    <s v="Administrative Costs"/>
    <s v="Administrative Costs"/>
    <x v="5"/>
    <m/>
    <m/>
    <n v="0"/>
    <n v="0"/>
  </r>
  <r>
    <s v="9208"/>
    <d v="2023-04-12T00:00:00"/>
    <x v="22"/>
    <d v="2023-04-12T00:00:00"/>
    <n v="-12.38"/>
    <n v="-12.38"/>
    <x v="0"/>
    <n v="1"/>
    <n v="-12.38"/>
    <n v="-12.38"/>
    <n v="1"/>
    <m/>
    <s v="Cartão de Crédito - Conta Simples"/>
    <s v="Ministerio da Fazenda"/>
    <n v="100"/>
    <s v="Lumx"/>
    <s v="Ministerio da Fazend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9"/>
    <d v="2023-04-12T00:00:00"/>
    <x v="22"/>
    <d v="2023-04-12T00:00:00"/>
    <n v="-8.15"/>
    <n v="-8.15"/>
    <x v="0"/>
    <n v="1"/>
    <n v="-8.15"/>
    <n v="-8.15"/>
    <n v="1"/>
    <m/>
    <s v="Cartão de Crédito - Conta Simples"/>
    <s v="Ministerio da Fazenda"/>
    <n v="100"/>
    <s v="Lumx"/>
    <s v="Ministerio da Fazenda"/>
    <m/>
    <s v="Iof - Pitch.Com"/>
    <m/>
    <s v="Cartão de Crédito - Conta Simples"/>
    <m/>
    <x v="58"/>
    <s v="Taxas"/>
    <s v="Tax And Fees"/>
    <s v="Tax And Fees"/>
    <s v="Tax And Fees"/>
    <x v="13"/>
    <m/>
    <m/>
    <n v="0"/>
    <n v="0"/>
  </r>
  <r>
    <s v="9588"/>
    <d v="2023-04-12T00:00:00"/>
    <x v="22"/>
    <d v="2023-04-12T00:00:00"/>
    <n v="-14.48"/>
    <n v="-14.48"/>
    <x v="0"/>
    <n v="1"/>
    <n v="-14.48"/>
    <n v="-14.48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7448341-f665-4950-aea9-b19a0f0fec9a"/>
    <d v="2023-04-12T00:00:00"/>
    <x v="22"/>
    <d v="2023-04-12T00:00:00"/>
    <n v="-0.0362779006"/>
    <n v="-0.0362779006"/>
    <x v="1"/>
    <n v="5.470763131813677"/>
    <n v="-0.1984678011020813"/>
    <n v="-0.1984678011020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2c18efc0dedaa48aa17745f8f3e9d615e39ae3c2f33144bc0c3420be0c6b0c"/>
    <n v="1"/>
    <n v="1"/>
  </r>
  <r>
    <s v="37bb2600-69a8-42e2-8ea1-8ee0913d0d6d"/>
    <d v="2023-04-12T00:00:00"/>
    <x v="22"/>
    <d v="2023-04-12T00:00:00"/>
    <n v="-0.0281438"/>
    <n v="-0.0281438"/>
    <x v="1"/>
    <n v="5.470763131813677"/>
    <n v="-0.1539680634291378"/>
    <n v="-0.153968063429137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1acd6f85d5f696e9b3e92a8cb277ff730977cab4563350c56214a25c16167"/>
    <n v="1"/>
    <n v="1"/>
  </r>
  <r>
    <s v="4881"/>
    <d v="2023-04-11T00:00:00"/>
    <x v="23"/>
    <d v="2023-04-11T00:00:00"/>
    <n v="-100000"/>
    <n v="-100000"/>
    <x v="0"/>
    <n v="1"/>
    <n v="-100000"/>
    <n v="-100000"/>
    <n v="1"/>
    <m/>
    <s v="Btg - Conta Corrente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73"/>
    <s v="Round de Captação"/>
    <s v="Others"/>
    <s v="Operating Costs"/>
    <s v="Operating Costs"/>
    <x v="1"/>
    <m/>
    <m/>
    <n v="0"/>
    <n v="0"/>
  </r>
  <r>
    <s v="628"/>
    <d v="2023-04-11T00:00:00"/>
    <x v="23"/>
    <d v="2023-04-1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29"/>
    <d v="2023-04-11T00:00:00"/>
    <x v="23"/>
    <d v="2023-04-11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8090"/>
    <d v="2023-04-11T00:00:00"/>
    <x v="23"/>
    <d v="2023-04-11T00:00:00"/>
    <n v="-2.95"/>
    <n v="-2.95"/>
    <x v="0"/>
    <n v="1"/>
    <n v="-2.95"/>
    <n v="-2.95"/>
    <n v="1"/>
    <m/>
    <s v="Cartão de Crédito - Conta Simples"/>
    <s v="Ministerio da Fazenda"/>
    <n v="100"/>
    <s v="Comercial"/>
    <s v="Ministerio da Fazenda"/>
    <m/>
    <s v="Iof Make.Com"/>
    <m/>
    <s v="Cartão de Crédito - Conta Simples"/>
    <m/>
    <x v="58"/>
    <s v="Taxas"/>
    <s v="Tax And Fees"/>
    <s v="Tax And Fees"/>
    <s v="Tax And Fees"/>
    <x v="13"/>
    <m/>
    <m/>
    <n v="0"/>
    <n v="0"/>
  </r>
  <r>
    <s v="8091"/>
    <d v="2023-04-11T00:00:00"/>
    <x v="23"/>
    <d v="2023-04-11T00:00:00"/>
    <n v="-54.9"/>
    <n v="-54.9"/>
    <x v="0"/>
    <n v="1"/>
    <n v="-54.9"/>
    <n v="-54.9"/>
    <n v="1"/>
    <m/>
    <s v="Cartão de Crédito - Conta Simples"/>
    <s v="Make.Com"/>
    <n v="100"/>
    <s v="Comercial"/>
    <s v="Make.Com"/>
    <m/>
    <s v="Software - Make.Com"/>
    <m/>
    <s v="Cartão de Crédito - 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8092"/>
    <d v="2023-04-11T00:00:00"/>
    <x v="23"/>
    <d v="2023-04-11T00:00:00"/>
    <n v="-354.44"/>
    <n v="-354.44"/>
    <x v="0"/>
    <n v="1"/>
    <n v="-354.44"/>
    <n v="-354.44"/>
    <n v="1"/>
    <m/>
    <s v="Mercado Pago"/>
    <s v="Docsend By Dropbox"/>
    <n v="100"/>
    <s v="Comercial"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9589"/>
    <d v="2023-04-11T00:00:00"/>
    <x v="23"/>
    <d v="2023-04-1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0"/>
    <d v="2023-04-11T00:00:00"/>
    <x v="23"/>
    <d v="2023-04-11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886"/>
    <d v="2023-04-10T00:00:00"/>
    <x v="24"/>
    <d v="2023-04-10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4887"/>
    <d v="2023-04-10T00:00:00"/>
    <x v="24"/>
    <d v="2023-04-10T00:00:00"/>
    <n v="-798.05"/>
    <n v="-798.05"/>
    <x v="0"/>
    <n v="1"/>
    <n v="-798.05"/>
    <n v="-798.05"/>
    <n v="1"/>
    <m/>
    <s v="Cartão de Crédito - Conta Simples"/>
    <s v="Pipedrive"/>
    <n v="100"/>
    <m/>
    <s v="Pipedrive"/>
    <m/>
    <s v="Software - Pipedrive"/>
    <m/>
    <s v="Cartão de Crédito - 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4888"/>
    <d v="2023-04-10T00:00:00"/>
    <x v="24"/>
    <d v="2023-04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4889"/>
    <d v="2023-04-10T00:00:00"/>
    <x v="24"/>
    <d v="2023-04-10T00:00:00"/>
    <n v="-95.5"/>
    <n v="-95.5"/>
    <x v="0"/>
    <n v="1"/>
    <n v="-95.5"/>
    <n v="-95.5"/>
    <n v="1"/>
    <m/>
    <s v="Btg - Conta Corrente"/>
    <s v="Melhor Envio Ltda"/>
    <n v="100"/>
    <s v="Conselho"/>
    <s v="Melhor Envio Ltda"/>
    <m/>
    <s v="Etiqueta de Envio para Enviar Computadores Thamyres e Stella"/>
    <m/>
    <s v="Btg - Conta Corrente"/>
    <m/>
    <x v="80"/>
    <s v="Outros"/>
    <s v="People"/>
    <s v="People"/>
    <s v="People"/>
    <x v="5"/>
    <m/>
    <m/>
    <n v="0"/>
    <n v="0"/>
  </r>
  <r>
    <s v="c625b279-1c6c-4f44-a322-71ce72894f30"/>
    <d v="2023-04-10T00:00:00"/>
    <x v="24"/>
    <d v="2023-04-10T00:00:00"/>
    <n v="-0.0267655248"/>
    <n v="-0.0267655248"/>
    <x v="1"/>
    <n v="5.687468290208016"/>
    <n v="-0.1522280735707763"/>
    <n v="-0.1522280735707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45459fbbe45f7df89de08f962131e324c33ca10f2650c96db77d650df6c807"/>
    <n v="1"/>
    <n v="1"/>
  </r>
  <r>
    <s v="2b714418-d236-454b-8530-cba358c8a0c8"/>
    <d v="2023-04-10T00:00:00"/>
    <x v="24"/>
    <d v="2023-04-10T00:00:00"/>
    <n v="-0.0225872"/>
    <n v="-0.0225872"/>
    <x v="1"/>
    <n v="5.687468290208016"/>
    <n v="-0.1284639837645865"/>
    <n v="-0.12846398376458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12cf828a532012f1bbe59ae8e0e193287f9478d9bed42ac4f017d66f39878"/>
    <n v="1"/>
    <n v="1"/>
  </r>
  <r>
    <s v="1b5c0a1b-074a-4b34-9b0c-fafa263902bf"/>
    <d v="2023-04-10T00:00:00"/>
    <x v="24"/>
    <d v="2023-04-10T00:00:00"/>
    <n v="-0.0244599993"/>
    <n v="-0.0244599993"/>
    <x v="1"/>
    <n v="5.687468290208016"/>
    <n v="-0.1391154703972603"/>
    <n v="-0.13911547039726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021b4f2c7cbb6ed686bca8763860f55cf4b1a5e39abd1a5dfd068244fbe9f"/>
    <n v="1"/>
    <n v="1"/>
  </r>
  <r>
    <s v="15a4fc81-f344-4252-bdb2-ea9977d05d0e"/>
    <d v="2023-04-10T00:00:00"/>
    <x v="24"/>
    <d v="2023-04-10T00:00:00"/>
    <n v="-0.0122157717"/>
    <n v="-0.0122157717"/>
    <x v="1"/>
    <n v="5.687468290208016"/>
    <n v="-0.06947681418417047"/>
    <n v="-0.06947681418417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097c4987da7e095fc650dc1d1e641c7fedf430f9ee01e5e78f0f8d3be3ef0d"/>
    <n v="1"/>
    <n v="1"/>
  </r>
  <r>
    <s v="bc3e8696-3f37-4bdd-b53b-538798870af2"/>
    <d v="2023-04-09T00:00:00"/>
    <x v="25"/>
    <d v="2023-04-09T00:00:00"/>
    <n v="-0.0129595176"/>
    <n v="-0.0129595176"/>
    <x v="1"/>
    <n v="5.602440264361973"/>
    <n v="-0.07260492320894764"/>
    <n v="-0.072604923208947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91613f4170a279efd0eee79955fb1de0ddf86c25aa5e4006df09e0b5595834"/>
    <n v="1"/>
    <n v="1"/>
  </r>
  <r>
    <s v="2471e2ab-576d-47e2-812b-db58b61c3a82"/>
    <d v="2023-04-09T00:00:00"/>
    <x v="25"/>
    <d v="2023-04-09T00:00:00"/>
    <n v="-0.022268"/>
    <n v="-0.022268"/>
    <x v="1"/>
    <n v="5.602440264361973"/>
    <n v="-0.1247551398068124"/>
    <n v="-0.1247551398068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e0750d37072d6b675c01dd116f187e8d599d1faea3ab00b2e99cda2bb1700"/>
    <n v="1"/>
    <n v="1"/>
  </r>
  <r>
    <s v="4890"/>
    <d v="2023-04-08T00:00:00"/>
    <x v="26"/>
    <d v="2023-04-08T00:00:00"/>
    <n v="-533.42"/>
    <n v="-533.42"/>
    <x v="0"/>
    <n v="1"/>
    <n v="-533.42"/>
    <n v="-533.42"/>
    <n v="1"/>
    <m/>
    <s v="Mercado Pago"/>
    <s v="Lumx Studios S/A"/>
    <n v="100"/>
    <s v="Tecnologia"/>
    <s v="Lumx Studios S/A"/>
    <m/>
    <s v="Software - Maze"/>
    <m/>
    <s v="Mercado Pago"/>
    <m/>
    <x v="81"/>
    <s v="Software"/>
    <s v="Technology &amp; Infrastructure"/>
    <s v="Technology &amp; Infrastructure"/>
    <s v="Technology &amp; Infrastructure"/>
    <x v="3"/>
    <m/>
    <m/>
    <n v="0"/>
    <n v="0"/>
  </r>
  <r>
    <s v="4891"/>
    <d v="2023-04-08T00:00:00"/>
    <x v="26"/>
    <d v="2023-04-08T00:00:00"/>
    <n v="-1427.86"/>
    <n v="-1427.86"/>
    <x v="0"/>
    <n v="1"/>
    <n v="-1427.86"/>
    <n v="-1427.8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ad922b6a-ffbc-4a67-a309-88e58288b0dc"/>
    <d v="2023-04-08T00:00:00"/>
    <x v="26"/>
    <d v="2023-04-08T00:00:00"/>
    <n v="0.0052959046"/>
    <n v="0.0052959046"/>
    <x v="1"/>
    <n v="5.616089613034624"/>
    <n v="0.02974227481568228"/>
    <n v="0.0297422748156822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9442fefb3c5003c1c6f490dff64342e7d6864ec33f4f58e86ffda9ced06738fc"/>
    <n v="1"/>
    <n v="1"/>
  </r>
  <r>
    <s v="e628f037-f7da-4e8d-80fa-1b8163ba0932"/>
    <d v="2023-04-08T00:00:00"/>
    <x v="26"/>
    <d v="2023-04-08T00:00:00"/>
    <n v="-0.0136625103"/>
    <n v="-0.0136625103"/>
    <x v="1"/>
    <n v="5.616089613034624"/>
    <n v="-0.07672988218380856"/>
    <n v="-0.07672988218380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e44cb905c7244d3cbf3593389fdb9d17477fc110e2e4f2ccf605903d9059e"/>
    <n v="1"/>
    <n v="1"/>
  </r>
  <r>
    <s v="d1491503-5bdb-4269-b991-94c1a90e81ab"/>
    <d v="2023-04-08T00:00:00"/>
    <x v="26"/>
    <d v="2023-04-08T00:00:00"/>
    <n v="-0.0322057296"/>
    <n v="-0.0322057296"/>
    <x v="1"/>
    <n v="5.616089613034624"/>
    <n v="-0.1808702634867617"/>
    <n v="-0.18087026348676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48d5ab476b4f114c7c76501ffb48e6a38b088d9f3af3cdd46182da5e0e2cc"/>
    <n v="1"/>
    <n v="1"/>
  </r>
  <r>
    <s v="3e7aedf1-9a5a-407e-b240-b28626db7ff8"/>
    <d v="2023-04-08T00:00:00"/>
    <x v="26"/>
    <d v="2023-04-08T00:00:00"/>
    <n v="-0.0220475"/>
    <n v="-0.0220475"/>
    <x v="1"/>
    <n v="5.616089613034624"/>
    <n v="-0.1238207357433809"/>
    <n v="-0.1238207357433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4e9a58d8436bfd00112e9b4b328cce1374ee2033ece2bd5ea228343ccb2b8"/>
    <n v="1"/>
    <n v="1"/>
  </r>
  <r>
    <s v="480f7641-e236-4c51-a015-100f64f7557a"/>
    <d v="2023-04-07T00:00:00"/>
    <x v="27"/>
    <d v="2023-04-07T00:00:00"/>
    <n v="1e-05"/>
    <n v="1e-05"/>
    <x v="3"/>
    <n v="9499.745287824759"/>
    <n v="0.0949974528782476"/>
    <n v="0.0949974528782476"/>
    <n v="1"/>
    <m/>
    <m/>
    <s v="55Unity"/>
    <m/>
    <m/>
    <m/>
    <m/>
    <s v="Sem Histórico"/>
    <m/>
    <s v="55Unity"/>
    <m/>
    <x v="56"/>
    <s v="NFTs"/>
    <s v="Technology &amp; Infrastructure"/>
    <s v="Operating Costs"/>
    <s v="Operating Costs"/>
    <x v="7"/>
    <m/>
    <s v="0x62cd3732fcba96a7b563a82a52538f1db7dc4facb2d0ae2b15cc4dac7acf9545"/>
    <n v="1"/>
    <n v="1"/>
  </r>
  <r>
    <s v="67047628-4ce9-48d3-bc1b-dd19252e2cd7"/>
    <d v="2023-04-07T00:00:00"/>
    <x v="27"/>
    <d v="2023-04-07T00:00:00"/>
    <n v="-0.0226145"/>
    <n v="-0.0226145"/>
    <x v="1"/>
    <n v="5.644421803362201"/>
    <n v="-0.1276457768721345"/>
    <n v="-0.12764577687213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dc0a4d670ccd9903c7574cd65895559f57f0f834487ecee569988723d50446"/>
    <n v="1"/>
    <n v="1"/>
  </r>
  <r>
    <s v="2f66f47a-2853-48be-872a-dec487924a09"/>
    <d v="2023-04-07T00:00:00"/>
    <x v="27"/>
    <d v="2023-04-07T00:00:00"/>
    <n v="-0.0983807664"/>
    <n v="-0.0983807664"/>
    <x v="1"/>
    <n v="5.644421803362201"/>
    <n v="-0.5553025428996434"/>
    <n v="-0.55530254289964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bf0697727e2b3296a0625d9e5be8ad71d991b6404977a5c27dc7ece58b7dc1"/>
    <n v="1"/>
    <n v="1"/>
  </r>
  <r>
    <s v="22102905-82f2-4397-a1c2-a3fa7d3ba3bb"/>
    <d v="2023-04-07T00:00:00"/>
    <x v="27"/>
    <d v="2023-04-07T00:00:00"/>
    <n v="-0.0107384682"/>
    <n v="-0.0107384682"/>
    <x v="1"/>
    <n v="5.644421803362201"/>
    <n v="-0.06061244404279165"/>
    <n v="-0.060612444042791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c84b8070b6c04c98242dfdadab2fed97c0e643ea7879473e637cffe211e260"/>
    <n v="1"/>
    <n v="1"/>
  </r>
  <r>
    <s v="3573"/>
    <d v="2023-04-06T00:00:00"/>
    <x v="28"/>
    <d v="2023-04-06T00:00:00"/>
    <n v="-77093.77"/>
    <n v="-77093.77"/>
    <x v="0"/>
    <n v="1"/>
    <n v="-77093.77"/>
    <n v="-77093.77"/>
    <n v="1"/>
    <m/>
    <s v="Mercado Bitcoin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39"/>
    <s v="Despesas com Pessoal"/>
    <s v="People"/>
    <s v="People"/>
    <s v="People"/>
    <x v="9"/>
    <m/>
    <m/>
    <n v="0"/>
    <n v="0"/>
  </r>
  <r>
    <s v="4893"/>
    <d v="2023-04-06T00:00:00"/>
    <x v="28"/>
    <d v="2023-04-06T00:00:00"/>
    <n v="-80.83"/>
    <n v="-80.83"/>
    <x v="0"/>
    <n v="1"/>
    <n v="-80.83"/>
    <n v="-80.83"/>
    <n v="1"/>
    <m/>
    <s v="Mercado Pago"/>
    <s v="Calendly"/>
    <n v="100"/>
    <s v="Lumx"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30"/>
    <d v="2023-04-06T00:00:00"/>
    <x v="28"/>
    <d v="2023-04-06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1"/>
    <d v="2023-04-06T00:00:00"/>
    <x v="28"/>
    <d v="2023-04-06T00:00:00"/>
    <n v="87000"/>
    <n v="87000"/>
    <x v="0"/>
    <n v="1"/>
    <n v="87000"/>
    <n v="87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32"/>
    <d v="2023-04-06T00:00:00"/>
    <x v="28"/>
    <d v="2023-04-06T00:00:00"/>
    <n v="3906.23"/>
    <n v="3906.23"/>
    <x v="0"/>
    <n v="1"/>
    <n v="3906.23"/>
    <n v="3906.23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3"/>
    <d v="2023-04-06T00:00:00"/>
    <x v="28"/>
    <d v="2023-04-06T00:00:00"/>
    <n v="6000"/>
    <n v="6000"/>
    <x v="0"/>
    <n v="1"/>
    <n v="6000"/>
    <n v="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1"/>
    <d v="2023-04-06T00:00:00"/>
    <x v="28"/>
    <d v="2023-04-06T00:00:00"/>
    <n v="-3906.23"/>
    <n v="-3906.23"/>
    <x v="0"/>
    <n v="1"/>
    <n v="-3906.23"/>
    <n v="-3906.23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592"/>
    <d v="2023-04-06T00:00:00"/>
    <x v="28"/>
    <d v="2023-04-06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93"/>
    <d v="2023-04-06T00:00:00"/>
    <x v="28"/>
    <d v="2023-04-06T00:00:00"/>
    <n v="-87000"/>
    <n v="-87000"/>
    <x v="0"/>
    <n v="1"/>
    <n v="-87000"/>
    <n v="-87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4"/>
    <d v="2023-04-06T00:00:00"/>
    <x v="28"/>
    <d v="2023-04-06T00:00:00"/>
    <n v="-6000"/>
    <n v="-6000"/>
    <x v="0"/>
    <n v="1"/>
    <n v="-6000"/>
    <n v="-6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acf02544-252f-43c5-ba09-973cc7ae0cef"/>
    <d v="2023-04-06T00:00:00"/>
    <x v="28"/>
    <d v="2023-04-06T00:00:00"/>
    <n v="-0.0317571058"/>
    <n v="-0.0317571058"/>
    <x v="1"/>
    <n v="5.6793893129771"/>
    <n v="-0.1803609672916031"/>
    <n v="-0.18036096729160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f193f5c9c4e0f22d1daf396313f56259811bc9d9ded9ee8da3578f613a640"/>
    <n v="1"/>
    <n v="1"/>
  </r>
  <r>
    <s v="9eaded3e-4e18-4898-a65f-73424827d005"/>
    <d v="2023-04-06T00:00:00"/>
    <x v="28"/>
    <d v="2023-04-06T00:00:00"/>
    <n v="0.003656587"/>
    <n v="0.003656587"/>
    <x v="1"/>
    <n v="5.6793893129771"/>
    <n v="0.020767181129771"/>
    <n v="0.020767181129771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8b7b679b580ea0919e990a2033f4d63c56abf82b0600e437fa72969e6b2a4c68"/>
    <n v="1"/>
    <n v="1"/>
  </r>
  <r>
    <s v="30aab178-4fdf-43f1-9f35-93f308e197cb"/>
    <d v="2023-04-06T00:00:00"/>
    <x v="28"/>
    <d v="2023-04-06T00:00:00"/>
    <n v="-0.0222281"/>
    <n v="-0.0222281"/>
    <x v="1"/>
    <n v="5.6793893129771"/>
    <n v="-0.1262420335877863"/>
    <n v="-0.12624203358778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d55026fc9c8ba2c7e79eade72db8534110ff520931e35b303e53dc0e74ad61"/>
    <n v="1"/>
    <n v="1"/>
  </r>
  <r>
    <s v="02e3022e-1fab-4ce8-b286-877203d07ced"/>
    <d v="2023-04-06T00:00:00"/>
    <x v="28"/>
    <d v="2023-04-06T00:00:00"/>
    <n v="-0.0221651"/>
    <n v="-0.0221651"/>
    <x v="1"/>
    <n v="5.6793893129771"/>
    <n v="-0.1258842320610687"/>
    <n v="-0.125884232061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33b52769ab5164e5b4b6d20d5e6274959f8b813d52d92339dbc8f2ee543fe"/>
    <n v="1"/>
    <n v="1"/>
  </r>
  <r>
    <s v="c518c54d-d4e6-4635-8656-833c92496b61"/>
    <d v="2023-04-06T00:00:00"/>
    <x v="28"/>
    <d v="2023-04-06T00:00:00"/>
    <n v="-0.0219908"/>
    <n v="-0.0219908"/>
    <x v="1"/>
    <n v="5.6793893129771"/>
    <n v="-0.1248943145038168"/>
    <n v="-0.1248943145038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954018085177df7d3603cc1050992302187c5b83ef6dd4af7b4029913af15"/>
    <n v="1"/>
    <n v="1"/>
  </r>
  <r>
    <s v="098c632f-3b97-4bee-b898-eb327bf41a7b"/>
    <d v="2023-04-06T00:00:00"/>
    <x v="28"/>
    <d v="2023-04-06T00:00:00"/>
    <n v="-0.0122870898"/>
    <n v="-0.0122870898"/>
    <x v="1"/>
    <n v="5.6793893129771"/>
    <n v="-0.06978316649770994"/>
    <n v="-0.069783166497709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aa4e5a31dff2c1f70730d253c155cd63566138abca59d2b6d5e132554ee188"/>
    <n v="1"/>
    <n v="1"/>
  </r>
  <r>
    <s v="bb9e8941-73c0-4e32-b5d0-218a96ef22cd"/>
    <d v="2023-04-06T00:00:00"/>
    <x v="28"/>
    <d v="2023-04-06T00:00:00"/>
    <n v="-0.010913049"/>
    <n v="-0.010913049"/>
    <x v="1"/>
    <n v="5.6793893129771"/>
    <n v="-0.06197945386259543"/>
    <n v="-0.061979453862595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643939e45a764c364da6e211451158836609bdbf068d7cd150c31cae232e57"/>
    <n v="1"/>
    <n v="1"/>
  </r>
  <r>
    <s v="d426a12b-244c-4f0a-9a84-afc101bf91eb"/>
    <d v="2023-04-06T00:00:00"/>
    <x v="28"/>
    <d v="2023-04-06T00:00:00"/>
    <n v="-0.0519166548"/>
    <n v="-0.0519166548"/>
    <x v="1"/>
    <n v="5.6793893129771"/>
    <n v="-0.2948548944366413"/>
    <n v="-0.29485489443664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56ab30b16e894cdf3c7583436f5087c8dee5feec8a3136b3c143812f58237a"/>
    <n v="1"/>
    <n v="1"/>
  </r>
  <r>
    <s v="7af12cbd-0d30-445e-8fbf-946ae470b1b6"/>
    <d v="2023-04-06T00:00:00"/>
    <x v="28"/>
    <d v="2023-04-06T00:00:00"/>
    <n v="-0.0525205296"/>
    <n v="-0.0525205296"/>
    <x v="1"/>
    <n v="5.6793893129771"/>
    <n v="-0.2982845345221374"/>
    <n v="-0.29828453452213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d9d2e3740c074d09b2a633f4abea7770a92aab2461cf0f25788aeba3e6d5de"/>
    <n v="1"/>
    <n v="1"/>
  </r>
  <r>
    <s v="32cf26c7-5c69-4d84-be0c-2ed70d07fe36"/>
    <d v="2023-04-06T00:00:00"/>
    <x v="28"/>
    <d v="2023-04-06T00:00:00"/>
    <n v="-0.0738548544"/>
    <n v="-0.0738548544"/>
    <x v="1"/>
    <n v="5.6793893129771"/>
    <n v="-0.4194504707908397"/>
    <n v="-0.41945047079083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10135bb3bd03c26f7beeb19c44fc81c5f58eebb7e61e3d84f6f772d37b5343"/>
    <n v="1"/>
    <n v="1"/>
  </r>
  <r>
    <s v="83f8efaa-938a-4cb8-b988-34614ebbab0f"/>
    <d v="2023-04-06T00:00:00"/>
    <x v="28"/>
    <d v="2023-04-06T00:00:00"/>
    <n v="-0.0226901"/>
    <n v="-0.0226901"/>
    <x v="1"/>
    <n v="5.6793893129771"/>
    <n v="-0.1288659114503817"/>
    <n v="-0.12886591145038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869c691bb1394555cfb567c47ec3aeafd00abea58c3e6f412ca052974eb8ba"/>
    <n v="1"/>
    <n v="1"/>
  </r>
  <r>
    <s v="a01a830f-40cd-4ac5-af9d-a21ae0ec6d73"/>
    <d v="2023-04-06T00:00:00"/>
    <x v="28"/>
    <d v="2023-04-06T00:00:00"/>
    <n v="-0.0224444"/>
    <n v="-0.0224444"/>
    <x v="1"/>
    <n v="5.6793893129771"/>
    <n v="-0.1274704854961832"/>
    <n v="-0.1274704854961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42f2985675db6885f5037016a0d502b3810ac5ea8eb6993f24f00e958bdcce"/>
    <n v="1"/>
    <n v="1"/>
  </r>
  <r>
    <s v="adc9c3b2-3214-4bcf-b204-d290d92171d5"/>
    <d v="2023-04-06T00:00:00"/>
    <x v="28"/>
    <d v="2023-04-06T00:00:00"/>
    <n v="-0.022709"/>
    <n v="-0.022709"/>
    <x v="1"/>
    <n v="5.6793893129771"/>
    <n v="-0.128973251908397"/>
    <n v="-0.128973251908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b85fbb6268e4123fa883d9efeec193a8fe5d5a647eccabb38d16197ac2206d"/>
    <n v="1"/>
    <n v="1"/>
  </r>
  <r>
    <s v="5c9a4894-96f0-4ed5-a933-531ef15e8840"/>
    <d v="2023-04-06T00:00:00"/>
    <x v="28"/>
    <d v="2023-04-06T00:00:00"/>
    <n v="-0.0230639"/>
    <n v="-0.0230639"/>
    <x v="1"/>
    <n v="5.6793893129771"/>
    <n v="-0.1309888671755725"/>
    <n v="-0.130988867175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9204c609cc1668d968d62e396dfcd3fc12df3ed35f806d369f23d222aff442"/>
    <n v="1"/>
    <n v="1"/>
  </r>
  <r>
    <s v="464c1b78-3cb0-4ae0-8a1e-c17380fb3b5b"/>
    <d v="2023-04-06T00:00:00"/>
    <x v="28"/>
    <d v="2023-04-06T00:00:00"/>
    <n v="-0.0218984"/>
    <n v="-0.0218984"/>
    <x v="1"/>
    <n v="5.6793893129771"/>
    <n v="-0.1243695389312977"/>
    <n v="-0.12436953893129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81b04c002da85730722e68fb6b54050d04d395b31a4c2d3123a1f3d12099da"/>
    <n v="1"/>
    <n v="1"/>
  </r>
  <r>
    <s v="bf2e1f37-5772-4da5-ba64-5e40c1402d67"/>
    <d v="2023-04-06T00:00:00"/>
    <x v="28"/>
    <d v="2023-04-06T00:00:00"/>
    <n v="-0.0217199"/>
    <n v="-0.0217199"/>
    <x v="1"/>
    <n v="5.6793893129771"/>
    <n v="-0.1233557679389313"/>
    <n v="-0.12335576793893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63c07085408acce5a5c9c4341e67ac92d60e8ccd63c786cbf01e2255a1e359"/>
    <n v="1"/>
    <n v="1"/>
  </r>
  <r>
    <s v="528ceadc-ed10-4281-943b-a23c93370ab8"/>
    <d v="2023-04-06T00:00:00"/>
    <x v="28"/>
    <d v="2023-04-06T00:00:00"/>
    <n v="-0.0740728516"/>
    <n v="-0.0740728516"/>
    <x v="1"/>
    <n v="5.6793893129771"/>
    <n v="-0.4206885617587787"/>
    <n v="-0.42068856175877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6491015843a2c3e11f55cd1bdd85dc0ea1e63ff6d9854ff3a944713b92e0a5"/>
    <n v="1"/>
    <n v="1"/>
  </r>
  <r>
    <s v="5c4a7aaa-f0cb-4c64-a654-f310a0742e0b"/>
    <d v="2023-04-06T00:00:00"/>
    <x v="28"/>
    <d v="2023-04-06T00:00:00"/>
    <n v="-0.0468520128"/>
    <n v="-0.0468520128"/>
    <x v="1"/>
    <n v="5.6793893129771"/>
    <n v="-0.2660908207877863"/>
    <n v="-0.26609082078778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0ddf1a8a96b77d059b5b2a952ba0bc3182d899a2d50a35f2b976466b5ca7f8"/>
    <n v="1"/>
    <n v="1"/>
  </r>
  <r>
    <s v="b83bea55-4424-49ba-a18f-fc077e791654"/>
    <d v="2023-04-06T00:00:00"/>
    <x v="28"/>
    <d v="2023-04-06T00:00:00"/>
    <n v="-0.0409536184"/>
    <n v="-0.0409536184"/>
    <x v="1"/>
    <n v="5.6793893129771"/>
    <n v="-0.2325915426687023"/>
    <n v="-0.23259154266870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2c078e6db1e4fd15d4df9fce6c0faf590a3ddbb4821696ba4688555b3e6b9"/>
    <n v="1"/>
    <n v="1"/>
  </r>
  <r>
    <s v="95da2510-37ce-4032-bc64-87097fa49c80"/>
    <d v="2023-04-06T00:00:00"/>
    <x v="28"/>
    <d v="2023-04-06T00:00:00"/>
    <n v="-0.0806194928"/>
    <n v="-0.0806194928"/>
    <x v="1"/>
    <n v="5.6793893129771"/>
    <n v="-0.4578694858259542"/>
    <n v="-0.457869485825954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9426180b455713cd71e266b5b12f51f35735749ea59064fabe78c0814b20"/>
    <n v="1"/>
    <n v="1"/>
  </r>
  <r>
    <s v="346"/>
    <d v="2023-04-05T00:00:00"/>
    <x v="29"/>
    <d v="2023-04-05T00:00:00"/>
    <n v="50490.14"/>
    <n v="50490.14"/>
    <x v="0"/>
    <n v="1"/>
    <n v="50490.14"/>
    <n v="50490.14"/>
    <n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82"/>
    <s v="Receita Setup Fee"/>
    <s v="Non Recurrent"/>
    <s v="Operating Revenue"/>
    <s v="Operating Revenue"/>
    <x v="12"/>
    <m/>
    <m/>
    <n v="0"/>
    <n v="0"/>
  </r>
  <r>
    <s v="3574"/>
    <d v="2023-04-05T00:00:00"/>
    <x v="29"/>
    <d v="2023-04-05T00:00:00"/>
    <n v="-538.8200000000001"/>
    <n v="-538.8200000000001"/>
    <x v="0"/>
    <n v="1"/>
    <n v="-538.8200000000001"/>
    <n v="-538.820000000000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575"/>
    <d v="2023-04-05T00:00:00"/>
    <x v="29"/>
    <d v="2023-04-05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576"/>
    <d v="2023-04-05T00:00:00"/>
    <x v="29"/>
    <d v="2023-04-05T00:00:00"/>
    <n v="-479.8"/>
    <n v="-479.8"/>
    <x v="0"/>
    <n v="1"/>
    <n v="-479.8"/>
    <n v="-479.8"/>
    <n v="1"/>
    <m/>
    <s v="Mercado Pago"/>
    <s v="Lumx Studios S/A"/>
    <n v="100"/>
    <s v="Conselho"/>
    <s v="Lumx Studios S/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7"/>
    <d v="2023-04-05T00:00:00"/>
    <x v="29"/>
    <d v="2023-04-05T00:00:00"/>
    <n v="-494"/>
    <n v="-494"/>
    <x v="0"/>
    <n v="1"/>
    <n v="-494"/>
    <n v="-494"/>
    <n v="1"/>
    <m/>
    <s v="Mercado Pago"/>
    <s v="Lumx Studios S/A"/>
    <n v="100"/>
    <s v="Conselho"/>
    <s v="Lumx Studios S/A"/>
    <m/>
    <s v="Compra de Roteador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8"/>
    <d v="2023-04-05T00:00:00"/>
    <x v="29"/>
    <d v="2023-04-05T00:00:00"/>
    <n v="-17500"/>
    <n v="-17500"/>
    <x v="0"/>
    <n v="1"/>
    <n v="-17500"/>
    <n v="-17500"/>
    <n v="1"/>
    <m/>
    <s v="Btg - Conta Corrente"/>
    <s v="Bruno Leão Teixeira"/>
    <n v="100"/>
    <s v="Tecnologia"/>
    <s v="Bruno Leão Teix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79"/>
    <d v="2023-04-05T00:00:00"/>
    <x v="29"/>
    <d v="2023-04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580"/>
    <d v="2023-04-05T00:00:00"/>
    <x v="29"/>
    <d v="2023-04-05T00:00:00"/>
    <n v="-512.53"/>
    <n v="-512.53"/>
    <x v="0"/>
    <n v="1"/>
    <n v="-512.53"/>
    <n v="-512.53"/>
    <n v="1"/>
    <m/>
    <s v="Cartão de Crédito - Conta Simples"/>
    <s v="650 Industries (Expo)Sof"/>
    <n v="100"/>
    <m/>
    <s v="650 Industries (Expo)Sof"/>
    <m/>
    <s v="Software - 650 Industries"/>
    <m/>
    <s v="Cartão de Crédito - 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581"/>
    <d v="2023-04-05T00:00:00"/>
    <x v="29"/>
    <d v="2023-04-05T00:00:00"/>
    <n v="-7198"/>
    <n v="-7198"/>
    <x v="0"/>
    <n v="1"/>
    <n v="-7198"/>
    <n v="-7198"/>
    <n v="1"/>
    <m/>
    <s v="Btg - Conta Corrente"/>
    <s v="Mercadolivre.com Atividades de Internet Ltda"/>
    <n v="100"/>
    <m/>
    <s v="Mercadolivre.com Atividades de Internet Ltda"/>
    <m/>
    <s v="Compra de Notebook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582"/>
    <d v="2023-04-05T00:00:00"/>
    <x v="29"/>
    <d v="2023-04-05T00:00:00"/>
    <n v="-823.42"/>
    <n v="-823.42"/>
    <x v="0"/>
    <n v="1"/>
    <n v="-823.42"/>
    <n v="-823.42"/>
    <n v="1"/>
    <m/>
    <s v="Btg - Conta Corrente"/>
    <s v="Lumx Studios S/A"/>
    <n v="100"/>
    <s v="Conselho"/>
    <s v="Lumx Studios S/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583"/>
    <d v="2023-04-05T00:00:00"/>
    <x v="29"/>
    <d v="2023-04-05T00:00:00"/>
    <n v="-718.88"/>
    <n v="-718.88"/>
    <x v="0"/>
    <n v="1"/>
    <n v="-718.88"/>
    <n v="-718.88"/>
    <n v="1"/>
    <m/>
    <s v="Btg - Conta Corrente"/>
    <s v="Lumx Studios S/A"/>
    <n v="100"/>
    <s v="Conselho"/>
    <s v="Lumx Studios S/A"/>
    <m/>
    <s v="Reembolso Hospedagem Antonia"/>
    <m/>
    <s v="Btg - Conta Corrente"/>
    <m/>
    <x v="84"/>
    <s v="Despesa Comercial"/>
    <s v="Comercial"/>
    <s v="Operating Costs"/>
    <s v="Operating Costs"/>
    <x v="6"/>
    <m/>
    <m/>
    <n v="0"/>
    <n v="0"/>
  </r>
  <r>
    <s v="634"/>
    <d v="2023-04-05T00:00:00"/>
    <x v="29"/>
    <d v="2023-04-05T00:00:00"/>
    <n v="50490.14"/>
    <n v="50490.14"/>
    <x v="0"/>
    <n v="1"/>
    <n v="50490.14"/>
    <n v="50490.1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5"/>
    <d v="2023-04-05T00:00:00"/>
    <x v="29"/>
    <d v="2023-04-05T00:00:00"/>
    <n v="64866.24"/>
    <n v="64866.24"/>
    <x v="0"/>
    <n v="1"/>
    <n v="64866.24"/>
    <n v="64866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6"/>
    <d v="2023-04-05T00:00:00"/>
    <x v="29"/>
    <d v="2023-04-05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37"/>
    <d v="2023-04-05T00:00:00"/>
    <x v="29"/>
    <d v="2023-04-05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5"/>
    <d v="2023-04-05T00:00:00"/>
    <x v="29"/>
    <d v="2023-04-05T00:00:00"/>
    <n v="-64866.24"/>
    <n v="-64866.24"/>
    <x v="0"/>
    <n v="1"/>
    <n v="-64866.24"/>
    <n v="-64866.24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596"/>
    <d v="2023-04-05T00:00:00"/>
    <x v="29"/>
    <d v="2023-04-05T00:00:00"/>
    <n v="-50490.14"/>
    <n v="-50490.14"/>
    <x v="0"/>
    <n v="1"/>
    <n v="-50490.14"/>
    <n v="-50490.1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9597"/>
    <d v="2023-04-05T00:00:00"/>
    <x v="29"/>
    <d v="2023-04-05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8"/>
    <d v="2023-04-05T00:00:00"/>
    <x v="29"/>
    <d v="2023-04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c3dd1f1e-6df9-46a6-9fc3-25413e09bc3d"/>
    <d v="2023-04-05T00:00:00"/>
    <x v="29"/>
    <d v="2023-04-05T00:00:00"/>
    <n v="-1.6816621248"/>
    <n v="-1.6816621248"/>
    <x v="1"/>
    <n v="5.777215189873417"/>
    <n v="-9.715323971629365"/>
    <n v="-9.7153239716293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087c2b6e80c2bb3f5c201ca75bf9a48eb005feb8f23794a9f9c876d408a8f"/>
    <n v="1"/>
    <n v="1"/>
  </r>
  <r>
    <s v="16795f91-547f-4f7b-81c8-0dedfd565965"/>
    <d v="2023-04-05T00:00:00"/>
    <x v="29"/>
    <d v="2023-04-05T00:00:00"/>
    <n v="-0.0221336"/>
    <n v="-0.0221336"/>
    <x v="1"/>
    <n v="5.777215189873417"/>
    <n v="-0.1278705701265823"/>
    <n v="-0.127870570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8ca264be185af00b523197b4d66de8a73ccd40f5788d67a7ca399f0fd56e6"/>
    <n v="1"/>
    <n v="1"/>
  </r>
  <r>
    <s v="b192966f-2c0d-4862-b8bd-f72306df5574"/>
    <d v="2023-04-05T00:00:00"/>
    <x v="29"/>
    <d v="2023-04-05T00:00:00"/>
    <n v="-0.0223625"/>
    <n v="-0.0223625"/>
    <x v="1"/>
    <n v="5.777215189873417"/>
    <n v="-0.1291929746835443"/>
    <n v="-0.12919297468354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7e419f169dd05c365b385e2ea8d81833ca02a4806f9a8b8a79db529a8107b"/>
    <n v="1"/>
    <n v="1"/>
  </r>
  <r>
    <s v="ae82b68f-dc56-4724-8434-36dd6eb4dab7"/>
    <d v="2023-04-05T00:00:00"/>
    <x v="29"/>
    <d v="2023-04-05T00:00:00"/>
    <n v="-0.0223604"/>
    <n v="-0.0223604"/>
    <x v="1"/>
    <n v="5.777215189873417"/>
    <n v="-0.1291808425316456"/>
    <n v="-0.1291808425316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56744e3c2ef281fef4c56d011e65a93923db10f19224fdbba7ad0aba13b9"/>
    <n v="1"/>
    <n v="1"/>
  </r>
  <r>
    <s v="5e37102c-f53d-40b4-a9b9-c48bc991e835"/>
    <d v="2023-04-05T00:00:00"/>
    <x v="29"/>
    <d v="2023-04-05T00:00:00"/>
    <n v="-0.1904549"/>
    <n v="-0.1904549"/>
    <x v="1"/>
    <n v="5.777215189873417"/>
    <n v="-1.100298941265823"/>
    <n v="-1.10029894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dd0f3d7840a0e1ff453ce8c5cfb60d959b1c445bff36bbafb16d56ff854a1d"/>
    <n v="1"/>
    <n v="1"/>
  </r>
  <r>
    <s v="f95f3727-d485-48cc-9805-5ec844fd648c"/>
    <d v="2023-04-05T00:00:00"/>
    <x v="29"/>
    <d v="2023-04-05T00:00:00"/>
    <n v="-0.0342670828"/>
    <n v="-0.0342670828"/>
    <x v="1"/>
    <n v="5.777215189873417"/>
    <n v="-0.1979683112648101"/>
    <n v="-0.197968311264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49bcf7629a29f12971e0b6af1977de0fcfbfc13199d035f8dec400ae920aef"/>
    <n v="1"/>
    <n v="1"/>
  </r>
  <r>
    <s v="97947ff0-3f6a-4fc1-8d2b-22413a6ab9e7"/>
    <d v="2023-04-05T00:00:00"/>
    <x v="29"/>
    <d v="2023-04-05T00:00:00"/>
    <n v="-0.0608232324"/>
    <n v="-0.0608232324"/>
    <x v="1"/>
    <n v="5.777215189873417"/>
    <n v="-0.351388902118481"/>
    <n v="-0.351388902118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6defda529039e6c0cc36670b55b80f1e329354d42dd8e49cdd9e778018a144"/>
    <n v="1"/>
    <n v="1"/>
  </r>
  <r>
    <s v="8a9fd787-0cd4-404c-b0c1-de1772103f92"/>
    <d v="2023-04-05T00:00:00"/>
    <x v="29"/>
    <d v="2023-04-05T00:00:00"/>
    <n v="-0.012837258"/>
    <n v="-0.012837258"/>
    <x v="1"/>
    <n v="5.777215189873417"/>
    <n v="-0.07416360191392404"/>
    <n v="-0.074163601913924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e1ddc0e321bc92c27d2ad4e63276ae6540bf40a2bbfc518ec97dc8027be7d7"/>
    <n v="1"/>
    <n v="1"/>
  </r>
  <r>
    <s v="df22b047-bc46-4f8e-badb-47e2d96c63ec"/>
    <d v="2023-04-05T00:00:00"/>
    <x v="29"/>
    <d v="2023-04-05T00:00:00"/>
    <n v="-0.0637795188"/>
    <n v="-0.0637795188"/>
    <x v="1"/>
    <n v="5.777215189873417"/>
    <n v="-0.3684680048141772"/>
    <n v="-0.36846800481417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8a439b8ef34121d0493f01a22f5e36fe5a937820b9f4887de823d2f9bbcd60"/>
    <n v="1"/>
    <n v="1"/>
  </r>
  <r>
    <s v="8258d16f-d0ca-4e76-a70f-8d0a63faa14e"/>
    <d v="2023-04-05T00:00:00"/>
    <x v="29"/>
    <d v="2023-04-05T00:00:00"/>
    <n v="-0.0368383248"/>
    <n v="-0.0368383248"/>
    <x v="1"/>
    <n v="5.777215189873417"/>
    <n v="-0.2128229296040506"/>
    <n v="-0.21282292960405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ba0f06f90c01a2c403b50c3d9292f79f010e02425e027f2379b4e415544cbb"/>
    <n v="1"/>
    <n v="1"/>
  </r>
  <r>
    <s v="4e2b6c51-566c-49bc-a22e-562af58adf8c"/>
    <d v="2023-04-05T00:00:00"/>
    <x v="29"/>
    <d v="2023-04-05T00:00:00"/>
    <n v="-0.0220265"/>
    <n v="-0.0220265"/>
    <x v="1"/>
    <n v="5.777215189873417"/>
    <n v="-0.1272518303797468"/>
    <n v="-0.127251830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25cf178beeac438606f1adab38614fac580c2f0d7fb0be4168543c5fc1a36"/>
    <n v="1"/>
    <n v="1"/>
  </r>
  <r>
    <s v="3584"/>
    <d v="2023-04-04T00:00:00"/>
    <x v="30"/>
    <d v="2023-04-04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5"/>
    <d v="2023-04-04T00:00:00"/>
    <x v="30"/>
    <d v="2023-04-04T00:00:00"/>
    <n v="-2903.22"/>
    <n v="-2903.22"/>
    <x v="0"/>
    <n v="1"/>
    <n v="-2903.22"/>
    <n v="-2903.22"/>
    <n v="1"/>
    <m/>
    <s v="Btg - Conta Corrente"/>
    <s v="Antonio Manoel do Nascimento"/>
    <n v="100"/>
    <s v="Tecnologia"/>
    <s v="Antonio Manoel do Nasciment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6"/>
    <d v="2023-04-04T00:00:00"/>
    <x v="30"/>
    <d v="2023-04-04T00:00:00"/>
    <n v="-4983.02"/>
    <n v="-4983.02"/>
    <x v="0"/>
    <n v="1"/>
    <n v="-4983.02"/>
    <n v="-4983.02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587"/>
    <d v="2023-04-04T00:00:00"/>
    <x v="30"/>
    <d v="2023-04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8"/>
    <d v="2023-04-04T00:00:00"/>
    <x v="30"/>
    <d v="2023-04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9"/>
    <d v="2023-04-04T00:00:00"/>
    <x v="30"/>
    <d v="2023-04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0"/>
    <d v="2023-04-04T00:00:00"/>
    <x v="30"/>
    <d v="2023-04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1"/>
    <d v="2023-04-04T00:00:00"/>
    <x v="30"/>
    <d v="2023-04-04T00:00:00"/>
    <n v="-13313.44"/>
    <n v="-13313.44"/>
    <x v="0"/>
    <n v="1"/>
    <n v="-13313.44"/>
    <n v="-13313.44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2"/>
    <d v="2023-04-04T00:00:00"/>
    <x v="30"/>
    <d v="2023-04-04T00:00:00"/>
    <n v="-13313.44"/>
    <n v="-13313.44"/>
    <x v="0"/>
    <n v="1"/>
    <n v="-13313.44"/>
    <n v="-13313.44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593"/>
    <d v="2023-04-04T00:00:00"/>
    <x v="30"/>
    <d v="2023-04-04T00:00:00"/>
    <n v="-10820.93"/>
    <n v="-10820.93"/>
    <x v="0"/>
    <n v="1"/>
    <n v="-10820.93"/>
    <n v="-10820.93"/>
    <n v="1"/>
    <m/>
    <s v="Btg - Conta Corrente"/>
    <s v="Caio Barbosa Zacarias"/>
    <n v="100"/>
    <s v="Comercial"/>
    <s v="Caio Barbosa Zacarias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4"/>
    <d v="2023-04-04T00:00:00"/>
    <x v="30"/>
    <d v="2023-04-04T00:00:00"/>
    <n v="-7820.93"/>
    <n v="-7820.93"/>
    <x v="0"/>
    <n v="1"/>
    <n v="-7820.93"/>
    <n v="-7820.93"/>
    <n v="1"/>
    <m/>
    <s v="Btg - Conta Corrente"/>
    <s v="Gabriel Polverelli Nogueira"/>
    <n v="100"/>
    <s v="Tecnologia"/>
    <s v="Gabriel Polverelli Nogueira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5"/>
    <d v="2023-04-04T00:00:00"/>
    <x v="30"/>
    <d v="2023-04-04T00:00:00"/>
    <n v="-10820.93"/>
    <n v="-10820.93"/>
    <x v="0"/>
    <n v="1"/>
    <n v="-10820.93"/>
    <n v="-10820.93"/>
    <n v="1"/>
    <m/>
    <s v="Btg - Conta Corrente"/>
    <s v="Michel Ruthenberg Goldberg"/>
    <n v="100"/>
    <s v="Financeiro"/>
    <s v="Michel Ruthenberg Goldberg"/>
    <m/>
    <s v="Prestação de Serviços (Valor Que Faltava Mar/23)"/>
    <m/>
    <s v="Btg - Conta Corrente"/>
    <m/>
    <x v="39"/>
    <s v="Despesas com Pessoal"/>
    <s v="People"/>
    <s v="People"/>
    <s v="People"/>
    <x v="9"/>
    <m/>
    <m/>
    <n v="0"/>
    <n v="0"/>
  </r>
  <r>
    <s v="3596"/>
    <d v="2023-04-04T00:00:00"/>
    <x v="30"/>
    <d v="2023-04-04T00:00:00"/>
    <n v="-13313.44"/>
    <n v="-13313.44"/>
    <x v="0"/>
    <n v="1"/>
    <n v="-13313.44"/>
    <n v="-13313.44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597"/>
    <d v="2023-04-04T00:00:00"/>
    <x v="30"/>
    <d v="2023-04-04T00:00:00"/>
    <n v="-3870.96"/>
    <n v="-3870.96"/>
    <x v="0"/>
    <n v="1"/>
    <n v="-3870.96"/>
    <n v="-3870.96"/>
    <n v="1"/>
    <m/>
    <s v="Btg - Conta Corrente"/>
    <s v="Thamyres Guedes Reis Corrêa"/>
    <n v="100"/>
    <s v="Tecnologia"/>
    <s v="Thamyres Guedes Reis Corrêa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8"/>
    <d v="2023-04-04T00:00:00"/>
    <x v="30"/>
    <d v="2023-04-04T00:00:00"/>
    <n v="-404.99"/>
    <n v="-404.99"/>
    <x v="0"/>
    <n v="1"/>
    <n v="-404.99"/>
    <n v="-404.99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599"/>
    <d v="2023-04-04T00:00:00"/>
    <x v="30"/>
    <d v="2023-04-04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0"/>
    <d v="2023-04-04T00:00:00"/>
    <x v="30"/>
    <d v="2023-04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Remuneração Estágio"/>
    <m/>
    <s v="Btg - Conta Corrente"/>
    <m/>
    <x v="40"/>
    <s v="Despesas com Pessoal"/>
    <s v="People"/>
    <s v="People"/>
    <s v="People"/>
    <x v="9"/>
    <m/>
    <m/>
    <n v="0"/>
    <n v="0"/>
  </r>
  <r>
    <s v="3601"/>
    <d v="2023-04-04T00:00:00"/>
    <x v="30"/>
    <d v="2023-04-04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2"/>
    <d v="2023-04-04T00:00:00"/>
    <x v="30"/>
    <d v="2023-04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03"/>
    <d v="2023-04-04T00:00:00"/>
    <x v="30"/>
    <d v="2023-04-04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39"/>
    <s v="Despesas com Pessoal"/>
    <s v="People"/>
    <s v="People"/>
    <s v="People"/>
    <x v="9"/>
    <m/>
    <m/>
    <n v="0"/>
    <n v="0"/>
  </r>
  <r>
    <s v="3604"/>
    <d v="2023-04-04T00:00:00"/>
    <x v="30"/>
    <d v="2023-04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5"/>
    <d v="2023-04-04T00:00:00"/>
    <x v="30"/>
    <d v="2023-04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6"/>
    <d v="2023-04-04T00:00:00"/>
    <x v="30"/>
    <d v="2023-04-04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7"/>
    <d v="2023-04-04T00:00:00"/>
    <x v="30"/>
    <d v="2023-04-04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8"/>
    <d v="2023-04-04T00:00:00"/>
    <x v="30"/>
    <d v="2023-04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9"/>
    <d v="2023-04-04T00:00:00"/>
    <x v="30"/>
    <d v="2023-04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0"/>
    <d v="2023-04-04T00:00:00"/>
    <x v="30"/>
    <d v="2023-04-04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11"/>
    <d v="2023-04-04T00:00:00"/>
    <x v="30"/>
    <d v="2023-04-04T00:00:00"/>
    <n v="-10000"/>
    <n v="-10000"/>
    <x v="0"/>
    <n v="1"/>
    <n v="-10000"/>
    <n v="-10000"/>
    <n v="1"/>
    <m/>
    <s v="Btg - Conta Corrente"/>
    <s v="Andre Fernando de Sales Pupo"/>
    <n v="100"/>
    <s v="Comercial"/>
    <s v="Andre Fernando de Sales Pup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2"/>
    <d v="2023-04-04T00:00:00"/>
    <x v="30"/>
    <d v="2023-04-04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3"/>
    <d v="2023-04-04T00:00:00"/>
    <x v="30"/>
    <d v="2023-04-04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14"/>
    <d v="2023-04-04T00:00:00"/>
    <x v="30"/>
    <d v="2023-04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5"/>
    <d v="2023-04-04T00:00:00"/>
    <x v="30"/>
    <d v="2023-04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6"/>
    <d v="2023-04-04T00:00:00"/>
    <x v="30"/>
    <d v="2023-04-04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638"/>
    <d v="2023-04-04T00:00:00"/>
    <x v="30"/>
    <d v="2023-04-04T00:00:00"/>
    <n v="4945782"/>
    <n v="4945782"/>
    <x v="0"/>
    <n v="1"/>
    <n v="4945782"/>
    <n v="4945782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39"/>
    <d v="2023-04-04T00:00:00"/>
    <x v="30"/>
    <d v="2023-04-04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9"/>
    <d v="2023-04-04T00:00:00"/>
    <x v="30"/>
    <d v="2023-04-04T00:00:00"/>
    <n v="-4945782"/>
    <n v="-4945782"/>
    <x v="0"/>
    <n v="1"/>
    <n v="-4945782"/>
    <n v="-4945782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0"/>
    <d v="2023-04-04T00:00:00"/>
    <x v="30"/>
    <d v="2023-04-04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ab7b1621-f8e7-4ea0-bf0a-2fc4810dff5f"/>
    <d v="2023-04-04T00:00:00"/>
    <x v="30"/>
    <d v="2023-04-04T00:00:00"/>
    <n v="-0.050825252715707"/>
    <n v="-0.050825252715707"/>
    <x v="3"/>
    <n v="9549.08163265306"/>
    <n v="-485.3344871825078"/>
    <n v="-485.3344871825078"/>
    <n v="1"/>
    <m/>
    <s v="Caio Bretas"/>
    <m/>
    <m/>
    <m/>
    <m/>
    <m/>
    <s v="Custos operacionais gerais"/>
    <m/>
    <s v="Caio Bretas"/>
    <m/>
    <x v="61"/>
    <s v="Blockchain"/>
    <s v="Technology &amp; Infrastructure"/>
    <s v="Operating Costs"/>
    <s v="Operating Costs"/>
    <x v="7"/>
    <m/>
    <s v="0xab58e929e057ef2db25c77f15574e0614e75ce40469bc24631b941facc2862eb"/>
    <n v="1"/>
    <n v="1"/>
  </r>
  <r>
    <s v="5a6cdaf0-7c6b-455b-8954-757d93e62367"/>
    <d v="2023-04-04T00:00:00"/>
    <x v="30"/>
    <d v="2023-04-04T00:00:00"/>
    <n v="-0.0214805"/>
    <n v="-0.0214805"/>
    <x v="1"/>
    <n v="5.811224489795919"/>
    <n v="-0.1248280076530612"/>
    <n v="-0.12482800765306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c043cc85f6b8db0d594848d15b87833ba5950390f2f8c994754425f409e5b7"/>
    <n v="1"/>
    <n v="1"/>
  </r>
  <r>
    <s v="3f6c5036-17b9-41f1-83f5-c4855c12de98"/>
    <d v="2023-04-04T00:00:00"/>
    <x v="30"/>
    <d v="2023-04-04T00:00:00"/>
    <n v="-0.0213314"/>
    <n v="-0.0213314"/>
    <x v="1"/>
    <n v="5.811224489795919"/>
    <n v="-0.1239615540816327"/>
    <n v="-0.123961554081632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6c95b398af1a438f194e42ffb20fe1a5a8cb77cb7fada44fdaba5a70530015d"/>
    <n v="1"/>
    <n v="1"/>
  </r>
  <r>
    <s v="1506fe54-0f26-4398-a17b-44c13e419fb5"/>
    <d v="2023-04-04T00:00:00"/>
    <x v="30"/>
    <d v="2023-04-04T00:00:00"/>
    <n v="-0.0152111319"/>
    <n v="-0.0152111319"/>
    <x v="1"/>
    <n v="5.811224489795919"/>
    <n v="-0.08839530221479591"/>
    <n v="-0.088395302214795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75006600c732a22602a5b5cb9010eb9ef9c6492c372d09a22b8906fe9b09f1"/>
    <n v="1"/>
    <n v="1"/>
  </r>
  <r>
    <s v="c5cca727-6cbd-47bc-a257-0992428dc20c"/>
    <d v="2023-04-04T00:00:00"/>
    <x v="30"/>
    <d v="2023-04-04T00:00:00"/>
    <n v="-0.0222071"/>
    <n v="-0.0222071"/>
    <x v="1"/>
    <n v="5.811224489795919"/>
    <n v="-0.1290504433673469"/>
    <n v="-0.12905044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c5ec173a112a3ec8ae292741374ab6f6ca95f97df1475bb5aa0daec705916df"/>
    <n v="1"/>
    <n v="1"/>
  </r>
  <r>
    <s v="32585402-e6cb-409b-b780-3bcfd31361a8"/>
    <d v="2023-04-04T00:00:00"/>
    <x v="30"/>
    <d v="2023-04-04T00:00:00"/>
    <n v="-0.0155928648"/>
    <n v="-0.0155928648"/>
    <x v="1"/>
    <n v="5.811224489795919"/>
    <n v="-0.09061363779183675"/>
    <n v="-0.090613637791836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c8ecb1fd7ff3a28f84ca42a92716963e0e7873990eb46dd2931d21aa99b3d7"/>
    <n v="1"/>
    <n v="1"/>
  </r>
  <r>
    <s v="6fdc69ab-83e7-457e-a84c-762b63afb7da"/>
    <d v="2023-04-04T00:00:00"/>
    <x v="30"/>
    <d v="2023-04-04T00:00:00"/>
    <n v="-0.0374753036"/>
    <n v="-0.0374753036"/>
    <x v="1"/>
    <n v="5.811224489795919"/>
    <n v="-0.2177774020428571"/>
    <n v="-0.2177774020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2b16fcc4526a4dfdbd327a66c3e063dffb9d93b30d7ffac0d17167160c1a"/>
    <n v="1"/>
    <n v="1"/>
  </r>
  <r>
    <s v="347"/>
    <d v="2023-04-03T00:00:00"/>
    <x v="31"/>
    <d v="2023-04-03T00:00:00"/>
    <n v="5125400"/>
    <n v="5125400"/>
    <x v="0"/>
    <n v="1"/>
    <n v="5125400"/>
    <n v="5125400"/>
    <n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5"/>
    <s v="Aporte"/>
    <s v="Investment"/>
    <s v="Investment Subscription"/>
    <s v="Investment Subscription"/>
    <x v="15"/>
    <m/>
    <m/>
    <n v="0"/>
    <n v="0"/>
  </r>
  <r>
    <s v="3618"/>
    <d v="2023-04-03T00:00:00"/>
    <x v="31"/>
    <d v="2023-04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619"/>
    <d v="2023-04-03T00:00:00"/>
    <x v="31"/>
    <d v="2023-04-03T00:00:00"/>
    <n v="-265.69"/>
    <n v="-265.69"/>
    <x v="0"/>
    <n v="1"/>
    <n v="-265.69"/>
    <n v="-265.69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20"/>
    <d v="2023-04-03T00:00:00"/>
    <x v="31"/>
    <d v="2023-04-03T00:00:00"/>
    <n v="-253.11"/>
    <n v="-253.11"/>
    <x v="0"/>
    <n v="1"/>
    <n v="-253.11"/>
    <n v="-253.11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621"/>
    <d v="2023-04-03T00:00:00"/>
    <x v="31"/>
    <d v="2023-04-03T00:00:00"/>
    <n v="-4704.57"/>
    <n v="-4704.57"/>
    <x v="0"/>
    <n v="1"/>
    <n v="-4704.57"/>
    <n v="-4704.57"/>
    <n v="1"/>
    <m/>
    <s v="Cartão de Crédito - Conta Simples"/>
    <s v="Venly"/>
    <n v="100"/>
    <m/>
    <s v="Venly"/>
    <m/>
    <s v="Software Venly - Utilização de Plataforma Parceira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81"/>
    <d v="2023-04-03T00:00:00"/>
    <x v="31"/>
    <d v="2023-04-03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ir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640"/>
    <d v="2023-04-03T00:00:00"/>
    <x v="31"/>
    <d v="2023-04-03T00:00:00"/>
    <n v="7000"/>
    <n v="7000"/>
    <x v="0"/>
    <n v="1"/>
    <n v="7000"/>
    <n v="7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41"/>
    <d v="2023-04-03T00:00:00"/>
    <x v="31"/>
    <d v="2023-04-03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1"/>
    <d v="2023-04-03T00:00:00"/>
    <x v="31"/>
    <d v="2023-04-03T00:00:00"/>
    <n v="-6000"/>
    <n v="-6000"/>
    <x v="0"/>
    <n v="1"/>
    <n v="-6000"/>
    <n v="-6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2"/>
    <d v="2023-04-03T00:00:00"/>
    <x v="31"/>
    <d v="2023-04-03T00:00:00"/>
    <n v="-7000"/>
    <n v="-7000"/>
    <x v="0"/>
    <n v="1"/>
    <n v="-7000"/>
    <n v="-7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7942f83-77f2-41f1-87c2-11a279dae9f8"/>
    <d v="2023-04-03T00:00:00"/>
    <x v="31"/>
    <d v="2023-04-03T00:00:00"/>
    <n v="-0.004607437015526052"/>
    <n v="-0.004607437015526052"/>
    <x v="3"/>
    <n v="9239.795918367347"/>
    <n v="-42.57177773019224"/>
    <n v="-42.57177773019224"/>
    <n v="1"/>
    <m/>
    <s v="Ledger"/>
    <s v="Contrato 55Unity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bc1848bd99d5364a54f5f32ab4858ce32388a699c5e7da841530c60d461b6f4b"/>
    <n v="1"/>
    <n v="1"/>
  </r>
  <r>
    <s v="a07572b0-8c7e-4e59-8b38-e28a0a200635"/>
    <d v="2023-04-03T00:00:00"/>
    <x v="31"/>
    <d v="2023-04-03T00:00:00"/>
    <n v="-0.004372913932442127"/>
    <n v="-0.004372913932442127"/>
    <x v="3"/>
    <n v="9239.795918367347"/>
    <n v="-40.40483230435046"/>
    <n v="-40.40483230435046"/>
    <n v="1"/>
    <m/>
    <s v="55Unity"/>
    <s v="Contrato 55Unity"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1f1e4ec4276c28e0147ad7b168d4becab023c984faea1f31ffd12b875c9e9aea"/>
    <n v="1"/>
    <n v="1"/>
  </r>
  <r>
    <s v="d2acb077-1a08-429c-a54b-3958912addd3"/>
    <d v="2023-04-03T00:00:00"/>
    <x v="31"/>
    <d v="2023-04-03T00:00:00"/>
    <n v="-0.0330610335"/>
    <n v="-0.0330610335"/>
    <x v="1"/>
    <n v="5.596938775510204"/>
    <n v="-0.1850405803545918"/>
    <n v="-0.18504058035459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30988bc43e102d2f4d6b20279dea970018187aa652b0e77b62066746f14753"/>
    <n v="1"/>
    <n v="1"/>
  </r>
  <r>
    <s v="c5132461-b657-44c2-aa7e-9838ffce2c0c"/>
    <d v="2023-04-03T00:00:00"/>
    <x v="31"/>
    <d v="2023-04-03T00:00:00"/>
    <n v="-0.0218039"/>
    <n v="-0.0218039"/>
    <x v="1"/>
    <n v="5.596938775510204"/>
    <n v="-0.1220350933673469"/>
    <n v="-0.12203509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ec558fbde0d38aee7affd0fb004b3610b8a764316d96a5b78155f89e4bd5747"/>
    <n v="1"/>
    <n v="1"/>
  </r>
  <r>
    <s v="22e2a1f9-872f-4378-9e16-8807cbcadf80"/>
    <d v="2023-04-03T00:00:00"/>
    <x v="31"/>
    <d v="2023-04-03T00:00:00"/>
    <n v="-0.029305376"/>
    <n v="-0.029305376"/>
    <x v="1"/>
    <n v="5.596938775510204"/>
    <n v="-0.1640203952653061"/>
    <n v="-0.16402039526530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4e7fcdad4f44b5cd935e02e15e05bbd77212171eafec9b7446be6f5749cac6"/>
    <n v="1"/>
    <n v="1"/>
  </r>
  <r>
    <s v="0d9160a3-8e49-42e2-986d-69f94b8b5aa2"/>
    <d v="2023-04-03T00:00:00"/>
    <x v="31"/>
    <d v="2023-04-03T00:00:00"/>
    <n v="-0.0228791"/>
    <n v="-0.0228791"/>
    <x v="1"/>
    <n v="5.596938775510204"/>
    <n v="-0.1280529219387755"/>
    <n v="-0.128052921938775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d7cab41d266326b7b5d81aff906439c22d79ee996855921944f63675bb08d2c"/>
    <n v="1"/>
    <n v="1"/>
  </r>
  <r>
    <s v="3622"/>
    <d v="2023-04-02T00:00:00"/>
    <x v="32"/>
    <d v="2023-04-02T00:00:00"/>
    <n v="-247.89"/>
    <n v="-247.89"/>
    <x v="0"/>
    <n v="1"/>
    <n v="-247.89"/>
    <n v="-247.8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f985035-f991-4e5a-b0f3-42d9d40633b8"/>
    <d v="2023-04-02T00:00:00"/>
    <x v="32"/>
    <d v="2023-04-02T00:00:00"/>
    <n v="-0.0215162"/>
    <n v="-0.0215162"/>
    <x v="1"/>
    <n v="5.62051282051282"/>
    <n v="-0.1209320779487179"/>
    <n v="-0.120932077948717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d15be3906787bbcc90cc601bb1146dc96d6ee2b1fd667bf7473cc2633884fce"/>
    <n v="1"/>
    <n v="1"/>
  </r>
  <r>
    <s v="60865f7f-39a7-418f-8b71-d5b827b5315a"/>
    <d v="2023-04-02T00:00:00"/>
    <x v="32"/>
    <d v="2023-04-02T00:00:00"/>
    <n v="-0.008150640000000001"/>
    <n v="-0.008150640000000001"/>
    <x v="1"/>
    <n v="5.62051282051282"/>
    <n v="-0.04581077661538462"/>
    <n v="-0.045810776615384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ef7116650ad319643bab563bac57e6c0584e17c63671df4f90dfb74f693b5d"/>
    <n v="1"/>
    <n v="1"/>
  </r>
  <r>
    <s v="694867c7-36bc-4cd0-bb27-afb1c96b801d"/>
    <d v="2023-04-02T00:00:00"/>
    <x v="32"/>
    <d v="2023-04-02T00:00:00"/>
    <n v="-0.0096890733"/>
    <n v="-0.0096890733"/>
    <x v="1"/>
    <n v="5.62051282051282"/>
    <n v="-0.05445756070153845"/>
    <n v="-0.0544575607015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9fd79b11f651b9b33f6084c2ced804384e8827cb999ca8b63c5a6bcc2eb9a"/>
    <n v="1"/>
    <n v="1"/>
  </r>
  <r>
    <s v="3623"/>
    <d v="2023-04-01T00:00:00"/>
    <x v="33"/>
    <d v="2023-04-01T00:00:00"/>
    <n v="-218.25"/>
    <n v="-218.25"/>
    <x v="0"/>
    <n v="1"/>
    <n v="-218.25"/>
    <n v="-218.2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624"/>
    <d v="2023-04-01T00:00:00"/>
    <x v="33"/>
    <d v="2023-04-01T00:00:00"/>
    <n v="-1754.12"/>
    <n v="-1754.12"/>
    <x v="0"/>
    <n v="1"/>
    <n v="-1754.12"/>
    <n v="-1754.12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9251d3b3-7dca-41cd-a205-6e2a25efd9de"/>
    <d v="2023-04-01T00:00:00"/>
    <x v="33"/>
    <d v="2023-04-01T00:00:00"/>
    <n v="-0.022289"/>
    <n v="-0.022289"/>
    <x v="1"/>
    <n v="5.685071574642127"/>
    <n v="-0.1267145603271984"/>
    <n v="-0.126714560327198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90cfe43fd465f5a44b3e9f51f532c86a810c84f5132a42d49c2d5e71efb7144"/>
    <n v="1"/>
    <n v="1"/>
  </r>
  <r>
    <s v="8536f7f7-b6e0-467d-a522-175f17b724bd"/>
    <d v="2023-04-01T00:00:00"/>
    <x v="33"/>
    <d v="2023-04-01T00:00:00"/>
    <n v="-0.0111867534"/>
    <n v="-0.0111867534"/>
    <x v="1"/>
    <n v="5.685071574642127"/>
    <n v="-0.06359749376687118"/>
    <n v="-0.063597493766871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b24f6e374d4a0a75717dda9eff8b3e2c174e6dadeca807bdbd1449ae7991f3"/>
    <n v="1"/>
    <n v="1"/>
  </r>
  <r>
    <s v="8db9fb29-190d-4ad2-a1a2-038a18629d26"/>
    <d v="2023-04-01T00:00:00"/>
    <x v="33"/>
    <d v="2023-04-01T00:00:00"/>
    <n v="-0.012327843"/>
    <n v="-0.012327843"/>
    <x v="1"/>
    <n v="5.685071574642127"/>
    <n v="-0.07008466981595093"/>
    <n v="-0.070084669815950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e562be89ff1c7d363145ec0c9423cf4d9ea510efd34f740f494f17c1f02374"/>
    <n v="1"/>
    <n v="1"/>
  </r>
  <r>
    <s v="f1c467a6-8f8c-43af-ae78-50d20d9e7f47"/>
    <d v="2023-04-01T00:00:00"/>
    <x v="33"/>
    <d v="2023-04-01T00:00:00"/>
    <n v="-0.0222974"/>
    <n v="-0.0222974"/>
    <x v="1"/>
    <n v="5.685071574642127"/>
    <n v="-0.1267623149284254"/>
    <n v="-0.126762314928425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022284440920d4d98d2bd85f7f34e2afb9a1da6a3fbae1c5add484c15eb444"/>
    <n v="1"/>
    <n v="1"/>
  </r>
  <r>
    <s v="3626"/>
    <d v="2023-03-31T00:00:00"/>
    <x v="34"/>
    <d v="2023-03-31T00:00:00"/>
    <n v="-11.09"/>
    <n v="-11.09"/>
    <x v="0"/>
    <n v="1"/>
    <n v="-11.09"/>
    <n v="-11.09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627"/>
    <d v="2023-03-31T00:00:00"/>
    <x v="34"/>
    <d v="2023-03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87"/>
    <d v="2023-03-31T00:00:00"/>
    <x v="34"/>
    <d v="2023-03-31T00:00:00"/>
    <n v="-42.97"/>
    <n v="-42.97"/>
    <x v="0"/>
    <n v="1"/>
    <n v="-42.97"/>
    <n v="-42.97"/>
    <n v="1"/>
    <m/>
    <s v="Conta Simples"/>
    <s v="Rappi Brasil Intermediacao de Negocios Ltda"/>
    <n v="100"/>
    <m/>
    <s v="Rappi Brasil Intermediacao de Negocios Ltda"/>
    <m/>
    <s v="Compra de Papel Toalha e Glad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3"/>
    <d v="2023-03-31T00:00:00"/>
    <x v="34"/>
    <d v="2023-03-31T00:00:00"/>
    <n v="25.57"/>
    <n v="25.57"/>
    <x v="0"/>
    <n v="1"/>
    <n v="25.57"/>
    <n v="25.5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8"/>
    <d v="2023-03-31T00:00:00"/>
    <x v="34"/>
    <d v="2023-03-31T00:00:00"/>
    <n v="6.24"/>
    <n v="6.24"/>
    <x v="0"/>
    <n v="1"/>
    <n v="6.24"/>
    <n v="6.24"/>
    <n v="1"/>
    <m/>
    <s v="Lumx Studios S/A"/>
    <s v="Btg - Conta Corrente"/>
    <n v="100"/>
    <s v="Comercial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42"/>
    <d v="2023-03-31T00:00:00"/>
    <x v="34"/>
    <d v="2023-03-31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3"/>
    <d v="2023-03-31T00:00:00"/>
    <x v="34"/>
    <d v="2023-03-31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ec6a32e-6b88-4935-9c13-504f7a3175a1"/>
    <d v="2023-03-31T00:00:00"/>
    <x v="34"/>
    <d v="2023-03-31T00:00:00"/>
    <n v="-0.008311968899999999"/>
    <n v="-0.008311968899999999"/>
    <x v="1"/>
    <n v="5.717935615738375"/>
    <n v="-0.04752730301021971"/>
    <n v="-0.047527303010219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071ffd0e6cc09c3f76d2136f31b3a2ecd5ac4973273d21f0e52ce5e8a651f"/>
    <n v="1"/>
    <n v="1"/>
  </r>
  <r>
    <s v="704d0d9d-9378-47d2-90b9-e0212837c3db"/>
    <d v="2023-03-31T00:00:00"/>
    <x v="34"/>
    <d v="2023-03-31T00:00:00"/>
    <n v="-0.0305908896"/>
    <n v="-0.0305908896"/>
    <x v="1"/>
    <n v="5.717935615738375"/>
    <n v="-0.1749167371609606"/>
    <n v="-0.17491673716096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9eee8e951a4ea879ed92405e1b12cf9c5242f1627b0a62f9a016e2c8085902"/>
    <n v="1"/>
    <n v="1"/>
  </r>
  <r>
    <s v="6fbba863-f959-4369-be85-f60bd806eb45"/>
    <d v="2023-03-31T00:00:00"/>
    <x v="34"/>
    <d v="2023-03-31T00:00:00"/>
    <n v="-0.0391752032"/>
    <n v="-0.0391752032"/>
    <x v="1"/>
    <n v="5.717935615738375"/>
    <n v="-0.224001289631068"/>
    <n v="-0.2240012896310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555273b71070d46dd9c71d19b2ab56d136367f9f81f1bd5342416054767b44"/>
    <n v="1"/>
    <n v="1"/>
  </r>
  <r>
    <s v="376c2ae2-f193-4af3-a9f4-db138a5f3275"/>
    <d v="2023-03-31T00:00:00"/>
    <x v="34"/>
    <d v="2023-03-31T00:00:00"/>
    <n v="-0.0522608576"/>
    <n v="-0.0522608576"/>
    <x v="1"/>
    <n v="5.717935615738375"/>
    <n v="-0.2988242189800716"/>
    <n v="-0.29882421898007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e3acca3f5c73c8974c9aff5dead739627b6929397b4a8861088a74bff022e"/>
    <n v="1"/>
    <n v="1"/>
  </r>
  <r>
    <s v="be440d16-b09d-4741-b400-f6c4f8b8299c"/>
    <d v="2023-03-31T00:00:00"/>
    <x v="34"/>
    <d v="2023-03-31T00:00:00"/>
    <n v="-0.0377345364"/>
    <n v="-0.0377345364"/>
    <x v="1"/>
    <n v="5.717935615738375"/>
    <n v="-0.2157636496249361"/>
    <n v="-0.21576364962493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cdf314bb138605897b760462cad369d7ca8e46fa8aa034fe3cb4181a0240"/>
    <n v="1"/>
    <n v="1"/>
  </r>
  <r>
    <s v="23799f37-cb71-4a7c-a3f9-d5e804fa2d2d"/>
    <d v="2023-03-31T00:00:00"/>
    <x v="34"/>
    <d v="2023-03-31T00:00:00"/>
    <n v="0.0036540254"/>
    <n v="0.0036540254"/>
    <x v="1"/>
    <n v="5.717935615738375"/>
    <n v="0.02089348197547266"/>
    <n v="0.02089348197547266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f30a140fde64750ac42c9757b7a2615ee7c1bef6350d32c23ef8df3e505b9818"/>
    <n v="1"/>
    <n v="1"/>
  </r>
  <r>
    <s v="d6e37dab-c62b-4c49-9507-edce8eb120e0"/>
    <d v="2023-03-31T00:00:00"/>
    <x v="34"/>
    <d v="2023-03-31T00:00:00"/>
    <n v="-0.0220832"/>
    <n v="-0.0220832"/>
    <x v="1"/>
    <n v="5.717935615738375"/>
    <n v="-0.1262703157894737"/>
    <n v="-0.12627031578947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bf888d9b797a0a56d5975a23c7326bb8e785f8bdc1f35b2f50f869cd2fb5587"/>
    <n v="1"/>
    <n v="1"/>
  </r>
  <r>
    <s v="1fbc7f98-8ab5-414d-833a-05ff853cc19b"/>
    <d v="2023-03-31T00:00:00"/>
    <x v="34"/>
    <d v="2023-03-31T00:00:00"/>
    <n v="-0.0221378"/>
    <n v="-0.0221378"/>
    <x v="1"/>
    <n v="5.717935615738375"/>
    <n v="-0.126582515074093"/>
    <n v="-0.12658251507409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f07bd322d6f5a7a86bde03bebcc4e7bbfeea8f390e371e89e0ebcb93556c318"/>
    <n v="1"/>
    <n v="1"/>
  </r>
  <r>
    <s v="0e5f0c45-eb52-4d2d-ba8c-cc5f0328b0ff"/>
    <d v="2023-03-31T00:00:00"/>
    <x v="34"/>
    <d v="2023-03-31T00:00:00"/>
    <n v="-0.0227405"/>
    <n v="-0.0227405"/>
    <x v="1"/>
    <n v="5.717935615738375"/>
    <n v="-0.1300287148696985"/>
    <n v="-0.13002871486969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155d6f956384b39fb98f68cb6081e082f1005d9a05428db74f64276fe0b4a7c"/>
    <n v="1"/>
    <n v="1"/>
  </r>
  <r>
    <s v="a059d8a8-27bb-41d1-9c48-1b59d29fb7ea"/>
    <d v="2023-03-31T00:00:00"/>
    <x v="34"/>
    <d v="2023-03-31T00:00:00"/>
    <n v="-0.023024"/>
    <n v="-0.023024"/>
    <x v="1"/>
    <n v="5.717935615738375"/>
    <n v="-0.1316497496167603"/>
    <n v="-0.131649749616760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7989dc28f6aa8f06157eb998d5deceee06d788b64f216c7c383fbc949ff6cc0"/>
    <n v="1"/>
    <n v="1"/>
  </r>
  <r>
    <s v="bc0ee8df-e92e-41b9-9d3d-06df81939360"/>
    <d v="2023-03-31T00:00:00"/>
    <x v="34"/>
    <d v="2023-03-31T00:00:00"/>
    <n v="-0.0228602"/>
    <n v="-0.0228602"/>
    <x v="1"/>
    <n v="5.717935615738375"/>
    <n v="-0.1307131517629024"/>
    <n v="-0.130713151762902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516c233ca9697145451b6a132af4de8a8af9f4ec11d0e133f2096a01b7238e0"/>
    <n v="1"/>
    <n v="1"/>
  </r>
  <r>
    <s v="5c6bb4f0-3740-4993-b197-05abd8cc7c2c"/>
    <d v="2023-03-31T00:00:00"/>
    <x v="34"/>
    <d v="2023-03-31T00:00:00"/>
    <n v="-0.0231752"/>
    <n v="-0.0231752"/>
    <x v="1"/>
    <n v="5.717935615738375"/>
    <n v="-0.13251430148186"/>
    <n v="-0.132514301481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ff0c33d3895c30855985696f64443bf071d39dc9d6ca74e4214918b0bdf2b2"/>
    <n v="1"/>
    <n v="1"/>
  </r>
  <r>
    <s v="f949b6ce-1002-44a0-a348-17e92f45ec5b"/>
    <d v="2023-03-31T00:00:00"/>
    <x v="34"/>
    <d v="2023-03-31T00:00:00"/>
    <n v="-0.0308132424"/>
    <n v="-0.0308132424"/>
    <x v="1"/>
    <n v="5.717935615738375"/>
    <n v="-0.1761881361553398"/>
    <n v="-0.17618813615533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9abdcdbbec7086daee785d3593bcec031ffa71350160192b2c20e1ab5421de"/>
    <n v="1"/>
    <n v="1"/>
  </r>
  <r>
    <s v="3628"/>
    <d v="2023-03-30T00:00:00"/>
    <x v="35"/>
    <d v="2023-03-30T00:00:00"/>
    <n v="-43.17"/>
    <n v="-43.17"/>
    <x v="0"/>
    <n v="1"/>
    <n v="-43.17"/>
    <n v="-43.17"/>
    <n v="1"/>
    <m/>
    <s v="Conta Simples"/>
    <s v="Lumx Studios S/A"/>
    <n v="100"/>
    <s v="Conselho"/>
    <s v="Lumx Studios S/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9"/>
    <d v="2023-03-30T00:00:00"/>
    <x v="35"/>
    <d v="2023-03-30T00:00:00"/>
    <n v="-80.95999999999999"/>
    <n v="-80.95999999999999"/>
    <x v="0"/>
    <n v="1"/>
    <n v="-80.95999999999999"/>
    <n v="-80.9599999999999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30"/>
    <d v="2023-03-30T00:00:00"/>
    <x v="35"/>
    <d v="2023-03-30T00:00:00"/>
    <n v="-597.6900000000001"/>
    <n v="-597.6900000000001"/>
    <x v="0"/>
    <n v="1"/>
    <n v="-597.6900000000001"/>
    <n v="-597.6900000000001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643"/>
    <d v="2023-03-30T00:00:00"/>
    <x v="35"/>
    <d v="2023-03-30T00:00:00"/>
    <n v="500"/>
    <n v="500"/>
    <x v="0"/>
    <n v="1"/>
    <n v="500"/>
    <n v="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4"/>
    <d v="2023-03-30T00:00:00"/>
    <x v="35"/>
    <d v="2023-03-30T00:00:00"/>
    <n v="-500"/>
    <n v="-500"/>
    <x v="0"/>
    <n v="1"/>
    <n v="-500"/>
    <n v="-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228b7b05-21ab-4d0b-a04f-6b86813e7a14"/>
    <d v="2023-03-30T00:00:00"/>
    <x v="35"/>
    <d v="2023-03-30T00:00:00"/>
    <n v="-0.0126051376"/>
    <n v="-0.0126051376"/>
    <x v="1"/>
    <n v="5.628218331616889"/>
    <n v="-0.07094446651287332"/>
    <n v="-0.07094446651287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280017edead2683d79710e97e554ea4f7d06093f31f7bba7c96401b481f8a5"/>
    <n v="1"/>
    <n v="1"/>
  </r>
  <r>
    <s v="0eea1b41-9cfb-49de-9fb7-bf1d8904561d"/>
    <d v="2023-03-30T00:00:00"/>
    <x v="35"/>
    <d v="2023-03-30T00:00:00"/>
    <n v="-0.0122769015"/>
    <n v="-0.0122769015"/>
    <x v="1"/>
    <n v="5.628218331616889"/>
    <n v="-0.06909708207775488"/>
    <n v="-0.069097082077754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d341807cc970b532968bd400ad7f8e07b423eb8d327effa4759da169c90f49"/>
    <n v="1"/>
    <n v="1"/>
  </r>
  <r>
    <s v="f4ee51a0-8de4-4f90-9030-951d9535161c"/>
    <d v="2023-03-30T00:00:00"/>
    <x v="35"/>
    <d v="2023-03-30T00:00:00"/>
    <n v="-0.008924950800000001"/>
    <n v="-0.008924950800000001"/>
    <x v="1"/>
    <n v="5.628218331616889"/>
    <n v="-0.05023157170133882"/>
    <n v="-0.050231571701338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6a4d5a48a9abf828df3bba7cf7abe4698b8e99378945aa8abc03357b55083b"/>
    <n v="1"/>
    <n v="1"/>
  </r>
  <r>
    <s v="ecba71f3-5228-43e4-8732-09739aee4e96"/>
    <d v="2023-03-30T00:00:00"/>
    <x v="35"/>
    <d v="2023-03-30T00:00:00"/>
    <n v="-0.020830524"/>
    <n v="-0.020830524"/>
    <x v="1"/>
    <n v="5.628218331616889"/>
    <n v="-0.1172387370339856"/>
    <n v="-0.1172387370339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fe379ed1a05ef07126999d8a3fb4bcc9aa7948daad107c5eb5fb74fb973513"/>
    <n v="1"/>
    <n v="1"/>
  </r>
  <r>
    <s v="58b01565-e662-4059-9035-538d5002cce8"/>
    <d v="2023-03-30T00:00:00"/>
    <x v="35"/>
    <d v="2023-03-30T00:00:00"/>
    <n v="-0.0126946218"/>
    <n v="-0.0126946218"/>
    <x v="1"/>
    <n v="5.628218331616889"/>
    <n v="-0.07144810312770337"/>
    <n v="-0.07144810312770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17f5da8b1fb32a0a2cd0836e33004ae05330a8c79a219f8966b9665327ade"/>
    <n v="1"/>
    <n v="1"/>
  </r>
  <r>
    <s v="3631"/>
    <d v="2023-03-29T00:00:00"/>
    <x v="36"/>
    <d v="2023-03-29T00:00:00"/>
    <n v="-1989"/>
    <n v="-1989"/>
    <x v="0"/>
    <n v="1"/>
    <n v="-1989"/>
    <n v="-1989"/>
    <n v="1"/>
    <m/>
    <s v="Btg - Conta Corrente"/>
    <s v="Gav Assessoria Empresarial Ltda"/>
    <n v="100"/>
    <m/>
    <s v="Gav Assessoria Empresarial Ltda"/>
    <m/>
    <s v="Custos com Despachante (Livros Societário)"/>
    <m/>
    <s v="Btg - Conta Corrente"/>
    <m/>
    <x v="88"/>
    <s v="Round de Captação"/>
    <s v="Others"/>
    <s v="Operating Costs"/>
    <s v="Operating Costs"/>
    <x v="1"/>
    <m/>
    <m/>
    <n v="0"/>
    <n v="0"/>
  </r>
  <r>
    <s v="3632"/>
    <d v="2023-03-29T00:00:00"/>
    <x v="36"/>
    <d v="2023-03-29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33"/>
    <d v="2023-03-29T00:00:00"/>
    <x v="36"/>
    <d v="2023-03-29T00:00:00"/>
    <n v="-39"/>
    <n v="-39"/>
    <x v="0"/>
    <n v="1"/>
    <n v="-39"/>
    <n v="-39"/>
    <n v="1"/>
    <m/>
    <s v="Conta Simples"/>
    <s v="Yapay"/>
    <n v="100"/>
    <m/>
    <s v="Yapay"/>
    <m/>
    <s v="Software - Clicksign"/>
    <m/>
    <s v="Conta Simples"/>
    <m/>
    <x v="89"/>
    <s v="Software"/>
    <s v="Technology &amp; Infrastructure"/>
    <s v="Technology &amp; Infrastructure"/>
    <s v="Technology &amp; Infrastructure"/>
    <x v="3"/>
    <m/>
    <m/>
    <n v="0"/>
    <n v="0"/>
  </r>
  <r>
    <s v="3634"/>
    <d v="2023-03-29T00:00:00"/>
    <x v="36"/>
    <d v="2023-03-29T00:00:00"/>
    <n v="-12408.98"/>
    <n v="-12408.98"/>
    <x v="0"/>
    <n v="1"/>
    <n v="-12408.98"/>
    <n v="-12408.98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635"/>
    <d v="2023-03-29T00:00:00"/>
    <x v="36"/>
    <d v="2023-03-29T00:00:00"/>
    <n v="-1577.58"/>
    <n v="-1577.58"/>
    <x v="0"/>
    <n v="1"/>
    <n v="-1577.58"/>
    <n v="-1577.58"/>
    <n v="1"/>
    <m/>
    <s v="Cartão de Crédito - Conta Simples"/>
    <s v="Lumx Studios S/A"/>
    <n v="100"/>
    <s v="Conselho"/>
    <s v="Lumx Studios S/A"/>
    <m/>
    <s v="Software - Tailwind"/>
    <m/>
    <s v="Cartão de Crédito - Conta Simples"/>
    <m/>
    <x v="39"/>
    <s v="Despesas com Pessoal"/>
    <s v="People"/>
    <s v="People"/>
    <s v="People"/>
    <x v="9"/>
    <m/>
    <m/>
    <n v="0"/>
    <n v="0"/>
  </r>
  <r>
    <s v="3636"/>
    <d v="2023-03-29T00:00:00"/>
    <x v="36"/>
    <d v="2023-03-29T00:00:00"/>
    <n v="-84.87"/>
    <n v="-84.87"/>
    <x v="0"/>
    <n v="1"/>
    <n v="-84.87"/>
    <n v="-84.87"/>
    <n v="1"/>
    <m/>
    <s v="Cartão de Crédito - Conta Simples"/>
    <s v="Lumx Studios S/A"/>
    <n v="100"/>
    <s v="Conselho"/>
    <s v="Lumx Studios S/A"/>
    <m/>
    <s v="Iof Tailwind"/>
    <m/>
    <s v="Cartão de Crédito - Conta Simples"/>
    <m/>
    <x v="58"/>
    <s v="Taxas"/>
    <s v="Tax And Fees"/>
    <s v="Tax And Fees"/>
    <s v="Tax And Fees"/>
    <x v="13"/>
    <m/>
    <m/>
    <n v="0"/>
    <n v="0"/>
  </r>
  <r>
    <s v="411"/>
    <d v="2023-03-29T00:00:00"/>
    <x v="36"/>
    <d v="2023-03-29T00:00:00"/>
    <n v="5541.53"/>
    <n v="5541.53"/>
    <x v="0"/>
    <n v="1"/>
    <n v="5541.53"/>
    <n v="5541.53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12"/>
    <d v="2023-03-29T00:00:00"/>
    <x v="36"/>
    <d v="2023-03-29T00:00:00"/>
    <n v="3000"/>
    <n v="3000"/>
    <x v="0"/>
    <n v="1"/>
    <n v="3000"/>
    <n v="3000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3e25c125-0520-4711-afb6-dfc80329cc6d"/>
    <d v="2023-03-29T00:00:00"/>
    <x v="36"/>
    <d v="2023-03-29T00:00:00"/>
    <n v="-0.0144979509"/>
    <n v="-0.0144979509"/>
    <x v="1"/>
    <n v="5.800619834710744"/>
    <n v="-0.08409710155320248"/>
    <n v="-0.084097101553202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7df5a429cdd33432c05b761d6889ee2c664118e00c01d35a69e644de6883d"/>
    <n v="1"/>
    <n v="1"/>
  </r>
  <r>
    <s v="644"/>
    <d v="2023-03-28T00:00:00"/>
    <x v="37"/>
    <d v="2023-03-28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5"/>
    <d v="2023-03-28T00:00:00"/>
    <x v="37"/>
    <d v="2023-03-28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b045cbe3-8194-449f-a945-c08a45a0369b"/>
    <d v="2023-03-28T00:00:00"/>
    <x v="37"/>
    <d v="2023-03-28T00:00:00"/>
    <n v="-0.03603332482688646"/>
    <n v="-0.03603332482688646"/>
    <x v="1"/>
    <n v="5.650364203954215"/>
    <n v="-0.203601408751294"/>
    <n v="-0.2036014087512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0f1549a8ec748201ba42363ed4ffb79cbdd16b23385a3422daca581c3cff8040"/>
    <n v="1"/>
    <n v="1"/>
  </r>
  <r>
    <s v="3ed85ec0-a74f-4433-bdfc-070c6c61a430"/>
    <d v="2023-03-28T00:00:00"/>
    <x v="37"/>
    <d v="2023-03-28T00:00:00"/>
    <n v="-0.004465830958221248"/>
    <n v="-0.004465830958221248"/>
    <x v="1"/>
    <n v="5.650364203954215"/>
    <n v="-0.02523357138724389"/>
    <n v="-0.0252335713872438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6d597ea8598ddb798bc2e1c1e81a59614baf1dd4f09683cb78365d48bbe027c7"/>
    <n v="1"/>
    <n v="1"/>
  </r>
  <r>
    <s v="d6cfb416-5375-4823-b141-00e91d992424"/>
    <d v="2023-03-28T00:00:00"/>
    <x v="37"/>
    <d v="2023-03-28T00:00:00"/>
    <n v="-0.011818428"/>
    <n v="-0.011818428"/>
    <x v="1"/>
    <n v="5.650364203954215"/>
    <n v="-0.06677842251821021"/>
    <n v="-0.066778422518210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2f49a27c19852cb1bd73e9f921d1046e5e92f295fa63fd98a927efc2fc34e"/>
    <n v="1"/>
    <n v="1"/>
  </r>
  <r>
    <s v="3637"/>
    <d v="2023-03-27T00:00:00"/>
    <x v="38"/>
    <d v="2023-03-27T00:00:00"/>
    <n v="-5000"/>
    <n v="-5000"/>
    <x v="0"/>
    <n v="1"/>
    <n v="-5000"/>
    <n v="-50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875213ec-d84f-46eb-8810-108a2623a12a"/>
    <d v="2023-03-27T00:00:00"/>
    <x v="38"/>
    <d v="2023-03-27T00:00:00"/>
    <n v="-0.0116452269"/>
    <n v="-0.0116452269"/>
    <x v="1"/>
    <n v="5.499474237644585"/>
    <n v="-0.06404262532807571"/>
    <n v="-0.064042625328075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ea4a8a631812d359bb30b3c599c7fd6c2a56856187512dd025e2f1773bf4f"/>
    <n v="1"/>
    <n v="1"/>
  </r>
  <r>
    <s v="57f06def-1d14-4cc1-b197-c4a24b813d0d"/>
    <d v="2023-03-27T00:00:00"/>
    <x v="38"/>
    <d v="2023-03-27T00:00:00"/>
    <n v="-0.009210223200000001"/>
    <n v="-0.009210223200000001"/>
    <x v="1"/>
    <n v="5.499474237644585"/>
    <n v="-0.05065138521135647"/>
    <n v="-0.05065138521135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6b53062c346f8c861e7b2048536a41f3296390aca56b8f5ea1dacf33f5b01a"/>
    <n v="1"/>
    <n v="1"/>
  </r>
  <r>
    <s v="148645fe-c92f-4abc-883a-2503e8ca47fb"/>
    <d v="2023-03-26T00:00:00"/>
    <x v="39"/>
    <d v="2023-03-26T00:00:00"/>
    <n v="-0.0301241272"/>
    <n v="-0.0301241272"/>
    <x v="1"/>
    <n v="5.851851851851852"/>
    <n v="-0.1762819295407407"/>
    <n v="-0.17628192954074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4997c902c092c5d59d65ebe52897d2d6a2725ee19a8c38a5dfb55f29cb5ea"/>
    <n v="1"/>
    <n v="1"/>
  </r>
  <r>
    <s v="e8130848-b6bd-43c8-8add-e426b28b5df8"/>
    <d v="2023-03-26T00:00:00"/>
    <x v="39"/>
    <d v="2023-03-26T00:00:00"/>
    <n v="-0.0192682446"/>
    <n v="-0.0192682446"/>
    <x v="1"/>
    <n v="5.851851851851852"/>
    <n v="-0.1127549128444445"/>
    <n v="-0.11275491284444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1fd118f1d357a36f09ca1182177800534d29ec7215fb144beae4bbe8ba2770"/>
    <n v="1"/>
    <n v="1"/>
  </r>
  <r>
    <s v="72088618-6e4e-40d0-b513-88b0d5f70ccd"/>
    <d v="2023-03-26T00:00:00"/>
    <x v="39"/>
    <d v="2023-03-26T00:00:00"/>
    <n v="-0.0199324088"/>
    <n v="-0.0199324088"/>
    <x v="1"/>
    <n v="5.851851851851852"/>
    <n v="-0.1166415033481481"/>
    <n v="-0.1166415033481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c8bdc3613688bac5d4cbd4a1d36f03584975a5425565f89334ebc1be0618"/>
    <n v="1"/>
    <n v="1"/>
  </r>
  <r>
    <s v="e360ff61-b409-4723-be73-c0dcd0f76d73"/>
    <d v="2023-03-26T00:00:00"/>
    <x v="39"/>
    <d v="2023-03-26T00:00:00"/>
    <n v="-0.030752"/>
    <n v="-0.030752"/>
    <x v="1"/>
    <n v="5.851851851851852"/>
    <n v="-0.1799561481481482"/>
    <n v="-0.1799561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3364ed000adc94365bdd07aae95c6d85451a6ffa0ebb46268b98b99523954e"/>
    <n v="1"/>
    <n v="1"/>
  </r>
  <r>
    <s v="22365fbb-a23b-4c6a-8ceb-c9b216bcbbbc"/>
    <d v="2023-03-26T00:00:00"/>
    <x v="39"/>
    <d v="2023-03-26T00:00:00"/>
    <n v="-0.023801"/>
    <n v="-0.023801"/>
    <x v="1"/>
    <n v="5.851851851851852"/>
    <n v="-0.1392799259259259"/>
    <n v="-0.139279925925925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244a6057fc1dc161cb55bf181e421363497f14d565624bbf0ed891e334ae29"/>
    <n v="1"/>
    <n v="1"/>
  </r>
  <r>
    <s v="b4b4e3b4-d8d2-44b9-ad74-b5131ab8e7ab"/>
    <d v="2023-03-26T00:00:00"/>
    <x v="39"/>
    <d v="2023-03-26T00:00:00"/>
    <n v="-0.0212705"/>
    <n v="-0.0212705"/>
    <x v="1"/>
    <n v="5.851851851851852"/>
    <n v="-0.1244718148148148"/>
    <n v="-0.124471814814814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b4a45ed097a667172bbb3e8a390f719faf5db6c89b98e17587c8c1730a1255"/>
    <n v="1"/>
    <n v="1"/>
  </r>
  <r>
    <s v="59799c4d-3f79-4915-b1db-e1e8a470fd37"/>
    <d v="2023-03-26T00:00:00"/>
    <x v="39"/>
    <d v="2023-03-26T00:00:00"/>
    <n v="-0.0199972773"/>
    <n v="-0.0199972773"/>
    <x v="1"/>
    <n v="5.851851851851852"/>
    <n v="-0.1170211042"/>
    <n v="-0.11702110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233b5b5f90d4554abd182f09e13d7915d80ed5b4a0484edcc2a01401fd41a5"/>
    <n v="1"/>
    <n v="1"/>
  </r>
  <r>
    <s v="7747bae2-762d-474b-a38b-38f0e4fdbd76"/>
    <d v="2023-03-26T00:00:00"/>
    <x v="39"/>
    <d v="2023-03-26T00:00:00"/>
    <n v="-0.0092770574"/>
    <n v="-0.0092770574"/>
    <x v="1"/>
    <n v="5.851851851851852"/>
    <n v="-0.05428796552592593"/>
    <n v="-0.0542879655259259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6fa3fbe0f164eab46200d08b0d444c75d793948dbd07b454dbcf7b1edebddd"/>
    <n v="1"/>
    <n v="1"/>
  </r>
  <r>
    <s v="8add16db-6c8f-4d0c-b8e6-5a0af30ee7a4"/>
    <d v="2023-03-26T00:00:00"/>
    <x v="39"/>
    <d v="2023-03-26T00:00:00"/>
    <n v="-0.0217367"/>
    <n v="-0.0217367"/>
    <x v="1"/>
    <n v="5.851851851851852"/>
    <n v="-0.1271999481481482"/>
    <n v="-0.1271999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f40920669107762145561472b93a0d32f09393a0cf9ca64468a0cf82051e10"/>
    <n v="1"/>
    <n v="1"/>
  </r>
  <r>
    <s v="2595b3a4-6963-47ea-b3a5-b65d75e931df"/>
    <d v="2023-03-26T00:00:00"/>
    <x v="39"/>
    <d v="2023-03-26T00:00:00"/>
    <n v="-0.07462303200000001"/>
    <n v="-0.07462303200000001"/>
    <x v="1"/>
    <n v="5.851851851851852"/>
    <n v="-0.436682928"/>
    <n v="-0.436682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276584350c7289e5d4b4fbffa4f0cac1d3f3ed16270a8afb17e493f1bc2804"/>
    <n v="1"/>
    <n v="1"/>
  </r>
  <r>
    <s v="67c18f3a-7801-48bb-9c9c-683597861790"/>
    <d v="2023-03-26T00:00:00"/>
    <x v="39"/>
    <d v="2023-03-26T00:00:00"/>
    <n v="-0.06319749600000001"/>
    <n v="-0.06319749600000001"/>
    <x v="1"/>
    <n v="5.851851851851852"/>
    <n v="-0.3698223840000001"/>
    <n v="-0.36982238400000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5de4852b0bfe9e7a4798767df473d9d4a2228d20e59a8decf9662bd2bdd518"/>
    <n v="1"/>
    <n v="1"/>
  </r>
  <r>
    <s v="109d2c53-b27a-49de-96e9-446aefa58bf6"/>
    <d v="2023-03-26T00:00:00"/>
    <x v="39"/>
    <d v="2023-03-26T00:00:00"/>
    <n v="-0.0247166"/>
    <n v="-0.0247166"/>
    <x v="1"/>
    <n v="5.851851851851852"/>
    <n v="-0.1446378814814815"/>
    <n v="-0.14463788148148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0c9748d61a0146b7d7f9de2dee8b56c5e61d0bb100873161c6bb04520bcc264"/>
    <n v="1"/>
    <n v="1"/>
  </r>
  <r>
    <s v="aeeccb75-6b8b-43df-971f-f83f961f431f"/>
    <d v="2023-03-26T00:00:00"/>
    <x v="39"/>
    <d v="2023-03-26T00:00:00"/>
    <n v="-0.0042832362"/>
    <n v="-0.0042832362"/>
    <x v="1"/>
    <n v="5.851851851851852"/>
    <n v="-0.02506486368888889"/>
    <n v="-0.025064863688888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062ab4818ef13a928de156be69f0b53c9c6b4b44b7e2d1d7648f609da69a1c"/>
    <n v="1"/>
    <n v="1"/>
  </r>
  <r>
    <s v="663dc0f3-84e4-4fcf-905b-e4d99fafddb8"/>
    <d v="2023-03-26T00:00:00"/>
    <x v="39"/>
    <d v="2023-03-26T00:00:00"/>
    <n v="-0.0219845"/>
    <n v="-0.0219845"/>
    <x v="1"/>
    <n v="5.851851851851852"/>
    <n v="-0.128650037037037"/>
    <n v="-0.1286500370370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7164ddc52ca9569855fe6b411c747a876c7cc9c79d795e3a53ffb949c9c8b39"/>
    <n v="1"/>
    <n v="1"/>
  </r>
  <r>
    <s v="d2c4cfda-6f10-468c-bc1e-3fcc3b3c2c98"/>
    <d v="2023-03-26T00:00:00"/>
    <x v="39"/>
    <d v="2023-03-26T00:00:00"/>
    <n v="-0.0218144"/>
    <n v="-0.0218144"/>
    <x v="1"/>
    <n v="5.851851851851852"/>
    <n v="-0.1276546370370371"/>
    <n v="-0.127654637037037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d0d61673cf4066604f1126e26979f24a83788a22f898ca1b65ddc3790a793"/>
    <n v="1"/>
    <n v="1"/>
  </r>
  <r>
    <s v="ba4e07bf-5408-4b76-8fc8-6fff7a4adeda"/>
    <d v="2023-03-26T00:00:00"/>
    <x v="39"/>
    <d v="2023-03-26T00:00:00"/>
    <n v="-0.008790002200000001"/>
    <n v="-0.008790002200000001"/>
    <x v="1"/>
    <n v="5.851851851851852"/>
    <n v="-0.05143779065185186"/>
    <n v="-0.0514377906518518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e201872fc8e70fcb28e06d104123d221db8a23d74245a49a597ae30cc526d"/>
    <n v="1"/>
    <n v="1"/>
  </r>
  <r>
    <s v="3638"/>
    <d v="2023-03-25T00:00:00"/>
    <x v="40"/>
    <d v="2023-03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08a68c4b-e366-4d7e-bce1-82e29368fd8c"/>
    <d v="2023-03-25T00:00:00"/>
    <x v="40"/>
    <d v="2023-03-25T00:00:00"/>
    <n v="-0.0221693"/>
    <n v="-0.0221693"/>
    <x v="1"/>
    <n v="5.720338983050849"/>
    <n v="-0.1268159110169492"/>
    <n v="-0.126815911016949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ee398429a127fd53cafaac93c032849b2b844894f3d0189dec6be90210880b4"/>
    <n v="1"/>
    <n v="1"/>
  </r>
  <r>
    <s v="e372ab2e-e381-4ade-acc6-37459e66659e"/>
    <d v="2023-03-25T00:00:00"/>
    <x v="40"/>
    <d v="2023-03-25T00:00:00"/>
    <n v="-0.0220853"/>
    <n v="-0.0220853"/>
    <x v="1"/>
    <n v="5.720338983050849"/>
    <n v="-0.1263354025423729"/>
    <n v="-0.126335402542372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721938661bfe040dc787b4b12bdfb4c5544b50f971a6ff5fbc3a811d717555c"/>
    <n v="1"/>
    <n v="1"/>
  </r>
  <r>
    <s v="d529b1e2-e388-44a2-ba0b-b7fcfe57d73a"/>
    <d v="2023-03-25T00:00:00"/>
    <x v="40"/>
    <d v="2023-03-25T00:00:00"/>
    <n v="-0.0101362456"/>
    <n v="-0.0101362456"/>
    <x v="1"/>
    <n v="5.720338983050849"/>
    <n v="-0.05798276084745764"/>
    <n v="-0.057982760847457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85743a1c06cc31c267439ebcc9dcfff29df679f2f07ff9162edee2ace9590"/>
    <n v="1"/>
    <n v="1"/>
  </r>
  <r>
    <s v="0ebfeb21-f4a4-4d35-b060-f7c5b07ec2e0"/>
    <d v="2023-03-25T00:00:00"/>
    <x v="40"/>
    <d v="2023-03-25T00:00:00"/>
    <n v="-0.0214637"/>
    <n v="-0.0214637"/>
    <x v="1"/>
    <n v="5.720338983050849"/>
    <n v="-0.1227796398305085"/>
    <n v="-0.12277963983050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f5de9355b2c576803b08e58b3c6b4196b53af8d46becc238762c206354d394"/>
    <n v="1"/>
    <n v="1"/>
  </r>
  <r>
    <s v="abbf9151-caab-4c0f-810f-ce372e4ec38d"/>
    <d v="2023-03-25T00:00:00"/>
    <x v="40"/>
    <d v="2023-03-25T00:00:00"/>
    <n v="-0.0122267244"/>
    <n v="-0.0122267244"/>
    <x v="1"/>
    <n v="5.720338983050849"/>
    <n v="-0.069941008220339"/>
    <n v="-0.06994100822033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33eac37450a59239be243f99064c5405f7e27cfef6274dfb9a25c6b536198"/>
    <n v="1"/>
    <n v="1"/>
  </r>
  <r>
    <s v="c93c71f4-9375-4450-b865-b3160249a247"/>
    <d v="2023-03-25T00:00:00"/>
    <x v="40"/>
    <d v="2023-03-25T00:00:00"/>
    <n v="-0.022058"/>
    <n v="-0.022058"/>
    <x v="1"/>
    <n v="5.720338983050849"/>
    <n v="-0.1261792372881356"/>
    <n v="-0.12617923728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41430cfb6aee9ea46b3992d3f83b9f93815a136f41d3b16f1065d93d9cd6483"/>
    <n v="1"/>
    <n v="1"/>
  </r>
  <r>
    <s v="fc8ce8b2-c106-499e-8b5a-a7f7e2084402"/>
    <d v="2023-03-25T00:00:00"/>
    <x v="40"/>
    <d v="2023-03-25T00:00:00"/>
    <n v="-0.0100150989"/>
    <n v="-0.0100150989"/>
    <x v="1"/>
    <n v="5.720338983050849"/>
    <n v="-0.05728976065677967"/>
    <n v="-0.05728976065677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7756522f9ae779fe59b1021fef8a0d10421f8da140a7e3723dc85f9cec98b9"/>
    <n v="1"/>
    <n v="1"/>
  </r>
  <r>
    <s v="225d9096-4073-47b3-97eb-9ec781f06f81"/>
    <d v="2023-03-25T00:00:00"/>
    <x v="40"/>
    <d v="2023-03-25T00:00:00"/>
    <n v="-0.0101128268"/>
    <n v="-0.0101128268"/>
    <x v="1"/>
    <n v="5.720338983050849"/>
    <n v="-0.05784879737288137"/>
    <n v="-0.057848797372881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099c02e4c21532d4f816b3f429e7dfaecbcdcf37b127503fb6dc47fd8f497"/>
    <n v="1"/>
    <n v="1"/>
  </r>
  <r>
    <s v="388cdafe-61c8-488b-a653-559520140359"/>
    <d v="2023-03-25T00:00:00"/>
    <x v="40"/>
    <d v="2023-03-25T00:00:00"/>
    <n v="-0.0131129196"/>
    <n v="-0.0131129196"/>
    <x v="1"/>
    <n v="5.720338983050849"/>
    <n v="-0.07501034516949154"/>
    <n v="-0.075010345169491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f21d821b66f849744fe3172f5bca98db2fed4b1cd347c40372b641990d05b5"/>
    <n v="1"/>
    <n v="1"/>
  </r>
  <r>
    <s v="a2f64d9a-16a7-462b-8032-c1ad21176762"/>
    <d v="2023-03-25T00:00:00"/>
    <x v="40"/>
    <d v="2023-03-25T00:00:00"/>
    <n v="-0.020494061"/>
    <n v="-0.020494061"/>
    <x v="1"/>
    <n v="5.720338983050849"/>
    <n v="-0.117232976059322"/>
    <n v="-0.1172329760593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e19fd57561a9440939dceb397690c31f4399702e717e3f80e9acd9816697a"/>
    <n v="1"/>
    <n v="1"/>
  </r>
  <r>
    <s v="69907361-1b3b-45cd-a344-c3d5aa171555"/>
    <d v="2023-03-25T00:00:00"/>
    <x v="40"/>
    <d v="2023-03-25T00:00:00"/>
    <n v="-0.0105604018"/>
    <n v="-0.0105604018"/>
    <x v="1"/>
    <n v="5.720338983050849"/>
    <n v="-0.06040907809322035"/>
    <n v="-0.060409078093220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fca7157163b30145e2c4c6034043fd94cd27231687a7620da74c19c3d9b5e"/>
    <n v="1"/>
    <n v="1"/>
  </r>
  <r>
    <s v="f6c68992-0034-4c93-a5c6-8a02353bbf93"/>
    <d v="2023-03-25T00:00:00"/>
    <x v="40"/>
    <d v="2023-03-25T00:00:00"/>
    <n v="-0.0219971"/>
    <n v="-0.0219971"/>
    <x v="1"/>
    <n v="5.720338983050849"/>
    <n v="-0.1258308686440678"/>
    <n v="-0.125830868644067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a22b21f09194becdd8d8f45c33111e9c7c2dd4652c336c0617db96525b1a74"/>
    <n v="1"/>
    <n v="1"/>
  </r>
  <r>
    <s v="7339072e-c04d-42e9-8bac-c4df039c7ac6"/>
    <d v="2023-03-25T00:00:00"/>
    <x v="40"/>
    <d v="2023-03-25T00:00:00"/>
    <n v="-0.0218249"/>
    <n v="-0.0218249"/>
    <x v="1"/>
    <n v="5.720338983050849"/>
    <n v="-0.1248458262711865"/>
    <n v="-0.124845826271186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97cbeb010f40718286588ebbad88fe38a15720d969c22982f43c6961292a609"/>
    <n v="1"/>
    <n v="1"/>
  </r>
  <r>
    <s v="c3ed5dec-1a1e-4dfe-8655-4c7770a3294a"/>
    <d v="2023-03-24T00:00:00"/>
    <x v="41"/>
    <d v="2023-03-24T00:00:00"/>
    <n v="-0.0222575"/>
    <n v="-0.0222575"/>
    <x v="1"/>
    <n v="5.8011634056055"/>
    <n v="-0.1291193945002644"/>
    <n v="-0.1291193945002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8a8948d284d3a2b4a374f107e512caf9586b4e80c7c90152ea92121bf9b5800"/>
    <n v="1"/>
    <n v="1"/>
  </r>
  <r>
    <s v="bb37dd59-54ca-4558-a03c-824af73971c8"/>
    <d v="2023-03-24T00:00:00"/>
    <x v="41"/>
    <d v="2023-03-24T00:00:00"/>
    <n v="-0.0218732"/>
    <n v="-0.0218732"/>
    <x v="1"/>
    <n v="5.8011634056055"/>
    <n v="-0.1268900074034902"/>
    <n v="-0.12689000740349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aecfd138767cc75f93bfdc75139ece5d0feadd74676ac31f0a2c7c1c1ee51a4"/>
    <n v="1"/>
    <n v="1"/>
  </r>
  <r>
    <s v="00d3861b-1aaa-4437-b542-ce27d0eddcf9"/>
    <d v="2023-03-24T00:00:00"/>
    <x v="41"/>
    <d v="2023-03-24T00:00:00"/>
    <n v="-0.0131379664"/>
    <n v="-0.0131379664"/>
    <x v="1"/>
    <n v="5.8011634056055"/>
    <n v="-0.07621548990375462"/>
    <n v="-0.07621548990375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ec323f8fb5743d1df6c9089827a1ac5458163aa7ee566c2e095220e6a8bc5"/>
    <n v="1"/>
    <n v="1"/>
  </r>
  <r>
    <s v="33c01dd3-b578-4d41-874f-adeabf2ebf54"/>
    <d v="2023-03-24T00:00:00"/>
    <x v="41"/>
    <d v="2023-03-24T00:00:00"/>
    <n v="-0.0111328272"/>
    <n v="-0.0111328272"/>
    <x v="1"/>
    <n v="5.8011634056055"/>
    <n v="-0.06458334975356955"/>
    <n v="-0.06458334975356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dc3b14f5dbb2fc463ec1d631b7bb7cf30d313ccab473d377601ba069bff9c"/>
    <n v="1"/>
    <n v="1"/>
  </r>
  <r>
    <s v="36b9a7a2-b967-4638-9c4a-02e39ca7c426"/>
    <d v="2023-03-24T00:00:00"/>
    <x v="41"/>
    <d v="2023-03-24T00:00:00"/>
    <n v="-0.0469120576"/>
    <n v="-0.0469120576"/>
    <x v="1"/>
    <n v="5.8011634056055"/>
    <n v="-0.2721445118307774"/>
    <n v="-0.2721445118307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95749a249a8e412fa7275babdc91039b1048edee965fbd109348160eeceab8"/>
    <n v="1"/>
    <n v="1"/>
  </r>
  <r>
    <s v="396599cd-7317-404f-b108-42b55d5dab1a"/>
    <d v="2023-03-24T00:00:00"/>
    <x v="41"/>
    <d v="2023-03-24T00:00:00"/>
    <n v="-0.0359190288"/>
    <n v="-0.0359190288"/>
    <x v="1"/>
    <n v="5.8011634056055"/>
    <n v="-0.2083721554394501"/>
    <n v="-0.20837215543945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a64374ad9d4001ea7993f40c1cbc7325f4a2027e5d17ee371f18efaf00441f"/>
    <n v="1"/>
    <n v="1"/>
  </r>
  <r>
    <s v="c696d504-50eb-4fb3-8243-dd9671039529"/>
    <d v="2023-03-24T00:00:00"/>
    <x v="41"/>
    <d v="2023-03-24T00:00:00"/>
    <n v="-0.0079009196"/>
    <n v="-0.0079009196"/>
    <x v="1"/>
    <n v="5.8011634056055"/>
    <n v="-0.04583452565415125"/>
    <n v="-0.045834525654151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511e4176f34cf3859ba72bd647b26eb814fe2db83c039c39004c09ee8baf44"/>
    <n v="1"/>
    <n v="1"/>
  </r>
  <r>
    <s v="aaefd9c2-dc30-401f-9e2d-bc543ccd113f"/>
    <d v="2023-03-24T00:00:00"/>
    <x v="41"/>
    <d v="2023-03-24T00:00:00"/>
    <n v="-0.031776796"/>
    <n v="-0.031776796"/>
    <x v="1"/>
    <n v="5.8011634056055"/>
    <n v="-0.1843423861025912"/>
    <n v="-0.1843423861025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f69bbd13e7c0770f3fbc500f585130b9efb8cfc332fdc764bca88e33299b2a"/>
    <n v="1"/>
    <n v="1"/>
  </r>
  <r>
    <s v="03646dfb-882c-4826-a25f-4f80f60b4d89"/>
    <d v="2023-03-24T00:00:00"/>
    <x v="41"/>
    <d v="2023-03-24T00:00:00"/>
    <n v="-0.022667"/>
    <n v="-0.022667"/>
    <x v="1"/>
    <n v="5.8011634056055"/>
    <n v="-0.1314949709148599"/>
    <n v="-0.131494970914859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63664705b6b56f6553c1bb933a082ea79b7979448e5663723c651ec556c9b04"/>
    <n v="1"/>
    <n v="1"/>
  </r>
  <r>
    <s v="c858217d-3c9d-42bc-804e-d2dbfd0353a5"/>
    <d v="2023-03-24T00:00:00"/>
    <x v="41"/>
    <d v="2023-03-24T00:00:00"/>
    <n v="-0.0219887"/>
    <n v="-0.0219887"/>
    <x v="1"/>
    <n v="5.8011634056055"/>
    <n v="-0.1275600417768377"/>
    <n v="-0.127560041776837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12b44660629cdf4d8e77a2c514a3423826f98bfeee09bdd8c1c87b4d0d7ae8"/>
    <n v="1"/>
    <n v="1"/>
  </r>
  <r>
    <s v="1103f869-c97e-4782-b2b2-81da6fef87f7"/>
    <d v="2023-03-24T00:00:00"/>
    <x v="41"/>
    <d v="2023-03-24T00:00:00"/>
    <n v="-0.0228371"/>
    <n v="-0.0228371"/>
    <x v="1"/>
    <n v="5.8011634056055"/>
    <n v="-0.1324817488101534"/>
    <n v="-0.132481748810153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2adbb3d3d307a0f40b5c64036db46e217f7c158746868896745a93a0018da87"/>
    <n v="1"/>
    <n v="1"/>
  </r>
  <r>
    <s v="44cab485-6af9-46d5-870c-1602bf573549"/>
    <d v="2023-03-24T00:00:00"/>
    <x v="41"/>
    <d v="2023-03-24T00:00:00"/>
    <n v="-0.0215204"/>
    <n v="-0.0215204"/>
    <x v="1"/>
    <n v="5.8011634056055"/>
    <n v="-0.1248433569539926"/>
    <n v="-0.124843356953992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0292fa132b5d2fba8f3c48b256446291f89d54bce4856a3b20e01c847de9de"/>
    <n v="1"/>
    <n v="1"/>
  </r>
  <r>
    <s v="5a76d5a2-734c-43f8-bb51-2c04087f90c3"/>
    <d v="2023-03-24T00:00:00"/>
    <x v="41"/>
    <d v="2023-03-24T00:00:00"/>
    <n v="-0.0220139"/>
    <n v="-0.0220139"/>
    <x v="1"/>
    <n v="5.8011634056055"/>
    <n v="-0.1277062310946589"/>
    <n v="-0.127706231094658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f22d0d55ea8b14b4d78b087c179623fb32abd5c1daaabc44fa70abba8d5bf06"/>
    <n v="1"/>
    <n v="1"/>
  </r>
  <r>
    <s v="3b55664f-4d44-45f6-b09c-ec660341e4fe"/>
    <d v="2023-03-24T00:00:00"/>
    <x v="41"/>
    <d v="2023-03-24T00:00:00"/>
    <n v="-0.0224906"/>
    <n v="-0.0224906"/>
    <x v="1"/>
    <n v="5.8011634056055"/>
    <n v="-0.130471645690111"/>
    <n v="-0.13047164569011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acc1b22286a063ba054be9a6ea4dcce0b680e88e4945f473aa599faabf8f45"/>
    <n v="1"/>
    <n v="1"/>
  </r>
  <r>
    <s v="abe98c23-7c91-4490-8e9f-15f82882f400"/>
    <d v="2023-03-24T00:00:00"/>
    <x v="41"/>
    <d v="2023-03-24T00:00:00"/>
    <n v="-0.0220916"/>
    <n v="-0.0220916"/>
    <x v="1"/>
    <n v="5.8011634056055"/>
    <n v="-0.1281569814912745"/>
    <n v="-0.128156981491274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8ea54f3e13a5c7f4ccbada8bb03fce7aead6c1b609af992e8200b6886d31bd5"/>
    <n v="1"/>
    <n v="1"/>
  </r>
  <r>
    <s v="f732a667-a6b3-45c5-bd2d-3cb6495f7dbf"/>
    <d v="2023-03-24T00:00:00"/>
    <x v="41"/>
    <d v="2023-03-24T00:00:00"/>
    <n v="-0.0226649"/>
    <n v="-0.0226649"/>
    <x v="1"/>
    <n v="5.8011634056055"/>
    <n v="-0.1314827884717081"/>
    <n v="-0.131482788471708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b6d5b7789b9ed5e89264a51f6fe6ac9ce959d103502db7a5ea65ba97dcc87cc"/>
    <n v="1"/>
    <n v="1"/>
  </r>
  <r>
    <s v="bb54eefc-4633-4d52-b11f-22156d549669"/>
    <d v="2023-03-24T00:00:00"/>
    <x v="41"/>
    <d v="2023-03-24T00:00:00"/>
    <n v="-0.0276303972"/>
    <n v="-0.0276303972"/>
    <x v="1"/>
    <n v="5.8011634056055"/>
    <n v="-0.1602884491189847"/>
    <n v="-0.16028844911898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e22833dc11495644e09ab42fa47c983d832d432699082f3f5263c86019aec6"/>
    <n v="1"/>
    <n v="1"/>
  </r>
  <r>
    <s v="eea5c82b-dab2-4a45-9023-5ce8b3fed323"/>
    <d v="2023-03-24T00:00:00"/>
    <x v="41"/>
    <d v="2023-03-24T00:00:00"/>
    <n v="-0.0220742148"/>
    <n v="-0.0220742148"/>
    <x v="1"/>
    <n v="5.8011634056055"/>
    <n v="-0.1280561271052353"/>
    <n v="-0.1280561271052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2e17409858b15372da50117b76530c6298f061abf1676d30b6f1e4a216552d"/>
    <n v="1"/>
    <n v="1"/>
  </r>
  <r>
    <s v="706cba92-f31b-4559-af46-435f6905f521"/>
    <d v="2023-03-24T00:00:00"/>
    <x v="41"/>
    <d v="2023-03-24T00:00:00"/>
    <n v="-0.0104617575"/>
    <n v="-0.0104617575"/>
    <x v="1"/>
    <n v="5.8011634056055"/>
    <n v="-0.06069036476731889"/>
    <n v="-0.060690364767318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9490d22b979c7073145a0ae4eb6ca8c9277ced52b4f3c1cae72838d6552f32"/>
    <n v="1"/>
    <n v="1"/>
  </r>
  <r>
    <s v="dcbe7c1e-c913-4a95-a2cd-36764e5a9262"/>
    <d v="2023-03-24T00:00:00"/>
    <x v="41"/>
    <d v="2023-03-24T00:00:00"/>
    <n v="-0.0112006548"/>
    <n v="-0.0112006548"/>
    <x v="1"/>
    <n v="5.8011634056055"/>
    <n v="-0.06497682874457959"/>
    <n v="-0.06497682874457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c1d99adafe004e6080efedfc204caa9e0f3477db5e0e93544569a2fdd22a3c"/>
    <n v="1"/>
    <n v="1"/>
  </r>
  <r>
    <s v="3639"/>
    <d v="2023-03-23T00:00:00"/>
    <x v="42"/>
    <d v="2023-03-23T00:00:00"/>
    <n v="-42.2"/>
    <n v="-42.2"/>
    <x v="0"/>
    <n v="1"/>
    <n v="-42.2"/>
    <n v="-42.2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3641"/>
    <d v="2023-03-23T00:00:00"/>
    <x v="42"/>
    <d v="2023-03-23T00:00:00"/>
    <n v="-121"/>
    <n v="-121"/>
    <x v="0"/>
    <n v="1"/>
    <n v="-121"/>
    <n v="-121"/>
    <n v="1"/>
    <m/>
    <s v="Btg - Conta Corrente"/>
    <s v="Antonia de Souza e Silva"/>
    <n v="100"/>
    <s v="Operações"/>
    <s v="Antonia de Souza e Silva"/>
    <m/>
    <s v="Reembolso Antonia"/>
    <m/>
    <s v="Btg - Conta Corrente"/>
    <m/>
    <x v="91"/>
    <s v="Despesa Comercial"/>
    <s v="Comercial"/>
    <s v="Operating Costs"/>
    <s v="Operating Costs"/>
    <x v="6"/>
    <m/>
    <m/>
    <n v="0"/>
    <n v="0"/>
  </r>
  <r>
    <s v="3642"/>
    <d v="2023-03-23T00:00:00"/>
    <x v="42"/>
    <d v="2023-03-23T00:00:00"/>
    <n v="-29.87"/>
    <n v="-29.87"/>
    <x v="0"/>
    <n v="1"/>
    <n v="-29.87"/>
    <n v="-29.87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4090"/>
    <d v="2023-03-23T00:00:00"/>
    <x v="42"/>
    <d v="2023-03-23T00:00:00"/>
    <n v="-71.76000000000001"/>
    <n v="-71.76000000000001"/>
    <x v="0"/>
    <n v="1"/>
    <n v="-71.76000000000001"/>
    <n v="-71.76000000000001"/>
    <n v="1"/>
    <m/>
    <s v="Conta Simples"/>
    <s v="Rappi Brasil Intermediacao de Negocios Ltda"/>
    <n v="100"/>
    <m/>
    <s v="Rappi Brasil Intermediacao de Negocios Ltd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78d0c21-f5de-48cf-bdb9-a6ab5b7f36b9"/>
    <d v="2023-03-23T00:00:00"/>
    <x v="42"/>
    <d v="2023-03-23T00:00:00"/>
    <n v="-0.021827"/>
    <n v="-0.021827"/>
    <x v="1"/>
    <n v="6.027542372881356"/>
    <n v="-0.1315631673728814"/>
    <n v="-0.131563167372881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960a392daf7fb858b7d717a14638e79c08cda43287f8a39f95af9a700289fd5"/>
    <n v="1"/>
    <n v="1"/>
  </r>
  <r>
    <s v="87242962-3ff1-4e1f-ba01-3655be801b67"/>
    <d v="2023-03-23T00:00:00"/>
    <x v="42"/>
    <d v="2023-03-23T00:00:00"/>
    <n v="-0.0219887"/>
    <n v="-0.0219887"/>
    <x v="1"/>
    <n v="6.027542372881356"/>
    <n v="-0.1325378209745763"/>
    <n v="-0.132537820974576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bb6287523ea02b9745237d12fb85058b0f35a20bdac97074f23bdf3c015cf71"/>
    <n v="1"/>
    <n v="1"/>
  </r>
  <r>
    <s v="0e5ca0b0-2ae6-46e3-9cb0-8880a19cfe15"/>
    <d v="2023-03-23T00:00:00"/>
    <x v="42"/>
    <d v="2023-03-23T00:00:00"/>
    <n v="-0.05509258"/>
    <n v="-0.05509258"/>
    <x v="1"/>
    <n v="6.027542372881356"/>
    <n v="-0.3320728603813559"/>
    <n v="-0.33207286038135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6298163d2017d9de6e1e6bb52a029f9114d0e5c1209629f5262caf274ca660"/>
    <n v="1"/>
    <n v="1"/>
  </r>
  <r>
    <s v="1aac8f3b-16e1-4f23-9223-9e0a2a25bb2f"/>
    <d v="2023-03-23T00:00:00"/>
    <x v="42"/>
    <d v="2023-03-23T00:00:00"/>
    <n v="-0.0097791784"/>
    <n v="-0.0097791784"/>
    <x v="1"/>
    <n v="6.027542372881356"/>
    <n v="-0.0589444121779661"/>
    <n v="-0.05894441217796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5f39caf48b6c10bfa7f6f1dcda09f39f3bb6b4540f76daa1ef37d8a0ddbf4d"/>
    <n v="1"/>
    <n v="1"/>
  </r>
  <r>
    <s v="41328fc9-9ea9-4a99-8096-759d6e8c94a8"/>
    <d v="2023-03-23T00:00:00"/>
    <x v="42"/>
    <d v="2023-03-23T00:00:00"/>
    <n v="-0.011070768"/>
    <n v="-0.011070768"/>
    <x v="1"/>
    <n v="6.027542372881356"/>
    <n v="-0.06672952322033898"/>
    <n v="-0.06672952322033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c64c966a006a23debcd94cbf76311888c8e08e39e2c034ddb7ae6771564131"/>
    <n v="1"/>
    <n v="1"/>
  </r>
  <r>
    <s v="eae6e12d-0463-4102-833c-2a9565ed15bb"/>
    <d v="2023-03-23T00:00:00"/>
    <x v="42"/>
    <d v="2023-03-23T00:00:00"/>
    <n v="-0.0761586432"/>
    <n v="-0.0761586432"/>
    <x v="1"/>
    <n v="6.027542372881356"/>
    <n v="-0.4590494489491526"/>
    <n v="-0.45904944894915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69b873b04cfe5ac931fd0c25c4dd9d8bf6678d5768f6c5e3b2b491039bac9"/>
    <n v="1"/>
    <n v="1"/>
  </r>
  <r>
    <s v="a653ad5e-b48f-491f-9f80-40a0bcb57803"/>
    <d v="2023-03-23T00:00:00"/>
    <x v="42"/>
    <d v="2023-03-23T00:00:00"/>
    <n v="-0.0114720258"/>
    <n v="-0.0114720258"/>
    <x v="1"/>
    <n v="6.027542372881356"/>
    <n v="-0.06914812161228814"/>
    <n v="-0.069148121612288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5c128972da9d3a7764e93f5cf726e629df5b8edd65afd812e7cb5b959686e"/>
    <n v="1"/>
    <n v="1"/>
  </r>
  <r>
    <s v="c51516dc-fb49-425c-905e-6d20c2de019d"/>
    <d v="2023-03-23T00:00:00"/>
    <x v="42"/>
    <d v="2023-03-23T00:00:00"/>
    <n v="-0.0881658702"/>
    <n v="-0.0881658702"/>
    <x v="1"/>
    <n v="6.027542372881356"/>
    <n v="-0.5314235184724576"/>
    <n v="-0.53142351847245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7f55ae9dd5f02ff6fc7bcc0133ce6f603c49c702ef65773a126a89a27169"/>
    <n v="1"/>
    <n v="1"/>
  </r>
  <r>
    <s v="ac5b8411-5f3f-4113-b135-876e359abbaa"/>
    <d v="2023-03-23T00:00:00"/>
    <x v="42"/>
    <d v="2023-03-23T00:00:00"/>
    <n v="-0.0217052"/>
    <n v="-0.0217052"/>
    <x v="1"/>
    <n v="6.027542372881356"/>
    <n v="-0.1308290127118644"/>
    <n v="-0.1308290127118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26c7382ce795e6533932b549f3b7bb9b6c0fcad6a3251c64b2902c1170ca399"/>
    <n v="1"/>
    <n v="1"/>
  </r>
  <r>
    <s v="3643"/>
    <d v="2023-03-22T00:00:00"/>
    <x v="43"/>
    <d v="2023-03-22T00:00:00"/>
    <n v="-1014.57"/>
    <n v="-1014.57"/>
    <x v="0"/>
    <n v="1"/>
    <n v="-1014.57"/>
    <n v="-1014.57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3644"/>
    <d v="2023-03-22T00:00:00"/>
    <x v="43"/>
    <d v="2023-03-22T00:00:00"/>
    <n v="-113.23"/>
    <n v="-113.23"/>
    <x v="0"/>
    <n v="1"/>
    <n v="-113.23"/>
    <n v="-113.23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45"/>
    <d v="2023-03-22T00:00:00"/>
    <x v="43"/>
    <d v="2023-03-22T00:00:00"/>
    <n v="-185.53"/>
    <n v="-185.53"/>
    <x v="0"/>
    <n v="1"/>
    <n v="-185.53"/>
    <n v="-185.53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646"/>
    <d v="2023-03-22T00:00:00"/>
    <x v="43"/>
    <d v="2023-03-22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47"/>
    <d v="2023-03-22T00:00:00"/>
    <x v="43"/>
    <d v="2023-03-22T00:00:00"/>
    <n v="-311.54"/>
    <n v="-311.54"/>
    <x v="0"/>
    <n v="1"/>
    <n v="-311.54"/>
    <n v="-311.54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645"/>
    <d v="2023-03-22T00:00:00"/>
    <x v="43"/>
    <d v="2023-03-22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6"/>
    <d v="2023-03-22T00:00:00"/>
    <x v="43"/>
    <d v="2023-03-22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57f0e21-1cab-4e15-8680-0c5d2cbf6c5a"/>
    <d v="2023-03-22T00:00:00"/>
    <x v="43"/>
    <d v="2023-03-22T00:00:00"/>
    <n v="-0.0225704"/>
    <n v="-0.0225704"/>
    <x v="1"/>
    <n v="5.866807610993657"/>
    <n v="-0.1324161945031712"/>
    <n v="-0.13241619450317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082100fb3647bb86aaef35778a389f2d744289b0bad388a2530dd499120bb4"/>
    <n v="1"/>
    <n v="1"/>
  </r>
  <r>
    <s v="20a3f84f-5ecb-407b-bb29-062ecfe092b7"/>
    <d v="2023-03-22T00:00:00"/>
    <x v="43"/>
    <d v="2023-03-22T00:00:00"/>
    <n v="-0.0233306"/>
    <n v="-0.0233306"/>
    <x v="1"/>
    <n v="5.866807610993657"/>
    <n v="-0.1368761416490486"/>
    <n v="-0.13687614164904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8ffe15c1ae96c4807e5859ed8c4652550dd82465a4c7c007b3a6d5ab3c30f"/>
    <n v="1"/>
    <n v="1"/>
  </r>
  <r>
    <s v="1985630d-9362-41a3-ac82-63eb65f2db61"/>
    <d v="2023-03-22T00:00:00"/>
    <x v="43"/>
    <d v="2023-03-22T00:00:00"/>
    <n v="-0.0508783784"/>
    <n v="-0.0508783784"/>
    <x v="1"/>
    <n v="5.866807610993657"/>
    <n v="-0.2984936576321353"/>
    <n v="-0.2984936576321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9ec53518de4777ba59f8aff361640482f5ab6152ac809b13e8ea9737cf677"/>
    <n v="1"/>
    <n v="1"/>
  </r>
  <r>
    <s v="69415621-aeb5-4568-b30b-7a6ad210224c"/>
    <d v="2023-03-22T00:00:00"/>
    <x v="43"/>
    <d v="2023-03-22T00:00:00"/>
    <n v="-0.0230051"/>
    <n v="-0.0230051"/>
    <x v="1"/>
    <n v="5.866807610993657"/>
    <n v="-0.1349664957716702"/>
    <n v="-0.13496649577167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3e2dafc4fedb51aa366677fba192ad0c37f1251152b32f3a109ae5c69a98bb5"/>
    <n v="1"/>
    <n v="1"/>
  </r>
  <r>
    <s v="503f217b-a6fb-4fea-8d2c-861f2f561a24"/>
    <d v="2023-03-22T00:00:00"/>
    <x v="43"/>
    <d v="2023-03-22T00:00:00"/>
    <n v="-0.0653826408"/>
    <n v="-0.0653826408"/>
    <x v="1"/>
    <n v="5.866807610993657"/>
    <n v="-0.3835873746723044"/>
    <n v="-0.38358737467230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c5960f68a06dc391432db30376440e8bf3bdc451f0c2cc8cbaed55cfacfb1b"/>
    <n v="1"/>
    <n v="1"/>
  </r>
  <r>
    <s v="b8ab6071-a1a3-465f-9771-9b3da8fe053f"/>
    <d v="2023-03-22T00:00:00"/>
    <x v="43"/>
    <d v="2023-03-22T00:00:00"/>
    <n v="-0.033843532"/>
    <n v="-0.033843532"/>
    <x v="1"/>
    <n v="5.866807610993657"/>
    <n v="-0.1985534911205074"/>
    <n v="-0.19855349112050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60f7572d2ad547b235109ea16cb3acc90d896c49792b8b2c7ef529f667ef3"/>
    <n v="1"/>
    <n v="1"/>
  </r>
  <r>
    <s v="61e33cc8-ab05-4d2c-820c-b8454606ae22"/>
    <d v="2023-03-22T00:00:00"/>
    <x v="43"/>
    <d v="2023-03-22T00:00:00"/>
    <n v="-0.0236183"/>
    <n v="-0.0236183"/>
    <x v="1"/>
    <n v="5.866807610993657"/>
    <n v="-0.1385640221987315"/>
    <n v="-0.13856402219873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5029eebd6ac59b5f30319999ad6fc46f56c271ad55c7a7187ad101b88ef8d21"/>
    <n v="1"/>
    <n v="1"/>
  </r>
  <r>
    <s v="b8f8c9b4-e316-489d-87f7-5291ae19df27"/>
    <d v="2023-03-22T00:00:00"/>
    <x v="43"/>
    <d v="2023-03-22T00:00:00"/>
    <n v="-0.0920910672"/>
    <n v="-0.0920910672"/>
    <x v="1"/>
    <n v="5.866807610993657"/>
    <n v="-0.5402805739534884"/>
    <n v="-0.54028057395348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80432e00598ca480d83e0e251820429b9d3b998accca47315d4055bed5b5b5"/>
    <n v="1"/>
    <n v="1"/>
  </r>
  <r>
    <s v="8d604dd3-b35b-4075-b9cf-8b770ded87a5"/>
    <d v="2023-03-22T00:00:00"/>
    <x v="43"/>
    <d v="2023-03-22T00:00:00"/>
    <n v="-0.0152478716"/>
    <n v="-0.0152478716"/>
    <x v="1"/>
    <n v="5.866807610993657"/>
    <n v="-0.08945632915433403"/>
    <n v="-0.089456329154334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7c3e8222a4ae186cdbe597712dd983c2a8fc81524fa26e6dfe71e1a218327e"/>
    <n v="1"/>
    <n v="1"/>
  </r>
  <r>
    <s v="3648"/>
    <d v="2023-03-21T00:00:00"/>
    <x v="44"/>
    <d v="2023-03-21T00:00:00"/>
    <n v="-57.71"/>
    <n v="-57.71"/>
    <x v="0"/>
    <n v="1"/>
    <n v="-57.71"/>
    <n v="-57.71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649"/>
    <d v="2023-03-21T00:00:00"/>
    <x v="44"/>
    <d v="2023-03-21T00:00:00"/>
    <n v="-90.94"/>
    <n v="-90.94"/>
    <x v="0"/>
    <n v="1"/>
    <n v="-90.94"/>
    <n v="-90.94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46"/>
    <d v="2023-03-21T00:00:00"/>
    <x v="44"/>
    <d v="2023-03-21T00:00:00"/>
    <n v="3925.04"/>
    <n v="3925.04"/>
    <x v="0"/>
    <n v="1"/>
    <n v="3925.04"/>
    <n v="3925.0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7"/>
    <d v="2023-03-21T00:00:00"/>
    <x v="44"/>
    <d v="2023-03-21T00:00:00"/>
    <n v="-3925.04"/>
    <n v="-3925.04"/>
    <x v="0"/>
    <n v="1"/>
    <n v="-3925.04"/>
    <n v="-3925.0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e935ff1f-8075-46a2-86f3-eb0007c166a1"/>
    <d v="2023-03-21T00:00:00"/>
    <x v="44"/>
    <d v="2023-03-21T00:00:00"/>
    <n v="-0.0306871596"/>
    <n v="-0.0306871596"/>
    <x v="1"/>
    <n v="6.09704641350211"/>
    <n v="-0.1871010363797468"/>
    <n v="-0.187101036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67e8aff66eb6d1d8c6476c1726303cce3d94ff22f566b465e6ca51c6135a62"/>
    <n v="1"/>
    <n v="1"/>
  </r>
  <r>
    <s v="32c32055-4127-45c1-80e8-ea778631715d"/>
    <d v="2023-03-21T00:00:00"/>
    <x v="44"/>
    <d v="2023-03-21T00:00:00"/>
    <n v="-0.0209165799"/>
    <n v="-0.0209165799"/>
    <x v="1"/>
    <n v="6.09704641350211"/>
    <n v="-0.1275293584620253"/>
    <n v="-0.1275293584620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d1a6b088e236457ecccf2d193f5f9c6fcd6f9244f86524adea8afa2653b1b"/>
    <n v="1"/>
    <n v="1"/>
  </r>
  <r>
    <s v="349"/>
    <d v="2023-03-20T00:00:00"/>
    <x v="45"/>
    <d v="2023-03-20T00:00:00"/>
    <n v="2451.53"/>
    <n v="2451.53"/>
    <x v="0"/>
    <n v="1"/>
    <n v="2451.53"/>
    <n v="2451.53"/>
    <n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92"/>
    <s v="Clientes"/>
    <s v="Resources In Custody"/>
    <s v="Custody"/>
    <s v="Custody"/>
    <x v="16"/>
    <m/>
    <m/>
    <n v="0"/>
    <n v="0"/>
  </r>
  <r>
    <s v="350"/>
    <d v="2023-03-20T00:00:00"/>
    <x v="45"/>
    <d v="2023-03-20T00:00:00"/>
    <n v="3925.04"/>
    <n v="3925.04"/>
    <x v="0"/>
    <n v="1"/>
    <n v="3925.04"/>
    <n v="3925.04"/>
    <n v="1"/>
    <m/>
    <s v="Lumx Studios S/A"/>
    <s v="Mercado Bitcoin"/>
    <n v="100"/>
    <s v="Lumx"/>
    <s v="Lumx Studios S/A"/>
    <m/>
    <s v="Venda de Usdt"/>
    <m/>
    <s v="Mercado Bitcoin"/>
    <m/>
    <x v="71"/>
    <s v="Conversões"/>
    <s v="Financial Revenue"/>
    <s v="Financial Revenue"/>
    <s v="Financial Revenue"/>
    <x v="14"/>
    <m/>
    <m/>
    <n v="0"/>
    <n v="0"/>
  </r>
  <r>
    <s v="3650"/>
    <d v="2023-03-20T00:00:00"/>
    <x v="45"/>
    <d v="2023-03-20T00:00:00"/>
    <n v="-41.19"/>
    <n v="-41.19"/>
    <x v="0"/>
    <n v="1"/>
    <n v="-41.19"/>
    <n v="-41.19"/>
    <n v="1"/>
    <m/>
    <s v="Btg - Conta Corrente"/>
    <s v="Luciene Borges da Silva"/>
    <n v="100"/>
    <m/>
    <s v="Luciene Borges da Silva"/>
    <m/>
    <s v="Reembolso Feito para Luciene por Compra de Materiais de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651"/>
    <d v="2023-03-20T00:00:00"/>
    <x v="45"/>
    <d v="2023-03-20T00:00:00"/>
    <n v="-640.11"/>
    <n v="-640.11"/>
    <x v="0"/>
    <n v="1"/>
    <n v="-640.11"/>
    <n v="-640.11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652"/>
    <d v="2023-03-20T00:00:00"/>
    <x v="45"/>
    <d v="2023-03-20T00:00:00"/>
    <n v="-4422.62"/>
    <n v="-4422.62"/>
    <x v="0"/>
    <n v="1"/>
    <n v="-4422.62"/>
    <n v="-4422.62"/>
    <n v="1"/>
    <m/>
    <s v="Mercado Bitcoin"/>
    <s v="Lumx Studios S/A"/>
    <n v="100"/>
    <s v="Conselho"/>
    <s v="Lumx Studios S/A"/>
    <m/>
    <s v="Hash: 0x40acc66209f896291e0ae1bd1b9b4065b73b2cd7fbc5b3b0eb6f9e1a5a3a4b44"/>
    <m/>
    <s v="Mercado Bitcoin"/>
    <s v="Conexões Games"/>
    <x v="92"/>
    <s v="Clientes"/>
    <s v="Resources In Custody"/>
    <s v="Custody"/>
    <s v="Custody"/>
    <x v="16"/>
    <m/>
    <m/>
    <n v="0"/>
    <n v="0"/>
  </r>
  <r>
    <s v="647"/>
    <d v="2023-03-20T00:00:00"/>
    <x v="45"/>
    <d v="2023-03-20T00:00:00"/>
    <n v="1971.09"/>
    <n v="1971.09"/>
    <x v="0"/>
    <n v="1"/>
    <n v="1971.09"/>
    <n v="1971.09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48"/>
    <d v="2023-03-20T00:00:00"/>
    <x v="45"/>
    <d v="2023-03-20T00:00:00"/>
    <n v="2451.53"/>
    <n v="2451.53"/>
    <x v="0"/>
    <n v="1"/>
    <n v="2451.53"/>
    <n v="2451.53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08"/>
    <d v="2023-03-20T00:00:00"/>
    <x v="45"/>
    <d v="2023-03-20T00:00:00"/>
    <n v="-2451.53"/>
    <n v="-2451.53"/>
    <x v="0"/>
    <n v="1"/>
    <n v="-2451.53"/>
    <n v="-2451.53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9"/>
    <d v="2023-03-20T00:00:00"/>
    <x v="45"/>
    <d v="2023-03-20T00:00:00"/>
    <n v="-1971.09"/>
    <n v="-1971.09"/>
    <x v="0"/>
    <n v="1"/>
    <n v="-1971.09"/>
    <n v="-1971.0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64ed6b4-8cf1-4bff-840e-b1e075064dd4"/>
    <d v="2023-03-20T00:00:00"/>
    <x v="45"/>
    <d v="2023-03-20T00:00:00"/>
    <n v="-0.001112129130098829"/>
    <n v="-0.001112129130098829"/>
    <x v="3"/>
    <n v="9183.571051241417"/>
    <n v="-10.2133168844179"/>
    <n v="-10.2133168844179"/>
    <n v="1"/>
    <m/>
    <s v="Mercado Bitcoin"/>
    <m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d v="2023-03-20T00:00:00"/>
    <x v="45"/>
    <d v="2023-03-20T00:00:00"/>
    <n v="0.001392"/>
    <n v="0.001392"/>
    <x v="3"/>
    <n v="9183.571051241417"/>
    <n v="12.78353090332805"/>
    <n v="12.7835309033280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4267dc6c-ca07-42a8-9b70-fab36cc66ad3"/>
    <d v="2023-03-20T00:00:00"/>
    <x v="45"/>
    <d v="2023-03-20T00:00:00"/>
    <n v="-0.0146202105"/>
    <n v="-0.0146202105"/>
    <x v="1"/>
    <n v="5.84257791864765"/>
    <n v="-0.08541971903328052"/>
    <n v="-0.08541971903328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0743b787e98bb948f777499fd05a2de5873524bf5c523e16e6ec768085635a"/>
    <n v="1"/>
    <n v="1"/>
  </r>
  <r>
    <s v="d57db0e3-5470-4620-9feb-2fa3cdfe8e4c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37a3b5f-34e3-416f-8bf9-e1b369a66fad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4b29dae6-1d1c-4c63-90e1-b4fba651b00f"/>
    <d v="2023-03-20T00:00:00"/>
    <x v="45"/>
    <d v="2023-03-20T00:00:00"/>
    <n v="0.476784414"/>
    <n v="0.476784414"/>
    <x v="1"/>
    <n v="5.84257791864765"/>
    <n v="2.785650089191759"/>
    <n v="2.785650089191759"/>
    <n v="1"/>
    <m/>
    <s v="Conexões Games"/>
    <s v="Gnosis"/>
    <m/>
    <m/>
    <m/>
    <m/>
    <s v="Sem Histórico"/>
    <m/>
    <s v="Gnosis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c3a01f4d-5f6f-4e0e-a61e-255574dbc2f6"/>
    <d v="2023-03-20T00:00:00"/>
    <x v="45"/>
    <d v="2023-03-20T00:00:00"/>
    <n v="-0.0125825505"/>
    <n v="-0.0125825505"/>
    <x v="1"/>
    <n v="5.84257791864765"/>
    <n v="-0.07351453171156894"/>
    <n v="-0.073514531711568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261ef8563ae6b2c0d67c2ebb70d2b8dd2cb6b1e238c2347da17b53dace35"/>
    <n v="1"/>
    <n v="1"/>
  </r>
  <r>
    <s v="0b307171-a76a-4ccb-aabe-214cd4d8ac37"/>
    <d v="2023-03-20T00:00:00"/>
    <x v="45"/>
    <d v="2023-03-20T00:00:00"/>
    <n v="-0.008717041499905319"/>
    <n v="-0.008717041499905319"/>
    <x v="1"/>
    <n v="5.84257791864765"/>
    <n v="-0.05092999418328201"/>
    <n v="-0.05092999418328201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a3f39113-56d4-4c95-88be-e3edb2f1ad32"/>
    <d v="2023-03-20T00:00:00"/>
    <x v="45"/>
    <d v="2023-03-20T00:00:00"/>
    <n v="-0.50323142432186"/>
    <n v="-0.50323142432186"/>
    <x v="1"/>
    <n v="5.84257791864765"/>
    <n v="-2.940168807712505"/>
    <n v="-2.940168807712505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177be37-e2eb-4b74-a85b-961346af70c5"/>
    <d v="2023-03-20T00:00:00"/>
    <x v="45"/>
    <d v="2023-03-20T00:00:00"/>
    <n v="-0.50410515620081"/>
    <n v="-0.50410515620081"/>
    <x v="1"/>
    <n v="5.84257791864765"/>
    <n v="-2.945273654295277"/>
    <n v="-2.945273654295277"/>
    <n v="1"/>
    <m/>
    <s v="Ledger"/>
    <s v="Caio Breta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d408b943-1713-4897-906c-77b115710014"/>
    <d v="2023-03-20T00:00:00"/>
    <x v="45"/>
    <d v="2023-03-20T00:00:00"/>
    <n v="-750"/>
    <n v="-750"/>
    <x v="4"/>
    <n v="5.298468040147913"/>
    <n v="-3973.851030110935"/>
    <n v="-3973.8510301109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a91173c8-576e-4cc3-88ee-c6fd64799a1b"/>
    <d v="2023-03-19T00:00:00"/>
    <x v="46"/>
    <d v="2023-03-19T00:00:00"/>
    <n v="-0.0119814408"/>
    <n v="-0.0119814408"/>
    <x v="1"/>
    <n v="6.178646934460888"/>
    <n v="-0.07402909246934461"/>
    <n v="-0.074029092469344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f9669b5220a5a23260faaaa207a85686e42c87169c3f3176c519eadd84990b"/>
    <n v="1"/>
    <n v="1"/>
  </r>
  <r>
    <s v="4c7140b4-13ea-4e2f-a199-290197a8e83a"/>
    <d v="2023-03-19T00:00:00"/>
    <x v="46"/>
    <d v="2023-03-19T00:00:00"/>
    <n v="-0.0056452464"/>
    <n v="-0.0056452464"/>
    <x v="1"/>
    <n v="6.178646934460888"/>
    <n v="-0.03487998436363636"/>
    <n v="-0.0348799843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fce151a46677503cd2f5a52a3df725d14a1076c265f9ee3e56655ad8cb0654"/>
    <n v="1"/>
    <n v="1"/>
  </r>
  <r>
    <s v="f23618eb-f61d-492b-ad1a-ac245e1a4bc6"/>
    <d v="2023-03-19T00:00:00"/>
    <x v="46"/>
    <d v="2023-03-19T00:00:00"/>
    <n v="-0.009362247299999999"/>
    <n v="-0.009362247299999999"/>
    <x v="1"/>
    <n v="6.178646934460888"/>
    <n v="-0.05784602057980972"/>
    <n v="-0.057846020579809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e1c99d578f3184d1f43d4ab24ce1cceb9c7f3930296f22f7f41af254d17856"/>
    <n v="1"/>
    <n v="1"/>
  </r>
  <r>
    <s v="c68b197a-e38e-4805-a245-ba9c984c1f78"/>
    <d v="2023-03-19T00:00:00"/>
    <x v="46"/>
    <d v="2023-03-19T00:00:00"/>
    <n v="-0.0141413604"/>
    <n v="-0.0141413604"/>
    <x v="1"/>
    <n v="6.178646934460888"/>
    <n v="-0.0873744730845666"/>
    <n v="-0.087374473084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25532c4dd16829134a85f5bcad98c71bae161c46cbfca4f43e68b5c45a469"/>
    <n v="1"/>
    <n v="1"/>
  </r>
  <r>
    <s v="016927f3-fa96-41b6-a60b-95d5108ee5fd"/>
    <d v="2023-03-18T00:00:00"/>
    <x v="47"/>
    <d v="2023-03-18T00:00:00"/>
    <n v="-0.032774112"/>
    <n v="-0.032774112"/>
    <x v="1"/>
    <n v="6.17693522906793"/>
    <n v="-0.202443567014218"/>
    <n v="-0.202443567014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f06fca0477ad223c550d57b04c20e4f897008b8ba9fb25c1c27013f50bfd3"/>
    <n v="1"/>
    <n v="1"/>
  </r>
  <r>
    <s v="d75c6e71-cb7f-444b-a35b-9509bfe930d5"/>
    <d v="2023-03-18T00:00:00"/>
    <x v="47"/>
    <d v="2023-03-18T00:00:00"/>
    <n v="-0.0242672"/>
    <n v="-0.0242672"/>
    <x v="1"/>
    <n v="6.17693522906793"/>
    <n v="-0.1498969225908373"/>
    <n v="-0.149896922590837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7b18ee997e15024317df9117a47ccf112496b3633231a9e85d41d69e8c6aa95b"/>
    <n v="1"/>
    <n v="1"/>
  </r>
  <r>
    <s v="ff6d89bb-9967-40c1-b335-3854a1fb22fc"/>
    <d v="2023-03-18T00:00:00"/>
    <x v="47"/>
    <d v="2023-03-18T00:00:00"/>
    <n v="-0.023801"/>
    <n v="-0.023801"/>
    <x v="1"/>
    <n v="6.17693522906793"/>
    <n v="-0.1470172353870458"/>
    <n v="-0.147017235387045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fdc384a918509c67b51e2f11c0a7b388a52f4f2d5cfd5bf4b0e79a5e5186911"/>
    <n v="1"/>
    <n v="1"/>
  </r>
  <r>
    <s v="fd7d032f-1864-4e07-8123-5f6dd515578f"/>
    <d v="2023-03-18T00:00:00"/>
    <x v="47"/>
    <d v="2023-03-18T00:00:00"/>
    <n v="-0.0233873"/>
    <n v="-0.0233873"/>
    <x v="1"/>
    <n v="6.17693522906793"/>
    <n v="-0.1444618372827804"/>
    <n v="-0.144461837282780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aad833d646ced0f153aa101fe5fa3a7e787fc198fbdd1fd82dcbee13e2140f"/>
    <n v="1"/>
    <n v="1"/>
  </r>
  <r>
    <s v="677c37e4-081c-446d-8b9e-6f086fa8c175"/>
    <d v="2023-03-18T00:00:00"/>
    <x v="47"/>
    <d v="2023-03-18T00:00:00"/>
    <n v="-0.021722"/>
    <n v="-0.021722"/>
    <x v="1"/>
    <n v="6.17693522906793"/>
    <n v="-0.1341753870458136"/>
    <n v="-0.13417538704581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741d40ebf32f66f87c162da1ef4bd8ce36a708052f7e77aa781be4ccfe91da0"/>
    <n v="1"/>
    <n v="1"/>
  </r>
  <r>
    <s v="90f04817-f9e4-4da7-8e25-06bdd9f656bf"/>
    <d v="2023-03-18T00:00:00"/>
    <x v="47"/>
    <d v="2023-03-18T00:00:00"/>
    <n v="-0.0431753406"/>
    <n v="-0.0431753406"/>
    <x v="1"/>
    <n v="6.17693522906793"/>
    <n v="-0.2666912823791469"/>
    <n v="-0.2666912823791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34e167c3624e2bd9fab1597f8869498b48fe2e39a47bb9b2ac6f64005afc49"/>
    <n v="1"/>
    <n v="1"/>
  </r>
  <r>
    <s v="7acd9b63-9224-461c-9238-f9537e2e672f"/>
    <d v="2023-03-18T00:00:00"/>
    <x v="47"/>
    <d v="2023-03-18T00:00:00"/>
    <n v="-0.127370672"/>
    <n v="-0.127370672"/>
    <x v="1"/>
    <n v="6.17693522906793"/>
    <n v="-0.7867603910268561"/>
    <n v="-0.78676039102685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bde2505a6481fcd756c8e61826264f46a6b679cdebc6c8be0730ded964b8a2"/>
    <n v="1"/>
    <n v="1"/>
  </r>
  <r>
    <s v="16caa704-a6fe-4ecf-b989-34ab175b0d84"/>
    <d v="2023-03-18T00:00:00"/>
    <x v="47"/>
    <d v="2023-03-18T00:00:00"/>
    <n v="-0.018542706"/>
    <n v="-0.018542706"/>
    <x v="1"/>
    <n v="6.17693522906793"/>
    <n v="-0.1145370939336493"/>
    <n v="-0.11453709393364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37181d4072ad50449bacd9f4bc1c4f32d4b7b5221bfe83b8beb8575982084c"/>
    <n v="1"/>
    <n v="1"/>
  </r>
  <r>
    <s v="09ab751b-8f0a-49f4-a0de-2ed282345690"/>
    <d v="2023-03-18T00:00:00"/>
    <x v="47"/>
    <d v="2023-03-18T00:00:00"/>
    <n v="-0.019110378"/>
    <n v="-0.019110378"/>
    <x v="1"/>
    <n v="6.17693522906793"/>
    <n v="-0.1180435671090047"/>
    <n v="-0.11804356710900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efd9217054a49049de5ff8335d7f9fd9556c3eba6d4a7cc1398bb14f5478a6"/>
    <n v="1"/>
    <n v="1"/>
  </r>
  <r>
    <s v="3653"/>
    <d v="2023-03-17T00:00:00"/>
    <x v="48"/>
    <d v="2023-03-17T00:00:00"/>
    <n v="-39.48"/>
    <n v="-39.48"/>
    <x v="0"/>
    <n v="1"/>
    <n v="-39.48"/>
    <n v="-39.48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8aa1b590-84a7-45dd-b9af-b32b8449a53d"/>
    <d v="2023-03-17T00:00:00"/>
    <x v="48"/>
    <d v="2023-03-17T00:00:00"/>
    <n v="-0.0227531"/>
    <n v="-0.0227531"/>
    <x v="1"/>
    <n v="6.488347457627119"/>
    <n v="-0.1476300185381356"/>
    <n v="-0.14763001853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8deb0981c8663e097d37ba097acf85470716d8cbfccb090fe616d9ff6eeb8d2"/>
    <n v="1"/>
    <n v="1"/>
  </r>
  <r>
    <s v="39e56f3f-c1aa-4e5b-80b5-d4298b0c1615"/>
    <d v="2023-03-17T00:00:00"/>
    <x v="48"/>
    <d v="2023-03-17T00:00:00"/>
    <n v="-0.0153435798"/>
    <n v="-0.0153435798"/>
    <x v="1"/>
    <n v="6.488347457627119"/>
    <n v="-0.09955447698622884"/>
    <n v="-0.09955447698622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1a5a71d7717b0d16d163445ee651b3cd487395e97cfc5ef567b509d8fa22e1"/>
    <n v="1"/>
    <n v="1"/>
  </r>
  <r>
    <s v="84cc99be-f08d-4816-85d9-c247489a5e19"/>
    <d v="2023-03-17T00:00:00"/>
    <x v="48"/>
    <d v="2023-03-17T00:00:00"/>
    <n v="-0.0161592156"/>
    <n v="-0.0161592156"/>
    <x v="1"/>
    <n v="6.488347457627119"/>
    <n v="-0.1048466054555085"/>
    <n v="-0.10484660545550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eb2a85d6165bf637be4f661b883647f51abdc1754bd799ef295b9969ac83de"/>
    <n v="1"/>
    <n v="1"/>
  </r>
  <r>
    <s v="3654"/>
    <d v="2023-03-16T00:00:00"/>
    <x v="49"/>
    <d v="2023-03-16T00:00:00"/>
    <n v="-113.88"/>
    <n v="-113.88"/>
    <x v="0"/>
    <n v="1"/>
    <n v="-113.88"/>
    <n v="-113.88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39e3a6f-c74e-48e7-a853-36cc2f590abc"/>
    <d v="2023-03-16T00:00:00"/>
    <x v="49"/>
    <d v="2023-03-16T00:00:00"/>
    <n v="-0.017383048"/>
    <n v="-0.017383048"/>
    <x v="1"/>
    <n v="6.046267087276551"/>
    <n v="-0.1051025509989485"/>
    <n v="-0.10510255099894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1cdd5bfe7855911181fc350e5fc7fc6fe05fc14f2eeb51d57e76a867dd0572"/>
    <n v="1"/>
    <n v="1"/>
  </r>
  <r>
    <s v="07fb6f4b-2410-467c-b55a-57dde38ce482"/>
    <d v="2023-03-16T00:00:00"/>
    <x v="49"/>
    <d v="2023-03-16T00:00:00"/>
    <n v="-0.0101773376"/>
    <n v="-0.0101773376"/>
    <x v="1"/>
    <n v="6.046267087276551"/>
    <n v="-0.06153490136698211"/>
    <n v="-0.061534901366982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f0b02d76fe37edb86f7f3ccd21c9ad9c0eb0c1e1151b43a93ef483d9872e36"/>
    <n v="1"/>
    <n v="1"/>
  </r>
  <r>
    <s v="622dccfc-aff3-413f-8d31-f326deb8f402"/>
    <d v="2023-03-16T00:00:00"/>
    <x v="49"/>
    <d v="2023-03-16T00:00:00"/>
    <n v="-0.0072834"/>
    <n v="-0.0072834"/>
    <x v="1"/>
    <n v="6.046267087276551"/>
    <n v="-0.04403738170347003"/>
    <n v="-0.044037381703470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ea45a1b6a87d2b1b869aa71237b9be42f5603d3628f32c73587f4262385aa2"/>
    <n v="1"/>
    <n v="1"/>
  </r>
  <r>
    <s v="1a2ce807-a315-4d47-b28d-6f193bf4361b"/>
    <d v="2023-03-16T00:00:00"/>
    <x v="49"/>
    <d v="2023-03-16T00:00:00"/>
    <n v="-0.0168245"/>
    <n v="-0.0168245"/>
    <x v="1"/>
    <n v="6.046267087276551"/>
    <n v="-0.1017254206098843"/>
    <n v="-0.10172542060988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f663e16298aa947738b823d8e2504cb61ad6e296c4da30612b9ca32e34e8e"/>
    <n v="1"/>
    <n v="1"/>
  </r>
  <r>
    <s v="7a6232cd-6c63-4f0d-a181-49e4a4f5b0dc"/>
    <d v="2023-03-16T00:00:00"/>
    <x v="49"/>
    <d v="2023-03-16T00:00:00"/>
    <n v="-0.01422515"/>
    <n v="-0.01422515"/>
    <x v="1"/>
    <n v="6.046267087276551"/>
    <n v="-0.08600905625657201"/>
    <n v="-0.086009056256572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dc2056df9b1cccd3fc73173f0aceed8f230556f2bd306b06a2d2a60327d95"/>
    <n v="1"/>
    <n v="1"/>
  </r>
  <r>
    <s v="52b4720e-931a-420d-ab62-8f2c556ae34c"/>
    <d v="2023-03-16T00:00:00"/>
    <x v="49"/>
    <d v="2023-03-16T00:00:00"/>
    <n v="-0.0164410616"/>
    <n v="-0.0164410616"/>
    <x v="1"/>
    <n v="6.046267087276551"/>
    <n v="-0.09940704963196634"/>
    <n v="-0.099407049631966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8c70e1da1a6cd29dad06bd88520c20982cf9dc9e922e2b300ee51df9e0e567"/>
    <n v="1"/>
    <n v="1"/>
  </r>
  <r>
    <s v="806b030e-28d3-4993-827b-eee5acafde86"/>
    <d v="2023-03-16T00:00:00"/>
    <x v="49"/>
    <d v="2023-03-16T00:00:00"/>
    <n v="-0.0125565816"/>
    <n v="-0.0125565816"/>
    <x v="1"/>
    <n v="6.046267087276551"/>
    <n v="-0.07592044605678233"/>
    <n v="-0.075920446056782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15ea95db32d9bf6707d49548906e3d3dc8641ff271aa0508f5570ae9c64e"/>
    <n v="1"/>
    <n v="1"/>
  </r>
  <r>
    <s v="605db1a9-1806-4006-85a6-6787962f5b26"/>
    <d v="2023-03-16T00:00:00"/>
    <x v="49"/>
    <d v="2023-03-16T00:00:00"/>
    <n v="-0.008837108100000001"/>
    <n v="-0.008837108100000001"/>
    <x v="1"/>
    <n v="6.046267087276551"/>
    <n v="-0.05343151585173502"/>
    <n v="-0.05343151585173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882f10b8f52025e04f8e10506ab5b9f006d03da794b29f0cab66aee4bcc022"/>
    <n v="1"/>
    <n v="1"/>
  </r>
  <r>
    <s v="5db97831-0a0a-483a-82dd-891f04e7127d"/>
    <d v="2023-03-16T00:00:00"/>
    <x v="49"/>
    <d v="2023-03-16T00:00:00"/>
    <n v="-0.0163925056"/>
    <n v="-0.0163925056"/>
    <x v="1"/>
    <n v="6.046267087276551"/>
    <n v="-0.09911346708727654"/>
    <n v="-0.09911346708727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6ae1783ad1985e677acbb863b60549d89f3795cb9ae5aef421eab32287c810"/>
    <n v="1"/>
    <n v="1"/>
  </r>
  <r>
    <s v="351"/>
    <d v="2023-03-15T00:00:00"/>
    <x v="50"/>
    <d v="2023-03-15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Fev/2023"/>
    <m/>
    <s v="Btg - Conta Corrente"/>
    <s v="Dux"/>
    <x v="94"/>
    <s v="Manutenção"/>
    <s v="Recurrent"/>
    <s v="Operating Revenue"/>
    <s v="Operating Revenue"/>
    <x v="12"/>
    <m/>
    <m/>
    <n v="0"/>
    <n v="0"/>
  </r>
  <r>
    <s v="3655"/>
    <d v="2023-03-15T00:00:00"/>
    <x v="50"/>
    <d v="2023-03-15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56"/>
    <d v="2023-03-15T00:00:00"/>
    <x v="50"/>
    <d v="2023-03-15T00:00:00"/>
    <n v="-315.15"/>
    <n v="-315.15"/>
    <x v="0"/>
    <n v="1"/>
    <n v="-315.15"/>
    <n v="-315.15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49"/>
    <d v="2023-03-15T00:00:00"/>
    <x v="50"/>
    <d v="2023-03-15T00:00:00"/>
    <n v="120000"/>
    <n v="120000"/>
    <x v="0"/>
    <n v="1"/>
    <n v="120000"/>
    <n v="12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0"/>
    <d v="2023-03-15T00:00:00"/>
    <x v="50"/>
    <d v="2023-03-15T00:00:00"/>
    <n v="-120000"/>
    <n v="-120000"/>
    <x v="0"/>
    <n v="1"/>
    <n v="-120000"/>
    <n v="-12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9b48b7-ee08-463d-b451-222c8e25ed02"/>
    <d v="2023-03-15T00:00:00"/>
    <x v="50"/>
    <d v="2023-03-15T00:00:00"/>
    <n v="-0.01011636"/>
    <n v="-0.01011636"/>
    <x v="1"/>
    <n v="5.904761904761905"/>
    <n v="-0.05973469714285715"/>
    <n v="-0.0597346971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12e85939052378e13409de21fca2a9b678bc0567077b99c57d82144c0146e"/>
    <n v="1"/>
    <n v="1"/>
  </r>
  <r>
    <s v="05af8117-3d30-4ceb-8faa-163563cd4405"/>
    <d v="2023-03-15T00:00:00"/>
    <x v="50"/>
    <d v="2023-03-15T00:00:00"/>
    <n v="-0.02646302"/>
    <n v="-0.02646302"/>
    <x v="1"/>
    <n v="5.904761904761905"/>
    <n v="-0.1562578323809524"/>
    <n v="-0.1562578323809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2d25e75c862376d6a4d86983761713a99aee2322c955232f3a33cfe9b91a05"/>
    <n v="1"/>
    <n v="1"/>
  </r>
  <r>
    <s v="00b46b5e-0973-4e7b-8c5d-a3106ea25aef"/>
    <d v="2023-03-15T00:00:00"/>
    <x v="50"/>
    <d v="2023-03-15T00:00:00"/>
    <n v="-0.006156"/>
    <n v="-0.006156"/>
    <x v="1"/>
    <n v="5.904761904761905"/>
    <n v="-0.03634971428571429"/>
    <n v="-0.036349714285714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356c75669457dcc31ced86ddabaf76b8d3472b2463567e0c1c34f86c6adf0"/>
    <n v="1"/>
    <n v="1"/>
  </r>
  <r>
    <s v="c7bfc5b1-5a30-492b-9b16-c9b96f9ae8df"/>
    <d v="2023-03-15T00:00:00"/>
    <x v="50"/>
    <d v="2023-03-15T00:00:00"/>
    <n v="-0.026851468"/>
    <n v="-0.026851468"/>
    <x v="1"/>
    <n v="5.904761904761905"/>
    <n v="-0.1585515253333334"/>
    <n v="-0.15855152533333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4b1cd8a7eaa799fa2f5c0350fe5426b87521471cee03d31d764d7c4dd2c5c3"/>
    <n v="1"/>
    <n v="1"/>
  </r>
  <r>
    <s v="74ec4a8d-ad42-4dc4-84f2-4b07fc880d3a"/>
    <d v="2023-03-15T00:00:00"/>
    <x v="50"/>
    <d v="2023-03-15T00:00:00"/>
    <n v="-0.006554172"/>
    <n v="-0.006554172"/>
    <x v="1"/>
    <n v="5.904761904761905"/>
    <n v="-0.03870082514285714"/>
    <n v="-0.038700825142857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9744c436fb53869996c2b7c83f84e5ddbbc73b8a360d9fc16712bf59a1578"/>
    <n v="1"/>
    <n v="1"/>
  </r>
  <r>
    <s v="fcee43c8-ca05-4a0e-a0ab-debe5a4238f0"/>
    <d v="2023-03-15T00:00:00"/>
    <x v="50"/>
    <d v="2023-03-15T00:00:00"/>
    <n v="-0.0117499896"/>
    <n v="-0.0117499896"/>
    <x v="1"/>
    <n v="5.904761904761905"/>
    <n v="-0.06938089097142859"/>
    <n v="-0.06938089097142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99b977d775b2fbc2341c86d23df8f92c6707a88d0f13aca4d96c5d6b4f546f"/>
    <n v="1"/>
    <n v="1"/>
  </r>
  <r>
    <s v="cc6d2870-e692-427d-b4c0-d29cb1f360dc"/>
    <d v="2023-03-15T00:00:00"/>
    <x v="50"/>
    <d v="2023-03-15T00:00:00"/>
    <n v="-0.0124146189"/>
    <n v="-0.0124146189"/>
    <x v="1"/>
    <n v="5.904761904761905"/>
    <n v="-0.07330536874285715"/>
    <n v="-0.0733053687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3c03354b15185882415759302eb18803141c50450a9bed834f2e9fd59c9094"/>
    <n v="1"/>
    <n v="1"/>
  </r>
  <r>
    <s v="d5df8812-9320-4192-b580-448515e410bb"/>
    <d v="2023-03-15T00:00:00"/>
    <x v="50"/>
    <d v="2023-03-15T00:00:00"/>
    <n v="-0.0110295"/>
    <n v="-0.0110295"/>
    <x v="1"/>
    <n v="5.904761904761905"/>
    <n v="-0.06512657142857142"/>
    <n v="-0.065126571428571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93de47a81d3c1afe1f90e487a6e8285859af36eea5d49644185b6e781685f"/>
    <n v="1"/>
    <n v="1"/>
  </r>
  <r>
    <s v="5b6dedcb-f6c1-4691-81ec-4d9d6bb3f8c0"/>
    <d v="2023-03-15T00:00:00"/>
    <x v="50"/>
    <d v="2023-03-15T00:00:00"/>
    <n v="-0.006365"/>
    <n v="-0.006365"/>
    <x v="1"/>
    <n v="5.904761904761905"/>
    <n v="-0.03758380952380953"/>
    <n v="-0.03758380952380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631ecb3cd9158ee096ed51ed3189391e1fd1240615e756c27f9bcac6c20b24"/>
    <n v="1"/>
    <n v="1"/>
  </r>
  <r>
    <s v="cc829a53-6a58-4b68-a8e0-2150534d0b0d"/>
    <d v="2023-03-15T00:00:00"/>
    <x v="50"/>
    <d v="2023-03-15T00:00:00"/>
    <n v="-0.0111867534"/>
    <n v="-0.0111867534"/>
    <x v="1"/>
    <n v="5.904761904761905"/>
    <n v="-0.06605511531428572"/>
    <n v="-0.066055115314285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0fdf35eafd3fecf8e1c7be77bbeb8469fcbf50b6a3c40c155dc31e548e5617"/>
    <n v="1"/>
    <n v="1"/>
  </r>
  <r>
    <s v="822f63f2-01af-48ee-9885-8ad8f892fcbe"/>
    <d v="2023-03-15T00:00:00"/>
    <x v="50"/>
    <d v="2023-03-15T00:00:00"/>
    <n v="-0.001616847387582"/>
    <n v="-0.001616847387582"/>
    <x v="1"/>
    <n v="5.904761904761905"/>
    <n v="-0.009547098860008001"/>
    <n v="-0.009547098860008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8644d516bc29dc0421f3baba06ca5ab90de80ab7256727a4cafeefdd08d9699"/>
    <n v="1"/>
    <n v="1"/>
  </r>
  <r>
    <s v="d8b2212f-07f5-406a-b662-00e26e954b47"/>
    <d v="2023-03-15T00:00:00"/>
    <x v="50"/>
    <d v="2023-03-15T00:00:00"/>
    <n v="-0.2830039351793012"/>
    <n v="-0.2830039351793012"/>
    <x v="1"/>
    <n v="5.904761904761905"/>
    <n v="-1.671070855344445"/>
    <n v="-1.67107085534444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544de2a9ae42ad0faaec358caa85974e56dae8b8caaa8c590185697050aecb6"/>
    <n v="1"/>
    <n v="1"/>
  </r>
  <r>
    <s v="02ea460e-8b2b-442c-b323-9fc7a762840c"/>
    <d v="2023-03-15T00:00:00"/>
    <x v="50"/>
    <d v="2023-03-15T00:00:00"/>
    <n v="-0.007982173426710001"/>
    <n v="-0.007982173426710001"/>
    <x v="1"/>
    <n v="5.904761904761905"/>
    <n v="-0.04713283356724001"/>
    <n v="-0.04713283356724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83d5d1f3e04c9a6ebc289cb7efd30c1c543aff4bd0bde4f19aee0840ef20d08"/>
    <n v="1"/>
    <n v="1"/>
  </r>
  <r>
    <s v="b2604b07-134f-43a1-80f4-bd866ee6927c"/>
    <d v="2023-03-15T00:00:00"/>
    <x v="50"/>
    <d v="2023-03-15T00:00:00"/>
    <n v="-0.01361614270191142"/>
    <n v="-0.01361614270191142"/>
    <x v="1"/>
    <n v="5.904761904761905"/>
    <n v="-0.08040008071604839"/>
    <n v="-0.0804000807160483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48a42f9e1d7be77084f9eba4a69b8a146244986e9f760377541a638c3d0c7d34"/>
    <n v="1"/>
    <n v="1"/>
  </r>
  <r>
    <s v="f9f3c7bd-046a-4eb8-89f7-5538216814ba"/>
    <d v="2023-03-15T00:00:00"/>
    <x v="50"/>
    <d v="2023-03-15T00:00:00"/>
    <n v="-0.006507499999999999"/>
    <n v="-0.006507499999999999"/>
    <x v="1"/>
    <n v="5.904761904761905"/>
    <n v="-0.0384252380952381"/>
    <n v="-0.03842523809523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28ab91e1ceda4820f084adc514df4776868b1365090a4cdcfd2e26bc7a054"/>
    <n v="1"/>
    <n v="1"/>
  </r>
  <r>
    <s v="d719ecc8-7d51-4705-8491-5d211f72972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7d8fdc4a-f209-4525-8f6a-8933b2df1a6a"/>
    <d v="2023-03-14T00:00:00"/>
    <x v="51"/>
    <d v="2023-03-14T00:00:00"/>
    <n v="-0.3010571907393073"/>
    <n v="-0.3010571907393073"/>
    <x v="3"/>
    <n v="8979.304897314376"/>
    <n v="-2703.28430717717"/>
    <n v="-2703.284307177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18957daf-7ea5-4864-aa8c-fe41b68733d9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Michel Goldberg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e35b12a8-7b63-48e9-98c9-86c75f0dc8cc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3f32e633-c996-4958-9c72-1933952d3c8e"/>
    <d v="2023-03-14T00:00:00"/>
    <x v="51"/>
    <d v="2023-03-14T00:00:00"/>
    <n v="-0.001117931584244958"/>
    <n v="-0.001117931584244958"/>
    <x v="3"/>
    <n v="8979.304897314376"/>
    <n v="-10.03824854927317"/>
    <n v="-10.03824854927317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1ce94c07-084d-4fd0-8bc0-bf1706efb6ae"/>
    <d v="2023-03-14T00:00:00"/>
    <x v="51"/>
    <d v="2023-03-14T00:00:00"/>
    <n v="0.18"/>
    <n v="0.18"/>
    <x v="3"/>
    <n v="8979.304897314376"/>
    <n v="1616.274881516588"/>
    <n v="1616.274881516588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44d17343-84ed-438b-a157-a2253546869e"/>
    <d v="2023-03-14T00:00:00"/>
    <x v="51"/>
    <d v="2023-03-14T00:00:00"/>
    <n v="0.1216775"/>
    <n v="0.1216775"/>
    <x v="3"/>
    <n v="8979.304897314376"/>
    <n v="1092.57937164297"/>
    <n v="1092.57937164297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b258a9b6-5bb6-47a3-88d9-62b4f03be126"/>
    <d v="2023-03-14T00:00:00"/>
    <x v="51"/>
    <d v="2023-03-14T00:00:00"/>
    <n v="0"/>
    <n v="0"/>
    <x v="3"/>
    <n v="8979.304897314376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ff51a062-85a4-4224-a00e-1aa3ce06b99b"/>
    <d v="2023-03-14T00:00:00"/>
    <x v="51"/>
    <d v="2023-03-14T00:00:00"/>
    <n v="-0.004968954"/>
    <n v="-0.004968954"/>
    <x v="3"/>
    <n v="8979.304897314376"/>
    <n v="-44.61775298672986"/>
    <n v="-44.61775298672986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98e51376-037b-491a-989e-70f0090e6e8f"/>
    <d v="2023-03-14T00:00:00"/>
    <x v="51"/>
    <d v="2023-03-14T00:00:00"/>
    <n v="-0.004611862208403234"/>
    <n v="-0.004611862208403234"/>
    <x v="3"/>
    <n v="8979.304897314376"/>
    <n v="-41.41131691365425"/>
    <n v="-41.41131691365425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c0d4c9c3-afc8-44a6-b895-fbe126768919"/>
    <d v="2023-03-14T00:00:00"/>
    <x v="51"/>
    <d v="2023-03-14T00:00:00"/>
    <n v="-0.00313144122404008"/>
    <n v="-0.00313144122404008"/>
    <x v="3"/>
    <n v="8979.304897314376"/>
    <n v="-28.11816551867521"/>
    <n v="-28.11816551867521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9edf24cd-13de-4a2d-bfad-fe3705e081e1"/>
    <d v="2023-03-14T00:00:00"/>
    <x v="51"/>
    <d v="2023-03-14T00:00:00"/>
    <n v="0.01"/>
    <n v="0.01"/>
    <x v="3"/>
    <n v="8979.304897314376"/>
    <n v="89.79304897314375"/>
    <n v="89.79304897314375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9bbc768-2599-4dad-8d6f-c2800155b1e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2527f083-cb4b-4df1-9ac7-e74945b6a2b7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8ad457af-dc84-4140-ae23-8620fa88a24e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845f073-5321-468c-9b47-c9522d81c24b"/>
    <d v="2023-03-14T00:00:00"/>
    <x v="51"/>
    <d v="2023-03-14T00:00:00"/>
    <n v="-0.00297976508035954"/>
    <n v="-0.00297976508035954"/>
    <x v="3"/>
    <n v="8979.304897314376"/>
    <n v="-26.75621917891878"/>
    <n v="-26.75621917891878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9081a1bb-5df2-4347-9780-24549ca9ed0f"/>
    <d v="2023-03-14T00:00:00"/>
    <x v="51"/>
    <d v="2023-03-14T00:00:00"/>
    <n v="0.3"/>
    <n v="0.3"/>
    <x v="3"/>
    <n v="8979.304897314376"/>
    <n v="2693.791469194313"/>
    <n v="2693.791469194313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5943a88d-958d-4ffc-9d4c-0333dee01aa1"/>
    <d v="2023-03-14T00:00:00"/>
    <x v="51"/>
    <d v="2023-03-14T00:00:00"/>
    <n v="-0.1810103069331677"/>
    <n v="-0.1810103069331677"/>
    <x v="3"/>
    <n v="8979.304897314376"/>
    <n v="-1625.346735509371"/>
    <n v="-1625.346735509371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3b80d5b6-204e-425b-ae52-25e127fe3fe6"/>
    <d v="2023-03-14T00:00:00"/>
    <x v="51"/>
    <d v="2023-03-14T00:00:00"/>
    <n v="-0.001065361682410956"/>
    <n v="-0.001065361682410956"/>
    <x v="3"/>
    <n v="8979.304897314376"/>
    <n v="-9.566207372283779"/>
    <n v="-9.566207372283779"/>
    <n v="1"/>
    <m/>
    <s v="Seamore"/>
    <m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48399e9b-a229-4841-9427-9eb149dd493a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1a43f571-a186-4941-92f9-7401eda733ca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57590391-4a86-496b-853b-fc5c40829a02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23b39141-e770-4fd6-8980-4aeb4294bf23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5c40f0b0-1d2d-411e-b425-5d8442ea3aee"/>
    <d v="2023-03-14T00:00:00"/>
    <x v="51"/>
    <d v="2023-03-14T00:00:00"/>
    <n v="-0.0125603118"/>
    <n v="-0.0125603118"/>
    <x v="1"/>
    <n v="6.329647182727751"/>
    <n v="-0.07950234219905213"/>
    <n v="-0.0795023421990521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24700bc1-09d9-4bb4-8e2f-521517f168b3"/>
    <d v="2023-03-14T00:00:00"/>
    <x v="51"/>
    <d v="2023-03-14T00:00:00"/>
    <n v="-0.0181816284"/>
    <n v="-0.0181816284"/>
    <x v="1"/>
    <n v="6.329647182727751"/>
    <n v="-0.1150832929794629"/>
    <n v="-0.115083292979462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360903d8-f4b5-4beb-8327-35b0906a2bf5"/>
    <d v="2023-03-14T00:00:00"/>
    <x v="51"/>
    <d v="2023-03-14T00:00:00"/>
    <n v="-0.019096089"/>
    <n v="-0.019096089"/>
    <x v="1"/>
    <n v="6.329647182727751"/>
    <n v="-0.1208715059399684"/>
    <n v="-0.12087150593996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6318f86e-2932-423a-967e-1e67dc24c212"/>
    <d v="2023-03-14T00:00:00"/>
    <x v="51"/>
    <d v="2023-03-14T00:00:00"/>
    <n v="-0.028745152"/>
    <n v="-0.028745152"/>
    <x v="1"/>
    <n v="6.329647182727751"/>
    <n v="-0.181946670373881"/>
    <n v="-0.1819466703738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cd62e9a325f933f2427ab7daac7d5a17492877f92a0687660341ce338bcae1"/>
    <n v="1"/>
    <n v="1"/>
  </r>
  <r>
    <s v="86a00f48-8dea-4901-9a0a-71a7c466ccc1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9f959b80-bc73-4772-a3ca-4f0f882ad150"/>
    <d v="2023-03-14T00:00:00"/>
    <x v="51"/>
    <d v="2023-03-14T00:00:00"/>
    <n v="-0.0165678744"/>
    <n v="-0.0165678744"/>
    <x v="1"/>
    <n v="6.329647182727751"/>
    <n v="-0.1048687995197472"/>
    <n v="-0.104868799519747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d160e52d-fc80-46fd-b9c6-31f67bacc740"/>
    <d v="2023-03-14T00:00:00"/>
    <x v="51"/>
    <d v="2023-03-14T00:00:00"/>
    <n v="-0.0033"/>
    <n v="-0.0033"/>
    <x v="2"/>
    <n v="8967.772511848341"/>
    <n v="-29.59364928909953"/>
    <n v="-29.59364928909953"/>
    <n v="1"/>
    <m/>
    <s v="Ledger"/>
    <s v="Gnosi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8571e93f-67c1-4aad-a395-921ea82500a2"/>
    <d v="2023-03-14T00:00:00"/>
    <x v="51"/>
    <d v="2023-03-14T00:00:00"/>
    <n v="0.04502625"/>
    <n v="0.04502625"/>
    <x v="2"/>
    <n v="8967.772511848341"/>
    <n v="403.7851670616113"/>
    <n v="403.7851670616113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f3abe134-9812-4275-a62d-16b625ebc89a"/>
    <d v="2023-03-14T00:00:00"/>
    <x v="51"/>
    <d v="2023-03-14T00:00:00"/>
    <n v="-0.01"/>
    <n v="-0.01"/>
    <x v="2"/>
    <n v="8967.772511848341"/>
    <n v="-89.67772511848341"/>
    <n v="-89.67772511848341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c901ec29-128f-42e2-9901-94297d242560"/>
    <d v="2023-03-14T00:00:00"/>
    <x v="51"/>
    <d v="2023-03-14T00:00:00"/>
    <n v="-0.04502625"/>
    <n v="-0.04502625"/>
    <x v="2"/>
    <n v="8967.772511848341"/>
    <n v="-403.7851670616113"/>
    <n v="-403.7851670616113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caf6168f-1d27-4f8b-b624-836a358f36e4"/>
    <d v="2023-03-14T00:00:00"/>
    <x v="51"/>
    <d v="2023-03-14T00:00:00"/>
    <n v="-0.1216775"/>
    <n v="-0.1216775"/>
    <x v="2"/>
    <n v="8967.772511848341"/>
    <n v="-1091.176139810427"/>
    <n v="-1091.176139810427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08514688-5648-435d-a5bb-27bb7b32f38f"/>
    <d v="2023-03-14T00:00:00"/>
    <x v="51"/>
    <d v="2023-03-14T00:00:00"/>
    <n v="0.0033"/>
    <n v="0.0033"/>
    <x v="2"/>
    <n v="8967.772511848341"/>
    <n v="29.59364928909953"/>
    <n v="29.59364928909953"/>
    <n v="1"/>
    <m/>
    <s v="Ledger"/>
    <s v="Gnosis"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3657"/>
    <d v="2023-03-13T00:00:00"/>
    <x v="52"/>
    <d v="2023-03-13T00:00:00"/>
    <n v="-572"/>
    <n v="-572"/>
    <x v="0"/>
    <n v="1"/>
    <n v="-572"/>
    <n v="-572"/>
    <n v="1"/>
    <m/>
    <s v="Cartão de Crédito - Conta Simples"/>
    <s v="Lumx Studios S/A"/>
    <n v="100"/>
    <s v="Conselho"/>
    <s v="Lumx Studios S/A"/>
    <m/>
    <s v="Hospedagem Caio Barbosa"/>
    <m/>
    <s v="Cartão de Crédito - Conta Simples"/>
    <m/>
    <x v="96"/>
    <s v="Gestão - Hotel"/>
    <s v="Gestão"/>
    <s v="Governance"/>
    <s v="Governance"/>
    <x v="6"/>
    <m/>
    <m/>
    <n v="0"/>
    <n v="0"/>
  </r>
  <r>
    <s v="3658"/>
    <d v="2023-03-13T00:00:00"/>
    <x v="52"/>
    <d v="2023-03-13T00:00:00"/>
    <n v="-275.96"/>
    <n v="-275.96"/>
    <x v="0"/>
    <n v="1"/>
    <n v="-275.96"/>
    <n v="-275.96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3659"/>
    <d v="2023-03-13T00:00:00"/>
    <x v="52"/>
    <d v="2023-03-13T00:00:00"/>
    <n v="-14.07"/>
    <n v="-14.07"/>
    <x v="0"/>
    <n v="1"/>
    <n v="-14.07"/>
    <n v="-14.07"/>
    <n v="1"/>
    <m/>
    <s v="Mercado Pago"/>
    <s v="Lumx Studios S/A"/>
    <n v="100"/>
    <s v="Conselho"/>
    <s v="Lumx Studios S/A"/>
    <m/>
    <s v="Mee6 Discord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3660"/>
    <d v="2023-03-13T00:00:00"/>
    <x v="52"/>
    <d v="2023-03-13T00:00:00"/>
    <n v="-248.36"/>
    <n v="-248.36"/>
    <x v="0"/>
    <n v="1"/>
    <n v="-248.36"/>
    <n v="-248.36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61"/>
    <d v="2023-03-13T00:00:00"/>
    <x v="52"/>
    <d v="2023-03-13T00:00:00"/>
    <n v="-14.33"/>
    <n v="-14.33"/>
    <x v="0"/>
    <n v="1"/>
    <n v="-14.33"/>
    <n v="-14.3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3662"/>
    <d v="2023-03-13T00:00:00"/>
    <x v="52"/>
    <d v="2023-03-13T00:00:00"/>
    <n v="-2583"/>
    <n v="-2583"/>
    <x v="0"/>
    <n v="1"/>
    <n v="-2583"/>
    <n v="-2583"/>
    <n v="1"/>
    <m/>
    <s v="Btg - Conta Corrente"/>
    <s v="Gav Assessoria Empresarial Ltda"/>
    <n v="100"/>
    <m/>
    <s v="Gav Assessoria Empresarial Ltda"/>
    <m/>
    <s v="Valor Pago Ao Despachante Gav para Realizar a 3acs"/>
    <m/>
    <s v="Btg - Conta Corrente"/>
    <m/>
    <x v="88"/>
    <s v="Round de Captação"/>
    <s v="Others"/>
    <s v="Operating Costs"/>
    <s v="Operating Costs"/>
    <x v="1"/>
    <m/>
    <m/>
    <n v="0"/>
    <n v="0"/>
  </r>
  <r>
    <s v="3663"/>
    <d v="2023-03-13T00:00:00"/>
    <x v="52"/>
    <d v="2023-03-13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650"/>
    <d v="2023-03-13T00:00:00"/>
    <x v="52"/>
    <d v="2023-03-1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51"/>
    <d v="2023-03-13T00:00:00"/>
    <x v="52"/>
    <d v="2023-03-13T00:00:00"/>
    <n v="1500"/>
    <n v="1500"/>
    <x v="0"/>
    <n v="1"/>
    <n v="1500"/>
    <n v="1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52"/>
    <d v="2023-03-13T00:00:00"/>
    <x v="52"/>
    <d v="2023-03-13T00:00:00"/>
    <n v="5024.33"/>
    <n v="5024.33"/>
    <x v="0"/>
    <n v="1"/>
    <n v="5024.33"/>
    <n v="5024.33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53"/>
    <d v="2023-03-13T00:00:00"/>
    <x v="52"/>
    <d v="2023-03-13T00:00:00"/>
    <n v="73112.50999999999"/>
    <n v="73112.50999999999"/>
    <x v="0"/>
    <n v="1"/>
    <n v="73112.50999999999"/>
    <n v="73112.5099999999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1"/>
    <d v="2023-03-13T00:00:00"/>
    <x v="52"/>
    <d v="2023-03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2"/>
    <d v="2023-03-13T00:00:00"/>
    <x v="52"/>
    <d v="2023-03-13T00:00:00"/>
    <n v="-1500"/>
    <n v="-1500"/>
    <x v="0"/>
    <n v="1"/>
    <n v="-1500"/>
    <n v="-1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3"/>
    <d v="2023-03-13T00:00:00"/>
    <x v="52"/>
    <d v="2023-03-13T00:00:00"/>
    <n v="-5024.33"/>
    <n v="-5024.33"/>
    <x v="0"/>
    <n v="1"/>
    <n v="-5024.33"/>
    <n v="-5024.3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14"/>
    <d v="2023-03-13T00:00:00"/>
    <x v="52"/>
    <d v="2023-03-13T00:00:00"/>
    <n v="-73112.50999999999"/>
    <n v="-73112.50999999999"/>
    <x v="0"/>
    <n v="1"/>
    <n v="-73112.50999999999"/>
    <n v="-73112.5099999999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b143705-44a0-4122-aa10-22b4fc06b2d2"/>
    <d v="2023-03-13T00:00:00"/>
    <x v="52"/>
    <d v="2023-03-13T00:00:00"/>
    <n v="-0.0441495286"/>
    <n v="-0.0441495286"/>
    <x v="1"/>
    <n v="6.239583333333333"/>
    <n v="-0.2754746628270833"/>
    <n v="-0.27547466282708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1196f72da235bb2fdf6800b2ea0c1583cdfb9783c589ac6b1bb0278e32f4fd"/>
    <n v="1"/>
    <n v="1"/>
  </r>
  <r>
    <s v="9fcf22cf-5fbd-4f7a-a1a2-dc9b8f32303f"/>
    <d v="2023-03-13T00:00:00"/>
    <x v="52"/>
    <d v="2023-03-13T00:00:00"/>
    <n v="-0.0447297872"/>
    <n v="-0.0447297872"/>
    <x v="1"/>
    <n v="6.239583333333333"/>
    <n v="-0.2790952347166666"/>
    <n v="-0.2790952347166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0e9cf3d8572f3d02d5c3bdc80e4363fb0924b1b64974410380ba806367aca4"/>
    <n v="1"/>
    <n v="1"/>
  </r>
  <r>
    <s v="76c62da8-d330-407d-b014-67eb199e284b"/>
    <d v="2023-03-13T00:00:00"/>
    <x v="52"/>
    <d v="2023-03-13T00:00:00"/>
    <n v="-0.0112067248"/>
    <n v="-0.0112067248"/>
    <x v="1"/>
    <n v="6.239583333333333"/>
    <n v="-0.06992529328333333"/>
    <n v="-0.069925293283333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96f12835688e2ade52934f4d06c6af0a1cb80812f37f8f5736dc245090e044"/>
    <n v="1"/>
    <n v="1"/>
  </r>
  <r>
    <s v="5ab81f3a-da3d-4f9d-8e15-53052bfd848d"/>
    <d v="2023-03-13T00:00:00"/>
    <x v="52"/>
    <d v="2023-03-13T00:00:00"/>
    <n v="-0.0243176"/>
    <n v="-0.0243176"/>
    <x v="1"/>
    <n v="6.239583333333333"/>
    <n v="-0.1517316916666667"/>
    <n v="-0.151731691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b16e6c962911c1cbee00f96b257d30884748cf288e78133b4bcfb314bdb3811"/>
    <n v="1"/>
    <n v="1"/>
  </r>
  <r>
    <s v="5b9f4aff-6eaa-48e0-8030-9db06a26f7d2"/>
    <d v="2023-03-13T00:00:00"/>
    <x v="52"/>
    <d v="2023-03-13T00:00:00"/>
    <n v="-0.0215176896"/>
    <n v="-0.0215176896"/>
    <x v="1"/>
    <n v="6.239583333333333"/>
    <n v="-0.1342614174"/>
    <n v="-0.1342614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f127e7e77367e12c7195aa3ab0e91df2752dc673cfb6930845ceb7e7e1dd5e"/>
    <n v="1"/>
    <n v="1"/>
  </r>
  <r>
    <s v="29ceed83-9ce5-44c9-8ef2-dc183633f194"/>
    <d v="2023-03-13T00:00:00"/>
    <x v="52"/>
    <d v="2023-03-13T00:00:00"/>
    <n v="-0.0308603607"/>
    <n v="-0.0308603607"/>
    <x v="1"/>
    <n v="6.239583333333333"/>
    <n v="-0.192555792284375"/>
    <n v="-0.1925557922843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55e536aa0e51cb76d0a21a2d6dcc311909c7b51cf59cb96f4138ecfd69061"/>
    <n v="1"/>
    <n v="1"/>
  </r>
  <r>
    <s v="ddc3899c-5648-4672-818d-5a49be0759ea"/>
    <d v="2023-03-12T00:00:00"/>
    <x v="53"/>
    <d v="2023-03-12T00:00:00"/>
    <n v="-0.0168466142"/>
    <n v="-0.0168466142"/>
    <x v="1"/>
    <n v="5.933333333333333"/>
    <n v="-0.09995657758666665"/>
    <n v="-0.099956577586666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6b48302e9cc960ebd5d3ff2510df108f54e01c6d1649df7cf410448b22cad4"/>
    <n v="1"/>
    <n v="1"/>
  </r>
  <r>
    <s v="cd86eb29-374e-4eab-ae69-8798526db30a"/>
    <d v="2023-03-12T00:00:00"/>
    <x v="53"/>
    <d v="2023-03-12T00:00:00"/>
    <n v="-0.0232424"/>
    <n v="-0.0232424"/>
    <x v="1"/>
    <n v="5.933333333333333"/>
    <n v="-0.1379049066666667"/>
    <n v="-0.13790490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f2aa495d4e5ad8e38c4c9224a69b4779b289316745a73e599e9d2991a07400"/>
    <n v="1"/>
    <n v="1"/>
  </r>
  <r>
    <s v="2736bc7e-94f9-4c70-b549-6328ff63593c"/>
    <d v="2023-03-12T00:00:00"/>
    <x v="53"/>
    <d v="2023-03-12T00:00:00"/>
    <n v="-0.0227741"/>
    <n v="-0.0227741"/>
    <x v="1"/>
    <n v="5.933333333333333"/>
    <n v="-0.1351263266666666"/>
    <n v="-0.13512632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cdbff50a0cda4d31f1fd0fd5e764fe0505ee865228a29032035dceb191f9e4"/>
    <n v="1"/>
    <n v="1"/>
  </r>
  <r>
    <s v="44804e22-d6cc-4572-b930-4282335e0c31"/>
    <d v="2023-03-12T00:00:00"/>
    <x v="53"/>
    <d v="2023-03-12T00:00:00"/>
    <n v="-0.0212324172"/>
    <n v="-0.0212324172"/>
    <x v="1"/>
    <n v="5.933333333333333"/>
    <n v="-0.12597900872"/>
    <n v="-0.125979008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5a518576a4c3751c0e6b5c922f249c205feb5de2cc10a1475e993f02601cec"/>
    <n v="1"/>
    <n v="1"/>
  </r>
  <r>
    <s v="d20771b0-eb29-4fd8-b98b-535b47bf3659"/>
    <d v="2023-03-12T00:00:00"/>
    <x v="53"/>
    <d v="2023-03-12T00:00:00"/>
    <n v="-0.0249918999"/>
    <n v="-0.0249918999"/>
    <x v="1"/>
    <n v="5.933333333333333"/>
    <n v="-0.14828527274"/>
    <n v="-0.148285272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160e398bc83238fe406a9c8c78cfdcf321cfa5bf7cedbbf4b9e0957548c642"/>
    <n v="1"/>
    <n v="1"/>
  </r>
  <r>
    <s v="8b197200-4014-4c80-92b8-e721534e456d"/>
    <d v="2023-03-12T00:00:00"/>
    <x v="53"/>
    <d v="2023-03-12T00:00:00"/>
    <n v="-0.0704313456"/>
    <n v="-0.0704313456"/>
    <x v="1"/>
    <n v="5.933333333333333"/>
    <n v="-0.41789265056"/>
    <n v="-0.417892650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e24c6dc736129f47740178e351a3f5a085cf625bed180ae937d45281dc3c36"/>
    <n v="1"/>
    <n v="1"/>
  </r>
  <r>
    <s v="190f82d4-20ed-4151-a802-a87e421a11e5"/>
    <d v="2023-03-12T00:00:00"/>
    <x v="53"/>
    <d v="2023-03-12T00:00:00"/>
    <n v="-0.0239396"/>
    <n v="-0.0239396"/>
    <x v="1"/>
    <n v="5.933333333333333"/>
    <n v="-0.1420416266666667"/>
    <n v="-0.1420416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c5010c255671511607f950b04b1aab1e17693b1272d42195b0672be27722d2e"/>
    <n v="1"/>
    <n v="1"/>
  </r>
  <r>
    <s v="c6803167-7679-44cc-8748-f2cfd00a190a"/>
    <d v="2023-03-12T00:00:00"/>
    <x v="53"/>
    <d v="2023-03-12T00:00:00"/>
    <n v="-0.0189952695"/>
    <n v="-0.0189952695"/>
    <x v="1"/>
    <n v="5.933333333333333"/>
    <n v="-0.1127052657"/>
    <n v="-0.11270526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06ac07a2e02b846e79a59548c2f61094aa917d7f551556033a8ec921ed61d"/>
    <n v="1"/>
    <n v="1"/>
  </r>
  <r>
    <s v="18ea2360-71ee-4e69-ac5b-4c661f9da14d"/>
    <d v="2023-03-12T00:00:00"/>
    <x v="53"/>
    <d v="2023-03-12T00:00:00"/>
    <n v="-0.0147017169"/>
    <n v="-0.0147017169"/>
    <x v="1"/>
    <n v="5.933333333333333"/>
    <n v="-0.08723018693999998"/>
    <n v="-0.087230186939999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bffe8f05e5b9751646ed6bbd13de8e3cf545501a055841ea0f48f31a85a546"/>
    <n v="1"/>
    <n v="1"/>
  </r>
  <r>
    <s v="a165eae1-8d2d-4a08-a214-a3a31bc3c5da"/>
    <d v="2023-03-12T00:00:00"/>
    <x v="53"/>
    <d v="2023-03-12T00:00:00"/>
    <n v="-0.0248764288"/>
    <n v="-0.0248764288"/>
    <x v="1"/>
    <n v="5.933333333333333"/>
    <n v="-0.1476001442133333"/>
    <n v="-0.14760014421333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61fe4249531d1db7a546163fabb93ecfc0af5bc71b18a2ce2becda3a90b328"/>
    <n v="1"/>
    <n v="1"/>
  </r>
  <r>
    <s v="84ed2bd0-4512-4a69-b30a-456604d82e0e"/>
    <d v="2023-03-12T00:00:00"/>
    <x v="53"/>
    <d v="2023-03-12T00:00:00"/>
    <n v="-0.0805135776"/>
    <n v="-0.0805135776"/>
    <x v="1"/>
    <n v="5.933333333333333"/>
    <n v="-0.47771389376"/>
    <n v="-0.477713893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9e3c29b6325ca082986f3f58733af354096d8a5ee35b2876a5f12541d7c90"/>
    <n v="1"/>
    <n v="1"/>
  </r>
  <r>
    <s v="b245c032-aae9-4ea5-ade2-590c28d93b4f"/>
    <d v="2023-03-12T00:00:00"/>
    <x v="53"/>
    <d v="2023-03-12T00:00:00"/>
    <n v="-0.023381"/>
    <n v="-0.023381"/>
    <x v="1"/>
    <n v="5.933333333333333"/>
    <n v="-0.1387272666666667"/>
    <n v="-0.1387272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bae1f8d812a18a699b34f3f51350ac59e9d5edb144c6a8d3017b08af5ebf6c9"/>
    <n v="1"/>
    <n v="1"/>
  </r>
  <r>
    <s v="48c3b847-f80d-4a43-ae02-f6392c751586"/>
    <d v="2023-03-12T00:00:00"/>
    <x v="53"/>
    <d v="2023-03-12T00:00:00"/>
    <n v="-0.0228476"/>
    <n v="-0.0228476"/>
    <x v="1"/>
    <n v="5.933333333333333"/>
    <n v="-0.1355624266666667"/>
    <n v="-0.1355624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3d6445eccd97d1d49cc3d1ab420497ff8a4658e60bc063cef31da4dd16497c"/>
    <n v="1"/>
    <n v="1"/>
  </r>
  <r>
    <s v="17955a2e-3442-48fa-8e9c-4c9b3660ee6d"/>
    <d v="2023-03-12T00:00:00"/>
    <x v="53"/>
    <d v="2023-03-12T00:00:00"/>
    <n v="-0.0225515"/>
    <n v="-0.0225515"/>
    <x v="1"/>
    <n v="5.933333333333333"/>
    <n v="-0.1338055666666667"/>
    <n v="-0.1338055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99b5c01d9769c7190112d4940e28c4ca6b20aa2b7a3c05de3ac9e3849d64ab6"/>
    <n v="1"/>
    <n v="1"/>
  </r>
  <r>
    <s v="f23b947c-17bd-4c2d-910b-80e88d2e825d"/>
    <d v="2023-03-12T00:00:00"/>
    <x v="53"/>
    <d v="2023-03-12T00:00:00"/>
    <n v="-0.0235847"/>
    <n v="-0.0235847"/>
    <x v="1"/>
    <n v="5.933333333333333"/>
    <n v="-0.1399358866666666"/>
    <n v="-0.13993588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29aff60cb2eff0f95a8b47b12b8cfd8300943322a25e3c080d7ba4c2743501e"/>
    <n v="1"/>
    <n v="1"/>
  </r>
  <r>
    <s v="5a4835d0-541a-4c32-a603-fc2621756329"/>
    <d v="2023-03-12T00:00:00"/>
    <x v="53"/>
    <d v="2023-03-12T00:00:00"/>
    <n v="-0.0157899768"/>
    <n v="-0.0157899768"/>
    <x v="1"/>
    <n v="5.933333333333333"/>
    <n v="-0.09368719568"/>
    <n v="-0.093687195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b52255516d6f2275b60779d08eb15f406bee6b7eeef0af8d936a8dedbcb4ca"/>
    <n v="1"/>
    <n v="1"/>
  </r>
  <r>
    <s v="c806fff2-7995-46e7-8d95-704dda818f7b"/>
    <d v="2023-03-12T00:00:00"/>
    <x v="53"/>
    <d v="2023-03-12T00:00:00"/>
    <n v="-0.0545941116"/>
    <n v="-0.0545941116"/>
    <x v="1"/>
    <n v="5.933333333333333"/>
    <n v="-0.32392506216"/>
    <n v="-0.323925062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cdc5b2b3b93ba668fd211b1b08fba4440da013a538ef25ea51067c07945fee"/>
    <n v="1"/>
    <n v="1"/>
  </r>
  <r>
    <s v="352"/>
    <d v="2023-03-11T00:00:00"/>
    <x v="54"/>
    <d v="2023-03-11T00:00:00"/>
    <n v="73112.50999999999"/>
    <n v="73112.50999999999"/>
    <x v="0"/>
    <n v="1"/>
    <n v="73112.50999999999"/>
    <n v="73112.50999999999"/>
    <n v="1"/>
    <m/>
    <s v="Lumx Studios S/A"/>
    <s v="Mercado Bitcoin"/>
    <n v="100"/>
    <s v="Lumx"/>
    <s v="Lumx Studios S/A"/>
    <m/>
    <s v="Venda de Usdc e Eth"/>
    <m/>
    <s v="Mercado Bitcoin"/>
    <m/>
    <x v="71"/>
    <s v="Conversões"/>
    <s v="Financial Revenue"/>
    <s v="Financial Revenue"/>
    <s v="Financial Revenue"/>
    <x v="14"/>
    <m/>
    <m/>
    <n v="0"/>
    <n v="0"/>
  </r>
  <r>
    <s v="3664"/>
    <d v="2023-03-11T00:00:00"/>
    <x v="54"/>
    <d v="2023-03-11T00:00:00"/>
    <n v="-253.27"/>
    <n v="-253.27"/>
    <x v="0"/>
    <n v="1"/>
    <n v="-253.27"/>
    <n v="-253.2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b5922f6-4b08-4de6-b073-ee33045c57da"/>
    <d v="2023-03-11T00:00:00"/>
    <x v="54"/>
    <d v="2023-03-11T00:00:00"/>
    <n v="0"/>
    <n v="0"/>
    <x v="3"/>
    <n v="7543.591047812818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707cfa61-7887-44a9-a013-c9a067587526"/>
    <d v="2023-03-11T00:00:00"/>
    <x v="54"/>
    <d v="2023-03-11T00:00:00"/>
    <n v="-0.01"/>
    <n v="-0.01"/>
    <x v="3"/>
    <n v="7543.591047812818"/>
    <n v="-75.43591047812818"/>
    <n v="-75.43591047812818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a843eb15-cd78-496e-8149-471fde231f3f"/>
    <d v="2023-03-11T00:00:00"/>
    <x v="54"/>
    <d v="2023-03-11T00:00:00"/>
    <n v="-0.006884289358634222"/>
    <n v="-0.006884289358634222"/>
    <x v="3"/>
    <n v="7543.591047812818"/>
    <n v="-51.93226357634617"/>
    <n v="-51.93226357634617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833fe5d7-0061-4158-b151-1206357d3bc9"/>
    <d v="2023-03-11T00:00:00"/>
    <x v="54"/>
    <d v="2023-03-11T00:00:00"/>
    <n v="-0.004384275142152295"/>
    <n v="-0.004384275142152295"/>
    <x v="3"/>
    <n v="7543.591047812818"/>
    <n v="-33.07317871348832"/>
    <n v="-33.0731787134883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dcd74c42-38c2-4e97-a842-bfa495fe6c9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b7e9298d04a136c50d03eb397b1d343eee6bf470e2253c4852d3832520c9d7a"/>
    <n v="1"/>
    <n v="1"/>
  </r>
  <r>
    <s v="e00cee33-7182-423f-97a4-812ab9c5018e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09e641c6db32fbb9a55c2c5b8af69c3cb29118ee20cdf49543a94251e023da9"/>
    <n v="1"/>
    <n v="1"/>
  </r>
  <r>
    <s v="d8361c17-baa6-4bde-8694-42ce317ec2fa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e7fe8b80-f4aa-4a63-8fbb-aa94561c4a5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cadb92e7-efcf-4ecb-a907-dcbebe3d7e9c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13c60bb6-1b6e-4153-98c2-d892fdade03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3e3914008f766f15570e4a4f5c36f6c50fe18650255b39c5907d4b4fead7ec19"/>
    <n v="1"/>
    <n v="1"/>
  </r>
  <r>
    <s v="eaeea675-ce91-46da-891b-6640f74cad89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b1609a8adba22e5da1e6736c1384950917218833a0da022168b1234c1beee4"/>
    <n v="1"/>
    <n v="1"/>
  </r>
  <r>
    <s v="18bba284-9adf-49e4-9c97-ed5e068aad6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9deafc4ec1ca431fc311fe77bd1384b40526d68b52f24cbbd484a018876b45f"/>
    <n v="1"/>
    <n v="1"/>
  </r>
  <r>
    <s v="57226007-af7f-4c82-8b10-ccab6271c2c5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a892a4350e1d380615f7a3e196ac75c0823a8edeebaddd8b2331a8428913736"/>
    <n v="1"/>
    <n v="1"/>
  </r>
  <r>
    <s v="91471a98-f607-464c-908c-8a79cdfcd12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a10a9d07-486a-455d-99b0-b9a55b81acb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f138bbac-cabb-42c3-9c55-ac8e50d5f3d6"/>
    <d v="2023-03-11T00:00:00"/>
    <x v="54"/>
    <d v="2023-03-11T00:00:00"/>
    <n v="-0.005118276238263773"/>
    <n v="-0.005118276238263773"/>
    <x v="3"/>
    <n v="7543.591047812818"/>
    <n v="-38.61018281119966"/>
    <n v="-38.6101828111996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788e6e4c-102c-4642-aef5-b7005e505274"/>
    <d v="2023-03-11T00:00:00"/>
    <x v="54"/>
    <d v="2023-03-11T00:00:00"/>
    <n v="-0.00299689"/>
    <n v="-0.00299689"/>
    <x v="3"/>
    <n v="7543.591047812818"/>
    <n v="-22.60731257527976"/>
    <n v="-22.6073125752797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b300c99c-2995-4593-ba4d-31ca0963baa8"/>
    <d v="2023-03-11T00:00:00"/>
    <x v="54"/>
    <d v="2023-03-11T00:00:00"/>
    <n v="-0.00347190650546773"/>
    <n v="-0.00347190650546773"/>
    <x v="3"/>
    <n v="7543.591047812818"/>
    <n v="-26.19064283348946"/>
    <n v="-26.1906428334894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bc5aba5c-ce2a-4726-8af0-563151d7548c"/>
    <d v="2023-03-11T00:00:00"/>
    <x v="54"/>
    <d v="2023-03-11T00:00:00"/>
    <n v="-0.0032673"/>
    <n v="-0.0032673"/>
    <x v="3"/>
    <n v="7543.591047812818"/>
    <n v="-24.64717503051882"/>
    <n v="-24.64717503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5d9fe353-67a9-49a8-bc8d-17e4da585710"/>
    <d v="2023-03-11T00:00:00"/>
    <x v="54"/>
    <d v="2023-03-11T00:00:00"/>
    <n v="-0.00322276994597345"/>
    <n v="-0.00322276994597345"/>
    <x v="3"/>
    <n v="7543.591047812818"/>
    <n v="-24.31125851360552"/>
    <n v="-24.3112585136055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c75c4f99-18c5-45e8-9de6-ebdb64adbd2d"/>
    <d v="2023-03-11T00:00:00"/>
    <x v="54"/>
    <d v="2023-03-11T00:00:00"/>
    <n v="-0.005570084"/>
    <n v="-0.005570084"/>
    <x v="3"/>
    <n v="7543.591047812818"/>
    <n v="-42.01843579796542"/>
    <n v="-42.0184357979654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72590178-d868-48b9-9e0e-389cb3191e97"/>
    <d v="2023-03-11T00:00:00"/>
    <x v="54"/>
    <d v="2023-03-11T00:00:00"/>
    <n v="-0.005285517524373944"/>
    <n v="-0.005285517524373944"/>
    <x v="3"/>
    <n v="7543.591047812818"/>
    <n v="-39.87178267992505"/>
    <n v="-39.87178267992505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d104b4e0-abac-4669-8b1b-7112c500bcc3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418aabf685741341ca0b076cc61b99fc1beff6ae65ad1a84932e71a95cb84a"/>
    <n v="1"/>
    <n v="1"/>
  </r>
  <r>
    <s v="790367bb-4759-406b-a98f-cc98720273d8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0037f3f-8c65-4881-914d-15ea346bb298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95a77b36-858f-4aac-9ed4-8fdb604521ec"/>
    <d v="2023-03-11T00:00:00"/>
    <x v="54"/>
    <d v="2023-03-11T00:00:00"/>
    <n v="-0.006142575"/>
    <n v="-0.006142575"/>
    <x v="3"/>
    <n v="7543.591047812818"/>
    <n v="-46.33707378051882"/>
    <n v="-46.33707378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2f0918d7-9e70-42b2-a7e0-8d93af55983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5ba07f1c-3454-4293-8596-bc9959d1a8c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aefc3ff3-8744-4f06-9469-843400d4372f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e28f6a2ba2608f7e6e7311b90b350139fc9e0b7bc693ee3e0ae425e87964f6aa"/>
    <n v="1"/>
    <n v="1"/>
  </r>
  <r>
    <s v="da3495dd-4546-4ddd-a572-d6a72165ee4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810d3c2bc9e925a48e9f64dd4bae6f40a959e41cf18a723132fb6ce034c697"/>
    <n v="1"/>
    <n v="1"/>
  </r>
  <r>
    <s v="192136d3-e953-4694-beb8-5adcb06a13f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7453dcde-fd7b-4a25-bd4f-f805e46ad730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458977c966733dbc24f3c53a41d67adca700f551949fc85ed1ee4cb31563ae5"/>
    <n v="1"/>
    <n v="1"/>
  </r>
  <r>
    <s v="81241b7d-61da-4769-b322-ef2065bd8fdb"/>
    <d v="2023-03-11T00:00:00"/>
    <x v="54"/>
    <d v="2023-03-11T00:00:00"/>
    <n v="9.9"/>
    <n v="9.9"/>
    <x v="3"/>
    <n v="7543.591047812818"/>
    <n v="74681.5513733469"/>
    <n v="74681.5513733469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f06710e5-ed5b-421c-93c7-e0263d4c66d3"/>
    <d v="2023-03-11T00:00:00"/>
    <x v="54"/>
    <d v="2023-03-11T00:00:00"/>
    <n v="-9.899938554380771"/>
    <n v="-9.899938554380771"/>
    <x v="3"/>
    <n v="7543.591047812818"/>
    <n v="-74681.08785272375"/>
    <n v="-74681.08785272375"/>
    <n v="1"/>
    <m/>
    <s v="Mercado Bitcoin"/>
    <s v="Conversão M.B."/>
    <m/>
    <m/>
    <m/>
    <m/>
    <s v="Conversão de ETH para BRL"/>
    <m/>
    <s v="Mercado Bitcoin"/>
    <m/>
    <x v="71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d v="2023-03-11T00:00:00"/>
    <x v="54"/>
    <d v="2023-03-11T00:00:00"/>
    <n v="-0.009870887435860001"/>
    <n v="-0.009870887435860001"/>
    <x v="3"/>
    <n v="7543.591047812818"/>
    <n v="-74.46193809512152"/>
    <n v="-74.4619380951215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d3642af-a97d-4997-a579-3f133744edfa"/>
    <d v="2023-03-11T00:00:00"/>
    <x v="54"/>
    <d v="2023-03-11T00:00:00"/>
    <n v="0.01"/>
    <n v="0.01"/>
    <x v="3"/>
    <n v="7543.591047812818"/>
    <n v="75.43591047812818"/>
    <n v="75.43591047812818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0d2d27db-b81b-469b-8444-cdd4a8007eb4"/>
    <d v="2023-03-11T00:00:00"/>
    <x v="54"/>
    <d v="2023-03-11T00:00:00"/>
    <n v="-9.9"/>
    <n v="-9.9"/>
    <x v="3"/>
    <n v="7543.591047812818"/>
    <n v="-74681.5513733469"/>
    <n v="-74681.5513733469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d78e91c-bc51-4328-96f6-6c8123fbae9e"/>
    <d v="2023-03-11T00:00:00"/>
    <x v="54"/>
    <d v="2023-03-11T00:00:00"/>
    <n v="2.46898628993674"/>
    <n v="2.46898628993674"/>
    <x v="3"/>
    <n v="7543.591047812818"/>
    <n v="18625.02287393937"/>
    <n v="18625.02287393937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d v="2023-03-11T00:00:00"/>
    <x v="54"/>
    <d v="2023-03-11T00:00:00"/>
    <n v="7.412526349425951"/>
    <n v="7.412526349425951"/>
    <x v="3"/>
    <n v="7543.591047812818"/>
    <n v="55917.06741120623"/>
    <n v="55917.06741120623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efcf98d-2049-45d9-b2bb-255fa5d4553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1604c298-675d-4768-be5c-0c4d2953608c"/>
    <d v="2023-03-11T00:00:00"/>
    <x v="54"/>
    <d v="2023-03-11T00:00:00"/>
    <n v="-0.0237044"/>
    <n v="-0.0237044"/>
    <x v="1"/>
    <n v="5.412004069175993"/>
    <n v="-0.1282883092573754"/>
    <n v="-0.12828830925737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e712083a3b4af89ad9544a974f70a7800fe85eeaa5f7d350484d65c7deb428"/>
    <n v="1"/>
    <n v="1"/>
  </r>
  <r>
    <s v="7c920645-90b0-45a3-89c3-975e6857bd8c"/>
    <d v="2023-03-11T00:00:00"/>
    <x v="54"/>
    <d v="2023-03-11T00:00:00"/>
    <n v="-0.0225788"/>
    <n v="-0.0225788"/>
    <x v="1"/>
    <n v="5.412004069175993"/>
    <n v="-0.1221965574771109"/>
    <n v="-0.12219655747711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1e8315f77c1e62292638330b8fd542df55a523a491f786a30c4627593dff98b"/>
    <n v="1"/>
    <n v="1"/>
  </r>
  <r>
    <s v="462a520c-0aa7-4241-a261-4d129355c932"/>
    <d v="2023-03-11T00:00:00"/>
    <x v="54"/>
    <d v="2023-03-11T00:00:00"/>
    <n v="-0.0227699"/>
    <n v="-0.0227699"/>
    <x v="1"/>
    <n v="5.412004069175993"/>
    <n v="-0.1232307914547304"/>
    <n v="-0.12323079145473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e7a9ef79a5d5badfe9cb65a06ddbd5c38369aceab033d0e07cf312e502b008c"/>
    <n v="1"/>
    <n v="1"/>
  </r>
  <r>
    <s v="bee3230a-bda2-4533-a8dc-5487ccad2b2e"/>
    <d v="2023-03-11T00:00:00"/>
    <x v="54"/>
    <d v="2023-03-11T00:00:00"/>
    <n v="-0.022625"/>
    <n v="-0.022625"/>
    <x v="1"/>
    <n v="5.412004069175993"/>
    <n v="-0.1224465920651068"/>
    <n v="-0.12244659206510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db83365f9d332bba808bb2eebcbdb8aa4a3477a3a12f406d1cc8b0160463d8"/>
    <n v="1"/>
    <n v="1"/>
  </r>
  <r>
    <s v="ef90444d-570e-4841-a747-feac6e068e4a"/>
    <d v="2023-03-11T00:00:00"/>
    <x v="54"/>
    <d v="2023-03-11T00:00:00"/>
    <n v="-0.0713024816"/>
    <n v="-0.0713024816"/>
    <x v="1"/>
    <n v="5.412004069175993"/>
    <n v="-0.3858893205615463"/>
    <n v="-0.38588932056154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ca3925fcae2bfc2fb980116d667e4565646cc9673eb6f137f89fa16746a5ce"/>
    <n v="1"/>
    <n v="1"/>
  </r>
  <r>
    <s v="cdf86402-84fd-472f-93dc-fdc731f11843"/>
    <d v="2023-03-11T00:00:00"/>
    <x v="54"/>
    <d v="2023-03-11T00:00:00"/>
    <n v="-0.022835"/>
    <n v="-0.022835"/>
    <x v="1"/>
    <n v="5.412004069175993"/>
    <n v="-0.1235831129196338"/>
    <n v="-0.12358311291963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049dd97a76cc9ee7f7515127ff2b2d41f50f80298ea695cf96b93a07320b5f"/>
    <n v="1"/>
    <n v="1"/>
  </r>
  <r>
    <s v="2fd2b62b-65e4-4f02-8bca-644c92f8d29e"/>
    <d v="2023-03-11T00:00:00"/>
    <x v="54"/>
    <d v="2023-03-11T00:00:00"/>
    <n v="-0.0228959"/>
    <n v="-0.0228959"/>
    <x v="1"/>
    <n v="5.412004069175993"/>
    <n v="-0.1239127039674466"/>
    <n v="-0.12391270396744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c0dbc301e785aa243493d6fc577afeacce396f35a08ff3575b07593510ab2b4"/>
    <n v="1"/>
    <n v="1"/>
  </r>
  <r>
    <s v="42d4b89f-94bc-413d-9f48-b9f6f5dfb0ae"/>
    <d v="2023-03-11T00:00:00"/>
    <x v="54"/>
    <d v="2023-03-11T00:00:00"/>
    <n v="-0.027014"/>
    <n v="-0.027014"/>
    <x v="1"/>
    <n v="5.412004069175993"/>
    <n v="-0.1461998779247203"/>
    <n v="-0.14619987792472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007defa80510dffc261d12db76b249c0440d25c9e7ae86519f18b841bceac3"/>
    <n v="1"/>
    <n v="1"/>
  </r>
  <r>
    <s v="d049d750-2f99-44bb-8a6f-a973041469ee"/>
    <d v="2023-03-11T00:00:00"/>
    <x v="54"/>
    <d v="2023-03-11T00:00:00"/>
    <n v="-0.0282971"/>
    <n v="-0.0282971"/>
    <x v="1"/>
    <n v="5.412004069175993"/>
    <n v="-0.15314402034588"/>
    <n v="-0.153144020345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a407d2dd07e804c70a2074f3aeb9392db7d892cb451baad609960137492d58"/>
    <n v="1"/>
    <n v="1"/>
  </r>
  <r>
    <s v="4b2ea4a1-2a91-44e8-b513-b1e77262ba27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9a8fed2fad5dbdc06e79b205d9f88d654d72e308f797c65ea1116b0d045749"/>
    <n v="1"/>
    <n v="1"/>
  </r>
  <r>
    <s v="83d166d8-be55-429a-9b5c-3a0e0f511a8c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b535eca3b80cabc8fb10dbabb3bab4dd71cfbbd45f894189ed6be38b86a44b"/>
    <n v="1"/>
    <n v="1"/>
  </r>
  <r>
    <s v="14e1a9be-fa6d-4341-a6bf-0661c836499d"/>
    <d v="2023-03-11T00:00:00"/>
    <x v="54"/>
    <d v="2023-03-11T00:00:00"/>
    <n v="-0.072795498"/>
    <n v="-0.072795498"/>
    <x v="1"/>
    <n v="5.412004069175993"/>
    <n v="-0.3939695313936928"/>
    <n v="-0.3939695313936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cfb0944e752f752be0b2146824bb11e93936ed14f328f4ec462969a5510b70"/>
    <n v="1"/>
    <n v="1"/>
  </r>
  <r>
    <s v="afde47a6-acf5-47df-9bac-3654e8dfbff3"/>
    <d v="2023-03-11T00:00:00"/>
    <x v="54"/>
    <d v="2023-03-11T00:00:00"/>
    <n v="-0.0230849"/>
    <n v="-0.0230849"/>
    <x v="1"/>
    <n v="5.412004069175993"/>
    <n v="-0.1249355727365209"/>
    <n v="-0.12493557273652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25ed0d8d45b0b6d385b397d1b7d0da78795d2e7dc6b9522be051904d210ab2d"/>
    <n v="1"/>
    <n v="1"/>
  </r>
  <r>
    <s v="3c1b5673-c395-4e25-9904-5e83fc379f2b"/>
    <d v="2023-03-11T00:00:00"/>
    <x v="54"/>
    <d v="2023-03-11T00:00:00"/>
    <n v="-0.0547689094"/>
    <n v="-0.0547689094"/>
    <x v="1"/>
    <n v="5.412004069175993"/>
    <n v="-0.2964095605371313"/>
    <n v="-0.2964095605371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66dc6ce2464293578186855012e0a0dc1c1ec3a838dfc8f27f57bf002ac569"/>
    <n v="1"/>
    <n v="1"/>
  </r>
  <r>
    <s v="63e8320d-261f-4934-95e3-eabfb478e1ff"/>
    <d v="2023-03-11T00:00:00"/>
    <x v="54"/>
    <d v="2023-03-11T00:00:00"/>
    <n v="-0.0258338"/>
    <n v="-0.0258338"/>
    <x v="1"/>
    <n v="5.412004069175993"/>
    <n v="-0.1398126307222788"/>
    <n v="-0.13981263072227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9282b9db642795de2670214064dafc6971b08f1b94ddf7d08bbc951025448e4"/>
    <n v="1"/>
    <n v="1"/>
  </r>
  <r>
    <s v="f40819da-e47e-4816-92d1-d17a6961115e"/>
    <d v="2023-03-11T00:00:00"/>
    <x v="54"/>
    <d v="2023-03-11T00:00:00"/>
    <n v="-0.012289654"/>
    <n v="-0.012289654"/>
    <x v="1"/>
    <n v="5.412004069175993"/>
    <n v="-0.06651165745676502"/>
    <n v="-0.066511657456765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db4f04212f98a0a8541173f05acf190607c7baae43ccdc9b21177405c19331"/>
    <n v="1"/>
    <n v="1"/>
  </r>
  <r>
    <s v="e4d9f8e4-3a32-4f2f-945d-d0fbcc5b855d"/>
    <d v="2023-03-11T00:00:00"/>
    <x v="54"/>
    <d v="2023-03-11T00:00:00"/>
    <n v="-0.0164235396"/>
    <n v="-0.0164235396"/>
    <x v="1"/>
    <n v="5.412004069175993"/>
    <n v="-0.08888426314547304"/>
    <n v="-0.08888426314547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dad4bbd9d66e8cefc53df19e17201080c2687915b660abbbbe03c478016eff"/>
    <n v="1"/>
    <n v="1"/>
  </r>
  <r>
    <s v="d2e7b32f-54d0-44ea-857b-f1d8b2c334f3"/>
    <d v="2023-03-11T00:00:00"/>
    <x v="54"/>
    <d v="2023-03-11T00:00:00"/>
    <n v="-0.4114160524"/>
    <n v="-0.4114160524"/>
    <x v="1"/>
    <n v="5.412004069175993"/>
    <n v="-2.226585349713123"/>
    <n v="-2.226585349713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6963b26fe99a79fb4fb37e44af13c9e66d77c763852fad6af36587f22f0830"/>
    <n v="1"/>
    <n v="1"/>
  </r>
  <r>
    <s v="fdf9be1b-6bb8-4f6c-86d2-177640314f9a"/>
    <d v="2023-03-11T00:00:00"/>
    <x v="54"/>
    <d v="2023-03-11T00:00:00"/>
    <n v="-0.2460495664"/>
    <n v="-0.2460495664"/>
    <x v="1"/>
    <n v="5.412004069175993"/>
    <n v="-1.331621254575789"/>
    <n v="-1.3316212545757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9a73f1bfa53a2b8d01963c37b8eddeb2ea2998aa85b8f349b1a5a86fd6c57e"/>
    <n v="1"/>
    <n v="1"/>
  </r>
  <r>
    <s v="244731a5-88ca-4f8f-87d2-13c6a4d82d14"/>
    <d v="2023-03-11T00:00:00"/>
    <x v="54"/>
    <d v="2023-03-11T00:00:00"/>
    <n v="-0.0598555176"/>
    <n v="-0.0598555176"/>
    <x v="1"/>
    <n v="5.412004069175993"/>
    <n v="-0.3239383048138352"/>
    <n v="-0.32393830481383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d90db27dd1cdf38f642efae87de1bd44abee778c0ef0dff9cb99adf682eac8"/>
    <n v="1"/>
    <n v="1"/>
  </r>
  <r>
    <s v="e0da8541-3ed8-442a-9840-0b9369f044a7"/>
    <d v="2023-03-11T00:00:00"/>
    <x v="54"/>
    <d v="2023-03-11T00:00:00"/>
    <n v="-0.3944887124"/>
    <n v="-0.3944887124"/>
    <x v="1"/>
    <n v="5.412004069175993"/>
    <n v="-2.134974516752798"/>
    <n v="-2.1349745167527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191cb5cc7dc9318bd25e3cc663e85851c01eafa6ba5656bda48b5573ead49"/>
    <n v="1"/>
    <n v="1"/>
  </r>
  <r>
    <s v="9f0ac112-4ef8-4f04-b99c-568725f3b703"/>
    <d v="2023-03-11T00:00:00"/>
    <x v="54"/>
    <d v="2023-03-11T00:00:00"/>
    <n v="-0.0299538654"/>
    <n v="-0.0299538654"/>
    <x v="1"/>
    <n v="5.412004069175993"/>
    <n v="-0.16211044143235"/>
    <n v="-0.162110441432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8342bb658464558b4e16e1c2caf2bf0127a7381b81f04efeb9dd7405021869"/>
    <n v="1"/>
    <n v="1"/>
  </r>
  <r>
    <s v="b62af613-4cf2-44a0-a498-f254cac8f0d8"/>
    <d v="2023-03-11T00:00:00"/>
    <x v="54"/>
    <d v="2023-03-11T00:00:00"/>
    <n v="-0.014390306"/>
    <n v="-0.014390306"/>
    <x v="1"/>
    <n v="5.412004069175993"/>
    <n v="-0.07788039462868769"/>
    <n v="-0.07788039462868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e77dc156ec7525516a93277b4378ab7df10e7326c88c40e7e449fbd9775b34"/>
    <n v="1"/>
    <n v="1"/>
  </r>
  <r>
    <s v="1f63c9c1-fefe-487f-8db8-9598a5a9720d"/>
    <d v="2023-03-11T00:00:00"/>
    <x v="54"/>
    <d v="2023-03-11T00:00:00"/>
    <n v="-0.0680124456"/>
    <n v="-0.0680124456"/>
    <x v="1"/>
    <n v="5.412004069175993"/>
    <n v="-0.3680836323418108"/>
    <n v="-0.3680836323418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b1339a18221cfab730b64d7c105da9f7d12fd9e23db6ca7c30442c79ad6d70"/>
    <n v="1"/>
    <n v="1"/>
  </r>
  <r>
    <s v="b9dac77a-04c9-4aa4-a07f-e399938d5056"/>
    <d v="2023-03-11T00:00:00"/>
    <x v="54"/>
    <d v="2023-03-11T00:00:00"/>
    <n v="-0.08664386560000001"/>
    <n v="-0.08664386560000001"/>
    <x v="1"/>
    <n v="5.412004069175993"/>
    <n v="-0.4689169531963379"/>
    <n v="-0.468916953196337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26d588e9156e3272aca41cf2067d1fea8ffeceb2768fc492865e6124e650a8"/>
    <n v="1"/>
    <n v="1"/>
  </r>
  <r>
    <s v="822d57f8-386e-4244-a227-087e78cdd0c9"/>
    <d v="2023-03-11T00:00:00"/>
    <x v="54"/>
    <d v="2023-03-11T00:00:00"/>
    <n v="-0.0222575"/>
    <n v="-0.0222575"/>
    <x v="1"/>
    <n v="5.412004069175993"/>
    <n v="-0.1204576805696846"/>
    <n v="-0.12045768056968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ff5cf7ed28c56b84d054c150c4925f96228b6ab1d9ae5b40f5224bbba6a28db"/>
    <n v="1"/>
    <n v="1"/>
  </r>
  <r>
    <s v="c194de6d-938f-477a-ad0f-716727fe2900"/>
    <d v="2023-03-11T00:00:00"/>
    <x v="54"/>
    <d v="2023-03-11T00:00:00"/>
    <n v="-0.0245276"/>
    <n v="-0.0245276"/>
    <x v="1"/>
    <n v="5.412004069175993"/>
    <n v="-0.1327434710071211"/>
    <n v="-0.1327434710071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d568abd567a16f35c9f13255a3fa4aae65f26c24e35e9b3da2f34f3a97d05d7"/>
    <n v="1"/>
    <n v="1"/>
  </r>
  <r>
    <s v="47fce523-e47a-49c9-ad14-af5b129c4364"/>
    <d v="2023-03-11T00:00:00"/>
    <x v="54"/>
    <d v="2023-03-11T00:00:00"/>
    <n v="-0.0146170752"/>
    <n v="-0.0146170752"/>
    <x v="1"/>
    <n v="5.412004069175993"/>
    <n v="-0.07910767046185149"/>
    <n v="-0.079107670461851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52ff2c6c856fbc32dfac44942e11b2c8ea472c8835a87beea066a1f45c1d55"/>
    <n v="1"/>
    <n v="1"/>
  </r>
  <r>
    <s v="8430c203-f5b8-4a0c-adbe-28b0dbc38440"/>
    <d v="2023-03-11T00:00:00"/>
    <x v="54"/>
    <d v="2023-03-11T00:00:00"/>
    <n v="-0.3286973952"/>
    <n v="-0.3286973952"/>
    <x v="1"/>
    <n v="5.412004069175993"/>
    <n v="-1.778911640349949"/>
    <n v="-1.778911640349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4fbcc6f457ada182fa92176d35b5dee05431902209041324c7f5450c22f15"/>
    <n v="1"/>
    <n v="1"/>
  </r>
  <r>
    <s v="d5115e01-8b92-4de7-ac14-bdab742792a5"/>
    <d v="2023-03-11T00:00:00"/>
    <x v="54"/>
    <d v="2023-03-11T00:00:00"/>
    <n v="-0.109072304"/>
    <n v="-0.109072304"/>
    <x v="1"/>
    <n v="5.412004069175993"/>
    <n v="-0.5902997530824009"/>
    <n v="-0.59029975308240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a8d8c991cc9486ea9857cb678e96f0b5d47dac56b394bf1a5f48fbe5a5298a"/>
    <n v="1"/>
    <n v="1"/>
  </r>
  <r>
    <s v="5e415555-e79a-4f72-ac06-8004fdc86829"/>
    <d v="2023-03-11T00:00:00"/>
    <x v="54"/>
    <d v="2023-03-11T00:00:00"/>
    <n v="-0.0231605"/>
    <n v="-0.0231605"/>
    <x v="1"/>
    <n v="5.412004069175993"/>
    <n v="-0.1253447202441506"/>
    <n v="-0.12534472024415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4093c36fa26fff519391e8f21e0fc4a99db101192e076cfbbe0e3f003399fc4"/>
    <n v="1"/>
    <n v="1"/>
  </r>
  <r>
    <s v="f5503255-df0e-4c4a-a544-b4dca1496ea5"/>
    <d v="2023-03-11T00:00:00"/>
    <x v="54"/>
    <d v="2023-03-11T00:00:00"/>
    <n v="-0.0224276"/>
    <n v="-0.0224276"/>
    <x v="1"/>
    <n v="5.412004069175993"/>
    <n v="-0.1213782624618515"/>
    <n v="-0.121378262461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78a74b8ac6ae3248a241aa5529204051810a79ab60b0b9003adeb23b7d69e55"/>
    <n v="1"/>
    <n v="1"/>
  </r>
  <r>
    <s v="fe26a260-e1a1-42bc-a91f-0b71fece4d0c"/>
    <d v="2023-03-11T00:00:00"/>
    <x v="54"/>
    <d v="2023-03-11T00:00:00"/>
    <n v="-0.0222953"/>
    <n v="-0.0222953"/>
    <x v="1"/>
    <n v="5.412004069175993"/>
    <n v="-0.1206622543234995"/>
    <n v="-0.12066225432349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4706571d6f607c2d28dbf0f32db9776bd3ae7a886e81d75c3338ea98599f54"/>
    <n v="1"/>
    <n v="1"/>
  </r>
  <r>
    <s v="26026cb4-766f-4e68-bd0d-647344656fa9"/>
    <d v="2023-03-11T00:00:00"/>
    <x v="54"/>
    <d v="2023-03-11T00:00:00"/>
    <n v="-0.0142908012"/>
    <n v="-0.0142908012"/>
    <x v="1"/>
    <n v="5.412004069175993"/>
    <n v="-0.07734187424618516"/>
    <n v="-0.077341874246185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eeb012e4e2fcaed4e5536060da9a468cd56eb9c61981e13b6e4f0b713eadc8"/>
    <n v="1"/>
    <n v="1"/>
  </r>
  <r>
    <s v="73a6e54f-8ebb-44de-8493-31ad4ab816e9"/>
    <d v="2023-03-11T00:00:00"/>
    <x v="54"/>
    <d v="2023-03-11T00:00:00"/>
    <n v="-0.07588684179999999"/>
    <n v="-0.07588684179999999"/>
    <x v="1"/>
    <n v="5.412004069175993"/>
    <n v="-0.4106998966185147"/>
    <n v="-0.41069989661851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5357b8e3092861df806f95f95d8d08e58c26a840d800093b81ff930b3ed2a"/>
    <n v="1"/>
    <n v="1"/>
  </r>
  <r>
    <s v="050fc024-1f82-4f7c-aa3a-0a07cb18a769"/>
    <d v="2023-03-11T00:00:00"/>
    <x v="54"/>
    <d v="2023-03-11T00:00:00"/>
    <n v="-0.012724686"/>
    <n v="-0.012724686"/>
    <x v="1"/>
    <n v="5.412004069175993"/>
    <n v="-0.06886605241098678"/>
    <n v="-0.068866052410986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e51a4ec66a7506a7d06f87f9fcf33ef37feaab0bc053e78d23532db671ef20"/>
    <n v="1"/>
    <n v="1"/>
  </r>
  <r>
    <s v="73a20ff9-3451-44ee-8bb2-080d5f8c2a23"/>
    <d v="2023-03-11T00:00:00"/>
    <x v="54"/>
    <d v="2023-03-11T00:00:00"/>
    <n v="-0.0228077"/>
    <n v="-0.0228077"/>
    <x v="1"/>
    <n v="5.412004069175993"/>
    <n v="-0.1234353652085453"/>
    <n v="-0.12343536520854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f25e8ff8c3ba360c32bdb847ac9d7c3cbd488f00c64f3b9b19454819a711e58"/>
    <n v="1"/>
    <n v="1"/>
  </r>
  <r>
    <s v="606866e8-f018-4727-9ae7-1740d5ab1066"/>
    <d v="2023-03-11T00:00:00"/>
    <x v="54"/>
    <d v="2023-03-11T00:00:00"/>
    <n v="-0.0239081"/>
    <n v="-0.0239081"/>
    <x v="1"/>
    <n v="5.412004069175993"/>
    <n v="-0.1293907344862666"/>
    <n v="-0.1293907344862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b0976306094a1d9db2ed477cfb94fbd26a8cff61e56ba7324d8d98330c8d43"/>
    <n v="1"/>
    <n v="1"/>
  </r>
  <r>
    <s v="68b21043-90b2-436e-8897-16f5b0325bf6"/>
    <d v="2023-03-11T00:00:00"/>
    <x v="54"/>
    <d v="2023-03-11T00:00:00"/>
    <n v="-0.0225599"/>
    <n v="-0.0225599"/>
    <x v="1"/>
    <n v="5.412004069175993"/>
    <n v="-0.1220942706002035"/>
    <n v="-0.12209427060020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6abff20885310f1bc47af5b1863e1feb7b73e7888d0e6fedd87cd681b207293"/>
    <n v="1"/>
    <n v="1"/>
  </r>
  <r>
    <s v="ac8cc880-6d1a-4b55-a0f5-5389eb320cb2"/>
    <d v="2023-03-11T00:00:00"/>
    <x v="54"/>
    <d v="2023-03-11T00:00:00"/>
    <n v="-0.0145409446"/>
    <n v="-0.0145409446"/>
    <x v="1"/>
    <n v="5.412004069175993"/>
    <n v="-0.07869565134486269"/>
    <n v="-0.078695651344862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8981162368e50307784aa0ff263ca9bc0efae347bcc1b2313c00925fcbaab6"/>
    <n v="1"/>
    <n v="1"/>
  </r>
  <r>
    <s v="bf085969-c572-4775-b66f-a4bd9dfead54"/>
    <d v="2023-03-11T00:00:00"/>
    <x v="54"/>
    <d v="2023-03-11T00:00:00"/>
    <n v="-0.0227237"/>
    <n v="-0.0227237"/>
    <x v="1"/>
    <n v="5.412004069175993"/>
    <n v="-0.1229807568667345"/>
    <n v="-0.122980756866734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5b016360e018ad6e2efa15ecda2649bce88f219413092c49b0ca4d0766d196f"/>
    <n v="1"/>
    <n v="1"/>
  </r>
  <r>
    <s v="33ede621-08f7-46e1-a931-178e21e1ff03"/>
    <d v="2023-03-11T00:00:00"/>
    <x v="54"/>
    <d v="2023-03-11T00:00:00"/>
    <n v="-0.051542498"/>
    <n v="-0.051542498"/>
    <x v="1"/>
    <n v="5.412004069175993"/>
    <n v="-0.2789482089114955"/>
    <n v="-0.2789482089114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65854c33996cfcf8db951a93beba4297af489a93f6d8e536deac6a3718b4c"/>
    <n v="1"/>
    <n v="1"/>
  </r>
  <r>
    <s v="209ed298-beae-4ead-8129-4fe4546b2f51"/>
    <d v="2023-03-11T00:00:00"/>
    <x v="54"/>
    <d v="2023-03-11T00:00:00"/>
    <n v="-0.3623359916"/>
    <n v="-0.3623359916"/>
    <x v="1"/>
    <n v="5.412004069175993"/>
    <n v="-1.960963860948118"/>
    <n v="-1.9609638609481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842441080c5e736250ab42450d92ce04dc34f46d3461b9282a0a3b3d14b032"/>
    <n v="1"/>
    <n v="1"/>
  </r>
  <r>
    <s v="091441fa-366f-4f1d-bf91-2f1417495e55"/>
    <d v="2023-03-11T00:00:00"/>
    <x v="54"/>
    <d v="2023-03-11T00:00:00"/>
    <n v="-0.0526231052"/>
    <n v="-0.0526231052"/>
    <x v="1"/>
    <n v="5.412004069175993"/>
    <n v="-0.2847964594750763"/>
    <n v="-0.2847964594750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e21594bfab0887b3ff1d29894b0dcd778f9c4744ffb2a4292b30e2f365e395"/>
    <n v="1"/>
    <n v="1"/>
  </r>
  <r>
    <s v="11f9c8f9-a16b-4f39-b39f-3f3e1b2f5632"/>
    <d v="2023-03-11T00:00:00"/>
    <x v="54"/>
    <d v="2023-03-11T00:00:00"/>
    <n v="-0.0227552"/>
    <n v="-0.0227552"/>
    <x v="1"/>
    <n v="5.412004069175993"/>
    <n v="-0.1231512349949135"/>
    <n v="-0.12315123499491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a5c7b41adc30ab5d60168230299a1705a32fecb63c02b6c3f5421b377535d5"/>
    <n v="1"/>
    <n v="1"/>
  </r>
  <r>
    <s v="d744caa0-8cbc-4583-b99c-8b4f824b09d2"/>
    <d v="2023-03-11T00:00:00"/>
    <x v="54"/>
    <d v="2023-03-11T00:00:00"/>
    <n v="-0.0231164"/>
    <n v="-0.0231164"/>
    <x v="1"/>
    <n v="5.412004069175993"/>
    <n v="-0.1251060508646999"/>
    <n v="-0.125106050864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466833c9fbe86365cfda981d78673dd89b8409ecb8bb2dcfafa996a28d6a96a"/>
    <n v="1"/>
    <n v="1"/>
  </r>
  <r>
    <s v="ec1ae710-453a-4589-92f7-c7c9fa7f0862"/>
    <d v="2023-03-11T00:00:00"/>
    <x v="54"/>
    <d v="2023-03-11T00:00:00"/>
    <n v="-0.0650102452"/>
    <n v="-0.0650102452"/>
    <x v="1"/>
    <n v="5.412004069175993"/>
    <n v="-0.351835711560529"/>
    <n v="-0.3518357115605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e93e823a159b9b128ff2ca4f4e3648d6df7fcc4c6f2feab6cf59daaa06d29f"/>
    <n v="1"/>
    <n v="1"/>
  </r>
  <r>
    <s v="0153ea8c-149c-4ec1-88f5-86e3e30682d7"/>
    <d v="2023-03-11T00:00:00"/>
    <x v="54"/>
    <d v="2023-03-11T00:00:00"/>
    <n v="-0.0194824476"/>
    <n v="-0.0194824476"/>
    <x v="1"/>
    <n v="5.412004069175993"/>
    <n v="-0.1054390856887081"/>
    <n v="-0.1054390856887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6588cc904692ce40704392a6bb542ab97cbb31a1479d5e4bf225b381cd6681"/>
    <n v="1"/>
    <n v="1"/>
  </r>
  <r>
    <s v="17cbc876-56c7-4a5c-a7c0-cdb0ab9c4725"/>
    <d v="2023-03-11T00:00:00"/>
    <x v="54"/>
    <d v="2023-03-11T00:00:00"/>
    <n v="-0.0238472"/>
    <n v="-0.0238472"/>
    <x v="1"/>
    <n v="5.412004069175993"/>
    <n v="-0.1290611434384537"/>
    <n v="-0.12906114343845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d74445298703dc13ed2da43f4b8ffc3f5480e01aecdfbde55816b975fdee08b"/>
    <n v="1"/>
    <n v="1"/>
  </r>
  <r>
    <s v="fb6676e7-f81a-4930-964a-1b725aefbbe7"/>
    <d v="2023-03-11T00:00:00"/>
    <x v="54"/>
    <d v="2023-03-11T00:00:00"/>
    <n v="-0.0239963"/>
    <n v="-0.0239963"/>
    <x v="1"/>
    <n v="5.412004069175993"/>
    <n v="-0.1298680732451679"/>
    <n v="-0.1298680732451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de9b8105483ec0813f3a25fe39b652ee5d61d186c279738503b380deaf1f17"/>
    <n v="1"/>
    <n v="1"/>
  </r>
  <r>
    <s v="93eec8fe-b5da-49a4-a36f-208fffe27b31"/>
    <d v="2023-03-11T00:00:00"/>
    <x v="54"/>
    <d v="2023-03-11T00:00:00"/>
    <n v="-15547.78553"/>
    <n v="-15547.78553"/>
    <x v="5"/>
    <n v="4.922177009155646"/>
    <n v="-76528.95247904884"/>
    <n v="-76528.95247904884"/>
    <n v="1"/>
    <m/>
    <s v="Gnosis"/>
    <m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d v="2023-03-11T00:00:00"/>
    <x v="54"/>
    <d v="2023-03-11T00:00:00"/>
    <n v="-3635.583968"/>
    <n v="-3635.583968"/>
    <x v="4"/>
    <n v="5.122075279755849"/>
    <n v="-18621.73476996948"/>
    <n v="-18621.73476996948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20db32b9-62d0-477d-90ae-b9a03066d120"/>
    <d v="2023-03-11T00:00:00"/>
    <x v="54"/>
    <d v="2023-03-11T00:00:00"/>
    <n v="-10906.751902"/>
    <n v="-10906.751902"/>
    <x v="4"/>
    <n v="5.122075279755849"/>
    <n v="-55865.20429966429"/>
    <n v="-55865.20429966429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e96008e6-7286-4995-b20b-2bdb113e793c"/>
    <d v="2023-03-11T00:00:00"/>
    <x v="54"/>
    <d v="2023-03-11T00:00:00"/>
    <n v="-750"/>
    <n v="-750"/>
    <x v="4"/>
    <n v="5.122075279755849"/>
    <n v="-3841.556459816887"/>
    <n v="-3841.556459816887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fb90724e-6dc5-49dc-8170-b60818ac8ee4"/>
    <d v="2023-03-11T00:00:00"/>
    <x v="54"/>
    <d v="2023-03-11T00:00:00"/>
    <n v="15292.33587"/>
    <n v="15292.33587"/>
    <x v="4"/>
    <n v="5.122075279755849"/>
    <n v="78328.49552945067"/>
    <n v="78328.49552945067"/>
    <n v="1"/>
    <m/>
    <m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79c6ecb1-d862-4602-9430-4a54826983f2"/>
    <d v="2023-03-11T00:00:00"/>
    <x v="54"/>
    <d v="2023-03-11T00:00:00"/>
    <n v="750"/>
    <n v="750"/>
    <x v="4"/>
    <n v="5.122075279755849"/>
    <n v="3841.556459816887"/>
    <n v="3841.556459816887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353"/>
    <d v="2023-03-10T00:00:00"/>
    <x v="55"/>
    <d v="2023-03-10T00:00:00"/>
    <n v="434.35"/>
    <n v="434.35"/>
    <x v="0"/>
    <n v="1"/>
    <n v="434.35"/>
    <n v="434.35"/>
    <n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7"/>
    <s v="Receita Setup Fee"/>
    <s v="Non Recurrent"/>
    <s v="Operating Revenue"/>
    <s v="Operating Revenue"/>
    <x v="12"/>
    <m/>
    <m/>
    <n v="0"/>
    <n v="0"/>
  </r>
  <r>
    <s v="3665"/>
    <d v="2023-03-10T00:00:00"/>
    <x v="55"/>
    <d v="2023-03-10T00:00:00"/>
    <n v="-2000"/>
    <n v="-2000"/>
    <x v="0"/>
    <n v="1"/>
    <n v="-2000"/>
    <n v="-2000"/>
    <n v="1"/>
    <m/>
    <s v="Btg - Conta Corrente"/>
    <s v="Gabriela Leão Teixeira"/>
    <n v="100"/>
    <m/>
    <s v="Gabriela Leão Teixeira"/>
    <m/>
    <s v="Nf-000018 Projeto: 55unity, Término da História do 55"/>
    <m/>
    <s v="Btg - Conta Corrente"/>
    <m/>
    <x v="98"/>
    <s v="Despesas com Pessoal"/>
    <s v="People"/>
    <s v="People"/>
    <s v="People"/>
    <x v="9"/>
    <m/>
    <m/>
    <n v="0"/>
    <n v="0"/>
  </r>
  <r>
    <s v="3666"/>
    <d v="2023-03-10T00:00:00"/>
    <x v="55"/>
    <d v="2023-03-10T00:00:00"/>
    <n v="-2000"/>
    <n v="-2000"/>
    <x v="0"/>
    <n v="1"/>
    <n v="-2000"/>
    <n v="-2000"/>
    <n v="1"/>
    <m/>
    <s v="Btg - Conta Corrente"/>
    <s v="Patrick de Souza Costa"/>
    <n v="100"/>
    <m/>
    <s v="Patrick de Souza Costa"/>
    <m/>
    <s v="Nf-20234 Projeto: 55unity, Término da História do 55."/>
    <m/>
    <s v="Btg - Conta Corrente"/>
    <m/>
    <x v="98"/>
    <s v="Despesas com Pessoal"/>
    <s v="People"/>
    <s v="People"/>
    <s v="People"/>
    <x v="9"/>
    <m/>
    <m/>
    <n v="0"/>
    <n v="0"/>
  </r>
  <r>
    <s v="3667"/>
    <d v="2023-03-10T00:00:00"/>
    <x v="55"/>
    <d v="2023-03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68"/>
    <d v="2023-03-10T00:00:00"/>
    <x v="55"/>
    <d v="2023-03-10T00:00:00"/>
    <n v="-500"/>
    <n v="-500"/>
    <x v="0"/>
    <n v="1"/>
    <n v="-500"/>
    <n v="-500"/>
    <n v="1"/>
    <m/>
    <s v="Btg - Conta Corrente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8"/>
    <s v="Despesas com Pessoal"/>
    <s v="People"/>
    <s v="People"/>
    <s v="People"/>
    <x v="9"/>
    <m/>
    <m/>
    <n v="0"/>
    <n v="0"/>
  </r>
  <r>
    <s v="6ed07174-7258-4a47-9b83-6cf9c12e043f"/>
    <d v="2023-03-10T00:00:00"/>
    <x v="55"/>
    <d v="2023-03-10T00:00:00"/>
    <n v="0"/>
    <n v="0"/>
    <x v="3"/>
    <n v="7490.79016221873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6d4739cc-a014-41a8-866c-ce68a8ee2d86"/>
    <d v="2023-03-10T00:00:00"/>
    <x v="55"/>
    <d v="2023-03-10T00:00:00"/>
    <n v="-0.00176271624395961"/>
    <n v="-0.00176271624395961"/>
    <x v="3"/>
    <n v="7490.790162218734"/>
    <n v="-13.2041374990358"/>
    <n v="-13.2041374990358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aaa2569b-1c73-403f-bc0d-8bc7a2d7713c"/>
    <d v="2023-03-10T00:00:00"/>
    <x v="55"/>
    <d v="2023-03-10T00:00:00"/>
    <n v="-0.001473379045798167"/>
    <n v="-0.001473379045798167"/>
    <x v="3"/>
    <n v="7490.790162218734"/>
    <n v="-11.03677326148413"/>
    <n v="-11.0367732614841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19f61c1a-9a61-4cf3-8d80-a86ebc8ea18f"/>
    <d v="2023-03-10T00:00:00"/>
    <x v="55"/>
    <d v="2023-03-10T00:00:00"/>
    <n v="-0.003761594102825955"/>
    <n v="-0.003761594102825955"/>
    <x v="3"/>
    <n v="7490.790162218734"/>
    <n v="-28.17731209970867"/>
    <n v="-28.17731209970867"/>
    <n v="1"/>
    <m/>
    <s v="Caio Bretas"/>
    <s v="Gnosis"/>
    <m/>
    <m/>
    <m/>
    <m/>
    <s v="Conversão de USDc"/>
    <m/>
    <s v="Caio Breta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d02a7391-50b6-4312-9b01-5c32ba807fbc"/>
    <d v="2023-03-10T00:00:00"/>
    <x v="55"/>
    <d v="2023-03-10T00:00:00"/>
    <n v="0"/>
    <n v="0"/>
    <x v="3"/>
    <n v="7490.790162218734"/>
    <n v="0"/>
    <n v="0"/>
    <n v="1"/>
    <m/>
    <s v="Caio Bretas"/>
    <s v="Gnosis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d v="2023-03-10T00:00:00"/>
    <x v="55"/>
    <d v="2023-03-10T00:00:00"/>
    <n v="0.001764"/>
    <n v="0.001764"/>
    <x v="3"/>
    <n v="7490.790162218734"/>
    <n v="13.21375384615385"/>
    <n v="13.2137538461538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a7100585-63a0-4988-ad88-841f136943af"/>
    <d v="2023-03-10T00:00:00"/>
    <x v="55"/>
    <d v="2023-03-10T00:00:00"/>
    <n v="-0.008458455200000001"/>
    <n v="-0.008458455200000001"/>
    <x v="1"/>
    <n v="5.557299843014129"/>
    <n v="-0.04700617175510205"/>
    <n v="-0.047006171755102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0fadb27df7f2e01a701b9196f08ff9fb391a63acf976285fccf375b2fe8666"/>
    <n v="1"/>
    <n v="1"/>
  </r>
  <r>
    <s v="ddea5793-70ea-4c97-b07d-199a5e55707f"/>
    <d v="2023-03-10T00:00:00"/>
    <x v="55"/>
    <d v="2023-03-10T00:00:00"/>
    <n v="-0.018543978"/>
    <n v="-0.018543978"/>
    <x v="1"/>
    <n v="5.557299843014129"/>
    <n v="-0.1030544460282575"/>
    <n v="-0.1030544460282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43b35a3852ffb656e188f57e8576e2b1f2d38c6f7f51bd3ae414f3d24154b0"/>
    <n v="1"/>
    <n v="1"/>
  </r>
  <r>
    <s v="313bdeae-0e10-4a56-8623-3ec85d1087eb"/>
    <d v="2023-03-10T00:00:00"/>
    <x v="55"/>
    <d v="2023-03-10T00:00:00"/>
    <n v="-0.0264764"/>
    <n v="-0.0264764"/>
    <x v="1"/>
    <n v="5.557299843014129"/>
    <n v="-0.1471372935635793"/>
    <n v="-0.147137293563579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63713e2cd7cc9566be8a17e88cb51b98ce45c2eb834cefc07a77ff19ec4ce2"/>
    <n v="1"/>
    <n v="1"/>
  </r>
  <r>
    <s v="16db60f9-7ac4-4fb4-89de-dc7cdfa11268"/>
    <d v="2023-03-10T00:00:00"/>
    <x v="55"/>
    <d v="2023-03-10T00:00:00"/>
    <n v="-0.0128576288"/>
    <n v="-0.0128576288"/>
    <x v="1"/>
    <n v="5.557299843014129"/>
    <n v="-0.07145369851177394"/>
    <n v="-0.071453698511773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2a39bfc3c8c56e03aefaf832e3e3b9e8f5a3355f9d3d449068d74b4eaa5c86"/>
    <n v="1"/>
    <n v="1"/>
  </r>
  <r>
    <s v="b78d79fa-3a5c-47f7-b0c8-45963c27f2b4"/>
    <d v="2023-03-10T00:00:00"/>
    <x v="55"/>
    <d v="2023-03-10T00:00:00"/>
    <n v="-0.0216807024"/>
    <n v="-0.0216807024"/>
    <x v="1"/>
    <n v="5.557299843014129"/>
    <n v="-0.1204861640439561"/>
    <n v="-0.12048616404395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238b2c3fa383b7c71d3ddef31bcdeb11d41bd591651c8a9ef2f58a4580a91"/>
    <n v="1"/>
    <n v="1"/>
  </r>
  <r>
    <s v="8ebc5727-5319-4575-8df3-a3d1fe8e9ed7"/>
    <d v="2023-03-10T00:00:00"/>
    <x v="55"/>
    <d v="2023-03-10T00:00:00"/>
    <n v="-0.5152317299019"/>
    <n v="-0.5152317299019"/>
    <x v="1"/>
    <n v="5.557299843014129"/>
    <n v="-2.863297211699727"/>
    <n v="-2.8632972116997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b021ff726cacdf47409f848609a1db203f5d1e83e4c96d688c15d24150b1dfa"/>
    <n v="1"/>
    <n v="1"/>
  </r>
  <r>
    <s v="75af91ae-6259-40b9-b83c-a58c665fcff6"/>
    <d v="2023-03-10T00:00:00"/>
    <x v="55"/>
    <d v="2023-03-10T00:00:00"/>
    <n v="-0.6220163727430165"/>
    <n v="-0.6220163727430165"/>
    <x v="1"/>
    <n v="5.557299843014129"/>
    <n v="-3.456731490596983"/>
    <n v="-3.45673149059698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41bd2042452e37f8c6812de0702753cd7e8e98d3a3825990c04ccfc5d81c9ef"/>
    <n v="1"/>
    <n v="1"/>
  </r>
  <r>
    <s v="fb44326c-86b8-4f06-83c7-c5f0b9bfea10"/>
    <d v="2023-03-10T00:00:00"/>
    <x v="55"/>
    <d v="2023-03-10T00:00:00"/>
    <n v="-0.0231941"/>
    <n v="-0.0231941"/>
    <x v="1"/>
    <n v="5.557299843014129"/>
    <n v="-0.128896568288854"/>
    <n v="-0.1288965682888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65d867424d58781432ac252a85851eff88e9875d70981e8949b9384da6b009f"/>
    <n v="1"/>
    <n v="1"/>
  </r>
  <r>
    <s v="e1211ed6-7c03-45de-8cdc-8131264feff6"/>
    <d v="2023-03-10T00:00:00"/>
    <x v="55"/>
    <d v="2023-03-10T00:00:00"/>
    <n v="-0.0147726"/>
    <n v="-0.0147726"/>
    <x v="1"/>
    <n v="5.557299843014129"/>
    <n v="-0.08209576766091052"/>
    <n v="-0.08209576766091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8a2432538da4a6dd84e30bd1cccc7d66c6ff538eafa189af32f70945bf9547"/>
    <n v="1"/>
    <n v="1"/>
  </r>
  <r>
    <s v="1596155f-bce8-46b3-8aa9-694b5d93241f"/>
    <d v="2023-03-10T00:00:00"/>
    <x v="55"/>
    <d v="2023-03-10T00:00:00"/>
    <n v="-0.0865278216"/>
    <n v="-0.0865278216"/>
    <x v="1"/>
    <n v="5.557299843014129"/>
    <n v="-0.4808610493940346"/>
    <n v="-0.48086104939403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726b2c31cac85c9ad5feaba77d4890b5708846cf24ea483a2c1ceaca25eb1d"/>
    <n v="1"/>
    <n v="1"/>
  </r>
  <r>
    <s v="a5069117-1339-4941-bd52-2f161615e980"/>
    <d v="2023-03-10T00:00:00"/>
    <x v="55"/>
    <d v="2023-03-10T00:00:00"/>
    <n v="-0.0133626112"/>
    <n v="-0.0133626112"/>
    <x v="1"/>
    <n v="5.557299843014129"/>
    <n v="-0.07426003712401884"/>
    <n v="-0.07426003712401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960c9ca3a33ed14e2e35aef4633412fbd319233244e4e94447a2f92da469b"/>
    <n v="1"/>
    <n v="1"/>
  </r>
  <r>
    <s v="2414fe6b-d2d9-458c-aff8-d8400d72ce77"/>
    <d v="2023-03-10T00:00:00"/>
    <x v="55"/>
    <d v="2023-03-10T00:00:00"/>
    <n v="-0.0226166"/>
    <n v="-0.0226166"/>
    <x v="1"/>
    <n v="5.557299843014129"/>
    <n v="-0.1256872276295134"/>
    <n v="-0.1256872276295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362a49b11ec0ab4007ce1f2f8d9e6b32bcbf9a247c6dab061483d4e75143f2"/>
    <n v="1"/>
    <n v="1"/>
  </r>
  <r>
    <s v="bd2589a7-a93f-482e-bc09-1fb885fd6d4d"/>
    <d v="2023-03-10T00:00:00"/>
    <x v="55"/>
    <d v="2023-03-10T00:00:00"/>
    <n v="-0.0245994894"/>
    <n v="-0.0245994894"/>
    <x v="1"/>
    <n v="5.557299843014129"/>
    <n v="-0.1367067385808477"/>
    <n v="-0.13670673858084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b812cf5ab5dfad217c61b640e98d41f4555e3c76e6b31375ac149ae61ac31"/>
    <n v="1"/>
    <n v="1"/>
  </r>
  <r>
    <s v="9632f5b5-bfa1-4e96-972c-eefda795bdbc"/>
    <d v="2023-03-10T00:00:00"/>
    <x v="55"/>
    <d v="2023-03-10T00:00:00"/>
    <n v="-0.6534413023527091"/>
    <n v="-0.6534413023527091"/>
    <x v="1"/>
    <n v="5.557299843014129"/>
    <n v="-3.631369246983659"/>
    <n v="-3.63136924698365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4b1bd4d7515bb6323bcd1825feab257bececa3dd0122dac83a09cbb311e417"/>
    <n v="1"/>
    <n v="1"/>
  </r>
  <r>
    <s v="ad5858de-8e70-4e48-9c51-d1a9775f344f"/>
    <d v="2023-03-10T00:00:00"/>
    <x v="55"/>
    <d v="2023-03-10T00:00:00"/>
    <n v="-0.022163"/>
    <n v="-0.022163"/>
    <x v="1"/>
    <n v="5.557299843014129"/>
    <n v="-0.1231664364207222"/>
    <n v="-0.12316643642072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6295abfafb177a5cb10f07d17b960081405d5c7b8d064d83cb561fa69e92de9"/>
    <n v="1"/>
    <n v="1"/>
  </r>
  <r>
    <s v="2f45b97b-7114-4e16-a26a-c4c24a217194"/>
    <d v="2023-03-10T00:00:00"/>
    <x v="55"/>
    <d v="2023-03-10T00:00:00"/>
    <n v="-0.0151534048"/>
    <n v="-0.0151534048"/>
    <x v="1"/>
    <n v="5.557299843014129"/>
    <n v="-0.08421201411616956"/>
    <n v="-0.084212014116169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487ce43b2bb3a1ce1de5050de19e54c00b55d31a786c652b034780e2f4c2a5"/>
    <n v="1"/>
    <n v="1"/>
  </r>
  <r>
    <s v="67107521-1d89-436a-abed-da4be6e21064"/>
    <d v="2023-03-10T00:00:00"/>
    <x v="55"/>
    <d v="2023-03-10T00:00:00"/>
    <n v="-0.6285503031362333"/>
    <n v="-0.6285503031362333"/>
    <x v="1"/>
    <n v="5.557299843014129"/>
    <n v="-3.493042500945473"/>
    <n v="-3.49304250094547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1713ddf7ee8cd2b17adc0dcb31a093f3c78c9bddc393e49fc648c11534b5813"/>
    <n v="1"/>
    <n v="1"/>
  </r>
  <r>
    <s v="712f65a6-3402-4b53-8faf-95375aad7fe1"/>
    <d v="2023-03-10T00:00:00"/>
    <x v="55"/>
    <d v="2023-03-10T00:00:00"/>
    <n v="-0.0159937278"/>
    <n v="-0.0159937278"/>
    <x v="1"/>
    <n v="5.557299843014129"/>
    <n v="-0.08888194099215072"/>
    <n v="-0.088881940992150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430b92539e02713791e5dce159d03e04a525938291308ff8ef8eae5488a2f"/>
    <n v="1"/>
    <n v="1"/>
  </r>
  <r>
    <s v="b3ab1b25-acfb-41f9-b2df-77adb1a7a722"/>
    <d v="2023-03-10T00:00:00"/>
    <x v="55"/>
    <d v="2023-03-10T00:00:00"/>
    <n v="-0.08487864960000001"/>
    <n v="-0.08487864960000001"/>
    <x v="1"/>
    <n v="5.557299843014129"/>
    <n v="-0.4716961060973313"/>
    <n v="-0.471696106097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73333b739c95ac53adbb52e54b5d43504fe0db11a3dac4d3e261dae1a592d4"/>
    <n v="1"/>
    <n v="1"/>
  </r>
  <r>
    <s v="7fcaaa6c-7296-411e-a6f9-20897dadc56a"/>
    <d v="2023-03-10T00:00:00"/>
    <x v="55"/>
    <d v="2023-03-10T00:00:00"/>
    <n v="-0.0360515232"/>
    <n v="-0.0360515232"/>
    <x v="1"/>
    <n v="5.557299843014129"/>
    <n v="-0.2003491242197802"/>
    <n v="-0.20034912421978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ef1acc0787752992156cdbd43dca3007a8a51c171983524c6b2482f735e64"/>
    <n v="1"/>
    <n v="1"/>
  </r>
  <r>
    <s v="9ef7cc66-574f-49e6-aaff-d902d7ce85e2"/>
    <d v="2023-03-10T00:00:00"/>
    <x v="55"/>
    <d v="2023-03-10T00:00:00"/>
    <n v="-10"/>
    <n v="-10"/>
    <x v="5"/>
    <n v="5.223966509680795"/>
    <n v="-52.23966509680795"/>
    <n v="-52.23966509680795"/>
    <n v="1"/>
    <m/>
    <s v="Gnosis"/>
    <s v="Mercado Bitcoin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d v="2023-03-10T00:00:00"/>
    <x v="55"/>
    <d v="2023-03-10T00:00:00"/>
    <n v="-10"/>
    <n v="-10"/>
    <x v="5"/>
    <n v="5.223966509680795"/>
    <n v="-52.23966509680795"/>
    <n v="-52.2396650968079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e426bb76-a9ca-4665-bedc-82d7e86e706d"/>
    <d v="2023-03-10T00:00:00"/>
    <x v="55"/>
    <d v="2023-03-10T00:00:00"/>
    <n v="10"/>
    <n v="10"/>
    <x v="5"/>
    <n v="5.223966509680795"/>
    <n v="52.23966509680795"/>
    <n v="52.23966509680795"/>
    <n v="1"/>
    <m/>
    <s v="Gnosis"/>
    <s v="Mercado Bitcoin"/>
    <m/>
    <m/>
    <m/>
    <m/>
    <s v="Conversão de USDc"/>
    <m/>
    <s v="Mercado Bitcoin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3669"/>
    <d v="2023-03-09T00:00:00"/>
    <x v="56"/>
    <d v="2023-03-09T00:00:00"/>
    <n v="-811.37"/>
    <n v="-811.37"/>
    <x v="0"/>
    <n v="1"/>
    <n v="-811.37"/>
    <n v="-811.37"/>
    <n v="1"/>
    <m/>
    <s v="Conta Simples"/>
    <s v="Pipedrive"/>
    <n v="100"/>
    <m/>
    <s v="Pipedrive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670"/>
    <d v="2023-03-09T00:00:00"/>
    <x v="56"/>
    <d v="2023-03-09T00:00:00"/>
    <n v="-1002.64"/>
    <n v="-1002.64"/>
    <x v="0"/>
    <n v="1"/>
    <n v="-1002.64"/>
    <n v="-1002.64"/>
    <n v="1"/>
    <m/>
    <s v="Mercado Pago"/>
    <s v="Lumx Studios S/A"/>
    <n v="100"/>
    <s v="Conselho"/>
    <s v="Lumx Studios S/A"/>
    <m/>
    <s v="Software - Pinat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671"/>
    <d v="2023-03-09T00:00:00"/>
    <x v="56"/>
    <d v="2023-03-09T00:00:00"/>
    <n v="-687.3"/>
    <n v="-687.3"/>
    <x v="0"/>
    <n v="1"/>
    <n v="-687.3"/>
    <n v="-687.3"/>
    <n v="1"/>
    <m/>
    <s v="Btg - Conta Corrente"/>
    <s v="Lumx Studios S/A"/>
    <n v="100"/>
    <s v="Conselho"/>
    <s v="Lumx Studios S/A"/>
    <m/>
    <s v="Valor Pago Ao Cartório para Averbar O Contrato de Aluguel (Via Corrigida)"/>
    <m/>
    <s v="Btg - Conta Corrente"/>
    <m/>
    <x v="99"/>
    <s v="Jurídico"/>
    <s v="Legal"/>
    <s v="Operating Costs"/>
    <s v="Operating Costs"/>
    <x v="1"/>
    <m/>
    <m/>
    <n v="0"/>
    <n v="0"/>
  </r>
  <r>
    <s v="76e886d0-6654-4cef-a8f6-2d559faf2df4"/>
    <d v="2023-03-09T00:00:00"/>
    <x v="56"/>
    <d v="2023-03-09T00:00:00"/>
    <n v="-0.0276680352"/>
    <n v="-0.0276680352"/>
    <x v="1"/>
    <n v="5.283116883116882"/>
    <n v="-0.1461734638877922"/>
    <n v="-0.14617346388779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daf1626f4921fe49906818b61d2e50bb9b2480f7eac5f462a29e432d0477f"/>
    <n v="1"/>
    <n v="1"/>
  </r>
  <r>
    <s v="45035d8e-f663-4355-9fda-893f5cf8bd34"/>
    <d v="2023-03-09T00:00:00"/>
    <x v="56"/>
    <d v="2023-03-09T00:00:00"/>
    <n v="-0.0230639"/>
    <n v="-0.0230639"/>
    <x v="1"/>
    <n v="5.283116883116882"/>
    <n v="-0.1218492794805195"/>
    <n v="-0.12184927948051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fa459ad94755826dd3af768f95766eb11a053c944d6de7455d58ce50ed520c1"/>
    <n v="1"/>
    <n v="1"/>
  </r>
  <r>
    <s v="67511a9b-6ac0-4f71-be48-59d915049634"/>
    <d v="2023-03-09T00:00:00"/>
    <x v="56"/>
    <d v="2023-03-09T00:00:00"/>
    <n v="-0.0254054"/>
    <n v="-0.0254054"/>
    <x v="1"/>
    <n v="5.283116883116882"/>
    <n v="-0.1342196976623377"/>
    <n v="-0.1342196976623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07657877ca6296d99be2e0f6cc1ed2419f87963c0514fe4a2ab8ed7af9d3a38"/>
    <n v="1"/>
    <n v="1"/>
  </r>
  <r>
    <s v="9adb75d9-d342-4912-a8fd-a4a711cafc97"/>
    <d v="2023-03-09T00:00:00"/>
    <x v="56"/>
    <d v="2023-03-09T00:00:00"/>
    <n v="-0.0160873257"/>
    <n v="-0.0160873257"/>
    <x v="1"/>
    <n v="5.283116883116882"/>
    <n v="-0.08499122200987012"/>
    <n v="-0.084991222009870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a19a87f338ca0754c19f409639a132224a722c68eab9385002d706fe1d577"/>
    <n v="1"/>
    <n v="1"/>
  </r>
  <r>
    <s v="17732f95-0d55-401c-b962-7c77c1782538"/>
    <d v="2023-03-09T00:00:00"/>
    <x v="56"/>
    <d v="2023-03-09T00:00:00"/>
    <n v="-0.0182321766"/>
    <n v="-0.0182321766"/>
    <x v="1"/>
    <n v="5.283116883116882"/>
    <n v="-0.09632272001142857"/>
    <n v="-0.096322720011428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45962cddb08662953e1063833b9c83f6b0d9e670baa7014658edfd0ad735c5"/>
    <n v="1"/>
    <n v="1"/>
  </r>
  <r>
    <s v="4d884a07-64d6-4b63-b46a-6c8eac3cc188"/>
    <d v="2023-03-09T00:00:00"/>
    <x v="56"/>
    <d v="2023-03-09T00:00:00"/>
    <n v="-0.0237779"/>
    <n v="-0.0237779"/>
    <x v="1"/>
    <n v="5.283116883116882"/>
    <n v="-0.1256214249350649"/>
    <n v="-0.12562142493506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668f8b270ce63ef8611f9467b0b73d05cedfa566f388626d5a56c03d6714b3d"/>
    <n v="1"/>
    <n v="1"/>
  </r>
  <r>
    <s v="52ba515a-901e-4099-990c-7978ab9ba738"/>
    <d v="2023-03-09T00:00:00"/>
    <x v="56"/>
    <d v="2023-03-09T00:00:00"/>
    <n v="-0.0636951152"/>
    <n v="-0.0636951152"/>
    <x v="1"/>
    <n v="5.283116883116882"/>
    <n v="-0.3365087384851947"/>
    <n v="-0.33650873848519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c781e110e8b61b39cd73fb740fb4857322c56b792cb62c2c47fb12f48e907"/>
    <n v="1"/>
    <n v="1"/>
  </r>
  <r>
    <s v="a4cafd54-deaa-491f-a6c6-016c31da60f3"/>
    <d v="2023-03-09T00:00:00"/>
    <x v="56"/>
    <d v="2023-03-09T00:00:00"/>
    <n v="-0.0141438684"/>
    <n v="-0.0141438684"/>
    <x v="1"/>
    <n v="5.283116883116882"/>
    <n v="-0.07472370993662338"/>
    <n v="-0.074723709936623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8d9ecc03b110ccabb5af99600b38b1b1b90cde4955b80e27968abfefccf06"/>
    <n v="1"/>
    <n v="1"/>
  </r>
  <r>
    <s v="3672"/>
    <d v="2023-03-08T00:00:00"/>
    <x v="57"/>
    <d v="2023-03-08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73"/>
    <d v="2023-03-08T00:00:00"/>
    <x v="57"/>
    <d v="2023-03-08T00:00:00"/>
    <n v="-1695.73"/>
    <n v="-1695.73"/>
    <x v="0"/>
    <n v="1"/>
    <n v="-1695.73"/>
    <n v="-1695.7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654"/>
    <d v="2023-03-08T00:00:00"/>
    <x v="57"/>
    <d v="2023-03-08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5"/>
    <d v="2023-03-08T00:00:00"/>
    <x v="57"/>
    <d v="2023-03-08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18dd5ef5-6e40-4369-9007-3e9c58c1ef51"/>
    <d v="2023-03-08T00:00:00"/>
    <x v="57"/>
    <d v="2023-03-08T00:00:00"/>
    <n v="-0.0260081"/>
    <n v="-0.0260081"/>
    <x v="1"/>
    <n v="5.442775763852926"/>
    <n v="-0.1415562563438633"/>
    <n v="-0.141556256343863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02dadd4051e9e9d8da2378e3c7c220a83166fb835e0e85b616a4bfbacd3d48"/>
    <n v="1"/>
    <n v="1"/>
  </r>
  <r>
    <s v="3e994feb-d13f-4443-8002-4fb1a9ba45be"/>
    <d v="2023-03-08T00:00:00"/>
    <x v="57"/>
    <d v="2023-03-08T00:00:00"/>
    <n v="-0.0130919655"/>
    <n v="-0.0130919655"/>
    <x v="1"/>
    <n v="5.442775763852926"/>
    <n v="-0.07125663252459864"/>
    <n v="-0.071256632524598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679280a1a95b982098bdd296d3772ac68b0727b2984043c79dea795102b3f7"/>
    <n v="1"/>
    <n v="1"/>
  </r>
  <r>
    <s v="73a16da9-0142-43a4-b6f3-87b808e582ca"/>
    <d v="2023-03-08T00:00:00"/>
    <x v="57"/>
    <d v="2023-03-08T00:00:00"/>
    <n v="-0.0126607779"/>
    <n v="-0.0126607779"/>
    <x v="1"/>
    <n v="5.442775763852926"/>
    <n v="-0.06890977510564474"/>
    <n v="-0.068909775105644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162cda9378acc4ab67b93733a820ccd26cb5d7e5a6aacb7a668de7607e972"/>
    <n v="1"/>
    <n v="1"/>
  </r>
  <r>
    <s v="0cf89b19-629b-47b6-8a2d-96e7db42f2ea"/>
    <d v="2023-03-08T00:00:00"/>
    <x v="57"/>
    <d v="2023-03-08T00:00:00"/>
    <n v="-0.0098217441"/>
    <n v="-0.0098217441"/>
    <x v="1"/>
    <n v="5.442775763852926"/>
    <n v="-0.05345755074624547"/>
    <n v="-0.053457550746245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7423cede7383058db33c788f9aefcb9539d0ea9292db12eadb9dc3973d93b"/>
    <n v="1"/>
    <n v="1"/>
  </r>
  <r>
    <s v="8108f9fe-1003-4586-b2f0-a10fa2ccade9"/>
    <d v="2023-03-08T00:00:00"/>
    <x v="57"/>
    <d v="2023-03-08T00:00:00"/>
    <n v="-0.0184701303"/>
    <n v="-0.0184701303"/>
    <x v="1"/>
    <n v="5.442775763852926"/>
    <n v="-0.1005287775520456"/>
    <n v="-0.1005287775520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f36fbf7206ba43553e2badb0e428dd36b24fbdfc3768bb4d2f19d375e79b7"/>
    <n v="1"/>
    <n v="1"/>
  </r>
  <r>
    <s v="db16643e-a84f-40fb-9466-99c3d265fe3c"/>
    <d v="2023-03-08T00:00:00"/>
    <x v="57"/>
    <d v="2023-03-08T00:00:00"/>
    <n v="-0.0308645172"/>
    <n v="-0.0308645172"/>
    <x v="1"/>
    <n v="5.442775763852926"/>
    <n v="-0.1679886461791818"/>
    <n v="-0.167988646179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89fb1d3791d781d3cad0d2f97c6930d91d5d27841fa8e2dcc0e470e6fefabd"/>
    <n v="1"/>
    <n v="1"/>
  </r>
  <r>
    <s v="0a1289fc-2c20-4cb3-9965-b59539a8a896"/>
    <d v="2023-03-08T00:00:00"/>
    <x v="57"/>
    <d v="2023-03-08T00:00:00"/>
    <n v="-0.0302129724"/>
    <n v="-0.0302129724"/>
    <x v="1"/>
    <n v="5.442775763852926"/>
    <n v="-0.1644424339326774"/>
    <n v="-0.1644424339326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90d9b4a2eb4681b2ef6ee2176fa2a3178bfbf465254902bccc81f4ee2ff2c"/>
    <n v="1"/>
    <n v="1"/>
  </r>
  <r>
    <s v="209e818a-39bb-488c-9790-4ac217fbd7f0"/>
    <d v="2023-03-08T00:00:00"/>
    <x v="57"/>
    <d v="2023-03-08T00:00:00"/>
    <n v="-0.0255944"/>
    <n v="-0.0255944"/>
    <x v="1"/>
    <n v="5.442775763852926"/>
    <n v="-0.1393045800103573"/>
    <n v="-0.139304580010357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6d9466cbd4265270bf5fbd7e81ca5066fb19fbd6e18e10cd9cf627aae9d269"/>
    <n v="1"/>
    <n v="1"/>
  </r>
  <r>
    <s v="dbd6df9b-a3ad-4046-ab4a-a72d34275f4c"/>
    <d v="2023-03-08T00:00:00"/>
    <x v="57"/>
    <d v="2023-03-08T00:00:00"/>
    <n v="-0.0087211848"/>
    <n v="-0.0087211848"/>
    <x v="1"/>
    <n v="5.442775763852926"/>
    <n v="-0.04746745326152253"/>
    <n v="-0.04746745326152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f79534bafb2a41e0e3c77efc59a984ec4112bbda4e34219f8cfde20fb1dfbb"/>
    <n v="1"/>
    <n v="1"/>
  </r>
  <r>
    <s v="3674"/>
    <d v="2023-03-07T00:00:00"/>
    <x v="58"/>
    <d v="2023-03-07T00:00:00"/>
    <n v="-59.15"/>
    <n v="-59.15"/>
    <x v="0"/>
    <n v="1"/>
    <n v="-59.15"/>
    <n v="-59.15"/>
    <n v="1"/>
    <m/>
    <s v="Conta Simples"/>
    <s v="Lumx Studios S/A"/>
    <n v="100"/>
    <s v="Conselho"/>
    <s v="Lumx Studios S/A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fb903b09-c446-4cb7-bbe0-f03e29ba86dd"/>
    <d v="2023-03-07T00:00:00"/>
    <x v="58"/>
    <d v="2023-03-07T00:00:00"/>
    <n v="-0.006449193900000001"/>
    <n v="-0.006449193900000001"/>
    <x v="1"/>
    <n v="6.008359456635318"/>
    <n v="-0.03874907515673982"/>
    <n v="-0.03874907515673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2c2901b9d6d7f52af06bd70e114bbb76fcf5386e13871e6fc91791c8b33664"/>
    <n v="1"/>
    <n v="1"/>
  </r>
  <r>
    <s v="88ee30bb-1172-4656-94cf-286e9a2d4ff6"/>
    <d v="2023-03-07T00:00:00"/>
    <x v="58"/>
    <d v="2023-03-07T00:00:00"/>
    <n v="-0.04441664920000001"/>
    <n v="-0.04441664920000001"/>
    <x v="1"/>
    <n v="6.008359456635318"/>
    <n v="-0.2668711942528736"/>
    <n v="-0.26687119425287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5e24d57913ba012714255611985ebe7decb49b0af2812398ea53c619e3e9fa"/>
    <n v="1"/>
    <n v="1"/>
  </r>
  <r>
    <s v="6fb56b9e-f7b0-4780-865d-f93124ee1a52"/>
    <d v="2023-03-07T00:00:00"/>
    <x v="58"/>
    <d v="2023-03-07T00:00:00"/>
    <n v="-0.0229106"/>
    <n v="-0.0229106"/>
    <x v="1"/>
    <n v="6.008359456635318"/>
    <n v="-0.1376551201671891"/>
    <n v="-0.13765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42e22b9c51bb36d0eec603c2210104bc852136c615bf4f610e8e8ec8af6fa"/>
    <n v="1"/>
    <n v="1"/>
  </r>
  <r>
    <s v="5685630d-fb43-4ab0-8f73-d2a7a645520f"/>
    <d v="2023-03-07T00:00:00"/>
    <x v="58"/>
    <d v="2023-03-07T00:00:00"/>
    <n v="-0.0217493"/>
    <n v="-0.0217493"/>
    <x v="1"/>
    <n v="6.008359456635318"/>
    <n v="-0.1306776123301985"/>
    <n v="-0.130677612330198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1d416a21a2445f0b705ee757bb1079b4403e944add8b7544fa14860e0aa6e66"/>
    <n v="1"/>
    <n v="1"/>
  </r>
  <r>
    <s v="f636138f-4cac-4720-aa4b-1db12a7ff923"/>
    <d v="2023-03-07T00:00:00"/>
    <x v="58"/>
    <d v="2023-03-07T00:00:00"/>
    <n v="-0.0220244"/>
    <n v="-0.0220244"/>
    <x v="1"/>
    <n v="6.008359456635318"/>
    <n v="-0.1323305120167189"/>
    <n v="-0.13233051201671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28be6e4d8ef4ed6841532029ae6686b4f1f5ca792eb26df5df065199cb7a165"/>
    <n v="1"/>
    <n v="1"/>
  </r>
  <r>
    <s v="d6c04bbf-ddc3-48ba-b2da-8192ea1727cd"/>
    <d v="2023-03-07T00:00:00"/>
    <x v="58"/>
    <d v="2023-03-07T00:00:00"/>
    <n v="-0.0214784"/>
    <n v="-0.0214784"/>
    <x v="1"/>
    <n v="6.008359456635318"/>
    <n v="-0.129049947753396"/>
    <n v="-0.12904994775339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4319adb841ab508d4b2016fe2bbb7235b65a4aadd38c17c3407dd8d092e854"/>
    <n v="1"/>
    <n v="1"/>
  </r>
  <r>
    <s v="220feb06-67aa-48ac-b1b8-f8c3dbca49b1"/>
    <d v="2023-03-07T00:00:00"/>
    <x v="58"/>
    <d v="2023-03-07T00:00:00"/>
    <n v="-0.0215708"/>
    <n v="-0.0215708"/>
    <x v="1"/>
    <n v="6.008359456635318"/>
    <n v="-0.1296051201671891"/>
    <n v="-0.12960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7db3f98c200f05d7e403bc5e27e27ab9e281bca1f340ea8038539c255dbce2e"/>
    <n v="1"/>
    <n v="1"/>
  </r>
  <r>
    <s v="718316d2-6fa8-4a07-a98a-cf666460662a"/>
    <d v="2023-03-07T00:00:00"/>
    <x v="58"/>
    <d v="2023-03-07T00:00:00"/>
    <n v="-0.0215686311"/>
    <n v="-0.0215686311"/>
    <x v="1"/>
    <n v="6.008359456635318"/>
    <n v="-0.1295920886363636"/>
    <n v="-0.129592088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b645d98c6a220b66489db302a370f4c41cd578792f20fbad23841803de96cd"/>
    <n v="1"/>
    <n v="1"/>
  </r>
  <r>
    <s v="c5d0e167-7502-45dc-bb9c-0a55fbbf49af"/>
    <d v="2023-03-07T00:00:00"/>
    <x v="58"/>
    <d v="2023-03-07T00:00:00"/>
    <n v="-0.010116186"/>
    <n v="-0.010116186"/>
    <x v="1"/>
    <n v="6.008359456635318"/>
    <n v="-0.06078168181818182"/>
    <n v="-0.060781681818181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dd24b863dc0df930f8ef9c1d111aabef8e92b395160135ea4fa3da29c1d73b"/>
    <n v="1"/>
    <n v="1"/>
  </r>
  <r>
    <s v="e4236952-89fd-4d6f-8f38-c3ed6e1dc8f8"/>
    <d v="2023-03-07T00:00:00"/>
    <x v="58"/>
    <d v="2023-03-07T00:00:00"/>
    <n v="-0.0234041"/>
    <n v="-0.0234041"/>
    <x v="1"/>
    <n v="6.008359456635318"/>
    <n v="-0.1406202455590387"/>
    <n v="-0.14062024555903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52dca68d0f93cf735a6886c64880e9384f993275f115c8b268849e121dbd750"/>
    <n v="1"/>
    <n v="1"/>
  </r>
  <r>
    <s v="cf9392b9-e43d-4a26-ba77-61f7ba973461"/>
    <d v="2023-03-07T00:00:00"/>
    <x v="58"/>
    <d v="2023-03-07T00:00:00"/>
    <n v="-0.0221588"/>
    <n v="-0.0221588"/>
    <x v="1"/>
    <n v="6.008359456635318"/>
    <n v="-0.1331380355276907"/>
    <n v="-0.133138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318a3d09ec3b0ee6161696094ba48025abdd20c9788844fa9416b791ecf34a"/>
    <n v="1"/>
    <n v="1"/>
  </r>
  <r>
    <s v="29344ef6-ab49-4260-ac60-a03391d0c374"/>
    <d v="2023-03-07T00:00:00"/>
    <x v="58"/>
    <d v="2023-03-07T00:00:00"/>
    <n v="-0.0231143"/>
    <n v="-0.0231143"/>
    <x v="1"/>
    <n v="6.008359456635318"/>
    <n v="-0.1388790229885057"/>
    <n v="-0.138879022988505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3dce021a6ade3ff3dc3573889762e765873b51afa575a3bf9c0149acebff984"/>
    <n v="1"/>
    <n v="1"/>
  </r>
  <r>
    <s v="68b123b7-ae93-4036-98f9-dd81dddf92cb"/>
    <d v="2023-03-07T00:00:00"/>
    <x v="58"/>
    <d v="2023-03-07T00:00:00"/>
    <n v="-0.007476735056228724"/>
    <n v="-0.007476735056228724"/>
    <x v="1"/>
    <n v="6.008359456635318"/>
    <n v="-0.04492291177984865"/>
    <n v="-0.0449229117798486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0ff39eef0ec8c048340a8833f60cf77571731ab1fa525dc27f3cbb9fe0cd0347"/>
    <n v="1"/>
    <n v="1"/>
  </r>
  <r>
    <s v="e229ea0b-255c-49ca-b162-ffcf2292788c"/>
    <d v="2023-03-07T00:00:00"/>
    <x v="58"/>
    <d v="2023-03-07T00:00:00"/>
    <n v="-0.2036737906"/>
    <n v="-0.2036737906"/>
    <x v="1"/>
    <n v="6.008359456635318"/>
    <n v="-1.223745345820272"/>
    <n v="-1.223745345820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b4f945dc4a960795394a916a6940afcc0a04c67da5230213f213dd8cecb17"/>
    <n v="1"/>
    <n v="1"/>
  </r>
  <r>
    <s v="2f9ddef8-d24a-4bd8-894c-90063f703799"/>
    <d v="2023-03-07T00:00:00"/>
    <x v="58"/>
    <d v="2023-03-07T00:00:00"/>
    <n v="-0.0413353664"/>
    <n v="-0.0413353664"/>
    <x v="1"/>
    <n v="6.008359456635318"/>
    <n v="-0.2483577396029258"/>
    <n v="-0.24835773960292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16256d260af5478230e0b9a52260889d902763847aef8e3d6026f0a9530de"/>
    <n v="1"/>
    <n v="1"/>
  </r>
  <r>
    <s v="3bf67652-8094-4c94-af6a-2f1524380d4b"/>
    <d v="2023-03-07T00:00:00"/>
    <x v="58"/>
    <d v="2023-03-07T00:00:00"/>
    <n v="-0.0169431429"/>
    <n v="-0.0169431429"/>
    <x v="1"/>
    <n v="6.008359456635318"/>
    <n v="-0.1018004928683385"/>
    <n v="-0.10180049286833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2d9a43f0e2fa5a88e3742df8d6706a84e894697fda616386c926fe33ddab8a"/>
    <n v="1"/>
    <n v="1"/>
  </r>
  <r>
    <s v="67f4b032-757e-466a-aef4-7ae9f8e0bd67"/>
    <d v="2023-03-07T00:00:00"/>
    <x v="58"/>
    <d v="2023-03-07T00:00:00"/>
    <n v="-0.0763354368"/>
    <n v="-0.0763354368"/>
    <x v="1"/>
    <n v="6.008359456635318"/>
    <n v="-0.4586507435736677"/>
    <n v="-0.45865074357366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7317c1735dc8e227e61fb2ebd23b369535285925dedf0b2762fcc648bb5c00"/>
    <n v="1"/>
    <n v="1"/>
  </r>
  <r>
    <s v="89cdfcb3-c291-40de-a1d6-06562682c5b3"/>
    <d v="2023-03-07T00:00:00"/>
    <x v="58"/>
    <d v="2023-03-07T00:00:00"/>
    <n v="-0.127929678"/>
    <n v="-0.127929678"/>
    <x v="1"/>
    <n v="6.008359456635318"/>
    <n v="-0.7686474905956113"/>
    <n v="-0.76864749059561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16f4f790c879b0794407b040fa6073976fa0a16382ba8aa33bb4b3d5082a5"/>
    <n v="1"/>
    <n v="1"/>
  </r>
  <r>
    <s v="59f37313-8bb6-44d4-98be-899a87a996ae"/>
    <d v="2023-03-07T00:00:00"/>
    <x v="58"/>
    <d v="2023-03-07T00:00:00"/>
    <n v="-0.146510196"/>
    <n v="-0.146510196"/>
    <x v="1"/>
    <n v="6.008359456635318"/>
    <n v="-0.8802859216300941"/>
    <n v="-0.88028592163009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ab932e849e32a55f00970668e9ee9ebd53d36bb1d1c7ff5a49e0d5b126b4fb"/>
    <n v="1"/>
    <n v="1"/>
  </r>
  <r>
    <s v="47d89637-2639-4414-b6b2-df176cce25fd"/>
    <d v="2023-03-07T00:00:00"/>
    <x v="58"/>
    <d v="2023-03-07T00:00:00"/>
    <n v="-0.032365056"/>
    <n v="-0.032365056"/>
    <x v="1"/>
    <n v="6.008359456635318"/>
    <n v="-0.1944608902821317"/>
    <n v="-0.19446089028213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14a93c64859d6b5ed92d2dae0674cb46e4bdf5ee4c5e83015b1b1a0947dabe"/>
    <n v="1"/>
    <n v="1"/>
  </r>
  <r>
    <s v="edf21739-08b8-47e7-bdd9-8ac2b3e99ed7"/>
    <d v="2023-03-07T00:00:00"/>
    <x v="58"/>
    <d v="2023-03-07T00:00:00"/>
    <n v="-0.0076965714"/>
    <n v="-0.0076965714"/>
    <x v="1"/>
    <n v="6.008359456635318"/>
    <n v="-0.04624376755485893"/>
    <n v="-0.046243767554858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7736ecf37dcd26f2757465561a37715a409374ab9611633a60b2f7c1112bdc"/>
    <n v="1"/>
    <n v="1"/>
  </r>
  <r>
    <s v="08aad135-bd5a-4ffc-a6ce-60975d000746"/>
    <d v="2023-03-07T00:00:00"/>
    <x v="58"/>
    <d v="2023-03-07T00:00:00"/>
    <n v="-0.009811332899999999"/>
    <n v="-0.009811332899999999"/>
    <x v="1"/>
    <n v="6.008359456635318"/>
    <n v="-0.05895001481191221"/>
    <n v="-0.058950014811912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471562c7fffeb2da4229d53a0a4514c695ab7ffa439cab153f26a2207478e"/>
    <n v="1"/>
    <n v="1"/>
  </r>
  <r>
    <s v="351d8f7c-56de-43d8-82db-f04b1aad17ba"/>
    <d v="2023-03-07T00:00:00"/>
    <x v="58"/>
    <d v="2023-03-07T00:00:00"/>
    <n v="-0.008519636148653538"/>
    <n v="-0.008519636148653538"/>
    <x v="1"/>
    <n v="6.008359456635318"/>
    <n v="-0.05118903642085459"/>
    <n v="-0.051189036420854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a26f9dafb38b05358b475b6612976ba9ded6689de0f1eaf9e65244ec5a3ee"/>
    <n v="1"/>
    <n v="1"/>
  </r>
  <r>
    <s v="1f153d4d-49fe-47c2-be86-e20e8d2bf151"/>
    <d v="2023-03-07T00:00:00"/>
    <x v="58"/>
    <d v="2023-03-07T00:00:00"/>
    <n v="-0.008189477400000001"/>
    <n v="-0.008189477400000001"/>
    <x v="1"/>
    <n v="6.008359456635318"/>
    <n v="-0.04920532398119123"/>
    <n v="-0.04920532398119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fba35f5b599c05e99c2ce9c7945f62df5f5e071470daf6b98268fb42c7ab8"/>
    <n v="1"/>
    <n v="1"/>
  </r>
  <r>
    <s v="ee8bc4a1-d35c-4b40-8111-224fee702067"/>
    <d v="2023-03-07T00:00:00"/>
    <x v="58"/>
    <d v="2023-03-07T00:00:00"/>
    <n v="-0.021575"/>
    <n v="-0.021575"/>
    <x v="1"/>
    <n v="6.008359456635318"/>
    <n v="-0.129630355276907"/>
    <n v="-0.12963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ce1ad4af248636785e8485a539e22730981e47ee2598e6535a7eb31f601e465"/>
    <n v="1"/>
    <n v="1"/>
  </r>
  <r>
    <s v="db72b782-e18a-4b2c-8dae-98ca81929f85"/>
    <d v="2023-03-07T00:00:00"/>
    <x v="58"/>
    <d v="2023-03-07T00:00:00"/>
    <n v="-0.00667854893887333"/>
    <n v="-0.00667854893887333"/>
    <x v="1"/>
    <n v="6.008359456635318"/>
    <n v="-0.04012712267348134"/>
    <n v="-0.04012712267348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29113e0aad950addffe838bd7010085549385807474ef5cddddfd3d02f283fa"/>
    <n v="1"/>
    <n v="1"/>
  </r>
  <r>
    <s v="f523c188-160e-4e43-85ee-ef9367361d5b"/>
    <d v="2023-03-07T00:00:00"/>
    <x v="58"/>
    <d v="2023-03-07T00:00:00"/>
    <n v="-0.001919286640971"/>
    <n v="-0.001919286640971"/>
    <x v="1"/>
    <n v="6.008359456635318"/>
    <n v="-0.01153176403927194"/>
    <n v="-0.01153176403927194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04d92477a4020041ca6fcf98272a0bcb3f025ade9b0b1c0026e88332a26ce8"/>
    <n v="1"/>
    <n v="1"/>
  </r>
  <r>
    <s v="36338c85-56dd-460e-b40e-71dbb96fe1fa"/>
    <d v="2023-03-07T00:00:00"/>
    <x v="58"/>
    <d v="2023-03-07T00:00:00"/>
    <n v="-0.002048606073612"/>
    <n v="-0.002048606073612"/>
    <x v="1"/>
    <n v="6.008359456635318"/>
    <n v="-0.01230876167530721"/>
    <n v="-0.01230876167530721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f11bb42086910ca67a76e00acc9bf6542e7c39210f95a4e543d6a629d1444e3"/>
    <n v="1"/>
    <n v="1"/>
  </r>
  <r>
    <s v="81cd1b82-b14b-4f85-899b-8715fcb0406e"/>
    <d v="2023-03-07T00:00:00"/>
    <x v="58"/>
    <d v="2023-03-07T00:00:00"/>
    <n v="-0.1001003904"/>
    <n v="-0.1001003904"/>
    <x v="1"/>
    <n v="6.008359456635318"/>
    <n v="-0.6014391272727273"/>
    <n v="-0.60143912727272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43e4a5d54d36efae71e135cf8fedb07e5f30f82a56b0962d7b47008e9640e4"/>
    <n v="1"/>
    <n v="1"/>
  </r>
  <r>
    <s v="d32b6247-df05-4f05-b3ba-c82647f26c9e"/>
    <d v="2023-03-07T00:00:00"/>
    <x v="58"/>
    <d v="2023-03-07T00:00:00"/>
    <n v="-0.0596185716"/>
    <n v="-0.0596185716"/>
    <x v="1"/>
    <n v="6.008359456635318"/>
    <n v="-0.3582098084639498"/>
    <n v="-0.35820980846394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175fa3db8487e8de9a8f8a49b2572e9bac31bd07e44c306c85dd041d401be"/>
    <n v="1"/>
    <n v="1"/>
  </r>
  <r>
    <s v="0abf8ad1-c69f-4e7c-985d-be0fd3238a4e"/>
    <d v="2023-03-07T00:00:00"/>
    <x v="58"/>
    <d v="2023-03-07T00:00:00"/>
    <n v="-0.0654199104"/>
    <n v="-0.0654199104"/>
    <x v="1"/>
    <n v="6.008359456635318"/>
    <n v="-0.3930663373040753"/>
    <n v="-0.39306633730407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ecc7fea2f533a2548f81ea06c05350b953663a94a82d49b5d34def8dfd5ade"/>
    <n v="1"/>
    <n v="1"/>
  </r>
  <r>
    <s v="3675"/>
    <d v="2023-03-06T00:00:00"/>
    <x v="59"/>
    <d v="2023-03-06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Nf-000058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6"/>
    <d v="2023-03-06T00:00:00"/>
    <x v="59"/>
    <d v="2023-03-06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7"/>
    <d v="2023-03-06T00:00:00"/>
    <x v="59"/>
    <d v="2023-03-06T00:00:00"/>
    <n v="-4296.27"/>
    <n v="-4296.27"/>
    <x v="0"/>
    <n v="1"/>
    <n v="-4296.27"/>
    <n v="-4296.27"/>
    <n v="1"/>
    <m/>
    <s v="Btg - Conta Corrente"/>
    <s v="Mongodb Servicos de Software no Brasil Ltda."/>
    <n v="100"/>
    <m/>
    <s v="Mongodb Servicos de Software no Brasil Ltda."/>
    <m/>
    <s v="Nf-6863 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678"/>
    <d v="2023-03-06T00:00:00"/>
    <x v="59"/>
    <d v="2023-03-06T00:00:00"/>
    <n v="-273.36"/>
    <n v="-273.36"/>
    <x v="0"/>
    <n v="1"/>
    <n v="-273.36"/>
    <n v="-273.36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79"/>
    <d v="2023-03-06T00:00:00"/>
    <x v="59"/>
    <d v="2023-03-06T00:00:00"/>
    <n v="-2500"/>
    <n v="-2500"/>
    <x v="0"/>
    <n v="1"/>
    <n v="-2500"/>
    <n v="-2500"/>
    <n v="1"/>
    <m/>
    <s v="Btg - Conta Corrente"/>
    <s v="Artur Oliveira Guedes"/>
    <n v="100"/>
    <m/>
    <s v="Artur Oliveira Guedes"/>
    <m/>
    <s v="Nf-202300000002 Freela"/>
    <m/>
    <s v="Btg - Conta Corrente"/>
    <m/>
    <x v="98"/>
    <s v="Despesas com Pessoal"/>
    <s v="People"/>
    <s v="People"/>
    <s v="People"/>
    <x v="9"/>
    <m/>
    <m/>
    <n v="0"/>
    <n v="0"/>
  </r>
  <r>
    <s v="3680"/>
    <d v="2023-03-06T00:00:00"/>
    <x v="59"/>
    <d v="2023-03-06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1"/>
    <d v="2023-03-06T00:00:00"/>
    <x v="59"/>
    <d v="2023-03-06T00:00:00"/>
    <n v="-9000"/>
    <n v="-9000"/>
    <x v="0"/>
    <n v="1"/>
    <n v="-9000"/>
    <n v="-9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682"/>
    <d v="2023-03-06T00:00:00"/>
    <x v="59"/>
    <d v="2023-03-06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Nf-000003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3"/>
    <d v="2023-03-06T00:00:00"/>
    <x v="59"/>
    <d v="2023-03-06T00:00:00"/>
    <n v="-83.68000000000001"/>
    <n v="-83.68000000000001"/>
    <x v="0"/>
    <n v="1"/>
    <n v="-83.68000000000001"/>
    <n v="-83.6800000000000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55"/>
    <d v="2023-03-06T00:00:00"/>
    <x v="59"/>
    <d v="2023-03-06T00:00:00"/>
    <n v="9000"/>
    <n v="9000"/>
    <x v="0"/>
    <n v="1"/>
    <n v="9000"/>
    <n v="9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16"/>
    <d v="2023-03-06T00:00:00"/>
    <x v="59"/>
    <d v="2023-03-06T00:00:00"/>
    <n v="-9000"/>
    <n v="-9000"/>
    <x v="0"/>
    <n v="1"/>
    <n v="-9000"/>
    <n v="-9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94d890e-76c2-4769-930a-b612ca6fdc5c"/>
    <d v="2023-03-06T00:00:00"/>
    <x v="59"/>
    <d v="2023-03-06T00:00:00"/>
    <n v="-0.0222410589"/>
    <n v="-0.0222410589"/>
    <x v="1"/>
    <n v="5.866182572614108"/>
    <n v="-0.1304701121156639"/>
    <n v="-0.13047011211566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08b1404a9e08740017a2ac1bd648de7ccdd820ef3bbd1e4cfcfa0c565c7f63"/>
    <n v="1"/>
    <n v="1"/>
  </r>
  <r>
    <s v="1dcd8198-8888-40e7-9383-4476e9ea9810"/>
    <d v="2023-03-06T00:00:00"/>
    <x v="59"/>
    <d v="2023-03-06T00:00:00"/>
    <n v="-0.1052703744"/>
    <n v="-0.1052703744"/>
    <x v="1"/>
    <n v="5.866182572614108"/>
    <n v="-0.6175352357178424"/>
    <n v="-0.617535235717842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d22c969b8d389f2b1b9e4a226c2e856250e8ceb49ac60ad38c2b6b7fc6707"/>
    <n v="1"/>
    <n v="1"/>
  </r>
  <r>
    <s v="8e9c3252-80d0-42bc-8b60-39aa5424684a"/>
    <d v="2023-03-06T00:00:00"/>
    <x v="59"/>
    <d v="2023-03-06T00:00:00"/>
    <n v="-0.0219719"/>
    <n v="-0.0219719"/>
    <x v="1"/>
    <n v="5.866182572614108"/>
    <n v="-0.1288911768672199"/>
    <n v="-0.12889117686721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4d66d5622b4202a6922128a4056076c5c7200ae13bfa2c80ed16e8848468fa"/>
    <n v="1"/>
    <n v="1"/>
  </r>
  <r>
    <s v="fc4a3b23-12f6-4482-9acc-f843fea9a05d"/>
    <d v="2023-03-06T00:00:00"/>
    <x v="59"/>
    <d v="2023-03-06T00:00:00"/>
    <n v="-0.0224276"/>
    <n v="-0.0224276"/>
    <x v="1"/>
    <n v="5.866182572614108"/>
    <n v="-0.1315643962655602"/>
    <n v="-0.131564396265560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8e98b3eb75ea815e11b21bcda96f3a31a92b45c02cda357327d7360ee659f3"/>
    <n v="1"/>
    <n v="1"/>
  </r>
  <r>
    <s v="857f59aa-5e68-4df2-87f5-453043feafd4"/>
    <d v="2023-03-06T00:00:00"/>
    <x v="59"/>
    <d v="2023-03-06T00:00:00"/>
    <n v="-0.106376628"/>
    <n v="-0.106376628"/>
    <x v="1"/>
    <n v="5.866182572614108"/>
    <n v="-0.624024721307054"/>
    <n v="-0.6240247213070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0ac2ace63dca1bfe9ce85039ecea8990503231f70c1c91576410ac3481730e"/>
    <n v="1"/>
    <n v="1"/>
  </r>
  <r>
    <s v="3bd7e19b-7fbc-4be7-b6ed-4253c5bf2b25"/>
    <d v="2023-03-06T00:00:00"/>
    <x v="59"/>
    <d v="2023-03-06T00:00:00"/>
    <n v="-0.0225473"/>
    <n v="-0.0225473"/>
    <x v="1"/>
    <n v="5.866182572614108"/>
    <n v="-0.1322665783195021"/>
    <n v="-0.132266578319502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68f7064b2abb0887fd8a24e45fcd271fe098a6bc3d46002080150cee94ed892"/>
    <n v="1"/>
    <n v="1"/>
  </r>
  <r>
    <s v="e8c12a62-6385-413e-b428-c93c6a578af2"/>
    <d v="2023-03-06T00:00:00"/>
    <x v="59"/>
    <d v="2023-03-06T00:00:00"/>
    <n v="-0.0161808516"/>
    <n v="-0.0161808516"/>
    <x v="1"/>
    <n v="5.866182572614108"/>
    <n v="-0.09491982966597512"/>
    <n v="-0.094919829665975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e75185ac9e1e68cefb31e183fcd421f5ec5ed1958d90718b0aa257d3be108"/>
    <n v="1"/>
    <n v="1"/>
  </r>
  <r>
    <s v="e2bc3b56-fccf-494b-bb76-c7b238ae16f5"/>
    <d v="2023-03-06T00:00:00"/>
    <x v="59"/>
    <d v="2023-03-06T00:00:00"/>
    <n v="-0.0094224424"/>
    <n v="-0.0094224424"/>
    <x v="1"/>
    <n v="5.866182572614108"/>
    <n v="-0.05527376739834025"/>
    <n v="-0.055273767398340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d68c9b7aa807d8dd84af9b6bd7c944020735f625d3877622642ce5b52d2e8"/>
    <n v="1"/>
    <n v="1"/>
  </r>
  <r>
    <s v="7b36b729-862a-4ecb-a152-e76443cef937"/>
    <d v="2023-03-06T00:00:00"/>
    <x v="59"/>
    <d v="2023-03-06T00:00:00"/>
    <n v="-0.0087415614"/>
    <n v="-0.0087415614"/>
    <x v="1"/>
    <n v="5.866182572614108"/>
    <n v="-0.05127959514211619"/>
    <n v="-0.051279595142116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5afdfcf1c15c3c0dc1b26f41fff73bf0d25dbff8c8b46e6956d8a075d7ba44"/>
    <n v="1"/>
    <n v="1"/>
  </r>
  <r>
    <s v="9201e88a-e733-46a2-8a8e-d42cc5ea0c14"/>
    <d v="2023-03-06T00:00:00"/>
    <x v="59"/>
    <d v="2023-03-06T00:00:00"/>
    <n v="-0.0228602"/>
    <n v="-0.0228602"/>
    <x v="1"/>
    <n v="5.866182572614108"/>
    <n v="-0.1341021068464731"/>
    <n v="-0.13410210684647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e48bf99f4337552b44a4e8430a15798b4a1f252543bc68b0f0fda3e4debd62"/>
    <n v="1"/>
    <n v="1"/>
  </r>
  <r>
    <s v="f667497d-84db-4d45-a990-a862975414ec"/>
    <d v="2023-03-06T00:00:00"/>
    <x v="59"/>
    <d v="2023-03-06T00:00:00"/>
    <n v="-0.0146813403"/>
    <n v="-0.0146813403"/>
    <x v="1"/>
    <n v="5.866182572614108"/>
    <n v="-0.08612342261047719"/>
    <n v="-0.0861234226104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d5a76ddd8a9b0a2818796b7e552925e70efcc3ffea910c63d89281a991d4b"/>
    <n v="1"/>
    <n v="1"/>
  </r>
  <r>
    <s v="a6175402-204b-4f68-83b2-8cdf1289de09"/>
    <d v="2023-03-06T00:00:00"/>
    <x v="59"/>
    <d v="2023-03-06T00:00:00"/>
    <n v="-0.0060589953"/>
    <n v="-0.0060589953"/>
    <x v="1"/>
    <n v="5.866182572614108"/>
    <n v="-0.03554317263641079"/>
    <n v="-0.035543172636410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f69192bfddcbd978ea5f798562e4b8fafebc62a2a4010cb93e282fd44eabb8"/>
    <n v="1"/>
    <n v="1"/>
  </r>
  <r>
    <s v="a9979966-1b53-47be-a1c9-6b9c4e8265fd"/>
    <d v="2023-03-06T00:00:00"/>
    <x v="59"/>
    <d v="2023-03-06T00:00:00"/>
    <n v="-0.0112580715"/>
    <n v="-0.0112580715"/>
    <x v="1"/>
    <n v="5.866182572614108"/>
    <n v="-0.06604190283454359"/>
    <n v="-0.066041902834543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3fc51c5ee8a69b51411b37b4c87a38500b1955e4e319aa0d1a7333746f1398"/>
    <n v="1"/>
    <n v="1"/>
  </r>
  <r>
    <s v="11dfb0bf-dc42-49b1-a3e1-6d2324ee7c8e"/>
    <d v="2023-03-06T00:00:00"/>
    <x v="59"/>
    <d v="2023-03-06T00:00:00"/>
    <n v="-0.022862153046641"/>
    <n v="-0.022862153046641"/>
    <x v="1"/>
    <n v="5.866182572614108"/>
    <n v="-0.134113563774642"/>
    <n v="-0.1341135637746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0fa001ebd074cf09ef403f6166467465a6489300c8d76be0c3b7537a6ef2b7"/>
    <n v="1"/>
    <n v="1"/>
  </r>
  <r>
    <s v="3749227f-13ae-400e-b2da-c9d3f515bbb0"/>
    <d v="2023-03-06T00:00:00"/>
    <x v="59"/>
    <d v="2023-03-06T00:00:00"/>
    <n v="-0.1642181136"/>
    <n v="-0.1642181136"/>
    <x v="1"/>
    <n v="5.866182572614108"/>
    <n v="-0.9633334361078838"/>
    <n v="-0.963333436107883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d680c8af34faf11c8db51d08ab1701a8016b9bef83ce1fe5aec3cca3221a39"/>
    <n v="1"/>
    <n v="1"/>
  </r>
  <r>
    <s v="e4946721-c508-4910-aa0b-7fcd9c388e88"/>
    <d v="2023-03-06T00:00:00"/>
    <x v="59"/>
    <d v="2023-03-06T00:00:00"/>
    <n v="-0.0079114518"/>
    <n v="-0.0079114518"/>
    <x v="1"/>
    <n v="5.866182572614108"/>
    <n v="-0.04641002067323652"/>
    <n v="-0.046410020673236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88e1dc0123b246e6c98618ce3f40f99128128524b0b9fc18a1778481447ca3"/>
    <n v="1"/>
    <n v="1"/>
  </r>
  <r>
    <s v="71aa5c1c-70e2-4e02-98ee-813ebbb5c47f"/>
    <d v="2023-03-06T00:00:00"/>
    <x v="59"/>
    <d v="2023-03-06T00:00:00"/>
    <n v="-0.0173404866"/>
    <n v="-0.0173404866"/>
    <x v="1"/>
    <n v="5.866182572614108"/>
    <n v="-0.1017224602935685"/>
    <n v="-0.10172246029356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2a535efcb1033c47adbcdb0fd9631d4dda9e9c6d28614ad799c09e182d9ec2"/>
    <n v="1"/>
    <n v="1"/>
  </r>
  <r>
    <s v="b12dd747-3b07-4708-aa2a-287d25c9b747"/>
    <d v="2023-03-06T00:00:00"/>
    <x v="59"/>
    <d v="2023-03-06T00:00:00"/>
    <n v="-0.1991406161528477"/>
    <n v="-0.1991406161528477"/>
    <x v="1"/>
    <n v="5.866182572614108"/>
    <n v="-1.168195211975471"/>
    <n v="-1.1681952119754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820f7e3db4838b2ca9e14a41b17386e1a1693d30d005aa99b922845c0ebd7fc"/>
    <n v="1"/>
    <n v="1"/>
  </r>
  <r>
    <s v="1d7029e0-58a5-4bf3-ab09-e2a275bf7501"/>
    <d v="2023-03-06T00:00:00"/>
    <x v="59"/>
    <d v="2023-03-06T00:00:00"/>
    <n v="1673.971639"/>
    <n v="1673.971639"/>
    <x v="5"/>
    <n v="5.186721991701245"/>
    <n v="8682.425513485477"/>
    <n v="8682.42551348547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3684"/>
    <d v="2023-03-05T00:00:00"/>
    <x v="60"/>
    <d v="2023-03-05T00:00:00"/>
    <n v="-558.61"/>
    <n v="-558.61"/>
    <x v="0"/>
    <n v="1"/>
    <n v="-558.61"/>
    <n v="-558.6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685"/>
    <d v="2023-03-05T00:00:00"/>
    <x v="60"/>
    <d v="2023-03-05T00:00:00"/>
    <n v="-554.13"/>
    <n v="-554.13"/>
    <x v="0"/>
    <n v="1"/>
    <n v="-554.13"/>
    <n v="-554.13"/>
    <n v="1"/>
    <m/>
    <s v="Conta Simples"/>
    <s v="650 Industries (Expo)Sof"/>
    <n v="100"/>
    <m/>
    <s v="650 Industries (Expo)Sof"/>
    <m/>
    <s v="Software - 650 Industries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d31f38b5-fca3-4444-a647-be2dc35a806e"/>
    <d v="2023-03-05T00:00:00"/>
    <x v="60"/>
    <d v="2023-03-05T00:00:00"/>
    <n v="-0.0225347"/>
    <n v="-0.0225347"/>
    <x v="1"/>
    <n v="5.944531658817373"/>
    <n v="-0.1339582375719519"/>
    <n v="-0.13395823757195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df0044066d5b38389c0fcc06e4298b7cc41dbb6b3192e99d16204ec1be711ee"/>
    <n v="1"/>
    <n v="1"/>
  </r>
  <r>
    <s v="d1ffacb8-c147-469a-8219-895ba2d4632a"/>
    <d v="2023-03-05T00:00:00"/>
    <x v="60"/>
    <d v="2023-03-05T00:00:00"/>
    <n v="-0.1102839192"/>
    <n v="-0.1102839192"/>
    <x v="1"/>
    <n v="5.944531658817373"/>
    <n v="-0.6555862491428571"/>
    <n v="-0.6555862491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7d83624e428a10c510379beae2a9466d546e5f5465b3901f730101cae1cd6"/>
    <n v="1"/>
    <n v="1"/>
  </r>
  <r>
    <s v="8a22682c-7e99-4fdb-8506-53f23d05a326"/>
    <d v="2023-03-05T00:00:00"/>
    <x v="60"/>
    <d v="2023-03-05T00:00:00"/>
    <n v="-0.1757537808"/>
    <n v="-0.1757537808"/>
    <x v="1"/>
    <n v="5.944531658817373"/>
    <n v="-1.044773914122449"/>
    <n v="-1.0447739141224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a1b8629969a8113d0478684e22b00bb61bef007ae453c844ffb51e21974cb"/>
    <n v="1"/>
    <n v="1"/>
  </r>
  <r>
    <s v="77747247-d09a-4264-b865-a5fbce90df2d"/>
    <d v="2023-03-05T00:00:00"/>
    <x v="60"/>
    <d v="2023-03-05T00:00:00"/>
    <n v="-0.009903027599999999"/>
    <n v="-0.009903027599999999"/>
    <x v="1"/>
    <n v="5.944531658817373"/>
    <n v="-0.05886886108634222"/>
    <n v="-0.05886886108634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791afe342a6547194d755feda04f4c48893d8e3b4655fa00e381f7b9d2da03"/>
    <n v="1"/>
    <n v="1"/>
  </r>
  <r>
    <s v="f9d9a66e-79d9-420a-8d30-360f21a2002c"/>
    <d v="2023-03-05T00:00:00"/>
    <x v="60"/>
    <d v="2023-03-05T00:00:00"/>
    <n v="-0.0109931757"/>
    <n v="-0.0109931757"/>
    <x v="1"/>
    <n v="5.944531658817373"/>
    <n v="-0.06534928097959183"/>
    <n v="-0.065349280979591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aa2f80581d5da3608b34005cfad316f5d55067ea977727341a14880a264496"/>
    <n v="1"/>
    <n v="1"/>
  </r>
  <r>
    <s v="680e6085-0aa6-4e38-a92c-0d4bc08ee4b1"/>
    <d v="2023-03-05T00:00:00"/>
    <x v="60"/>
    <d v="2023-03-05T00:00:00"/>
    <n v="-0.0216086"/>
    <n v="-0.0216086"/>
    <x v="1"/>
    <n v="5.944531658817373"/>
    <n v="-0.1284530068027211"/>
    <n v="-0.1284530068027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5ba2ed8b1c7c07706b70c5493ab2b42cc5eea4ca641e547732f0d505bd0e69"/>
    <n v="1"/>
    <n v="1"/>
  </r>
  <r>
    <s v="89b08fa8-a7d6-4f72-ba61-8648fe0eb726"/>
    <d v="2023-03-05T00:00:00"/>
    <x v="60"/>
    <d v="2023-03-05T00:00:00"/>
    <n v="-0.0227468"/>
    <n v="-0.0227468"/>
    <x v="1"/>
    <n v="5.944531658817373"/>
    <n v="-0.135219072736787"/>
    <n v="-0.1352190727367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56898bb79401babf857e78045c4ce8ae4e2879d50e713c35ee3a9f625f0e441"/>
    <n v="1"/>
    <n v="1"/>
  </r>
  <r>
    <s v="d3faef79-e537-4f8f-a9c5-1a27769453d8"/>
    <d v="2023-03-05T00:00:00"/>
    <x v="60"/>
    <d v="2023-03-05T00:00:00"/>
    <n v="-0.1134727344"/>
    <n v="-0.1134727344"/>
    <x v="1"/>
    <n v="5.944531658817373"/>
    <n v="-0.6745422620533752"/>
    <n v="-0.67454226205337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3f4ac47f4509fe2438921e00a397de32b8b23235749fcce8b9c13baa2100c"/>
    <n v="1"/>
    <n v="1"/>
  </r>
  <r>
    <s v="1531840f-6546-47c9-9bc3-9238430cf9bd"/>
    <d v="2023-03-05T00:00:00"/>
    <x v="60"/>
    <d v="2023-03-05T00:00:00"/>
    <n v="-0.007134524800000001"/>
    <n v="-0.007134524800000001"/>
    <x v="1"/>
    <n v="5.944531658817373"/>
    <n v="-0.04241140854421769"/>
    <n v="-0.04241140854421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6aa63023a95678fa5b0b047b9dde6c97f77e81a594ba3678c034a9992e758"/>
    <n v="1"/>
    <n v="1"/>
  </r>
  <r>
    <s v="f70b530e-b300-4b31-aa1d-69c0f32cb7b4"/>
    <d v="2023-03-05T00:00:00"/>
    <x v="60"/>
    <d v="2023-03-05T00:00:00"/>
    <n v="-0.0224801"/>
    <n v="-0.0224801"/>
    <x v="1"/>
    <n v="5.944531658817373"/>
    <n v="-0.1336336661433804"/>
    <n v="-0.133633666143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f1ec0a198ac77039fef0019ee13601dd604e84cbff597c7a0f689b15528e09"/>
    <n v="1"/>
    <n v="1"/>
  </r>
  <r>
    <s v="5cf8443a-b309-45e1-b9bd-724bd9e97f4c"/>
    <d v="2023-03-05T00:00:00"/>
    <x v="60"/>
    <d v="2023-03-05T00:00:00"/>
    <n v="-0.007233693"/>
    <n v="-0.007233693"/>
    <x v="1"/>
    <n v="5.944531658817373"/>
    <n v="-0.04300091704866562"/>
    <n v="-0.04300091704866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1219a77a6d3a1a2f2ba53ca32bbef48195f25df00feacc196f7b7b8ba8a9"/>
    <n v="1"/>
    <n v="1"/>
  </r>
  <r>
    <s v="7834c6ee-8904-4ba7-9416-40ec6b23d0ac"/>
    <d v="2023-03-04T00:00:00"/>
    <x v="61"/>
    <d v="2023-03-04T00:00:00"/>
    <n v="-0.1024732888"/>
    <n v="-0.1024732888"/>
    <x v="1"/>
    <n v="5.902668759811617"/>
    <n v="-0.6048658805149136"/>
    <n v="-0.60486588051491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7b8133f7823c78cb4c0024537508faad3b92edb51c797cf434db128d3d3404"/>
    <n v="1"/>
    <n v="1"/>
  </r>
  <r>
    <s v="c5f67948-0141-42d8-aca4-f30de31ffbe8"/>
    <d v="2023-03-04T00:00:00"/>
    <x v="61"/>
    <d v="2023-03-04T00:00:00"/>
    <n v="-0.007916309099999999"/>
    <n v="-0.007916309099999999"/>
    <x v="1"/>
    <n v="5.902668759811617"/>
    <n v="-0.04672735041758241"/>
    <n v="-0.046727350417582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9e95db52122bfb344906382c0a38aa9c2ab3b685b846606a1029ef818e87e"/>
    <n v="1"/>
    <n v="1"/>
  </r>
  <r>
    <s v="881cb34a-f2a1-43c7-a289-84fe88ab8921"/>
    <d v="2023-03-04T00:00:00"/>
    <x v="61"/>
    <d v="2023-03-04T00:00:00"/>
    <n v="-0.023612"/>
    <n v="-0.023612"/>
    <x v="1"/>
    <n v="5.902668759811617"/>
    <n v="-0.1393738147566719"/>
    <n v="-0.13937381475667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ab224ea6f1281085cb0f81feccc16a561a6cf338b4c34fcd832ac6e09e0e3b0"/>
    <n v="1"/>
    <n v="1"/>
  </r>
  <r>
    <s v="d02d3988-6c17-4e25-a05b-0954bdd95617"/>
    <d v="2023-03-04T00:00:00"/>
    <x v="61"/>
    <d v="2023-03-04T00:00:00"/>
    <n v="-0.0129289527"/>
    <n v="-0.0129289527"/>
    <x v="1"/>
    <n v="5.902668759811617"/>
    <n v="-0.07631532519937206"/>
    <n v="-0.07631532519937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79e941a7b2c1a40ae29064590e8afe7a6c9b8127cc9d7856c5293392bb0b0d"/>
    <n v="1"/>
    <n v="1"/>
  </r>
  <r>
    <s v="f065c1bb-1405-4e2b-93ed-ae0800db844a"/>
    <d v="2023-03-04T00:00:00"/>
    <x v="61"/>
    <d v="2023-03-04T00:00:00"/>
    <n v="-0.0136726986"/>
    <n v="-0.0136726986"/>
    <x v="1"/>
    <n v="5.902668759811617"/>
    <n v="-0.08070541088854002"/>
    <n v="-0.080705410888540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72dc5644de284a3e548b5b98b22820cda9d2f612862d2ff861090b38a37465"/>
    <n v="1"/>
    <n v="1"/>
  </r>
  <r>
    <s v="354"/>
    <d v="2023-03-03T00:00:00"/>
    <x v="62"/>
    <d v="2023-03-03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3686"/>
    <d v="2023-03-03T00:00:00"/>
    <x v="62"/>
    <d v="2023-03-03T00:00:00"/>
    <n v="-2492.51"/>
    <n v="-2492.51"/>
    <x v="0"/>
    <n v="1"/>
    <n v="-2492.51"/>
    <n v="-2492.51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7"/>
    <d v="2023-03-03T00:00:00"/>
    <x v="62"/>
    <d v="2023-03-03T00:00:00"/>
    <n v="-5492.51"/>
    <n v="-5492.51"/>
    <x v="0"/>
    <n v="1"/>
    <n v="-5492.51"/>
    <n v="-5492.51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688"/>
    <d v="2023-03-03T00:00:00"/>
    <x v="62"/>
    <d v="2023-03-03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Nf-000016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9"/>
    <d v="2023-03-03T00:00:00"/>
    <x v="62"/>
    <d v="2023-03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Nf-000017 Prestação de Serviço"/>
    <m/>
    <s v="Btg - Conta Corrente"/>
    <m/>
    <x v="39"/>
    <s v="Despesas com Pessoal"/>
    <s v="People"/>
    <s v="People"/>
    <s v="People"/>
    <x v="9"/>
    <m/>
    <m/>
    <n v="0"/>
    <n v="0"/>
  </r>
  <r>
    <s v="3690"/>
    <d v="2023-03-03T00:00:00"/>
    <x v="62"/>
    <d v="2023-03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"/>
    <m/>
    <s v="Btg - Conta Corrente"/>
    <m/>
    <x v="40"/>
    <s v="Despesas com Pessoal"/>
    <s v="People"/>
    <s v="People"/>
    <s v="People"/>
    <x v="9"/>
    <m/>
    <m/>
    <n v="0"/>
    <n v="0"/>
  </r>
  <r>
    <s v="3691"/>
    <d v="2023-03-03T00:00:00"/>
    <x v="62"/>
    <d v="2023-03-03T00:00:00"/>
    <n v="-2492.51"/>
    <n v="-2492.51"/>
    <x v="0"/>
    <n v="1"/>
    <n v="-2492.51"/>
    <n v="-2492.51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692"/>
    <d v="2023-03-03T00:00:00"/>
    <x v="62"/>
    <d v="2023-03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Nf-000019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3"/>
    <d v="2023-03-03T00:00:00"/>
    <x v="62"/>
    <d v="2023-03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Nf-000002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4"/>
    <d v="2023-03-03T00:00:00"/>
    <x v="62"/>
    <d v="2023-03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Nf-000030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5"/>
    <d v="2023-03-03T00:00:00"/>
    <x v="62"/>
    <d v="2023-03-03T00:00:00"/>
    <n v="-1139.9"/>
    <n v="-1139.9"/>
    <x v="0"/>
    <n v="1"/>
    <n v="-1139.9"/>
    <n v="-1139.9"/>
    <n v="1"/>
    <m/>
    <s v="Btg - Conta Corrente"/>
    <s v="Mm Turismo &amp; Viagens S.A"/>
    <n v="100"/>
    <m/>
    <s v="Mm Turismo &amp; Viagens S.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696"/>
    <d v="2023-03-03T00:00:00"/>
    <x v="62"/>
    <d v="2023-03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Nf-32912 Prestação de Serviços"/>
    <m/>
    <s v="Btg - Conta Corrente"/>
    <m/>
    <x v="39"/>
    <s v="Despesas com Pessoal"/>
    <s v="People"/>
    <s v="People"/>
    <s v="People"/>
    <x v="9"/>
    <m/>
    <m/>
    <n v="0"/>
    <n v="0"/>
  </r>
  <r>
    <s v="3697"/>
    <d v="2023-03-03T00:00:00"/>
    <x v="62"/>
    <d v="2023-03-03T00:00:00"/>
    <n v="-1268.7"/>
    <n v="-1268.7"/>
    <x v="0"/>
    <n v="1"/>
    <n v="-1268.7"/>
    <n v="-1268.7"/>
    <n v="1"/>
    <m/>
    <s v="Btg - Conta Corrente"/>
    <s v="Mm Turismo &amp; Viagens S.A"/>
    <n v="100"/>
    <m/>
    <s v="Mm Turismo &amp; Viagens S.A"/>
    <m/>
    <s v="Passagem de Avião Caio (São Paulo)"/>
    <m/>
    <s v="Btg - Conta Corrente"/>
    <m/>
    <x v="75"/>
    <s v="Gestão - Avião"/>
    <s v="Gestão"/>
    <s v="Governance"/>
    <s v="Governance"/>
    <x v="6"/>
    <m/>
    <m/>
    <n v="0"/>
    <n v="0"/>
  </r>
  <r>
    <s v="3698"/>
    <d v="2023-03-03T00:00:00"/>
    <x v="62"/>
    <d v="2023-03-03T00:00:00"/>
    <n v="-1281.24"/>
    <n v="-1281.24"/>
    <x v="0"/>
    <n v="1"/>
    <n v="-1281.24"/>
    <n v="-1281.24"/>
    <n v="1"/>
    <m/>
    <s v="Btg - Conta Corrente"/>
    <s v="Mm Turismo &amp; Viagens S.A"/>
    <n v="100"/>
    <m/>
    <s v="Mm Turismo &amp; Viagens S.A"/>
    <m/>
    <s v="Passagem de Avião Michel (São Paulo)"/>
    <m/>
    <s v="Btg - Conta Corrente"/>
    <m/>
    <x v="75"/>
    <s v="Gestão - Avião"/>
    <s v="Gestão"/>
    <s v="Governance"/>
    <s v="Governance"/>
    <x v="6"/>
    <m/>
    <m/>
    <n v="0"/>
    <n v="0"/>
  </r>
  <r>
    <s v="3699"/>
    <d v="2023-03-03T00:00:00"/>
    <x v="62"/>
    <d v="2023-03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Nf-000051 Prestação de Servços"/>
    <m/>
    <s v="Btg - Conta Corrente"/>
    <m/>
    <x v="39"/>
    <s v="Despesas com Pessoal"/>
    <s v="People"/>
    <s v="People"/>
    <s v="People"/>
    <x v="9"/>
    <m/>
    <m/>
    <n v="0"/>
    <n v="0"/>
  </r>
  <r>
    <s v="3700"/>
    <d v="2023-03-03T00:00:00"/>
    <x v="62"/>
    <d v="2023-03-03T00:00:00"/>
    <n v="-15161.29"/>
    <n v="-15161.29"/>
    <x v="0"/>
    <n v="1"/>
    <n v="-15161.29"/>
    <n v="-15161.29"/>
    <n v="1"/>
    <m/>
    <s v="Btg - Conta Corrente"/>
    <s v="Andre Fernando de Sales Pupo"/>
    <n v="100"/>
    <s v="Comercial"/>
    <s v="Andre Fernando de Sales Pupo"/>
    <m/>
    <s v="Nf-000074 Prestação de Serviços (16/01 até 28/02)"/>
    <m/>
    <s v="Btg - Conta Corrente"/>
    <m/>
    <x v="39"/>
    <s v="Despesas com Pessoal"/>
    <s v="People"/>
    <s v="People"/>
    <s v="People"/>
    <x v="9"/>
    <m/>
    <m/>
    <n v="0"/>
    <n v="0"/>
  </r>
  <r>
    <s v="3701"/>
    <d v="2023-03-03T00:00:00"/>
    <x v="62"/>
    <d v="2023-03-03T00:00:00"/>
    <n v="-6176.73"/>
    <n v="-6176.73"/>
    <x v="0"/>
    <n v="1"/>
    <n v="-6176.73"/>
    <n v="-6176.73"/>
    <n v="1"/>
    <m/>
    <s v="Btg - Conta Corrente"/>
    <s v="Antonia de Souza e Silva"/>
    <n v="100"/>
    <s v="Operações"/>
    <s v="Antonia de Souza e Silva"/>
    <m/>
    <s v="Nf-000015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2"/>
    <d v="2023-03-03T00:00:00"/>
    <x v="62"/>
    <d v="2023-03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Nf-000036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3"/>
    <d v="2023-03-03T00:00:00"/>
    <x v="62"/>
    <d v="2023-03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Nf-000008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4"/>
    <d v="2023-03-03T00:00:00"/>
    <x v="62"/>
    <d v="2023-03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Nf-000025 Prestações de Serviço"/>
    <m/>
    <s v="Btg - Conta Corrente"/>
    <m/>
    <x v="39"/>
    <s v="Despesas com Pessoal"/>
    <s v="People"/>
    <s v="People"/>
    <s v="People"/>
    <x v="9"/>
    <m/>
    <m/>
    <n v="0"/>
    <n v="0"/>
  </r>
  <r>
    <s v="3705"/>
    <d v="2023-03-03T00:00:00"/>
    <x v="62"/>
    <d v="2023-03-03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Nf-000571 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706"/>
    <d v="2023-03-03T00:00:00"/>
    <x v="62"/>
    <d v="2023-03-03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07"/>
    <d v="2023-03-03T00:00:00"/>
    <x v="62"/>
    <d v="2023-03-03T00:00:00"/>
    <n v="-223.72"/>
    <n v="-223.72"/>
    <x v="0"/>
    <n v="1"/>
    <n v="-223.72"/>
    <n v="-223.72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3708"/>
    <d v="2023-03-03T00:00:00"/>
    <x v="62"/>
    <d v="2023-03-03T00:00:00"/>
    <n v="-30"/>
    <n v="-30"/>
    <x v="0"/>
    <n v="1"/>
    <n v="-30"/>
    <n v="-30"/>
    <n v="1"/>
    <m/>
    <s v="Conta Simples"/>
    <s v="Lumx Studios S/A"/>
    <n v="100"/>
    <s v="Conselho"/>
    <s v="Lumx Studios S/A"/>
    <m/>
    <s v="Cópia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709"/>
    <d v="2023-03-03T00:00:00"/>
    <x v="62"/>
    <d v="2023-03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11"/>
    <d v="2023-03-03T00:00:00"/>
    <x v="62"/>
    <d v="2023-03-03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2"/>
    <d v="2023-03-03T00:00:00"/>
    <x v="62"/>
    <d v="2023-03-03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3"/>
    <d v="2023-03-03T00:00:00"/>
    <x v="62"/>
    <d v="2023-03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Nf-000023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4"/>
    <d v="2023-03-03T00:00:00"/>
    <x v="62"/>
    <d v="2023-03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Nf-009918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5"/>
    <d v="2023-03-03T00:00:00"/>
    <x v="62"/>
    <d v="2023-03-03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Nf-0000012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6"/>
    <d v="2023-03-03T00:00:00"/>
    <x v="62"/>
    <d v="2023-03-0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17"/>
    <d v="2023-03-03T00:00:00"/>
    <x v="62"/>
    <d v="2023-03-03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8"/>
    <d v="2023-03-03T00:00:00"/>
    <x v="62"/>
    <d v="2023-03-03T00:00:00"/>
    <n v="-230.06"/>
    <n v="-230.06"/>
    <x v="0"/>
    <n v="1"/>
    <n v="-230.06"/>
    <n v="-230.0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98"/>
    <d v="2023-03-03T00:00:00"/>
    <x v="62"/>
    <d v="2023-03-03T00:00:00"/>
    <n v="-38.49"/>
    <n v="-38.49"/>
    <x v="0"/>
    <n v="1"/>
    <n v="-38.49"/>
    <n v="-38.49"/>
    <n v="1"/>
    <m/>
    <s v="Conta Simples"/>
    <s v="Rappi Brasil Intermediacao de Negocios Ltda"/>
    <n v="100"/>
    <m/>
    <s v="Rappi Brasil Intermediacao de Negocios Ltda"/>
    <m/>
    <s v="Compra de Caneta Posca"/>
    <m/>
    <s v="Conta Simples"/>
    <m/>
    <x v="64"/>
    <s v="Material de Uso e Consumo"/>
    <s v="Office"/>
    <s v="Administrative Costs"/>
    <s v="Administrative Costs"/>
    <x v="5"/>
    <m/>
    <m/>
    <n v="0"/>
    <n v="0"/>
  </r>
  <r>
    <s v="656"/>
    <d v="2023-03-03T00:00:00"/>
    <x v="62"/>
    <d v="2023-03-03T00:00:00"/>
    <n v="31316.18"/>
    <n v="31316.18"/>
    <x v="0"/>
    <n v="1"/>
    <n v="31316.18"/>
    <n v="31316.1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7"/>
    <d v="2023-03-03T00:00:00"/>
    <x v="62"/>
    <d v="2023-03-03T00:00:00"/>
    <n v="-31316.18"/>
    <n v="-31316.18"/>
    <x v="0"/>
    <n v="1"/>
    <n v="-31316.18"/>
    <n v="-31316.18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07b3304-3479-46fe-9c88-5a4d345a5759"/>
    <d v="2023-03-03T00:00:00"/>
    <x v="62"/>
    <d v="2023-03-03T00:00:00"/>
    <n v="-0.0226082"/>
    <n v="-0.0226082"/>
    <x v="1"/>
    <n v="6.120418848167539"/>
    <n v="-0.1383716534031414"/>
    <n v="-0.138371653403141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136be76f3736c62e5275794ce0289f4af0a139213527cd8053fe8a77767fed1"/>
    <n v="1"/>
    <n v="1"/>
  </r>
  <r>
    <s v="deec0600-a536-4e55-8669-43fec3b79dba"/>
    <d v="2023-03-03T00:00:00"/>
    <x v="62"/>
    <d v="2023-03-03T00:00:00"/>
    <n v="-0.146362524"/>
    <n v="-0.146362524"/>
    <x v="1"/>
    <n v="6.120418848167539"/>
    <n v="-0.8957999505549737"/>
    <n v="-0.89579995055497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0f7536fad8ca0e389f3827b2eba4b2cc8958189dd7b03efe56490b01d1d1d"/>
    <n v="1"/>
    <n v="1"/>
  </r>
  <r>
    <s v="77891a5d-d60f-4f95-9f14-9f89c9488aed"/>
    <d v="2023-03-03T00:00:00"/>
    <x v="62"/>
    <d v="2023-03-03T00:00:00"/>
    <n v="-0.0223247"/>
    <n v="-0.0223247"/>
    <x v="1"/>
    <n v="6.120418848167539"/>
    <n v="-0.1366365146596858"/>
    <n v="-0.13663651465968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71a98565e811c32b78067d4db112356c846e20a0bfb3752473d8ce94da9445"/>
    <n v="1"/>
    <n v="1"/>
  </r>
  <r>
    <s v="7bc6e4a7-01e8-4ec5-b519-16d7c2f9fa5e"/>
    <d v="2023-03-03T00:00:00"/>
    <x v="62"/>
    <d v="2023-03-03T00:00:00"/>
    <n v="-0.0259689318"/>
    <n v="-0.0259689318"/>
    <x v="1"/>
    <n v="6.120418848167539"/>
    <n v="-0.1589407396554973"/>
    <n v="-0.1589407396554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29e17a4291b64435423becd50e625fcd9a949ae92508ea965cfba494e6efe9"/>
    <n v="1"/>
    <n v="1"/>
  </r>
  <r>
    <s v="355"/>
    <d v="2023-03-02T00:00:00"/>
    <x v="63"/>
    <d v="2023-03-02T00:00:00"/>
    <n v="1971.09"/>
    <n v="1971.09"/>
    <x v="0"/>
    <n v="1"/>
    <n v="1971.09"/>
    <n v="1971.09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19"/>
    <d v="2023-03-02T00:00:00"/>
    <x v="63"/>
    <d v="2023-03-02T00:00:00"/>
    <n v="-223.92"/>
    <n v="-223.92"/>
    <x v="0"/>
    <n v="1"/>
    <n v="-223.92"/>
    <n v="-223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720"/>
    <d v="2023-03-02T00:00:00"/>
    <x v="63"/>
    <d v="2023-03-02T00:00:00"/>
    <n v="-71000"/>
    <n v="-71000"/>
    <x v="0"/>
    <n v="1"/>
    <n v="-71000"/>
    <n v="-7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1"/>
    <d v="2023-03-02T00:00:00"/>
    <x v="63"/>
    <d v="2023-03-02T00:00:00"/>
    <n v="-1000"/>
    <n v="-1000"/>
    <x v="0"/>
    <n v="1"/>
    <n v="-1000"/>
    <n v="-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2"/>
    <d v="2023-03-02T00:00:00"/>
    <x v="63"/>
    <d v="2023-03-02T00:00:00"/>
    <n v="-3000"/>
    <n v="-3000"/>
    <x v="0"/>
    <n v="1"/>
    <n v="-3000"/>
    <n v="-3000"/>
    <n v="1"/>
    <m/>
    <s v="Btg - Conta Corrente"/>
    <s v="Ministerio da Fazenda"/>
    <n v="100"/>
    <m/>
    <s v="Ministerio da Fazenda"/>
    <m/>
    <s v="Origem: Api, Conta: Iss, Contrato: 002"/>
    <m/>
    <s v="Btg - Conta Corrente"/>
    <m/>
    <x v="47"/>
    <s v="Impostos"/>
    <s v="Tax And Fees"/>
    <s v="Tax And Fees"/>
    <s v="Tax And Fees"/>
    <x v="13"/>
    <m/>
    <m/>
    <n v="0"/>
    <n v="0"/>
  </r>
  <r>
    <s v="3723"/>
    <d v="2023-03-02T00:00:00"/>
    <x v="63"/>
    <d v="2023-03-02T00:00:00"/>
    <n v="-1401.95"/>
    <n v="-1401.95"/>
    <x v="0"/>
    <n v="1"/>
    <n v="-1401.95"/>
    <n v="-1401.95"/>
    <n v="1"/>
    <m/>
    <s v="Btg - Conta Corrente"/>
    <s v="Lumx Studios S/A"/>
    <n v="100"/>
    <s v="Lumx"/>
    <s v="Lumx Studios S/A"/>
    <m/>
    <s v="Cp Patronal e Social"/>
    <m/>
    <s v="Btg - Conta Corrente"/>
    <m/>
    <x v="41"/>
    <s v="Despesas com Pessoal"/>
    <s v="People"/>
    <s v="People"/>
    <s v="People"/>
    <x v="9"/>
    <m/>
    <m/>
    <n v="0"/>
    <n v="0"/>
  </r>
  <r>
    <s v="657"/>
    <d v="2023-03-02T00:00:00"/>
    <x v="63"/>
    <d v="2023-03-02T00:00:00"/>
    <n v="72000"/>
    <n v="72000"/>
    <x v="0"/>
    <n v="1"/>
    <n v="72000"/>
    <n v="7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58"/>
    <d v="2023-03-02T00:00:00"/>
    <x v="63"/>
    <d v="2023-03-02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59"/>
    <d v="2023-03-02T00:00:00"/>
    <x v="63"/>
    <d v="2023-03-0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18"/>
    <d v="2023-03-02T00:00:00"/>
    <x v="63"/>
    <d v="2023-03-02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9"/>
    <d v="2023-03-02T00:00:00"/>
    <x v="63"/>
    <d v="2023-03-02T00:00:00"/>
    <n v="-72000"/>
    <n v="-72000"/>
    <x v="0"/>
    <n v="1"/>
    <n v="-72000"/>
    <n v="-7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0"/>
    <d v="2023-03-02T00:00:00"/>
    <x v="63"/>
    <d v="2023-03-02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3c87de5-f05f-459c-ab2a-2399a2406919"/>
    <d v="2023-03-02T00:00:00"/>
    <x v="63"/>
    <d v="2023-03-02T00:00:00"/>
    <n v="-0.0180740442"/>
    <n v="-0.0180740442"/>
    <x v="1"/>
    <n v="6.407310704960836"/>
    <n v="-0.1158060168845953"/>
    <n v="-0.1158060168845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b73b69bad0806251ff78e3e72140e7ce0f256061b514b513a3a7e00bbd78da"/>
    <n v="1"/>
    <n v="1"/>
  </r>
  <r>
    <s v="69e43c6c-923d-4648-a0b0-93a22dae42ef"/>
    <d v="2023-03-02T00:00:00"/>
    <x v="63"/>
    <d v="2023-03-02T00:00:00"/>
    <n v="-0.02252"/>
    <n v="-0.02252"/>
    <x v="1"/>
    <n v="6.407310704960836"/>
    <n v="-0.144292637075718"/>
    <n v="-0.1442926370757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2c5ef64a8d0be812ba84730bb7bcff1e0b0d55c2344edf1edf517793322a67d"/>
    <n v="1"/>
    <n v="1"/>
  </r>
  <r>
    <s v="c0544b05-8cf0-4857-a1c7-b8e3300007c1"/>
    <d v="2023-03-02T00:00:00"/>
    <x v="63"/>
    <d v="2023-03-02T00:00:00"/>
    <n v="-0.0240152"/>
    <n v="-0.0240152"/>
    <x v="1"/>
    <n v="6.407310704960836"/>
    <n v="-0.1538728480417755"/>
    <n v="-0.15387284804177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4a60e7442b3d2b59e993e51d495340299654f8389a03e39e3245d5ca025f128"/>
    <n v="1"/>
    <n v="1"/>
  </r>
  <r>
    <s v="2d2e8caa-5bd8-4dca-bcf0-cda68cdefba0"/>
    <d v="2023-03-02T00:00:00"/>
    <x v="63"/>
    <d v="2023-03-02T00:00:00"/>
    <n v="-0.0230891"/>
    <n v="-0.0230891"/>
    <x v="1"/>
    <n v="6.407310704960836"/>
    <n v="-0.1479390375979112"/>
    <n v="-0.14793903759791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d80634b78ef7f33fbe6b3b12cf24fd5bb68dd2b9a5196cac923b8d39b9bec68"/>
    <n v="1"/>
    <n v="1"/>
  </r>
  <r>
    <s v="7573487a-ffbe-4447-860b-c1fb6382de68"/>
    <d v="2023-03-02T00:00:00"/>
    <x v="63"/>
    <d v="2023-03-02T00:00:00"/>
    <n v="-0.1203280344"/>
    <n v="-0.1203280344"/>
    <x v="1"/>
    <n v="6.407310704960836"/>
    <n v="-0.7709791029180157"/>
    <n v="-0.770979102918015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76816973017781d29bff94af0c7f76246766f615aeec191943038c11ca6d05"/>
    <n v="1"/>
    <n v="1"/>
  </r>
  <r>
    <s v="b0bb1f4b-2e05-418c-9ff4-696f6f1a279d"/>
    <d v="2023-03-02T00:00:00"/>
    <x v="63"/>
    <d v="2023-03-02T00:00:00"/>
    <n v="-0.2193415328"/>
    <n v="-0.2193415328"/>
    <x v="1"/>
    <n v="6.407310704960836"/>
    <n v="-1.405389351151958"/>
    <n v="-1.4053893511519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739bfe9befb0a811fbebed991c3d19bdd64f406bdf6c7408e2c3ea22a46176"/>
    <n v="1"/>
    <n v="1"/>
  </r>
  <r>
    <s v="974642a4-78ba-4b74-a2c1-b12e3e061033"/>
    <d v="2023-03-02T00:00:00"/>
    <x v="63"/>
    <d v="2023-03-02T00:00:00"/>
    <n v="-0.0230744"/>
    <n v="-0.0230744"/>
    <x v="1"/>
    <n v="6.407310704960836"/>
    <n v="-0.1478448501305483"/>
    <n v="-0.14784485013054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5d09c0687ca462fa40dc896e088ce834165be7601e4192382bea1b8d4b2b15e"/>
    <n v="1"/>
    <n v="1"/>
  </r>
  <r>
    <s v="cdba563b-64b3-4042-ad78-aadfe8087bc1"/>
    <d v="2023-03-02T00:00:00"/>
    <x v="63"/>
    <d v="2023-03-02T00:00:00"/>
    <n v="-0.0519691572"/>
    <n v="-0.0519691572"/>
    <x v="1"/>
    <n v="6.407310704960836"/>
    <n v="-0.3329825372553525"/>
    <n v="-0.33298253725535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a4409df5a6e6e1f15cd8dfd718ed3c297bb7e04ffae494802720f0e6205170"/>
    <n v="1"/>
    <n v="1"/>
  </r>
  <r>
    <s v="c04ead1b-1527-48e7-a4c5-e08456471eae"/>
    <d v="2023-03-02T00:00:00"/>
    <x v="63"/>
    <d v="2023-03-02T00:00:00"/>
    <n v="13479.610784"/>
    <n v="13479.610784"/>
    <x v="5"/>
    <n v="5.221932114882507"/>
    <n v="70389.61244908617"/>
    <n v="70389.6124490861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3724"/>
    <d v="2023-03-01T00:00:00"/>
    <x v="64"/>
    <d v="2023-03-01T00:00:00"/>
    <n v="-1724.14"/>
    <n v="-1724.14"/>
    <x v="0"/>
    <n v="1"/>
    <n v="-1724.14"/>
    <n v="-1724.1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725"/>
    <d v="2023-03-01T00:00:00"/>
    <x v="64"/>
    <d v="2023-03-01T00:00:00"/>
    <n v="-5597.05"/>
    <n v="-5597.05"/>
    <x v="0"/>
    <n v="1"/>
    <n v="-5597.05"/>
    <n v="-5597.05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726"/>
    <d v="2023-03-01T00:00:00"/>
    <x v="64"/>
    <d v="2023-03-0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3727"/>
    <d v="2023-03-01T00:00:00"/>
    <x v="64"/>
    <d v="2023-03-01T00:00:00"/>
    <n v="-251.87"/>
    <n v="-251.87"/>
    <x v="0"/>
    <n v="1"/>
    <n v="-251.87"/>
    <n v="-251.87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28"/>
    <d v="2023-03-01T00:00:00"/>
    <x v="64"/>
    <d v="2023-03-01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729"/>
    <d v="2023-03-01T00:00:00"/>
    <x v="64"/>
    <d v="2023-03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660"/>
    <d v="2023-03-01T00:00:00"/>
    <x v="64"/>
    <d v="2023-03-01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61"/>
    <d v="2023-03-01T00:00:00"/>
    <x v="64"/>
    <d v="2023-03-01T00:00:00"/>
    <n v="192700.51"/>
    <n v="192700.51"/>
    <x v="0"/>
    <n v="1"/>
    <n v="192700.51"/>
    <n v="192700.51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1"/>
    <d v="2023-03-01T00:00:00"/>
    <x v="64"/>
    <d v="2023-03-01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2"/>
    <d v="2023-03-01T00:00:00"/>
    <x v="64"/>
    <d v="2023-03-01T00:00:00"/>
    <n v="-192700.51"/>
    <n v="-192700.51"/>
    <x v="0"/>
    <n v="1"/>
    <n v="-192700.51"/>
    <n v="-192700.51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d01037f6-76c5-469d-87ea-a0aedf965c77"/>
    <d v="2023-03-01T00:00:00"/>
    <x v="64"/>
    <d v="2023-03-01T00:00:00"/>
    <n v="-0.268173944"/>
    <n v="-0.268173944"/>
    <x v="1"/>
    <n v="6.51380927566441"/>
    <n v="-1.746833923918708"/>
    <n v="-1.7468339239187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ceae9db1caac6b4dcc95d2fba6e9c724f1cb4712e92a679609ed12a9376e6b"/>
    <n v="1"/>
    <n v="1"/>
  </r>
  <r>
    <s v="1a7c70dc-c2ce-4898-8481-54dea711ff13"/>
    <d v="2023-03-01T00:00:00"/>
    <x v="64"/>
    <d v="2023-03-01T00:00:00"/>
    <n v="-0.0255797"/>
    <n v="-0.0255797"/>
    <x v="1"/>
    <n v="6.51380927566441"/>
    <n v="-0.1666212871287129"/>
    <n v="-0.16662128712871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b9c05e9695126f9b0b7ff7c2c1b952c659adb063ba55ee61c81e06a537c1ad"/>
    <n v="1"/>
    <n v="1"/>
  </r>
  <r>
    <s v="54a3b857-699e-475f-9f69-7fc56196b215"/>
    <d v="2023-03-01T00:00:00"/>
    <x v="64"/>
    <d v="2023-03-01T00:00:00"/>
    <n v="-0.0243029"/>
    <n v="-0.0243029"/>
    <x v="1"/>
    <n v="6.51380927566441"/>
    <n v="-0.1583044554455446"/>
    <n v="-0.15830445544554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0b10a41765b3e9c9bb3ed28f74de7c3a7bf5ece7ec83b472194e1da16de8ff"/>
    <n v="1"/>
    <n v="1"/>
  </r>
  <r>
    <s v="02d4655a-d459-4fb1-81e3-48e322284daa"/>
    <d v="2023-03-01T00:00:00"/>
    <x v="64"/>
    <d v="2023-03-01T00:00:00"/>
    <n v="-0.0280535"/>
    <n v="-0.0280535"/>
    <x v="1"/>
    <n v="6.51380927566441"/>
    <n v="-0.1827351485148515"/>
    <n v="-0.182735148514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1df9f1ca99aee923cddfa0937af310a7751a681ba75ac2139254e94010f230"/>
    <n v="1"/>
    <n v="1"/>
  </r>
  <r>
    <s v="c3e7e8b0-ea73-4cf4-b07e-4309c45f8d3c"/>
    <d v="2023-03-01T00:00:00"/>
    <x v="64"/>
    <d v="2023-03-01T00:00:00"/>
    <n v="-0.0243806"/>
    <n v="-0.0243806"/>
    <x v="1"/>
    <n v="6.51380927566441"/>
    <n v="-0.1588105784262637"/>
    <n v="-0.15881057842626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c3e832e5bd2bdba20c62bc27caf64ba88f0ee38c1f166640834395ec4da60d"/>
    <n v="1"/>
    <n v="1"/>
  </r>
  <r>
    <s v="3bbdeced-fa3d-4a6d-b9d3-a97b7a24d049"/>
    <d v="2023-03-01T00:00:00"/>
    <x v="64"/>
    <d v="2023-03-01T00:00:00"/>
    <n v="-0.6933490740000001"/>
    <n v="-0.6933490740000001"/>
    <x v="1"/>
    <n v="6.51380927566441"/>
    <n v="-4.51634362949453"/>
    <n v="-4.516343629494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170a403cae5d50a14ccfd29c31ec66ccfcf58652c280c256c459981af5f56"/>
    <n v="1"/>
    <n v="1"/>
  </r>
  <r>
    <s v="f4359887-461e-4baf-a607-cacc70cdb10e"/>
    <d v="2023-03-01T00:00:00"/>
    <x v="64"/>
    <d v="2023-03-01T00:00:00"/>
    <n v="-0.05952617919999999"/>
    <n v="-0.05952617919999999"/>
    <x v="1"/>
    <n v="6.51380927566441"/>
    <n v="-0.3877421782178218"/>
    <n v="-0.3877421782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44b118451211143394482cb34455263cefde69bf6cb3132e2f0998e74d467"/>
    <n v="1"/>
    <n v="1"/>
  </r>
  <r>
    <s v="9edd247d-90bf-4ce6-8399-6a73810dcc3c"/>
    <d v="2023-03-01T00:00:00"/>
    <x v="64"/>
    <d v="2023-03-01T00:00:00"/>
    <n v="-0.0166450928"/>
    <n v="-0.0166450928"/>
    <x v="1"/>
    <n v="6.51380927566441"/>
    <n v="-0.1084229598749349"/>
    <n v="-0.10842295987493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2332d743b943911d33e7b6a4d48ec8c411a34a244ad8eb27054b1ecac10cf"/>
    <n v="1"/>
    <n v="1"/>
  </r>
  <r>
    <s v="3abc9b88-b1f7-4e53-b7bd-d0d62b7d975c"/>
    <d v="2023-03-01T00:00:00"/>
    <x v="64"/>
    <d v="2023-03-01T00:00:00"/>
    <n v="-0.3503898784"/>
    <n v="-0.3503898784"/>
    <x v="1"/>
    <n v="6.51380927566441"/>
    <n v="-2.282372840020845"/>
    <n v="-2.2823728400208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5954b0a0832473053a04fb6ac5631a2befd2bd97247da056f7ca6c1b600406"/>
    <n v="1"/>
    <n v="1"/>
  </r>
  <r>
    <s v="daddbd9b-7f50-458e-88db-f77274835e53"/>
    <d v="2023-03-01T00:00:00"/>
    <x v="64"/>
    <d v="2023-03-01T00:00:00"/>
    <n v="-0.5830121976"/>
    <n v="-0.5830121976"/>
    <x v="1"/>
    <n v="6.51380927566441"/>
    <n v="-3.797630260552372"/>
    <n v="-3.7976302605523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4a0a6debeff0571464de5156a6ce0be14b15ea8fcd2f0006acac8ab23c5016"/>
    <n v="1"/>
    <n v="1"/>
  </r>
  <r>
    <s v="e9cb26a0-afde-4c32-9b72-8679f31e0402"/>
    <d v="2023-03-01T00:00:00"/>
    <x v="64"/>
    <d v="2023-03-01T00:00:00"/>
    <n v="-0.0397139934"/>
    <n v="-0.0397139934"/>
    <x v="1"/>
    <n v="6.51380927566441"/>
    <n v="-0.2586893785825952"/>
    <n v="-0.25868937858259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e39d1a13af6dc37524c1a14f915a98ee94c595d9ba541a7eea98010b550f15"/>
    <n v="1"/>
    <n v="1"/>
  </r>
  <r>
    <s v="f3820698-5379-41f8-a767-ce76a9ff24d9"/>
    <d v="2023-03-01T00:00:00"/>
    <x v="64"/>
    <d v="2023-03-01T00:00:00"/>
    <n v="-0.0251954"/>
    <n v="-0.0251954"/>
    <x v="1"/>
    <n v="6.51380927566441"/>
    <n v="-0.1641180302240751"/>
    <n v="-0.16411803022407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0342371b58f18e8ebb32113be481c98d3216f8eb4c34806d9f2e84e656fca2"/>
    <n v="1"/>
    <n v="1"/>
  </r>
  <r>
    <s v="ee92585e-6691-4e75-bf69-a57840c62a01"/>
    <d v="2023-03-01T00:00:00"/>
    <x v="64"/>
    <d v="2023-03-01T00:00:00"/>
    <n v="-0.0259052"/>
    <n v="-0.0259052"/>
    <x v="1"/>
    <n v="6.51380927566441"/>
    <n v="-0.1687415320479417"/>
    <n v="-0.16874153204794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fe03355ac83917257b3fc830f57884fa86af1bdfa65d82928830c521502683a"/>
    <n v="1"/>
    <n v="1"/>
  </r>
  <r>
    <s v="48b78559-111e-4b9f-9a3b-a849f3d98bdf"/>
    <d v="2023-03-01T00:00:00"/>
    <x v="64"/>
    <d v="2023-03-01T00:00:00"/>
    <n v="-0.0267305"/>
    <n v="-0.0267305"/>
    <x v="1"/>
    <n v="6.51380927566441"/>
    <n v="-0.1741173788431475"/>
    <n v="-0.174117378843147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06cb6e862a6564ad36f3f0de4c4b0f9dd0504434c03cb658329446c34af2c8e"/>
    <n v="1"/>
    <n v="1"/>
  </r>
  <r>
    <s v="a923083f-9a47-4839-998c-a3f3afd96cc8"/>
    <d v="2023-03-01T00:00:00"/>
    <x v="64"/>
    <d v="2023-03-01T00:00:00"/>
    <n v="-0.0257099"/>
    <n v="-0.0257099"/>
    <x v="1"/>
    <n v="6.51380927566441"/>
    <n v="-0.1674693850964044"/>
    <n v="-0.167469385096404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945aaa436abb02a1fa2ab0fb4a6bc3a0b12ff8c84a7329b4c9bfccbc1efc0c"/>
    <n v="1"/>
    <n v="1"/>
  </r>
  <r>
    <s v="14bfb93b-d4cc-456a-91ed-e4d2dedf8d61"/>
    <d v="2023-03-01T00:00:00"/>
    <x v="64"/>
    <d v="2023-03-01T00:00:00"/>
    <n v="-0.025061"/>
    <n v="-0.025061"/>
    <x v="1"/>
    <n v="6.51380927566441"/>
    <n v="-0.1632425742574258"/>
    <n v="-0.16324257425742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7a7ff10dd1546fbb06406b269694074834c6feb10b77da58fc298657dcd699"/>
    <n v="1"/>
    <n v="1"/>
  </r>
  <r>
    <s v="7f48cdc4-7ccd-486d-bc43-2b5ff33f6ac0"/>
    <d v="2023-03-01T00:00:00"/>
    <x v="64"/>
    <d v="2023-03-01T00:00:00"/>
    <n v="-0.1582120572"/>
    <n v="-0.1582120572"/>
    <x v="1"/>
    <n v="6.51380927566441"/>
    <n v="-1.030563165711308"/>
    <n v="-1.0305631657113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79b87fcc949492e673d39d1c5644c61fc1145b6d1e720ac99784fdf10e4193"/>
    <n v="1"/>
    <n v="1"/>
  </r>
  <r>
    <s v="4f1d9a23-ca35-425e-8372-acf5b28a4555"/>
    <d v="2023-03-01T00:00:00"/>
    <x v="64"/>
    <d v="2023-03-01T00:00:00"/>
    <n v="-0.601827958"/>
    <n v="-0.601827958"/>
    <x v="1"/>
    <n v="6.51380927566441"/>
    <n v="-3.920192535174571"/>
    <n v="-3.920192535174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34d7b35dbd311dd42f1b814b05fc101e83ffc378b0cf6925bd0776e5da1fa2"/>
    <n v="1"/>
    <n v="1"/>
  </r>
  <r>
    <s v="4cabc807-4937-4e8e-b0fe-d453e0370e99"/>
    <d v="2023-03-01T00:00:00"/>
    <x v="64"/>
    <d v="2023-03-01T00:00:00"/>
    <n v="-0.8473939883999999"/>
    <n v="-0.8473939883999999"/>
    <x v="1"/>
    <n v="6.51380927566441"/>
    <n v="-5.519762821782178"/>
    <n v="-5.5197628217821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5722abcc8b24a5c6d1417823965ea42edbf69a4093af859cd20ed8c9490dc9"/>
    <n v="1"/>
    <n v="1"/>
  </r>
  <r>
    <s v="e5acd1ad-de35-4fca-a6fb-7fbb81535dde"/>
    <d v="2023-03-01T00:00:00"/>
    <x v="64"/>
    <d v="2023-03-01T00:00:00"/>
    <n v="-0.3843341308"/>
    <n v="-0.3843341308"/>
    <x v="1"/>
    <n v="6.51380927566441"/>
    <n v="-2.503479226159459"/>
    <n v="-2.5034792261594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bf6597b14d030c8221feb57e88be18cf0163def07f85a45b08160d241e895"/>
    <n v="1"/>
    <n v="1"/>
  </r>
  <r>
    <s v="f715e4ee-7311-4ccd-bf45-9de91e1eff76"/>
    <d v="2023-03-01T00:00:00"/>
    <x v="64"/>
    <d v="2023-03-01T00:00:00"/>
    <n v="-0.3729528836"/>
    <n v="-0.3729528836"/>
    <x v="1"/>
    <n v="6.51380927566441"/>
    <n v="-2.429343952579469"/>
    <n v="-2.429343952579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abf4bf428a602fe5989e37d9ec737293e2e7c5e77051d4a036ca296607fcd1"/>
    <n v="1"/>
    <n v="1"/>
  </r>
  <r>
    <s v="af4472ec-d6a3-4b0b-927b-262904c8647f"/>
    <d v="2023-03-01T00:00:00"/>
    <x v="64"/>
    <d v="2023-03-01T00:00:00"/>
    <n v="-0.2831840576"/>
    <n v="-0.2831840576"/>
    <x v="1"/>
    <n v="6.51380927566441"/>
    <n v="-1.844606941115164"/>
    <n v="-1.8446069411151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2ab8a885679c9118f7d36b00d7431312db03d5911f51298272c4365b5967"/>
    <n v="1"/>
    <n v="1"/>
  </r>
  <r>
    <s v="c4ddedc7-0c3d-45fe-9774-ef9982417da6"/>
    <d v="2023-03-01T00:00:00"/>
    <x v="64"/>
    <d v="2023-03-01T00:00:00"/>
    <n v="-0.0236057"/>
    <n v="-0.0236057"/>
    <x v="1"/>
    <n v="6.51380927566441"/>
    <n v="-0.1537630276185513"/>
    <n v="-0.153763027618551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60ecc03439548a7022a1442ca1c69de3a526973fa71b023192da28d647fd35"/>
    <n v="1"/>
    <n v="1"/>
  </r>
  <r>
    <s v="4797e8f9-48c8-46f7-9a40-a8966f0e2d65"/>
    <d v="2023-03-01T00:00:00"/>
    <x v="64"/>
    <d v="2023-03-01T00:00:00"/>
    <n v="-0.0235385"/>
    <n v="-0.0235385"/>
    <x v="1"/>
    <n v="6.51380927566441"/>
    <n v="-0.1533252996352267"/>
    <n v="-0.15332529963522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a45aa7932d292813792207568a0f42dd9d65411ced49db4fd134c48403a0cc7"/>
    <n v="1"/>
    <n v="1"/>
  </r>
  <r>
    <s v="a75097b3-c400-4ad8-804c-d17a0f1c66e5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c319c6126eb71c7eb9df963ce6bb0cb823528b085ff4b650f61782288afd3f9"/>
    <n v="1"/>
    <n v="1"/>
  </r>
  <r>
    <s v="4171fd4a-30a5-4186-bb6e-58752cc43291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adaa06ee256086bc52b875a16108c6748796d2bfba5aa8ee0c68060da30c16f"/>
    <n v="1"/>
    <n v="1"/>
  </r>
  <r>
    <s v="beeb382c-c31e-4da0-b739-4c940b53636e"/>
    <d v="2023-03-01T00:00:00"/>
    <x v="64"/>
    <d v="2023-03-01T00:00:00"/>
    <n v="-0.0252437"/>
    <n v="-0.0252437"/>
    <x v="1"/>
    <n v="6.51380927566441"/>
    <n v="-0.1644326472120897"/>
    <n v="-0.16443264721208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04a0f27a0110b5199abf0ce7de5a312f0d5d8457e4acd9a90735ea1db0c7e0f"/>
    <n v="1"/>
    <n v="1"/>
  </r>
  <r>
    <s v="cfd339de-3e00-4404-919b-bee1df70d1de"/>
    <d v="2023-03-01T00:00:00"/>
    <x v="64"/>
    <d v="2023-03-01T00:00:00"/>
    <n v="-0.0237548"/>
    <n v="-0.0237548"/>
    <x v="1"/>
    <n v="6.51380927566441"/>
    <n v="-0.1547342365815529"/>
    <n v="-0.15473423658155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e46a06b4df70d92e4d2d58a93f14aa58461711a58c2bacc22d32d65a0ae6e8c"/>
    <n v="1"/>
    <n v="1"/>
  </r>
  <r>
    <s v="49b4fb8f-b908-4a61-a255-83cfdb0fd818"/>
    <d v="2023-03-01T00:00:00"/>
    <x v="64"/>
    <d v="2023-03-01T00:00:00"/>
    <n v="-0.3424531992"/>
    <n v="-0.3424531992"/>
    <x v="1"/>
    <n v="6.51380927566441"/>
    <n v="-2.230674825429912"/>
    <n v="-2.230674825429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a2a1f99ee2640065e8b4cc4ddf992cee010fac0af9fcaf7ef9ae2bb7f514e0"/>
    <n v="1"/>
    <n v="1"/>
  </r>
  <r>
    <s v="3deeedb8-abb6-45a0-b8df-85ee51c6c842"/>
    <d v="2023-03-01T00:00:00"/>
    <x v="64"/>
    <d v="2023-03-01T00:00:00"/>
    <n v="-0.06300623280000001"/>
    <n v="-0.06300623280000001"/>
    <x v="1"/>
    <n v="6.51380927566441"/>
    <n v="-0.4104105836373112"/>
    <n v="-0.4104105836373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c1987c287b50aa27443457b708dcba8b6e23dec772d52405a287e17e955051"/>
    <n v="1"/>
    <n v="1"/>
  </r>
  <r>
    <s v="02e097e7-e4a5-4045-8752-f3e62af48751"/>
    <d v="2023-03-01T00:00:00"/>
    <x v="64"/>
    <d v="2023-03-01T00:00:00"/>
    <n v="-0.2603940768"/>
    <n v="-0.2603940768"/>
    <x v="1"/>
    <n v="6.51380927566441"/>
    <n v="-1.696157352787911"/>
    <n v="-1.6961573527879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56e5f83b9b894d9f08e04b0ccd0796eae807d9bd02173923e072316ea5ebd"/>
    <n v="1"/>
    <n v="1"/>
  </r>
  <r>
    <s v="3231710c-cb3c-488e-bcb3-399e99cb7491"/>
    <d v="2023-03-01T00:00:00"/>
    <x v="64"/>
    <d v="2023-03-01T00:00:00"/>
    <n v="-0.3373276464"/>
    <n v="-0.3373276464"/>
    <x v="1"/>
    <n v="6.51380927566441"/>
    <n v="-2.197287952058364"/>
    <n v="-2.1972879520583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397a1b4e24403b8a1ef68077b4e8a89d1355d4c636615cb590cb03a2e9d489"/>
    <n v="1"/>
    <n v="1"/>
  </r>
  <r>
    <s v="43495e06-1ef6-4a4b-8240-37f0a62c5130"/>
    <d v="2023-03-01T00:00:00"/>
    <x v="64"/>
    <d v="2023-03-01T00:00:00"/>
    <n v="-0.024263"/>
    <n v="-0.024263"/>
    <x v="1"/>
    <n v="6.51380927566441"/>
    <n v="-0.1580445544554456"/>
    <n v="-0.158044554455445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e72e38abd3ab6bc30183090b2ba2e7aef84a0d627538b3d6846984cd8bbfae"/>
    <n v="1"/>
    <n v="1"/>
  </r>
  <r>
    <s v="a22e663f-87bf-4cdd-a8f3-dc4922950b44"/>
    <d v="2023-03-01T00:00:00"/>
    <x v="64"/>
    <d v="2023-03-01T00:00:00"/>
    <n v="-0.0244604"/>
    <n v="-0.0244604"/>
    <x v="1"/>
    <n v="6.51380927566441"/>
    <n v="-0.1593303804064617"/>
    <n v="-0.15933038040646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14e1ec054ef14fc0326f653204bda05c160eed91728ac30402ed07095dc2e1f"/>
    <n v="1"/>
    <n v="1"/>
  </r>
  <r>
    <s v="7543d2fe-5269-408b-8af5-c985ab50d745"/>
    <d v="2023-03-01T00:00:00"/>
    <x v="64"/>
    <d v="2023-03-01T00:00:00"/>
    <n v="-0.0245066"/>
    <n v="-0.0245066"/>
    <x v="1"/>
    <n v="6.51380927566441"/>
    <n v="-0.1596313183949974"/>
    <n v="-0.15963131839499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c92cf78627a2c407fdd21f919b3a7ce1f4dd1553b483b568bffd9dd5a983950"/>
    <n v="1"/>
    <n v="1"/>
  </r>
  <r>
    <s v="e5c372d4-4d7b-4544-8279-c98ef93cf7d5"/>
    <d v="2023-03-01T00:00:00"/>
    <x v="64"/>
    <d v="2023-03-01T00:00:00"/>
    <n v="-0.0301283"/>
    <n v="-0.0301283"/>
    <x v="1"/>
    <n v="6.51380927566441"/>
    <n v="-0.19625"/>
    <n v="-0.1962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ebb4d603179829ee459226b400971251172c984b53c3784ef3787590102f5ec"/>
    <n v="1"/>
    <n v="1"/>
  </r>
  <r>
    <s v="3ba6c74b-7e5c-4af9-9647-6b9a06ee3c8e"/>
    <d v="2023-03-01T00:00:00"/>
    <x v="64"/>
    <d v="2023-03-01T00:00:00"/>
    <n v="-0.0246158"/>
    <n v="-0.0246158"/>
    <x v="1"/>
    <n v="6.51380927566441"/>
    <n v="-0.1603426263679"/>
    <n v="-0.1603426263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5104ae7a93b045af771ca6371cdba87b4a2b01aa8d6bfed97a832a73630de3b"/>
    <n v="1"/>
    <n v="1"/>
  </r>
  <r>
    <s v="5ee50228-f2c1-4f5f-a49d-dde154fd54a6"/>
    <d v="2023-03-01T00:00:00"/>
    <x v="64"/>
    <d v="2023-03-01T00:00:00"/>
    <n v="-0.0187073978"/>
    <n v="-0.0187073978"/>
    <x v="1"/>
    <n v="6.51380927566441"/>
    <n v="-0.121856421313184"/>
    <n v="-0.1218564213131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7c5eaa5cf7b9e1f4c7099224c62da423e4f58142f147b2fca357dd4c833f2"/>
    <n v="1"/>
    <n v="1"/>
  </r>
  <r>
    <s v="ab450255-e46f-4820-ad2d-56e7ddbdd6f1"/>
    <d v="2023-03-01T00:00:00"/>
    <x v="64"/>
    <d v="2023-03-01T00:00:00"/>
    <n v="-0.6419335615999999"/>
    <n v="-0.6419335615999999"/>
    <x v="1"/>
    <n v="6.51380927566441"/>
    <n v="-4.18143278791037"/>
    <n v="-4.181432787910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5be6011f608b59fffa97d70da018061fd6de78242848adc9fba00054e61eda"/>
    <n v="1"/>
    <n v="1"/>
  </r>
  <r>
    <s v="370b5976-70af-43ec-a323-397e7e58e442"/>
    <d v="2023-03-01T00:00:00"/>
    <x v="64"/>
    <d v="2023-03-01T00:00:00"/>
    <n v="-0.2429391824"/>
    <n v="-0.2429391824"/>
    <x v="1"/>
    <n v="6.51380927566441"/>
    <n v="-1.582459499739448"/>
    <n v="-1.5824594997394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91210fb46a0072dbb1fb193c018ef4d903849882d8696a38c3b3e37e643a3b"/>
    <n v="1"/>
    <n v="1"/>
  </r>
  <r>
    <s v="0e761512-434f-47aa-8276-c9f7f462260d"/>
    <d v="2023-03-01T00:00:00"/>
    <x v="64"/>
    <d v="2023-03-01T00:00:00"/>
    <n v="-0.0778416064"/>
    <n v="-0.0778416064"/>
    <x v="1"/>
    <n v="6.51380927566441"/>
    <n v="-0.5070453778009381"/>
    <n v="-0.50704537780093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73b0ab963385ccbb0a8df8ca6ba9d09f602fae60e55728a0ba1193fd041ade"/>
    <n v="1"/>
    <n v="1"/>
  </r>
  <r>
    <s v="f895b37c-da2e-4894-91e9-d7ae3683440b"/>
    <d v="2023-03-01T00:00:00"/>
    <x v="64"/>
    <d v="2023-03-01T00:00:00"/>
    <n v="-0.05595744"/>
    <n v="-0.05595744"/>
    <x v="1"/>
    <n v="6.51380927566441"/>
    <n v="-0.3644960917144347"/>
    <n v="-0.36449609171443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694413b0259dc3f766fc8efef1307787b3857e6f966b02cd9b41da76d44a1f"/>
    <n v="1"/>
    <n v="1"/>
  </r>
  <r>
    <s v="84db6fdf-5f32-41ef-99ee-2ea6966ea6ff"/>
    <d v="2023-03-01T00:00:00"/>
    <x v="64"/>
    <d v="2023-03-01T00:00:00"/>
    <n v="-0.5386346128"/>
    <n v="-0.5386346128"/>
    <x v="1"/>
    <n v="6.51380927566441"/>
    <n v="-3.508563137050548"/>
    <n v="-3.5085631370505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71c0f5b8352f4a118f44a4d4bd38e958a6e195916f4ceae3d71fac66125b19"/>
    <n v="1"/>
    <n v="1"/>
  </r>
  <r>
    <s v="6821fa77-d3d9-483c-9f5c-9ad25b2c3ca7"/>
    <d v="2023-03-01T00:00:00"/>
    <x v="64"/>
    <d v="2023-03-01T00:00:00"/>
    <n v="-0.0252058542"/>
    <n v="-0.0252058542"/>
    <x v="1"/>
    <n v="6.51380927566441"/>
    <n v="-0.1641861268890047"/>
    <n v="-0.1641861268890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64dae30c905d7601702cfc46a105d4807286d7ef90360771fb949a75dd6efc"/>
    <n v="1"/>
    <n v="1"/>
  </r>
  <r>
    <s v="e51d91ba-b289-4424-8cb2-2953d0c38139"/>
    <d v="2023-03-01T00:00:00"/>
    <x v="64"/>
    <d v="2023-03-01T00:00:00"/>
    <n v="-0.532370208"/>
    <n v="-0.532370208"/>
    <x v="1"/>
    <n v="6.51380927566441"/>
    <n v="-3.467757998957791"/>
    <n v="-3.4677579989577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f3be118d65237de3e262747b8f4d018694b70a1e4b9682836bd545fe544dcc"/>
    <n v="1"/>
    <n v="1"/>
  </r>
  <r>
    <s v="7a5e455b-3c3a-4849-89b0-1ef5d0118ca3"/>
    <d v="2023-03-01T00:00:00"/>
    <x v="64"/>
    <d v="2023-03-01T00:00:00"/>
    <n v="-0.0256805"/>
    <n v="-0.0256805"/>
    <x v="1"/>
    <n v="6.51380927566441"/>
    <n v="-0.1672778791036999"/>
    <n v="-0.167277879103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5c3e222739ccfc01d97c80dd23f1df9197e83b40c34c07ac3b6f555c24eff3e"/>
    <n v="1"/>
    <n v="1"/>
  </r>
  <r>
    <s v="0b6c9e49-177c-4b3f-9bfa-20ee20fa921c"/>
    <d v="2023-03-01T00:00:00"/>
    <x v="64"/>
    <d v="2023-03-01T00:00:00"/>
    <n v="-0.023927"/>
    <n v="-0.023927"/>
    <x v="1"/>
    <n v="6.51380927566441"/>
    <n v="-0.1558559145388223"/>
    <n v="-0.155855914538822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8735b94d05a0048b7b5d025999caa7aacc8b12a56affd4e500569385707ef23"/>
    <n v="1"/>
    <n v="1"/>
  </r>
  <r>
    <s v="539101d2-af33-4d17-9735-a1c1854acf5d"/>
    <d v="2023-03-01T00:00:00"/>
    <x v="64"/>
    <d v="2023-03-01T00:00:00"/>
    <n v="-0.0242252"/>
    <n v="-0.0242252"/>
    <x v="1"/>
    <n v="6.51380927566441"/>
    <n v="-0.1577983324648255"/>
    <n v="-0.15779833246482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a9a9336ba913c3de5562e2f1c4716a888a8255d31fe4901ece3ec495963586b"/>
    <n v="1"/>
    <n v="1"/>
  </r>
  <r>
    <s v="3730"/>
    <d v="2023-02-28T00:00:00"/>
    <x v="65"/>
    <d v="2023-02-28T00:00:00"/>
    <n v="-264.91"/>
    <n v="-264.91"/>
    <x v="0"/>
    <n v="1"/>
    <n v="-264.91"/>
    <n v="-264.91"/>
    <n v="1"/>
    <m/>
    <s v="Cartão de Crédito - Conta Simples"/>
    <s v="Discord"/>
    <n v="100"/>
    <m/>
    <s v="Discord"/>
    <m/>
    <s v="Mee6 Discord"/>
    <m/>
    <s v="Cartão de Crédito - Conta Simples"/>
    <m/>
    <x v="30"/>
    <s v="Software"/>
    <s v="Technology &amp; Infrastructure"/>
    <s v="Technology &amp; Infrastructure"/>
    <s v="Technology &amp; Infrastructure"/>
    <x v="3"/>
    <m/>
    <m/>
    <n v="0"/>
    <n v="0"/>
  </r>
  <r>
    <s v="3731"/>
    <d v="2023-02-28T00:00:00"/>
    <x v="65"/>
    <d v="2023-02-28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732"/>
    <d v="2023-02-28T00:00:00"/>
    <x v="65"/>
    <d v="2023-02-28T00:00:00"/>
    <n v="-46.5"/>
    <n v="-46.5"/>
    <x v="0"/>
    <n v="1"/>
    <n v="-46.5"/>
    <n v="-46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733"/>
    <d v="2023-02-28T00:00:00"/>
    <x v="65"/>
    <d v="2023-02-28T00:00:00"/>
    <n v="-603.11"/>
    <n v="-603.11"/>
    <x v="0"/>
    <n v="1"/>
    <n v="-603.11"/>
    <n v="-603.11"/>
    <n v="1"/>
    <m/>
    <s v="Conta Simples"/>
    <s v="Lumx Studios S/A"/>
    <n v="100"/>
    <s v="Conselho"/>
    <s v="Lumx Studios S/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734"/>
    <d v="2023-02-28T00:00:00"/>
    <x v="65"/>
    <d v="2023-02-28T00:00:00"/>
    <n v="-14.25"/>
    <n v="-14.25"/>
    <x v="0"/>
    <n v="1"/>
    <n v="-14.25"/>
    <n v="-14.25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735"/>
    <d v="2023-02-28T00:00:00"/>
    <x v="65"/>
    <d v="2023-02-28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414"/>
    <d v="2023-02-28T00:00:00"/>
    <x v="65"/>
    <d v="2023-02-28T00:00:00"/>
    <n v="28.55"/>
    <n v="28.55"/>
    <x v="0"/>
    <n v="1"/>
    <n v="28.55"/>
    <n v="28.5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7"/>
    <d v="2023-02-28T00:00:00"/>
    <x v="65"/>
    <d v="2023-02-28T00:00:00"/>
    <n v="4.84"/>
    <n v="4.84"/>
    <x v="0"/>
    <n v="1"/>
    <n v="4.84"/>
    <n v="4.84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62"/>
    <d v="2023-02-28T00:00:00"/>
    <x v="65"/>
    <d v="2023-02-28T00:00:00"/>
    <n v="1000"/>
    <n v="1000"/>
    <x v="0"/>
    <n v="1"/>
    <n v="1000"/>
    <n v="1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23"/>
    <d v="2023-02-28T00:00:00"/>
    <x v="65"/>
    <d v="2023-02-28T00:00:00"/>
    <n v="-1000"/>
    <n v="-1000"/>
    <x v="0"/>
    <n v="1"/>
    <n v="-1000"/>
    <n v="-1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bfe40948-579c-4d23-8822-22b387dfd909"/>
    <d v="2023-02-28T00:00:00"/>
    <x v="65"/>
    <d v="2023-02-28T00:00:00"/>
    <n v="-0.09879181126730301"/>
    <n v="-0.09879181126730301"/>
    <x v="3"/>
    <n v="8406.024096385543"/>
    <n v="-830.4463460385218"/>
    <n v="-830.4463460385218"/>
    <n v="1"/>
    <m/>
    <s v="Helper"/>
    <s v="Bruno Leão - Pessoal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a1016a02c1ff24ce0165cc8d0cef2c54fd2668813739c2e2b4190ae7f8f8ac4"/>
    <n v="1"/>
    <n v="1"/>
  </r>
  <r>
    <s v="784bfd8a-3fee-496a-a351-17f6812c3e4e"/>
    <d v="2023-02-28T00:00:00"/>
    <x v="65"/>
    <d v="2023-02-28T00:00:00"/>
    <n v="0.1"/>
    <n v="0.1"/>
    <x v="3"/>
    <n v="8406.024096385543"/>
    <n v="840.6024096385544"/>
    <n v="840.602409638554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5b9deb23dbc76e0ecfd2e111886d413ff95af06d873dba6b597858cdab8457e"/>
    <n v="1"/>
    <n v="1"/>
  </r>
  <r>
    <s v="47423436-5e3e-4405-a98c-44cc5506a52f"/>
    <d v="2023-02-28T00:00:00"/>
    <x v="65"/>
    <d v="2023-02-28T00:00:00"/>
    <n v="2e-05"/>
    <n v="2e-05"/>
    <x v="3"/>
    <n v="8406.024096385543"/>
    <n v="0.1681204819277109"/>
    <n v="0.168120481927710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125f24f3c8878ebc44dc0ea2f7a571e8db1cb4575c81d7222106f6a3978ae72"/>
    <n v="1"/>
    <n v="1"/>
  </r>
  <r>
    <s v="e1c1ece6-a742-44e3-81bd-5e10a5f49f34"/>
    <d v="2023-02-28T00:00:00"/>
    <x v="65"/>
    <d v="2023-02-28T00:00:00"/>
    <n v="0.0003"/>
    <n v="0.0003"/>
    <x v="3"/>
    <n v="8406.024096385543"/>
    <n v="2.521807228915663"/>
    <n v="2.52180722891566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13f1ed487660a7603d406fee7e1c695733fd9a4f66b331075ce9cb9019056aa"/>
    <n v="1"/>
    <n v="1"/>
  </r>
  <r>
    <s v="e1b55626-c45e-4242-b5c2-56ecad88cd19"/>
    <d v="2023-02-28T00:00:00"/>
    <x v="65"/>
    <d v="2023-02-28T00:00:00"/>
    <n v="-0.0257246"/>
    <n v="-0.0257246"/>
    <x v="1"/>
    <n v="6.265060240963855"/>
    <n v="-0.1611661686746988"/>
    <n v="-0.161166168674698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2e41619158b2e2ec77559db042675340e7cf9513dcc618f98947af329d648bc"/>
    <n v="1"/>
    <n v="1"/>
  </r>
  <r>
    <s v="97559c7c-363e-45cb-9d3e-b3e0ac1b08bb"/>
    <d v="2023-02-28T00:00:00"/>
    <x v="65"/>
    <d v="2023-02-28T00:00:00"/>
    <n v="-0.0266675"/>
    <n v="-0.0266675"/>
    <x v="1"/>
    <n v="6.265060240963855"/>
    <n v="-0.1670734939759036"/>
    <n v="-0.16707349397590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dd0372e935d00587a0826215962c1802b406cc7abe0f96f6d9e1a51c50144e"/>
    <n v="1"/>
    <n v="1"/>
  </r>
  <r>
    <s v="1cdadf02-74ab-45cc-8d06-8cbaf0a0648c"/>
    <d v="2023-02-28T00:00:00"/>
    <x v="65"/>
    <d v="2023-02-28T00:00:00"/>
    <n v="-0.03273641405834657"/>
    <n v="-0.03273641405834657"/>
    <x v="1"/>
    <n v="6.265060240963855"/>
    <n v="-0.2050956061486773"/>
    <n v="-0.2050956061486773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a8a254d4d53182bc6b3626e9a520f0944f2e23e538f111678e7b431763e8ebd4"/>
    <n v="1"/>
    <n v="1"/>
  </r>
  <r>
    <s v="01080000-0873-4cf8-97bb-5e238e064220"/>
    <d v="2023-02-28T00:00:00"/>
    <x v="65"/>
    <d v="2023-02-28T00:00:00"/>
    <n v="-0.06905323319999999"/>
    <n v="-0.06905323319999999"/>
    <x v="1"/>
    <n v="6.265060240963855"/>
    <n v="-0.4326226658313252"/>
    <n v="-0.43262266583132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7c769e8b0fbf10054a5830d51a103e1dc08583b6e420fa2f3b9341a9765af2"/>
    <n v="1"/>
    <n v="1"/>
  </r>
  <r>
    <s v="00f57533-52f4-4fbb-b8e5-d78513463039"/>
    <d v="2023-02-28T00:00:00"/>
    <x v="65"/>
    <d v="2023-02-28T00:00:00"/>
    <n v="-0.0164642928"/>
    <n v="-0.0164642928"/>
    <x v="1"/>
    <n v="6.265060240963855"/>
    <n v="-0.1031497862168675"/>
    <n v="-0.10314978621686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5002ed80a097aabd2c8ba9b94685fda84d74ffcacab6eb78d71a234a711759"/>
    <n v="1"/>
    <n v="1"/>
  </r>
  <r>
    <s v="1d544512-593c-46d8-b1d3-cf9cf85d104c"/>
    <d v="2023-02-28T00:00:00"/>
    <x v="65"/>
    <d v="2023-02-28T00:00:00"/>
    <n v="-0.0548206498"/>
    <n v="-0.0548206498"/>
    <x v="1"/>
    <n v="6.265060240963855"/>
    <n v="-0.3434546734457831"/>
    <n v="-0.34345467344578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5daf8a78dd5c9774cc367b4a60602bcd0ce01cec6afb54131a7591d8846c93"/>
    <n v="1"/>
    <n v="1"/>
  </r>
  <r>
    <s v="54c51609-c464-47f8-a114-ccb591d3dfa8"/>
    <d v="2023-02-28T00:00:00"/>
    <x v="65"/>
    <d v="2023-02-28T00:00:00"/>
    <n v="-0.0571212656"/>
    <n v="-0.0571212656"/>
    <x v="1"/>
    <n v="6.265060240963855"/>
    <n v="-0.3578681700240964"/>
    <n v="-0.35786817002409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02d926f998d46ad9c3bef0a0c0294bacd422a98bff2ff33ebe8fb1038f5a7b"/>
    <n v="1"/>
    <n v="1"/>
  </r>
  <r>
    <s v="4ccbf860-6df2-45f2-b14e-a6cba46df86c"/>
    <d v="2023-02-28T00:00:00"/>
    <x v="65"/>
    <d v="2023-02-28T00:00:00"/>
    <n v="-0.0323774"/>
    <n v="-0.0323774"/>
    <x v="1"/>
    <n v="6.265060240963855"/>
    <n v="-0.2028463614457831"/>
    <n v="-0.202846361445783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2efd084a09491e875b1f4418f3c4bc6750581e045cfa6a9b096078f09f42121"/>
    <n v="1"/>
    <n v="1"/>
  </r>
  <r>
    <s v="167bad67-2112-44bb-8ed9-abe0e6401810"/>
    <d v="2023-02-28T00:00:00"/>
    <x v="65"/>
    <d v="2023-02-28T00:00:00"/>
    <n v="-0.0330809"/>
    <n v="-0.0330809"/>
    <x v="1"/>
    <n v="6.265060240963855"/>
    <n v="-0.2072538313253012"/>
    <n v="-0.20725383132530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63f690e1346f5a5f25d17c6fdcf864a0af0417bc73a76fd04cf6671bd3ea6e"/>
    <n v="1"/>
    <n v="1"/>
  </r>
  <r>
    <s v="546b8018-e85a-4e0f-b460-2ec30b0012d9"/>
    <d v="2023-02-28T00:00:00"/>
    <x v="65"/>
    <d v="2023-02-28T00:00:00"/>
    <n v="-0.0311430288"/>
    <n v="-0.0311430288"/>
    <x v="1"/>
    <n v="6.265060240963855"/>
    <n v="-0.1951129515180723"/>
    <n v="-0.19511295151807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b42506bc379e2fa44aeddc77ff6e6f5d268afd7be42fe77bdb65b71611414d"/>
    <n v="1"/>
    <n v="1"/>
  </r>
  <r>
    <s v="4b787b1c-893e-47a8-b3ea-da2b2bcecd87"/>
    <d v="2023-02-28T00:00:00"/>
    <x v="65"/>
    <d v="2023-02-28T00:00:00"/>
    <n v="-0.093250614"/>
    <n v="-0.093250614"/>
    <x v="1"/>
    <n v="6.265060240963855"/>
    <n v="-0.5842207142168674"/>
    <n v="-0.58422071421686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427de7aa769ffb52b51fe1ff5009939c86e16a4e82f23d013acadc53fa48af"/>
    <n v="1"/>
    <n v="1"/>
  </r>
  <r>
    <s v="fb870e13-1f3e-4860-834e-2c1f45897d2d"/>
    <d v="2023-02-28T00:00:00"/>
    <x v="65"/>
    <d v="2023-02-28T00:00:00"/>
    <n v="-0.0296987496"/>
    <n v="-0.0296987496"/>
    <x v="1"/>
    <n v="6.265060240963855"/>
    <n v="-0.1860644553253012"/>
    <n v="-0.18606445532530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ec6fbc4fdadd0274127cd04ab6b15be95235b6a72efafd7bc63bda7b1d9530"/>
    <n v="1"/>
    <n v="1"/>
  </r>
  <r>
    <s v="e8e28ebc-33e8-4959-a46e-438083c3be57"/>
    <d v="2023-02-28T00:00:00"/>
    <x v="65"/>
    <d v="2023-02-28T00:00:00"/>
    <n v="-0.0154640178"/>
    <n v="-0.0154640178"/>
    <x v="1"/>
    <n v="6.265060240963855"/>
    <n v="-0.09688300308433735"/>
    <n v="-0.09688300308433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c36ab72b29cf48bd68a0eaaba3563921ae12001e50d3f12015b39d9039a697"/>
    <n v="1"/>
    <n v="1"/>
  </r>
  <r>
    <s v="9fab65f5-2b24-4576-8fb9-c7c26ad6a52d"/>
    <d v="2023-02-28T00:00:00"/>
    <x v="65"/>
    <d v="2023-02-28T00:00:00"/>
    <n v="-0.0296516"/>
    <n v="-0.0296516"/>
    <x v="1"/>
    <n v="6.265060240963855"/>
    <n v="-0.1857690602409638"/>
    <n v="-0.185769060240963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550530413ac68e2d0fab022fcbf42f5b19397f360e03c73b633d65aecc7113"/>
    <n v="1"/>
    <n v="1"/>
  </r>
  <r>
    <s v="ad5414d6-3b3f-40d6-9104-ebcc04e87145"/>
    <d v="2023-02-28T00:00:00"/>
    <x v="65"/>
    <d v="2023-02-28T00:00:00"/>
    <n v="-0.0241895"/>
    <n v="-0.0241895"/>
    <x v="1"/>
    <n v="6.265060240963855"/>
    <n v="-0.1515486746987952"/>
    <n v="-0.15154867469879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71482684b52aea6545d36a457841705de5d38f585eb3f16860f3d8cd249a9d"/>
    <n v="1"/>
    <n v="1"/>
  </r>
  <r>
    <s v="4888a96b-34db-4585-9a19-bc5ecc3eccd0"/>
    <d v="2023-02-28T00:00:00"/>
    <x v="65"/>
    <d v="2023-02-28T00:00:00"/>
    <n v="-0.0219038612"/>
    <n v="-0.0219038612"/>
    <x v="1"/>
    <n v="6.265060240963855"/>
    <n v="-0.1372290099277108"/>
    <n v="-0.1372290099277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aae323a60bc468daa07187a8ebea44cebe50b652dff8b3c8bfadada26e13af"/>
    <n v="1"/>
    <n v="1"/>
  </r>
  <r>
    <s v="66761260-e1fa-44a7-a367-e54d6d8c57af"/>
    <d v="2023-02-28T00:00:00"/>
    <x v="65"/>
    <d v="2023-02-28T00:00:00"/>
    <n v="-0.037085412"/>
    <n v="-0.037085412"/>
    <x v="1"/>
    <n v="6.265060240963855"/>
    <n v="-0.2323423402409638"/>
    <n v="-0.23234234024096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25ae909572a13e6ab5668762f11aff0472dd872c00e1adc42b2e30f3f7644e"/>
    <n v="1"/>
    <n v="1"/>
  </r>
  <r>
    <s v="3736"/>
    <d v="2023-02-27T00:00:00"/>
    <x v="66"/>
    <d v="2023-02-27T00:00:00"/>
    <n v="-522.8200000000001"/>
    <n v="-522.8200000000001"/>
    <x v="0"/>
    <n v="1"/>
    <n v="-522.8200000000001"/>
    <n v="-522.8200000000001"/>
    <n v="1"/>
    <m/>
    <s v="Btg - Conta Corrente"/>
    <s v="Ministério da Economia"/>
    <n v="100"/>
    <m/>
    <s v="Ministério da Economia"/>
    <m/>
    <s v="Pis - Faturamento Janeiro"/>
    <m/>
    <s v="Btg - Conta Corrente"/>
    <m/>
    <x v="51"/>
    <s v="Impostos"/>
    <s v="Tax And Fees"/>
    <s v="Tax And Fees"/>
    <s v="Tax And Fees"/>
    <x v="13"/>
    <m/>
    <m/>
    <n v="0"/>
    <n v="0"/>
  </r>
  <r>
    <s v="3737"/>
    <d v="2023-02-27T00:00:00"/>
    <x v="66"/>
    <d v="2023-02-27T00:00:00"/>
    <n v="-2413.03"/>
    <n v="-2413.03"/>
    <x v="0"/>
    <n v="1"/>
    <n v="-2413.03"/>
    <n v="-2413.03"/>
    <n v="1"/>
    <m/>
    <s v="Btg - Conta Corrente"/>
    <s v="Ministério da Economia"/>
    <n v="100"/>
    <m/>
    <s v="Ministério da Economia"/>
    <m/>
    <s v="Cofins - Faturamento Janeiro"/>
    <m/>
    <s v="Btg - Conta Corrente"/>
    <m/>
    <x v="50"/>
    <s v="Impostos"/>
    <s v="Tax And Fees"/>
    <s v="Tax And Fees"/>
    <s v="Tax And Fees"/>
    <x v="13"/>
    <m/>
    <m/>
    <n v="0"/>
    <n v="0"/>
  </r>
  <r>
    <s v="663"/>
    <d v="2023-02-27T00:00:00"/>
    <x v="66"/>
    <d v="2023-02-27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64"/>
    <d v="2023-02-27T00:00:00"/>
    <x v="66"/>
    <d v="2023-02-2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4"/>
    <d v="2023-02-27T00:00:00"/>
    <x v="66"/>
    <d v="2023-02-27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25"/>
    <d v="2023-02-27T00:00:00"/>
    <x v="66"/>
    <d v="2023-02-2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67475b1-d4eb-48d6-8332-65e5ca49e2a7"/>
    <d v="2023-02-27T00:00:00"/>
    <x v="66"/>
    <d v="2023-02-27T00:00:00"/>
    <n v="-0.0198773733"/>
    <n v="-0.0198773733"/>
    <x v="1"/>
    <n v="6.443864229765014"/>
    <n v="-0.1280870947895562"/>
    <n v="-0.1280870947895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e6a8243b3bf73129fdd2452e8c70ecd80fbbcb150f01725118d504e688c90d"/>
    <n v="1"/>
    <n v="1"/>
  </r>
  <r>
    <s v="74f53ab5-3ec0-4211-8f31-0a7226e3943d"/>
    <d v="2023-02-26T00:00:00"/>
    <x v="67"/>
    <d v="2023-02-26T00:00:00"/>
    <n v="-0.0117688872"/>
    <n v="-0.0117688872"/>
    <x v="1"/>
    <n v="6.694516971279374"/>
    <n v="-0.07878701509347259"/>
    <n v="-0.078787015093472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dfe859404e954bbedb122a2141cf284dd32c65d31967b1f2e415b629d625bf"/>
    <n v="1"/>
    <n v="1"/>
  </r>
  <r>
    <s v="ad675047-dab2-4288-b02e-7b350f3e68a4"/>
    <d v="2023-02-26T00:00:00"/>
    <x v="67"/>
    <d v="2023-02-26T00:00:00"/>
    <n v="-0.0153232032"/>
    <n v="-0.0153232032"/>
    <x v="1"/>
    <n v="6.694516971279374"/>
    <n v="-0.1025814438767624"/>
    <n v="-0.10258144387676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315f8ccb94823dafbf94b60d78e98025d6d82ea86f1f5cd98fd546c5d99443"/>
    <n v="1"/>
    <n v="1"/>
  </r>
  <r>
    <s v="b35f0354-7945-4fe2-913f-488094e69207"/>
    <d v="2023-02-26T00:00:00"/>
    <x v="67"/>
    <d v="2023-02-26T00:00:00"/>
    <n v="-0.024133543"/>
    <n v="-0.024133543"/>
    <x v="1"/>
    <n v="6.694516971279374"/>
    <n v="-0.1615624131906005"/>
    <n v="-0.1615624131906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3bcea77dec9441a50ed49d7d31486965332066ffd6d1fe460ad3c75b6943e"/>
    <n v="1"/>
    <n v="1"/>
  </r>
  <r>
    <s v="2c99e818-85d2-4115-92b4-2df48f58cff7"/>
    <d v="2023-02-26T00:00:00"/>
    <x v="67"/>
    <d v="2023-02-26T00:00:00"/>
    <n v="-0.0155455146"/>
    <n v="-0.0155455146"/>
    <x v="1"/>
    <n v="6.694516971279374"/>
    <n v="-0.1040697113169713"/>
    <n v="-0.10406971131697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76db2c99795590fbe43f2d91b7462637dac04d1a53b36e8b09c5c3626ad597"/>
    <n v="1"/>
    <n v="1"/>
  </r>
  <r>
    <s v="466b28f7-26c2-4d75-b6fb-1e7603502e7a"/>
    <d v="2023-02-26T00:00:00"/>
    <x v="67"/>
    <d v="2023-02-26T00:00:00"/>
    <n v="-0.0231227"/>
    <n v="-0.0231227"/>
    <x v="1"/>
    <n v="6.694516971279374"/>
    <n v="-0.1547953075718016"/>
    <n v="-0.154795307571801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1cdadc7ef58a1c840f8da6b1ecb9c3da13ddad7fa138983299524aa4873dd6"/>
    <n v="1"/>
    <n v="1"/>
  </r>
  <r>
    <s v="c406ba20-0fb9-4495-84ff-f2b7f6a401f6"/>
    <d v="2023-02-26T00:00:00"/>
    <x v="67"/>
    <d v="2023-02-26T00:00:00"/>
    <n v="-0.0267411375"/>
    <n v="-0.0267411375"/>
    <x v="1"/>
    <n v="6.694516971279374"/>
    <n v="-0.1790189988250653"/>
    <n v="-0.17901899882506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26c138310fa4690794419f388ab63c9cab5882eadec60195353f02f61ee6c8"/>
    <n v="1"/>
    <n v="1"/>
  </r>
  <r>
    <s v="6b8c94e8-628d-4889-a4bd-97b7df0a08b3"/>
    <d v="2023-02-26T00:00:00"/>
    <x v="67"/>
    <d v="2023-02-26T00:00:00"/>
    <n v="-0.0228812"/>
    <n v="-0.0228812"/>
    <x v="1"/>
    <n v="6.694516971279374"/>
    <n v="-0.1531785817232376"/>
    <n v="-0.15317858172323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2d6e0985f0ec98886cf4a7895d122c6569de8e11c2a10399b62c0c0bffd393"/>
    <n v="1"/>
    <n v="1"/>
  </r>
  <r>
    <s v="4bac81ac-0a0c-4274-8dac-9e75d7e68622"/>
    <d v="2023-02-26T00:00:00"/>
    <x v="67"/>
    <d v="2023-02-26T00:00:00"/>
    <n v="-0.0171672855"/>
    <n v="-0.0171672855"/>
    <x v="1"/>
    <n v="6.694516971279374"/>
    <n v="-0.1149266841305483"/>
    <n v="-0.11492668413054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57ae37b67601fc2dfe1ccfb52922e199d1533d31b24becaf9a2f357377ec89"/>
    <n v="1"/>
    <n v="1"/>
  </r>
  <r>
    <s v="22b6619d-3e32-48ab-944a-c8900c8afcb3"/>
    <d v="2023-02-26T00:00:00"/>
    <x v="67"/>
    <d v="2023-02-26T00:00:00"/>
    <n v="-0.0115942854"/>
    <n v="-0.0115942854"/>
    <x v="1"/>
    <n v="6.694516971279374"/>
    <n v="-0.07761814038015666"/>
    <n v="-0.0776181403801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529105fc245318284946b752c8301121eaa5f16b802c8f6338e0de960855f5"/>
    <n v="1"/>
    <n v="1"/>
  </r>
  <r>
    <s v="3738"/>
    <d v="2023-02-25T00:00:00"/>
    <x v="68"/>
    <d v="2023-02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85ca993-bec9-4f10-a49f-9c06ba732d5a"/>
    <d v="2023-02-25T00:00:00"/>
    <x v="68"/>
    <d v="2023-02-25T00:00:00"/>
    <n v="-0.0114297526"/>
    <n v="-0.0114297526"/>
    <x v="1"/>
    <n v="6.516971279373369"/>
    <n v="-0.07448736942454309"/>
    <n v="-0.074487369424543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800fd602c7ddf37a6a9e8577eb2ae1b76637ea0110eefee25766300e8a36a6"/>
    <n v="1"/>
    <n v="1"/>
  </r>
  <r>
    <s v="b25f7e9f-83b1-4c02-b46f-aa9a826b9735"/>
    <d v="2023-02-25T00:00:00"/>
    <x v="68"/>
    <d v="2023-02-25T00:00:00"/>
    <n v="-0.0155167809"/>
    <n v="-0.0155167809"/>
    <x v="1"/>
    <n v="6.516971279373369"/>
    <n v="-0.1011224154736293"/>
    <n v="-0.10112241547362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e026560b1b71b5a02fd21e3e38600a6c4b49f1f453d11fb311d21765f28f2b"/>
    <n v="1"/>
    <n v="1"/>
  </r>
  <r>
    <s v="ad17bbb9-a0ab-43eb-a0bb-a2cd8c0d8e18"/>
    <d v="2023-02-25T00:00:00"/>
    <x v="68"/>
    <d v="2023-02-25T00:00:00"/>
    <n v="-0.02273"/>
    <n v="-0.02273"/>
    <x v="1"/>
    <n v="6.516971279373369"/>
    <n v="-0.1481307571801567"/>
    <n v="-0.14813075718015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ea91f83d0894e325331005982354bc4b02abc78bec31e6a0b46d2a41e1a01c2"/>
    <n v="1"/>
    <n v="1"/>
  </r>
  <r>
    <s v="90f8749b-d3e1-4dcf-9be1-a13fc68ae5c2"/>
    <d v="2023-02-25T00:00:00"/>
    <x v="68"/>
    <d v="2023-02-25T00:00:00"/>
    <n v="-0.0135300624"/>
    <n v="-0.0135300624"/>
    <x v="1"/>
    <n v="6.516971279373369"/>
    <n v="-0.0881750280689295"/>
    <n v="-0.08817502806892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a22eb2533ad14f5e55ef848a8aba45bbc81ed97ec332d52d0db0f61c0a543f"/>
    <n v="1"/>
    <n v="1"/>
  </r>
  <r>
    <s v="3739"/>
    <d v="2023-02-24T00:00:00"/>
    <x v="69"/>
    <d v="2023-02-24T00:00:00"/>
    <n v="-546.14"/>
    <n v="-546.14"/>
    <x v="0"/>
    <n v="1"/>
    <n v="-546.14"/>
    <n v="-546.14"/>
    <n v="1"/>
    <m/>
    <s v="Conta Simples"/>
    <s v="Font Awesome Pro"/>
    <n v="100"/>
    <m/>
    <s v="Font Awesome Pro"/>
    <m/>
    <s v="Biblioteca de Ícones - Design"/>
    <m/>
    <s v="Conta Simples"/>
    <m/>
    <x v="103"/>
    <s v="Software"/>
    <s v="Technology &amp; Infrastructure"/>
    <s v="Technology &amp; Infrastructure"/>
    <s v="Technology &amp; Infrastructure"/>
    <x v="3"/>
    <m/>
    <m/>
    <n v="0"/>
    <n v="0"/>
  </r>
  <r>
    <s v="f943d007-5350-43c5-af8e-3fc04e31f9a3"/>
    <d v="2023-02-24T00:00:00"/>
    <x v="69"/>
    <d v="2023-02-24T00:00:00"/>
    <n v="-0.05404100119999999"/>
    <n v="-0.05404100119999999"/>
    <x v="1"/>
    <n v="6.612650287506534"/>
    <n v="-0.3573542421223209"/>
    <n v="-0.35735424212232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d06ee6479b89113f54c2800b9371ace434e82dde13fa7e0034f9471fe3452"/>
    <n v="1"/>
    <n v="1"/>
  </r>
  <r>
    <s v="f2b8eab5-92ac-42e6-addd-672f53e6e288"/>
    <d v="2023-02-24T00:00:00"/>
    <x v="69"/>
    <d v="2023-02-24T00:00:00"/>
    <n v="-0.0225242"/>
    <n v="-0.0225242"/>
    <x v="1"/>
    <n v="6.612650287506534"/>
    <n v="-0.1489446576058547"/>
    <n v="-0.148944657605854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9ebfd216bf8ce82df9d2a35c91d9559019f5e31554f11dc5da22ce1604cc52a"/>
    <n v="1"/>
    <n v="1"/>
  </r>
  <r>
    <s v="e3e8a8f0-7dbf-468d-b375-2a1cad1a6381"/>
    <d v="2023-02-24T00:00:00"/>
    <x v="69"/>
    <d v="2023-02-24T00:00:00"/>
    <n v="-0.0232739"/>
    <n v="-0.0232739"/>
    <x v="1"/>
    <n v="6.612650287506534"/>
    <n v="-0.1539021615263983"/>
    <n v="-0.15390216152639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fae76d786592d1c570ba9f33c59fa5f62e242841b0b68ac9f9badbb3c61352"/>
    <n v="1"/>
    <n v="1"/>
  </r>
  <r>
    <s v="356"/>
    <d v="2023-02-23T00:00:00"/>
    <x v="70"/>
    <d v="2023-02-23T00:00:00"/>
    <n v="367.3"/>
    <n v="367.3"/>
    <x v="0"/>
    <n v="1"/>
    <n v="367.3"/>
    <n v="367.3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0"/>
    <d v="2023-02-23T00:00:00"/>
    <x v="70"/>
    <d v="2023-02-23T00:00:00"/>
    <n v="-2729.71"/>
    <n v="-2729.71"/>
    <x v="0"/>
    <n v="1"/>
    <n v="-2729.71"/>
    <n v="-2729.71"/>
    <n v="1"/>
    <m/>
    <s v="Mercado Bitcoin"/>
    <s v="Lumx Studios S/A"/>
    <n v="100"/>
    <s v="Conselho"/>
    <s v="Lumx Studios S/A"/>
    <m/>
    <s v="Custódia Conexões Games"/>
    <m/>
    <s v="Mercado Bitcoin"/>
    <s v="Conexões Games"/>
    <x v="92"/>
    <s v="Clientes"/>
    <s v="Resources In Custody"/>
    <s v="Custody"/>
    <s v="Custody"/>
    <x v="16"/>
    <m/>
    <m/>
    <n v="0"/>
    <n v="0"/>
  </r>
  <r>
    <s v="665"/>
    <d v="2023-02-23T00:00:00"/>
    <x v="70"/>
    <d v="2023-02-23T00:00:00"/>
    <n v="2729.71"/>
    <n v="2729.71"/>
    <x v="0"/>
    <n v="1"/>
    <n v="2729.71"/>
    <n v="2729.71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26"/>
    <d v="2023-02-23T00:00:00"/>
    <x v="70"/>
    <d v="2023-02-23T00:00:00"/>
    <n v="-2729.71"/>
    <n v="-2729.71"/>
    <x v="0"/>
    <n v="1"/>
    <n v="-2729.71"/>
    <n v="-2729.71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9ba1d3b-2337-4290-9acd-7b5c1ed8b38e"/>
    <d v="2023-02-23T00:00:00"/>
    <x v="70"/>
    <d v="2023-02-23T00:00:00"/>
    <n v="-0.0148035999"/>
    <n v="-0.0148035999"/>
    <x v="1"/>
    <n v="6.986584107327142"/>
    <n v="-0.1034265957925697"/>
    <n v="-0.10342659579256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f3c46b4d0f4fc1efdcde7dabcbba4a03803f7e26c58b3e3bc9f6c284b5b3cc"/>
    <n v="1"/>
    <n v="1"/>
  </r>
  <r>
    <s v="3741"/>
    <d v="2023-02-22T00:00:00"/>
    <x v="71"/>
    <d v="2023-02-22T00:00:00"/>
    <n v="-182.08"/>
    <n v="-182.08"/>
    <x v="0"/>
    <n v="1"/>
    <n v="-182.08"/>
    <n v="-182.08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742"/>
    <d v="2023-02-22T00:00:00"/>
    <x v="71"/>
    <d v="2023-02-22T00:00:00"/>
    <n v="-5060.99"/>
    <n v="-5060.99"/>
    <x v="0"/>
    <n v="1"/>
    <n v="-5060.99"/>
    <n v="-5060.99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743"/>
    <d v="2023-02-22T00:00:00"/>
    <x v="71"/>
    <d v="2023-02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3744"/>
    <d v="2023-02-22T00:00:00"/>
    <x v="71"/>
    <d v="2023-02-22T00:00:00"/>
    <n v="-237.83"/>
    <n v="-237.83"/>
    <x v="0"/>
    <n v="1"/>
    <n v="-237.83"/>
    <n v="-237.83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745"/>
    <d v="2023-02-22T00:00:00"/>
    <x v="71"/>
    <d v="2023-02-22T00:00:00"/>
    <n v="-969.14"/>
    <n v="-969.14"/>
    <x v="0"/>
    <n v="1"/>
    <n v="-969.14"/>
    <n v="-969.14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bb48845f-e92b-4f8a-82b4-8f248a24bd7a"/>
    <d v="2023-02-22T00:00:00"/>
    <x v="71"/>
    <d v="2023-02-22T00:00:00"/>
    <n v="-0.0135294952"/>
    <n v="-0.0135294952"/>
    <x v="1"/>
    <n v="7.239231966787752"/>
    <n v="-0.09794315414634146"/>
    <n v="-0.09794315414634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66b1c6ceea3588fdce3b9d8242d6ff1ae38db92e76b3d5abafa11478f08ab0"/>
    <n v="1"/>
    <n v="1"/>
  </r>
  <r>
    <s v="6d2c6e69-0890-4940-b849-f1f3e65b0282"/>
    <d v="2023-02-22T00:00:00"/>
    <x v="71"/>
    <d v="2023-02-22T00:00:00"/>
    <n v="-0.0147322818"/>
    <n v="-0.0147322818"/>
    <x v="1"/>
    <n v="7.239231966787752"/>
    <n v="-0.1066504053502854"/>
    <n v="-0.1066504053502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0fa04c9dc4adc4b4be7c0a0ac2c9d652fbac53eca1b70df99aae650e0bd967"/>
    <n v="1"/>
    <n v="1"/>
  </r>
  <r>
    <s v="9fcb8a31-8568-44c5-ada5-be374ac98752"/>
    <d v="2023-02-22T00:00:00"/>
    <x v="71"/>
    <d v="2023-02-22T00:00:00"/>
    <n v="-0.0228833"/>
    <n v="-0.0228833"/>
    <x v="1"/>
    <n v="7.239231966787752"/>
    <n v="-0.1656575168655942"/>
    <n v="-0.16565751686559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30fb23fdf1eb0a263ed8a860831877d2b3f7669e896744936e93873a5071669"/>
    <n v="1"/>
    <n v="1"/>
  </r>
  <r>
    <s v="07b5a6c7-94d4-44ef-a485-5e38d1ba39db"/>
    <d v="2023-02-22T00:00:00"/>
    <x v="71"/>
    <d v="2023-02-22T00:00:00"/>
    <n v="-0.0317747"/>
    <n v="-0.0317747"/>
    <x v="1"/>
    <n v="7.239231966787752"/>
    <n v="-0.2300244239750908"/>
    <n v="-0.23002442397509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2251c8945d6cbb6157472d727da8b447fb77ba9d8e58f58a8318b294857118"/>
    <n v="1"/>
    <n v="1"/>
  </r>
  <r>
    <s v="c2427f14-1368-4851-b137-a9b6ac9c7eaf"/>
    <d v="2023-02-22T00:00:00"/>
    <x v="71"/>
    <d v="2023-02-22T00:00:00"/>
    <n v="-0.3328643088"/>
    <n v="-0.3328643088"/>
    <x v="1"/>
    <n v="7.239231966787752"/>
    <n v="-2.40968194486767"/>
    <n v="-2.40968194486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4658ad754e8dd91e45359b051947124b32380541338fe3a599b21a48d95705"/>
    <n v="1"/>
    <n v="1"/>
  </r>
  <r>
    <s v="728143ad-af74-497e-9d45-bd7de0998478"/>
    <d v="2023-02-22T00:00:00"/>
    <x v="71"/>
    <d v="2023-02-22T00:00:00"/>
    <n v="-0.016810695"/>
    <n v="-0.016810695"/>
    <x v="1"/>
    <n v="7.239231966787752"/>
    <n v="-0.121696520627919"/>
    <n v="-0.12169652062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9f89d62706a76a33c50db8a9e36d629b16edb61069fb127ed7144202d670c"/>
    <n v="1"/>
    <n v="1"/>
  </r>
  <r>
    <s v="4c2c1ed1-d028-4bba-99e5-95f2a51741b3"/>
    <d v="2023-02-21T00:00:00"/>
    <x v="72"/>
    <d v="2023-02-21T00:00:00"/>
    <n v="-0.0176563239"/>
    <n v="-0.0176563239"/>
    <x v="1"/>
    <n v="7.226277372262773"/>
    <n v="-0.1275894938759124"/>
    <n v="-0.1275894938759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4c7b1404211be8d4f07483d2cc902dc171c37f5848bb8aac73fd023bebc39d"/>
    <n v="1"/>
    <n v="1"/>
  </r>
  <r>
    <s v="f511c129-c4c5-42c5-a756-2da7b94b3c03"/>
    <d v="2023-02-21T00:00:00"/>
    <x v="72"/>
    <d v="2023-02-21T00:00:00"/>
    <n v="-0.0150888723"/>
    <n v="-0.0150888723"/>
    <x v="1"/>
    <n v="7.226277372262773"/>
    <n v="-0.1090363764744526"/>
    <n v="-0.10903637647445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db3d86b1fb23170de1fe0c6c3fddeb75384470d6c9e1325c3481c9861c09da"/>
    <n v="1"/>
    <n v="1"/>
  </r>
  <r>
    <s v="3f010fce-9e40-4906-a769-3fafe7dc6527"/>
    <d v="2023-02-21T00:00:00"/>
    <x v="72"/>
    <d v="2023-02-21T00:00:00"/>
    <n v="-0.0197754903"/>
    <n v="-0.0197754903"/>
    <x v="1"/>
    <n v="7.226277372262773"/>
    <n v="-0.142903178080292"/>
    <n v="-0.1429031780802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a46b0346d2b1341f9785c0ccfc6facfb5f182f61f238d4a2194aec8180d8b8"/>
    <n v="1"/>
    <n v="1"/>
  </r>
  <r>
    <s v="ad6dcc4e-6e05-4507-8807-8178fe16b9db"/>
    <d v="2023-02-21T00:00:00"/>
    <x v="72"/>
    <d v="2023-02-21T00:00:00"/>
    <n v="-0.0157613001"/>
    <n v="-0.0157613001"/>
    <x v="1"/>
    <n v="7.226277372262773"/>
    <n v="-0.113895526270073"/>
    <n v="-0.1138955262700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c2364040d129cc47a6ef9880a9957307e919b158717a71ed3dcd4731c2590"/>
    <n v="1"/>
    <n v="1"/>
  </r>
  <r>
    <s v="3746"/>
    <d v="2023-02-20T00:00:00"/>
    <x v="73"/>
    <d v="2023-02-20T00:00:00"/>
    <n v="-112.7"/>
    <n v="-112.7"/>
    <x v="0"/>
    <n v="1"/>
    <n v="-112.7"/>
    <n v="-112.7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747"/>
    <d v="2023-02-20T00:00:00"/>
    <x v="73"/>
    <d v="2023-02-20T00:00:00"/>
    <n v="-658.53"/>
    <n v="-658.53"/>
    <x v="0"/>
    <n v="1"/>
    <n v="-658.53"/>
    <n v="-658.5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161a17ca-b7e2-4dfb-8bea-461eed161b58"/>
    <d v="2023-02-20T00:00:00"/>
    <x v="73"/>
    <d v="2023-02-20T00:00:00"/>
    <n v="-0.0142330551"/>
    <n v="-0.0142330551"/>
    <x v="1"/>
    <n v="7.666320166320167"/>
    <n v="-0.1091151573414761"/>
    <n v="-0.10911515734147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dfad9377e8a00423683f128e35173044722ccf527436b4824b53b7e236983"/>
    <n v="1"/>
    <n v="1"/>
  </r>
  <r>
    <s v="83ed2dbe-67c7-45db-b0de-4838912d4afb"/>
    <d v="2023-02-20T00:00:00"/>
    <x v="73"/>
    <d v="2023-02-20T00:00:00"/>
    <n v="-0.012633492"/>
    <n v="-0.012633492"/>
    <x v="1"/>
    <n v="7.666320166320167"/>
    <n v="-0.09685239449064451"/>
    <n v="-0.096852394490644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61ea6130cbd1ab9e2172f6ae202ceb8c5f3c5fc4880c0d620a3194b36affa"/>
    <n v="1"/>
    <n v="1"/>
  </r>
  <r>
    <s v="f031614c-31ef-41b8-9bfb-694db6aaff5a"/>
    <d v="2023-02-20T00:00:00"/>
    <x v="73"/>
    <d v="2023-02-20T00:00:00"/>
    <n v="-0.0220328"/>
    <n v="-0.0220328"/>
    <x v="1"/>
    <n v="7.666320166320167"/>
    <n v="-0.168910498960499"/>
    <n v="-0.1689104989604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ba03e3c87fa44e262927391b8f89f88145b7fd98fe5da7e1dc4cf6dc0d1bfd4"/>
    <n v="1"/>
    <n v="1"/>
  </r>
  <r>
    <s v="4d01125b-92d9-4526-a6d3-657d90673bae"/>
    <d v="2023-02-20T00:00:00"/>
    <x v="73"/>
    <d v="2023-02-20T00:00:00"/>
    <n v="-0.0178966263"/>
    <n v="-0.0178966263"/>
    <x v="1"/>
    <n v="7.666320166320167"/>
    <n v="-0.1372012671127859"/>
    <n v="-0.1372012671127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d60e4b468acb1c1b968ce200107f0a53575a397794249e739aea250e5257e8"/>
    <n v="1"/>
    <n v="1"/>
  </r>
  <r>
    <s v="5a6c8bf5-d092-46a2-a04d-dad6ae2dcdd6"/>
    <d v="2023-02-20T00:00:00"/>
    <x v="73"/>
    <d v="2023-02-20T00:00:00"/>
    <n v="-0.0152518851"/>
    <n v="-0.0152518851"/>
    <x v="1"/>
    <n v="7.666320166320167"/>
    <n v="-0.1169258343165281"/>
    <n v="-0.11692583431652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b9e0eb597bc09400f84a68e45a4e18b4700d2ca5861bdd6c5c4c1bd3895746"/>
    <n v="1"/>
    <n v="1"/>
  </r>
  <r>
    <s v="9b73bacf-066f-452c-93d5-c470e8757385"/>
    <d v="2023-02-20T00:00:00"/>
    <x v="73"/>
    <d v="2023-02-20T00:00:00"/>
    <n v="-0.1161945552"/>
    <n v="-0.1161945552"/>
    <x v="1"/>
    <n v="7.666320166320167"/>
    <n v="-0.8907846617463619"/>
    <n v="-0.89078466174636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26309a87f4dfb84969fbd77a69bd7d73be98c3677f5a229362143bcfdc615"/>
    <n v="1"/>
    <n v="1"/>
  </r>
  <r>
    <s v="826ba713-1639-4871-b170-9a3367aedac7"/>
    <d v="2023-02-20T00:00:00"/>
    <x v="73"/>
    <d v="2023-02-20T00:00:00"/>
    <n v="-0.0284966751"/>
    <n v="-0.0284966751"/>
    <x v="1"/>
    <n v="7.666320166320167"/>
    <n v="-0.2184646349922038"/>
    <n v="-0.21846463499220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646c4b7597838d5eedbaacd745ae746dcddcdf8572c8e4f3a17ac4e6942738"/>
    <n v="1"/>
    <n v="1"/>
  </r>
  <r>
    <s v="21ca0243-2437-4ebd-9bfc-41f627d359c7"/>
    <d v="2023-02-19T00:00:00"/>
    <x v="74"/>
    <d v="2023-02-19T00:00:00"/>
    <n v="-0.0104124426"/>
    <n v="-0.0104124426"/>
    <x v="1"/>
    <n v="7.737722048066876"/>
    <n v="-0.0805685866802508"/>
    <n v="-0.08056858668025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7096c4205128109ceca7d6f081ae10bc03b55e6179d7b9fd937d0127156bae"/>
    <n v="1"/>
    <n v="1"/>
  </r>
  <r>
    <s v="daa95baf-7b13-4e5e-b514-9f0cb14e7619"/>
    <d v="2023-02-18T00:00:00"/>
    <x v="75"/>
    <d v="2023-02-18T00:00:00"/>
    <n v="2.49832e-05"/>
    <n v="2.49832e-05"/>
    <x v="1"/>
    <n v="7.726326742976067"/>
    <n v="0.0001930283662851197"/>
    <n v="0.000193028366285119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5115754b387bf72cbc3c9f1914ffe753e98dc5e97926bccfe66094b59cad305"/>
    <n v="1"/>
    <n v="1"/>
  </r>
  <r>
    <s v="20501e13-0026-4c8c-9a2b-e4240e47b05a"/>
    <d v="2023-02-18T00:00:00"/>
    <x v="75"/>
    <d v="2023-02-18T00:00:00"/>
    <n v="-0.7995022224"/>
    <n v="-0.7995022224"/>
    <x v="1"/>
    <n v="7.726326742976067"/>
    <n v="-6.177215401997919"/>
    <n v="-6.17721540199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a61e0a88add8d3077666d03e2b1d58172570bbd6ab686b87a72c150815d81"/>
    <n v="1"/>
    <n v="1"/>
  </r>
  <r>
    <s v="506b7743-1f23-4b9a-866d-f2fe0d213268"/>
    <d v="2023-02-18T00:00:00"/>
    <x v="75"/>
    <d v="2023-02-18T00:00:00"/>
    <n v="-0.0450093836"/>
    <n v="-0.0450093836"/>
    <x v="1"/>
    <n v="7.726326742976067"/>
    <n v="-0.3477572041935484"/>
    <n v="-0.34775720419354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f2afd87d80d56e8b8ad27ac2874def0e9be198661204564a7946bacb0b08de"/>
    <n v="1"/>
    <n v="1"/>
  </r>
  <r>
    <s v="85088707-e4ae-4c41-821f-347491ce821f"/>
    <d v="2023-02-18T00:00:00"/>
    <x v="75"/>
    <d v="2023-02-18T00:00:00"/>
    <n v="-0.03140510000000001"/>
    <n v="-0.03140510000000001"/>
    <x v="1"/>
    <n v="7.726326742976067"/>
    <n v="-0.2426460639958377"/>
    <n v="-0.2426460639958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5478e266723415790a2a7da534dd4ca9d8aef676da8dffa2374660b2d2c80c4"/>
    <n v="1"/>
    <n v="1"/>
  </r>
  <r>
    <s v="668775ee-c491-43ca-938c-287c9bc989b7"/>
    <d v="2023-02-18T00:00:00"/>
    <x v="75"/>
    <d v="2023-02-18T00:00:00"/>
    <n v="2.5186e-05"/>
    <n v="2.5186e-05"/>
    <x v="1"/>
    <n v="7.726326742976067"/>
    <n v="0.0001945952653485952"/>
    <n v="0.000194595265348595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ebf5ff445504f9bbeb50e30771cfedb7819db8a97e9127bd386f1868cccd113"/>
    <n v="1"/>
    <n v="1"/>
  </r>
  <r>
    <s v="31b18982-6bd5-44d9-b497-80dd1e8254db"/>
    <d v="2023-02-18T00:00:00"/>
    <x v="75"/>
    <d v="2023-02-18T00:00:00"/>
    <n v="2.51566e-05"/>
    <n v="2.51566e-05"/>
    <x v="1"/>
    <n v="7.726326742976067"/>
    <n v="0.0001943681113423517"/>
    <n v="0.000194368111342351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427edf32641f9e196c122f03f84cb300f549dfb3a3fdcef48aea4d2ea0b1723"/>
    <n v="1"/>
    <n v="1"/>
  </r>
  <r>
    <s v="b4f3c478-1b78-4326-ab6f-8414e46b961f"/>
    <d v="2023-02-18T00:00:00"/>
    <x v="75"/>
    <d v="2023-02-18T00:00:00"/>
    <n v="2.54352e-05"/>
    <n v="2.54352e-05"/>
    <x v="1"/>
    <n v="7.726326742976067"/>
    <n v="0.0001965206659729449"/>
    <n v="0.000196520665972944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6c0f51b9b1d1be4a0336e6a0839a2101dcd462297a42fbc1ca4303d6eac7db4"/>
    <n v="1"/>
    <n v="1"/>
  </r>
  <r>
    <s v="2725cefc-b1ad-41ee-ba2e-d6c0391c1da9"/>
    <d v="2023-02-18T00:00:00"/>
    <x v="75"/>
    <d v="2023-02-18T00:00:00"/>
    <n v="2.49422e-05"/>
    <n v="2.49422e-05"/>
    <x v="1"/>
    <n v="7.726326742976067"/>
    <n v="0.0001927115868886577"/>
    <n v="0.000192711586888657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1ba021f1e29ec1e1c7bdb02537dc2faa18c9e3be4fd7c33bfd571004d66fcd7"/>
    <n v="1"/>
    <n v="1"/>
  </r>
  <r>
    <s v="18a53a6d-0133-4844-b7d8-66d7589289d0"/>
    <d v="2023-02-18T00:00:00"/>
    <x v="75"/>
    <d v="2023-02-18T00:00:00"/>
    <n v="-0.0234167"/>
    <n v="-0.0234167"/>
    <x v="1"/>
    <n v="7.726326742976067"/>
    <n v="-0.1809250754422476"/>
    <n v="-0.18092507544224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bbacb5e337f3d2933787de5e0553c46a78e3b1b9f0391bd6e8924ab8243443"/>
    <n v="1"/>
    <n v="1"/>
  </r>
  <r>
    <s v="b8a3f517-f787-47f5-93df-281386f0187e"/>
    <d v="2023-02-18T00:00:00"/>
    <x v="75"/>
    <d v="2023-02-18T00:00:00"/>
    <n v="-0.0235637"/>
    <n v="-0.0235637"/>
    <x v="1"/>
    <n v="7.726326742976067"/>
    <n v="-0.1820608454734652"/>
    <n v="-0.18206084547346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eb4cc4e3be5380ac7a9dcb87574d203ca913fd70c70db7a1bd43d77936f5994"/>
    <n v="1"/>
    <n v="1"/>
  </r>
  <r>
    <s v="c3c4416d-ad76-422b-abc0-96cefe6478ca"/>
    <d v="2023-02-18T00:00:00"/>
    <x v="75"/>
    <d v="2023-02-18T00:00:00"/>
    <n v="112.2"/>
    <n v="112.2"/>
    <x v="1"/>
    <n v="7.726326742976067"/>
    <n v="866.8938605619147"/>
    <n v="866.8938605619147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f964a156-94d2-4ef4-bb61-4de97b0cb18f"/>
    <d v="2023-02-18T00:00:00"/>
    <x v="75"/>
    <d v="2023-02-18T00:00:00"/>
    <n v="2.52514e-05"/>
    <n v="2.52514e-05"/>
    <x v="1"/>
    <n v="7.726326742976067"/>
    <n v="0.0001951005671175859"/>
    <n v="0.00019510056711758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31b3e83b1926edd595183e8b601d84470f78b328dbf4267660684b40de0e13"/>
    <n v="1"/>
    <n v="1"/>
  </r>
  <r>
    <s v="0a7ae5d3-dc5d-4fd1-83cd-74bb73da627c"/>
    <d v="2023-02-18T00:00:00"/>
    <x v="75"/>
    <d v="2023-02-18T00:00:00"/>
    <n v="-0.1822503376"/>
    <n v="-0.1822503376"/>
    <x v="1"/>
    <n v="7.726326742976067"/>
    <n v="-1.408125657315297"/>
    <n v="-1.408125657315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4c6eab6b7fbf8e0b2d25bf2e76b9e8a011964d84c660567aae2203cb9362ba"/>
    <n v="1"/>
    <n v="1"/>
  </r>
  <r>
    <s v="3449376f-7232-4363-a95e-273fcf468a0b"/>
    <d v="2023-02-18T00:00:00"/>
    <x v="75"/>
    <d v="2023-02-18T00:00:00"/>
    <n v="-0.1943167776"/>
    <n v="-0.1943167776"/>
    <x v="1"/>
    <n v="7.726326742976067"/>
    <n v="-1.501354915379813"/>
    <n v="-1.501354915379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183f9d978de3baf30041d1f05ab05b7068f6d77a8e0598e133ae0ce1757803"/>
    <n v="1"/>
    <n v="1"/>
  </r>
  <r>
    <s v="70b4b671-0e9b-42f4-a84f-2eafed2cc30b"/>
    <d v="2023-02-18T00:00:00"/>
    <x v="75"/>
    <d v="2023-02-18T00:00:00"/>
    <n v="-0.0587049846"/>
    <n v="-0.0587049846"/>
    <x v="1"/>
    <n v="7.726326742976067"/>
    <n v="-0.4535738924609781"/>
    <n v="-0.45357389246097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d354db98530c5fb0c2cbc8004119fd99686b1201d46c7e326229b9e5c1b9f"/>
    <n v="1"/>
    <n v="1"/>
  </r>
  <r>
    <s v="35465216-f985-4cc5-a7a8-991843af9c77"/>
    <d v="2023-02-18T00:00:00"/>
    <x v="75"/>
    <d v="2023-02-18T00:00:00"/>
    <n v="-0.0502486956"/>
    <n v="-0.0502486956"/>
    <x v="1"/>
    <n v="7.726326742976067"/>
    <n v="-0.3882378406139438"/>
    <n v="-0.38823784061394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e3f6af9745b1981107c0ff586282258ad50dcab30cfd3be8c83cea7830c77"/>
    <n v="1"/>
    <n v="1"/>
  </r>
  <r>
    <s v="6b78dfa9-e83f-4729-ad2a-653c1e440daf"/>
    <d v="2023-02-18T00:00:00"/>
    <x v="75"/>
    <d v="2023-02-18T00:00:00"/>
    <n v="-0.0150684957"/>
    <n v="-0.0150684957"/>
    <x v="1"/>
    <n v="7.726326742976067"/>
    <n v="-0.1164241213033299"/>
    <n v="-0.1164241213033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cec0ff243621b51bdb3be99a4c47b8210fe7a5340b339163283c9f6840a8e9"/>
    <n v="1"/>
    <n v="1"/>
  </r>
  <r>
    <s v="a84c660b-de91-482e-b376-71a46d6b364d"/>
    <d v="2023-02-18T00:00:00"/>
    <x v="75"/>
    <d v="2023-02-18T00:00:00"/>
    <n v="-0.0166680588"/>
    <n v="-0.0166680588"/>
    <x v="1"/>
    <n v="7.726326742976067"/>
    <n v="-0.1287828684599376"/>
    <n v="-0.12878286845993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e4cdcccf796501011baa2e24313107f62421c4239d35b5b0b0c86e0e34b51"/>
    <n v="1"/>
    <n v="1"/>
  </r>
  <r>
    <s v="ca8e0519-0d62-47aa-9255-d8bbe3bc0eef"/>
    <d v="2023-02-18T00:00:00"/>
    <x v="75"/>
    <d v="2023-02-18T00:00:00"/>
    <n v="-0.0168310716"/>
    <n v="-0.0168310716"/>
    <x v="1"/>
    <n v="7.726326742976067"/>
    <n v="-0.130042358616025"/>
    <n v="-0.130042358616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96ff568cb5096519e7795b3d1610100973e76883f23484edff433be99c537"/>
    <n v="1"/>
    <n v="1"/>
  </r>
  <r>
    <s v="5990f03d-ecb3-4fa9-b7a2-f4c84f75c075"/>
    <d v="2023-02-18T00:00:00"/>
    <x v="75"/>
    <d v="2023-02-18T00:00:00"/>
    <n v="-0.4423749472"/>
    <n v="-0.4423749472"/>
    <x v="1"/>
    <n v="7.726326742976067"/>
    <n v="-3.417933384973985"/>
    <n v="-3.4179333849739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bedfa635774f1f612aa22e5c275463a441bd036e66096a50d48e976fd7a6df"/>
    <n v="1"/>
    <n v="1"/>
  </r>
  <r>
    <s v="6a2db4dc-846c-41da-8e43-df7b6ec76f34"/>
    <d v="2023-02-18T00:00:00"/>
    <x v="75"/>
    <d v="2023-02-18T00:00:00"/>
    <n v="-0.4643820168"/>
    <n v="-0.4643820168"/>
    <x v="1"/>
    <n v="7.726326742976067"/>
    <n v="-3.587967195359001"/>
    <n v="-3.587967195359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bb0b84b68dcd90299835d1c6441c0505b7988a6565d1c1eb0832407a16b21"/>
    <n v="1"/>
    <n v="1"/>
  </r>
  <r>
    <s v="d736887d-5081-4c27-9148-f2b5c9aab07f"/>
    <d v="2023-02-18T00:00:00"/>
    <x v="75"/>
    <d v="2023-02-18T00:00:00"/>
    <n v="-0.7286323108"/>
    <n v="-0.7286323108"/>
    <x v="1"/>
    <n v="7.726326742976067"/>
    <n v="-5.629651308730489"/>
    <n v="-5.6296513087304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4c30ce0c1014283b9e5818d0c4a289cf10d06d2d56b81c413415d7c7ab475c"/>
    <n v="1"/>
    <n v="1"/>
  </r>
  <r>
    <s v="2f303815-10fb-4228-b967-1dc03518441c"/>
    <d v="2023-02-18T00:00:00"/>
    <x v="75"/>
    <d v="2023-02-18T00:00:00"/>
    <n v="-0.0229440516"/>
    <n v="-0.0229440516"/>
    <x v="1"/>
    <n v="7.726326742976067"/>
    <n v="-0.1772732394693028"/>
    <n v="-0.177273239469302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ef867d5eb111b2e420976ab0676a809f24575d695e070efdabfafef9ba627"/>
    <n v="1"/>
    <n v="1"/>
  </r>
  <r>
    <s v="da312063-e0db-42a4-b7a7-232b4fbb10ec"/>
    <d v="2023-02-18T00:00:00"/>
    <x v="75"/>
    <d v="2023-02-18T00:00:00"/>
    <n v="-0.1267404596"/>
    <n v="-0.1267404596"/>
    <x v="1"/>
    <n v="7.726326742976067"/>
    <n v="-0.9792382024245577"/>
    <n v="-0.97923820242455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15df05c4906e80fbaa9f0eb7223919523d576faf1d47b23e6fb2fd7e590edb"/>
    <n v="1"/>
    <n v="1"/>
  </r>
  <r>
    <s v="bd0bf100-e52d-43f6-ba81-7937caecfcc0"/>
    <d v="2023-02-18T00:00:00"/>
    <x v="75"/>
    <d v="2023-02-18T00:00:00"/>
    <n v="-0.4119894944"/>
    <n v="-0.4119894944"/>
    <x v="1"/>
    <n v="7.726326742976067"/>
    <n v="-3.183165448407908"/>
    <n v="-3.1831654484079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48cc8eaad56b41de7e2135941ea0af9c3ee16a9f12de2b5c85f6c9723415d"/>
    <n v="1"/>
    <n v="1"/>
  </r>
  <r>
    <s v="91300748-9ad8-4c46-ae4f-755a8252b088"/>
    <d v="2023-02-18T00:00:00"/>
    <x v="75"/>
    <d v="2023-02-18T00:00:00"/>
    <n v="-0.0311048"/>
    <n v="-0.0311048"/>
    <x v="1"/>
    <n v="7.726326742976067"/>
    <n v="-0.240325848074922"/>
    <n v="-0.2403258480749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ec4619c4f61a50125ba60120dc48d416db4f1034a49032033955f6da46587cd"/>
    <n v="1"/>
    <n v="1"/>
  </r>
  <r>
    <s v="40cc3818-43a8-4861-85cb-250c5080ff8e"/>
    <d v="2023-02-18T00:00:00"/>
    <x v="75"/>
    <d v="2023-02-18T00:00:00"/>
    <n v="-0.0235049"/>
    <n v="-0.0235049"/>
    <x v="1"/>
    <n v="7.726326742976067"/>
    <n v="-0.1816065374609782"/>
    <n v="-0.181606537460978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71ea309a3153ace14676484b61c3f7081d2622cf218166459662ffa0baecda"/>
    <n v="1"/>
    <n v="1"/>
  </r>
  <r>
    <s v="b382394b-7a68-416b-9adc-56e2a9f116ec"/>
    <d v="2023-02-18T00:00:00"/>
    <x v="75"/>
    <d v="2023-02-18T00:00:00"/>
    <n v="-0.0250148"/>
    <n v="-0.0250148"/>
    <x v="1"/>
    <n v="7.726326742976067"/>
    <n v="-0.1932725182101977"/>
    <n v="-0.19327251821019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e6fc67c30c78f02dedafd3de51251de87d0554f24185221f274f50a459752d6"/>
    <n v="1"/>
    <n v="1"/>
  </r>
  <r>
    <s v="afcceff8-e597-4329-bc27-189e44d922f3"/>
    <d v="2023-02-18T00:00:00"/>
    <x v="75"/>
    <d v="2023-02-18T00:00:00"/>
    <n v="-0.0312665"/>
    <n v="-0.0312665"/>
    <x v="1"/>
    <n v="7.726326742976067"/>
    <n v="-0.2415751951092612"/>
    <n v="-0.24157519510926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06c29e1b76af016a67d657e82d95ca8ea61cd4638d941aab2ca05ff6d96db7b"/>
    <n v="1"/>
    <n v="1"/>
  </r>
  <r>
    <s v="48ac4d53-cd91-4a58-b836-6ba00ce9b43d"/>
    <d v="2023-02-18T00:00:00"/>
    <x v="75"/>
    <d v="2023-02-18T00:00:00"/>
    <n v="-0.0251597"/>
    <n v="-0.0251597"/>
    <x v="1"/>
    <n v="7.726326742976067"/>
    <n v="-0.1943920629552549"/>
    <n v="-0.19439206295525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678021746ab51099db809841ec9c4799c1724cc4d99f20d111f5b5faadd7817"/>
    <n v="1"/>
    <n v="1"/>
  </r>
  <r>
    <s v="eee9fbee-cfc2-4c3c-bad1-4b17394bad21"/>
    <d v="2023-02-18T00:00:00"/>
    <x v="75"/>
    <d v="2023-02-18T00:00:00"/>
    <n v="-0.8328960639999999"/>
    <n v="-0.8328960639999999"/>
    <x v="1"/>
    <n v="7.726326742976067"/>
    <n v="-6.435227133402705"/>
    <n v="-6.4352271334027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27c7d920afc601319ba1976c54b6f24c91b8c52957a112c8f5ecacdb9eca3"/>
    <n v="1"/>
    <n v="1"/>
  </r>
  <r>
    <s v="6158f4a6-e36a-440c-ad15-ae059cd17b78"/>
    <d v="2023-02-18T00:00:00"/>
    <x v="75"/>
    <d v="2023-02-18T00:00:00"/>
    <n v="-0.5714173404"/>
    <n v="-0.5714173404"/>
    <x v="1"/>
    <n v="7.726326742976067"/>
    <n v="-4.414957078532779"/>
    <n v="-4.4149570785327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7c66a59d2756a2c6332bce3ac669048f6b22da31e0cc658dff144409576b50"/>
    <n v="1"/>
    <n v="1"/>
  </r>
  <r>
    <s v="3557ada0-6a10-4e68-b9c3-1dbffef2b17b"/>
    <d v="2023-02-18T00:00:00"/>
    <x v="75"/>
    <d v="2023-02-18T00:00:00"/>
    <n v="-0.73843404"/>
    <n v="-0.73843404"/>
    <x v="1"/>
    <n v="7.726326742976067"/>
    <n v="-5.705382671175859"/>
    <n v="-5.705382671175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849638df88fa3f544f0cab01bd362526fe8e25120b617d2578a3aab7427d1"/>
    <n v="1"/>
    <n v="1"/>
  </r>
  <r>
    <s v="e9c7ddf0-3832-4f0f-8344-9bc30d3187b0"/>
    <d v="2023-02-18T00:00:00"/>
    <x v="75"/>
    <d v="2023-02-18T00:00:00"/>
    <n v="-0.821994966"/>
    <n v="-0.821994966"/>
    <x v="1"/>
    <n v="7.726326742976067"/>
    <n v="-6.351001688397503"/>
    <n v="-6.3510016883975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6a4847a93b3238c5717569afd3aaf77491a667bf74a140f475000984641bd"/>
    <n v="1"/>
    <n v="1"/>
  </r>
  <r>
    <s v="e0e009f1-4521-40e9-a13f-f0d652968f1b"/>
    <d v="2023-02-18T00:00:00"/>
    <x v="75"/>
    <d v="2023-02-18T00:00:00"/>
    <n v="-0.0266801"/>
    <n v="-0.0266801"/>
    <x v="1"/>
    <n v="7.726326742976067"/>
    <n v="-0.2061391701352758"/>
    <n v="-0.20613917013527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5ebc9cc232c44b6a1f5d86aeaf768efe4a4f550c588e0ba373f382063a39c86"/>
    <n v="1"/>
    <n v="1"/>
  </r>
  <r>
    <s v="0393b2f7-61a3-4625-a859-0e3778d73b77"/>
    <d v="2023-02-18T00:00:00"/>
    <x v="75"/>
    <d v="2023-02-18T00:00:00"/>
    <n v="-0.0260585"/>
    <n v="-0.0260585"/>
    <x v="1"/>
    <n v="7.726326742976067"/>
    <n v="-0.2013364854318418"/>
    <n v="-0.20133648543184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de5f42699f6748e7242b9aa7d7039ebad80403cb135ba11f153a5184c190bd"/>
    <n v="1"/>
    <n v="1"/>
  </r>
  <r>
    <s v="52badc8e-b3e9-42a9-8d39-878c037823e1"/>
    <d v="2023-02-18T00:00:00"/>
    <x v="75"/>
    <d v="2023-02-18T00:00:00"/>
    <n v="-0.0250106"/>
    <n v="-0.0250106"/>
    <x v="1"/>
    <n v="7.726326742976067"/>
    <n v="-0.1932400676378772"/>
    <n v="-0.193240067637877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915148a552c02ae198fe3581f803a0206bc30cd2a3c1a8b2ce9389fbad2ebb"/>
    <n v="1"/>
    <n v="1"/>
  </r>
  <r>
    <s v="78b7f69d-8c0d-4853-9554-a85c233e0ff9"/>
    <d v="2023-02-18T00:00:00"/>
    <x v="75"/>
    <d v="2023-02-18T00:00:00"/>
    <n v="-0.024494"/>
    <n v="-0.024494"/>
    <x v="1"/>
    <n v="7.726326742976067"/>
    <n v="-0.1892486472424558"/>
    <n v="-0.18924864724245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326d84da64d1ddff68c0d9cb7cb010750a4201b15a48962f228fe7ede0e874d"/>
    <n v="1"/>
    <n v="1"/>
  </r>
  <r>
    <s v="13868f3e-922a-4e00-8761-902e690c94c2"/>
    <d v="2023-02-18T00:00:00"/>
    <x v="75"/>
    <d v="2023-02-18T00:00:00"/>
    <n v="-0.0297209"/>
    <n v="-0.0297209"/>
    <x v="1"/>
    <n v="7.726326742976067"/>
    <n v="-0.2296333844953174"/>
    <n v="-0.22963338449531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4a968cdca5329456630e16d2a631fa2308332bc92e31ac193ec77bc17fdc33c"/>
    <n v="1"/>
    <n v="1"/>
  </r>
  <r>
    <s v="94c57868-fab8-43c4-9187-c050f2b1b9ec"/>
    <d v="2023-02-18T00:00:00"/>
    <x v="75"/>
    <d v="2023-02-18T00:00:00"/>
    <n v="-0.0290678"/>
    <n v="-0.0290678"/>
    <x v="1"/>
    <n v="7.726326742976067"/>
    <n v="-0.2245873204994797"/>
    <n v="-0.22458732049947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823cb6723824a542655dc8b8a1de8f2131535a39079ef2a4c4154967bc44ea1"/>
    <n v="1"/>
    <n v="1"/>
  </r>
  <r>
    <s v="357"/>
    <d v="2023-02-17T00:00:00"/>
    <x v="76"/>
    <d v="2023-02-17T00:00:00"/>
    <n v="1318.61"/>
    <n v="1318.61"/>
    <x v="0"/>
    <n v="1"/>
    <n v="1318.61"/>
    <n v="1318.61"/>
    <n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8"/>
    <d v="2023-02-17T00:00:00"/>
    <x v="76"/>
    <d v="2023-02-17T00:00:00"/>
    <n v="-39.31"/>
    <n v="-39.31"/>
    <x v="0"/>
    <n v="1"/>
    <n v="-39.31"/>
    <n v="-39.3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749"/>
    <d v="2023-02-17T00:00:00"/>
    <x v="76"/>
    <d v="2023-02-17T00:00:00"/>
    <n v="-135.7"/>
    <n v="-135.7"/>
    <x v="0"/>
    <n v="1"/>
    <n v="-135.7"/>
    <n v="-135.7"/>
    <n v="1"/>
    <m/>
    <s v="Conta Simples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3750"/>
    <d v="2023-02-17T00:00:00"/>
    <x v="76"/>
    <d v="2023-02-17T00:00:00"/>
    <n v="-1000"/>
    <n v="-1000"/>
    <x v="0"/>
    <n v="1"/>
    <n v="-1000"/>
    <n v="-1000"/>
    <n v="1"/>
    <m/>
    <s v="Btg - Conta Corrente"/>
    <s v="Lumx Studios S/A"/>
    <n v="100"/>
    <s v="Conselho"/>
    <s v="Lumx Studios S/A"/>
    <m/>
    <s v="Transferencia para Moonpay (Enviou para a Carteira Cripto Helper)"/>
    <m/>
    <s v="Btg - Conta Corrente"/>
    <m/>
    <x v="71"/>
    <s v="Conversões"/>
    <s v="Financial Revenue"/>
    <s v="Financial Revenue"/>
    <s v="Financial Revenue"/>
    <x v="14"/>
    <m/>
    <m/>
    <n v="0"/>
    <n v="0"/>
  </r>
  <r>
    <s v="3751"/>
    <d v="2023-02-17T00:00:00"/>
    <x v="76"/>
    <d v="2023-02-17T00:00:00"/>
    <n v="-200"/>
    <n v="-200"/>
    <x v="0"/>
    <n v="1"/>
    <n v="-200"/>
    <n v="-200"/>
    <n v="1"/>
    <m/>
    <s v="Conta Simples"/>
    <s v="Lumx Studios S/A"/>
    <n v="100"/>
    <s v="Conselho"/>
    <s v="Lumx Studios S/A"/>
    <m/>
    <s v="Pix Enviado para Webpay Brasil Pagamentos Ltda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07dc6c1c-00f7-4f61-b8f5-b15752a8f314"/>
    <d v="2023-02-17T00:00:00"/>
    <x v="76"/>
    <d v="2023-02-17T00:00:00"/>
    <n v="-2.22712895"/>
    <n v="-2.22712895"/>
    <x v="1"/>
    <n v="7.931392931392931"/>
    <n v="-17.66423481133056"/>
    <n v="-17.66423481133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5dad118ff1a8bad31e45ae74ccdaaf43620aeca6e63031ccd8e4da77bba3f1"/>
    <n v="1"/>
    <n v="1"/>
  </r>
  <r>
    <s v="3e7cd85c-8ef0-4522-a88a-b9e5a9b78a02"/>
    <d v="2023-02-17T00:00:00"/>
    <x v="76"/>
    <d v="2023-02-17T00:00:00"/>
    <n v="-1.802644558"/>
    <n v="-1.802644558"/>
    <x v="1"/>
    <n v="7.931392931392931"/>
    <n v="-14.29748230513513"/>
    <n v="-14.297482305135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a518ed6e08b626217d0ef61bc5b9d5042e8cd1f01ac9d55b4d357fc1dee81d"/>
    <n v="1"/>
    <n v="1"/>
  </r>
  <r>
    <s v="7f9186ce-abd4-44bb-8aea-0c7fb54b7717"/>
    <d v="2023-02-17T00:00:00"/>
    <x v="76"/>
    <d v="2023-02-17T00:00:00"/>
    <n v="-7.4210883012"/>
    <n v="-7.4210883012"/>
    <x v="1"/>
    <n v="7.931392931392931"/>
    <n v="-58.85956729538046"/>
    <n v="-58.859567295380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479673b0dce6bf33c357b5cc3d0aa3a751beba077e4148575889388a0862c"/>
    <n v="1"/>
    <n v="1"/>
  </r>
  <r>
    <s v="6a288392-5445-4bb1-8d5e-5f1d2b7455d2"/>
    <d v="2023-02-17T00:00:00"/>
    <x v="76"/>
    <d v="2023-02-17T00:00:00"/>
    <n v="-6.709926700800001"/>
    <n v="-6.709926700800001"/>
    <x v="1"/>
    <n v="7.931392931392931"/>
    <n v="-53.21906520488982"/>
    <n v="-53.21906520488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71d2dc9439d934acf7b46de45b349f9b441253e701379edb6d7e27a224472"/>
    <n v="1"/>
    <n v="1"/>
  </r>
  <r>
    <s v="9a95695a-3cf4-4592-b368-120bb7516335"/>
    <d v="2023-02-17T00:00:00"/>
    <x v="76"/>
    <d v="2023-02-17T00:00:00"/>
    <n v="-0.0297702126"/>
    <n v="-0.0297702126"/>
    <x v="1"/>
    <n v="7.931392931392931"/>
    <n v="-0.2361192537817048"/>
    <n v="-0.23611925378170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23b5cd7a85d483297bba0025bc1bd64b787b2818dc1c05de163181dc9c74e4"/>
    <n v="1"/>
    <n v="1"/>
  </r>
  <r>
    <s v="5aa23e90-bef8-4720-b914-ab25e7a91775"/>
    <d v="2023-02-17T00:00:00"/>
    <x v="76"/>
    <d v="2023-02-17T00:00:00"/>
    <n v="2.61062e-05"/>
    <n v="2.61062e-05"/>
    <x v="1"/>
    <n v="7.931392931392931"/>
    <n v="0.0002070585301455302"/>
    <n v="0.000207058530145530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99eece76b0747683f6480e0e700460009789cb164787167b24d2fafa7878fb"/>
    <n v="1"/>
    <n v="1"/>
  </r>
  <r>
    <s v="a9fe82dd-9c4c-416f-8f69-81c90cca3ec0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5318bb0acf23cdf38f99d9e2892015b65ca6be85748d5a9153b2c654549b29c"/>
    <n v="1"/>
    <n v="1"/>
  </r>
  <r>
    <s v="fc7d0ffd-0810-46da-a952-c3d7d36740ef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1201b9037cf1bfd1b804309749006551e2e32aea2fbedbec81bd9fc08069c92"/>
    <n v="1"/>
    <n v="1"/>
  </r>
  <r>
    <s v="492c2efb-1c35-4c80-b39f-ac4f67368c20"/>
    <d v="2023-02-17T00:00:00"/>
    <x v="76"/>
    <d v="2023-02-17T00:00:00"/>
    <n v="-0.1404111084"/>
    <n v="-0.1404111084"/>
    <x v="1"/>
    <n v="7.931392931392931"/>
    <n v="-1.113655672652807"/>
    <n v="-1.1136556726528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257890e16a99c3910431a3c01bb93422f4159c223dbdf310b7eec600b0aa61"/>
    <n v="1"/>
    <n v="1"/>
  </r>
  <r>
    <s v="3500afb2-14a5-4267-8711-bb3d5285c94b"/>
    <d v="2023-02-17T00:00:00"/>
    <x v="76"/>
    <d v="2023-02-17T00:00:00"/>
    <n v="-0.255322704"/>
    <n v="-0.255322704"/>
    <x v="1"/>
    <n v="7.931392931392931"/>
    <n v="-2.02506468972973"/>
    <n v="-2.02506468972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66b62d6660d70edebd11e91ca72ad8d2c27de9be8db8e88b55f76c35786410"/>
    <n v="1"/>
    <n v="1"/>
  </r>
  <r>
    <s v="5e70605f-318c-41a0-af0e-d71fb95cb4d8"/>
    <d v="2023-02-17T00:00:00"/>
    <x v="76"/>
    <d v="2023-02-17T00:00:00"/>
    <n v="-0.3272074576"/>
    <n v="-0.3272074576"/>
    <x v="1"/>
    <n v="7.931392931392931"/>
    <n v="-2.595210916307692"/>
    <n v="-2.5952109163076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3ed364f61dd747b6f181fa7b0c782aa00e01b3e6dd5692cccf276009f6f3a"/>
    <n v="1"/>
    <n v="1"/>
  </r>
  <r>
    <s v="e13ba2cc-7a48-4cd8-b295-ae80e43f6945"/>
    <d v="2023-02-17T00:00:00"/>
    <x v="76"/>
    <d v="2023-02-17T00:00:00"/>
    <n v="-0.1926568972"/>
    <n v="-0.1926568972"/>
    <x v="1"/>
    <n v="7.931392931392931"/>
    <n v="-1.528037552636175"/>
    <n v="-1.5280375526361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d2c70b5cc123b69804675ebf2f1900f51940e617d6719e0fdc0df43e87eab5"/>
    <n v="1"/>
    <n v="1"/>
  </r>
  <r>
    <s v="8f108ccf-4a0c-49a4-b4b5-98abee1543aa"/>
    <d v="2023-02-17T00:00:00"/>
    <x v="76"/>
    <d v="2023-02-17T00:00:00"/>
    <n v="-0.297027808"/>
    <n v="-0.297027808"/>
    <x v="1"/>
    <n v="7.931392931392931"/>
    <n v="-2.355844256798337"/>
    <n v="-2.3558442567983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04a9d7f921362e6a789259c7a6c1b42a753f2ebca748873c996042bd2c1681"/>
    <n v="1"/>
    <n v="1"/>
  </r>
  <r>
    <s v="114aa57c-5942-4f9f-87aa-a50387d367d2"/>
    <d v="2023-02-17T00:00:00"/>
    <x v="76"/>
    <d v="2023-02-17T00:00:00"/>
    <n v="-0.2851193552"/>
    <n v="-0.2851193552"/>
    <x v="1"/>
    <n v="7.931392931392931"/>
    <n v="-2.26139363843659"/>
    <n v="-2.261393638436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dd692322340a0cd0f46d0fc61c8b8d3ffd626bc8cdd4d4a97ea14318d2ffd"/>
    <n v="1"/>
    <n v="1"/>
  </r>
  <r>
    <s v="2b795b77-30f0-43bd-bc95-8806e50df0d3"/>
    <d v="2023-02-17T00:00:00"/>
    <x v="76"/>
    <d v="2023-02-17T00:00:00"/>
    <n v="-0.1898226432"/>
    <n v="-0.1898226432"/>
    <x v="1"/>
    <n v="7.931392931392931"/>
    <n v="-1.505557970494803"/>
    <n v="-1.5055579704948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edac319f88bdf4f97e05a42936ad9e407629bddb544ec5be3876ae40899255"/>
    <n v="1"/>
    <n v="1"/>
  </r>
  <r>
    <s v="1e6f828c-4de5-462b-84c9-8dbbf8e8ab96"/>
    <d v="2023-02-17T00:00:00"/>
    <x v="76"/>
    <d v="2023-02-17T00:00:00"/>
    <n v="-0.2245909248"/>
    <n v="-0.2245909248"/>
    <x v="1"/>
    <n v="7.931392931392931"/>
    <n v="-1.781318873413722"/>
    <n v="-1.7813188734137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7082267eb1cdad87f67edfca1e78e72bf8cf060dd66d42eafdfa47a81cb252"/>
    <n v="1"/>
    <n v="1"/>
  </r>
  <r>
    <s v="18a7e4b8-8b02-4379-8f38-4502ffd29b8f"/>
    <d v="2023-02-17T00:00:00"/>
    <x v="76"/>
    <d v="2023-02-17T00:00:00"/>
    <n v="-0.0240572"/>
    <n v="-0.0240572"/>
    <x v="1"/>
    <n v="7.931392931392931"/>
    <n v="-0.190807106029106"/>
    <n v="-0.1908071060291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d6a3fb88420d8c0040f55cf1063531356fee896f18c22bc90775321c0009a3"/>
    <n v="1"/>
    <n v="1"/>
  </r>
  <r>
    <s v="2408d131-58a2-4f1d-897d-495e7ff98f57"/>
    <d v="2023-02-17T00:00:00"/>
    <x v="76"/>
    <d v="2023-02-17T00:00:00"/>
    <n v="-0.0230366"/>
    <n v="-0.0230366"/>
    <x v="1"/>
    <n v="7.931392931392931"/>
    <n v="-0.1827123264033264"/>
    <n v="-0.18271232640332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aa3768139e0e9f95a19ddd6d24fca5e898e6971ef94066da4764bb9da19199b"/>
    <n v="1"/>
    <n v="1"/>
  </r>
  <r>
    <s v="4280d72d-78a6-4a0b-bc70-dbe12d2e003f"/>
    <d v="2023-02-17T00:00:00"/>
    <x v="76"/>
    <d v="2023-02-17T00:00:00"/>
    <n v="-0.0232907"/>
    <n v="-0.0232907"/>
    <x v="1"/>
    <n v="7.931392931392931"/>
    <n v="-0.1847276933471934"/>
    <n v="-0.18472769334719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38874f78f9dfb9d476327fb53ca15a5059a3f1f39bae58ceb8b2baac7844762"/>
    <n v="1"/>
    <n v="1"/>
  </r>
  <r>
    <s v="daa55356-23f1-4156-8c41-db8eb36f91ea"/>
    <d v="2023-02-17T00:00:00"/>
    <x v="76"/>
    <d v="2023-02-17T00:00:00"/>
    <n v="-0.38207487"/>
    <n v="-0.38207487"/>
    <x v="1"/>
    <n v="7.931392931392931"/>
    <n v="-3.030385923180873"/>
    <n v="-3.0303859231808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b344e3b343d9dde4fafbacfc06e5af6ac36414e6857f92f53eb932002554d4"/>
    <n v="1"/>
    <n v="1"/>
  </r>
  <r>
    <s v="907ec6ca-1353-4cf6-b124-8bc1254466d4"/>
    <d v="2023-02-17T00:00:00"/>
    <x v="76"/>
    <d v="2023-02-17T00:00:00"/>
    <n v="40"/>
    <n v="40"/>
    <x v="1"/>
    <n v="7.931392931392931"/>
    <n v="317.2557172557173"/>
    <n v="317.255717255717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ea7f7c2-8c90-4001-859d-f528c36687f9"/>
    <d v="2023-02-17T00:00:00"/>
    <x v="76"/>
    <d v="2023-02-17T00:00:00"/>
    <n v="-0.0287465"/>
    <n v="-0.0287465"/>
    <x v="1"/>
    <n v="7.931392931392931"/>
    <n v="-0.2279997869022869"/>
    <n v="-0.227999786902286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0f1e4c410e5f1851f26989a1f861e1eaf444c60ecad2f0b7095bad9a1e9e88e"/>
    <n v="1"/>
    <n v="1"/>
  </r>
  <r>
    <s v="f45ab7fa-658b-4a5f-b053-53f42a9291ca"/>
    <d v="2023-02-17T00:00:00"/>
    <x v="76"/>
    <d v="2023-02-17T00:00:00"/>
    <n v="-0.3645052008"/>
    <n v="-0.3645052008"/>
    <x v="1"/>
    <n v="7.931392931392931"/>
    <n v="-2.891033973081081"/>
    <n v="-2.891033973081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be108246a280def7c1785bc8173ee04de389509aa4d6c0274fa2c13bbb52ac"/>
    <n v="1"/>
    <n v="1"/>
  </r>
  <r>
    <s v="8ee89eeb-d9b0-416d-9126-327e63044895"/>
    <d v="2023-02-17T00:00:00"/>
    <x v="76"/>
    <d v="2023-02-17T00:00:00"/>
    <n v="19.8"/>
    <n v="19.8"/>
    <x v="1"/>
    <n v="7.931392931392931"/>
    <n v="157.0415800415801"/>
    <n v="157.0415800415801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c65df142-8962-44de-8cb1-96fac68956a6"/>
    <d v="2023-02-17T00:00:00"/>
    <x v="76"/>
    <d v="2023-02-17T00:00:00"/>
    <n v="-0.1344063778"/>
    <n v="-0.1344063778"/>
    <x v="1"/>
    <n v="7.931392931392931"/>
    <n v="-1.066029794817048"/>
    <n v="-1.0660297948170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1108709f1b3d6e9323a529269f492359ace66b993b3fa3907ecdf111e5c351"/>
    <n v="1"/>
    <n v="1"/>
  </r>
  <r>
    <s v="2e1bd220-2412-49cb-adcf-c95b3a3bae85"/>
    <d v="2023-02-17T00:00:00"/>
    <x v="76"/>
    <d v="2023-02-17T00:00:00"/>
    <n v="-0.0931689076"/>
    <n v="-0.0931689076"/>
    <x v="1"/>
    <n v="7.931392931392931"/>
    <n v="-0.7389592151642412"/>
    <n v="-0.73895921516424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a2d7ff2f777be2b7730fe0d0226816a8ed20f36ac844d8f3d47afbd0a19e0f"/>
    <n v="1"/>
    <n v="1"/>
  </r>
  <r>
    <s v="950c4f08-ee5c-4b4a-9415-664f42ac0a18"/>
    <d v="2023-02-17T00:00:00"/>
    <x v="76"/>
    <d v="2023-02-17T00:00:00"/>
    <n v="-0.0230723"/>
    <n v="-0.0230723"/>
    <x v="1"/>
    <n v="7.931392931392931"/>
    <n v="-0.1829954771309771"/>
    <n v="-0.182995477130977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197af45cd2509babf5111837b1811723c6b9a0031da8b85063edb2230d4dc"/>
    <n v="1"/>
    <n v="1"/>
  </r>
  <r>
    <s v="b34cde29-c85b-4eec-8596-464ec2f5271c"/>
    <d v="2023-02-17T00:00:00"/>
    <x v="76"/>
    <d v="2023-02-17T00:00:00"/>
    <n v="-0.0242798"/>
    <n v="-0.0242798"/>
    <x v="1"/>
    <n v="7.931392931392931"/>
    <n v="-0.1925726340956341"/>
    <n v="-0.192572634095634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fa5a1666f7dd75cb703c712644917ea4bfe501f1178d4754bb76e48987f5718"/>
    <n v="1"/>
    <n v="1"/>
  </r>
  <r>
    <s v="809ceb0a-f993-4ef3-b949-b7aa8d9de0c7"/>
    <d v="2023-02-17T00:00:00"/>
    <x v="76"/>
    <d v="2023-02-17T00:00:00"/>
    <n v="-0.0302606"/>
    <n v="-0.0302606"/>
    <x v="1"/>
    <n v="7.931392931392931"/>
    <n v="-0.2400087089397089"/>
    <n v="-0.24000870893970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9732b1d9633d13715995cf931f6f6e1b44a1fa17b47cf35aa728e52f12d44c2"/>
    <n v="1"/>
    <n v="1"/>
  </r>
  <r>
    <s v="560c64b5-2054-44cf-98c5-b7c36ba62852"/>
    <d v="2023-02-17T00:00:00"/>
    <x v="76"/>
    <d v="2023-02-17T00:00:00"/>
    <n v="0.0001306628"/>
    <n v="0.0001306628"/>
    <x v="1"/>
    <n v="7.931392931392931"/>
    <n v="0.001036338008316008"/>
    <n v="0.001036338008316008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0b5f847664d922069d49242fa3703ea7163f086b25b480fce50275d102fc411"/>
    <n v="1"/>
    <n v="1"/>
  </r>
  <r>
    <s v="25e0357b-361d-41c3-bb88-82e6bc46ba30"/>
    <d v="2023-02-17T00:00:00"/>
    <x v="76"/>
    <d v="2023-02-17T00:00:00"/>
    <n v="-0.0292673"/>
    <n v="-0.0292673"/>
    <x v="1"/>
    <n v="7.931392931392931"/>
    <n v="-0.2321304563409564"/>
    <n v="-0.23213045634095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d8886bec03730fc2b568bf7b307b52788fb58213be50704c27c1e6172b04a1e"/>
    <n v="1"/>
    <n v="1"/>
  </r>
  <r>
    <s v="e018294a-e2ba-442b-b132-c07b27035ae9"/>
    <d v="2023-02-17T00:00:00"/>
    <x v="76"/>
    <d v="2023-02-17T00:00:00"/>
    <n v="-0.0307142"/>
    <n v="-0.0307142"/>
    <x v="1"/>
    <n v="7.931392931392931"/>
    <n v="-0.2436063887733888"/>
    <n v="-0.24360638877338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43d5a20b621f11c354caf5a5697bfe19736dd8ec5af3f8fadf8664644490dab"/>
    <n v="1"/>
    <n v="1"/>
  </r>
  <r>
    <s v="42b35351-f86d-4c98-88cc-c39e76ea81c7"/>
    <d v="2023-02-17T00:00:00"/>
    <x v="76"/>
    <d v="2023-02-17T00:00:00"/>
    <n v="-0.0160160076"/>
    <n v="-0.0160160076"/>
    <x v="1"/>
    <n v="7.931392931392931"/>
    <n v="-0.1270292494677755"/>
    <n v="-0.12702924946777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50b44d666b182b1fa47dae1b8139acbb68b0d5fc65d3e31d584c7a8f32c3db"/>
    <n v="1"/>
    <n v="1"/>
  </r>
  <r>
    <s v="9c2e9638-20e5-4100-ace6-7d8a072407f8"/>
    <d v="2023-02-17T00:00:00"/>
    <x v="76"/>
    <d v="2023-02-17T00:00:00"/>
    <n v="-0.1774329407378148"/>
    <n v="-0.1774329407378148"/>
    <x v="1"/>
    <n v="7.931392931392931"/>
    <n v="-1.407290371964166"/>
    <n v="-1.407290371964166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1af299d0cf9934b61141527c3111d3d9a833b2fd079a75007a6e2b6bdbd88670"/>
    <n v="1"/>
    <n v="1"/>
  </r>
  <r>
    <s v="ffdda723-c25d-48ce-8c02-47f388807598"/>
    <d v="2023-02-17T00:00:00"/>
    <x v="76"/>
    <d v="2023-02-17T00:00:00"/>
    <n v="-0.102728468"/>
    <n v="-0.102728468"/>
    <x v="1"/>
    <n v="7.931392931392931"/>
    <n v="-0.8147798449480249"/>
    <n v="-0.81477984494802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0cca2b4e01453d20ac6111a79241cd8b51bb45c74beb4c8767942defbe2882"/>
    <n v="1"/>
    <n v="1"/>
  </r>
  <r>
    <s v="201c777f-f2ee-48f7-bcc5-8b80c11ba299"/>
    <d v="2023-02-17T00:00:00"/>
    <x v="76"/>
    <d v="2023-02-17T00:00:00"/>
    <n v="-0.1135158408"/>
    <n v="-0.1135158408"/>
    <x v="1"/>
    <n v="7.931392931392931"/>
    <n v="-0.9003387373222452"/>
    <n v="-0.90033873732224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aa2f4adb0a53085df7c8514ec49d16490567534082d0ec31ba8e81f90500e3"/>
    <n v="1"/>
    <n v="1"/>
  </r>
  <r>
    <s v="5825f711-6938-43d9-9406-87bb26a09cfb"/>
    <d v="2023-02-17T00:00:00"/>
    <x v="76"/>
    <d v="2023-02-17T00:00:00"/>
    <n v="-0.0163624098"/>
    <n v="-0.0163624098"/>
    <x v="1"/>
    <n v="7.931392931392931"/>
    <n v="-0.1297767014282744"/>
    <n v="-0.1297767014282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098ef37a42eeaa84c92cd4993b84359f8e528c35cd7efb6c1e081dcebb1ebc"/>
    <n v="1"/>
    <n v="1"/>
  </r>
  <r>
    <s v="a0b94be2-3bc6-4a9b-9950-7d9e2d5243f8"/>
    <d v="2023-02-17T00:00:00"/>
    <x v="76"/>
    <d v="2023-02-17T00:00:00"/>
    <n v="-0.0151194372"/>
    <n v="-0.0151194372"/>
    <x v="1"/>
    <n v="7.931392931392931"/>
    <n v="-0.1199181973347193"/>
    <n v="-0.11991819733471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3350e49867c03c407945e4006f38e28d963fd9f6fbe0f9d5503adabd04d4d9"/>
    <n v="1"/>
    <n v="1"/>
  </r>
  <r>
    <s v="a5f2ce0f-6665-4c1e-a359-7973b2415c6d"/>
    <d v="2023-02-17T00:00:00"/>
    <x v="76"/>
    <d v="2023-02-17T00:00:00"/>
    <n v="-0.0257981"/>
    <n v="-0.0257981"/>
    <x v="1"/>
    <n v="7.931392931392931"/>
    <n v="-0.204614867983368"/>
    <n v="-0.2046148679833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386190587db7b1bef46099cb8c2e27e50ea2c53d67bd7b26c8eeeea6d1b6075"/>
    <n v="1"/>
    <n v="1"/>
  </r>
  <r>
    <s v="a177aab9-8529-4c53-9d6a-c2e61d6ccde3"/>
    <d v="2023-02-17T00:00:00"/>
    <x v="76"/>
    <d v="2023-02-17T00:00:00"/>
    <n v="-0.0263546"/>
    <n v="-0.0263546"/>
    <x v="1"/>
    <n v="7.931392931392931"/>
    <n v="-0.2090286881496881"/>
    <n v="-0.209028688149688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b8f0c44d86e6061e52996c9252931fc2635ca87e677f0c5dfcac9e28fdbbde"/>
    <n v="1"/>
    <n v="1"/>
  </r>
  <r>
    <s v="e5836b23-ea25-4ba3-9579-78fc95f3dac6"/>
    <d v="2023-02-17T00:00:00"/>
    <x v="76"/>
    <d v="2023-02-17T00:00:00"/>
    <n v="-0.0280346"/>
    <n v="-0.0280346"/>
    <x v="1"/>
    <n v="7.931392931392931"/>
    <n v="-0.2223534282744283"/>
    <n v="-0.22235342827442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db6455e7cc20ccf6c3ecd77aaca3d54616401b0793df0c9689274d18ba43093"/>
    <n v="1"/>
    <n v="1"/>
  </r>
  <r>
    <s v="3f6c9070-647d-4a9f-9d85-aa415b5c6bd1"/>
    <d v="2023-02-17T00:00:00"/>
    <x v="76"/>
    <d v="2023-02-17T00:00:00"/>
    <n v="-0.0283874"/>
    <n v="-0.0283874"/>
    <x v="1"/>
    <n v="7.931392931392931"/>
    <n v="-0.2251516237006237"/>
    <n v="-0.22515162370062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a350f4b5e28fb962518f4ba20b3360443f6aa03c81bace4647831df300f935"/>
    <n v="1"/>
    <n v="1"/>
  </r>
  <r>
    <s v="07e7f5d0-ba5b-434d-942c-ab7664e5aadf"/>
    <d v="2023-02-17T00:00:00"/>
    <x v="76"/>
    <d v="2023-02-17T00:00:00"/>
    <n v="-5.2861781648"/>
    <n v="-5.2861781648"/>
    <x v="1"/>
    <n v="7.931392931392931"/>
    <n v="-41.92675613037838"/>
    <n v="-41.92675613037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7acb8157a6ff7e9a0d2f7147230a59482df021412734442aab4ab064845dbd"/>
    <n v="1"/>
    <n v="1"/>
  </r>
  <r>
    <s v="c610da15-eb49-4531-a6a2-7b0970e27e7d"/>
    <d v="2023-02-17T00:00:00"/>
    <x v="76"/>
    <d v="2023-02-17T00:00:00"/>
    <n v="-5.808246693599999"/>
    <n v="-5.808246693599999"/>
    <x v="1"/>
    <n v="7.931392931392931"/>
    <n v="-46.0674867694054"/>
    <n v="-46.06748676940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e8bc214adad9e62e51dad8766bb2b42ad502a1a88ebd276992a8dabd0685d8"/>
    <n v="1"/>
    <n v="1"/>
  </r>
  <r>
    <s v="cd6701df-9680-41f7-8e27-29f1230b8799"/>
    <d v="2023-02-17T00:00:00"/>
    <x v="76"/>
    <d v="2023-02-17T00:00:00"/>
    <n v="-40.00343047552603"/>
    <n v="-40.00343047552603"/>
    <x v="1"/>
    <n v="7.931392931392931"/>
    <n v="-317.2829257050557"/>
    <n v="-317.28292570505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2f0aad5-e53d-4c90-8cb5-c97ff2a84770"/>
    <d v="2023-02-17T00:00:00"/>
    <x v="76"/>
    <d v="2023-02-17T00:00:00"/>
    <n v="-2.886427272"/>
    <n v="-2.886427272"/>
    <x v="1"/>
    <n v="7.931392931392931"/>
    <n v="-22.89338886212058"/>
    <n v="-22.8933888621205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d2ddb9a4f458423ea1441311051bdbe7d25cb71eac6883f62002b8435daadf"/>
    <n v="1"/>
    <n v="1"/>
  </r>
  <r>
    <s v="daa874e4-fce9-4c18-8881-ed97e9bea5f4"/>
    <d v="2023-02-17T00:00:00"/>
    <x v="76"/>
    <d v="2023-02-17T00:00:00"/>
    <n v="-5.3802936432"/>
    <n v="-5.3802936432"/>
    <x v="1"/>
    <n v="7.931392931392931"/>
    <n v="-42.67322297049481"/>
    <n v="-42.67322297049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af79d4f2d23b79a9acb97f840c123ccd3d042d17c47f90c16dc79404d6a9f"/>
    <n v="1"/>
    <n v="1"/>
  </r>
  <r>
    <s v="f3c7a9a7-8984-4d79-971c-f8157d3cb8f7"/>
    <d v="2023-02-17T00:00:00"/>
    <x v="76"/>
    <d v="2023-02-17T00:00:00"/>
    <n v="-0.06473276160000001"/>
    <n v="-0.06473276160000001"/>
    <x v="1"/>
    <n v="7.931392931392931"/>
    <n v="-0.5134209677837839"/>
    <n v="-0.51342096778378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5be083cdc460fad512e318849c3c8cd686761ca60c9eb53edc1637523eb77c"/>
    <n v="1"/>
    <n v="1"/>
  </r>
  <r>
    <s v="f5f6dfc6-d39b-46ac-ab87-ffa3ad351b48"/>
    <d v="2023-02-17T00:00:00"/>
    <x v="76"/>
    <d v="2023-02-17T00:00:00"/>
    <n v="-0.0306785"/>
    <n v="-0.0306785"/>
    <x v="1"/>
    <n v="7.931392931392931"/>
    <n v="-0.243323238045738"/>
    <n v="-0.2433232380457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0e7fda420c32cc7725ff9e41626efbf6bbd14b33afc8dc2b79d73937e4aeccd"/>
    <n v="1"/>
    <n v="1"/>
  </r>
  <r>
    <s v="aba52c97-79fc-48e1-b86c-4c15faf8b364"/>
    <d v="2023-02-17T00:00:00"/>
    <x v="76"/>
    <d v="2023-02-17T00:00:00"/>
    <n v="-0.0263252"/>
    <n v="-0.0263252"/>
    <x v="1"/>
    <n v="7.931392931392931"/>
    <n v="-0.2087955051975052"/>
    <n v="-0.20879550519750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4e2c7565f8ab7ad61f405ac007c873dd9a9883835993988f87d4b89aaf2346"/>
    <n v="1"/>
    <n v="1"/>
  </r>
  <r>
    <s v="fb15fc95-13fa-4a1b-a6be-0ee1a3e1eb54"/>
    <d v="2023-02-17T00:00:00"/>
    <x v="76"/>
    <d v="2023-02-17T00:00:00"/>
    <n v="-0.0284588"/>
    <n v="-0.0284588"/>
    <x v="1"/>
    <n v="7.931392931392931"/>
    <n v="-0.2257179251559251"/>
    <n v="-0.22571792515592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372cda4656de7652d2d40d589cdb251f9f5c1fea9b7f38677c2a84535659ab2"/>
    <n v="1"/>
    <n v="1"/>
  </r>
  <r>
    <s v="623e724a-df3d-44db-bebc-5c8c64839bad"/>
    <d v="2023-02-17T00:00:00"/>
    <x v="76"/>
    <d v="2023-02-17T00:00:00"/>
    <n v="-0.0251114"/>
    <n v="-0.0251114"/>
    <x v="1"/>
    <n v="7.931392931392931"/>
    <n v="-0.1991683804573804"/>
    <n v="-0.199168380457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32c371df6405fccd1cfa299452bfeb5ae0e4f8fb89abba612bc6aa2a98d743e"/>
    <n v="1"/>
    <n v="1"/>
  </r>
  <r>
    <s v="79aeb3d8-4f8f-4baa-be61-da5113dd0796"/>
    <d v="2023-02-17T00:00:00"/>
    <x v="76"/>
    <d v="2023-02-17T00:00:00"/>
    <n v="-0.0307835"/>
    <n v="-0.0307835"/>
    <x v="1"/>
    <n v="7.931392931392931"/>
    <n v="-0.2441560343035343"/>
    <n v="-0.244156034303534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cbdf98c2ea857a3124172343edb33bfe96570978dbaa26e0e1d3f2dc7d80258"/>
    <n v="1"/>
    <n v="1"/>
  </r>
  <r>
    <s v="c81a6d3d-2a69-4752-90f6-84940a8a4467"/>
    <d v="2023-02-17T00:00:00"/>
    <x v="76"/>
    <d v="2023-02-17T00:00:00"/>
    <n v="-6.9567991248"/>
    <n v="-6.9567991248"/>
    <x v="1"/>
    <n v="7.931392931392931"/>
    <n v="-55.17710740355925"/>
    <n v="-55.17710740355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6fcf797012e9a87f3ce66e71d88b8691056a6545389d54321579d7b22b815"/>
    <n v="1"/>
    <n v="1"/>
  </r>
  <r>
    <s v="2ba36e58-2446-40c8-b963-efa2bd3306ea"/>
    <d v="2023-02-17T00:00:00"/>
    <x v="76"/>
    <d v="2023-02-17T00:00:00"/>
    <n v="-0.3527430892"/>
    <n v="-0.3527430892"/>
    <x v="1"/>
    <n v="7.931392931392931"/>
    <n v="-2.797744044278586"/>
    <n v="-2.7977440442785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e43d6c18ff599035eef9379af0b069fb36e3939b27eca09b0c460a57d3d0b4"/>
    <n v="1"/>
    <n v="1"/>
  </r>
  <r>
    <s v="ddda36d8-9e5d-497a-b3e5-f28ecd5ccc87"/>
    <d v="2023-02-17T00:00:00"/>
    <x v="76"/>
    <d v="2023-02-17T00:00:00"/>
    <n v="-0.2400996564"/>
    <n v="-0.2400996564"/>
    <x v="1"/>
    <n v="7.931392931392931"/>
    <n v="-1.904324717600832"/>
    <n v="-1.904324717600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4dcbca711d71a828e4854d8b203723d29de7f3c66ce681f5bc6fbd30822df6"/>
    <n v="1"/>
    <n v="1"/>
  </r>
  <r>
    <s v="6eaad4e0-e364-416e-8276-eb1b228b67ca"/>
    <d v="2023-02-17T00:00:00"/>
    <x v="76"/>
    <d v="2023-02-17T00:00:00"/>
    <n v="-1.4058553908"/>
    <n v="-1.4058553908"/>
    <x v="1"/>
    <n v="7.931392931392931"/>
    <n v="-11.15039150915177"/>
    <n v="-11.150391509151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d1b2e5448fd58d023eb88b929c7fd02b61d02c2a6c57d5110339fa2d3c9a10"/>
    <n v="1"/>
    <n v="1"/>
  </r>
  <r>
    <s v="4fe06d04-a254-4265-8ab7-5bc1fbc84e15"/>
    <d v="2023-02-17T00:00:00"/>
    <x v="76"/>
    <d v="2023-02-17T00:00:00"/>
    <n v="-0.2699746432"/>
    <n v="-0.2699746432"/>
    <x v="1"/>
    <n v="7.931392931392931"/>
    <n v="-2.141274976731809"/>
    <n v="-2.141274976731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4668a435dbeedee3648620f2d04c4f74cee83d4e5db3f6a6597fc986c4d41"/>
    <n v="1"/>
    <n v="1"/>
  </r>
  <r>
    <s v="cbae56e5-3565-468c-9d95-3713ef964ca7"/>
    <d v="2023-02-17T00:00:00"/>
    <x v="76"/>
    <d v="2023-02-17T00:00:00"/>
    <n v="-3.6001568"/>
    <n v="-3.6001568"/>
    <x v="1"/>
    <n v="7.931392931392931"/>
    <n v="-28.5542581954262"/>
    <n v="-28.55425819542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720b0f11a6fe3f0957340f5528032bf666f2f887c667f79a6b2fa0ee9d4faa"/>
    <n v="1"/>
    <n v="1"/>
  </r>
  <r>
    <s v="e1a32fd4-12fc-4496-aa58-7873efc56699"/>
    <d v="2023-02-17T00:00:00"/>
    <x v="76"/>
    <d v="2023-02-17T00:00:00"/>
    <n v="-0.0309053"/>
    <n v="-0.0309053"/>
    <x v="1"/>
    <n v="7.931392931392931"/>
    <n v="-0.245122077962578"/>
    <n v="-0.24512207796257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62eefe53b6930fed7e2af3fbd12ac29772094e6800b52de5f1156278e683d38"/>
    <n v="1"/>
    <n v="1"/>
  </r>
  <r>
    <s v="c9e2685f-f525-4d55-ac3c-3a338d499b88"/>
    <d v="2023-02-17T00:00:00"/>
    <x v="76"/>
    <d v="2023-02-17T00:00:00"/>
    <n v="-0.0258422"/>
    <n v="-0.0258422"/>
    <x v="1"/>
    <n v="7.931392931392931"/>
    <n v="-0.2049646424116424"/>
    <n v="-0.20496464241164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43f60c9b9c30b59bc3bb1f444792c5a6d32c299158e079b1036edad7f07aa77"/>
    <n v="1"/>
    <n v="1"/>
  </r>
  <r>
    <s v="ab4af20f-7c02-4606-bea4-9786cf9de5a9"/>
    <d v="2023-02-17T00:00:00"/>
    <x v="76"/>
    <d v="2023-02-17T00:00:00"/>
    <n v="-0.0245465"/>
    <n v="-0.0245465"/>
    <x v="1"/>
    <n v="7.931392931392931"/>
    <n v="-0.1946879365904366"/>
    <n v="-0.19468793659043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eb8314d58a4b031062a6816f3a7c908c41f79afdb061d0e041102ed550415b"/>
    <n v="1"/>
    <n v="1"/>
  </r>
  <r>
    <s v="9be3b319-d6e9-4f43-824f-013e6f948e53"/>
    <d v="2023-02-17T00:00:00"/>
    <x v="76"/>
    <d v="2023-02-17T00:00:00"/>
    <n v="-0.0246914"/>
    <n v="-0.0246914"/>
    <x v="1"/>
    <n v="7.931392931392931"/>
    <n v="-0.1958371954261954"/>
    <n v="-0.19583719542619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cea9cc6104ca46006b742adbec53540a6e591e1b0b36be8a3e8cdae7003aa0"/>
    <n v="1"/>
    <n v="1"/>
  </r>
  <r>
    <s v="7661c370-3ae3-4448-9bc3-455b84ba0eb4"/>
    <d v="2023-02-17T00:00:00"/>
    <x v="76"/>
    <d v="2023-02-17T00:00:00"/>
    <n v="-0.0255167"/>
    <n v="-0.0255167"/>
    <x v="1"/>
    <n v="7.931392931392931"/>
    <n v="-0.202382974012474"/>
    <n v="-0.2023829740124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e78059cd6e8030a545325a086fc4af605cfaf49d9ce8f25c0a113f72b39ed1"/>
    <n v="1"/>
    <n v="1"/>
  </r>
  <r>
    <s v="6ee03d12-da74-4f44-83c8-95d0b7c12750"/>
    <d v="2023-02-17T00:00:00"/>
    <x v="76"/>
    <d v="2023-02-17T00:00:00"/>
    <n v="-0.0284819"/>
    <n v="-0.0284819"/>
    <x v="1"/>
    <n v="7.931392931392931"/>
    <n v="-0.2259011403326403"/>
    <n v="-0.22590114033264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01a827da3a6803f8c3a0fa79e621b0bbad4c7153f93fd8e52b75c52a1557232"/>
    <n v="1"/>
    <n v="1"/>
  </r>
  <r>
    <s v="72a18452-0300-47c5-bfe8-eb6dce148b50"/>
    <d v="2023-02-17T00:00:00"/>
    <x v="76"/>
    <d v="2023-02-17T00:00:00"/>
    <n v="-2.4258530744"/>
    <n v="-2.4258530744"/>
    <x v="1"/>
    <n v="7.931392931392931"/>
    <n v="-19.24039392689397"/>
    <n v="-19.24039392689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0ba17e6f425a5707e973c69d95ffd4e42a2575c8b79eed4a34be2ba64bda2"/>
    <n v="1"/>
    <n v="1"/>
  </r>
  <r>
    <s v="32a09d25-0929-4983-a8fc-a9ac82515b76"/>
    <d v="2023-02-17T00:00:00"/>
    <x v="76"/>
    <d v="2023-02-17T00:00:00"/>
    <n v="-0.0387613512"/>
    <n v="-0.0387613512"/>
    <x v="1"/>
    <n v="7.931392931392931"/>
    <n v="-0.307431506918919"/>
    <n v="-0.30743150691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250ff6582d1eecdecfe3c15ea0ddc0750c7ca7fbf54560f501c1e809254fed"/>
    <n v="1"/>
    <n v="1"/>
  </r>
  <r>
    <s v="7d18f410-a828-4e3d-92c9-0303f064ab30"/>
    <d v="2023-02-17T00:00:00"/>
    <x v="76"/>
    <d v="2023-02-17T00:00:00"/>
    <n v="-0.0417748656"/>
    <n v="-0.0417748656"/>
    <x v="1"/>
    <n v="7.931392931392931"/>
    <n v="-0.3313328737297297"/>
    <n v="-0.3313328737297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52f80c0fffef42897f7abc7eff6763840f29e24ea6e78f1f864fb930d54ba5"/>
    <n v="1"/>
    <n v="1"/>
  </r>
  <r>
    <s v="9f2b3a18-f966-4424-bfe8-5ce9ed626f45"/>
    <d v="2023-02-17T00:00:00"/>
    <x v="76"/>
    <d v="2023-02-17T00:00:00"/>
    <n v="-0.0611075694"/>
    <n v="-0.0611075694"/>
    <x v="1"/>
    <n v="7.931392931392931"/>
    <n v="-0.484668143993763"/>
    <n v="-0.484668143993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3772e99b1e75318eb6f5c45a76dbd359d8bd1092c6a0b2ff0abf93a9384350"/>
    <n v="1"/>
    <n v="1"/>
  </r>
  <r>
    <s v="e278da55-80c5-4f10-a153-88e544c37b56"/>
    <d v="2023-02-17T00:00:00"/>
    <x v="76"/>
    <d v="2023-02-17T00:00:00"/>
    <n v="-0.022695816"/>
    <n v="-0.022695816"/>
    <x v="1"/>
    <n v="7.931392931392931"/>
    <n v="-0.1800094345945946"/>
    <n v="-0.1800094345945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37c5ec38c988ba58af0d0ac6c280f03a22d97b55c610a739834d5df4494fd1"/>
    <n v="1"/>
    <n v="1"/>
  </r>
  <r>
    <s v="ea917f14-1024-407c-85a1-6b66f2d38c31"/>
    <d v="2023-02-17T00:00:00"/>
    <x v="76"/>
    <d v="2023-02-17T00:00:00"/>
    <n v="-0.6371569751999999"/>
    <n v="-0.6371569751999999"/>
    <x v="1"/>
    <n v="7.931392931392931"/>
    <n v="-5.05354232928898"/>
    <n v="-5.05354232928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e77b30fc6ff286b4840cdad5b298440cca4055c4ee3f9c3af6103c05ea8742"/>
    <n v="1"/>
    <n v="1"/>
  </r>
  <r>
    <s v="cd886a51-b28e-4e6c-9628-001bc76dc9b3"/>
    <d v="2023-02-17T00:00:00"/>
    <x v="76"/>
    <d v="2023-02-17T00:00:00"/>
    <n v="-6.140341116"/>
    <n v="-6.140341116"/>
    <x v="1"/>
    <n v="7.931392931392931"/>
    <n v="-48.70145812378379"/>
    <n v="-48.70145812378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785679e8a734754593be1e5c229d0ef3c492bb9e64890c8405180d8011a15"/>
    <n v="1"/>
    <n v="1"/>
  </r>
  <r>
    <s v="26961bed-a5c1-4e0b-8302-c899058dcc5c"/>
    <d v="2023-02-17T00:00:00"/>
    <x v="76"/>
    <d v="2023-02-17T00:00:00"/>
    <n v="-3.4971856836"/>
    <n v="-3.4971856836"/>
    <x v="1"/>
    <n v="7.931392931392931"/>
    <n v="-27.7375538106736"/>
    <n v="-27.7375538106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bc46402269e215994210c6095a2edcd499f43c876805ce7816fe988ecbe32"/>
    <n v="1"/>
    <n v="1"/>
  </r>
  <r>
    <s v="7b00f278-c90f-4155-bd7a-a3e998d2e102"/>
    <d v="2023-02-17T00:00:00"/>
    <x v="76"/>
    <d v="2023-02-17T00:00:00"/>
    <n v="-0.0397038051"/>
    <n v="-0.0397038051"/>
    <x v="1"/>
    <n v="7.931392931392931"/>
    <n v="-0.3149064791195427"/>
    <n v="-0.31490647911954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5b8832b6b212dda9d34c7fccdc0bbce01af7efb43036c87910a1dedee2d14"/>
    <n v="1"/>
    <n v="1"/>
  </r>
  <r>
    <s v="ab7d28ef-fad5-447b-a4b5-c81438eb9014"/>
    <d v="2023-02-17T00:00:00"/>
    <x v="76"/>
    <d v="2023-02-17T00:00:00"/>
    <n v="-0.0302083095"/>
    <n v="-0.0302083095"/>
    <x v="1"/>
    <n v="7.931392931392931"/>
    <n v="-0.2395939724376299"/>
    <n v="-0.2395939724376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13fc320d61827e2f6e7bc5ef1c0c96879745bafe25d1040be0d6f09eb6bf02"/>
    <n v="1"/>
    <n v="1"/>
  </r>
  <r>
    <s v="253d263b-40a1-4094-87ac-54eed588e21e"/>
    <d v="2023-02-17T00:00:00"/>
    <x v="76"/>
    <d v="2023-02-17T00:00:00"/>
    <n v="-0.52146545"/>
    <n v="-0.52146545"/>
    <x v="1"/>
    <n v="7.931392931392931"/>
    <n v="-4.135947384095634"/>
    <n v="-4.1359473840956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e68a30944ecd7838b04337371041324a41d83421fd174b60f2b337e6840631"/>
    <n v="1"/>
    <n v="1"/>
  </r>
  <r>
    <s v="c9aae31c-c165-4181-ad60-d5decdaca0f8"/>
    <d v="2023-02-17T00:00:00"/>
    <x v="76"/>
    <d v="2023-02-17T00:00:00"/>
    <n v="-0.2074567938"/>
    <n v="-0.2074567938"/>
    <x v="1"/>
    <n v="7.931392931392931"/>
    <n v="-1.645421347914761"/>
    <n v="-1.6454213479147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5d51679a0e47128865232184ddf8f40c775ea267e0fb03ba4cd5ef89caa56c"/>
    <n v="1"/>
    <n v="1"/>
  </r>
  <r>
    <s v="345eb7e4-8df7-45c9-8c02-5a0c35522ab8"/>
    <d v="2023-02-17T00:00:00"/>
    <x v="76"/>
    <d v="2023-02-17T00:00:00"/>
    <n v="-0.2053282514"/>
    <n v="-0.2053282514"/>
    <x v="1"/>
    <n v="7.931392931392931"/>
    <n v="-1.628539041769231"/>
    <n v="-1.6285390417692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0140d400e77f0ee68d0714799f76874d1b2ce0b87f08ddf32c907741273e77"/>
    <n v="1"/>
    <n v="1"/>
  </r>
  <r>
    <s v="4a908056-f27b-4607-bca9-cbaade36594e"/>
    <d v="2023-02-17T00:00:00"/>
    <x v="76"/>
    <d v="2023-02-17T00:00:00"/>
    <n v="2.51584e-05"/>
    <n v="2.51584e-05"/>
    <x v="1"/>
    <n v="7.931392931392931"/>
    <n v="0.0001995411559251559"/>
    <n v="0.00019954115592515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06b37a8e1b82ab00c6bbe41f3b237af86f44f9b90da66ebeccb6770d32f46c"/>
    <n v="1"/>
    <n v="1"/>
  </r>
  <r>
    <s v="c82673e1-4792-48e3-af4f-deb66c59cca0"/>
    <d v="2023-02-17T00:00:00"/>
    <x v="76"/>
    <d v="2023-02-17T00:00:00"/>
    <n v="2.52488e-05"/>
    <n v="2.52488e-05"/>
    <x v="1"/>
    <n v="7.931392931392931"/>
    <n v="0.0002002581538461539"/>
    <n v="0.000200258153846153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2151d09452f8c4f7382e18620cdcecc265964e24f4512f53b183cb199e81141"/>
    <n v="1"/>
    <n v="1"/>
  </r>
  <r>
    <s v="c09b58f3-993b-4608-b740-a8e15820890d"/>
    <d v="2023-02-17T00:00:00"/>
    <x v="76"/>
    <d v="2023-02-17T00:00:00"/>
    <n v="2.52864e-05"/>
    <n v="2.52864e-05"/>
    <x v="1"/>
    <n v="7.931392931392931"/>
    <n v="0.0002005563742203742"/>
    <n v="0.000200556374220374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3657fefe92d6cb44a1cc160d739896c4373fcb90e51156ddbfa71ffdca20913"/>
    <n v="1"/>
    <n v="1"/>
  </r>
  <r>
    <s v="46ae262d-8d51-47d0-911a-210785293195"/>
    <d v="2023-02-17T00:00:00"/>
    <x v="76"/>
    <d v="2023-02-17T00:00:00"/>
    <n v="2.52384e-05"/>
    <n v="2.52384e-05"/>
    <x v="1"/>
    <n v="7.931392931392931"/>
    <n v="0.0002001756673596673"/>
    <n v="0.0002001756673596673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3fd8345a992d5527992c5a5852afa7a98fba4df680d694ce2b164c73037a1a"/>
    <n v="1"/>
    <n v="1"/>
  </r>
  <r>
    <s v="dc43688f-dbf4-451e-b84c-fd0542a9f65e"/>
    <d v="2023-02-17T00:00:00"/>
    <x v="76"/>
    <d v="2023-02-17T00:00:00"/>
    <n v="2.53124e-05"/>
    <n v="2.53124e-05"/>
    <x v="1"/>
    <n v="7.931392931392931"/>
    <n v="0.0002007625904365904"/>
    <n v="0.000200762590436590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07a2c489bb764635e84f68a2e347823d514d9a32325433db5a254bfe9705c1"/>
    <n v="1"/>
    <n v="1"/>
  </r>
  <r>
    <s v="b921417d-ab25-4c71-8cf4-d5e8d61f31e5"/>
    <d v="2023-02-17T00:00:00"/>
    <x v="76"/>
    <d v="2023-02-17T00:00:00"/>
    <n v="0.0026115626"/>
    <n v="0.0026115626"/>
    <x v="1"/>
    <n v="7.931392931392931"/>
    <n v="0.02071332914553015"/>
    <n v="0.02071332914553015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acd3cafeac585be80c90a86a0d10d1daf60dc82f7c7cf9940e43a99567e335e"/>
    <n v="1"/>
    <n v="1"/>
  </r>
  <r>
    <s v="09906254-536f-4e30-8eb1-495ed39bc46c"/>
    <d v="2023-02-17T00:00:00"/>
    <x v="76"/>
    <d v="2023-02-17T00:00:00"/>
    <n v="-0.0328470792"/>
    <n v="-0.0328470792"/>
    <x v="1"/>
    <n v="7.931392931392931"/>
    <n v="-0.2605230917837837"/>
    <n v="-0.2605230917837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64d0aca305f18e43dc71ed69d15edfbdfabfecf5b51a45cc4da73ca19553a"/>
    <n v="1"/>
    <n v="1"/>
  </r>
  <r>
    <s v="7cc56b07-604a-4994-bac8-d47f0686d823"/>
    <d v="2023-02-17T00:00:00"/>
    <x v="76"/>
    <d v="2023-02-17T00:00:00"/>
    <n v="-0.0218005554"/>
    <n v="-0.0218005554"/>
    <x v="1"/>
    <n v="7.931392931392931"/>
    <n v="-0.172908771"/>
    <n v="-0.1729087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e875be5d44a2a82b540915cc005d18a38e94af75963c51ee386e5bdc0cb2d"/>
    <n v="1"/>
    <n v="1"/>
  </r>
  <r>
    <s v="b5acacaf-3a93-4a71-a8dd-48cd3d59aadf"/>
    <d v="2023-02-17T00:00:00"/>
    <x v="76"/>
    <d v="2023-02-17T00:00:00"/>
    <n v="-0.0293681"/>
    <n v="-0.0293681"/>
    <x v="1"/>
    <n v="7.931392931392931"/>
    <n v="-0.2329299407484408"/>
    <n v="-0.23292994074844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453712a2563f7b8bf990dc436611f4fc4b4acbef1ad38386a97163bcf098d8b"/>
    <n v="1"/>
    <n v="1"/>
  </r>
  <r>
    <s v="8086d765-72e3-4ad1-8457-eaf7df3197a8"/>
    <d v="2023-02-17T00:00:00"/>
    <x v="76"/>
    <d v="2023-02-17T00:00:00"/>
    <n v="-0.0270791"/>
    <n v="-0.0270791"/>
    <x v="1"/>
    <n v="7.931392931392931"/>
    <n v="-0.2147749823284824"/>
    <n v="-0.21477498232848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23c989a2c3cd0a6b4f64acc3e3d3f683553213c3a557b3b78acbcb9ca8c57a6"/>
    <n v="1"/>
    <n v="1"/>
  </r>
  <r>
    <s v="dcc6deed-5461-45ea-9a08-24bf67e334fb"/>
    <d v="2023-02-17T00:00:00"/>
    <x v="76"/>
    <d v="2023-02-17T00:00:00"/>
    <n v="-3.014040552403766"/>
    <n v="-3.014040552403766"/>
    <x v="1"/>
    <n v="7.931392931392931"/>
    <n v="-23.90553993226688"/>
    <n v="-23.9055399322668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9c22486cf95155c1acc2fe701b778e0b396e4bb7c9f5e70f298655d27626a6"/>
    <n v="1"/>
    <n v="1"/>
  </r>
  <r>
    <s v="c92827e7-576b-4038-ab89-287b10a611c9"/>
    <d v="2023-02-17T00:00:00"/>
    <x v="76"/>
    <d v="2023-02-17T00:00:00"/>
    <n v="-0.1634706673602054"/>
    <n v="-0.1634706673602054"/>
    <x v="1"/>
    <n v="7.931392931392931"/>
    <n v="-1.296550095590818"/>
    <n v="-1.296550095590818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d7b0ce38597cc347bf51719f45d9b181f6923748386821e50f28bd99c740d42a"/>
    <n v="1"/>
    <n v="1"/>
  </r>
  <r>
    <s v="bc569ed6-8dbf-46eb-b4b6-677a7dcaa561"/>
    <d v="2023-02-17T00:00:00"/>
    <x v="76"/>
    <d v="2023-02-17T00:00:00"/>
    <n v="-0.0261551"/>
    <n v="-0.0261551"/>
    <x v="1"/>
    <n v="7.931392931392931"/>
    <n v="-0.2074463752598753"/>
    <n v="-0.20744637525987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a35821e0e02ce47b3c85243073f6d042e7aeab4cc75ff376d7a5be31586e3f"/>
    <n v="1"/>
    <n v="1"/>
  </r>
  <r>
    <s v="64b81a0c-1af7-4760-82e7-aba17237a972"/>
    <d v="2023-02-17T00:00:00"/>
    <x v="76"/>
    <d v="2023-02-17T00:00:00"/>
    <n v="-0.0269552"/>
    <n v="-0.0269552"/>
    <x v="1"/>
    <n v="7.931392931392931"/>
    <n v="-0.2137922827442827"/>
    <n v="-0.213792282744282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62b813e179db2c0fdb8789d4f2c7bca78f2e6223512e5d163340d4178fe0b0"/>
    <n v="1"/>
    <n v="1"/>
  </r>
  <r>
    <s v="8a4ee011-1442-40b4-8166-b65d46c5a208"/>
    <d v="2023-02-17T00:00:00"/>
    <x v="76"/>
    <d v="2023-02-17T00:00:00"/>
    <n v="-0.9665679416"/>
    <n v="-0.9665679416"/>
    <x v="1"/>
    <n v="7.931392931392931"/>
    <n v="-7.666230139717256"/>
    <n v="-7.6662301397172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9f8b39629efa88fdbbd682476986f764f16ed256977f2baed155fb0bd3865d"/>
    <n v="1"/>
    <n v="1"/>
  </r>
  <r>
    <s v="9dc5089b-9ccb-499e-9d2a-96eeb7b4109b"/>
    <d v="2023-02-17T00:00:00"/>
    <x v="76"/>
    <d v="2023-02-17T00:00:00"/>
    <n v="-0.9308371487999999"/>
    <n v="-0.9308371487999999"/>
    <x v="1"/>
    <n v="7.931392931392931"/>
    <n v="-7.382835182270269"/>
    <n v="-7.3828351822702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35ede8438fdab3c5839fbf47963c0a87d04c501f01e147441e0166bd1fdf81"/>
    <n v="1"/>
    <n v="1"/>
  </r>
  <r>
    <s v="ffb8bcd5-9c2e-4721-b1cb-34b28d354d3b"/>
    <d v="2023-02-17T00:00:00"/>
    <x v="76"/>
    <d v="2023-02-17T00:00:00"/>
    <n v="-5.307451464"/>
    <n v="-5.307451464"/>
    <x v="1"/>
    <n v="7.931392931392931"/>
    <n v="-42.09548302528066"/>
    <n v="-42.095483025280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a3efac768fd3df23f2cd78bd3f72866633ded876580ae6092ffc9714a0a4e"/>
    <n v="1"/>
    <n v="1"/>
  </r>
  <r>
    <s v="d1d90eaf-64bc-49a3-9995-60b4375c2786"/>
    <d v="2023-02-17T00:00:00"/>
    <x v="76"/>
    <d v="2023-02-17T00:00:00"/>
    <n v="-5.4199999488"/>
    <n v="-5.4199999488"/>
    <x v="1"/>
    <n v="7.931392931392931"/>
    <n v="-42.98814928206237"/>
    <n v="-42.988149282062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9ed81dc1c4dc02d62cbbc535a318dd2c7b4a47dc9b554634bcc05615bc1737"/>
    <n v="1"/>
    <n v="1"/>
  </r>
  <r>
    <s v="07d4aceb-3ccc-4b23-a2b2-7927bc488d92"/>
    <d v="2023-02-17T00:00:00"/>
    <x v="76"/>
    <d v="2023-02-17T00:00:00"/>
    <n v="-7.906345932800001"/>
    <n v="-7.906345932800001"/>
    <x v="1"/>
    <n v="7.931392931392931"/>
    <n v="-62.70833624455718"/>
    <n v="-62.708336244557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5a226fbf8351a3c25ba4b29cfcdc4e548e4bc5c3d1082a049e746dd31cb69e"/>
    <n v="1"/>
    <n v="1"/>
  </r>
  <r>
    <s v="fa999d04-c841-439d-aa8e-931ed3fb3074"/>
    <d v="2023-02-17T00:00:00"/>
    <x v="76"/>
    <d v="2023-02-17T00:00:00"/>
    <n v="-5.8521041344"/>
    <n v="-5.8521041344"/>
    <x v="1"/>
    <n v="7.931392931392931"/>
    <n v="-46.41533736535551"/>
    <n v="-46.415337365355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3ddbae2e951e36b178feabb91789108a7866b1fdfd5cc101b3c54fac8160ca"/>
    <n v="1"/>
    <n v="1"/>
  </r>
  <r>
    <s v="37419b42-614d-44e4-b502-f6e11aedbbc8"/>
    <d v="2023-02-17T00:00:00"/>
    <x v="76"/>
    <d v="2023-02-17T00:00:00"/>
    <n v="-0.0396119"/>
    <n v="-0.0396119"/>
    <x v="1"/>
    <n v="7.931392931392931"/>
    <n v="-0.3141775436590437"/>
    <n v="-0.31417754365904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6ee962f3d3763255caa07066bec5a682df86b86422ec7ea49a7af1f7e04da1"/>
    <n v="1"/>
    <n v="1"/>
  </r>
  <r>
    <s v="6b726de1-dfc6-4eba-985f-6abb4605751f"/>
    <d v="2023-02-17T00:00:00"/>
    <x v="76"/>
    <d v="2023-02-17T00:00:00"/>
    <n v="-0.0274571"/>
    <n v="-0.0274571"/>
    <x v="1"/>
    <n v="7.931392931392931"/>
    <n v="-0.2177730488565489"/>
    <n v="-0.21777304885654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9728b5b1ece1d7841908c94e72bbeaef48e6bfa5b8d5e92e74a38f63250de74"/>
    <n v="1"/>
    <n v="1"/>
  </r>
  <r>
    <s v="593aab52-17ad-4825-80f0-e29cdbbe2ab7"/>
    <d v="2023-02-17T00:00:00"/>
    <x v="76"/>
    <d v="2023-02-17T00:00:00"/>
    <n v="-0.0296075"/>
    <n v="-0.0296075"/>
    <x v="1"/>
    <n v="7.931392931392931"/>
    <n v="-0.2348287162162162"/>
    <n v="-0.234828716216216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b4ab4307e8922882e0aec6607ab80d41147ec334c24a58686678b2519d3d9a1"/>
    <n v="1"/>
    <n v="1"/>
  </r>
  <r>
    <s v="e624471e-dcd5-43f0-95cb-781d48086d2f"/>
    <d v="2023-02-17T00:00:00"/>
    <x v="76"/>
    <d v="2023-02-17T00:00:00"/>
    <n v="-0.0299792"/>
    <n v="-0.0299792"/>
    <x v="1"/>
    <n v="7.931392931392931"/>
    <n v="-0.237776814968815"/>
    <n v="-0.2377768149688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12c88b1237aee650b87737bc15d8e29d0f3f4518a248710386a73e5a1030bb9"/>
    <n v="1"/>
    <n v="1"/>
  </r>
  <r>
    <s v="4190bd80-b50a-4760-8626-9d520e9afdfd"/>
    <d v="2023-02-17T00:00:00"/>
    <x v="76"/>
    <d v="2023-02-17T00:00:00"/>
    <n v="-0.0290363"/>
    <n v="-0.0290363"/>
    <x v="1"/>
    <n v="7.931392931392931"/>
    <n v="-0.2302983045738046"/>
    <n v="-0.23029830457380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f217862db7416db1b5ce31d230f52579ad94304d5769b6a82beaf9d2b32031a"/>
    <n v="1"/>
    <n v="1"/>
  </r>
  <r>
    <s v="83cf992a-82c5-43f1-ada4-943a8e881eb3"/>
    <d v="2023-02-17T00:00:00"/>
    <x v="76"/>
    <d v="2023-02-17T00:00:00"/>
    <n v="-5.2344455632"/>
    <n v="-5.2344455632"/>
    <x v="1"/>
    <n v="7.931392931392931"/>
    <n v="-41.51644453972557"/>
    <n v="-41.516444539725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3644c2a180600e5a821086740fc2a444623f7e894e5c8cbcf4dbe8b3689367"/>
    <n v="1"/>
    <n v="1"/>
  </r>
  <r>
    <s v="7fb398d3-1be5-468b-ab0d-9c204cc6fec4"/>
    <d v="2023-02-17T00:00:00"/>
    <x v="76"/>
    <d v="2023-02-17T00:00:00"/>
    <n v="-0.08880873959999999"/>
    <n v="-0.08880873959999999"/>
    <x v="1"/>
    <n v="7.931392931392931"/>
    <n v="-0.7043770095093554"/>
    <n v="-0.70437700950935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2a7a28aec675e68cc33c764162a1ddde9ea9ee59b2fb65595143649e69e593"/>
    <n v="1"/>
    <n v="1"/>
  </r>
  <r>
    <s v="3752"/>
    <d v="2023-02-16T00:00:00"/>
    <x v="77"/>
    <d v="2023-02-16T00:00:00"/>
    <n v="-112.29"/>
    <n v="-112.29"/>
    <x v="0"/>
    <n v="1"/>
    <n v="-112.29"/>
    <n v="-112.29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53"/>
    <d v="2023-02-16T00:00:00"/>
    <x v="77"/>
    <d v="2023-02-16T00:00:00"/>
    <n v="-14.83"/>
    <n v="-14.83"/>
    <x v="0"/>
    <n v="1"/>
    <n v="-14.83"/>
    <n v="-14.8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9c4d4e66-75e9-4433-bf2f-d73894c153c8"/>
    <d v="2023-02-16T00:00:00"/>
    <x v="77"/>
    <d v="2023-02-16T00:00:00"/>
    <n v="0.0007425"/>
    <n v="0.0007425"/>
    <x v="3"/>
    <n v="8560.135841170324"/>
    <n v="6.355900862068966"/>
    <n v="6.35590086206896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83dd1e120c96257edec853974a6f8c728227275c07a7523c5be40d0b5a8438"/>
    <n v="1"/>
    <n v="1"/>
  </r>
  <r>
    <s v="c3adef8d-8d27-4e2e-b305-10bd30177341"/>
    <d v="2023-02-16T00:00:00"/>
    <x v="77"/>
    <d v="2023-02-16T00:00:00"/>
    <n v="-0.0310641267"/>
    <n v="-0.0310641267"/>
    <x v="1"/>
    <n v="7.163009404388715"/>
    <n v="-0.2225126316912226"/>
    <n v="-0.2225126316912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bc859a36d9d43d9164c9617316d45c9006303c8d1326e03567e8e647601864"/>
    <n v="1"/>
    <n v="1"/>
  </r>
  <r>
    <s v="067f0947-ef6f-4936-8688-c024674528b9"/>
    <d v="2023-02-16T00:00:00"/>
    <x v="77"/>
    <d v="2023-02-16T00:00:00"/>
    <n v="-0.2139432560598338"/>
    <n v="-0.2139432560598338"/>
    <x v="1"/>
    <n v="7.163009404388715"/>
    <n v="-1.532477555162132"/>
    <n v="-1.532477555162132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38f1c721b212f767a3378a89e8d31668d15b842106b48aa5bdc6c8bed47ec0"/>
    <n v="1"/>
    <n v="1"/>
  </r>
  <r>
    <s v="02894267-98ed-4624-ba44-048d96e68845"/>
    <d v="2023-02-16T00:00:00"/>
    <x v="77"/>
    <d v="2023-02-16T00:00:00"/>
    <n v="-0.06829092959999999"/>
    <n v="-0.06829092959999999"/>
    <x v="1"/>
    <n v="7.163009404388715"/>
    <n v="-0.4891685709592477"/>
    <n v="-0.48916857095924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2fc4792e7d13eb77f3b7b066b882ed7b5a0f6ae26eee02dc1143f0bf904a7b"/>
    <n v="1"/>
    <n v="1"/>
  </r>
  <r>
    <s v="0b8b9043-1d01-4fcd-92e1-c59945b7966d"/>
    <d v="2023-02-16T00:00:00"/>
    <x v="77"/>
    <d v="2023-02-16T00:00:00"/>
    <n v="-0.0652326696"/>
    <n v="-0.0652326696"/>
    <x v="1"/>
    <n v="7.163009404388715"/>
    <n v="-0.4672622258181818"/>
    <n v="-0.467262225818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5aea2f94eb8593f8b8738de828d234e51564637d86d40a14766431b71498f"/>
    <n v="1"/>
    <n v="1"/>
  </r>
  <r>
    <s v="4dc38697-a431-4383-898b-e7deb65add8b"/>
    <d v="2023-02-16T00:00:00"/>
    <x v="77"/>
    <d v="2023-02-16T00:00:00"/>
    <n v="-0.0447775785"/>
    <n v="-0.0447775785"/>
    <x v="1"/>
    <n v="7.163009404388715"/>
    <n v="-0.3207422159012539"/>
    <n v="-0.32074221590125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1f08bd0594d4c649e48753043f434e40ff4a57517bc5ce3a1378aeaab847b0"/>
    <n v="1"/>
    <n v="1"/>
  </r>
  <r>
    <s v="0047c1ce-cf7c-409d-9b7e-c24e3f3080ef"/>
    <d v="2023-02-16T00:00:00"/>
    <x v="77"/>
    <d v="2023-02-16T00:00:00"/>
    <n v="62"/>
    <n v="62"/>
    <x v="1"/>
    <n v="7.163009404388715"/>
    <n v="444.1065830721004"/>
    <n v="444.1065830721004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b41847d-790a-4982-936f-afa2a0c4514c"/>
    <d v="2023-02-16T00:00:00"/>
    <x v="77"/>
    <d v="2023-02-16T00:00:00"/>
    <n v="-0.0271148658"/>
    <n v="-0.0271148658"/>
    <x v="1"/>
    <n v="7.163009404388715"/>
    <n v="-0.1942240387241379"/>
    <n v="-0.1942240387241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eaa2dddf74b4cc4d845ff04c9f80d27a761798eb61e1983f99e792f7f497d6"/>
    <n v="1"/>
    <n v="1"/>
  </r>
  <r>
    <s v="a2dce22a-91f8-4e46-97f1-593880f03bc5"/>
    <d v="2023-02-16T00:00:00"/>
    <x v="77"/>
    <d v="2023-02-16T00:00:00"/>
    <n v="-0.0263132793"/>
    <n v="-0.0263132793"/>
    <x v="1"/>
    <n v="7.163009404388715"/>
    <n v="-0.1884822670862069"/>
    <n v="-0.18848226708620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283accef1e1ed5c911bf1dbe38e1e73fa9717c5ec60d895ea444b966ebadc3"/>
    <n v="1"/>
    <n v="1"/>
  </r>
  <r>
    <s v="03fb7711-cb70-4e6a-a2bd-e7da724b2d3d"/>
    <d v="2023-02-16T00:00:00"/>
    <x v="77"/>
    <d v="2023-02-16T00:00:00"/>
    <n v="-0.0415580757"/>
    <n v="-0.0415580757"/>
    <x v="1"/>
    <n v="7.163009404388715"/>
    <n v="-0.2976808870673981"/>
    <n v="-0.29768088706739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ecfee36e3e1c5c0c182204af4ef9881e661c53b2ce9dc0cb67e6628438d33"/>
    <n v="1"/>
    <n v="1"/>
  </r>
  <r>
    <s v="60a1137c-dec4-42f4-84b9-661a56c82e93"/>
    <d v="2023-02-16T00:00:00"/>
    <x v="77"/>
    <d v="2023-02-16T00:00:00"/>
    <n v="-0.0509720649"/>
    <n v="-0.0509720649"/>
    <x v="1"/>
    <n v="7.163009404388715"/>
    <n v="-0.3651133802398119"/>
    <n v="-0.36511338023981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e02037044d4d6c068c70b7b5214c1eb039b594a4bcf0f56b5a7b0dc5a00b64"/>
    <n v="1"/>
    <n v="1"/>
  </r>
  <r>
    <s v="26f65c0b-6363-4d00-8dab-15dec42c8d30"/>
    <d v="2023-02-16T00:00:00"/>
    <x v="77"/>
    <d v="2023-02-16T00:00:00"/>
    <n v="-0.0207535671"/>
    <n v="-0.0207535671"/>
    <x v="1"/>
    <n v="7.163009404388715"/>
    <n v="-0.1486579963119123"/>
    <n v="-0.1486579963119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2be9b529c3cd86e4dfdd2725b138066a47c80b4fd047b83764197334c3f239"/>
    <n v="1"/>
    <n v="1"/>
  </r>
  <r>
    <s v="d244d720-5fba-4c38-bd4d-7d8d1bbd0297"/>
    <d v="2023-02-16T00:00:00"/>
    <x v="77"/>
    <d v="2023-02-16T00:00:00"/>
    <n v="-0.0399279477"/>
    <n v="-0.0399279477"/>
    <x v="1"/>
    <n v="7.163009404388715"/>
    <n v="-0.2860042648730408"/>
    <n v="-0.28600426487304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3278a33dbec6b0656581d35fb22ae40d2f37c909ac7da9f1237c2414b5f566"/>
    <n v="1"/>
    <n v="1"/>
  </r>
  <r>
    <s v="de2a817e-be0d-497e-9f64-1d69f6b4fbbc"/>
    <d v="2023-02-16T00:00:00"/>
    <x v="77"/>
    <d v="2023-02-16T00:00:00"/>
    <n v="-0.0475080429"/>
    <n v="-0.0475080429"/>
    <x v="1"/>
    <n v="7.163009404388715"/>
    <n v="-0.3403005580768025"/>
    <n v="-0.340300558076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cf3c453941ea5ccdd4ca93b6610e5c7bbfc8814bd85297304dbe65e14ec812"/>
    <n v="1"/>
    <n v="1"/>
  </r>
  <r>
    <s v="f968fbac-810c-4efe-9d8f-bddba94177ad"/>
    <d v="2023-02-16T00:00:00"/>
    <x v="77"/>
    <d v="2023-02-16T00:00:00"/>
    <n v="-0.0366982566"/>
    <n v="-0.0366982566"/>
    <x v="1"/>
    <n v="7.163009404388715"/>
    <n v="-0.2628699571504702"/>
    <n v="-0.26286995715047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88e1feb4fdc6d36f242f3ebae0f311ebd0d0eb75e805b5f3ff5686912ec7ba"/>
    <n v="1"/>
    <n v="1"/>
  </r>
  <r>
    <s v="6859d32d-2373-428f-827c-2b93a8ad43de"/>
    <d v="2023-02-16T00:00:00"/>
    <x v="77"/>
    <d v="2023-02-16T00:00:00"/>
    <n v="-0.0443700465"/>
    <n v="-0.0443700465"/>
    <x v="1"/>
    <n v="7.163009404388715"/>
    <n v="-0.3178230603526646"/>
    <n v="-0.3178230603526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304f393e2a0e4bdde1f9f9d0c510facb2d4af2230d6cfd38de74a972b9f226"/>
    <n v="1"/>
    <n v="1"/>
  </r>
  <r>
    <s v="5d3717ea-f654-44c3-8bdb-5191da921e81"/>
    <d v="2023-02-16T00:00:00"/>
    <x v="77"/>
    <d v="2023-02-16T00:00:00"/>
    <n v="-0.0332749878"/>
    <n v="-0.0332749878"/>
    <x v="1"/>
    <n v="7.163009404388715"/>
    <n v="-0.2383490505423198"/>
    <n v="-0.23834905054231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73e35e76f908c52f8641bbf8dc6ecff0706ec5e00d9f8f1b95eb83b7567ba3"/>
    <n v="1"/>
    <n v="1"/>
  </r>
  <r>
    <s v="04d9b30c-5280-4eea-ab8d-2bb0b907ebe6"/>
    <d v="2023-02-16T00:00:00"/>
    <x v="77"/>
    <d v="2023-02-16T00:00:00"/>
    <n v="-0.125338492"/>
    <n v="-0.125338492"/>
    <x v="1"/>
    <n v="7.163009404388715"/>
    <n v="-0.8978007969278997"/>
    <n v="-0.8978007969278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7a35cb134d68c5b5c81ffe3289b1c6fce0405640dfa3e8ae45850cc44fc202"/>
    <n v="1"/>
    <n v="1"/>
  </r>
  <r>
    <s v="a98a6f5f-e350-41c2-892e-f82f5ee18756"/>
    <d v="2023-02-16T00:00:00"/>
    <x v="77"/>
    <d v="2023-02-16T00:00:00"/>
    <n v="-0.0291452931"/>
    <n v="-0.0291452931"/>
    <x v="1"/>
    <n v="7.163009404388715"/>
    <n v="-0.2087680085689655"/>
    <n v="-0.20876800856896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91f5c1c13db43b0c0ad56b262b896bbebda8423d15160e1c98c25f5007c78d"/>
    <n v="1"/>
    <n v="1"/>
  </r>
  <r>
    <s v="f84bac94-fbb3-4ebf-8aff-17e77650c232"/>
    <d v="2023-02-16T00:00:00"/>
    <x v="77"/>
    <d v="2023-02-16T00:00:00"/>
    <n v="-62.00553157763514"/>
    <n v="-62.00553157763514"/>
    <x v="1"/>
    <n v="7.163009404388715"/>
    <n v="-444.146205814722"/>
    <n v="-444.14620581472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c82e059-2c31-47fe-9684-4d656698b035"/>
    <d v="2023-02-16T00:00:00"/>
    <x v="77"/>
    <d v="2023-02-16T00:00:00"/>
    <n v="-0.0456178338"/>
    <n v="-0.0456178338"/>
    <x v="1"/>
    <n v="7.163009404388715"/>
    <n v="-0.3267609725172414"/>
    <n v="-0.32676097251724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d766749614de67572fe71913a898a763bc74f1a1f25c922905eefa4b1adbb"/>
    <n v="1"/>
    <n v="1"/>
  </r>
  <r>
    <s v="99dceba5-445f-4c25-a245-e1852e3d7fb3"/>
    <d v="2023-02-16T00:00:00"/>
    <x v="77"/>
    <d v="2023-02-16T00:00:00"/>
    <n v="-0.1158854868527126"/>
    <n v="-0.1158854868527126"/>
    <x v="1"/>
    <n v="7.163009404388715"/>
    <n v="-0.8300888321581454"/>
    <n v="-0.830088832158145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719fac817260975b559607b202ee855e805b97dcf3f800c7db204db109789f1"/>
    <n v="1"/>
    <n v="1"/>
  </r>
  <r>
    <s v="e8b0bc8d-254b-4c68-bc70-1078a18eae0e"/>
    <d v="2023-02-16T00:00:00"/>
    <x v="77"/>
    <d v="2023-02-16T00:00:00"/>
    <n v="-0.0586692912"/>
    <n v="-0.0586692912"/>
    <x v="1"/>
    <n v="7.163009404388715"/>
    <n v="-0.4202486846144201"/>
    <n v="-0.42024868461442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2fdafd420c03acdb6c7f1923eca6dbdcc249a9dc0d5c104742221afb614e33"/>
    <n v="1"/>
    <n v="1"/>
  </r>
  <r>
    <s v="3754"/>
    <d v="2023-02-15T00:00:00"/>
    <x v="78"/>
    <d v="2023-02-15T00:00:00"/>
    <n v="-132.25"/>
    <n v="-132.25"/>
    <x v="0"/>
    <n v="1"/>
    <n v="-132.25"/>
    <n v="-132.25"/>
    <n v="1"/>
    <m/>
    <s v="Conta Simples"/>
    <s v="Lumx Studios S/A"/>
    <n v="100"/>
    <s v="Conselho"/>
    <s v="Lumx Studios S/A"/>
    <m/>
    <s v="Software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ba77e060-62f5-4c2f-8c29-000bfa5a15da"/>
    <d v="2023-02-15T00:00:00"/>
    <x v="78"/>
    <d v="2023-02-15T00:00:00"/>
    <n v="-0.0354450957"/>
    <n v="-0.0354450957"/>
    <x v="1"/>
    <n v="6.896730669434353"/>
    <n v="-0.2444552785952257"/>
    <n v="-0.244455278595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2254c7c4711178a37b1aed8041dff99de185182d631c7527c5a1a2b251bb69"/>
    <n v="1"/>
    <n v="1"/>
  </r>
  <r>
    <s v="7ba086a4-6c44-4d80-b7c1-45ee6ca8c8f3"/>
    <d v="2023-02-15T00:00:00"/>
    <x v="78"/>
    <d v="2023-02-15T00:00:00"/>
    <n v="-0.0271721961"/>
    <n v="-0.0271721961"/>
    <x v="1"/>
    <n v="6.896730669434353"/>
    <n v="-0.1873993181987545"/>
    <n v="-0.18739931819875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de5d08d952bcf2cf9c522a8d262eac530beff0da8255a0ad23291b6cb89871"/>
    <n v="1"/>
    <n v="1"/>
  </r>
  <r>
    <s v="1cb759a0-deb7-4296-a50e-3e8ad80d60a2"/>
    <d v="2023-02-15T00:00:00"/>
    <x v="78"/>
    <d v="2023-02-15T00:00:00"/>
    <n v="-0.0246353094"/>
    <n v="-0.0246353094"/>
    <x v="1"/>
    <n v="6.896730669434353"/>
    <n v="-0.1699030938899844"/>
    <n v="-0.16990309388998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98bb57f7ff8aea66d054fe312460a05bfd304fea5ece954b225a7ac0b25a"/>
    <n v="1"/>
    <n v="1"/>
  </r>
  <r>
    <s v="125e4da5-9efd-4706-91fd-ed625765ce19"/>
    <d v="2023-02-15T00:00:00"/>
    <x v="78"/>
    <d v="2023-02-15T00:00:00"/>
    <n v="-0.0362397831"/>
    <n v="-0.0362397831"/>
    <x v="1"/>
    <n v="6.896730669434353"/>
    <n v="-0.2499360235594187"/>
    <n v="-0.24993602355941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9e8b32405774770e52d341be2c309bdb4136c6c1979bf0f5b6e0bd34f898ec"/>
    <n v="1"/>
    <n v="1"/>
  </r>
  <r>
    <s v="734aa1d8-02b6-47bc-8fd7-60018f0c1a62"/>
    <d v="2023-02-15T00:00:00"/>
    <x v="78"/>
    <d v="2023-02-15T00:00:00"/>
    <n v="-0.0339576039"/>
    <n v="-0.0339576039"/>
    <x v="1"/>
    <n v="6.896730669434353"/>
    <n v="-0.2341964482776336"/>
    <n v="-0.23419644827763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05c47ea432e80546a33145e4d9059135a44747cbef5e7ff448f7e9a6872ca"/>
    <n v="1"/>
    <n v="1"/>
  </r>
  <r>
    <s v="0776aa6b-ef2b-4032-9e48-1e02f883447d"/>
    <d v="2023-02-15T00:00:00"/>
    <x v="78"/>
    <d v="2023-02-15T00:00:00"/>
    <n v="-0.0217418322"/>
    <n v="-0.0217418322"/>
    <x v="1"/>
    <n v="6.896730669434353"/>
    <n v="-0.1499475609434354"/>
    <n v="-0.14994756094343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bc43c6566183bb899e1fa2d0c80bf09f3dffab93fb3b60b6edaa697df0332b"/>
    <n v="1"/>
    <n v="1"/>
  </r>
  <r>
    <s v="635d6595-daeb-4252-84aa-b7cbf272d6b0"/>
    <d v="2023-02-15T00:00:00"/>
    <x v="78"/>
    <d v="2023-02-15T00:00:00"/>
    <n v="-0.0246760626"/>
    <n v="-0.0246760626"/>
    <x v="1"/>
    <n v="6.896730669434353"/>
    <n v="-0.170184157734302"/>
    <n v="-0.1701841577343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baab7a47cd1835d054e837818fd08e877022b45f4ff04b98a01016ee58c27"/>
    <n v="1"/>
    <n v="1"/>
  </r>
  <r>
    <s v="dee4dedb-ad72-41a8-b15b-4fc79bba694d"/>
    <d v="2023-02-15T00:00:00"/>
    <x v="78"/>
    <d v="2023-02-15T00:00:00"/>
    <n v="-0.06379162020000001"/>
    <n v="-0.06379162020000001"/>
    <x v="1"/>
    <n v="6.896730669434353"/>
    <n v="-0.4399536234862481"/>
    <n v="-0.4399536234862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731de8266e039feeb5508fefab1926d461eb93d2265fab9894fd9f52a240df"/>
    <n v="1"/>
    <n v="1"/>
  </r>
  <r>
    <s v="ef112768-df64-4fbf-a6a7-5f1ddd882fe8"/>
    <d v="2023-02-15T00:00:00"/>
    <x v="78"/>
    <d v="2023-02-15T00:00:00"/>
    <n v="-0.0472940886"/>
    <n v="-0.0472940886"/>
    <x v="1"/>
    <n v="6.896730669434353"/>
    <n v="-0.3261745913305656"/>
    <n v="-0.32617459133056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a969b889fd81a69f11a7621da218a4446b0352b16a877f0b84b26dad9fac42"/>
    <n v="1"/>
    <n v="1"/>
  </r>
  <r>
    <s v="710e7d3a-76d4-47cf-993a-4d41f66c4182"/>
    <d v="2023-02-15T00:00:00"/>
    <x v="78"/>
    <d v="2023-02-15T00:00:00"/>
    <n v="-0.0354654723"/>
    <n v="-0.0354654723"/>
    <x v="1"/>
    <n v="6.896730669434353"/>
    <n v="-0.2445958105173845"/>
    <n v="-0.244595810517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61386e49addd78e686bc83de2461528f415cb82bd71d69762210de1c0f1295"/>
    <n v="1"/>
    <n v="1"/>
  </r>
  <r>
    <s v="106fd8bc-9769-46f1-9f11-7d510830378e"/>
    <d v="2023-02-15T00:00:00"/>
    <x v="78"/>
    <d v="2023-02-15T00:00:00"/>
    <n v="-0.0467948619"/>
    <n v="-0.0467948619"/>
    <x v="1"/>
    <n v="6.896730669434353"/>
    <n v="-0.3227315592376751"/>
    <n v="-0.3227315592376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f3a8dc00dfd0a2380b16e08b43ba41e9f2a6649726e1ba1b569e1296ab9ca8"/>
    <n v="1"/>
    <n v="1"/>
  </r>
  <r>
    <s v="5a9cd18b-915b-4701-9770-ba14519a17c9"/>
    <d v="2023-02-15T00:00:00"/>
    <x v="78"/>
    <d v="2023-02-15T00:00:00"/>
    <n v="-0.0551288913"/>
    <n v="-0.0551288913"/>
    <x v="1"/>
    <n v="6.896730669434353"/>
    <n v="-0.3802091154006226"/>
    <n v="-0.3802091154006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86d8ffa3b07bdac0bf04e000de9d79cfdb69c801ce4dcaa925c091ecb2b22f"/>
    <n v="1"/>
    <n v="1"/>
  </r>
  <r>
    <s v="e4dc86fa-f70e-4cca-b7e9-24c7805b0caf"/>
    <d v="2023-02-15T00:00:00"/>
    <x v="78"/>
    <d v="2023-02-15T00:00:00"/>
    <n v="-0.0168005067"/>
    <n v="-0.0168005067"/>
    <x v="1"/>
    <n v="6.896730669434353"/>
    <n v="-0.1158685698199273"/>
    <n v="-0.11586856981992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2350a26501f2342e88e83faa156aa824e56a1906b951fcf5e4d2e6eeb3ffa4"/>
    <n v="1"/>
    <n v="1"/>
  </r>
  <r>
    <s v="d18ef230-9cb3-4ff8-8ab3-2cc13121cfed"/>
    <d v="2023-02-15T00:00:00"/>
    <x v="78"/>
    <d v="2023-02-15T00:00:00"/>
    <n v="-0.0247371924"/>
    <n v="-0.0247371924"/>
    <x v="1"/>
    <n v="6.896730669434353"/>
    <n v="-0.1706057535007784"/>
    <n v="-0.17060575350077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8409cc5da21c00a25f9ae9f00b37a949e48c86fe0f9f02b65ead1f01a7802"/>
    <n v="1"/>
    <n v="1"/>
  </r>
  <r>
    <s v="d33be5ff-844b-43fa-80bd-bf8b62f5828f"/>
    <d v="2023-02-15T00:00:00"/>
    <x v="78"/>
    <d v="2023-02-15T00:00:00"/>
    <n v="-0.0196203546"/>
    <n v="-0.0196203546"/>
    <x v="1"/>
    <n v="6.896730669434353"/>
    <n v="-0.1353163013149974"/>
    <n v="-0.13531630131499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389268af50de39346dd6d2177c73471f069b4a5d55fd348b327fd3b2b50c8c"/>
    <n v="1"/>
    <n v="1"/>
  </r>
  <r>
    <s v="a592223c-2ef3-49f8-b077-d029e64c6d67"/>
    <d v="2023-02-15T00:00:00"/>
    <x v="78"/>
    <d v="2023-02-15T00:00:00"/>
    <n v="-0.0206900001"/>
    <n v="-0.0206900001"/>
    <x v="1"/>
    <n v="6.896730669434353"/>
    <n v="-0.1426933582402699"/>
    <n v="-0.14269335824026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7a6c56e5d6dc68b851e61266bb032545fec9d1017291ee85eca3644ee5918c"/>
    <n v="1"/>
    <n v="1"/>
  </r>
  <r>
    <s v="de45bf48-fcfd-43bc-8a13-2b94f276d4c7"/>
    <d v="2023-02-15T00:00:00"/>
    <x v="78"/>
    <d v="2023-02-15T00:00:00"/>
    <n v="-0.0575740833"/>
    <n v="-0.0575740833"/>
    <x v="1"/>
    <n v="6.896730669434353"/>
    <n v="-0.3970729460596782"/>
    <n v="-0.39707294605967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d13d3b0b8be7fdffe012ac80c4ba0fbb9cd9486793a59b6fcbe1ccfd2504a"/>
    <n v="1"/>
    <n v="1"/>
  </r>
  <r>
    <s v="7882f2b3-248d-4816-b585-984b86c41a5e"/>
    <d v="2023-02-15T00:00:00"/>
    <x v="78"/>
    <d v="2023-02-15T00:00:00"/>
    <n v="-0.0526531344"/>
    <n v="-0.0526531344"/>
    <x v="1"/>
    <n v="6.896730669434353"/>
    <n v="-0.3631344868583289"/>
    <n v="-0.3631344868583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162e3b3b153c2b8489aee270b96c01522ca9ef57e2b567c8e752ee81083398"/>
    <n v="1"/>
    <n v="1"/>
  </r>
  <r>
    <s v="18569d72-ef9e-4730-a8fe-4409bb952383"/>
    <d v="2023-02-15T00:00:00"/>
    <x v="78"/>
    <d v="2023-02-15T00:00:00"/>
    <n v="-0.0311114034"/>
    <n v="-0.0311114034"/>
    <x v="1"/>
    <n v="6.896730669434353"/>
    <n v="-0.2145669699979242"/>
    <n v="-0.2145669699979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63e10824f89af94297e8e27c436e99a4fc731d4673c434b5107430269ddce6"/>
    <n v="1"/>
    <n v="1"/>
  </r>
  <r>
    <s v="55c63dce-af1a-4624-a77d-e34100d5fbd4"/>
    <d v="2023-02-15T00:00:00"/>
    <x v="78"/>
    <d v="2023-02-15T00:00:00"/>
    <n v="-0.0486593208"/>
    <n v="-0.0486593208"/>
    <x v="1"/>
    <n v="6.896730669434353"/>
    <n v="-0.3355902301152049"/>
    <n v="-0.33559023011520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ecba6cd9afa3522a7db662aa1c1e82dd7ca75d86d0b5dbda3a51e5340bca"/>
    <n v="1"/>
    <n v="1"/>
  </r>
  <r>
    <s v="cc82e298-e440-4343-952a-5d5ccdf5ef4c"/>
    <d v="2023-02-15T00:00:00"/>
    <x v="78"/>
    <d v="2023-02-15T00:00:00"/>
    <n v="-0.0496883391"/>
    <n v="-0.0496883391"/>
    <x v="1"/>
    <n v="6.896730669434353"/>
    <n v="-0.3426870921842242"/>
    <n v="-0.3426870921842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ed7d1f23ff3d2c82694d3e3b0b9c1dc74b718c5adbd5155eb15f42c24277c9"/>
    <n v="1"/>
    <n v="1"/>
  </r>
  <r>
    <s v="73215f1d-bca2-4ea7-b64b-25b96f03a452"/>
    <d v="2023-02-15T00:00:00"/>
    <x v="78"/>
    <d v="2023-02-15T00:00:00"/>
    <n v="-0.0487306389"/>
    <n v="-0.0487306389"/>
    <x v="1"/>
    <n v="6.896730669434353"/>
    <n v="-0.3360820918427608"/>
    <n v="-0.33608209184276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f514df9ba489a5956b8dc1144685ac545f51a664ca1f5129a66eee1a36e7d"/>
    <n v="1"/>
    <n v="1"/>
  </r>
  <r>
    <s v="06ab0b20-59b5-480d-be27-60394388a338"/>
    <d v="2023-02-15T00:00:00"/>
    <x v="78"/>
    <d v="2023-02-15T00:00:00"/>
    <n v="-0.0334889421"/>
    <n v="-0.0334889421"/>
    <x v="1"/>
    <n v="6.896730669434353"/>
    <n v="-0.2309642140679813"/>
    <n v="-0.23096421406798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51eb212e2ac5185590927a55699d3a78af0e983f609e15219cc5802895893"/>
    <n v="1"/>
    <n v="1"/>
  </r>
  <r>
    <s v="422bd2c9-ee43-4dad-becd-6ba4b840ce94"/>
    <d v="2023-02-15T00:00:00"/>
    <x v="78"/>
    <d v="2023-02-15T00:00:00"/>
    <n v="-0.0522354141"/>
    <n v="-0.0522354141"/>
    <x v="1"/>
    <n v="6.896730669434353"/>
    <n v="-0.3602535824540736"/>
    <n v="-0.3602535824540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821c75cc1f0a019e2f615a530475baa2ad19c7391e75c7dd45c4a3ae1a4de6"/>
    <n v="1"/>
    <n v="1"/>
  </r>
  <r>
    <s v="e8b7afbd-8e8e-4a9c-9717-a7ff795c5931"/>
    <d v="2023-02-15T00:00:00"/>
    <x v="78"/>
    <d v="2023-02-15T00:00:00"/>
    <n v="-0.0373095546"/>
    <n v="-0.0373095546"/>
    <x v="1"/>
    <n v="6.896730669434353"/>
    <n v="-0.2573139494727555"/>
    <n v="-0.25731394947275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da93ff4e10ec5768092e5463c9c9f4606e0d3a705a2b2414c525130af5a5d7"/>
    <n v="1"/>
    <n v="1"/>
  </r>
  <r>
    <s v="5aec7563-2a2d-4292-a34e-d6deba01bf19"/>
    <d v="2023-02-15T00:00:00"/>
    <x v="78"/>
    <d v="2023-02-15T00:00:00"/>
    <n v="-0.038919306"/>
    <n v="-0.038919306"/>
    <x v="1"/>
    <n v="6.896730669434353"/>
    <n v="-0.2684159713233004"/>
    <n v="-0.26841597132330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f38a29167aa98657b8cc5e26e56d2f9cf120b4438762d93cd313006d6eaa81"/>
    <n v="1"/>
    <n v="1"/>
  </r>
  <r>
    <s v="12228f32-2c2a-4f5c-b5a4-cd76b238ca95"/>
    <d v="2023-02-15T00:00:00"/>
    <x v="78"/>
    <d v="2023-02-15T00:00:00"/>
    <n v="-0.025878282"/>
    <n v="-0.025878282"/>
    <x v="1"/>
    <n v="6.896730669434353"/>
    <n v="-0.178475541141671"/>
    <n v="-0.1784755411416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ab4a2bc0f0e07ce89a15232bc09fbc86afe4ebba81015b7180912a0d8267c"/>
    <n v="1"/>
    <n v="1"/>
  </r>
  <r>
    <s v="3f1d85f7-6f3e-48f7-960d-5505d3c6e56c"/>
    <d v="2023-02-15T00:00:00"/>
    <x v="78"/>
    <d v="2023-02-15T00:00:00"/>
    <n v="-0.0363111012"/>
    <n v="-0.0363111012"/>
    <x v="1"/>
    <n v="6.896730669434353"/>
    <n v="-0.2504278852869746"/>
    <n v="-0.25042788528697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0d87c613ce63eeb9a03decf003d3b3457e4cc59af2c273d86a6bc694339d06"/>
    <n v="1"/>
    <n v="1"/>
  </r>
  <r>
    <s v="9707af5f-93cf-4e88-9ac4-84cd1d338001"/>
    <d v="2023-02-15T00:00:00"/>
    <x v="78"/>
    <d v="2023-02-15T00:00:00"/>
    <n v="-0.0504626499"/>
    <n v="-0.0504626499"/>
    <x v="1"/>
    <n v="6.896730669434353"/>
    <n v="-0.3480273052262584"/>
    <n v="-0.3480273052262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afcb41f4c7ae65921ce9f0435fd2674500b8f9575a4f1a5358be1ff4a143e8"/>
    <n v="1"/>
    <n v="1"/>
  </r>
  <r>
    <s v="0be78f69-269f-417c-839a-2d825aa27479"/>
    <d v="2023-02-15T00:00:00"/>
    <x v="78"/>
    <d v="2023-02-15T00:00:00"/>
    <n v="-0.0405799989"/>
    <n v="-0.0405799989"/>
    <x v="1"/>
    <n v="6.896730669434353"/>
    <n v="-0.2798693229792423"/>
    <n v="-0.27986932297924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10d37f6d53e916bfb74515d4edca7de6cf390412079d5fb94b6e5c2a9bcaca"/>
    <n v="1"/>
    <n v="1"/>
  </r>
  <r>
    <s v="212756d7-ef68-4b8a-ae05-0ef34ede21eb"/>
    <d v="2023-02-15T00:00:00"/>
    <x v="78"/>
    <d v="2023-02-15T00:00:00"/>
    <n v="-0.0286087464"/>
    <n v="-0.0286087464"/>
    <x v="1"/>
    <n v="6.896730669434353"/>
    <n v="-0.1973068187109497"/>
    <n v="-0.19730681871094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ceefe6fbee95f66b551e73275dffee96c3bf9e1b707edd220c816758210dc8"/>
    <n v="1"/>
    <n v="1"/>
  </r>
  <r>
    <s v="d8b65bd4-0daa-491e-af43-0f2dba13b91a"/>
    <d v="2023-02-15T00:00:00"/>
    <x v="78"/>
    <d v="2023-02-15T00:00:00"/>
    <n v="-0.0219965397"/>
    <n v="-0.0219965397"/>
    <x v="1"/>
    <n v="6.896730669434353"/>
    <n v="-0.1517042099704203"/>
    <n v="-0.151704209970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185ebe0acad57fee7fedc5034930039273408557332eadfa0b45cf5886ce45"/>
    <n v="1"/>
    <n v="1"/>
  </r>
  <r>
    <s v="4664d61d-4228-4fad-81fc-dbf7036982c5"/>
    <d v="2023-02-15T00:00:00"/>
    <x v="78"/>
    <d v="2023-02-15T00:00:00"/>
    <n v="-0.025980165"/>
    <n v="-0.025980165"/>
    <x v="1"/>
    <n v="6.896730669434353"/>
    <n v="-0.1791782007524649"/>
    <n v="-0.17917820075246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b58e24a6456d7af6c8af6e12cc2d79fac6c985bedf4aa593ed5b7b222fdce3"/>
    <n v="1"/>
    <n v="1"/>
  </r>
  <r>
    <s v="ad0692ad-532d-4aae-8dc4-32b40a583a07"/>
    <d v="2023-02-15T00:00:00"/>
    <x v="78"/>
    <d v="2023-02-15T00:00:00"/>
    <n v="-0.019459653"/>
    <n v="-0.019459653"/>
    <x v="1"/>
    <n v="6.896730669434353"/>
    <n v="-0.1342079856616502"/>
    <n v="-0.1342079856616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667a0d512f01515a9cf1b1a2336440bc41cf928b46fbc874f8d536bd29781"/>
    <n v="1"/>
    <n v="1"/>
  </r>
  <r>
    <s v="4a0bc5e2-46db-41cb-9f99-dafa68011570"/>
    <d v="2023-02-15T00:00:00"/>
    <x v="78"/>
    <d v="2023-02-15T00:00:00"/>
    <n v="-0.023636856"/>
    <n v="-0.023636856"/>
    <x v="1"/>
    <n v="6.896730669434353"/>
    <n v="-0.1630170297042034"/>
    <n v="-0.16301702970420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a61aa9d355d1f17768a2f051eddf204dcf37d83dadcb11b09b2ec5b0261402"/>
    <n v="1"/>
    <n v="1"/>
  </r>
  <r>
    <s v="d9959f5f-cd45-4023-96ce-6285f8f40409"/>
    <d v="2023-02-15T00:00:00"/>
    <x v="78"/>
    <d v="2023-02-15T00:00:00"/>
    <n v="-0.0355979202"/>
    <n v="-0.0355979202"/>
    <x v="1"/>
    <n v="6.896730669434353"/>
    <n v="-0.2455092680114167"/>
    <n v="-0.24550926801141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94bb0c7b97facab55958e95b373b64e68dccd9bdf3b9565350e3117a1e78c"/>
    <n v="1"/>
    <n v="1"/>
  </r>
  <r>
    <s v="0ebf9b1b-c97a-4de0-8880-924cc9914e75"/>
    <d v="2023-02-15T00:00:00"/>
    <x v="78"/>
    <d v="2023-02-15T00:00:00"/>
    <n v="-0.0208045086"/>
    <n v="-0.0208045086"/>
    <x v="1"/>
    <n v="6.896730669434353"/>
    <n v="-0.1434830925241307"/>
    <n v="-0.14348309252413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69824daaadbe289d459ff1a902820c169a7611292e7f5bebf129156e01a64e"/>
    <n v="1"/>
    <n v="1"/>
  </r>
  <r>
    <s v="45cc80ce-eb51-427b-942b-22b19286e9e5"/>
    <d v="2023-02-15T00:00:00"/>
    <x v="78"/>
    <d v="2023-02-15T00:00:00"/>
    <n v="-0.0188992965"/>
    <n v="-0.0188992965"/>
    <x v="1"/>
    <n v="6.896730669434353"/>
    <n v="-0.1303433578022833"/>
    <n v="-0.1303433578022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7c722a7fa31d39d2aca9599ce7297e7fa6632c4afb335993268ea6f5c144bc"/>
    <n v="1"/>
    <n v="1"/>
  </r>
  <r>
    <s v="ab07bfc0-7f26-4f28-afd0-8d51ed631301"/>
    <d v="2023-02-15T00:00:00"/>
    <x v="78"/>
    <d v="2023-02-15T00:00:00"/>
    <n v="-0.0213444885"/>
    <n v="-0.0213444885"/>
    <x v="1"/>
    <n v="6.896730669434353"/>
    <n v="-0.1472071884613388"/>
    <n v="-0.14720718846133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3d9dda76d38fddbe4ee4674a773366149c337b9e384af295d55c194d619ddf"/>
    <n v="1"/>
    <n v="1"/>
  </r>
  <r>
    <s v="67292aaa-4043-4ba1-b0a6-25abd87c27d6"/>
    <d v="2023-02-15T00:00:00"/>
    <x v="78"/>
    <d v="2023-02-15T00:00:00"/>
    <n v="-0.0268563588"/>
    <n v="-0.0268563588"/>
    <x v="1"/>
    <n v="6.896730669434353"/>
    <n v="-0.1852210734052932"/>
    <n v="-0.18522107340529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bceee45478c45cbf156dba7048dad2be6b78ef0a42625dc19147e669602b29"/>
    <n v="1"/>
    <n v="1"/>
  </r>
  <r>
    <s v="2eb5ce6d-db56-4cd0-adc9-35f71c47ae30"/>
    <d v="2023-02-15T00:00:00"/>
    <x v="78"/>
    <d v="2023-02-15T00:00:00"/>
    <n v="-0.0299026605"/>
    <n v="-0.0299026605"/>
    <x v="1"/>
    <n v="6.896730669434353"/>
    <n v="-0.2062305957680332"/>
    <n v="-0.2062305957680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77a394ef0990865c40aadc6bb923453aacf388c1297252798f1236f1d20c"/>
    <n v="1"/>
    <n v="1"/>
  </r>
  <r>
    <s v="7ba5f060-da70-4316-a04c-f1a18ab0214a"/>
    <d v="2023-02-15T00:00:00"/>
    <x v="78"/>
    <d v="2023-02-15T00:00:00"/>
    <n v="-0.0321848397"/>
    <n v="-0.0321848397"/>
    <x v="1"/>
    <n v="6.896730669434353"/>
    <n v="-0.2219701710498184"/>
    <n v="-0.22197017104981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3a91f3b11f458884f9a67dbeef2e70d0b3d200f2a4db85f86a2b477dfea7c"/>
    <n v="1"/>
    <n v="1"/>
  </r>
  <r>
    <s v="8626fb5d-1f52-4522-8457-bb12f620162c"/>
    <d v="2023-02-15T00:00:00"/>
    <x v="78"/>
    <d v="2023-02-15T00:00:00"/>
    <n v="-0.0348032328"/>
    <n v="-0.0348032328"/>
    <x v="1"/>
    <n v="6.896730669434353"/>
    <n v="-0.2400285230472236"/>
    <n v="-0.240028523047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5632074cdd813c26d6d67e849a9fb9c771c3ff39d5ba54796979eac9556dda"/>
    <n v="1"/>
    <n v="1"/>
  </r>
  <r>
    <s v="f9c1f709-f9a3-4c84-ba95-1770b4baf696"/>
    <d v="2023-02-15T00:00:00"/>
    <x v="78"/>
    <d v="2023-02-15T00:00:00"/>
    <n v="-0.0317059896"/>
    <n v="-0.0317059896"/>
    <x v="1"/>
    <n v="6.896730669434353"/>
    <n v="-0.2186676708790866"/>
    <n v="-0.21866767087908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e7e9d9f1a36cd2c9d2ee8d2254e6c18fa07b7c506337845c545f4d0e863faf"/>
    <n v="1"/>
    <n v="1"/>
  </r>
  <r>
    <s v="5acd0363-63d0-472e-8e1e-1b5a225a88d9"/>
    <d v="2023-02-15T00:00:00"/>
    <x v="78"/>
    <d v="2023-02-15T00:00:00"/>
    <n v="-0.0213343002"/>
    <n v="-0.0213343002"/>
    <x v="1"/>
    <n v="6.896730669434353"/>
    <n v="-0.1471369225002594"/>
    <n v="-0.1471369225002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4922c8fbd9ea17f96e57b81605f0ae6d63d1d38493ea17b0ad5d038f414afe"/>
    <n v="1"/>
    <n v="1"/>
  </r>
  <r>
    <s v="ca7fb188-69a5-47d3-9d91-00b90efed576"/>
    <d v="2023-02-14T00:00:00"/>
    <x v="79"/>
    <d v="2023-02-14T00:00:00"/>
    <n v="-0.0539610687"/>
    <n v="-0.0539610687"/>
    <x v="1"/>
    <n v="6.560708702449193"/>
    <n v="-0.3540228530135487"/>
    <n v="-0.35402285301354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55c71f66a32e467ce8d77e11ffeca1339273d39be9e8565657de40ffd3e8bb"/>
    <n v="1"/>
    <n v="1"/>
  </r>
  <r>
    <s v="1fdef5b1-833b-44ae-9f45-285172f830ed"/>
    <d v="2023-02-14T00:00:00"/>
    <x v="79"/>
    <d v="2023-02-14T00:00:00"/>
    <n v="-0.0484657431"/>
    <n v="-0.0484657431"/>
    <x v="1"/>
    <n v="6.560708702449193"/>
    <n v="-0.3179696225268369"/>
    <n v="-0.31796962252683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b652814ae8864ae9fe69c5f830ac490b2e07b96f16f6db62e80badf345c47"/>
    <n v="1"/>
    <n v="1"/>
  </r>
  <r>
    <s v="b5d4282c-857f-4b36-9f9b-a0e8d63bc0fe"/>
    <d v="2023-02-14T00:00:00"/>
    <x v="79"/>
    <d v="2023-02-14T00:00:00"/>
    <n v="-0.0258986586"/>
    <n v="-0.0258986586"/>
    <x v="1"/>
    <n v="6.560708702449193"/>
    <n v="-0.1699135548587806"/>
    <n v="-0.16991355485878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3734dded4f183db09aca500224dfddbb735418c4f80b9c07d913e33a4bec18"/>
    <n v="1"/>
    <n v="1"/>
  </r>
  <r>
    <s v="9a704d04-19c8-4f6c-8186-a576449265fb"/>
    <d v="2023-02-14T00:00:00"/>
    <x v="79"/>
    <d v="2023-02-14T00:00:00"/>
    <n v="-0.03565485"/>
    <n v="-0.03565485"/>
    <x v="1"/>
    <n v="6.560708702449193"/>
    <n v="-0.2339210846795206"/>
    <n v="-0.2339210846795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6120a8c71e0ba6828f07cb7e8298a465502dca4bfd6259e4aa4d2af11a9a7b"/>
    <n v="1"/>
    <n v="1"/>
  </r>
  <r>
    <s v="a6cd12ea-0d07-429c-a7fe-76308f53ed3e"/>
    <d v="2023-02-14T00:00:00"/>
    <x v="79"/>
    <d v="2023-02-14T00:00:00"/>
    <n v="-0.0411301671"/>
    <n v="-0.0411301671"/>
    <x v="1"/>
    <n v="6.560708702449193"/>
    <n v="-0.2698430452261595"/>
    <n v="-0.26984304522615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45b73d15af5a9cdd120ed17d142245729545e2f50dbbd74b268c5be7fbcfb"/>
    <n v="1"/>
    <n v="1"/>
  </r>
  <r>
    <s v="1ad0f380-7c5b-4b4a-8ad4-34a1968fb53a"/>
    <d v="2023-02-14T00:00:00"/>
    <x v="79"/>
    <d v="2023-02-14T00:00:00"/>
    <n v="-0.0388276113"/>
    <n v="-0.0388276113"/>
    <x v="1"/>
    <n v="6.560708702449193"/>
    <n v="-0.2547366473512246"/>
    <n v="-0.25473664735122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df12c2fff3857b807e79fb147f93195dda23def1402933d17dac5e3eadfb75"/>
    <n v="1"/>
    <n v="1"/>
  </r>
  <r>
    <s v="a01584f1-896a-45c9-9152-f5f932a06fdf"/>
    <d v="2023-02-14T00:00:00"/>
    <x v="79"/>
    <d v="2023-02-14T00:00:00"/>
    <n v="-0.0551390796"/>
    <n v="-0.0551390796"/>
    <x v="1"/>
    <n v="6.560708702449193"/>
    <n v="-0.3617514393767588"/>
    <n v="-0.36175143937675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7f7b3b6e00060799e6982e89d4c3eb14e2aead4fe16c37f4be6bddbb0ddc5e"/>
    <n v="1"/>
    <n v="1"/>
  </r>
  <r>
    <s v="a9e7f6ee-e98c-410f-a0b8-8cf309dbe990"/>
    <d v="2023-02-14T00:00:00"/>
    <x v="79"/>
    <d v="2023-02-14T00:00:00"/>
    <n v="-0.0515731746"/>
    <n v="-0.0515731746"/>
    <x v="1"/>
    <n v="6.560708702449193"/>
    <n v="-0.3383565754111517"/>
    <n v="-0.33835657541115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33327dada3479aa40d8b042a7c411ab9d26c4fa1e945877a062e644ac300a5"/>
    <n v="1"/>
    <n v="1"/>
  </r>
  <r>
    <s v="35cc06e0-913e-4acb-8871-ab443ac2ad5b"/>
    <d v="2023-02-14T00:00:00"/>
    <x v="79"/>
    <d v="2023-02-14T00:00:00"/>
    <n v="-0.0244621083"/>
    <n v="-0.0244621083"/>
    <x v="1"/>
    <n v="6.560708702449193"/>
    <n v="-0.1604887668040646"/>
    <n v="-0.1604887668040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be77479525c8b0493180fa6edc7c80f7a735adda5fed4e9a21e90f0765f32d"/>
    <n v="1"/>
    <n v="1"/>
  </r>
  <r>
    <s v="f5979604-33c4-409c-8b9c-0893f9d03c3c"/>
    <d v="2023-02-14T00:00:00"/>
    <x v="79"/>
    <d v="2023-02-14T00:00:00"/>
    <n v="-0.0391434486"/>
    <n v="-0.0391434486"/>
    <x v="1"/>
    <n v="6.560708702449193"/>
    <n v="-0.2568087638738927"/>
    <n v="-0.25680876387389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1f1faf22288608d15f1e203a6629002ae3ca5398fe88416fce53591fe2c20b"/>
    <n v="1"/>
    <n v="1"/>
  </r>
  <r>
    <s v="89ce29ee-7f83-4113-80ef-36822f990cf0"/>
    <d v="2023-02-14T00:00:00"/>
    <x v="79"/>
    <d v="2023-02-14T00:00:00"/>
    <n v="-0.0239934465"/>
    <n v="-0.0239934465"/>
    <x v="1"/>
    <n v="6.560708702449193"/>
    <n v="-0.1574140132542991"/>
    <n v="-0.15741401325429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d99d8e4990d7de7b0d960e9bd20e429c1bf3eac1e5edab2708e6f3f37d2ec"/>
    <n v="1"/>
    <n v="1"/>
  </r>
  <r>
    <s v="78e58916-9b73-456a-98c8-461f85913692"/>
    <d v="2023-02-14T00:00:00"/>
    <x v="79"/>
    <d v="2023-02-14T00:00:00"/>
    <n v="-0.0314920353"/>
    <n v="-0.0314920353"/>
    <x v="1"/>
    <n v="6.560708702449193"/>
    <n v="-0.2066100700505472"/>
    <n v="-0.20661007005054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5279ab806abf3906ced0b83d78bf9213e200bac26e6a9041be4e92dfa3aac"/>
    <n v="1"/>
    <n v="1"/>
  </r>
  <r>
    <s v="4bd9eea8-cd31-4b5d-ba6f-5e1153c7183d"/>
    <d v="2023-02-14T00:00:00"/>
    <x v="79"/>
    <d v="2023-02-14T00:00:00"/>
    <n v="-0.0183491283"/>
    <n v="-0.0183491283"/>
    <x v="1"/>
    <n v="6.560708702449193"/>
    <n v="-0.1203832857201668"/>
    <n v="-0.12038328572016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b379ad0cdcb273297de011f639e5bdf8170b4e7fb645f34aa986837262e962"/>
    <n v="1"/>
    <n v="1"/>
  </r>
  <r>
    <s v="c3ac065b-b81f-49dd-b8ef-91eab58ff0d9"/>
    <d v="2023-02-14T00:00:00"/>
    <x v="79"/>
    <d v="2023-02-14T00:00:00"/>
    <n v="-0.0145285158"/>
    <n v="-0.0145285158"/>
    <x v="1"/>
    <n v="6.560708702449193"/>
    <n v="-0.09531736004273059"/>
    <n v="-0.095317360042730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2f725ced7ca86a7adc3b7d897adb23b754f9a61926e366a52114fc3d28077"/>
    <n v="1"/>
    <n v="1"/>
  </r>
  <r>
    <s v="acd6fe2b-e98f-4206-8048-9a25e11100e4"/>
    <d v="2023-02-14T00:00:00"/>
    <x v="79"/>
    <d v="2023-02-14T00:00:00"/>
    <n v="-0.01630128"/>
    <n v="-0.01630128"/>
    <x v="1"/>
    <n v="6.560708702449193"/>
    <n v="-0.106947949557061"/>
    <n v="-0.1069479495570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35354c61aedbb91adb4ede061a3584555259f5abf4e44f88807edbfe88e642"/>
    <n v="1"/>
    <n v="1"/>
  </r>
  <r>
    <s v="a5c5f248-2a9e-4827-b06d-b0349bcf3e80"/>
    <d v="2023-02-14T00:00:00"/>
    <x v="79"/>
    <d v="2023-02-14T00:00:00"/>
    <n v="-0.0565043118"/>
    <n v="-0.0565043118"/>
    <x v="1"/>
    <n v="6.560708702449193"/>
    <n v="-0.3707083301521626"/>
    <n v="-0.37070833015216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6bc21c34ae11a6bb3ddf214460d450447e59c09575920892866b012f699fba"/>
    <n v="1"/>
    <n v="1"/>
  </r>
  <r>
    <s v="c077c7b6-2ee9-4439-8f61-8e1b93cc2d3e"/>
    <d v="2023-02-14T00:00:00"/>
    <x v="79"/>
    <d v="2023-02-14T00:00:00"/>
    <n v="-0.0567182661"/>
    <n v="-0.0567182661"/>
    <x v="1"/>
    <n v="6.560708702449193"/>
    <n v="-0.372112021990099"/>
    <n v="-0.3721120219900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6628079a344bdee7501a552dddb1f693a9cd4aa59abb307b8408d170692b9a"/>
    <n v="1"/>
    <n v="1"/>
  </r>
  <r>
    <s v="1584310e-797b-472a-87e2-e564e4327583"/>
    <d v="2023-02-14T00:00:00"/>
    <x v="79"/>
    <d v="2023-02-14T00:00:00"/>
    <n v="-0.0225568962"/>
    <n v="-0.0225568962"/>
    <x v="1"/>
    <n v="6.560708702449193"/>
    <n v="-0.1479892251995832"/>
    <n v="-0.1479892251995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90800adf0a94bfa61937617b582c6cf0f2fd32843e2b5b70e963e33656ff2e"/>
    <n v="1"/>
    <n v="1"/>
  </r>
  <r>
    <s v="57e73b4e-8be7-4ed6-9cfa-097fe4bbfefd"/>
    <d v="2023-02-14T00:00:00"/>
    <x v="79"/>
    <d v="2023-02-14T00:00:00"/>
    <n v="-0.0473144652"/>
    <n v="-0.0473144652"/>
    <x v="1"/>
    <n v="6.560708702449193"/>
    <n v="-0.3104164235893695"/>
    <n v="-0.3104164235893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46dac6f45350b97871df936888ee3c1dccc0c4138370af99add2dd2a4b46a9"/>
    <n v="1"/>
    <n v="1"/>
  </r>
  <r>
    <s v="ff6ba71c-979c-4f14-8f54-04623d9fa6d1"/>
    <d v="2023-02-14T00:00:00"/>
    <x v="79"/>
    <d v="2023-02-14T00:00:00"/>
    <n v="-0.042994626"/>
    <n v="-0.042994626"/>
    <x v="1"/>
    <n v="6.560708702449193"/>
    <n v="-0.2820752169567484"/>
    <n v="-0.28207521695674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fb9b1393686d319b3f46c1da0c62f4e29ff539c056835f3441282575849833"/>
    <n v="1"/>
    <n v="1"/>
  </r>
  <r>
    <s v="73ecacf3-d02a-4a35-9c19-f60843cf26d5"/>
    <d v="2023-02-14T00:00:00"/>
    <x v="79"/>
    <d v="2023-02-14T00:00:00"/>
    <n v="-0.0433817814"/>
    <n v="-0.0433817814"/>
    <x v="1"/>
    <n v="6.560708702449193"/>
    <n v="-0.2846152307587285"/>
    <n v="-0.28461523075872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b2d6b4025307d96407135ee7f679dc9edba76bbe42f479bfe67fef39ad9ea"/>
    <n v="1"/>
    <n v="1"/>
  </r>
  <r>
    <s v="4b795c8e-2eb4-43bf-a51c-8090c2764608"/>
    <d v="2023-02-14T00:00:00"/>
    <x v="79"/>
    <d v="2023-02-14T00:00:00"/>
    <n v="-0.0642270432"/>
    <n v="-0.0642270432"/>
    <x v="1"/>
    <n v="6.560708702449193"/>
    <n v="-0.4213749212548203"/>
    <n v="-0.4213749212548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9fcb6c16bd4b904cb51ded690e1f74b883cce9e0707d5f5fa6c50bb27c5675"/>
    <n v="1"/>
    <n v="1"/>
  </r>
  <r>
    <s v="3978cf50-a760-41a4-a67a-af8e01a0965b"/>
    <d v="2023-02-14T00:00:00"/>
    <x v="79"/>
    <d v="2023-02-14T00:00:00"/>
    <n v="-0.0447877668"/>
    <n v="-0.0447877668"/>
    <x v="1"/>
    <n v="6.560708702449193"/>
    <n v="-0.293839491408025"/>
    <n v="-0.29383949140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c23319f879e394d57cdb7a9731ec3a30c322cccb80b6e565e4003a69c17d71"/>
    <n v="1"/>
    <n v="1"/>
  </r>
  <r>
    <s v="6e4ab64b-128a-41fc-a92c-39fe7c780900"/>
    <d v="2023-02-14T00:00:00"/>
    <x v="79"/>
    <d v="2023-02-14T00:00:00"/>
    <n v="-0.0421591854"/>
    <n v="-0.0421591854"/>
    <x v="1"/>
    <n v="6.560708702449193"/>
    <n v="-0.276594134541949"/>
    <n v="-0.2765941345419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6d4da498454c225bb07793af9d1812257ebeeba3050cd768814731439c5df"/>
    <n v="1"/>
    <n v="1"/>
  </r>
  <r>
    <s v="cbbdce16-f988-4f46-be7c-a5eb296dde54"/>
    <d v="2023-02-14T00:00:00"/>
    <x v="79"/>
    <d v="2023-02-14T00:00:00"/>
    <n v="-0.0432798984"/>
    <n v="-0.0432798984"/>
    <x v="1"/>
    <n v="6.560708702449193"/>
    <n v="-0.2839468060739969"/>
    <n v="-0.28394680607399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c99ebfea1e0b9b725bbfbfdd003c60dff43a69109d50198b43af8e4ed6ee4b"/>
    <n v="1"/>
    <n v="1"/>
  </r>
  <r>
    <s v="ff8002d3-c163-4520-a6e0-2ebefa779645"/>
    <d v="2023-02-14T00:00:00"/>
    <x v="79"/>
    <d v="2023-02-14T00:00:00"/>
    <n v="-0.0447572019"/>
    <n v="-0.0447572019"/>
    <x v="1"/>
    <n v="6.560708702449193"/>
    <n v="-0.2936389640026056"/>
    <n v="-0.2936389640026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4ad7e6b1029277b600420491276af9dfafcb7d8d4620c17d378240a929b507"/>
    <n v="1"/>
    <n v="1"/>
  </r>
  <r>
    <s v="3e863d43-36f6-4cde-9ea8-6ba47885a09c"/>
    <d v="2023-02-14T00:00:00"/>
    <x v="79"/>
    <d v="2023-02-14T00:00:00"/>
    <n v="-0.0406207521"/>
    <n v="-0.0406207521"/>
    <x v="1"/>
    <n v="6.560708702449193"/>
    <n v="-0.2665009218025013"/>
    <n v="-0.26650092180250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b2fec4ba356c806841503428da65c380d7fe299f78c7ddefa721fcb6450d50"/>
    <n v="1"/>
    <n v="1"/>
  </r>
  <r>
    <s v="eddb2086-9a0d-4de2-9aea-596b72a02c4a"/>
    <d v="2023-02-14T00:00:00"/>
    <x v="79"/>
    <d v="2023-02-14T00:00:00"/>
    <n v="-0.0529893483"/>
    <n v="-0.0529893483"/>
    <x v="1"/>
    <n v="6.560708702449193"/>
    <n v="-0.3476476785289214"/>
    <n v="-0.34764767852892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855b33e524175c8d660454f1d93bbd20d9786787a92a7dbd9942dc592ed0"/>
    <n v="1"/>
    <n v="1"/>
  </r>
  <r>
    <s v="20543189-07ea-4aff-a0b7-ff560cb5a7a7"/>
    <d v="2023-02-14T00:00:00"/>
    <x v="79"/>
    <d v="2023-02-14T00:00:00"/>
    <n v="-0.0502486956"/>
    <n v="-0.0502486956"/>
    <x v="1"/>
    <n v="6.560708702449193"/>
    <n v="-0.3296670545096405"/>
    <n v="-0.32966705450964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4f61394dbacb7f441abe81adf1c0b354cf4d81f5e5dfb29e05ba80446ba9b2"/>
    <n v="1"/>
    <n v="1"/>
  </r>
  <r>
    <s v="540f2548-47aa-4377-a405-b3a0044699d5"/>
    <d v="2023-02-14T00:00:00"/>
    <x v="79"/>
    <d v="2023-02-14T00:00:00"/>
    <n v="-0.0532542441"/>
    <n v="-0.0532542441"/>
    <x v="1"/>
    <n v="6.560708702449193"/>
    <n v="-0.3493855827092236"/>
    <n v="-0.349385582709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4040da148443e5e4e7b73cbdf76b9129ece15e0d1b2fdcfdf26595c66a643e"/>
    <n v="1"/>
    <n v="1"/>
  </r>
  <r>
    <s v="0ee2de02-d96c-4965-93f9-5c76eb04e93e"/>
    <d v="2023-02-14T00:00:00"/>
    <x v="79"/>
    <d v="2023-02-14T00:00:00"/>
    <n v="-0.0498513519"/>
    <n v="-0.0498513519"/>
    <x v="1"/>
    <n v="6.560708702449193"/>
    <n v="-0.3270601982391871"/>
    <n v="-0.32706019823918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7ffca8cb5c2dc422d42ecef429deb1f4d65fac97aeffda73ca5ac826cb7bf"/>
    <n v="1"/>
    <n v="1"/>
  </r>
  <r>
    <s v="0fe824a5-a159-486f-ac82-05eae6092d9a"/>
    <d v="2023-02-14T00:00:00"/>
    <x v="79"/>
    <d v="2023-02-14T00:00:00"/>
    <n v="-0.0422305035"/>
    <n v="-0.0422305035"/>
    <x v="1"/>
    <n v="6.560708702449193"/>
    <n v="-0.2770620318212611"/>
    <n v="-0.27706203182126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03cb67253b4f11b4d6b312953a18e5a01a6c68140805aeb16db87702038de5"/>
    <n v="1"/>
    <n v="1"/>
  </r>
  <r>
    <s v="d5f63b98-3633-45a7-a0f1-ccec4d0305b1"/>
    <d v="2023-02-14T00:00:00"/>
    <x v="79"/>
    <d v="2023-02-14T00:00:00"/>
    <n v="-0.0518278821"/>
    <n v="-0.0518278821"/>
    <x v="1"/>
    <n v="6.560708702449193"/>
    <n v="-0.3400276371229807"/>
    <n v="-0.34002763712298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511c834079380c7ec7cd4f8311c0b4cd4f9a3db638ae51fdf08c2cf304cc14"/>
    <n v="1"/>
    <n v="1"/>
  </r>
  <r>
    <s v="11c55e4c-980f-4b79-8b93-09caf68ca207"/>
    <d v="2023-02-14T00:00:00"/>
    <x v="79"/>
    <d v="2023-02-14T00:00:00"/>
    <n v="-0.0417924066"/>
    <n v="-0.0417924066"/>
    <x v="1"/>
    <n v="6.560708702449193"/>
    <n v="-0.2741878056769151"/>
    <n v="-0.27418780567691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ef4047cea0c19fba9cc628f21b0003c9fa520a0a9574e2ac82cc9185016d24"/>
    <n v="1"/>
    <n v="1"/>
  </r>
  <r>
    <s v="e4efd7aa-cb7e-438a-9fce-eeb403031bea"/>
    <d v="2023-02-14T00:00:00"/>
    <x v="79"/>
    <d v="2023-02-14T00:00:00"/>
    <n v="-0.0376865217"/>
    <n v="-0.0376865217"/>
    <x v="1"/>
    <n v="6.560708702449193"/>
    <n v="-0.2472502908822304"/>
    <n v="-0.2472502908822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1bd14fbdc92a23d2f9d564c26b9c84ad3b9aaaf003bcb206ccbbb1959cdb7f"/>
    <n v="1"/>
    <n v="1"/>
  </r>
  <r>
    <s v="569dd6e1-4feb-4c52-af7d-5991cdf96c8e"/>
    <d v="2023-02-14T00:00:00"/>
    <x v="79"/>
    <d v="2023-02-14T00:00:00"/>
    <n v="-0.0459797979"/>
    <n v="-0.0459797979"/>
    <x v="1"/>
    <n v="6.560708702449193"/>
    <n v="-0.3016600602193851"/>
    <n v="-0.30166006021938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5e0cd98d5729acc9f67f770d754687e6b81493a9e016592014545e9a4f124f"/>
    <n v="1"/>
    <n v="1"/>
  </r>
  <r>
    <s v="cc7a6833-6b7a-49e3-a49c-1ada482114dd"/>
    <d v="2023-02-14T00:00:00"/>
    <x v="79"/>
    <d v="2023-02-14T00:00:00"/>
    <n v="-0.0439523262"/>
    <n v="-0.0439523262"/>
    <x v="1"/>
    <n v="6.560708702449193"/>
    <n v="-0.2883584089932257"/>
    <n v="-0.288358408993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21cbf72b661d075b080a403f13a6e723b517d9d4002dd9c0e2b02dda1c0fe"/>
    <n v="1"/>
    <n v="1"/>
  </r>
  <r>
    <s v="162a337c-1bb3-441c-a9fd-8fa54dac4efe"/>
    <d v="2023-02-14T00:00:00"/>
    <x v="79"/>
    <d v="2023-02-14T00:00:00"/>
    <n v="-0.0432289569"/>
    <n v="-0.0432289569"/>
    <x v="1"/>
    <n v="6.560708702449193"/>
    <n v="-0.2836125937316311"/>
    <n v="-0.28361259373163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407e263406b4de0a728055c228cf8184b87ac315181147ec6d243663fe0e7c"/>
    <n v="1"/>
    <n v="1"/>
  </r>
  <r>
    <s v="1ab231c2-2b1e-41df-94cf-515dc8220130"/>
    <d v="2023-02-14T00:00:00"/>
    <x v="79"/>
    <d v="2023-02-14T00:00:00"/>
    <n v="-0.0425055876"/>
    <n v="-0.0425055876"/>
    <x v="1"/>
    <n v="6.560708702449193"/>
    <n v="-0.2788667784700365"/>
    <n v="-0.27886677847003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bf35bf31a298ff2c1ca7298fd82e76ec256571645464da7a18f1bb1e6c7822"/>
    <n v="1"/>
    <n v="1"/>
  </r>
  <r>
    <s v="5003ad7d-c61e-4dab-9407-4e47b28848e0"/>
    <d v="2023-02-14T00:00:00"/>
    <x v="79"/>
    <d v="2023-02-14T00:00:00"/>
    <n v="-0.0471514524"/>
    <n v="-0.0471514524"/>
    <x v="1"/>
    <n v="6.560708702449193"/>
    <n v="-0.3093469440937989"/>
    <n v="-0.30934694409379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0cbd79000118b7a749dfd76c801dc047595623348ec2ad61ea71c376ffcd4c"/>
    <n v="1"/>
    <n v="1"/>
  </r>
  <r>
    <s v="a045ae76-66e4-4981-8750-04cac7ad393f"/>
    <d v="2023-02-14T00:00:00"/>
    <x v="79"/>
    <d v="2023-02-14T00:00:00"/>
    <n v="-0.0381653718"/>
    <n v="-0.0381653718"/>
    <x v="1"/>
    <n v="6.560708702449193"/>
    <n v="-0.250391886900469"/>
    <n v="-0.2503918869004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e8c3bb61769a5e4d7f9d841faf49652319577c038530899280d318f752dd6e"/>
    <n v="1"/>
    <n v="1"/>
  </r>
  <r>
    <s v="fb3c52e8-02ba-4c61-a586-3dcfbf892b57"/>
    <d v="2023-02-14T00:00:00"/>
    <x v="79"/>
    <d v="2023-02-14T00:00:00"/>
    <n v="-0.05408968469999999"/>
    <n v="-0.05408968469999999"/>
    <x v="1"/>
    <n v="6.560708702449193"/>
    <n v="-0.3548666651240229"/>
    <n v="-0.35486666512402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5d1756de7111fec8c1f8ba796543aa3e3dd865ffba4586da30e71b18a73408"/>
    <n v="1"/>
    <n v="1"/>
  </r>
  <r>
    <s v="cdbacccb-615b-499d-9474-8a77f2bbd2b0"/>
    <d v="2023-02-14T00:00:00"/>
    <x v="79"/>
    <d v="2023-02-14T00:00:00"/>
    <n v="-0.0468458034"/>
    <n v="-0.0468458034"/>
    <x v="1"/>
    <n v="6.560708702449193"/>
    <n v="-0.307341670039604"/>
    <n v="-0.3073416700396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d10e7e8c0e19627d38544011ef9a2fd1af005ce82263a7f33d97862de1af2d"/>
    <n v="1"/>
    <n v="1"/>
  </r>
  <r>
    <s v="39daae95-2dfe-4342-b989-f752d2c251c7"/>
    <d v="2023-02-14T00:00:00"/>
    <x v="79"/>
    <d v="2023-02-14T00:00:00"/>
    <n v="-0.0523780503"/>
    <n v="-0.0523780503"/>
    <x v="1"/>
    <n v="6.560708702449193"/>
    <n v="-0.3436371304205316"/>
    <n v="-0.343637130420531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32785ebd9bfd565c1d29879d10f3fba63a3daeb17065db601de11ab10385d"/>
    <n v="1"/>
    <n v="1"/>
  </r>
  <r>
    <s v="58eeeb1a-18c5-4f0e-83f6-87418102a16d"/>
    <d v="2023-02-14T00:00:00"/>
    <x v="79"/>
    <d v="2023-02-14T00:00:00"/>
    <n v="-0.0453583116"/>
    <n v="-0.0453583116"/>
    <x v="1"/>
    <n v="6.560708702449193"/>
    <n v="-0.2975826696425222"/>
    <n v="-0.2975826696425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7e70164d2367392065ca9f88ac693c7b20257af61d021738dbcda942b12e1"/>
    <n v="1"/>
    <n v="1"/>
  </r>
  <r>
    <s v="9ac5aa88-00cc-40cc-b9db-041d6da6882f"/>
    <d v="2023-02-14T00:00:00"/>
    <x v="79"/>
    <d v="2023-02-14T00:00:00"/>
    <n v="-0.0487102623"/>
    <n v="-0.0487102623"/>
    <x v="1"/>
    <n v="6.560708702449193"/>
    <n v="-0.3195738417701929"/>
    <n v="-0.31957384177019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15640072be7c8c0681147736eb3b70b79573f1038391c2e73a3fe1195a0dd"/>
    <n v="1"/>
    <n v="1"/>
  </r>
  <r>
    <s v="c753e174-c73c-442a-9fd8-5d87aa340eec"/>
    <d v="2023-02-14T00:00:00"/>
    <x v="79"/>
    <d v="2023-02-14T00:00:00"/>
    <n v="-0.0450424743"/>
    <n v="-0.0450424743"/>
    <x v="1"/>
    <n v="6.560708702449193"/>
    <n v="-0.2955105531198541"/>
    <n v="-0.29551055311985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1ebfdd2264ee78912493fa235a0f93b89abf1a0f4c5196434795cb1cde971b"/>
    <n v="1"/>
    <n v="1"/>
  </r>
  <r>
    <s v="eb6052d3-5407-4410-9622-c806e5f6c88d"/>
    <d v="2023-02-14T00:00:00"/>
    <x v="79"/>
    <d v="2023-02-14T00:00:00"/>
    <n v="-0.0561579096"/>
    <n v="-0.0561579096"/>
    <x v="1"/>
    <n v="6.560708702449193"/>
    <n v="-0.3684356862240751"/>
    <n v="-0.3684356862240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02c0fdf3944eafbb3f1435a97fca87d302bf0648a6704f064d97951d4d5be"/>
    <n v="1"/>
    <n v="1"/>
  </r>
  <r>
    <s v="3669064d-28db-4199-a3a6-1599d134274c"/>
    <d v="2023-02-14T00:00:00"/>
    <x v="79"/>
    <d v="2023-02-14T00:00:00"/>
    <n v="-0.0478340685"/>
    <n v="-0.0478340685"/>
    <x v="1"/>
    <n v="6.560708702449193"/>
    <n v="-0.3138253894815008"/>
    <n v="-0.31382538948150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570064097f6f05e97b3101a84ac0e2c911b0cf4e88fbe37b3943abd5f20ab9"/>
    <n v="1"/>
    <n v="1"/>
  </r>
  <r>
    <s v="e0a9ef37-8646-4d9b-8698-664aaa80cb66"/>
    <d v="2023-02-14T00:00:00"/>
    <x v="79"/>
    <d v="2023-02-14T00:00:00"/>
    <n v="-0.05806647"/>
    <n v="-0.05806647"/>
    <x v="1"/>
    <n v="6.560708702449193"/>
    <n v="-0.380957195049505"/>
    <n v="-0.3809571950495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09a2daea661c4e2f6063da06bfa9f094a7912b4b961aaf02c0ea5f2ad00203"/>
    <n v="1"/>
    <n v="1"/>
  </r>
  <r>
    <s v="b6a4b94a-e170-4477-9b35-a944ac98ac05"/>
    <d v="2023-02-14T00:00:00"/>
    <x v="79"/>
    <d v="2023-02-14T00:00:00"/>
    <n v="-0.0377272749"/>
    <n v="-0.0377272749"/>
    <x v="1"/>
    <n v="6.560708702449193"/>
    <n v="-0.247517660756123"/>
    <n v="-0.247517660756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f7e24d7d3fe8a0a21da6ce7e68492286e3ace9b22d14a59337992257a6702"/>
    <n v="1"/>
    <n v="1"/>
  </r>
  <r>
    <s v="a7c3d44d-a011-4db8-ab78-916d819f5aaf"/>
    <d v="2023-02-14T00:00:00"/>
    <x v="79"/>
    <d v="2023-02-14T00:00:00"/>
    <n v="-0.0386951634"/>
    <n v="-0.0386951634"/>
    <x v="1"/>
    <n v="6.560708702449193"/>
    <n v="-0.2538676952610735"/>
    <n v="-0.2538676952610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3c8f648369cc0ea06fdbe6ec217392af3d6e76c3c730e2af74cafdc7358af"/>
    <n v="1"/>
    <n v="1"/>
  </r>
  <r>
    <s v="b97c354c-0fa2-495d-bdb0-93b949da7364"/>
    <d v="2023-02-14T00:00:00"/>
    <x v="79"/>
    <d v="2023-02-14T00:00:00"/>
    <n v="-0.0434225346"/>
    <n v="-0.0434225346"/>
    <x v="1"/>
    <n v="6.560708702449193"/>
    <n v="-0.2848826006326212"/>
    <n v="-0.28488260063262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84ced049464dc8ae432c51340bf48423192dd8171ad569e295f1ec652ecdce"/>
    <n v="1"/>
    <n v="1"/>
  </r>
  <r>
    <s v="3755"/>
    <d v="2023-02-13T00:00:00"/>
    <x v="80"/>
    <d v="2023-02-1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56"/>
    <d v="2023-02-13T00:00:00"/>
    <x v="80"/>
    <d v="2023-02-13T00:00:00"/>
    <n v="-13.84"/>
    <n v="-13.84"/>
    <x v="0"/>
    <n v="1"/>
    <n v="-13.84"/>
    <n v="-13.84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757"/>
    <d v="2023-02-13T00:00:00"/>
    <x v="80"/>
    <d v="2023-02-13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666"/>
    <d v="2023-02-13T00:00:00"/>
    <x v="80"/>
    <d v="2023-02-1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67"/>
    <d v="2023-02-13T00:00:00"/>
    <x v="80"/>
    <d v="2023-02-1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7"/>
    <d v="2023-02-13T00:00:00"/>
    <x v="80"/>
    <d v="2023-02-13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8"/>
    <d v="2023-02-13T00:00:00"/>
    <x v="80"/>
    <d v="2023-02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4f75614-e9a9-4efe-a57a-17998740d412"/>
    <d v="2023-02-13T00:00:00"/>
    <x v="80"/>
    <d v="2023-02-13T00:00:00"/>
    <n v="-0.0197347371"/>
    <n v="-0.0197347371"/>
    <x v="1"/>
    <n v="6.170655567117586"/>
    <n v="-0.121776265351717"/>
    <n v="-0.1217762653517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0a54b8b00b6cc93d0502082f4f382e7353ada6969f68f15dfdcccc28f8657"/>
    <n v="1"/>
    <n v="1"/>
  </r>
  <r>
    <s v="c5ced0cd-69ee-4e99-9c38-0259e7767458"/>
    <d v="2023-02-13T00:00:00"/>
    <x v="80"/>
    <d v="2023-02-13T00:00:00"/>
    <n v="-0.0245436147"/>
    <n v="-0.0245436147"/>
    <x v="1"/>
    <n v="6.170655567117586"/>
    <n v="-0.151450192685744"/>
    <n v="-0.151450192685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81f3c452214e0d71acd8c75774082fd9a9276590a22bb39fc755a2f3978262"/>
    <n v="1"/>
    <n v="1"/>
  </r>
  <r>
    <s v="232c192e-c18b-4bd7-b05b-ce12d64669f0"/>
    <d v="2023-02-13T00:00:00"/>
    <x v="80"/>
    <d v="2023-02-13T00:00:00"/>
    <n v="-0.04124223840000001"/>
    <n v="-0.04124223840000001"/>
    <x v="1"/>
    <n v="6.170655567117586"/>
    <n v="-0.2544916479833507"/>
    <n v="-0.25449164798335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08f0d34545a31635d5983308c3534441eec77756b4e982d54c0bc627db71bb"/>
    <n v="1"/>
    <n v="1"/>
  </r>
  <r>
    <s v="9d0c62eb-9e4b-4e89-84a6-a5e2b0ecc957"/>
    <d v="2023-02-13T00:00:00"/>
    <x v="80"/>
    <d v="2023-02-13T00:00:00"/>
    <n v="-0.0423731397"/>
    <n v="-0.0423731397"/>
    <x v="1"/>
    <n v="6.170655567117586"/>
    <n v="-0.2614700503860562"/>
    <n v="-0.2614700503860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e15db318a4cf26f370b0aed887ee6aed2f8b783bd5077ed04b677e10a3cb70"/>
    <n v="1"/>
    <n v="1"/>
  </r>
  <r>
    <s v="a2b8d645-7abd-4818-b64a-c599982f14c1"/>
    <d v="2023-02-13T00:00:00"/>
    <x v="80"/>
    <d v="2023-02-13T00:00:00"/>
    <n v="-0.0395815455"/>
    <n v="-0.0395815455"/>
    <x v="1"/>
    <n v="6.170655567117586"/>
    <n v="-0.244244084094693"/>
    <n v="-0.2442440840946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83f56a2428eb9d61fc5206ee6f8e19deebd8949f0fc2b8bc9b6491462d5cff"/>
    <n v="1"/>
    <n v="1"/>
  </r>
  <r>
    <s v="2ad23515-2dd6-4e3c-984b-a89a2c83d9dd"/>
    <d v="2023-02-13T00:00:00"/>
    <x v="80"/>
    <d v="2023-02-13T00:00:00"/>
    <n v="-0.0379921707"/>
    <n v="-0.0379921707"/>
    <x v="1"/>
    <n v="6.170655567117586"/>
    <n v="-0.2344365996368366"/>
    <n v="-0.23443659963683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7dd882e73a3a382362533b64ee7fcaa265c4718e2fe7640a492845d889952"/>
    <n v="1"/>
    <n v="1"/>
  </r>
  <r>
    <s v="98dda2e7-7fb0-4566-b447-13df2a938d8e"/>
    <d v="2023-02-13T00:00:00"/>
    <x v="80"/>
    <d v="2023-02-13T00:00:00"/>
    <n v="-0.0331386363"/>
    <n v="-0.0331386363"/>
    <x v="1"/>
    <n v="6.170655567117586"/>
    <n v="-0.2044871105712799"/>
    <n v="-0.20448711057127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06e15c589c19052445627f1b638630374290bae8176d9af933de226d5c26a8"/>
    <n v="1"/>
    <n v="1"/>
  </r>
  <r>
    <s v="635b55dd-3997-410b-8129-39b922827d25"/>
    <d v="2023-02-13T00:00:00"/>
    <x v="80"/>
    <d v="2023-02-13T00:00:00"/>
    <n v="-0.0279057537"/>
    <n v="-0.0279057537"/>
    <x v="1"/>
    <n v="6.170655567117586"/>
    <n v="-0.1721967944235172"/>
    <n v="-0.17219679442351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87bfc9ac89f14864451f04ab0bf4801ab9bf177938ddf88509c4533c0714bf"/>
    <n v="1"/>
    <n v="1"/>
  </r>
  <r>
    <s v="7ab5f3fc-2892-42ae-a0c1-7f0a38510719"/>
    <d v="2023-02-13T00:00:00"/>
    <x v="80"/>
    <d v="2023-02-13T00:00:00"/>
    <n v="-0.0221595525"/>
    <n v="-0.0221595525"/>
    <x v="1"/>
    <n v="6.170655567117586"/>
    <n v="-0.1367389659989594"/>
    <n v="-0.1367389659989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e3ef27bdf2024e5a5d515dc6a9fd1f617adc65a26851f66f1decd27dd44fe3"/>
    <n v="1"/>
    <n v="1"/>
  </r>
  <r>
    <s v="43f70a1e-2ace-449f-bb0d-60d23616f603"/>
    <d v="2023-02-13T00:00:00"/>
    <x v="80"/>
    <d v="2023-02-13T00:00:00"/>
    <n v="-0.0293592222"/>
    <n v="-0.0293592222"/>
    <x v="1"/>
    <n v="6.170655567117586"/>
    <n v="-0.1811656479146722"/>
    <n v="-0.18116564791467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662a4b457c4d89fb5d86dbb98b2b0b92f40fceb97a459624c992bdeba0b2"/>
    <n v="1"/>
    <n v="1"/>
  </r>
  <r>
    <s v="68c071da-1a79-49e2-b757-93415da4d5c7"/>
    <d v="2023-02-13T00:00:00"/>
    <x v="80"/>
    <d v="2023-02-13T00:00:00"/>
    <n v="-0.0195819126"/>
    <n v="-0.0195819126"/>
    <x v="1"/>
    <n v="6.170655567117586"/>
    <n v="-0.120833238"/>
    <n v="-0.1208332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b293eeb6cc8879378092e0ec4a05d2e5fa3f75c97a1ca0b5abf69fd0ab6793"/>
    <n v="1"/>
    <n v="1"/>
  </r>
  <r>
    <s v="45d139e4-8412-4470-811d-d821949c3073"/>
    <d v="2023-02-13T00:00:00"/>
    <x v="80"/>
    <d v="2023-02-13T00:00:00"/>
    <n v="-0.0250428414"/>
    <n v="-0.0250428414"/>
    <x v="1"/>
    <n v="6.170655567117586"/>
    <n v="-0.1545307487013527"/>
    <n v="-0.15453074870135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6338c6414cbfee8378d8b5316789a2272cb3b459dad40a1f75163b9d5cd7c2"/>
    <n v="1"/>
    <n v="1"/>
  </r>
  <r>
    <s v="230141c0-7cbe-4ca9-a4ff-6837564b597c"/>
    <d v="2023-02-13T00:00:00"/>
    <x v="80"/>
    <d v="2023-02-13T00:00:00"/>
    <n v="-0.0216908907"/>
    <n v="-0.0216908907"/>
    <x v="1"/>
    <n v="6.170655567117586"/>
    <n v="-0.1338470154536941"/>
    <n v="-0.13384701545369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f0dd3931fbffcf97c153f4a31deb1ba4c74f72a8afe24a57cd97c9395c96c6"/>
    <n v="1"/>
    <n v="1"/>
  </r>
  <r>
    <s v="426da26a-14b6-40f7-9751-dd256ee987c1"/>
    <d v="2023-02-13T00:00:00"/>
    <x v="80"/>
    <d v="2023-02-13T00:00:00"/>
    <n v="-0.0154556511"/>
    <n v="-0.0154556511"/>
    <x v="1"/>
    <n v="6.170655567117586"/>
    <n v="-0.09537149950364203"/>
    <n v="-0.0953714995036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bf44bf8b9e5c8a3d7c75f0d3b327ec1b0c7bf35535bf170ff088358724ab29"/>
    <n v="1"/>
    <n v="1"/>
  </r>
  <r>
    <s v="5f3ae0b8-476a-4b33-bb34-3ab56bfa021e"/>
    <d v="2023-02-13T00:00:00"/>
    <x v="80"/>
    <d v="2023-02-13T00:00:00"/>
    <n v="-0.0221493642"/>
    <n v="-0.0221493642"/>
    <x v="1"/>
    <n v="6.170655567117586"/>
    <n v="-0.136676097508845"/>
    <n v="-0.136676097508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502666a416f8aad24a403d02059c761b19d2651ea5b3317f9b5e23869ed0f1"/>
    <n v="1"/>
    <n v="1"/>
  </r>
  <r>
    <s v="d90e2195-272d-4887-88fe-fe14b81db991"/>
    <d v="2023-02-13T00:00:00"/>
    <x v="80"/>
    <d v="2023-02-13T00:00:00"/>
    <n v="-0.0173914281"/>
    <n v="-0.0173914281"/>
    <x v="1"/>
    <n v="6.170655567117586"/>
    <n v="-0.1073165126253902"/>
    <n v="-0.10731651262539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60e86f05f7487abb59c3c9baf718ddd1e17612beae373eea22f3567ec60ea0"/>
    <n v="1"/>
    <n v="1"/>
  </r>
  <r>
    <s v="099661bf-9afa-4671-b6c6-953107051ca3"/>
    <d v="2023-02-13T00:00:00"/>
    <x v="80"/>
    <d v="2023-02-13T00:00:00"/>
    <n v="-0.0136319454"/>
    <n v="-0.0136319454"/>
    <x v="1"/>
    <n v="6.170655567117586"/>
    <n v="-0.08411803977315296"/>
    <n v="-0.0841180397731529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51243f14742bc82efd91ac5195669f72716ce16835e22b80120946fe464992"/>
    <n v="1"/>
    <n v="1"/>
  </r>
  <r>
    <s v="71af1371-41ae-4c2e-baad-4e5d374c4820"/>
    <d v="2023-02-13T00:00:00"/>
    <x v="80"/>
    <d v="2023-02-13T00:00:00"/>
    <n v="-0.0187770369"/>
    <n v="-0.0187770369"/>
    <x v="1"/>
    <n v="6.170655567117586"/>
    <n v="-0.1158666272809573"/>
    <n v="-0.11586662728095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1f2471f39c8a631e6273ed34b88b78ea0d02a7800369621d050b2e522c91b3"/>
    <n v="1"/>
    <n v="1"/>
  </r>
  <r>
    <s v="aba21f3b-86f7-448f-ac96-d2297d01d5ea"/>
    <d v="2023-02-13T00:00:00"/>
    <x v="80"/>
    <d v="2023-02-13T00:00:00"/>
    <n v="-0.0213546768"/>
    <n v="-0.0213546768"/>
    <x v="1"/>
    <n v="6.170655567117586"/>
    <n v="-0.1317723552799168"/>
    <n v="-0.1317723552799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70eb187d1b819215058879eecac343e816e72dcaa4edf9d2a119790ecc74d"/>
    <n v="1"/>
    <n v="1"/>
  </r>
  <r>
    <s v="cc2a43df-dd4a-4670-8376-69261fbedf84"/>
    <d v="2023-02-13T00:00:00"/>
    <x v="80"/>
    <d v="2023-02-13T00:00:00"/>
    <n v="-0.0205701777"/>
    <n v="-0.0205701777"/>
    <x v="1"/>
    <n v="6.170655567117586"/>
    <n v="-0.126931481541103"/>
    <n v="-0.1269314815411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c76cbe00b824a67c27e9077984514256d9fb02d78a10c51406cac9837111fd"/>
    <n v="1"/>
    <n v="1"/>
  </r>
  <r>
    <s v="bc5ad6b0-83a0-490e-b3dc-97ba2540dfe2"/>
    <d v="2023-02-13T00:00:00"/>
    <x v="80"/>
    <d v="2023-02-13T00:00:00"/>
    <n v="-0.024550911"/>
    <n v="-0.024550911"/>
    <x v="1"/>
    <n v="6.170655567117586"/>
    <n v="-0.1514952156399584"/>
    <n v="-0.1514952156399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4b7a338cebc2bddfd4c826d2e0bb2d6ebf964ec168cd66165cb8b9ecd0d07"/>
    <n v="1"/>
    <n v="1"/>
  </r>
  <r>
    <s v="327f8b20-d087-4c35-b265-305462c7ab1c"/>
    <d v="2023-02-13T00:00:00"/>
    <x v="80"/>
    <d v="2023-02-13T00:00:00"/>
    <n v="-0.0328635846"/>
    <n v="-0.0328635846"/>
    <x v="1"/>
    <n v="6.170655567117586"/>
    <n v="-0.2027898612674298"/>
    <n v="-0.20278986126742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4d2407c91b71099ee166de23747ef879f96b99a7cedb99af91bcffe40ca81a"/>
    <n v="1"/>
    <n v="1"/>
  </r>
  <r>
    <s v="5097cd41-5ca6-4d93-9bf5-4c3703c38d37"/>
    <d v="2023-02-13T00:00:00"/>
    <x v="80"/>
    <d v="2023-02-13T00:00:00"/>
    <n v="-0.0222003057"/>
    <n v="-0.0222003057"/>
    <x v="1"/>
    <n v="6.170655567117586"/>
    <n v="-0.1369904399594173"/>
    <n v="-0.13699043995941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ab9a80635f16ec628eec9d3c5e2c69e733a0d2b5328d2e3dbe8bc30198582d"/>
    <n v="1"/>
    <n v="1"/>
  </r>
  <r>
    <s v="56659ddb-39e7-40de-8fed-c81905b8ea15"/>
    <d v="2023-02-13T00:00:00"/>
    <x v="80"/>
    <d v="2023-02-13T00:00:00"/>
    <n v="-0.04232219819999999"/>
    <n v="-0.04232219819999999"/>
    <x v="1"/>
    <n v="6.170655567117586"/>
    <n v="-0.2611557079354838"/>
    <n v="-0.2611557079354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bc3b8b5e8d0f7f09d752478591bb5383038fbe6684a3f302ac34e10b997714"/>
    <n v="1"/>
    <n v="1"/>
  </r>
  <r>
    <s v="ea0bd822-ddc9-498b-84ec-f3a6b35ac3fb"/>
    <d v="2023-02-13T00:00:00"/>
    <x v="80"/>
    <d v="2023-02-13T00:00:00"/>
    <n v="-0.0225772728"/>
    <n v="-0.0225772728"/>
    <x v="1"/>
    <n v="6.170655567117586"/>
    <n v="-0.1393165740936524"/>
    <n v="-0.1393165740936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f21069e60893aa6e50909712131b8040f782164992ce1d0e2a4e8c241dad6"/>
    <n v="1"/>
    <n v="1"/>
  </r>
  <r>
    <s v="5ef741ca-6f80-4ed2-a467-d75605da65c2"/>
    <d v="2023-02-13T00:00:00"/>
    <x v="80"/>
    <d v="2023-02-13T00:00:00"/>
    <n v="-0.0368365536"/>
    <n v="-0.0368365536"/>
    <x v="1"/>
    <n v="6.170655567117586"/>
    <n v="-0.2273056845452654"/>
    <n v="-0.2273056845452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c3e2d013d824f30a7b2942ef03743b61e50cbcb78e0d6457b70a6dab43da90"/>
    <n v="1"/>
    <n v="1"/>
  </r>
  <r>
    <s v="2121d4d9-c8a7-4c94-8ea4-11207a8dc28e"/>
    <d v="2023-02-13T00:00:00"/>
    <x v="80"/>
    <d v="2023-02-13T00:00:00"/>
    <n v="-0.0163318449"/>
    <n v="-0.0163318449"/>
    <x v="1"/>
    <n v="6.170655567117586"/>
    <n v="-0.100778189653486"/>
    <n v="-0.1007781896534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9211cac7a32f4dde2f30427670e219b9d47c332a22c5313af3a9681e36a39d"/>
    <n v="1"/>
    <n v="1"/>
  </r>
  <r>
    <s v="cec662c5-75be-4130-848c-7c7965ee3ced"/>
    <d v="2023-02-13T00:00:00"/>
    <x v="80"/>
    <d v="2023-02-13T00:00:00"/>
    <n v="-0.0543240156"/>
    <n v="-0.0543240156"/>
    <x v="1"/>
    <n v="6.170655567117586"/>
    <n v="-0.3352147892903226"/>
    <n v="-0.3352147892903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01c8f819263d97102f02557b77b40a381cb8efe58b492b873506cbce4171e6"/>
    <n v="1"/>
    <n v="1"/>
  </r>
  <r>
    <s v="c163e299-bb85-47ab-872a-9337987d0d20"/>
    <d v="2023-02-13T00:00:00"/>
    <x v="80"/>
    <d v="2023-02-13T00:00:00"/>
    <n v="-0.0337130847"/>
    <n v="-0.0337130847"/>
    <x v="1"/>
    <n v="6.170655567117586"/>
    <n v="-0.2080318337887617"/>
    <n v="-0.208031833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7db1080d780060b62302b41a42fd1ee5976d0c429333107450ca688526cdf"/>
    <n v="1"/>
    <n v="1"/>
  </r>
  <r>
    <s v="7fbea744-0484-438b-bde6-48240e4181be"/>
    <d v="2023-02-13T00:00:00"/>
    <x v="80"/>
    <d v="2023-02-13T00:00:00"/>
    <n v="-0.0485064963"/>
    <n v="-0.0485064963"/>
    <x v="1"/>
    <n v="6.170655567117586"/>
    <n v="-0.2993168814349636"/>
    <n v="-0.2993168814349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f57f196464f248ea1ede496966a88dd3619715223f6eb2d33a2df0ac0f35c"/>
    <n v="1"/>
    <n v="1"/>
  </r>
  <r>
    <s v="01f93ff7-f24f-4d40-817d-c3562e3194c4"/>
    <d v="2023-02-13T00:00:00"/>
    <x v="80"/>
    <d v="2023-02-13T00:00:00"/>
    <n v="-0.0424444578"/>
    <n v="-0.0424444578"/>
    <x v="1"/>
    <n v="6.170655567117586"/>
    <n v="-0.2619101298168575"/>
    <n v="-0.2619101298168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c4a29b20f8ac42603231bbf8225b421e5f1ed5d07b0edc82350a1b29de158"/>
    <n v="1"/>
    <n v="1"/>
  </r>
  <r>
    <s v="346c8788-1bb3-4d3d-bb93-2bc92d45b3ec"/>
    <d v="2023-02-13T00:00:00"/>
    <x v="80"/>
    <d v="2023-02-13T00:00:00"/>
    <n v="-0.044930403"/>
    <n v="-0.044930403"/>
    <x v="1"/>
    <n v="6.170655567117586"/>
    <n v="-0.2772500414047867"/>
    <n v="-0.27725004140478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4c47a779182a27ab55ae39af080403aa87e892f9eb92496bb7e4aa6465038a"/>
    <n v="1"/>
    <n v="1"/>
  </r>
  <r>
    <s v="629925c9-7707-4413-ade2-69518537ab51"/>
    <d v="2023-02-13T00:00:00"/>
    <x v="80"/>
    <d v="2023-02-13T00:00:00"/>
    <n v="-0.031376268"/>
    <n v="-0.031376268"/>
    <x v="1"/>
    <n v="6.170655567117586"/>
    <n v="-0.1936121428095733"/>
    <n v="-0.19361214280957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c5a06c65f31fea34b0fb84749cb616f758481504b0bb678e21a0800fff1e5"/>
    <n v="1"/>
    <n v="1"/>
  </r>
  <r>
    <s v="4861aa46-e3f2-478b-be25-373a7d86f3f9"/>
    <d v="2023-02-13T00:00:00"/>
    <x v="80"/>
    <d v="2023-02-13T00:00:00"/>
    <n v="-0.015078684"/>
    <n v="-0.015078684"/>
    <x v="1"/>
    <n v="6.170655567117586"/>
    <n v="-0.09304536536940687"/>
    <n v="-0.0930453653694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cd9c96a377c1a60ae058adbcdfe8ee86230885e1b14219b328549be6960ba3"/>
    <n v="1"/>
    <n v="1"/>
  </r>
  <r>
    <s v="b00e11b6-ab5a-437f-9fe1-b704a35d081a"/>
    <d v="2023-02-13T00:00:00"/>
    <x v="80"/>
    <d v="2023-02-13T00:00:00"/>
    <n v="-0.0235247847"/>
    <n v="-0.0235247847"/>
    <x v="1"/>
    <n v="6.170655567117586"/>
    <n v="-0.1451633436742976"/>
    <n v="-0.14516334367429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1951e1f89a0662ba0a72c8442e5157de0eb495be57a97ff78d49a2cd67f9"/>
    <n v="1"/>
    <n v="1"/>
  </r>
  <r>
    <s v="146d71a1-8724-4a6f-968b-4ee2af51018e"/>
    <d v="2023-02-13T00:00:00"/>
    <x v="80"/>
    <d v="2023-02-13T00:00:00"/>
    <n v="-0.0362194065"/>
    <n v="-0.0362194065"/>
    <x v="1"/>
    <n v="6.170655567117586"/>
    <n v="-0.2234974823569199"/>
    <n v="-0.22349748235691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30444ecbd74c07bdd7495f01ceeaf05dc65a50770105ac421d707e40843f4e"/>
    <n v="1"/>
    <n v="1"/>
  </r>
  <r>
    <s v="c077d4e3-25e1-430f-b729-219d895ef794"/>
    <d v="2023-02-13T00:00:00"/>
    <x v="80"/>
    <d v="2023-02-13T00:00:00"/>
    <n v="-0.0485268729"/>
    <n v="-0.0485268729"/>
    <x v="1"/>
    <n v="6.170655567117586"/>
    <n v="-0.2994426184151925"/>
    <n v="-0.2994426184151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baea0b249d485c4c31e0b43af3b15f9d95f5e3b9ddde3d26e8bbc15770599"/>
    <n v="1"/>
    <n v="1"/>
  </r>
  <r>
    <s v="b8e3ec45-d158-4d29-b71d-2e26ec2c2427"/>
    <d v="2023-02-13T00:00:00"/>
    <x v="80"/>
    <d v="2023-02-13T00:00:00"/>
    <n v="-0.0357099915"/>
    <n v="-0.0357099915"/>
    <x v="1"/>
    <n v="6.170655567117586"/>
    <n v="-0.2203540578511967"/>
    <n v="-0.2203540578511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a79243b9cd4ba46c6801aa234864f4743812d6eed1a2f34d600330a6a4d28e"/>
    <n v="1"/>
    <n v="1"/>
  </r>
  <r>
    <s v="08514b2a-1965-48ec-bc45-024d7744bacd"/>
    <d v="2023-02-13T00:00:00"/>
    <x v="80"/>
    <d v="2023-02-13T00:00:00"/>
    <n v="-0.0382366899"/>
    <n v="-0.0382366899"/>
    <x v="1"/>
    <n v="6.170655567117586"/>
    <n v="-0.2359454433995837"/>
    <n v="-0.2359454433995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d221534fbb83e68cf79b71d5528663add9799538903d6874f494eb476a475"/>
    <n v="1"/>
    <n v="1"/>
  </r>
  <r>
    <s v="ecb8bbe0-179f-4c45-80bb-b47354e71213"/>
    <d v="2023-02-13T00:00:00"/>
    <x v="80"/>
    <d v="2023-02-13T00:00:00"/>
    <n v="-0.0141311721"/>
    <n v="-0.0141311721"/>
    <x v="1"/>
    <n v="6.170655567117586"/>
    <n v="-0.0871985957887617"/>
    <n v="-0.087198595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30d506df27a4c3ae8f25711876bb081d52365a23d35e6a24991e78d8226cf"/>
    <n v="1"/>
    <n v="1"/>
  </r>
  <r>
    <s v="3758"/>
    <d v="2023-02-12T00:00:00"/>
    <x v="81"/>
    <d v="2023-02-12T00:00:00"/>
    <n v="-379.63"/>
    <n v="-379.63"/>
    <x v="0"/>
    <n v="1"/>
    <n v="-379.63"/>
    <n v="-379.63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cc8688b3-bcf2-4745-9c46-76be079ad135"/>
    <d v="2023-02-12T00:00:00"/>
    <x v="81"/>
    <d v="2023-02-12T00:00:00"/>
    <n v="-0.0266220279"/>
    <n v="-0.0266220279"/>
    <x v="1"/>
    <n v="6.524261603375528"/>
    <n v="-0.173689074431962"/>
    <n v="-0.1736890744319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e5f7bc13144897045d003b515044b8e173cf7f71ed3ae807b8361af42c5d7"/>
    <n v="1"/>
    <n v="1"/>
  </r>
  <r>
    <s v="3759"/>
    <d v="2023-02-11T00:00:00"/>
    <x v="82"/>
    <d v="2023-02-11T00:00:00"/>
    <n v="-250.72"/>
    <n v="-250.72"/>
    <x v="0"/>
    <n v="1"/>
    <n v="-250.72"/>
    <n v="-250.7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1f07d8c9-62db-41d3-9897-1bfd5e25336d"/>
    <d v="2023-02-11T00:00:00"/>
    <x v="82"/>
    <d v="2023-02-11T00:00:00"/>
    <n v="-0.0286997688"/>
    <n v="-0.0286997688"/>
    <x v="1"/>
    <n v="6.57022619673856"/>
    <n v="-0.1885639728101"/>
    <n v="-0.188563972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cdd431bf86ea482ceb0c50b333eeb3f1d91dddf84edf46bcc8665dd27377d5"/>
    <n v="1"/>
    <n v="1"/>
  </r>
  <r>
    <s v="3674d639-94f7-4072-b52a-a6780e1658ca"/>
    <d v="2023-02-10T00:00:00"/>
    <x v="83"/>
    <d v="2023-02-10T00:00:00"/>
    <n v="-0.0526836993"/>
    <n v="-0.0526836993"/>
    <x v="1"/>
    <n v="6.458551941238197"/>
    <n v="-0.3402604083856244"/>
    <n v="-0.34026040838562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7c059b238d18953b7a4b74a87d528009315eff208af2816c11fb90fad80aa"/>
    <n v="1"/>
    <n v="1"/>
  </r>
  <r>
    <s v="3d9f4828-f057-4edc-81fb-60cde89874ee"/>
    <d v="2023-02-10T00:00:00"/>
    <x v="83"/>
    <d v="2023-02-10T00:00:00"/>
    <n v="-0.0183491283"/>
    <n v="-0.0183491283"/>
    <x v="1"/>
    <n v="6.458551941238197"/>
    <n v="-0.1185087982019937"/>
    <n v="-0.11850879820199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0fa46560a7af36ad198c8ebba7bbaf30ca31518a153b92abaf87ca97542e2"/>
    <n v="1"/>
    <n v="1"/>
  </r>
  <r>
    <s v="e0862804-b3d9-4469-9916-f5a4719fc64a"/>
    <d v="2023-02-10T00:00:00"/>
    <x v="83"/>
    <d v="2023-02-10T00:00:00"/>
    <n v="-0.0156186639"/>
    <n v="-0.0156186639"/>
    <x v="1"/>
    <n v="6.458551941238197"/>
    <n v="-0.1008739520508919"/>
    <n v="-0.100873952050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e2fab6dc85372754f491bf98a8ebeb25b52bc2b5ac24af818745fad1dd33e"/>
    <n v="1"/>
    <n v="1"/>
  </r>
  <r>
    <s v="3760"/>
    <d v="2023-02-09T00:00:00"/>
    <x v="84"/>
    <d v="2023-02-09T00:00:00"/>
    <n v="-829.14"/>
    <n v="-829.14"/>
    <x v="0"/>
    <n v="1"/>
    <n v="-829.14"/>
    <n v="-829.14"/>
    <n v="1"/>
    <m/>
    <s v="Conta Simples"/>
    <s v="Lumx Studios S/A"/>
    <n v="100"/>
    <s v="Conselho"/>
    <s v="Lumx Studios S/A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668"/>
    <d v="2023-02-09T00:00:00"/>
    <x v="84"/>
    <d v="2023-02-09T00:00:00"/>
    <n v="173.76"/>
    <n v="173.76"/>
    <x v="0"/>
    <n v="1"/>
    <n v="173.76"/>
    <n v="173.76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9"/>
    <d v="2023-02-09T00:00:00"/>
    <x v="84"/>
    <d v="2023-02-09T00:00:00"/>
    <n v="-173.76"/>
    <n v="-173.76"/>
    <x v="0"/>
    <n v="1"/>
    <n v="-173.76"/>
    <n v="-173.7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f38e7663-da74-407e-a80f-6b7e2745c10d"/>
    <d v="2023-02-09T00:00:00"/>
    <x v="84"/>
    <d v="2023-02-09T00:00:00"/>
    <n v="-2.054164394349855"/>
    <n v="-2.054164394349855"/>
    <x v="1"/>
    <n v="6.512983571807101"/>
    <n v="-13.37873895419169"/>
    <n v="-13.37873895419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6699433f67b3752a68dfad6b2d072300b5665ad69e035d66b524291dc750bd"/>
    <n v="1"/>
    <n v="1"/>
  </r>
  <r>
    <s v="26bad081-3e92-4e0e-b26d-bfb9f075cefb"/>
    <d v="2023-02-09T00:00:00"/>
    <x v="84"/>
    <d v="2023-02-09T00:00:00"/>
    <n v="-0.0051690704"/>
    <n v="-0.0051690704"/>
    <x v="1"/>
    <n v="6.512983571807101"/>
    <n v="-0.03366607059671436"/>
    <n v="-0.033666070596714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477582c1929449c8d375586cd25f8587564308cc947623834b9a711182819"/>
    <n v="1"/>
    <n v="1"/>
  </r>
  <r>
    <s v="17fd993d-06ce-4e2b-b03b-b3154ffb1658"/>
    <d v="2023-02-09T00:00:00"/>
    <x v="84"/>
    <d v="2023-02-09T00:00:00"/>
    <n v="-0.0603702929"/>
    <n v="-0.0603702929"/>
    <x v="1"/>
    <n v="6.512983571807101"/>
    <n v="-0.3931907258828829"/>
    <n v="-0.39319072588288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c4cd972279750f86aefb6547b55984c7084d3c36edcc92a55a7ab3c72e4578"/>
    <n v="1"/>
    <n v="1"/>
  </r>
  <r>
    <s v="3761"/>
    <d v="2023-02-08T00:00:00"/>
    <x v="85"/>
    <d v="2023-02-08T00:00:00"/>
    <n v="-15000"/>
    <n v="-15000"/>
    <x v="0"/>
    <n v="1"/>
    <n v="-15000"/>
    <n v="-15000"/>
    <n v="1"/>
    <m/>
    <s v="Btg - Conta Corrente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106"/>
    <s v="Fornecedores"/>
    <s v="Suppliers"/>
    <s v="Partnerships &amp; Suppliers"/>
    <s v="Partnerships &amp; Suppliers"/>
    <x v="2"/>
    <m/>
    <m/>
    <n v="0"/>
    <n v="0"/>
  </r>
  <r>
    <s v="3762"/>
    <d v="2023-02-08T00:00:00"/>
    <x v="85"/>
    <d v="2023-02-08T00:00:00"/>
    <n v="-1044.49"/>
    <n v="-1044.49"/>
    <x v="0"/>
    <n v="1"/>
    <n v="-1044.49"/>
    <n v="-1044.4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763"/>
    <d v="2023-02-08T00:00:00"/>
    <x v="85"/>
    <d v="2023-02-08T00:00:00"/>
    <n v="-1583.45"/>
    <n v="-1583.45"/>
    <x v="0"/>
    <n v="1"/>
    <n v="-1583.45"/>
    <n v="-1583.4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764"/>
    <d v="2023-02-08T00:00:00"/>
    <x v="85"/>
    <d v="2023-02-08T00:00:00"/>
    <n v="-266.4"/>
    <n v="-266.4"/>
    <x v="0"/>
    <n v="1"/>
    <n v="-266.4"/>
    <n v="-266.4"/>
    <n v="1"/>
    <m/>
    <s v="Mercado Pago"/>
    <s v="Mercadolivre.com Atividades de Internet Ltda"/>
    <n v="100"/>
    <m/>
    <s v="Mercadolivre.com Atividades de Internet Ltda"/>
    <m/>
    <s v="Compra de Carregador do Computador para O Gabriel"/>
    <m/>
    <s v="Mercado Pago"/>
    <m/>
    <x v="64"/>
    <s v="Material de Uso e Consumo"/>
    <s v="Office"/>
    <s v="Administrative Costs"/>
    <s v="Administrative Costs"/>
    <x v="5"/>
    <m/>
    <m/>
    <n v="0"/>
    <n v="0"/>
  </r>
  <r>
    <s v="669"/>
    <d v="2023-02-08T00:00:00"/>
    <x v="85"/>
    <d v="2023-02-08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0"/>
    <d v="2023-02-08T00:00:00"/>
    <x v="85"/>
    <d v="2023-02-08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202c3ef-757e-480f-9962-40b20c8babb6"/>
    <d v="2023-02-08T00:00:00"/>
    <x v="85"/>
    <d v="2023-02-08T00:00:00"/>
    <n v="0.0007275"/>
    <n v="0.0007275"/>
    <x v="3"/>
    <n v="8621.148825065275"/>
    <n v="6.271885770234987"/>
    <n v="6.2718857702349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79e4823530301f1a3c0d67757664d4223479863c0f93eb48f82914b1a4271a4"/>
    <n v="1"/>
    <n v="1"/>
  </r>
  <r>
    <s v="cc4c44f4-e864-4709-b81f-ca49ac8250ca"/>
    <d v="2023-02-08T00:00:00"/>
    <x v="85"/>
    <d v="2023-02-08T00:00:00"/>
    <n v="-0.15420516"/>
    <n v="-0.15420516"/>
    <x v="1"/>
    <n v="6.809399477806789"/>
    <n v="-1.050044535979112"/>
    <n v="-1.050044535979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93e02596f3a06ca3ff0e95c69ec21d02623ca06e0db30bdc6cbadde4a56736"/>
    <n v="1"/>
    <n v="1"/>
  </r>
  <r>
    <s v="358"/>
    <d v="2023-02-07T00:00:00"/>
    <x v="86"/>
    <d v="2023-02-07T00:00:00"/>
    <n v="1043.8"/>
    <n v="1043.8"/>
    <x v="0"/>
    <n v="1"/>
    <n v="1043.8"/>
    <n v="1043.8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65"/>
    <d v="2023-02-07T00:00:00"/>
    <x v="86"/>
    <d v="2023-02-07T00:00:00"/>
    <n v="-2242.55"/>
    <n v="-2242.55"/>
    <x v="0"/>
    <n v="1"/>
    <n v="-2242.55"/>
    <n v="-2242.55"/>
    <n v="1"/>
    <m/>
    <s v="Btg - Conta Corrente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9"/>
    <s v="Jurídico"/>
    <s v="Legal"/>
    <s v="Operating Costs"/>
    <s v="Operating Costs"/>
    <x v="1"/>
    <m/>
    <m/>
    <n v="0"/>
    <n v="0"/>
  </r>
  <r>
    <s v="3766"/>
    <d v="2023-02-07T00:00:00"/>
    <x v="86"/>
    <d v="2023-02-07T00:00:00"/>
    <n v="-58.92"/>
    <n v="-58.92"/>
    <x v="0"/>
    <n v="1"/>
    <n v="-58.92"/>
    <n v="-58.9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99"/>
    <d v="2023-02-07T00:00:00"/>
    <x v="86"/>
    <d v="2023-02-07T00:00:00"/>
    <n v="-25.59"/>
    <n v="-25.59"/>
    <x v="0"/>
    <n v="1"/>
    <n v="-25.59"/>
    <n v="-25.59"/>
    <n v="1"/>
    <m/>
    <s v="Conta Simples"/>
    <s v="Rappi Brasil Intermediacao de Negocios Ltda"/>
    <n v="100"/>
    <m/>
    <s v="Rappi Brasil Intermediacao de Negocios Ltda"/>
    <m/>
    <s v="Compra de Refil de Sabonet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19"/>
    <d v="2023-02-07T00:00:00"/>
    <x v="86"/>
    <d v="2023-02-07T00:00:00"/>
    <n v="-33.85"/>
    <n v="-33.85"/>
    <x v="0"/>
    <n v="1"/>
    <n v="-33.85"/>
    <n v="-33.85"/>
    <n v="1"/>
    <m/>
    <s v="Conta Simples"/>
    <s v="Rappi Brasil Intermediacao de Negocios Ltda"/>
    <n v="100"/>
    <m/>
    <s v="Rappi Brasil Intermediacao de Negocios Ltda"/>
    <m/>
    <s v="Compra de Tesour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cd6a1ca2-a268-4fd2-987e-4efc383a9201"/>
    <d v="2023-02-07T00:00:00"/>
    <x v="86"/>
    <d v="2023-02-07T00:00:00"/>
    <n v="-0.0721357344"/>
    <n v="-0.0721357344"/>
    <x v="1"/>
    <n v="6.609464378575143"/>
    <n v="-0.4767785669391575"/>
    <n v="-0.47677856693915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57bb371e579aee380853574d88a715464207ad0b0958e09453e059dec1f13"/>
    <n v="1"/>
    <n v="1"/>
  </r>
  <r>
    <s v="3769"/>
    <d v="2023-02-06T00:00:00"/>
    <x v="87"/>
    <d v="2023-02-06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(Pago para Taliene -- Luciene Estava de Férias).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770"/>
    <d v="2023-02-06T00:00:00"/>
    <x v="87"/>
    <d v="2023-02-06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3771"/>
    <d v="2023-02-06T00:00:00"/>
    <x v="87"/>
    <d v="2023-02-06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72"/>
    <d v="2023-02-06T00:00:00"/>
    <x v="87"/>
    <d v="2023-02-06T00:00:00"/>
    <n v="-1600"/>
    <n v="-1600"/>
    <x v="0"/>
    <n v="1"/>
    <n v="-1600"/>
    <n v="-1600"/>
    <n v="1"/>
    <m/>
    <s v="Btg - Conta Corrente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39"/>
    <s v="Despesas com Pessoal"/>
    <s v="People"/>
    <s v="People"/>
    <s v="People"/>
    <x v="9"/>
    <m/>
    <m/>
    <n v="0"/>
    <n v="0"/>
  </r>
  <r>
    <s v="3773"/>
    <d v="2023-02-06T00:00:00"/>
    <x v="87"/>
    <d v="2023-02-06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774"/>
    <d v="2023-02-06T00:00:00"/>
    <x v="87"/>
    <d v="2023-02-06T00:00:00"/>
    <n v="-82.28"/>
    <n v="-82.28"/>
    <x v="0"/>
    <n v="1"/>
    <n v="-82.28"/>
    <n v="-82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70"/>
    <d v="2023-02-06T00:00:00"/>
    <x v="87"/>
    <d v="2023-02-06T00:00:00"/>
    <n v="35000"/>
    <n v="35000"/>
    <x v="0"/>
    <n v="1"/>
    <n v="35000"/>
    <n v="3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31"/>
    <d v="2023-02-06T00:00:00"/>
    <x v="87"/>
    <d v="2023-02-06T00:00:00"/>
    <n v="-35000"/>
    <n v="-35000"/>
    <x v="0"/>
    <n v="1"/>
    <n v="-35000"/>
    <n v="-3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1fe59e9-8c2e-4f6e-8bbf-1d9a6a3a67b4"/>
    <d v="2023-02-06T00:00:00"/>
    <x v="87"/>
    <d v="2023-02-06T00:00:00"/>
    <n v="-0.199571688"/>
    <n v="-0.199571688"/>
    <x v="1"/>
    <n v="6.168999481596683"/>
    <n v="-1.231157639813375"/>
    <n v="-1.2311576398133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3f3667f70aa4251a3445f75e11f07d261b5087182bdf2e1233a4f4ec7d9049"/>
    <n v="1"/>
    <n v="1"/>
  </r>
  <r>
    <s v="6fe8e3b1-4220-4cf9-bb53-7db33a8ffe2a"/>
    <d v="2023-02-06T00:00:00"/>
    <x v="87"/>
    <d v="2023-02-06T00:00:00"/>
    <n v="-0.1819420152"/>
    <n v="-0.1819420152"/>
    <x v="1"/>
    <n v="6.168999481596683"/>
    <n v="-1.122400197449456"/>
    <n v="-1.1224001974494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5752262e40e182afa1c8e5a2104ac385a4f05203affa124750862409859ce4"/>
    <n v="1"/>
    <n v="1"/>
  </r>
  <r>
    <s v="582595ba-4ab1-4c7a-b3fd-9199dae5eaaa"/>
    <d v="2023-02-06T00:00:00"/>
    <x v="87"/>
    <d v="2023-02-06T00:00:00"/>
    <n v="-0.1807280568"/>
    <n v="-0.1807280568"/>
    <x v="1"/>
    <n v="6.168999481596683"/>
    <n v="-1.114911288709176"/>
    <n v="-1.1149112887091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a337d3842147b5bfd306b474a249696d952f1dab3f4e36bddcb892730e3713"/>
    <n v="1"/>
    <n v="1"/>
  </r>
  <r>
    <s v="2a61cae7-3b9f-4f77-898d-f5d7f01d11de"/>
    <d v="2023-02-06T00:00:00"/>
    <x v="87"/>
    <d v="2023-02-06T00:00:00"/>
    <n v="-0.0434827088"/>
    <n v="-0.0434827088"/>
    <x v="1"/>
    <n v="6.168999481596683"/>
    <n v="-0.2682448080456195"/>
    <n v="-0.268244808045619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528fbd8fd144a05961aa03b4095e6a38a41c64d5add232fa5926d385fbe9d"/>
    <n v="1"/>
    <n v="1"/>
  </r>
  <r>
    <s v="b69cb09a-5978-4504-a84d-2f0368dc730b"/>
    <d v="2023-02-06T00:00:00"/>
    <x v="87"/>
    <d v="2023-02-06T00:00:00"/>
    <n v="-0.04601906400000001"/>
    <n v="-0.04601906400000001"/>
    <x v="1"/>
    <n v="6.168999481596683"/>
    <n v="-0.2838915819595646"/>
    <n v="-0.2838915819595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84ca3b2e298c772c21d5029e7023ead79925eee097d454967a35e79516d3b"/>
    <n v="1"/>
    <n v="1"/>
  </r>
  <r>
    <s v="143bedf9-f2ee-46d7-a794-8b7377825145"/>
    <d v="2023-02-06T00:00:00"/>
    <x v="87"/>
    <d v="2023-02-06T00:00:00"/>
    <n v="-0.32203242"/>
    <n v="-0.32203242"/>
    <x v="1"/>
    <n v="6.168999481596683"/>
    <n v="-1.986617832037325"/>
    <n v="-1.9866178320373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168279b7ee56c0f96c1ade9bbcf50fd97d9c5b7dec8413df49a075cd822cb"/>
    <n v="1"/>
    <n v="1"/>
  </r>
  <r>
    <s v="27ba9c0b-91d0-4612-8458-973bd5c9721b"/>
    <d v="2023-02-06T00:00:00"/>
    <x v="87"/>
    <d v="2023-02-06T00:00:00"/>
    <n v="-0.1065592572"/>
    <n v="-0.1065592572"/>
    <x v="1"/>
    <n v="6.168999481596683"/>
    <n v="-0.6573640024261277"/>
    <n v="-0.6573640024261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2f98bb36fdb747b58f99b5a3a6ae6ef4e1af66cca33823a67c9a35a7fc1e14"/>
    <n v="1"/>
    <n v="1"/>
  </r>
  <r>
    <s v="aa64e800-5635-4828-8f35-bec36ee23a8c"/>
    <d v="2023-02-06T00:00:00"/>
    <x v="87"/>
    <d v="2023-02-06T00:00:00"/>
    <n v="-0.06716303233599198"/>
    <n v="-0.06716303233599198"/>
    <x v="1"/>
    <n v="6.168999481596683"/>
    <n v="-0.4143287116631958"/>
    <n v="-0.4143287116631958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bf1d5488f5c6949a6379467c897ea1c1af98b26de5e4be870ab49fe1887d8a"/>
    <n v="1"/>
    <n v="1"/>
  </r>
  <r>
    <s v="6ac2d03c-bd8a-43d3-a3b2-9977ac593609"/>
    <d v="2023-02-06T00:00:00"/>
    <x v="87"/>
    <d v="2023-02-06T00:00:00"/>
    <n v="-0.0512720544"/>
    <n v="-0.0512720544"/>
    <x v="1"/>
    <n v="6.168999481596683"/>
    <n v="-0.316297277013997"/>
    <n v="-0.316297277013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b2643630e5872cfd1cd8ce84abd1979c86013d7d7d9f642adf24cc9a9ed7b"/>
    <n v="1"/>
    <n v="1"/>
  </r>
  <r>
    <s v="c460d62b-9fcb-4f6f-af3c-e096f49eff15"/>
    <d v="2023-02-06T00:00:00"/>
    <x v="87"/>
    <d v="2023-02-06T00:00:00"/>
    <n v="-0.18735738"/>
    <n v="-0.18735738"/>
    <x v="1"/>
    <n v="6.168999481596683"/>
    <n v="-1.155807580093313"/>
    <n v="-1.15580758009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d9f4b80e89487bc908891406ca77dfeefe9b6ca3f4a2a52b229d26976e495f"/>
    <n v="1"/>
    <n v="1"/>
  </r>
  <r>
    <s v="27812489-3260-4955-b650-402c9dcea45a"/>
    <d v="2023-02-06T00:00:00"/>
    <x v="87"/>
    <d v="2023-02-06T00:00:00"/>
    <n v="-0.2473201208"/>
    <n v="-0.2473201208"/>
    <x v="1"/>
    <n v="6.168999481596683"/>
    <n v="-1.525717697003629"/>
    <n v="-1.5257176970036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c995a89aebb7cc59a494c5a7761df987d5acd0dc0682ded468c6d3b67c2703"/>
    <n v="1"/>
    <n v="1"/>
  </r>
  <r>
    <s v="3775"/>
    <d v="2023-02-05T00:00:00"/>
    <x v="88"/>
    <d v="2023-02-05T00:00:00"/>
    <n v="-530.95"/>
    <n v="-530.95"/>
    <x v="0"/>
    <n v="1"/>
    <n v="-530.95"/>
    <n v="-530.95"/>
    <n v="1"/>
    <m/>
    <s v="Conta Simples"/>
    <s v="Lumx Studios S/A"/>
    <n v="100"/>
    <s v="Conselho"/>
    <s v="Lumx Studios S/A"/>
    <m/>
    <s v="Software para Deixar O Proof Mais Rápido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776"/>
    <d v="2023-02-05T00:00:00"/>
    <x v="88"/>
    <d v="2023-02-05T00:00:00"/>
    <n v="-548.51"/>
    <n v="-548.51"/>
    <x v="0"/>
    <n v="1"/>
    <n v="-548.51"/>
    <n v="-548.51"/>
    <n v="1"/>
    <m/>
    <s v="Mercado Pago"/>
    <s v="Pinata Cloud"/>
    <n v="100"/>
    <m/>
    <s v="Pinata Cloud"/>
    <m/>
    <s v="Software - Pinata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777"/>
    <d v="2023-02-04T00:00:00"/>
    <x v="89"/>
    <d v="2023-02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78"/>
    <d v="2023-02-03T00:00:00"/>
    <x v="90"/>
    <d v="2023-02-03T00:00:00"/>
    <n v="-804"/>
    <n v="-804"/>
    <x v="0"/>
    <n v="1"/>
    <n v="-804"/>
    <n v="-804"/>
    <n v="1"/>
    <m/>
    <s v="Btg - Conta Corrente"/>
    <s v="Matheus Henrique Carvalho Rocha"/>
    <n v="100"/>
    <m/>
    <s v="Matheus Henrique Carvalho Rocha"/>
    <m/>
    <s v="Referente Aos 3 Dias de Serviço em Fevereir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79"/>
    <d v="2023-02-03T00:00:00"/>
    <x v="90"/>
    <d v="2023-02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0"/>
    <d v="2023-02-03T00:00:00"/>
    <x v="90"/>
    <d v="2023-02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1"/>
    <d v="2023-02-03T00:00:00"/>
    <x v="90"/>
    <d v="2023-02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2"/>
    <d v="2023-02-03T00:00:00"/>
    <x v="90"/>
    <d v="2023-02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3783"/>
    <d v="2023-02-03T00:00:00"/>
    <x v="90"/>
    <d v="2023-02-03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4"/>
    <d v="2023-02-03T00:00:00"/>
    <x v="90"/>
    <d v="2023-02-03T00:00:00"/>
    <n v="-1302"/>
    <n v="-1302"/>
    <x v="0"/>
    <n v="1"/>
    <n v="-1302"/>
    <n v="-1302"/>
    <n v="1"/>
    <m/>
    <s v="Btg - Conta Corrente"/>
    <s v="Gabriel Polverelli Nogueira"/>
    <n v="100"/>
    <s v="Tecnologia"/>
    <s v="Gabriel Polverelli Nogueira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85"/>
    <d v="2023-02-03T00:00:00"/>
    <x v="90"/>
    <d v="2023-02-03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6"/>
    <d v="2023-02-03T00:00:00"/>
    <x v="90"/>
    <d v="2023-02-03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787"/>
    <d v="2023-02-03T00:00:00"/>
    <x v="90"/>
    <d v="2023-02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8"/>
    <d v="2023-02-03T00:00:00"/>
    <x v="90"/>
    <d v="2023-02-03T00:00:00"/>
    <n v="-2208.68"/>
    <n v="-2208.68"/>
    <x v="0"/>
    <n v="1"/>
    <n v="-2208.68"/>
    <n v="-2208.68"/>
    <n v="1"/>
    <m/>
    <s v="Btg - Conta Corrente"/>
    <s v="Municipio de Rio de Janeiro"/>
    <n v="100"/>
    <m/>
    <s v="Municipio de Rio de Janeiro"/>
    <m/>
    <s v="Iss Janeiro"/>
    <m/>
    <s v="Btg - Conta Corrente"/>
    <m/>
    <x v="47"/>
    <s v="Impostos"/>
    <s v="Tax And Fees"/>
    <s v="Tax And Fees"/>
    <s v="Tax And Fees"/>
    <x v="13"/>
    <m/>
    <m/>
    <n v="0"/>
    <n v="0"/>
  </r>
  <r>
    <s v="3789"/>
    <d v="2023-02-03T00:00:00"/>
    <x v="90"/>
    <d v="2023-02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0"/>
    <d v="2023-02-03T00:00:00"/>
    <x v="90"/>
    <d v="2023-02-03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1"/>
    <d v="2023-02-03T00:00:00"/>
    <x v="90"/>
    <d v="2023-02-03T00:00:00"/>
    <n v="-8698"/>
    <n v="-8698"/>
    <x v="0"/>
    <n v="1"/>
    <n v="-8698"/>
    <n v="-869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2"/>
    <d v="2023-02-03T00:00:00"/>
    <x v="90"/>
    <d v="2023-02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793"/>
    <d v="2023-02-03T00:00:00"/>
    <x v="90"/>
    <d v="2023-02-03T00:00:00"/>
    <n v="-1302"/>
    <n v="-1302"/>
    <x v="0"/>
    <n v="1"/>
    <n v="-1302"/>
    <n v="-1302"/>
    <n v="1"/>
    <m/>
    <s v="Btg - Conta Corrente"/>
    <s v="Caio Barbosa Zacarias"/>
    <n v="100"/>
    <s v="Comercial"/>
    <s v="Caio Barbosa Zacarias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94"/>
    <d v="2023-02-03T00:00:00"/>
    <x v="90"/>
    <d v="2023-02-03T00:00:00"/>
    <n v="-40"/>
    <n v="-40"/>
    <x v="0"/>
    <n v="1"/>
    <n v="-40"/>
    <n v="-40"/>
    <n v="1"/>
    <m/>
    <s v="Conta Simples"/>
    <s v="Serasa S.A."/>
    <n v="100"/>
    <m/>
    <s v="Serasa S.A."/>
    <m/>
    <s v="Outros - Report Serasa"/>
    <m/>
    <s v="Conta Simples"/>
    <m/>
    <x v="107"/>
    <s v="Outros"/>
    <s v="Others"/>
    <s v="Administrative Costs"/>
    <s v="Administrative Costs"/>
    <x v="5"/>
    <m/>
    <m/>
    <n v="0"/>
    <n v="0"/>
  </r>
  <r>
    <s v="3795"/>
    <d v="2023-02-03T00:00:00"/>
    <x v="90"/>
    <d v="2023-02-03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6"/>
    <d v="2023-02-03T00:00:00"/>
    <x v="90"/>
    <d v="2023-02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97"/>
    <d v="2023-02-03T00:00:00"/>
    <x v="90"/>
    <d v="2023-02-03T00:00:00"/>
    <n v="-3855.97"/>
    <n v="-3855.97"/>
    <x v="0"/>
    <n v="1"/>
    <n v="-3855.97"/>
    <n v="-3855.97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798"/>
    <d v="2023-02-03T00:00:00"/>
    <x v="90"/>
    <d v="2023-02-03T00:00:00"/>
    <n v="-125.44"/>
    <n v="-125.44"/>
    <x v="0"/>
    <n v="1"/>
    <n v="-125.44"/>
    <n v="-125.44"/>
    <n v="1"/>
    <m/>
    <s v="Conta Simples"/>
    <s v="Melhor Envio Ltda"/>
    <n v="100"/>
    <s v="Conselho"/>
    <s v="Melhor Envio Ltda"/>
    <m/>
    <s v="Etiqueta de Envio para Devolução do Equipamento Matheus Rocha (Po)"/>
    <m/>
    <s v="Conta Simples"/>
    <m/>
    <x v="80"/>
    <s v="Outros"/>
    <s v="People"/>
    <s v="People"/>
    <s v="People"/>
    <x v="5"/>
    <m/>
    <m/>
    <n v="0"/>
    <n v="0"/>
  </r>
  <r>
    <s v="3799"/>
    <d v="2023-02-03T00:00:00"/>
    <x v="90"/>
    <d v="2023-02-03T00:00:00"/>
    <n v="-1800"/>
    <n v="-1800"/>
    <x v="0"/>
    <n v="1"/>
    <n v="-1800"/>
    <n v="-18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0"/>
    <d v="2023-02-03T00:00:00"/>
    <x v="90"/>
    <d v="2023-02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1"/>
    <d v="2023-02-03T00:00:00"/>
    <x v="90"/>
    <d v="2023-02-03T00:00:00"/>
    <n v="-1302"/>
    <n v="-1302"/>
    <x v="0"/>
    <n v="1"/>
    <n v="-1302"/>
    <n v="-130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02"/>
    <d v="2023-02-03T00:00:00"/>
    <x v="90"/>
    <d v="2023-02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3"/>
    <d v="2023-02-03T00:00:00"/>
    <x v="90"/>
    <d v="2023-02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4"/>
    <d v="2023-02-03T00:00:00"/>
    <x v="90"/>
    <d v="2023-02-03T00:00:00"/>
    <n v="-3500"/>
    <n v="-3500"/>
    <x v="0"/>
    <n v="1"/>
    <n v="-3500"/>
    <n v="-3500"/>
    <n v="1"/>
    <m/>
    <s v="Btg - Conta Corrente"/>
    <s v="Artur Oliveira Guedes"/>
    <n v="100"/>
    <m/>
    <s v="Artur Oliveira Guedes"/>
    <m/>
    <s v="Arthur Guedes - Freela - Baixa por Conciliação"/>
    <m/>
    <s v="Btg - Conta Corrente"/>
    <m/>
    <x v="98"/>
    <s v="Despesas com Pessoal"/>
    <s v="People"/>
    <s v="People"/>
    <s v="People"/>
    <x v="9"/>
    <m/>
    <m/>
    <n v="0"/>
    <n v="0"/>
  </r>
  <r>
    <s v="3805"/>
    <d v="2023-02-03T00:00:00"/>
    <x v="90"/>
    <d v="2023-02-03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6"/>
    <d v="2023-02-03T00:00:00"/>
    <x v="90"/>
    <d v="2023-02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7"/>
    <d v="2023-02-03T00:00:00"/>
    <x v="90"/>
    <d v="2023-02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671"/>
    <d v="2023-02-03T00:00:00"/>
    <x v="90"/>
    <d v="2023-02-03T00:00:00"/>
    <n v="160000"/>
    <n v="160000"/>
    <x v="0"/>
    <n v="1"/>
    <n v="160000"/>
    <n v="1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2"/>
    <d v="2023-02-03T00:00:00"/>
    <x v="90"/>
    <d v="2023-02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808"/>
    <d v="2023-02-02T00:00:00"/>
    <x v="91"/>
    <d v="2023-02-02T00:00:00"/>
    <n v="-283.89"/>
    <n v="-283.89"/>
    <x v="0"/>
    <n v="1"/>
    <n v="-283.89"/>
    <n v="-283.89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1da55e1b-9b5c-4f07-af11-b5996ce9511a"/>
    <d v="2023-02-02T00:00:00"/>
    <x v="91"/>
    <d v="2023-02-02T00:00:00"/>
    <n v="-0.0435099366"/>
    <n v="-0.0435099366"/>
    <x v="1"/>
    <n v="5.997968511934992"/>
    <n v="-0.2609712296830878"/>
    <n v="-0.26097122968308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3444642eed4bcab95aed16901c227e9ca83aa0fbda2a106c08a5d1c24cc5b"/>
    <n v="1"/>
    <n v="1"/>
  </r>
  <r>
    <s v="c5b2300e-b427-40bb-a575-0f6c6b7945af"/>
    <d v="2023-02-02T00:00:00"/>
    <x v="91"/>
    <d v="2023-02-02T00:00:00"/>
    <n v="-0.0472866216"/>
    <n v="-0.0472866216"/>
    <x v="1"/>
    <n v="5.997968511934992"/>
    <n v="-0.283623667392585"/>
    <n v="-0.2836236673925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a1319432998772ea88b69979daf259c2d1689c34dc3ceeea041cc5422bbf8"/>
    <n v="1"/>
    <n v="1"/>
  </r>
  <r>
    <s v="359"/>
    <d v="2023-02-01T00:00:00"/>
    <x v="92"/>
    <d v="2023-02-01T00:00:00"/>
    <n v="38140"/>
    <n v="38140"/>
    <x v="0"/>
    <n v="1"/>
    <n v="38140"/>
    <n v="38140"/>
    <n v="1"/>
    <m/>
    <s v="Ambev S.A."/>
    <s v="Btg - Conta Corrente"/>
    <n v="100"/>
    <s v="Comercial"/>
    <s v="Ambev S.A."/>
    <m/>
    <s v="Projeto Guaraná Antartica"/>
    <m/>
    <s v="Btg - Conta Corrente"/>
    <s v="Guaraná Antartica"/>
    <x v="108"/>
    <s v="Consultoria"/>
    <s v="Non Recurrent"/>
    <s v="Operating Revenue"/>
    <s v="Operating Revenue"/>
    <x v="12"/>
    <m/>
    <m/>
    <n v="0"/>
    <n v="0"/>
  </r>
  <r>
    <s v="3809"/>
    <d v="2023-02-01T00:00:00"/>
    <x v="92"/>
    <d v="2023-02-01T00:00:00"/>
    <n v="-61.08"/>
    <n v="-61.08"/>
    <x v="0"/>
    <n v="1"/>
    <n v="-61.08"/>
    <n v="-61.08"/>
    <n v="1"/>
    <m/>
    <s v="Conta Simples"/>
    <s v="Lumx Studios S/A"/>
    <n v="100"/>
    <s v="Conselho"/>
    <s v="Lumx Studios S/A"/>
    <m/>
    <s v="Compra de Papel Diabo Verde, Saco de Lixo e Álcool 70.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10"/>
    <d v="2023-02-01T00:00:00"/>
    <x v="92"/>
    <d v="2023-02-01T00:00:00"/>
    <n v="-331.87"/>
    <n v="-331.87"/>
    <x v="0"/>
    <n v="1"/>
    <n v="-331.87"/>
    <n v="-331.87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3811"/>
    <d v="2023-02-01T00:00:00"/>
    <x v="92"/>
    <d v="2023-02-01T00:00:00"/>
    <n v="-5476.81"/>
    <n v="-5476.81"/>
    <x v="0"/>
    <n v="1"/>
    <n v="-5476.81"/>
    <n v="-5476.81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812"/>
    <d v="2023-02-01T00:00:00"/>
    <x v="92"/>
    <d v="2023-02-01T00:00:00"/>
    <n v="-1621.75"/>
    <n v="-1621.75"/>
    <x v="0"/>
    <n v="1"/>
    <n v="-1621.75"/>
    <n v="-1621.7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813"/>
    <d v="2023-02-01T00:00:00"/>
    <x v="92"/>
    <d v="2023-0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814"/>
    <d v="2023-02-01T00:00:00"/>
    <x v="92"/>
    <d v="2023-02-01T00:00:00"/>
    <n v="-214.55"/>
    <n v="-214.55"/>
    <x v="0"/>
    <n v="1"/>
    <n v="-214.55"/>
    <n v="-214.5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815"/>
    <d v="2023-02-01T00:00:00"/>
    <x v="92"/>
    <d v="2023-02-01T00:00:00"/>
    <n v="-1210.86"/>
    <n v="-1210.86"/>
    <x v="0"/>
    <n v="1"/>
    <n v="-1210.86"/>
    <n v="-1210.86"/>
    <n v="1"/>
    <m/>
    <s v="Btg - Conta Corrente"/>
    <s v="Ministerio da Fazenda"/>
    <n v="100"/>
    <s v="Lumx"/>
    <s v="Ministerio da Fazenda"/>
    <m/>
    <s v="Cp Segurados e Cp Patronal"/>
    <m/>
    <s v="Btg - Conta Corrente"/>
    <m/>
    <x v="41"/>
    <s v="Despesas com Pessoal"/>
    <s v="People"/>
    <s v="People"/>
    <s v="People"/>
    <x v="9"/>
    <m/>
    <m/>
    <n v="0"/>
    <n v="0"/>
  </r>
  <r>
    <s v="672"/>
    <d v="2023-02-01T00:00:00"/>
    <x v="92"/>
    <d v="2023-02-0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73"/>
    <d v="2023-02-01T00:00:00"/>
    <x v="92"/>
    <d v="2023-0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3"/>
    <d v="2023-02-01T00:00:00"/>
    <x v="92"/>
    <d v="2023-02-0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4"/>
    <d v="2023-02-01T00:00:00"/>
    <x v="92"/>
    <d v="2023-0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bbbc9a8-a903-418b-9c91-20262ebb452a"/>
    <d v="2023-02-01T00:00:00"/>
    <x v="92"/>
    <d v="2023-02-01T00:00:00"/>
    <n v="-0.0467586804"/>
    <n v="-0.0467586804"/>
    <x v="1"/>
    <n v="6.07015760040671"/>
    <n v="-0.2838325592150482"/>
    <n v="-0.28383255921504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25500e23d904f1da9a20d597f01d7c7cd7fa7ac40f9b90559a26afe5ced171"/>
    <n v="1"/>
    <n v="1"/>
  </r>
  <r>
    <s v="097d9028-a013-4cdf-9359-ea273aad4061"/>
    <d v="2023-02-01T00:00:00"/>
    <x v="92"/>
    <d v="2023-02-01T00:00:00"/>
    <n v="-0.0086960666"/>
    <n v="-0.0086960666"/>
    <x v="1"/>
    <n v="6.07015760040671"/>
    <n v="-0.05278649476563294"/>
    <n v="-0.0527864947656329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abc9476918fbbd1306332b13abbf3a251bfb12552d6b4ae41e1eae35ec845d"/>
    <n v="1"/>
    <n v="1"/>
  </r>
  <r>
    <s v="3816"/>
    <d v="2023-01-31T00:00:00"/>
    <x v="93"/>
    <d v="2023-01-31T00:00:00"/>
    <n v="-30.23"/>
    <n v="-30.23"/>
    <x v="0"/>
    <n v="1"/>
    <n v="-30.23"/>
    <n v="-30.2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817"/>
    <d v="2023-01-31T00:00:00"/>
    <x v="93"/>
    <d v="2023-01-31T00:00:00"/>
    <n v="-15898.67"/>
    <n v="-15898.67"/>
    <x v="0"/>
    <n v="1"/>
    <n v="-15898.67"/>
    <n v="-15898.67"/>
    <n v="1"/>
    <m/>
    <s v="Btg - Conta Corrente"/>
    <s v="Ministério da Economia"/>
    <n v="100"/>
    <m/>
    <s v="Ministério da Economia"/>
    <m/>
    <s v="Guia 1/3 Parcelamento Csll"/>
    <m/>
    <s v="Btg - Conta Corrente"/>
    <m/>
    <x v="44"/>
    <s v="Impostos"/>
    <s v="Tax And Fees"/>
    <s v="Tax And Fees"/>
    <s v="Tax And Fees"/>
    <x v="13"/>
    <m/>
    <m/>
    <n v="0"/>
    <n v="0"/>
  </r>
  <r>
    <s v="3818"/>
    <d v="2023-01-31T00:00:00"/>
    <x v="93"/>
    <d v="2023-01-31T00:00:00"/>
    <n v="-41767.84"/>
    <n v="-41767.84"/>
    <x v="0"/>
    <n v="1"/>
    <n v="-41767.84"/>
    <n v="-41767.84"/>
    <n v="1"/>
    <m/>
    <s v="Btg - Conta Corrente"/>
    <s v="Ministério da Economia"/>
    <n v="100"/>
    <m/>
    <s v="Ministério da Economia"/>
    <m/>
    <s v="Guia 1/3 Parcelamento Irpj"/>
    <m/>
    <s v="Btg - Conta Corrente"/>
    <m/>
    <x v="45"/>
    <s v="Impostos"/>
    <s v="Tax And Fees"/>
    <s v="Tax And Fees"/>
    <s v="Tax And Fees"/>
    <x v="13"/>
    <m/>
    <m/>
    <n v="0"/>
    <n v="0"/>
  </r>
  <r>
    <s v="3819"/>
    <d v="2023-01-31T00:00:00"/>
    <x v="93"/>
    <d v="2023-01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46"/>
    <d v="2023-01-31T00:00:00"/>
    <x v="93"/>
    <d v="2023-01-31T00:00:00"/>
    <n v="3.33"/>
    <n v="3.33"/>
    <x v="0"/>
    <n v="1"/>
    <n v="3.33"/>
    <n v="3.33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74"/>
    <d v="2023-01-31T00:00:00"/>
    <x v="93"/>
    <d v="2023-01-31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75"/>
    <d v="2023-01-31T00:00:00"/>
    <x v="93"/>
    <d v="2023-01-31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5"/>
    <d v="2023-01-31T00:00:00"/>
    <x v="93"/>
    <d v="2023-01-31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6"/>
    <d v="2023-01-31T00:00:00"/>
    <x v="93"/>
    <d v="2023-01-31T00:00:00"/>
    <n v="-60000"/>
    <n v="-60000"/>
    <x v="0"/>
    <n v="1"/>
    <n v="-60000"/>
    <n v="-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a049a6c-5f1b-4311-83ba-dd1ba8ab0e0f"/>
    <d v="2023-01-31T00:00:00"/>
    <x v="93"/>
    <d v="2023-01-31T00:00:00"/>
    <n v="-0.002471054212362505"/>
    <n v="-0.002471054212362505"/>
    <x v="3"/>
    <n v="8093.261868300154"/>
    <n v="-19.99888883141593"/>
    <n v="-19.9988888314159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17c0d707-a4d9-4f35-b0ee-7d768908600e"/>
    <d v="2023-01-31T00:00:00"/>
    <x v="93"/>
    <d v="2023-01-31T00:00:00"/>
    <n v="0"/>
    <n v="0"/>
    <x v="3"/>
    <n v="8093.26186830015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418dff0c-5202-4ef0-a68f-b41ef6c5b0d6"/>
    <d v="2023-01-31T00:00:00"/>
    <x v="93"/>
    <d v="2023-01-31T00:00:00"/>
    <n v="-0.0300164128"/>
    <n v="-0.0300164128"/>
    <x v="1"/>
    <n v="5.661051556916794"/>
    <n v="-0.1699244604144972"/>
    <n v="-0.16992446041449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eb9de5176421c6253b5a60dfbe6a0a8f7109eee9d7a3b4d44d5cfe16865161"/>
    <n v="1"/>
    <n v="1"/>
  </r>
  <r>
    <s v="55e993cf-47f9-48ae-b4dc-d45e0c5b048e"/>
    <d v="2023-01-31T00:00:00"/>
    <x v="93"/>
    <d v="2023-01-31T00:00:00"/>
    <n v="-0.0235308238"/>
    <n v="-0.0235308238"/>
    <x v="1"/>
    <n v="5.661051556916794"/>
    <n v="-0.1332092067085248"/>
    <n v="-0.13320920670852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65c0532b1ac5030634dd23d07cce0e3b3ee6270d9ddb91d8bc22aca51943eb"/>
    <n v="1"/>
    <n v="1"/>
  </r>
  <r>
    <s v="c0575659-6b04-49dd-8b12-006114fd7bec"/>
    <d v="2023-01-31T00:00:00"/>
    <x v="93"/>
    <d v="2023-01-31T00:00:00"/>
    <n v="-0.0191763678"/>
    <n v="-0.0191763678"/>
    <x v="1"/>
    <n v="5.661051556916794"/>
    <n v="-0.1085584067901991"/>
    <n v="-0.10855840679019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d6f00fe7e2c82e6f3f7ad9db4fe4b1350d46ae82ba9815e94223bdeabe6b15"/>
    <n v="1"/>
    <n v="1"/>
  </r>
  <r>
    <s v="bf91a59e-6a84-4a3a-b94b-6dd7be21acb2"/>
    <d v="2023-01-31T00:00:00"/>
    <x v="93"/>
    <d v="2023-01-31T00:00:00"/>
    <n v="-0.0284210208"/>
    <n v="-0.0284210208"/>
    <x v="1"/>
    <n v="5.661051556916794"/>
    <n v="-0.1608928640490046"/>
    <n v="-0.16089286404900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9b2413ea0f4a8fd9f73517a90642a9b72d964cd24181ccb721518e1668cf46"/>
    <n v="1"/>
    <n v="1"/>
  </r>
  <r>
    <s v="5ad38122-de69-42e8-8d76-66b31e90083d"/>
    <d v="2023-01-31T00:00:00"/>
    <x v="93"/>
    <d v="2023-01-31T00:00:00"/>
    <n v="-0.015854586"/>
    <n v="-0.015854586"/>
    <x v="1"/>
    <n v="5.661051556916794"/>
    <n v="-0.08975362875957121"/>
    <n v="-0.089753628759571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5da82c308ea417ef7e7cdb2c43135c7809ff94cb1e82af74448312480f30a"/>
    <n v="1"/>
    <n v="1"/>
  </r>
  <r>
    <s v="4fb97622-ae76-4abb-92a3-c73c55d8def1"/>
    <d v="2023-01-31T00:00:00"/>
    <x v="93"/>
    <d v="2023-01-31T00:00:00"/>
    <n v="-0.0244568154"/>
    <n v="-0.0244568154"/>
    <x v="1"/>
    <n v="5.661051556916794"/>
    <n v="-0.1384512928973966"/>
    <n v="-0.138451292897396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e4bbb89ebf29026a6e270acfa31f90974f936cd8fb430d7f6cde9df96f446b"/>
    <n v="1"/>
    <n v="1"/>
  </r>
  <r>
    <s v="db899e96-84d3-458d-8ebe-48deb5d444b0"/>
    <d v="2023-01-31T00:00:00"/>
    <x v="93"/>
    <d v="2023-01-31T00:00:00"/>
    <n v="-5"/>
    <n v="-5"/>
    <x v="5"/>
    <n v="5.103624298111281"/>
    <n v="-25.51812149055641"/>
    <n v="-25.51812149055641"/>
    <n v="1"/>
    <m/>
    <s v="Gnosis"/>
    <m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3820"/>
    <d v="2023-01-30T00:00:00"/>
    <x v="94"/>
    <d v="2023-01-30T00:00:00"/>
    <n v="-34.37"/>
    <n v="-34.37"/>
    <x v="0"/>
    <n v="1"/>
    <n v="-34.37"/>
    <n v="-34.37"/>
    <n v="1"/>
    <m/>
    <s v="Conta Simples"/>
    <s v="Rappi Brasil Intermediacao de Negocios Ltda"/>
    <n v="100"/>
    <m/>
    <s v="Rappi Brasil Intermediacao de Negocios Ltda"/>
    <m/>
    <s v="Compra de Papel Higiênico e Saco de Lix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21"/>
    <d v="2023-01-30T00:00:00"/>
    <x v="94"/>
    <d v="2023-01-30T00:00:00"/>
    <n v="-589.26"/>
    <n v="-589.26"/>
    <x v="0"/>
    <n v="1"/>
    <n v="-589.26"/>
    <n v="-589.26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822"/>
    <d v="2023-01-30T00:00:00"/>
    <x v="94"/>
    <d v="2023-01-30T00:00:00"/>
    <n v="-2900"/>
    <n v="-2900"/>
    <x v="0"/>
    <n v="1"/>
    <n v="-2900"/>
    <n v="-29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823"/>
    <d v="2023-01-30T00:00:00"/>
    <x v="94"/>
    <d v="2023-01-30T00:00:00"/>
    <n v="-39"/>
    <n v="-39"/>
    <x v="0"/>
    <n v="1"/>
    <n v="-39"/>
    <n v="-39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824"/>
    <d v="2023-01-30T00:00:00"/>
    <x v="94"/>
    <d v="2023-01-30T00:00:00"/>
    <n v="-4373.6"/>
    <n v="-4373.6"/>
    <x v="0"/>
    <n v="1"/>
    <n v="-4373.6"/>
    <n v="-4373.6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825"/>
    <d v="2023-01-30T00:00:00"/>
    <x v="94"/>
    <d v="2023-01-30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8b366b3-b5fe-4bfb-801e-2d2b53ced1c7"/>
    <d v="2023-01-30T00:00:00"/>
    <x v="94"/>
    <d v="2023-01-30T00:00:00"/>
    <n v="-0.0086680126"/>
    <n v="-0.0086680126"/>
    <x v="1"/>
    <n v="5.585817060637204"/>
    <n v="-0.04841793266289825"/>
    <n v="-0.048417932662898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ebe1a0406dd3e71da826c1d72c42855fad0bdda24e74ce8c512b0e5e93aa64"/>
    <n v="1"/>
    <n v="1"/>
  </r>
  <r>
    <s v="967a6b85-4d5a-411f-a893-0ba3d3e2a13a"/>
    <d v="2023-01-30T00:00:00"/>
    <x v="94"/>
    <d v="2023-01-30T00:00:00"/>
    <n v="-0.0067551946"/>
    <n v="-0.0067551946"/>
    <x v="1"/>
    <n v="5.585817060637204"/>
    <n v="-0.03773328124460432"/>
    <n v="-0.037733281244604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5e106a7764e63370c2fffb9fd3f1d4327a986cbb38035934102811f7b3856b"/>
    <n v="1"/>
    <n v="1"/>
  </r>
  <r>
    <s v="a9bb147c-e9b4-4d0e-9080-b80daf8e70ff"/>
    <d v="2023-01-30T00:00:00"/>
    <x v="94"/>
    <d v="2023-01-30T00:00:00"/>
    <n v="-0.0249762272"/>
    <n v="-0.0249762272"/>
    <x v="1"/>
    <n v="5.585817060637204"/>
    <n v="-0.139512636004111"/>
    <n v="-0.1395126360041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6c7f662ee799ce7a4181a1a1b6d0285e64b68d87f43e51ec4a834a1dadf437"/>
    <n v="1"/>
    <n v="1"/>
  </r>
  <r>
    <s v="4d2b3d1f-328b-4b2d-b6d9-ad5cc967acfe"/>
    <d v="2023-01-30T00:00:00"/>
    <x v="94"/>
    <d v="2023-01-30T00:00:00"/>
    <n v="-0.008799179999999998"/>
    <n v="-0.008799179999999998"/>
    <x v="1"/>
    <n v="5.585817060637204"/>
    <n v="-0.04915060976361767"/>
    <n v="-0.04915060976361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37c8b40f309d97e98a9f4f8dfc907036cda7b2504239a19f485da9df07225"/>
    <n v="1"/>
    <n v="1"/>
  </r>
  <r>
    <s v="5a3af211-1388-4940-a791-ba2a98be6657"/>
    <d v="2023-01-29T00:00:00"/>
    <x v="95"/>
    <d v="2023-01-29T00:00:00"/>
    <n v="-0.0205504888"/>
    <n v="-0.0205504888"/>
    <x v="1"/>
    <n v="6.03483606557377"/>
    <n v="-0.1240188309754098"/>
    <n v="-0.12401883097540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acdd33994f6d088db7eda9af39d5f5653cbc9271acd7cf03d53e7b528996e"/>
    <n v="1"/>
    <n v="1"/>
  </r>
  <r>
    <s v="417"/>
    <d v="2023-01-28T00:00:00"/>
    <x v="96"/>
    <d v="2023-01-28T00:00:00"/>
    <n v="21.53"/>
    <n v="21.53"/>
    <x v="0"/>
    <n v="1"/>
    <n v="21.53"/>
    <n v="21.53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d36b4775-f1a3-4c23-88f9-abb24c01712c"/>
    <d v="2023-01-28T00:00:00"/>
    <x v="96"/>
    <d v="2023-01-28T00:00:00"/>
    <n v="-0.0449018896"/>
    <n v="-0.0449018896"/>
    <x v="1"/>
    <n v="5.877823408624231"/>
    <n v="-0.2639253777823409"/>
    <n v="-0.26392537778234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1bc545c2fca8860bda2e3455788bb3f98ab876da5164a7d4c9c1915b59c6d7"/>
    <n v="1"/>
    <n v="1"/>
  </r>
  <r>
    <s v="f5ab3251-149b-4fc2-99df-c356ceb8976d"/>
    <d v="2023-01-28T00:00:00"/>
    <x v="96"/>
    <d v="2023-01-28T00:00:00"/>
    <n v="-0.0082329806"/>
    <n v="-0.0082329806"/>
    <x v="1"/>
    <n v="5.877823408624231"/>
    <n v="-0.04839200609342917"/>
    <n v="-0.048392006093429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515b226cbd0c2b488f73a4526fd3c1f40370411d66f01782049155c5b42a4"/>
    <n v="1"/>
    <n v="1"/>
  </r>
  <r>
    <s v="7268f264-0e2b-45b9-8584-d26639f43baf"/>
    <d v="2023-01-28T00:00:00"/>
    <x v="96"/>
    <d v="2023-01-28T00:00:00"/>
    <n v="-0.0385821792"/>
    <n v="-0.0385821792"/>
    <x v="1"/>
    <n v="5.877823408624231"/>
    <n v="-0.2267792360574949"/>
    <n v="-0.2267792360574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e7c77d5b7ac7531c4593f3ee3b06a94269d4b2f691160b7f751f75aef13e1"/>
    <n v="1"/>
    <n v="1"/>
  </r>
  <r>
    <s v="b0cbd729-b225-4864-b7c4-e19a87a2f3dc"/>
    <d v="2023-01-28T00:00:00"/>
    <x v="96"/>
    <d v="2023-01-28T00:00:00"/>
    <n v="-0.0125092584"/>
    <n v="-0.0125092584"/>
    <x v="1"/>
    <n v="5.877823408624231"/>
    <n v="-0.07352721184804929"/>
    <n v="-0.073527211848049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b6ab3d4969b941ae82f4b86369f9d7d7478b8ebb8ceeea8e4cf60a2190a553"/>
    <n v="1"/>
    <n v="1"/>
  </r>
  <r>
    <s v="a7889005-58f4-4b73-b999-9f901004d0ec"/>
    <d v="2023-01-28T00:00:00"/>
    <x v="96"/>
    <d v="2023-01-28T00:00:00"/>
    <n v="-0.005609469600000001"/>
    <n v="-0.005609469600000001"/>
    <x v="1"/>
    <n v="5.877823408624231"/>
    <n v="-0.032971471724846"/>
    <n v="-0.0329714717248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3503f4cbf02069c947f99a58852da1a4678d08c403bf4ade5cfad114006631"/>
    <n v="1"/>
    <n v="1"/>
  </r>
  <r>
    <s v="ac6ca0bb-4392-481f-8757-36f92d2401ac"/>
    <d v="2023-01-28T00:00:00"/>
    <x v="96"/>
    <d v="2023-01-28T00:00:00"/>
    <n v="-0.0246737344"/>
    <n v="-0.0246737344"/>
    <x v="1"/>
    <n v="5.877823408624231"/>
    <n v="-0.1450278536344969"/>
    <n v="-0.14502785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c18d4e47dc894b9aa4fe9ecd51f4786440f266d48eeda90592aed152c8e80"/>
    <n v="1"/>
    <n v="1"/>
  </r>
  <r>
    <s v="f7abcdd7-9c9a-4395-9b7e-4e59ebf5cce8"/>
    <d v="2023-01-28T00:00:00"/>
    <x v="96"/>
    <d v="2023-01-28T00:00:00"/>
    <n v="-0.0062419098"/>
    <n v="-0.0062419098"/>
    <x v="1"/>
    <n v="5.877823408624231"/>
    <n v="-0.03668884353696099"/>
    <n v="-0.0366888435369609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4c96eeb2f8f21abe1c37fa27e2f197556c87ec30187e8e1fbc144e3b69fee"/>
    <n v="1"/>
    <n v="1"/>
  </r>
  <r>
    <s v="92dc8644-f24b-4e11-b970-163b424f8585"/>
    <d v="2023-01-28T00:00:00"/>
    <x v="96"/>
    <d v="2023-01-28T00:00:00"/>
    <n v="-0.0123274474"/>
    <n v="-0.0123274474"/>
    <x v="1"/>
    <n v="5.877823408624231"/>
    <n v="-0.07245855889630391"/>
    <n v="-0.072458558896303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470686a155ab94b878f11a6276ae8c137f79f067c4f34e81f74c3c4d74fe37"/>
    <n v="1"/>
    <n v="1"/>
  </r>
  <r>
    <s v="a7c965b6-b46a-41a4-925c-685c6c174dd1"/>
    <d v="2023-01-28T00:00:00"/>
    <x v="96"/>
    <d v="2023-01-28T00:00:00"/>
    <n v="-0.0111779928"/>
    <n v="-0.0111779928"/>
    <x v="1"/>
    <n v="5.877823408624231"/>
    <n v="-0.06570226774127311"/>
    <n v="-0.065702267741273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9ebca07512ee3683c0c96d19b035e3cff6a2a224e07f6ec84c26b7ef714c97"/>
    <n v="1"/>
    <n v="1"/>
  </r>
  <r>
    <s v="a32501b4-b934-41b1-bbe6-065806dabc39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433f59907f5e3b78fa8d7a78558ee692e613b20cfbda2017dd5cb044679378"/>
    <n v="1"/>
    <n v="1"/>
  </r>
  <r>
    <s v="8daaf3f0-c2d3-440c-9601-a0035013025a"/>
    <d v="2023-01-28T00:00:00"/>
    <x v="96"/>
    <d v="2023-01-28T00:00:00"/>
    <n v="-0.0102015004"/>
    <n v="-0.0102015004"/>
    <x v="1"/>
    <n v="5.877823408624231"/>
    <n v="-0.05996261785420946"/>
    <n v="-0.05996261785420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c04b4f55aad3e2169510165d1a0665201f6f3b0ad4a6f874b75aacab79bf9c"/>
    <n v="1"/>
    <n v="1"/>
  </r>
  <r>
    <s v="92329009-48b8-43a3-a198-8cb0e5674cd3"/>
    <d v="2023-01-28T00:00:00"/>
    <x v="96"/>
    <d v="2023-01-28T00:00:00"/>
    <n v="-0.014627951"/>
    <n v="-0.014627951"/>
    <x v="1"/>
    <n v="5.877823408624231"/>
    <n v="-0.08598051280800821"/>
    <n v="-0.085980512808008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853fad5b9c3c17826c641f79298e7b716560fc2659f6a14071f3b5faebf0cb"/>
    <n v="1"/>
    <n v="1"/>
  </r>
  <r>
    <s v="2973c770-047c-432a-9494-b1e97b2eee82"/>
    <d v="2023-01-28T00:00:00"/>
    <x v="96"/>
    <d v="2023-01-28T00:00:00"/>
    <n v="-0.0123549088"/>
    <n v="-0.0123549088"/>
    <x v="1"/>
    <n v="5.877823408624231"/>
    <n v="-0.07261997215605751"/>
    <n v="-0.0726199721560575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bdf28546965c1f47e5863c47fe8b65d0c1d6dcce5159f792cd31ae3b6fa253"/>
    <n v="1"/>
    <n v="1"/>
  </r>
  <r>
    <s v="5ebe04c9-b7a6-4625-a67f-ba301242772b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3c72eda216864d91c7c4975e469a9c24443646ca57027608f1b761c076c199"/>
    <n v="1"/>
    <n v="1"/>
  </r>
  <r>
    <s v="2ab57012-570c-4116-8ad9-dc8931304afc"/>
    <d v="2023-01-28T00:00:00"/>
    <x v="96"/>
    <d v="2023-01-28T00:00:00"/>
    <n v="-0.0234207744"/>
    <n v="-0.0234207744"/>
    <x v="1"/>
    <n v="5.877823408624231"/>
    <n v="-0.1376631760164271"/>
    <n v="-0.13766317601642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c32750335c91ec13c2cbb6b0f116e11cac1beb3883e8f40ef2bc82a124def6"/>
    <n v="1"/>
    <n v="1"/>
  </r>
  <r>
    <s v="29e0059e-da72-4a82-81ac-a01f95788add"/>
    <d v="2023-01-28T00:00:00"/>
    <x v="96"/>
    <d v="2023-01-28T00:00:00"/>
    <n v="-0.1134679252"/>
    <n v="-0.1134679252"/>
    <x v="1"/>
    <n v="5.877823408624231"/>
    <n v="-0.6669444268685832"/>
    <n v="-0.66694442686858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da1a1dd94b2ff21b074cc6aeac2ba47e321b8954616d71136720b7c0276dbf"/>
    <n v="1"/>
    <n v="1"/>
  </r>
  <r>
    <s v="06eb18b2-018a-4d44-8835-b3e230adaada"/>
    <d v="2023-01-28T00:00:00"/>
    <x v="96"/>
    <d v="2023-01-28T00:00:00"/>
    <n v="-0.0082894344"/>
    <n v="-0.0082894344"/>
    <x v="1"/>
    <n v="5.877823408624231"/>
    <n v="-0.04872383156057496"/>
    <n v="-0.0487238315605749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92ceb8fba02bec3f149d115c4c13ebcf9b3cbea4b6f49e23c0ca97258595e4"/>
    <n v="1"/>
    <n v="1"/>
  </r>
  <r>
    <s v="6d7bd7fb-fc1e-4bb3-9eb8-8bfcaede1ce1"/>
    <d v="2023-01-28T00:00:00"/>
    <x v="96"/>
    <d v="2023-01-28T00:00:00"/>
    <n v="-0.008243856400000001"/>
    <n v="-0.008243856400000001"/>
    <x v="1"/>
    <n v="5.877823408624231"/>
    <n v="-0.04845593212525669"/>
    <n v="-0.048455932125256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ab83c7c907b52f520e48a4ab924248aab2e07d98c21e094beef6465d35987"/>
    <n v="1"/>
    <n v="1"/>
  </r>
  <r>
    <s v="373af6ca-27c2-49e6-8b21-fd6dd177ff7e"/>
    <d v="2023-01-28T00:00:00"/>
    <x v="96"/>
    <d v="2023-01-28T00:00:00"/>
    <n v="-0.0271713528"/>
    <n v="-0.0271713528"/>
    <x v="1"/>
    <n v="5.877823408624231"/>
    <n v="-0.1597084135318275"/>
    <n v="-0.15970841353182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03fa9cb31ccfdef1b7b1e3850f0d37773638215260d9a1510a6927a83ec3de"/>
    <n v="1"/>
    <n v="1"/>
  </r>
  <r>
    <s v="814a38af-9046-4d6e-b117-e41cef18a18a"/>
    <d v="2023-01-28T00:00:00"/>
    <x v="96"/>
    <d v="2023-01-28T00:00:00"/>
    <n v="-0.0304303732"/>
    <n v="-0.0304303732"/>
    <x v="1"/>
    <n v="5.877823408624231"/>
    <n v="-0.1788643599281315"/>
    <n v="-0.178864359928131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51ed6b88e5153d99e0fb0af044cbd841e9132981db5fc7ee7fc96c3ac17f94"/>
    <n v="1"/>
    <n v="1"/>
  </r>
  <r>
    <s v="83b98431-8894-4ddc-84e9-63a897efbfad"/>
    <d v="2023-01-28T00:00:00"/>
    <x v="96"/>
    <d v="2023-01-28T00:00:00"/>
    <n v="-0.007210655400000001"/>
    <n v="-0.007210655400000001"/>
    <x v="1"/>
    <n v="5.877823408624231"/>
    <n v="-0.04238295910164272"/>
    <n v="-0.04238295910164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dc0812764ddbba471c4236817807ee9f333bf4cb2d05893712f14136b31baa"/>
    <n v="1"/>
    <n v="1"/>
  </r>
  <r>
    <s v="3a926eb0-aca2-4993-987e-3950a8a3cb17"/>
    <d v="2023-01-28T00:00:00"/>
    <x v="96"/>
    <d v="2023-01-28T00:00:00"/>
    <n v="-0.0146388268"/>
    <n v="-0.0146388268"/>
    <x v="1"/>
    <n v="5.877823408624231"/>
    <n v="-0.08604443883983574"/>
    <n v="-0.086044438839835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ed3e321f005ebaf4c128eed9c82e44619b875faf55d61c4ee32c652794d2"/>
    <n v="1"/>
    <n v="1"/>
  </r>
  <r>
    <s v="283004c4-d28d-4e76-8842-f922c18c9299"/>
    <d v="2023-01-28T00:00:00"/>
    <x v="96"/>
    <d v="2023-01-28T00:00:00"/>
    <n v="-0.010223252"/>
    <n v="-0.010223252"/>
    <x v="1"/>
    <n v="5.877823408624231"/>
    <n v="-0.06009046991786447"/>
    <n v="-0.060090469917864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3f70f094ec9939cf216e04781840ac2d3648307b82fce2d84076a6bc1eeb7"/>
    <n v="1"/>
    <n v="1"/>
  </r>
  <r>
    <s v="e49fe6cb-4ce0-4114-bc8d-e2b9cfbb0d24"/>
    <d v="2023-01-28T00:00:00"/>
    <x v="96"/>
    <d v="2023-01-28T00:00:00"/>
    <n v="-0.0102450036"/>
    <n v="-0.0102450036"/>
    <x v="1"/>
    <n v="5.877823408624231"/>
    <n v="-0.06021832198151952"/>
    <n v="-0.060218321981519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6d8fb589239f6f43a7365ebb4e3f1925ba43622b67da2059721e7f0d729b4a"/>
    <n v="1"/>
    <n v="1"/>
  </r>
  <r>
    <s v="accb8e29-532e-4fac-9ada-98e4f69693cc"/>
    <d v="2023-01-28T00:00:00"/>
    <x v="96"/>
    <d v="2023-01-28T00:00:00"/>
    <n v="-0.0112238256"/>
    <n v="-0.0112238256"/>
    <x v="1"/>
    <n v="5.877823408624231"/>
    <n v="-0.0659716648459959"/>
    <n v="-0.0659716648459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4eabd9379f78854fdde212451c0e6053c0b0bb9037bcdb6e69317f55983fba"/>
    <n v="1"/>
    <n v="1"/>
  </r>
  <r>
    <s v="3826"/>
    <d v="2023-01-27T00:00:00"/>
    <x v="97"/>
    <d v="2023-01-27T00:00:00"/>
    <n v="-68.68000000000001"/>
    <n v="-68.68000000000001"/>
    <x v="0"/>
    <n v="1"/>
    <n v="-68.68000000000001"/>
    <n v="-68.68000000000001"/>
    <n v="1"/>
    <m/>
    <s v="Mercado Pago"/>
    <s v="Mercadolivre.com Atividades de Internet Ltda"/>
    <n v="100"/>
    <m/>
    <s v="Mercadolivre.com Atividades de Internet Ltda"/>
    <m/>
    <s v="Compra de Suporte para Computadores"/>
    <m/>
    <s v="Mercado Pago"/>
    <m/>
    <x v="64"/>
    <s v="Material de Uso e Consumo"/>
    <s v="Office"/>
    <s v="Administrative Costs"/>
    <s v="Administrative Costs"/>
    <x v="5"/>
    <m/>
    <m/>
    <n v="0"/>
    <n v="0"/>
  </r>
  <r>
    <s v="46af0cd4-0330-4b9e-a584-bfa0a8866c2c"/>
    <d v="2023-01-27T00:00:00"/>
    <x v="97"/>
    <d v="2023-01-27T00:00:00"/>
    <n v="-0.002724638319002826"/>
    <n v="-0.002724638319002826"/>
    <x v="1"/>
    <n v="5.952747817154596"/>
    <n v="-0.01621908480597984"/>
    <n v="-0.01621908480597984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c1dfebca58aba9d06e44aedfd5a1f6539768b2fe5399f5b9cd423e5d11966dd5"/>
    <n v="1"/>
    <n v="1"/>
  </r>
  <r>
    <s v="a5ce16b6-a876-40ed-aa13-8502e433ba0a"/>
    <d v="2023-01-27T00:00:00"/>
    <x v="97"/>
    <d v="2023-01-27T00:00:00"/>
    <n v="-0.0077542668"/>
    <n v="-0.0077542668"/>
    <x v="1"/>
    <n v="5.952747817154596"/>
    <n v="-0.04615919476733436"/>
    <n v="-0.046159194767334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1ddf4ae6b3aff5e4f8f7ad45a58640deac08934cb966c679a834d9feecea2e"/>
    <n v="1"/>
    <n v="1"/>
  </r>
  <r>
    <s v="8800a361-9f55-477a-b5fd-086636dd020f"/>
    <d v="2023-01-27T00:00:00"/>
    <x v="97"/>
    <d v="2023-01-27T00:00:00"/>
    <n v="-0.8938131262411149"/>
    <n v="-0.8938131262411149"/>
    <x v="1"/>
    <n v="5.952747817154596"/>
    <n v="-5.320644136175922"/>
    <n v="-5.32064413617592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e7a88964a65ae6764c9f64658a61341800e3e594fcd21d881a212d7643101de"/>
    <n v="1"/>
    <n v="1"/>
  </r>
  <r>
    <s v="c467cf1b-694f-4ecc-a7cc-b40a229d9066"/>
    <d v="2023-01-27T00:00:00"/>
    <x v="97"/>
    <d v="2023-01-27T00:00:00"/>
    <n v="-0.008787043200000001"/>
    <n v="-0.008787043200000001"/>
    <x v="1"/>
    <n v="5.952747817154596"/>
    <n v="-0.05230705222804314"/>
    <n v="-0.0523070522280431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9087ebf8f7e53f7de0130269e4add70daea232f5cc78b6eb96a763f420e3be"/>
    <n v="1"/>
    <n v="1"/>
  </r>
  <r>
    <s v="3e53ef00-94cc-4c80-90bd-e3b5a2a2f8ae"/>
    <d v="2023-01-27T00:00:00"/>
    <x v="97"/>
    <d v="2023-01-27T00:00:00"/>
    <n v="-0.007504301999999999"/>
    <n v="-0.007504301999999999"/>
    <x v="1"/>
    <n v="5.952747817154596"/>
    <n v="-0.04467121734976887"/>
    <n v="-0.044671217349768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bffad4bdb9a7b9d519af6099a527e91733c7c430696860a48fe5a477b16f63"/>
    <n v="1"/>
    <n v="1"/>
  </r>
  <r>
    <s v="47697356-782f-4f1d-b552-77ee45a9c97f"/>
    <d v="2023-01-27T00:00:00"/>
    <x v="97"/>
    <d v="2023-01-27T00:00:00"/>
    <n v="-0.0101143082"/>
    <n v="-0.0101143082"/>
    <x v="1"/>
    <n v="5.952747817154596"/>
    <n v="-0.06020792605957883"/>
    <n v="-0.0602079260595788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1f56ce14d02994d5f14abc2edbafae827a6d033cc8042ab96fd6b7c472598f"/>
    <n v="1"/>
    <n v="1"/>
  </r>
  <r>
    <s v="3828"/>
    <d v="2023-01-26T00:00:00"/>
    <x v="98"/>
    <d v="2023-01-26T00:00:00"/>
    <n v="-10"/>
    <n v="-10"/>
    <x v="0"/>
    <n v="1"/>
    <n v="-10"/>
    <n v="-1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5"/>
    <d v="2023-01-26T00:00:00"/>
    <x v="98"/>
    <d v="2023-01-26T00:00:00"/>
    <n v="-12.93"/>
    <n v="-12.93"/>
    <x v="0"/>
    <n v="1"/>
    <n v="-12.93"/>
    <n v="-12.93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4716"/>
    <d v="2023-01-26T00:00:00"/>
    <x v="98"/>
    <d v="2023-01-26T00:00:00"/>
    <n v="-22.32"/>
    <n v="-22.32"/>
    <x v="0"/>
    <n v="1"/>
    <n v="-22.32"/>
    <n v="-22.3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718"/>
    <d v="2023-01-26T00:00:00"/>
    <x v="98"/>
    <d v="2023-01-26T00:00:00"/>
    <n v="-50.94"/>
    <n v="-50.94"/>
    <x v="0"/>
    <n v="1"/>
    <n v="-50.94"/>
    <n v="-50.94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754502f1-3eea-4134-8b7f-6f462b71f9c4"/>
    <d v="2023-01-26T00:00:00"/>
    <x v="98"/>
    <d v="2023-01-26T00:00:00"/>
    <n v="0.00075"/>
    <n v="0.00075"/>
    <x v="3"/>
    <n v="8174.323634507401"/>
    <n v="6.130742725880551"/>
    <n v="6.1307427258805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05c0d417e9b5904db323c31c60fddf37c098b612202ffd0ae7abe075f051bdb"/>
    <n v="1"/>
    <n v="1"/>
  </r>
  <r>
    <s v="3768"/>
    <d v="2023-01-25T00:00:00"/>
    <x v="99"/>
    <d v="2023-01-25T00:00:00"/>
    <n v="-15.61"/>
    <n v="-15.61"/>
    <x v="0"/>
    <n v="1"/>
    <n v="-15.61"/>
    <n v="-15.61"/>
    <n v="1"/>
    <m/>
    <s v="Mercado Pago"/>
    <s v="Uber do Brasil Tecnologia Ltda."/>
    <n v="100"/>
    <s v="Lumx"/>
    <s v="Uber do Brasil Tecnologia Ltda."/>
    <m/>
    <s v="Compra com Cartão Uber (Envio de Contrato de Locação para Brz)"/>
    <m/>
    <s v="Mercado Pago"/>
    <m/>
    <x v="90"/>
    <s v="Gestão - Transporte"/>
    <s v="Gestão"/>
    <s v="Governance"/>
    <s v="Governance"/>
    <x v="6"/>
    <m/>
    <m/>
    <n v="0"/>
    <n v="0"/>
  </r>
  <r>
    <s v="3831"/>
    <d v="2023-01-25T00:00:00"/>
    <x v="99"/>
    <d v="2023-01-2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2"/>
    <d v="2023-01-25T00:00:00"/>
    <x v="99"/>
    <d v="2023-01-25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4"/>
    <d v="2023-01-25T00:00:00"/>
    <x v="99"/>
    <d v="2023-0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835"/>
    <d v="2023-01-25T00:00:00"/>
    <x v="99"/>
    <d v="2023-01-25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76"/>
    <d v="2023-01-25T00:00:00"/>
    <x v="99"/>
    <d v="2023-01-25T00:00:00"/>
    <n v="25000"/>
    <n v="25000"/>
    <x v="0"/>
    <n v="1"/>
    <n v="25000"/>
    <n v="2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7"/>
    <d v="2023-01-25T00:00:00"/>
    <x v="99"/>
    <d v="2023-01-25T00:00:00"/>
    <n v="-25000"/>
    <n v="-25000"/>
    <x v="0"/>
    <n v="1"/>
    <n v="-25000"/>
    <n v="-2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fa9843d-23aa-4f8f-b9b8-786263a33c30"/>
    <d v="2023-01-25T00:00:00"/>
    <x v="99"/>
    <d v="2023-01-25T00:00:00"/>
    <n v="0.00075"/>
    <n v="0.00075"/>
    <x v="3"/>
    <n v="8240.102301790283"/>
    <n v="6.180076726342712"/>
    <n v="6.180076726342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03c2a36fb0dd865903d135e62a5a685a4b90f9bd91f2da19dd0e19c2f6546a"/>
    <n v="1"/>
    <n v="1"/>
  </r>
  <r>
    <s v="f9d371dc-6187-410d-8ab8-c0d0658c7682"/>
    <d v="2023-01-25T00:00:00"/>
    <x v="99"/>
    <d v="2023-01-25T00:00:00"/>
    <n v="-0.117736101047972"/>
    <n v="-0.117736101047972"/>
    <x v="1"/>
    <n v="5.070076726342711"/>
    <n v="-0.5969310657736563"/>
    <n v="-0.5969310657736563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1aba20d29ccd47998f8817913ee1b781f58a335b20251d22a9e8ab8da53b7191"/>
    <n v="1"/>
    <n v="1"/>
  </r>
  <r>
    <s v="342faf35-099a-4837-a14b-3718f10f4b00"/>
    <d v="2023-01-25T00:00:00"/>
    <x v="99"/>
    <d v="2023-01-25T00:00:00"/>
    <n v="-0.0211886"/>
    <n v="-0.0211886"/>
    <x v="1"/>
    <n v="5.070076726342711"/>
    <n v="-0.1074278277237852"/>
    <n v="-0.10742782772378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b3c8757c78c21331a5c83f1c7e7530d668ffdf5d0a43d2cf9cbe4d16ac51e8"/>
    <n v="1"/>
    <n v="1"/>
  </r>
  <r>
    <s v="6da0b97d-e437-4848-b6e9-881fa121943f"/>
    <d v="2023-01-25T00:00:00"/>
    <x v="99"/>
    <d v="2023-01-25T00:00:00"/>
    <n v="-0.1275780945972686"/>
    <n v="-0.1275780945972686"/>
    <x v="1"/>
    <n v="5.070076726342711"/>
    <n v="-0.6468307282087604"/>
    <n v="-0.646830728208760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ff5255f28855728682e4b22864dd7d72fc70568a33c9fb187474c4b94d15d0e1"/>
    <n v="1"/>
    <n v="1"/>
  </r>
  <r>
    <s v="3836"/>
    <d v="2023-01-24T00:00:00"/>
    <x v="100"/>
    <d v="2023-01-24T00:00:00"/>
    <n v="-3667.4"/>
    <n v="-3667.4"/>
    <x v="0"/>
    <n v="1"/>
    <n v="-3667.4"/>
    <n v="-3667.4"/>
    <n v="1"/>
    <m/>
    <s v="Btg - Conta Corrente"/>
    <s v="Ministerio da Fazenda"/>
    <n v="100"/>
    <m/>
    <s v="Ministerio da Fazenda"/>
    <m/>
    <s v="Cofins Dezembro"/>
    <m/>
    <s v="Btg - Conta Corrente"/>
    <m/>
    <x v="50"/>
    <s v="Impostos"/>
    <s v="Tax And Fees"/>
    <s v="Tax And Fees"/>
    <s v="Tax And Fees"/>
    <x v="13"/>
    <m/>
    <m/>
    <n v="0"/>
    <n v="0"/>
  </r>
  <r>
    <s v="3837"/>
    <d v="2023-01-24T00:00:00"/>
    <x v="100"/>
    <d v="2023-01-24T00:00:00"/>
    <n v="-5405.27"/>
    <n v="-5405.27"/>
    <x v="0"/>
    <n v="1"/>
    <n v="-5405.27"/>
    <n v="-5405.27"/>
    <n v="1"/>
    <m/>
    <s v="Btg - Conta Corrente"/>
    <s v="Gabriel Polverelli Nogueira"/>
    <n v="100"/>
    <s v="Tecnologia"/>
    <s v="Gabriel Polverelli Nogueira"/>
    <m/>
    <s v="Devolução Mútuo Gabriel Polverelli"/>
    <m/>
    <s v="Btg - Conta Corrente"/>
    <m/>
    <x v="110"/>
    <s v="Aporte"/>
    <s v="Investment"/>
    <s v="Investment Subscription"/>
    <s v="Investment Subscription"/>
    <x v="15"/>
    <m/>
    <m/>
    <n v="0"/>
    <n v="0"/>
  </r>
  <r>
    <s v="3838"/>
    <d v="2023-01-24T00:00:00"/>
    <x v="100"/>
    <d v="2023-01-24T00:00:00"/>
    <n v="-794.66"/>
    <n v="-794.66"/>
    <x v="0"/>
    <n v="1"/>
    <n v="-794.66"/>
    <n v="-794.66"/>
    <n v="1"/>
    <m/>
    <s v="Btg - Conta Corrente"/>
    <s v="Ministerio da Fazenda"/>
    <n v="100"/>
    <m/>
    <s v="Ministerio da Fazenda"/>
    <m/>
    <s v="Pis Dezembro"/>
    <m/>
    <s v="Btg - Conta Corrente"/>
    <m/>
    <x v="51"/>
    <s v="Impostos"/>
    <s v="Tax And Fees"/>
    <s v="Tax And Fees"/>
    <s v="Tax And Fees"/>
    <x v="13"/>
    <m/>
    <m/>
    <n v="0"/>
    <n v="0"/>
  </r>
  <r>
    <s v="3873"/>
    <d v="2023-01-23T00:00:00"/>
    <x v="101"/>
    <d v="2023-01-23T00:00:00"/>
    <n v="-170"/>
    <n v="-170"/>
    <x v="0"/>
    <n v="1"/>
    <n v="-170"/>
    <n v="-170"/>
    <n v="1"/>
    <m/>
    <s v="Btg - Conta Corrente"/>
    <s v="Makers Manufatura Ltda"/>
    <n v="100"/>
    <m/>
    <s v="Makers Manufatura Ltda"/>
    <m/>
    <s v="Compra de Letreiro para Colar Logo Lumx"/>
    <m/>
    <s v="Btg - Conta Corrente"/>
    <m/>
    <x v="111"/>
    <s v="Obras"/>
    <s v="Office"/>
    <s v="Administrative Costs"/>
    <s v="Administrative Costs"/>
    <x v="4"/>
    <m/>
    <m/>
    <n v="0"/>
    <n v="0"/>
  </r>
  <r>
    <s v="3964"/>
    <d v="2023-01-23T00:00:00"/>
    <x v="101"/>
    <d v="2023-01-23T00:00:00"/>
    <n v="-483.36"/>
    <n v="-483.36"/>
    <x v="0"/>
    <n v="1"/>
    <n v="-483.36"/>
    <n v="-483.36"/>
    <n v="1"/>
    <m/>
    <s v="Btg - Conta Corrente"/>
    <s v="Buser Brasil Tecnologia Ltda."/>
    <n v="100"/>
    <m/>
    <s v="Buser Brasil Tecnologia Ltda."/>
    <m/>
    <s v="Compra de Passagem para O Caio Ir para São Paulo"/>
    <m/>
    <s v="Btg - Conta Corrente"/>
    <m/>
    <x v="112"/>
    <s v="Despesa Comercial"/>
    <s v="Comercial"/>
    <s v="Operating Costs"/>
    <s v="Operating Costs"/>
    <x v="6"/>
    <m/>
    <m/>
    <n v="0"/>
    <n v="0"/>
  </r>
  <r>
    <s v="424"/>
    <d v="2023-01-23T00:00:00"/>
    <x v="101"/>
    <d v="2023-01-23T00:00:00"/>
    <n v="30.9"/>
    <n v="30.9"/>
    <x v="0"/>
    <n v="1"/>
    <n v="30.9"/>
    <n v="30.9"/>
    <n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70"/>
    <s v="Despesa Comercial"/>
    <s v="Comercial"/>
    <s v="Operating Costs"/>
    <s v="Operating Costs"/>
    <x v="6"/>
    <m/>
    <m/>
    <n v="0"/>
    <n v="0"/>
  </r>
  <r>
    <s v="3841"/>
    <d v="2023-01-22T00:00:00"/>
    <x v="102"/>
    <d v="2023-01-22T00:00:00"/>
    <n v="-184.39"/>
    <n v="-184.39"/>
    <x v="0"/>
    <n v="1"/>
    <n v="-184.39"/>
    <n v="-184.39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2"/>
    <d v="2023-01-21T00:00:00"/>
    <x v="103"/>
    <d v="2023-01-21T00:00:00"/>
    <n v="-30.9"/>
    <n v="-30.9"/>
    <x v="0"/>
    <n v="1"/>
    <n v="-30.9"/>
    <n v="-30.9"/>
    <n v="1"/>
    <m/>
    <s v="Conta Simples"/>
    <s v="Lumx Studios S/A"/>
    <n v="100"/>
    <s v="Conselho"/>
    <s v="Lumx Studios S/A"/>
    <m/>
    <s v="Despesa Comercial - Bar Simpatia"/>
    <m/>
    <s v="Conta Simples"/>
    <m/>
    <x v="70"/>
    <s v="Despesa Comercial"/>
    <s v="Comercial"/>
    <s v="Operating Costs"/>
    <s v="Operating Costs"/>
    <x v="6"/>
    <m/>
    <m/>
    <n v="0"/>
    <n v="0"/>
  </r>
  <r>
    <s v="3843"/>
    <d v="2023-01-21T00:00:00"/>
    <x v="103"/>
    <d v="2023-01-21T00:00:00"/>
    <n v="-112.08"/>
    <n v="-112.08"/>
    <x v="0"/>
    <n v="1"/>
    <n v="-112.08"/>
    <n v="-112.08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0"/>
    <d v="2023-01-20T00:00:00"/>
    <x v="104"/>
    <d v="2023-01-20T00:00:00"/>
    <n v="10000"/>
    <n v="10000"/>
    <x v="0"/>
    <n v="1"/>
    <n v="10000"/>
    <n v="10000"/>
    <n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13"/>
    <s v="Receita Setup Fee"/>
    <s v="Non Recurrent"/>
    <s v="Operating Revenue"/>
    <s v="Operating Revenue"/>
    <x v="12"/>
    <m/>
    <m/>
    <n v="0"/>
    <n v="0"/>
  </r>
  <r>
    <s v="3844"/>
    <d v="2023-01-20T00:00:00"/>
    <x v="104"/>
    <d v="2023-01-20T00:00:00"/>
    <n v="-816.25"/>
    <n v="-816.25"/>
    <x v="0"/>
    <n v="1"/>
    <n v="-816.25"/>
    <n v="-816.25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befeb1bb-de28-4567-bd4f-8ae223bc490e"/>
    <d v="2023-01-20T00:00:00"/>
    <x v="104"/>
    <d v="2023-01-20T00:00:00"/>
    <n v="-0.0053488575"/>
    <n v="-0.0053488575"/>
    <x v="1"/>
    <n v="5.348958333333332"/>
    <n v="-0.02861081589843749"/>
    <n v="-0.028610815898437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d2bd354a14f1cf4caebd7e6493c88f57a8e67ecb6a9cdb40d956b613f1d1fb"/>
    <n v="1"/>
    <n v="1"/>
  </r>
  <r>
    <s v="3845"/>
    <d v="2023-01-18T00:00:00"/>
    <x v="105"/>
    <d v="2023-01-18T00:00:00"/>
    <n v="-184.76"/>
    <n v="-184.76"/>
    <x v="0"/>
    <n v="1"/>
    <n v="-184.76"/>
    <n v="-184.76"/>
    <n v="1"/>
    <m/>
    <s v="Btg - Conta Corrente"/>
    <s v="Ministério da Economia"/>
    <n v="100"/>
    <m/>
    <s v="Ministério da Economia"/>
    <m/>
    <s v="Retenções Pagamentos Pj a Pj (Irrf)"/>
    <m/>
    <s v="Btg - Conta Corrente"/>
    <m/>
    <x v="21"/>
    <s v="Impostos"/>
    <s v="Tax And Fees"/>
    <s v="Tax And Fees"/>
    <s v="Tax And Fees"/>
    <x v="9"/>
    <m/>
    <m/>
    <n v="0"/>
    <n v="0"/>
  </r>
  <r>
    <s v="3846"/>
    <d v="2023-01-18T00:00:00"/>
    <x v="105"/>
    <d v="2023-01-18T00:00:00"/>
    <n v="-572.77"/>
    <n v="-572.77"/>
    <x v="0"/>
    <n v="1"/>
    <n v="-572.77"/>
    <n v="-572.77"/>
    <n v="1"/>
    <m/>
    <s v="Btg - Conta Corrente"/>
    <s v="Ministerio da Fazenda"/>
    <n v="100"/>
    <m/>
    <s v="Ministerio da Fazenda"/>
    <m/>
    <s v="Csrf - Contribuições Sociais Retidas na Fonte"/>
    <m/>
    <s v="Btg - Conta Corrente"/>
    <m/>
    <x v="20"/>
    <s v="Impostos"/>
    <s v="Tax And Fees"/>
    <s v="Tax And Fees"/>
    <s v="Tax And Fees"/>
    <x v="9"/>
    <m/>
    <m/>
    <n v="0"/>
    <n v="0"/>
  </r>
  <r>
    <s v="677"/>
    <d v="2023-01-18T00:00:00"/>
    <x v="105"/>
    <d v="2023-01-18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8"/>
    <d v="2023-01-18T00:00:00"/>
    <x v="105"/>
    <d v="2023-01-18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640"/>
    <d v="2023-01-17T00:00:00"/>
    <x v="106"/>
    <d v="2023-01-17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849"/>
    <d v="2023-01-17T00:00:00"/>
    <x v="106"/>
    <d v="2023-01-17T00:00:00"/>
    <n v="-39.23"/>
    <n v="-39.23"/>
    <x v="0"/>
    <n v="1"/>
    <n v="-39.23"/>
    <n v="-39.23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812"/>
    <d v="2023-01-17T00:00:00"/>
    <x v="106"/>
    <d v="2023-01-17T00:00:00"/>
    <n v="-15.8"/>
    <n v="-15.8"/>
    <x v="0"/>
    <n v="1"/>
    <n v="-15.8"/>
    <n v="-15.8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1"/>
    <d v="2023-01-17T00:00:00"/>
    <x v="106"/>
    <d v="2023-01-17T00:00:00"/>
    <n v="-35.1"/>
    <n v="-35.1"/>
    <x v="0"/>
    <n v="1"/>
    <n v="-35.1"/>
    <n v="-35.1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2"/>
    <d v="2023-01-17T00:00:00"/>
    <x v="106"/>
    <d v="2023-01-17T00:00:00"/>
    <n v="-32.72"/>
    <n v="-32.72"/>
    <x v="0"/>
    <n v="1"/>
    <n v="-32.72"/>
    <n v="-32.7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3860"/>
    <d v="2023-01-16T00:00:00"/>
    <x v="107"/>
    <d v="2023-01-16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415"/>
    <d v="2023-01-16T00:00:00"/>
    <x v="107"/>
    <d v="2023-01-16T00:00:00"/>
    <n v="18452.35"/>
    <n v="18452.35"/>
    <x v="0"/>
    <n v="1"/>
    <n v="18452.35"/>
    <n v="18452.35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416"/>
    <d v="2023-01-16T00:00:00"/>
    <x v="107"/>
    <d v="2023-01-16T00:00:00"/>
    <n v="4500"/>
    <n v="4500"/>
    <x v="0"/>
    <n v="1"/>
    <n v="4500"/>
    <n v="4500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678"/>
    <d v="2023-01-16T00:00:00"/>
    <x v="107"/>
    <d v="2023-01-16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9"/>
    <d v="2023-01-16T00:00:00"/>
    <x v="107"/>
    <d v="2023-01-16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39"/>
    <d v="2023-01-14T00:00:00"/>
    <x v="108"/>
    <d v="2023-01-14T00:00:00"/>
    <n v="-110.48"/>
    <n v="-110.48"/>
    <x v="0"/>
    <n v="1"/>
    <n v="-110.48"/>
    <n v="-110.48"/>
    <n v="1"/>
    <m/>
    <s v="Conta Simples"/>
    <s v="Arezzo Industria e Comercio S.A."/>
    <n v="100"/>
    <m/>
    <s v="Arezzo Industria e Comercio S.A."/>
    <m/>
    <s v="Software - Webf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40"/>
    <d v="2023-01-14T00:00:00"/>
    <x v="108"/>
    <d v="2023-01-14T00:00:00"/>
    <n v="-309.35"/>
    <n v="-309.35"/>
    <x v="0"/>
    <n v="1"/>
    <n v="-309.35"/>
    <n v="-309.35"/>
    <n v="1"/>
    <m/>
    <s v="Conta Simples"/>
    <s v="Arezzo Industria e Comercio S.A."/>
    <n v="100"/>
    <m/>
    <s v="Arezzo Industria e Comercio S.A."/>
    <m/>
    <s v="Software - Web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5"/>
    <d v="2023-01-14T00:00:00"/>
    <x v="108"/>
    <d v="2023-01-14T00:00:00"/>
    <n v="-994.37"/>
    <n v="-994.37"/>
    <x v="0"/>
    <n v="1"/>
    <n v="-994.37"/>
    <n v="-994.37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6"/>
    <d v="2023-01-13T00:00:00"/>
    <x v="109"/>
    <d v="2023-01-13T00:00:00"/>
    <n v="-13.73"/>
    <n v="-13.73"/>
    <x v="0"/>
    <n v="1"/>
    <n v="-13.73"/>
    <n v="-13.7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857"/>
    <d v="2023-01-13T00:00:00"/>
    <x v="109"/>
    <d v="2023-01-13T00:00:00"/>
    <n v="-22.82"/>
    <n v="-22.82"/>
    <x v="0"/>
    <n v="1"/>
    <n v="-22.82"/>
    <n v="-22.82"/>
    <n v="1"/>
    <m/>
    <s v="Conta Simples"/>
    <s v="Lumx Studios S/A"/>
    <n v="100"/>
    <s v="Lumx"/>
    <s v="Lumx Studios S/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3858"/>
    <d v="2023-01-12T00:00:00"/>
    <x v="110"/>
    <d v="2023-01-12T00:00:00"/>
    <n v="-111.82"/>
    <n v="-111.82"/>
    <x v="0"/>
    <n v="1"/>
    <n v="-111.82"/>
    <n v="-111.82"/>
    <n v="1"/>
    <m/>
    <s v="Conta Simples"/>
    <s v="Lumx Studios S/A"/>
    <n v="100"/>
    <s v="Conselho"/>
    <s v="Lumx Studios S/A"/>
    <m/>
    <s v="Software - Pitch.Com"/>
    <m/>
    <s v="Conta Simples"/>
    <m/>
    <x v="11"/>
    <s v="Software"/>
    <s v="Technology &amp; Infrastructure"/>
    <s v="Technology &amp; Infrastructure"/>
    <s v="Technology &amp; Infrastructure"/>
    <x v="3"/>
    <m/>
    <m/>
    <n v="0"/>
    <n v="0"/>
  </r>
  <r>
    <s v="3859"/>
    <d v="2023-01-12T00:00:00"/>
    <x v="110"/>
    <d v="2023-01-12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"/>
    <m/>
    <s v="Btg - Conta Corrente"/>
    <m/>
    <x v="39"/>
    <s v="Despesas com Pessoal"/>
    <s v="People"/>
    <s v="People"/>
    <s v="People"/>
    <x v="9"/>
    <m/>
    <m/>
    <n v="0"/>
    <n v="0"/>
  </r>
  <r>
    <s v="4843"/>
    <d v="2023-01-12T00:00:00"/>
    <x v="110"/>
    <d v="2023-01-12T00:00:00"/>
    <n v="-2.3"/>
    <n v="-2.3"/>
    <x v="0"/>
    <n v="1"/>
    <n v="-2.3"/>
    <n v="-2.3"/>
    <n v="1"/>
    <m/>
    <s v="Conta Simples"/>
    <s v="99 Tecnologia Ltda"/>
    <n v="100"/>
    <s v="Lumx"/>
    <s v="99 Tecnologia Ltd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4845"/>
    <d v="2023-01-12T00:00:00"/>
    <x v="110"/>
    <d v="2023-01-12T00:00:00"/>
    <n v="-33.6"/>
    <n v="-33.6"/>
    <x v="0"/>
    <n v="1"/>
    <n v="-33.6"/>
    <n v="-33.6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679"/>
    <d v="2023-01-12T00:00:00"/>
    <x v="110"/>
    <d v="2023-01-12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0"/>
    <d v="2023-01-12T00:00:00"/>
    <x v="110"/>
    <d v="2023-01-12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62"/>
    <d v="2023-01-11T00:00:00"/>
    <x v="111"/>
    <d v="2023-01-11T00:00:00"/>
    <n v="-248.62"/>
    <n v="-248.62"/>
    <x v="0"/>
    <n v="1"/>
    <n v="-248.62"/>
    <n v="-248.6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863"/>
    <d v="2023-01-11T00:00:00"/>
    <x v="111"/>
    <d v="2023-01-11T00:00:00"/>
    <n v="-253.41"/>
    <n v="-253.41"/>
    <x v="0"/>
    <n v="1"/>
    <n v="-253.41"/>
    <n v="-253.41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64"/>
    <d v="2023-01-11T00:00:00"/>
    <x v="111"/>
    <d v="2023-01-11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3865"/>
    <d v="2023-01-11T00:00:00"/>
    <x v="111"/>
    <d v="2023-01-11T00:00:00"/>
    <n v="-3560"/>
    <n v="-3560"/>
    <x v="0"/>
    <n v="1"/>
    <n v="-3560"/>
    <n v="-3560"/>
    <n v="1"/>
    <m/>
    <s v="Btg - Conta Corrente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49"/>
    <s v="Propriedade Intelectual"/>
    <s v="Legal"/>
    <s v="Operating Costs"/>
    <s v="Operating Costs"/>
    <x v="1"/>
    <m/>
    <m/>
    <n v="0"/>
    <n v="0"/>
  </r>
  <r>
    <s v="680"/>
    <d v="2023-01-11T00:00:00"/>
    <x v="111"/>
    <d v="2023-01-11T00:00:00"/>
    <n v="45000"/>
    <n v="45000"/>
    <x v="0"/>
    <n v="1"/>
    <n v="45000"/>
    <n v="4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1"/>
    <d v="2023-01-11T00:00:00"/>
    <x v="111"/>
    <d v="2023-01-11T00:00:00"/>
    <n v="-45000"/>
    <n v="-45000"/>
    <x v="0"/>
    <n v="1"/>
    <n v="-45000"/>
    <n v="-4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6fca94b-4983-4aab-a86d-657bb9b29158"/>
    <d v="2023-01-11T00:00:00"/>
    <x v="111"/>
    <d v="2023-01-11T00:00:00"/>
    <n v="-0.0041975796"/>
    <n v="-0.0041975796"/>
    <x v="1"/>
    <n v="4.649479166666667"/>
    <n v="-0.019516558900625"/>
    <n v="-0.0195165589006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ede43951c2ba523602fca2bdaa8f105c225a470b98ac505f9502efb541bb8"/>
    <n v="1"/>
    <n v="1"/>
  </r>
  <r>
    <s v="361"/>
    <d v="2023-01-10T00:00:00"/>
    <x v="112"/>
    <d v="2023-01-10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Dez/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66"/>
    <d v="2023-01-10T00:00:00"/>
    <x v="112"/>
    <d v="2023-01-10T00:00:00"/>
    <n v="-50"/>
    <n v="-50"/>
    <x v="0"/>
    <n v="1"/>
    <n v="-50"/>
    <n v="-5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67"/>
    <d v="2023-01-09T00:00:00"/>
    <x v="113"/>
    <d v="2023-01-09T00:00:00"/>
    <n v="-479.8"/>
    <n v="-479.8"/>
    <x v="0"/>
    <n v="1"/>
    <n v="-479.8"/>
    <n v="-479.8"/>
    <n v="1"/>
    <m/>
    <s v="Mercado Pago"/>
    <s v="Mercadolivre.com Atividades de Internet Ltda"/>
    <n v="100"/>
    <m/>
    <s v="Mercadolivre.com Atividades de Internet Ltd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868"/>
    <d v="2023-01-09T00:00:00"/>
    <x v="113"/>
    <d v="2023-01-09T00:00:00"/>
    <n v="-1138.66"/>
    <n v="-1138.66"/>
    <x v="0"/>
    <n v="1"/>
    <n v="-1138.66"/>
    <n v="-1138.6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869"/>
    <d v="2023-01-09T00:00:00"/>
    <x v="113"/>
    <d v="2023-01-09T00:00:00"/>
    <n v="-85.40000000000001"/>
    <n v="-85.40000000000001"/>
    <x v="0"/>
    <n v="1"/>
    <n v="-85.40000000000001"/>
    <n v="-85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3870"/>
    <d v="2023-01-09T00:00:00"/>
    <x v="113"/>
    <d v="2023-01-09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681"/>
    <d v="2023-01-09T00:00:00"/>
    <x v="113"/>
    <d v="2023-01-0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2"/>
    <d v="2023-01-09T00:00:00"/>
    <x v="113"/>
    <d v="2023-01-0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71"/>
    <d v="2023-01-08T00:00:00"/>
    <x v="114"/>
    <d v="2023-01-08T00:00:00"/>
    <n v="-1654.83"/>
    <n v="-1654.83"/>
    <x v="0"/>
    <n v="1"/>
    <n v="-1654.83"/>
    <n v="-1654.83"/>
    <n v="1"/>
    <m/>
    <s v="Conta Simples"/>
    <s v="Clickup"/>
    <n v="100"/>
    <m/>
    <s v="Clickup"/>
    <m/>
    <s v="Software - Clickup - Baixa por Conciliação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fd51e949-147d-42c6-a73f-be5c289d39e5"/>
    <d v="2023-01-08T00:00:00"/>
    <x v="114"/>
    <d v="2023-01-08T00:00:00"/>
    <n v="-0.0067752195"/>
    <n v="-0.0067752195"/>
    <x v="1"/>
    <n v="4.4709952102182"/>
    <n v="-0.03029197393267695"/>
    <n v="-0.03029197393267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1bfd20c7931b1fdab24864350d53296708abaa62fb8fc6e5961edf901bd05a"/>
    <n v="1"/>
    <n v="1"/>
  </r>
  <r>
    <s v="70375940-b052-4fc9-a36c-7fff13b10ded"/>
    <d v="2023-01-08T00:00:00"/>
    <x v="114"/>
    <d v="2023-01-08T00:00:00"/>
    <n v="-0.0054711171"/>
    <n v="-0.0054711171"/>
    <x v="1"/>
    <n v="4.4709952102182"/>
    <n v="-0.02446133834864289"/>
    <n v="-0.02446133834864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ade8db0f9ecf069d0e15c73804ea2e089cf10486d12cf999fba8625dc6c680"/>
    <n v="1"/>
    <n v="1"/>
  </r>
  <r>
    <s v="dc4e5a1e-23e8-4426-95ee-0bb4aa669604"/>
    <d v="2023-01-08T00:00:00"/>
    <x v="114"/>
    <d v="2023-01-08T00:00:00"/>
    <n v="-0.0050737734"/>
    <n v="-0.0050737734"/>
    <x v="1"/>
    <n v="4.4709952102182"/>
    <n v="-0.02268481656913252"/>
    <n v="-0.022684816569132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6299490e43aceb6007fd37742171bfa4a808ec5269451014808d7349f73f8"/>
    <n v="1"/>
    <n v="1"/>
  </r>
  <r>
    <s v="73a9d7aa-26d8-4bdf-97a3-8dcf83e00e72"/>
    <d v="2023-01-08T00:00:00"/>
    <x v="114"/>
    <d v="2023-01-08T00:00:00"/>
    <n v="0.000375"/>
    <n v="0.000375"/>
    <x v="2"/>
    <n v="6842.735497605108"/>
    <n v="2.566025811601916"/>
    <n v="2.5660258116019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20cbed5c394d15b6b113dc77dcfefa0d9055d58ce452638198829eff8e5cea9"/>
    <n v="1"/>
    <n v="1"/>
  </r>
  <r>
    <s v="3872"/>
    <d v="2023-01-07T00:00:00"/>
    <x v="115"/>
    <d v="2023-01-07T00:00:00"/>
    <n v="-61.49"/>
    <n v="-61.49"/>
    <x v="0"/>
    <n v="1"/>
    <n v="-61.49"/>
    <n v="-61.49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b25c19a7-e610-49bb-835b-8910d6d0435e"/>
    <d v="2023-01-07T00:00:00"/>
    <x v="115"/>
    <d v="2023-01-07T00:00:00"/>
    <n v="-0.004790239500000001"/>
    <n v="-0.004790239500000001"/>
    <x v="1"/>
    <n v="4.270127118644068"/>
    <n v="-0.02045493159375001"/>
    <n v="-0.02045493159375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ebedf7e7706ed4059355f85a83151feec775aea519de4d802abac0be1e961b"/>
    <n v="1"/>
    <n v="1"/>
  </r>
  <r>
    <s v="9d80c919-114b-4b48-946d-e6b957ef1828"/>
    <d v="2023-01-07T00:00:00"/>
    <x v="115"/>
    <d v="2023-01-07T00:00:00"/>
    <n v="-0.0065001354"/>
    <n v="-0.0065001354"/>
    <x v="1"/>
    <n v="4.270127118644068"/>
    <n v="-0.02775640444639831"/>
    <n v="-0.027756404446398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f18741c3314726ead9f7fd4eebc0614488a35dae3cc967e3c4ce219f04233c"/>
    <n v="1"/>
    <n v="1"/>
  </r>
  <r>
    <s v="3874"/>
    <d v="2023-01-06T00:00:00"/>
    <x v="116"/>
    <d v="2023-01-06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63"/>
    <d v="2023-01-06T00:00:00"/>
    <x v="116"/>
    <d v="2023-01-06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682"/>
    <d v="2023-01-06T00:00:00"/>
    <x v="116"/>
    <d v="2023-01-06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43"/>
    <d v="2023-01-06T00:00:00"/>
    <x v="116"/>
    <d v="2023-01-06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efa4426d-6df8-45e0-9495-42792fc8271a"/>
    <d v="2023-01-06T00:00:00"/>
    <x v="116"/>
    <d v="2023-01-06T00:00:00"/>
    <n v="-0.008864233500000001"/>
    <n v="-0.008864233500000001"/>
    <x v="1"/>
    <n v="4.21805702217529"/>
    <n v="-0.03738984236087645"/>
    <n v="-0.037389842360876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25f866f9c07f1dbf9c4c2bc82586bf8a6c29bdb0fad65d6f3366f63748ae53"/>
    <n v="1"/>
    <n v="1"/>
  </r>
  <r>
    <s v="3875"/>
    <d v="2023-01-05T00:00:00"/>
    <x v="117"/>
    <d v="2023-01-05T00:00:00"/>
    <n v="-325"/>
    <n v="-325"/>
    <x v="0"/>
    <n v="1"/>
    <n v="-325"/>
    <n v="-325"/>
    <n v="1"/>
    <m/>
    <s v="Btg - Conta Corrente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39"/>
    <s v="Despesas com Pessoal"/>
    <s v="People"/>
    <s v="People"/>
    <s v="People"/>
    <x v="9"/>
    <m/>
    <m/>
    <n v="0"/>
    <n v="0"/>
  </r>
  <r>
    <s v="3877"/>
    <d v="2023-01-05T00:00:00"/>
    <x v="117"/>
    <d v="2023-01-05T00:00:00"/>
    <n v="-569.33"/>
    <n v="-569.33"/>
    <x v="0"/>
    <n v="1"/>
    <n v="-569.33"/>
    <n v="-569.33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878"/>
    <d v="2023-01-05T00:00:00"/>
    <x v="117"/>
    <d v="2023-01-05T00:00:00"/>
    <n v="-579.45"/>
    <n v="-579.45"/>
    <x v="0"/>
    <n v="1"/>
    <n v="-579.45"/>
    <n v="-579.45"/>
    <n v="1"/>
    <m/>
    <s v="Conta Simples"/>
    <s v="Lumx Studios S/A"/>
    <n v="100"/>
    <s v="Conselho"/>
    <s v="Lumx Studios S/A"/>
    <m/>
    <s v="Custo para Inserir App do Proof na Apple Store"/>
    <m/>
    <s v="Conta Simples"/>
    <m/>
    <x v="114"/>
    <s v="Software"/>
    <s v="Technology &amp; Infrastructure"/>
    <s v="Technology &amp; Infrastructure"/>
    <s v="Technology &amp; Infrastructure"/>
    <x v="3"/>
    <m/>
    <m/>
    <n v="0"/>
    <n v="0"/>
  </r>
  <r>
    <s v="3879"/>
    <d v="2023-01-05T00:00:00"/>
    <x v="117"/>
    <d v="2023-01-05T00:00:00"/>
    <n v="-1561.21"/>
    <n v="-1561.21"/>
    <x v="0"/>
    <n v="1"/>
    <n v="-1561.21"/>
    <n v="-1561.21"/>
    <n v="1"/>
    <m/>
    <s v="Conta Simples"/>
    <s v="Lumx Studios S/A"/>
    <n v="100"/>
    <s v="Conselho"/>
    <s v="Lumx Studios S/A"/>
    <m/>
    <s v="Hospedagem Caio Barbosa"/>
    <m/>
    <s v="Conta Simples"/>
    <m/>
    <x v="96"/>
    <s v="Gestão - Hotel"/>
    <s v="Gestão"/>
    <s v="Governance"/>
    <s v="Governance"/>
    <x v="6"/>
    <m/>
    <m/>
    <n v="0"/>
    <n v="0"/>
  </r>
  <r>
    <s v="3910"/>
    <d v="2023-01-05T00:00:00"/>
    <x v="117"/>
    <d v="2023-01-05T00:00:00"/>
    <n v="-263.56"/>
    <n v="-263.56"/>
    <x v="0"/>
    <n v="1"/>
    <n v="-263.56"/>
    <n v="-263.5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683"/>
    <d v="2023-01-05T00:00:00"/>
    <x v="117"/>
    <d v="2023-01-05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4"/>
    <d v="2023-01-05T00:00:00"/>
    <x v="117"/>
    <d v="2023-01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80"/>
    <d v="2023-01-04T00:00:00"/>
    <x v="118"/>
    <d v="2023-01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1"/>
    <d v="2023-01-04T00:00:00"/>
    <x v="118"/>
    <d v="2023-01-04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2"/>
    <d v="2023-01-04T00:00:00"/>
    <x v="118"/>
    <d v="2023-01-04T00:00:00"/>
    <n v="-775"/>
    <n v="-775"/>
    <x v="0"/>
    <n v="1"/>
    <n v="-775"/>
    <n v="-775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3"/>
    <d v="2023-01-04T00:00:00"/>
    <x v="118"/>
    <d v="2023-01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4"/>
    <d v="2023-01-04T00:00:00"/>
    <x v="118"/>
    <d v="2023-01-04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5"/>
    <d v="2023-01-04T00:00:00"/>
    <x v="118"/>
    <d v="2023-01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6"/>
    <d v="2023-01-04T00:00:00"/>
    <x v="118"/>
    <d v="2023-01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7"/>
    <d v="2023-01-04T00:00:00"/>
    <x v="118"/>
    <d v="2023-01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8"/>
    <d v="2023-01-04T00:00:00"/>
    <x v="118"/>
    <d v="2023-01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9"/>
    <d v="2023-01-04T00:00:00"/>
    <x v="118"/>
    <d v="2023-01-04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0"/>
    <d v="2023-01-04T00:00:00"/>
    <x v="118"/>
    <d v="2023-01-04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1"/>
    <d v="2023-01-04T00:00:00"/>
    <x v="118"/>
    <d v="2023-01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2"/>
    <d v="2023-01-04T00:00:00"/>
    <x v="118"/>
    <d v="2023-01-04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3"/>
    <d v="2023-01-04T00:00:00"/>
    <x v="118"/>
    <d v="2023-01-04T00:00:00"/>
    <n v="-6818.18"/>
    <n v="-6818.18"/>
    <x v="0"/>
    <n v="1"/>
    <n v="-6818.18"/>
    <n v="-6818.18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4"/>
    <d v="2023-01-04T00:00:00"/>
    <x v="118"/>
    <d v="2023-01-04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895"/>
    <d v="2023-01-04T00:00:00"/>
    <x v="118"/>
    <d v="2023-01-04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6"/>
    <d v="2023-01-04T00:00:00"/>
    <x v="118"/>
    <d v="2023-01-04T00:00:00"/>
    <n v="-3774.06"/>
    <n v="-3774.06"/>
    <x v="0"/>
    <n v="1"/>
    <n v="-3774.06"/>
    <n v="-3774.06"/>
    <n v="1"/>
    <m/>
    <s v="Btg - Conta Corrente"/>
    <s v="Lucas Costa da Conceição Gomes"/>
    <n v="100"/>
    <s v="Tecnologia"/>
    <s v="Lucas Costa da Conceição Gom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897"/>
    <d v="2023-01-04T00:00:00"/>
    <x v="118"/>
    <d v="2023-01-04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898"/>
    <d v="2023-01-04T00:00:00"/>
    <x v="118"/>
    <d v="2023-01-04T00:00:00"/>
    <n v="-1212"/>
    <n v="-1212"/>
    <x v="0"/>
    <n v="1"/>
    <n v="-1212"/>
    <n v="-1212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99"/>
    <d v="2023-01-04T00:00:00"/>
    <x v="118"/>
    <d v="2023-01-04T00:00:00"/>
    <n v="-44.54"/>
    <n v="-44.54"/>
    <x v="0"/>
    <n v="1"/>
    <n v="-44.54"/>
    <n v="-44.54"/>
    <n v="1"/>
    <m/>
    <s v="Mercado Pago"/>
    <s v="Mercadolivre.com Atividades de Internet Ltda"/>
    <n v="100"/>
    <m/>
    <s v="Mercadolivre.com Atividades de Internet Ltda"/>
    <m/>
    <s v="Compra de Cola para Log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1"/>
    <d v="2023-01-04T00:00:00"/>
    <x v="118"/>
    <d v="2023-01-04T00:00:00"/>
    <n v="-89.81999999999999"/>
    <n v="-89.81999999999999"/>
    <x v="0"/>
    <n v="1"/>
    <n v="-89.81999999999999"/>
    <n v="-89.81999999999999"/>
    <n v="1"/>
    <m/>
    <s v="Mercado Pago"/>
    <s v="Lumx Studios S/A"/>
    <n v="100"/>
    <s v="Conselho"/>
    <s v="Lumx Studios S/A"/>
    <m/>
    <s v="Compra de Teclado e Mouse para João Fernandes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2"/>
    <d v="2023-01-04T00:00:00"/>
    <x v="118"/>
    <d v="2023-01-04T00:00:00"/>
    <n v="-5344.54"/>
    <n v="-5344.54"/>
    <x v="0"/>
    <n v="1"/>
    <n v="-5344.54"/>
    <n v="-5344.54"/>
    <n v="1"/>
    <m/>
    <s v="Btg - Conta Corrente"/>
    <s v="Ministerio da Fazenda"/>
    <n v="100"/>
    <m/>
    <s v="Ministerio da Fazenda"/>
    <m/>
    <s v="Iss 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3903"/>
    <d v="2023-01-04T00:00:00"/>
    <x v="118"/>
    <d v="2023-01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4"/>
    <d v="2023-01-04T00:00:00"/>
    <x v="118"/>
    <d v="2023-01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5"/>
    <d v="2023-01-04T00:00:00"/>
    <x v="118"/>
    <d v="2023-01-04T00:00:00"/>
    <n v="-1212"/>
    <n v="-1212"/>
    <x v="0"/>
    <n v="1"/>
    <n v="-1212"/>
    <n v="-121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06"/>
    <d v="2023-01-04T00:00:00"/>
    <x v="118"/>
    <d v="2023-01-04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907"/>
    <d v="2023-01-04T00:00:00"/>
    <x v="118"/>
    <d v="2023-01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8"/>
    <d v="2023-01-04T00:00:00"/>
    <x v="118"/>
    <d v="2023-01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909"/>
    <d v="2023-01-04T00:00:00"/>
    <x v="118"/>
    <d v="2023-01-04T00:00:00"/>
    <n v="-1212"/>
    <n v="-1212"/>
    <x v="0"/>
    <n v="1"/>
    <n v="-1212"/>
    <n v="-1212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122"/>
    <d v="2023-01-04T00:00:00"/>
    <x v="118"/>
    <d v="2023-01-04T00:00:00"/>
    <n v="-67.55"/>
    <n v="-67.55"/>
    <x v="0"/>
    <n v="1"/>
    <n v="-67.55"/>
    <n v="-67.55"/>
    <n v="1"/>
    <m/>
    <s v="Conta Simples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"/>
    <d v="2023-01-03T00:00:00"/>
    <x v="119"/>
    <d v="2023-01-0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ceita Mensal Vex"/>
    <m/>
    <s v="Btg - Conta Corrente"/>
    <s v="Vex"/>
    <x v="115"/>
    <s v="Manutenção"/>
    <s v="Recurrent"/>
    <s v="Operating Revenue"/>
    <s v="Operating Revenue"/>
    <x v="12"/>
    <m/>
    <m/>
    <n v="0"/>
    <n v="0"/>
  </r>
  <r>
    <s v="3861"/>
    <d v="2023-01-03T00:00:00"/>
    <x v="119"/>
    <d v="2023-01-03T00:00:00"/>
    <n v="-2994.76"/>
    <n v="-2994.76"/>
    <x v="0"/>
    <n v="1"/>
    <n v="-2994.76"/>
    <n v="-2994.76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911"/>
    <d v="2023-01-03T00:00:00"/>
    <x v="119"/>
    <d v="2023-01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913"/>
    <d v="2023-01-03T00:00:00"/>
    <x v="119"/>
    <d v="2023-01-03T00:00:00"/>
    <n v="-80.29000000000001"/>
    <n v="-80.29000000000001"/>
    <x v="0"/>
    <n v="1"/>
    <n v="-80.29000000000001"/>
    <n v="-80.29000000000001"/>
    <n v="1"/>
    <m/>
    <s v="Mercado Pago"/>
    <s v="Mercadolivre.com Atividades de Internet Ltda"/>
    <n v="100"/>
    <m/>
    <s v="Mercadolivre.com Atividades de Internet Ltda"/>
    <m/>
    <s v="Compra de Lixeira para a Cozinh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14"/>
    <d v="2023-01-03T00:00:00"/>
    <x v="119"/>
    <d v="2023-0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915"/>
    <d v="2023-01-03T00:00:00"/>
    <x v="119"/>
    <d v="2023-01-03T00:00:00"/>
    <n v="-78.65000000000001"/>
    <n v="-78.65000000000001"/>
    <x v="0"/>
    <n v="1"/>
    <n v="-78.65000000000001"/>
    <n v="-78.65000000000001"/>
    <n v="1"/>
    <m/>
    <s v="Btg - Conta Corrente"/>
    <s v="Magazine Luiza"/>
    <n v="100"/>
    <m/>
    <s v="Magazine Luiza"/>
    <m/>
    <s v="Compra de Lixeira Grande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6"/>
    <d v="2023-01-03T00:00:00"/>
    <x v="119"/>
    <d v="2023-01-03T00:00:00"/>
    <n v="-317.8"/>
    <n v="-317.8"/>
    <x v="0"/>
    <n v="1"/>
    <n v="-317.8"/>
    <n v="-317.8"/>
    <n v="1"/>
    <m/>
    <s v="Btg - Conta Corrente"/>
    <s v="Lumx Studios S/A"/>
    <n v="100"/>
    <s v="Conselho"/>
    <s v="Lumx Studios S/A"/>
    <m/>
    <s v="Compra de Memória Ram para Os Devs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7"/>
    <d v="2023-01-03T00:00:00"/>
    <x v="119"/>
    <d v="2023-01-03T00:00:00"/>
    <n v="-37.06"/>
    <n v="-37.06"/>
    <x v="0"/>
    <n v="1"/>
    <n v="-37.06"/>
    <n v="-37.06"/>
    <n v="1"/>
    <m/>
    <s v="Mercado Pago"/>
    <s v="Mercadolivre.com Atividades de Internet Ltda"/>
    <n v="100"/>
    <m/>
    <s v="Mercadolivre.com Atividades de Internet Ltda"/>
    <m/>
    <s v="Compra de Cabo Hdmi"/>
    <m/>
    <s v="Mercado Pago"/>
    <m/>
    <x v="64"/>
    <s v="Material de Uso e Consumo"/>
    <s v="Office"/>
    <s v="Administrative Costs"/>
    <s v="Administrative Costs"/>
    <x v="5"/>
    <m/>
    <m/>
    <n v="0"/>
    <n v="0"/>
  </r>
  <r>
    <s v="3958"/>
    <d v="2023-01-03T00:00:00"/>
    <x v="119"/>
    <d v="2023-01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4167"/>
    <d v="2023-01-03T00:00:00"/>
    <x v="119"/>
    <d v="2023-01-03T00:00:00"/>
    <n v="-57.64"/>
    <n v="-57.64"/>
    <x v="0"/>
    <n v="1"/>
    <n v="-57.64"/>
    <n v="-57.64"/>
    <n v="1"/>
    <m/>
    <s v="Conta Simples"/>
    <s v="Rappi Brasil Intermediacao de Negocios Ltda"/>
    <n v="100"/>
    <m/>
    <s v="Rappi Brasil Intermediacao de Negocios Ltda"/>
    <m/>
    <s v="Compra de Papel Higiênico, Café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684"/>
    <d v="2023-01-03T00:00:00"/>
    <x v="119"/>
    <d v="2023-01-03T00:00:00"/>
    <n v="135000"/>
    <n v="135000"/>
    <x v="0"/>
    <n v="1"/>
    <n v="135000"/>
    <n v="13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5"/>
    <d v="2023-01-03T00:00:00"/>
    <x v="119"/>
    <d v="2023-0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5"/>
    <d v="2023-01-03T00:00:00"/>
    <x v="119"/>
    <d v="2023-01-03T00:00:00"/>
    <n v="-135000"/>
    <n v="-135000"/>
    <x v="0"/>
    <n v="1"/>
    <n v="-135000"/>
    <n v="-13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6"/>
    <d v="2023-01-03T00:00:00"/>
    <x v="119"/>
    <d v="2023-01-0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63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4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5"/>
    <d v="2023-01-02T00:00:00"/>
    <x v="120"/>
    <d v="2023-01-02T00:00:00"/>
    <n v="900"/>
    <n v="900"/>
    <x v="0"/>
    <n v="1"/>
    <n v="900"/>
    <n v="900"/>
    <n v="1"/>
    <m/>
    <s v="Ambev S.A."/>
    <s v="Btg - Conta Corrente"/>
    <n v="100"/>
    <s v="Comercial"/>
    <s v="Ambev S.A."/>
    <m/>
    <s v="Cobrança Extra Ambev (Beats)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919"/>
    <d v="2023-01-02T00:00:00"/>
    <x v="120"/>
    <d v="2023-01-02T00:00:00"/>
    <n v="-252.34"/>
    <n v="-252.34"/>
    <x v="0"/>
    <n v="1"/>
    <n v="-252.34"/>
    <n v="-252.3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75"/>
    <d v="2023-01-02T00:00:00"/>
    <x v="120"/>
    <d v="2023-01-02T00:00:00"/>
    <n v="-259.47"/>
    <n v="-259.47"/>
    <x v="0"/>
    <n v="1"/>
    <n v="-259.47"/>
    <n v="-259.47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6153571c-16d1-487a-a475-921a8dd8f41d"/>
    <d v="2023-01-02T00:00:00"/>
    <x v="120"/>
    <d v="2023-01-02T00:00:00"/>
    <n v="0.0009"/>
    <n v="0.0009"/>
    <x v="3"/>
    <n v="6457.340425531915"/>
    <n v="5.811606382978723"/>
    <n v="5.81160638297872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269079d88d24084fb6e03275725d554c6f35eaff8ca68ee4905b65d21b3c62d"/>
    <n v="1"/>
    <n v="1"/>
  </r>
  <r>
    <s v="3921"/>
    <d v="2023-01-01T00:00:00"/>
    <x v="121"/>
    <d v="2023-01-01T00:00:00"/>
    <n v="-5660.91"/>
    <n v="-5660.91"/>
    <x v="0"/>
    <n v="1"/>
    <n v="-5660.91"/>
    <n v="-5660.91"/>
    <n v="1"/>
    <m/>
    <s v="Conta Simples"/>
    <s v="Venly"/>
    <n v="100"/>
    <m/>
    <s v="Venly"/>
    <m/>
    <s v="Software Venly - Utilização de Plataforma Parceira - Baixa por Conciliação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922"/>
    <d v="2023-01-01T00:00:00"/>
    <x v="121"/>
    <d v="2023-01-01T00:00:00"/>
    <n v="-231.92"/>
    <n v="-231.92"/>
    <x v="0"/>
    <n v="1"/>
    <n v="-231.92"/>
    <n v="-231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923"/>
    <d v="2023-01-01T00:00:00"/>
    <x v="121"/>
    <d v="2023-01-01T00:00:00"/>
    <n v="-1581.69"/>
    <n v="-1581.69"/>
    <x v="0"/>
    <n v="1"/>
    <n v="-1581.69"/>
    <n v="-1581.69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924"/>
    <d v="2022-12-31T00:00:00"/>
    <x v="122"/>
    <d v="2022-12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"/>
    <d v="2022-12-31T00:00:00"/>
    <x v="122"/>
    <d v="2022-12-31T00:00:00"/>
    <n v="28.45"/>
    <n v="28.45"/>
    <x v="0"/>
    <n v="1"/>
    <n v="28.45"/>
    <n v="28.4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5"/>
    <d v="2022-12-31T00:00:00"/>
    <x v="122"/>
    <d v="2022-12-31T00:00:00"/>
    <n v="10.72"/>
    <n v="10.72"/>
    <x v="0"/>
    <n v="1"/>
    <n v="10.72"/>
    <n v="10.72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fa200346-ec41-473f-8004-e853c5a06094"/>
    <d v="2022-12-31T00:00:00"/>
    <x v="122"/>
    <d v="2022-12-31T00:00:00"/>
    <n v="0.0016875"/>
    <n v="0.0016875"/>
    <x v="3"/>
    <n v="6369.93603411514"/>
    <n v="10.7492670575693"/>
    <n v="10.749267057569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880ea1d534d34224bbf27b6a4ccb4737a094990af7dbe89fa317087f5007a06"/>
    <n v="1"/>
    <n v="1"/>
  </r>
  <r>
    <s v="3925"/>
    <d v="2022-12-30T00:00:00"/>
    <x v="123"/>
    <d v="2022-12-30T00:00:00"/>
    <n v="-611.38"/>
    <n v="-611.38"/>
    <x v="0"/>
    <n v="1"/>
    <n v="-611.38"/>
    <n v="-611.3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be4feaa3-c1ed-4c4e-a614-24594710095d"/>
    <d v="2022-12-30T00:00:00"/>
    <x v="123"/>
    <d v="2022-12-30T00:00:00"/>
    <n v="-0.07786301132218756"/>
    <n v="-0.07786301132218756"/>
    <x v="1"/>
    <n v="4.067914438502674"/>
    <n v="-0.316740067982824"/>
    <n v="-0.31674006798282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b2d42132017475a38878a4ce541b9a90888b3f9a52b09af12bbfbbd09c935d5"/>
    <n v="1"/>
    <n v="1"/>
  </r>
  <r>
    <s v="3926"/>
    <d v="2022-12-28T00:00:00"/>
    <x v="124"/>
    <d v="2022-12-28T00:00:00"/>
    <n v="-54"/>
    <n v="-54"/>
    <x v="0"/>
    <n v="1"/>
    <n v="-54"/>
    <n v="-54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927"/>
    <d v="2022-12-28T00:00:00"/>
    <x v="124"/>
    <d v="2022-12-28T00:00:00"/>
    <n v="-490.8"/>
    <n v="-490.8"/>
    <x v="0"/>
    <n v="1"/>
    <n v="-490.8"/>
    <n v="-490.8"/>
    <n v="1"/>
    <m/>
    <s v="Conta Simples"/>
    <s v="Pipedrive"/>
    <n v="100"/>
    <m/>
    <s v="Pipedrive"/>
    <m/>
    <s v="Software - Pipedrive - Baixa por Conciliação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928"/>
    <d v="2022-12-28T00:00:00"/>
    <x v="124"/>
    <d v="2022-12-28T00:00:00"/>
    <n v="-1414"/>
    <n v="-1414"/>
    <x v="0"/>
    <n v="1"/>
    <n v="-1414"/>
    <n v="-1414"/>
    <n v="1"/>
    <m/>
    <s v="Btg - Conta Corrente"/>
    <s v="Ministerio da Fazenda"/>
    <n v="100"/>
    <m/>
    <s v="Ministerio da Fazenda"/>
    <m/>
    <s v="Parcelamento de Débitos (Faturamentos Retroativos)"/>
    <m/>
    <s v="Btg - Conta Corrente"/>
    <m/>
    <x v="31"/>
    <s v="Impostos"/>
    <s v="Tax And Fees"/>
    <s v="Tax And Fees"/>
    <s v="Tax And Fees"/>
    <x v="11"/>
    <m/>
    <m/>
    <n v="0"/>
    <n v="0"/>
  </r>
  <r>
    <s v="686"/>
    <d v="2022-12-28T00:00:00"/>
    <x v="124"/>
    <d v="2022-12-28T00:00:00"/>
    <n v="160000"/>
    <n v="160000"/>
    <x v="0"/>
    <n v="1"/>
    <n v="160000"/>
    <n v="16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7"/>
    <d v="2022-12-28T00:00:00"/>
    <x v="124"/>
    <d v="2022-12-28T00:00:00"/>
    <n v="-160000"/>
    <n v="-160000"/>
    <x v="0"/>
    <n v="1"/>
    <n v="-160000"/>
    <n v="-1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929"/>
    <d v="2022-12-26T00:00:00"/>
    <x v="125"/>
    <d v="2022-12-26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17"/>
    <d v="2022-12-23T00:00:00"/>
    <x v="126"/>
    <d v="2022-12-23T00:00:00"/>
    <n v="-34000"/>
    <n v="-34000"/>
    <x v="0"/>
    <n v="1"/>
    <n v="-34000"/>
    <n v="-34000"/>
    <n v="1"/>
    <m/>
    <s v="Btg - Conta Corrente"/>
    <s v="Warley Maer Costa Lacerda 12776085630"/>
    <n v="100"/>
    <m/>
    <s v="Warley Maer Costa Lacerda 12776085630"/>
    <m/>
    <s v="30% Projeto 1, 100% Projeto 2 Coca-Cola"/>
    <m/>
    <s v="Btg - Conta Corrente"/>
    <s v="Coca-Cola"/>
    <x v="117"/>
    <s v="Fornecedores"/>
    <s v="Suppliers"/>
    <s v="Partnerships &amp; Suppliers"/>
    <s v="Partnerships &amp; Suppliers"/>
    <x v="2"/>
    <m/>
    <m/>
    <n v="0"/>
    <n v="0"/>
  </r>
  <r>
    <s v="366"/>
    <d v="2022-12-23T00:00:00"/>
    <x v="126"/>
    <d v="2022-12-23T00:00:00"/>
    <n v="510000"/>
    <n v="510000"/>
    <x v="0"/>
    <n v="1"/>
    <n v="510000"/>
    <n v="510000"/>
    <n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8"/>
    <s v="Receita Setup Fee"/>
    <s v="Non Recurrent"/>
    <s v="Operating Revenue"/>
    <s v="Operating Revenue"/>
    <x v="12"/>
    <m/>
    <m/>
    <n v="0"/>
    <n v="0"/>
  </r>
  <r>
    <s v="3930"/>
    <d v="2022-12-23T00:00:00"/>
    <x v="126"/>
    <d v="2022-12-23T00:00:00"/>
    <n v="-27500"/>
    <n v="-27500"/>
    <x v="0"/>
    <n v="1"/>
    <n v="-27500"/>
    <n v="-27500"/>
    <n v="1"/>
    <m/>
    <s v="Btg - Conta Corrente"/>
    <s v="Alex Ramos Barcelos 11685045707"/>
    <n v="100"/>
    <m/>
    <s v="Alex Ramos Barcelos 11685045707"/>
    <m/>
    <s v="30% Projeto 1, 100% Projeto 2 Coca-Cola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3932"/>
    <d v="2022-12-23T00:00:00"/>
    <x v="126"/>
    <d v="2022-12-23T00:00:00"/>
    <n v="-29000"/>
    <n v="-29000"/>
    <x v="0"/>
    <n v="1"/>
    <n v="-29000"/>
    <n v="-29000"/>
    <n v="1"/>
    <m/>
    <s v="Btg - Conta Corrente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20"/>
    <s v="Fornecedores"/>
    <s v="Suppliers"/>
    <s v="Partnerships &amp; Suppliers"/>
    <s v="Partnerships &amp; Suppliers"/>
    <x v="2"/>
    <m/>
    <m/>
    <n v="0"/>
    <n v="0"/>
  </r>
  <r>
    <s v="3933"/>
    <d v="2022-12-23T00:00:00"/>
    <x v="126"/>
    <d v="2022-12-23T00:00:00"/>
    <n v="-16000"/>
    <n v="-16000"/>
    <x v="0"/>
    <n v="1"/>
    <n v="-16000"/>
    <n v="-16000"/>
    <n v="1"/>
    <m/>
    <s v="Btg - Conta Corrente"/>
    <s v="Denis Paganini Agostinho"/>
    <n v="100"/>
    <m/>
    <s v="Denis Paganini Agostinho"/>
    <m/>
    <s v="30% Projeto 1, 100% Projeto 2 Coca-Cola"/>
    <m/>
    <s v="Btg - Conta Corrente"/>
    <s v="Coca-Cola"/>
    <x v="121"/>
    <s v="Fornecedores"/>
    <s v="Suppliers"/>
    <s v="Partnerships &amp; Suppliers"/>
    <s v="Partnerships &amp; Suppliers"/>
    <x v="2"/>
    <m/>
    <m/>
    <n v="0"/>
    <n v="0"/>
  </r>
  <r>
    <s v="3934"/>
    <d v="2022-12-23T00:00:00"/>
    <x v="126"/>
    <d v="2022-12-23T00:00:00"/>
    <n v="-225577.86"/>
    <n v="-225577.86"/>
    <x v="0"/>
    <n v="1"/>
    <n v="-225577.86"/>
    <n v="-225577.86"/>
    <n v="1"/>
    <m/>
    <s v="Btg - Conta Corrente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22"/>
    <s v="Parceiros"/>
    <s v="Partners"/>
    <s v="Partnerships &amp; Suppliers"/>
    <s v="Partnerships &amp; Suppliers"/>
    <x v="2"/>
    <m/>
    <m/>
    <n v="0"/>
    <n v="0"/>
  </r>
  <r>
    <s v="3935"/>
    <d v="2022-12-23T00:00:00"/>
    <x v="126"/>
    <d v="2022-12-23T00:00:00"/>
    <n v="-4500"/>
    <n v="-4500"/>
    <x v="0"/>
    <n v="1"/>
    <n v="-4500"/>
    <n v="-4500"/>
    <n v="1"/>
    <m/>
    <s v="Btg - Conta Corrente"/>
    <s v="Definitive - English Center Ltda"/>
    <n v="100"/>
    <m/>
    <s v="Definitive - English Center Ltda"/>
    <m/>
    <s v="30% Projeto 1, 100% Projeto 2 Coca-Cola"/>
    <m/>
    <s v="Btg - Conta Corrente"/>
    <s v="Coca-Cola"/>
    <x v="123"/>
    <s v="Fornecedores"/>
    <s v="Suppliers"/>
    <s v="Partnerships &amp; Suppliers"/>
    <s v="Partnerships &amp; Suppliers"/>
    <x v="2"/>
    <m/>
    <m/>
    <n v="0"/>
    <n v="0"/>
  </r>
  <r>
    <s v="3936"/>
    <d v="2022-12-23T00:00:00"/>
    <x v="126"/>
    <d v="2022-12-23T00:00:00"/>
    <n v="-159.9"/>
    <n v="-159.9"/>
    <x v="0"/>
    <n v="1"/>
    <n v="-159.9"/>
    <n v="-159.9"/>
    <n v="1"/>
    <m/>
    <s v="Btg - Conta Corrente"/>
    <s v="Lumx Studios S/A"/>
    <n v="100"/>
    <s v="Conselho"/>
    <s v="Lumx Studios S/A"/>
    <m/>
    <s v="Taxa para Emissão de Certificado Digital"/>
    <m/>
    <s v="Btg - Conta Corrente"/>
    <m/>
    <x v="124"/>
    <s v="Corporate/Societário"/>
    <s v="Legal"/>
    <s v="Operating Costs"/>
    <s v="Operating Costs"/>
    <x v="1"/>
    <m/>
    <m/>
    <n v="0"/>
    <n v="0"/>
  </r>
  <r>
    <s v="3937"/>
    <d v="2022-12-23T00:00:00"/>
    <x v="126"/>
    <d v="2022-12-23T00:00:00"/>
    <n v="-166.58"/>
    <n v="-166.58"/>
    <x v="0"/>
    <n v="1"/>
    <n v="-166.58"/>
    <n v="-166.58"/>
    <n v="1"/>
    <m/>
    <s v="Mercado Pago"/>
    <s v="Mercadolivre.com Atividades de Internet Ltda"/>
    <n v="100"/>
    <m/>
    <s v="Mercadolivre.com Atividades de Internet Ltda"/>
    <m/>
    <s v="Compra de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38"/>
    <d v="2022-12-23T00:00:00"/>
    <x v="126"/>
    <d v="2022-12-23T00:00:00"/>
    <n v="-2956.62"/>
    <n v="-2956.62"/>
    <x v="0"/>
    <n v="1"/>
    <n v="-2956.62"/>
    <n v="-2956.62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939"/>
    <d v="2022-12-23T00:00:00"/>
    <x v="126"/>
    <d v="2022-12-23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940"/>
    <d v="2022-12-23T00:00:00"/>
    <x v="126"/>
    <d v="2022-12-23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687"/>
    <d v="2022-12-23T00:00:00"/>
    <x v="126"/>
    <d v="2022-12-23T00:00:00"/>
    <n v="510000"/>
    <n v="510000"/>
    <x v="0"/>
    <n v="1"/>
    <n v="510000"/>
    <n v="5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8"/>
    <d v="2022-12-23T00:00:00"/>
    <x v="126"/>
    <d v="2022-12-23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8"/>
    <d v="2022-12-23T00:00:00"/>
    <x v="126"/>
    <d v="2022-12-23T00:00:00"/>
    <n v="-510000"/>
    <n v="-510000"/>
    <x v="0"/>
    <n v="1"/>
    <n v="-510000"/>
    <n v="-5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49"/>
    <d v="2022-12-23T00:00:00"/>
    <x v="126"/>
    <d v="2022-12-23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4ce719da-fb32-4329-90a6-4f2050527c61"/>
    <d v="2022-12-23T00:00:00"/>
    <x v="126"/>
    <d v="2022-12-23T00:00:00"/>
    <n v="0.000855"/>
    <n v="0.000855"/>
    <x v="3"/>
    <n v="6321.088082901554"/>
    <n v="5.404530310880829"/>
    <n v="5.4045303108808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174fa2c0f53380ebadcd752ab38f140cf25696c2c16d6159c1acf71bae2cd93"/>
    <n v="1"/>
    <n v="1"/>
  </r>
  <r>
    <s v="3941"/>
    <d v="2022-12-22T00:00:00"/>
    <x v="127"/>
    <d v="2022-12-22T00:00:00"/>
    <n v="-185.74"/>
    <n v="-185.74"/>
    <x v="0"/>
    <n v="1"/>
    <n v="-185.74"/>
    <n v="-185.74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942"/>
    <d v="2022-12-22T00:00:00"/>
    <x v="127"/>
    <d v="2022-12-22T00:00:00"/>
    <n v="-62.26"/>
    <n v="-62.26"/>
    <x v="0"/>
    <n v="1"/>
    <n v="-62.26"/>
    <n v="-62.26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43"/>
    <d v="2022-12-22T00:00:00"/>
    <x v="127"/>
    <d v="2022-12-22T00:00:00"/>
    <n v="-115.19"/>
    <n v="-115.19"/>
    <x v="0"/>
    <n v="1"/>
    <n v="-115.19"/>
    <n v="-115.19"/>
    <n v="1"/>
    <m/>
    <s v="Mercado Pago"/>
    <s v="Mercadolivre.com Atividades de Internet Ltda"/>
    <n v="100"/>
    <m/>
    <s v="Mercadolivre.com Atividades de Internet Ltda"/>
    <m/>
    <s v="Compra de Material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44"/>
    <d v="2022-12-22T00:00:00"/>
    <x v="127"/>
    <d v="2022-12-22T00:00:00"/>
    <n v="-46210"/>
    <n v="-46210"/>
    <x v="0"/>
    <n v="1"/>
    <n v="-46210"/>
    <n v="-4621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45"/>
    <d v="2022-12-22T00:00:00"/>
    <x v="127"/>
    <d v="2022-12-22T00:00:00"/>
    <n v="-10000"/>
    <n v="-10000"/>
    <x v="0"/>
    <n v="1"/>
    <n v="-10000"/>
    <n v="-10000"/>
    <n v="1"/>
    <m/>
    <s v="Btg - Conta Corrente"/>
    <s v="Echoa Comunidade Educacional e Treinamento Ltda"/>
    <n v="100"/>
    <m/>
    <s v="Echoa Comunidade Educacional e Treinamento Ltda"/>
    <m/>
    <s v="Artista Beats"/>
    <m/>
    <s v="Btg - Conta Corrente"/>
    <s v="Beats"/>
    <x v="125"/>
    <s v="Fornecedores"/>
    <s v="Suppliers"/>
    <s v="Partnerships &amp; Suppliers"/>
    <s v="Partnerships &amp; Suppliers"/>
    <x v="2"/>
    <m/>
    <m/>
    <n v="0"/>
    <n v="0"/>
  </r>
  <r>
    <s v="3946"/>
    <d v="2022-12-22T00:00:00"/>
    <x v="127"/>
    <d v="2022-12-22T00:00:00"/>
    <n v="-5263.22"/>
    <n v="-5263.22"/>
    <x v="0"/>
    <n v="1"/>
    <n v="-5263.22"/>
    <n v="-5263.22"/>
    <n v="1"/>
    <m/>
    <s v="Btg - Conta Corrente"/>
    <s v="Ministerio da Fazenda"/>
    <n v="100"/>
    <m/>
    <s v="Ministerio da Fazenda"/>
    <m/>
    <s v="Pis Faturamento Novembro"/>
    <m/>
    <s v="Btg - Conta Corrente"/>
    <m/>
    <x v="51"/>
    <s v="Impostos"/>
    <s v="Tax And Fees"/>
    <s v="Tax And Fees"/>
    <s v="Tax And Fees"/>
    <x v="13"/>
    <m/>
    <m/>
    <n v="0"/>
    <n v="0"/>
  </r>
  <r>
    <s v="3947"/>
    <d v="2022-12-22T00:00:00"/>
    <x v="127"/>
    <d v="2022-12-22T00:00:00"/>
    <n v="-24291.79"/>
    <n v="-24291.79"/>
    <x v="0"/>
    <n v="1"/>
    <n v="-24291.79"/>
    <n v="-24291.79"/>
    <n v="1"/>
    <m/>
    <s v="Btg - Conta Corrente"/>
    <s v="Ministerio da Fazenda"/>
    <n v="100"/>
    <m/>
    <s v="Ministerio da Fazenda"/>
    <m/>
    <s v="Cofins Faturamento Novembro"/>
    <m/>
    <s v="Btg - Conta Corrente"/>
    <m/>
    <x v="50"/>
    <s v="Impostos"/>
    <s v="Tax And Fees"/>
    <s v="Tax And Fees"/>
    <s v="Tax And Fees"/>
    <x v="13"/>
    <m/>
    <m/>
    <n v="0"/>
    <n v="0"/>
  </r>
  <r>
    <s v="689"/>
    <d v="2022-12-22T00:00:00"/>
    <x v="127"/>
    <d v="2022-12-22T00:00:00"/>
    <n v="46000"/>
    <n v="46000"/>
    <x v="0"/>
    <n v="1"/>
    <n v="46000"/>
    <n v="4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0"/>
    <d v="2022-12-22T00:00:00"/>
    <x v="127"/>
    <d v="2022-12-22T00:00:00"/>
    <n v="41010"/>
    <n v="41010"/>
    <x v="0"/>
    <n v="1"/>
    <n v="41010"/>
    <n v="4101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1"/>
    <d v="2022-12-22T00:00:00"/>
    <x v="127"/>
    <d v="2022-12-22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0"/>
    <d v="2022-12-22T00:00:00"/>
    <x v="127"/>
    <d v="2022-12-22T00:00:00"/>
    <n v="-46000"/>
    <n v="-46000"/>
    <x v="0"/>
    <n v="1"/>
    <n v="-46000"/>
    <n v="-46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1"/>
    <d v="2022-12-22T00:00:00"/>
    <x v="127"/>
    <d v="2022-12-22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2"/>
    <d v="2022-12-22T00:00:00"/>
    <x v="127"/>
    <d v="2022-12-22T00:00:00"/>
    <n v="-41010"/>
    <n v="-41010"/>
    <x v="0"/>
    <n v="1"/>
    <n v="-41010"/>
    <n v="-4101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bc588e5-ff93-423e-83bf-dc1f7b602924"/>
    <d v="2022-12-22T00:00:00"/>
    <x v="127"/>
    <d v="2022-12-22T00:00:00"/>
    <n v="-0.001442269163623799"/>
    <n v="-0.001442269163623799"/>
    <x v="3"/>
    <n v="6361.076280041798"/>
    <n v="-9.174384166163069"/>
    <n v="-9.174384166163069"/>
    <n v="1"/>
    <m/>
    <s v="Michel Goldberg"/>
    <s v="Gnosis"/>
    <m/>
    <m/>
    <m/>
    <m/>
    <s v="Custódia Mynt"/>
    <m/>
    <s v="Michel Goldberg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e75c739b-9254-49b2-bea8-6c28105f95c2"/>
    <d v="2022-12-22T00:00:00"/>
    <x v="127"/>
    <d v="2022-12-22T00:00:00"/>
    <n v="-0.001963650882980761"/>
    <n v="-0.001963650882980761"/>
    <x v="3"/>
    <n v="6361.076280041798"/>
    <n v="-12.49093305401205"/>
    <n v="-12.49093305401205"/>
    <n v="1"/>
    <m/>
    <s v="Michel Goldberg"/>
    <s v="Gnosis"/>
    <m/>
    <m/>
    <m/>
    <m/>
    <s v="Pagamento ao artista da Mynt"/>
    <m/>
    <s v="Michel Goldberg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0fe64e48-be63-4693-9e8b-1490d61dab33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4eae1814-ec3c-46fd-937e-f94f257bb5f9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f9878ceb-c127-41fc-b67c-428f72d4e717"/>
    <d v="2022-12-22T00:00:00"/>
    <x v="127"/>
    <d v="2022-12-22T00:00:00"/>
    <n v="-13447.427"/>
    <n v="-13447.427"/>
    <x v="5"/>
    <n v="5.224137931034483"/>
    <n v="-70251.21346551724"/>
    <n v="-70251.21346551724"/>
    <n v="1"/>
    <m/>
    <s v="Gnosis"/>
    <m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02672c32-7b91-4064-bad2-b0b7ea24cad8"/>
    <d v="2022-12-22T00:00:00"/>
    <x v="127"/>
    <d v="2022-12-22T00:00:00"/>
    <n v="-945"/>
    <n v="-945"/>
    <x v="5"/>
    <n v="5.224137931034483"/>
    <n v="-4936.810344827587"/>
    <n v="-4936.810344827587"/>
    <n v="1"/>
    <m/>
    <s v="Gnosis"/>
    <s v="Rafael Dante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256f87b8-76eb-4fb6-a661-7dbccbb04c24"/>
    <d v="2022-12-22T00:00:00"/>
    <x v="127"/>
    <d v="2022-12-22T00:00:00"/>
    <n v="14447.427097"/>
    <n v="14447.427097"/>
    <x v="5"/>
    <n v="5.224137931034483"/>
    <n v="75475.35190329311"/>
    <n v="75475.35190329311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367"/>
    <d v="2022-12-21T00:00:00"/>
    <x v="128"/>
    <d v="2022-12-21T00:00:00"/>
    <n v="27897.92"/>
    <n v="27897.92"/>
    <x v="0"/>
    <n v="1"/>
    <n v="27897.92"/>
    <n v="27897.9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710"/>
    <d v="2022-12-21T00:00:00"/>
    <x v="128"/>
    <d v="2022-12-21T00:00:00"/>
    <n v="-569.5"/>
    <n v="-569.5"/>
    <x v="0"/>
    <n v="1"/>
    <n v="-569.5"/>
    <n v="-569.5"/>
    <n v="1"/>
    <m/>
    <s v="Conta Simples"/>
    <s v="Viva Cor Tintas Ltda"/>
    <n v="100"/>
    <m/>
    <s v="Viva Cor Tintas Ltda"/>
    <m/>
    <s v="Compra de Latas de Tinta e Massa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48"/>
    <d v="2022-12-21T00:00:00"/>
    <x v="128"/>
    <d v="2022-12-21T00:00:00"/>
    <n v="-17.32"/>
    <n v="-17.32"/>
    <x v="0"/>
    <n v="1"/>
    <n v="-17.32"/>
    <n v="-17.32"/>
    <n v="1"/>
    <m/>
    <s v="Btg - Conta Corrente"/>
    <s v="Caio Diniz Bretas"/>
    <n v="100"/>
    <s v="Financeiro"/>
    <s v="Caio Diniz Bretas"/>
    <m/>
    <s v="Reembolso Gasto com Moto Flash para Buscar Materiais Elétricos"/>
    <m/>
    <s v="Btg - Conta Corrente"/>
    <m/>
    <x v="111"/>
    <s v="Obras"/>
    <s v="Office"/>
    <s v="Administrative Costs"/>
    <s v="Administrative Costs"/>
    <x v="4"/>
    <m/>
    <m/>
    <n v="0"/>
    <n v="0"/>
  </r>
  <r>
    <s v="3949"/>
    <d v="2022-12-21T00:00:00"/>
    <x v="128"/>
    <d v="2022-12-21T00:00:00"/>
    <n v="-1400"/>
    <n v="-1400"/>
    <x v="0"/>
    <n v="1"/>
    <n v="-1400"/>
    <n v="-1400"/>
    <n v="1"/>
    <m/>
    <s v="Btg - Conta Corrente"/>
    <s v="Wesley dos Santos Chagas"/>
    <n v="100"/>
    <m/>
    <s v="Wesley dos Santos Chagas"/>
    <m/>
    <s v="Serviço de Pintura e Finalização da Reforma do Escritório"/>
    <m/>
    <s v="Btg - Conta Corrente"/>
    <m/>
    <x v="111"/>
    <s v="Obras"/>
    <s v="Office"/>
    <s v="Administrative Costs"/>
    <s v="Administrative Costs"/>
    <x v="4"/>
    <m/>
    <m/>
    <n v="0"/>
    <n v="0"/>
  </r>
  <r>
    <s v="3950"/>
    <d v="2022-12-21T00:00:00"/>
    <x v="128"/>
    <d v="2022-12-21T00:00:00"/>
    <n v="-34.04"/>
    <n v="-34.04"/>
    <x v="0"/>
    <n v="1"/>
    <n v="-34.04"/>
    <n v="-34.04"/>
    <n v="1"/>
    <m/>
    <s v="Conta Simples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52"/>
    <d v="2022-12-21T00:00:00"/>
    <x v="128"/>
    <d v="2022-12-21T00:00:00"/>
    <n v="-196"/>
    <n v="-196"/>
    <x v="0"/>
    <n v="1"/>
    <n v="-196"/>
    <n v="-196"/>
    <n v="1"/>
    <m/>
    <s v="Btg - Conta Corrente"/>
    <s v="Michel Ruthenberg Goldberg"/>
    <n v="100"/>
    <s v="Financeiro"/>
    <s v="Michel Ruthenberg Goldberg"/>
    <m/>
    <s v="Reembolso Despesa Comercial - Jantar com Pedro (Reserva)"/>
    <m/>
    <s v="Btg - Conta Corrente"/>
    <m/>
    <x v="91"/>
    <s v="Despesa Comercial"/>
    <s v="Comercial"/>
    <s v="Operating Costs"/>
    <s v="Operating Costs"/>
    <x v="6"/>
    <m/>
    <m/>
    <n v="0"/>
    <n v="0"/>
  </r>
  <r>
    <s v="3955"/>
    <d v="2022-12-21T00:00:00"/>
    <x v="128"/>
    <d v="2022-12-21T00:00:00"/>
    <n v="-911.8200000000001"/>
    <n v="-911.8200000000001"/>
    <x v="0"/>
    <n v="1"/>
    <n v="-911.8200000000001"/>
    <n v="-911.8200000000001"/>
    <n v="1"/>
    <m/>
    <s v="Conta Simples"/>
    <s v="Lumx Studios S/A"/>
    <n v="100"/>
    <s v="Conselho"/>
    <s v="Lumx Studios S/A"/>
    <m/>
    <s v="Passagem de Avião"/>
    <m/>
    <s v="Conta Simples"/>
    <m/>
    <x v="75"/>
    <s v="Gestão - Avião"/>
    <s v="Gestão"/>
    <s v="Governance"/>
    <s v="Governance"/>
    <x v="6"/>
    <m/>
    <m/>
    <n v="0"/>
    <n v="0"/>
  </r>
  <r>
    <s v="3956"/>
    <d v="2022-12-21T00:00:00"/>
    <x v="128"/>
    <d v="2022-12-21T00:00:00"/>
    <n v="-373.99"/>
    <n v="-373.99"/>
    <x v="0"/>
    <n v="1"/>
    <n v="-373.99"/>
    <n v="-373.99"/>
    <n v="1"/>
    <m/>
    <s v="Conta Simples"/>
    <s v="Lumx Studios S/A"/>
    <n v="100"/>
    <s v="Conselho"/>
    <s v="Lumx Studios S/A"/>
    <m/>
    <s v="Reembolso 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957"/>
    <d v="2022-12-21T00:00:00"/>
    <x v="128"/>
    <d v="2022-12-21T00:00:00"/>
    <n v="-30000"/>
    <n v="-30000"/>
    <x v="0"/>
    <n v="1"/>
    <n v="-30000"/>
    <n v="-300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60"/>
    <d v="2022-12-21T00:00:00"/>
    <x v="128"/>
    <d v="2022-12-21T00:00:00"/>
    <n v="-42.44"/>
    <n v="-42.44"/>
    <x v="0"/>
    <n v="1"/>
    <n v="-42.44"/>
    <n v="-42.44"/>
    <n v="1"/>
    <m/>
    <s v="Conta Simples"/>
    <s v="Lumx Studios S/A"/>
    <n v="100"/>
    <s v="Conselho"/>
    <s v="Lumx Studios S/A"/>
    <m/>
    <s v="Taxa Passagem de Avião"/>
    <m/>
    <s v="Conta Simples"/>
    <m/>
    <x v="75"/>
    <s v="Gestão - Avião"/>
    <s v="Gestão"/>
    <s v="Governance"/>
    <s v="Governance"/>
    <x v="6"/>
    <m/>
    <m/>
    <n v="0"/>
    <n v="0"/>
  </r>
  <r>
    <s v="3961"/>
    <d v="2022-12-21T00:00:00"/>
    <x v="128"/>
    <d v="2022-12-21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Taxa de Alvará"/>
    <m/>
    <s v="Btg - Conta Corrente"/>
    <m/>
    <x v="124"/>
    <s v="Corporate/Societário"/>
    <s v="Legal"/>
    <s v="Operating Costs"/>
    <s v="Operating Costs"/>
    <x v="1"/>
    <m/>
    <m/>
    <n v="0"/>
    <n v="0"/>
  </r>
  <r>
    <s v="3962"/>
    <d v="2022-12-21T00:00:00"/>
    <x v="128"/>
    <d v="2022-12-21T00:00:00"/>
    <n v="-2296.55"/>
    <n v="-2296.55"/>
    <x v="0"/>
    <n v="1"/>
    <n v="-2296.55"/>
    <n v="-2296.55"/>
    <n v="1"/>
    <m/>
    <s v="Btg - Conta Corrente"/>
    <s v="Lumx Studios S/A"/>
    <n v="100"/>
    <s v="Conselho"/>
    <s v="Lumx Studios S/A"/>
    <m/>
    <s v="Remuner Serv Prestados por Pj"/>
    <m/>
    <s v="Btg - Conta Corrente"/>
    <m/>
    <x v="21"/>
    <s v="Impostos"/>
    <s v="Tax And Fees"/>
    <s v="Tax And Fees"/>
    <s v="Tax And Fees"/>
    <x v="9"/>
    <m/>
    <m/>
    <n v="0"/>
    <n v="0"/>
  </r>
  <r>
    <s v="3963"/>
    <d v="2022-12-21T00:00:00"/>
    <x v="128"/>
    <d v="2022-12-21T00:00:00"/>
    <n v="-7119.31"/>
    <n v="-7119.31"/>
    <x v="0"/>
    <n v="1"/>
    <n v="-7119.31"/>
    <n v="-7119.31"/>
    <n v="1"/>
    <m/>
    <s v="Btg - Conta Corrente"/>
    <s v="Lumx Studios S/A"/>
    <n v="100"/>
    <s v="Conselho"/>
    <s v="Lumx Studios S/A"/>
    <m/>
    <s v="Ret de Contribuicoes Pagt"/>
    <m/>
    <s v="Btg - Conta Corrente"/>
    <m/>
    <x v="62"/>
    <s v="Impostos"/>
    <s v="Tax And Fees"/>
    <s v="Tax And Fees"/>
    <s v="Tax And Fees"/>
    <x v="13"/>
    <m/>
    <m/>
    <n v="0"/>
    <n v="0"/>
  </r>
  <r>
    <s v="4174"/>
    <d v="2022-12-21T00:00:00"/>
    <x v="128"/>
    <d v="2022-12-21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88"/>
    <d v="2022-12-21T00:00:00"/>
    <x v="128"/>
    <d v="2022-12-21T00:00:00"/>
    <n v="-63.29"/>
    <n v="-63.29"/>
    <x v="0"/>
    <n v="1"/>
    <n v="-63.29"/>
    <n v="-63.2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98"/>
    <d v="2022-12-21T00:00:00"/>
    <x v="128"/>
    <d v="2022-12-21T00:00:00"/>
    <n v="-232.84"/>
    <n v="-232.84"/>
    <x v="0"/>
    <n v="1"/>
    <n v="-232.84"/>
    <n v="-232.84"/>
    <n v="1"/>
    <m/>
    <s v="Conta Simples"/>
    <s v="Rappi Brasil Intermediacao de Negocios Ltda"/>
    <n v="100"/>
    <m/>
    <s v="Rappi Brasil Intermediacao de Negocios Ltda"/>
    <m/>
    <s v="Compra de Transformador Elétrico para O Frigoba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99"/>
    <d v="2022-12-21T00:00:00"/>
    <x v="128"/>
    <d v="2022-12-21T00:00:00"/>
    <n v="-40.18"/>
    <n v="-40.18"/>
    <x v="0"/>
    <n v="1"/>
    <n v="-40.18"/>
    <n v="-40.18"/>
    <n v="1"/>
    <m/>
    <s v="Conta Simples"/>
    <s v="Rappi Brasil Intermediacao de Negocios Ltda"/>
    <n v="100"/>
    <m/>
    <s v="Rappi Brasil Intermediacao de Negocios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78"/>
    <d v="2022-12-21T00:00:00"/>
    <x v="128"/>
    <d v="2022-12-21T00:00:00"/>
    <n v="-33.99"/>
    <n v="-33.99"/>
    <x v="0"/>
    <n v="1"/>
    <n v="-33.99"/>
    <n v="-33.99"/>
    <n v="1"/>
    <m/>
    <s v="Conta Simples"/>
    <s v="Rappi Brasil Intermediacao de Negocios Ltda"/>
    <n v="100"/>
    <m/>
    <s v="Rappi Brasil Intermediacao de Negocios Ltda"/>
    <m/>
    <s v="Compra de Gancho para Pendurar Escada"/>
    <m/>
    <s v="Conta Simples"/>
    <m/>
    <x v="111"/>
    <s v="Obras"/>
    <s v="Office"/>
    <s v="Administrative Costs"/>
    <s v="Administrative Costs"/>
    <x v="4"/>
    <m/>
    <m/>
    <n v="0"/>
    <n v="0"/>
  </r>
  <r>
    <s v="692"/>
    <d v="2022-12-21T00:00:00"/>
    <x v="128"/>
    <d v="2022-12-21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3"/>
    <d v="2022-12-21T00:00:00"/>
    <x v="128"/>
    <d v="2022-12-21T00:00:00"/>
    <n v="5200"/>
    <n v="5200"/>
    <x v="0"/>
    <n v="1"/>
    <n v="5200"/>
    <n v="52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4"/>
    <d v="2022-12-21T00:00:00"/>
    <x v="128"/>
    <d v="2022-12-21T00:00:00"/>
    <n v="30000"/>
    <n v="30000"/>
    <x v="0"/>
    <n v="1"/>
    <n v="30000"/>
    <n v="30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53"/>
    <d v="2022-12-21T00:00:00"/>
    <x v="128"/>
    <d v="2022-12-21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4"/>
    <d v="2022-12-21T00:00:00"/>
    <x v="128"/>
    <d v="2022-12-21T00:00:00"/>
    <n v="-5200"/>
    <n v="-5200"/>
    <x v="0"/>
    <n v="1"/>
    <n v="-5200"/>
    <n v="-5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5"/>
    <d v="2022-12-21T00:00:00"/>
    <x v="128"/>
    <d v="2022-12-21T00:00:00"/>
    <n v="-30000"/>
    <n v="-30000"/>
    <x v="0"/>
    <n v="1"/>
    <n v="-30000"/>
    <n v="-3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119d8c3-49cc-4614-825e-58b8518903f2"/>
    <d v="2022-12-21T00:00:00"/>
    <x v="128"/>
    <d v="2022-12-21T00:00:00"/>
    <n v="0.0003225"/>
    <n v="0.0003225"/>
    <x v="2"/>
    <n v="6352.435830277633"/>
    <n v="2.048660555264536"/>
    <n v="2.04866055526453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df3f51207ff108bec2a636bbe55350148762a61d3d95e55c425922cd0ae777d"/>
    <n v="1"/>
    <n v="1"/>
  </r>
  <r>
    <s v="368"/>
    <d v="2022-12-20T00:00:00"/>
    <x v="129"/>
    <d v="2022-12-20T00:00:00"/>
    <n v="729.62"/>
    <n v="729.62"/>
    <x v="0"/>
    <n v="1"/>
    <n v="729.62"/>
    <n v="729.6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65"/>
    <d v="2022-12-20T00:00:00"/>
    <x v="129"/>
    <d v="2022-12-20T00:00:00"/>
    <n v="-811.5599999999999"/>
    <n v="-811.5599999999999"/>
    <x v="0"/>
    <n v="1"/>
    <n v="-811.5599999999999"/>
    <n v="-811.5599999999999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966"/>
    <d v="2022-12-20T00:00:00"/>
    <x v="129"/>
    <d v="2022-12-20T00:00:00"/>
    <n v="-115.35"/>
    <n v="-115.35"/>
    <x v="0"/>
    <n v="1"/>
    <n v="-115.35"/>
    <n v="-115.35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967"/>
    <d v="2022-12-20T00:00:00"/>
    <x v="129"/>
    <d v="2022-12-20T00:00:00"/>
    <n v="-309.73"/>
    <n v="-309.73"/>
    <x v="0"/>
    <n v="1"/>
    <n v="-309.73"/>
    <n v="-309.73"/>
    <n v="1"/>
    <m/>
    <s v="Mercado Pago"/>
    <s v="Mercadolivre.com Atividades de Internet Ltda"/>
    <n v="100"/>
    <m/>
    <s v="Mercadolivre.com Atividades de Internet Ltda"/>
    <m/>
    <s v="Compra de Material para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8"/>
    <d v="2022-12-20T00:00:00"/>
    <x v="129"/>
    <d v="2022-12-20T00:00:00"/>
    <n v="-40.9"/>
    <n v="-40.9"/>
    <x v="0"/>
    <n v="1"/>
    <n v="-40.9"/>
    <n v="-40.9"/>
    <n v="1"/>
    <m/>
    <s v="Mercado Pago"/>
    <s v="Mercadolivre.com Atividades de Internet Ltda"/>
    <n v="100"/>
    <m/>
    <s v="Mercadolivre.com Atividades de Internet Ltda"/>
    <m/>
    <s v="Compra de Jarra para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9"/>
    <d v="2022-12-20T00:00:00"/>
    <x v="129"/>
    <d v="2022-12-20T00:00:00"/>
    <n v="-5315"/>
    <n v="-5315"/>
    <x v="0"/>
    <n v="1"/>
    <n v="-5315"/>
    <n v="-5315"/>
    <n v="1"/>
    <m/>
    <s v="Conta Simples"/>
    <s v="Latitud Eventos Ltda"/>
    <n v="100"/>
    <m/>
    <s v="Latitud Eventos Ltda"/>
    <m/>
    <s v="Comunidade de Empreendedores Latam"/>
    <m/>
    <s v="Conta Simples"/>
    <m/>
    <x v="128"/>
    <s v="Despesa de Marketing"/>
    <s v="Marketing"/>
    <s v="Operating Costs"/>
    <s v="Operating Costs"/>
    <x v="8"/>
    <m/>
    <m/>
    <n v="0"/>
    <n v="0"/>
  </r>
  <r>
    <s v="d5fe40b6-7f1d-4cb6-b252-03f07a56a1bc"/>
    <d v="2022-12-20T00:00:00"/>
    <x v="129"/>
    <d v="2022-12-20T00:00:00"/>
    <n v="-0.003472992"/>
    <n v="-0.003472992"/>
    <x v="1"/>
    <n v="4.20346093340325"/>
    <n v="-0.01459858619402202"/>
    <n v="-0.01459858619402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fcf5162b20b931c2acdbab27c236f0d7f25400b230c08f445ba8d2bd42363"/>
    <n v="1"/>
    <n v="1"/>
  </r>
  <r>
    <s v="a41e1698-8a25-40d7-b813-12f4f29cfa3a"/>
    <d v="2022-12-20T00:00:00"/>
    <x v="129"/>
    <d v="2022-12-20T00:00:00"/>
    <n v="-0.0049129392"/>
    <n v="-0.0049129392"/>
    <x v="1"/>
    <n v="4.20346093340325"/>
    <n v="-0.02065134799538542"/>
    <n v="-0.020651347995385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0bbbb5c29aef2cf7627a5bdcdd995e470a0f44a96915470c611939a552b01e"/>
    <n v="1"/>
    <n v="1"/>
  </r>
  <r>
    <s v="a7be7cb0-a0cb-4c62-9da0-cb4c0fc2bd46"/>
    <d v="2022-12-20T00:00:00"/>
    <x v="129"/>
    <d v="2022-12-20T00:00:00"/>
    <n v="-0.0033506176"/>
    <n v="-0.0033506176"/>
    <x v="1"/>
    <n v="4.20346093340325"/>
    <n v="-0.01408419018437336"/>
    <n v="-0.01408419018437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57fd1fc7dc36910bf7dc940de6a22e4cd1785e7afc1a47b383f5b94bac868f"/>
    <n v="1"/>
    <n v="1"/>
  </r>
  <r>
    <s v="1fc4f41e-f927-4912-b026-a85edef35743"/>
    <d v="2022-12-20T00:00:00"/>
    <x v="129"/>
    <d v="2022-12-20T00:00:00"/>
    <n v="-0.005183256"/>
    <n v="-0.005183256"/>
    <x v="1"/>
    <n v="4.20346093340325"/>
    <n v="-0.021787614103828"/>
    <n v="-0.021787614103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8c6755003bff20789a9cee9bf9a0ca2458f85e5f04535bcfaa96268fef501e"/>
    <n v="1"/>
    <n v="1"/>
  </r>
  <r>
    <s v="246554d1-ada8-4090-a969-f837ccdf0b6f"/>
    <d v="2022-12-20T00:00:00"/>
    <x v="129"/>
    <d v="2022-12-20T00:00:00"/>
    <n v="-0.002474888"/>
    <n v="-0.002474888"/>
    <x v="1"/>
    <n v="4.20346093340325"/>
    <n v="-0.0104030950225485"/>
    <n v="-0.01040309502254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d77fb1508756ad7aaaf77d35da51882ff5cb75ee5043ad17542adb2ba8f8ea"/>
    <n v="1"/>
    <n v="1"/>
  </r>
  <r>
    <s v="369"/>
    <d v="2022-12-19T00:00:00"/>
    <x v="130"/>
    <d v="2022-12-19T00:00:00"/>
    <n v="1000"/>
    <n v="1000"/>
    <x v="0"/>
    <n v="1"/>
    <n v="1000"/>
    <n v="1000"/>
    <n v="1"/>
    <m/>
    <s v="Caio Barbosa Zacarias"/>
    <s v="Btg - Conta Corrente"/>
    <n v="100"/>
    <s v="Lumx"/>
    <s v="Caio Barbosa Zacarias"/>
    <m/>
    <s v="Integralização de Capital"/>
    <m/>
    <s v="Btg - Conta Corrente"/>
    <m/>
    <x v="129"/>
    <s v="Aporte"/>
    <s v="Investment"/>
    <s v="Investment Subscription"/>
    <s v="Investment Subscription"/>
    <x v="15"/>
    <m/>
    <m/>
    <n v="0"/>
    <n v="0"/>
  </r>
  <r>
    <s v="370"/>
    <d v="2022-12-19T00:00:00"/>
    <x v="130"/>
    <d v="2022-12-19T00:00:00"/>
    <n v="30000"/>
    <n v="30000"/>
    <x v="0"/>
    <n v="1"/>
    <n v="30000"/>
    <n v="30000"/>
    <n v="1"/>
    <m/>
    <s v="Mynt Crypto Tecnologia Ltda."/>
    <s v="Cora"/>
    <n v="100"/>
    <s v="Lumx"/>
    <s v="Mynt Crypto Tecnologia Ltda."/>
    <m/>
    <s v="Setupfee Mynt"/>
    <m/>
    <s v="Cora"/>
    <s v="Mynt"/>
    <x v="130"/>
    <s v="Receita Setup Fee"/>
    <s v="Non Recurrent"/>
    <s v="Operating Revenue"/>
    <s v="Operating Revenue"/>
    <x v="12"/>
    <m/>
    <m/>
    <n v="0"/>
    <n v="0"/>
  </r>
  <r>
    <s v="371"/>
    <d v="2022-12-19T00:00:00"/>
    <x v="130"/>
    <d v="2022-12-19T00:00:00"/>
    <n v="198900"/>
    <n v="198900"/>
    <x v="0"/>
    <n v="1"/>
    <n v="198900"/>
    <n v="198900"/>
    <n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8"/>
    <s v="Receita Setup Fee"/>
    <s v="Non Recurrent"/>
    <s v="Operating Revenue"/>
    <s v="Operating Revenue"/>
    <x v="12"/>
    <m/>
    <m/>
    <n v="0"/>
    <n v="0"/>
  </r>
  <r>
    <s v="372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3"/>
    <d v="2022-12-19T00:00:00"/>
    <x v="130"/>
    <d v="2022-12-19T00:00:00"/>
    <n v="3229.34"/>
    <n v="3229.34"/>
    <x v="0"/>
    <n v="1"/>
    <n v="3229.34"/>
    <n v="3229.34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4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970"/>
    <d v="2022-12-19T00:00:00"/>
    <x v="130"/>
    <d v="2022-12-19T00:00:00"/>
    <n v="-499.99"/>
    <n v="-499.99"/>
    <x v="0"/>
    <n v="1"/>
    <n v="-499.99"/>
    <n v="-499.99"/>
    <n v="1"/>
    <m/>
    <s v="Mercado Pago"/>
    <s v="Mercadolivre.com Atividades de Internet Ltda"/>
    <n v="100"/>
    <m/>
    <s v="Mercadolivre.com Atividades de Internet Ltda"/>
    <m/>
    <s v="Compra de Whiteboard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71"/>
    <d v="2022-12-19T00:00:00"/>
    <x v="130"/>
    <d v="2022-12-19T00:00:00"/>
    <n v="-399.27"/>
    <n v="-399.27"/>
    <x v="0"/>
    <n v="1"/>
    <n v="-399.27"/>
    <n v="-399.27"/>
    <n v="1"/>
    <m/>
    <s v="Btg - Conta Corrente"/>
    <s v="Ministerio da Fazenda"/>
    <n v="100"/>
    <m/>
    <s v="Ministerio da Fazenda"/>
    <m/>
    <s v="Irrf - Remuneração de Serviços Profissionais Prestados por Pj"/>
    <m/>
    <s v="Btg - Conta Corrente"/>
    <m/>
    <x v="21"/>
    <s v="Impostos"/>
    <s v="Tax And Fees"/>
    <s v="Tax And Fees"/>
    <s v="Tax And Fees"/>
    <x v="9"/>
    <m/>
    <m/>
    <n v="0"/>
    <n v="0"/>
  </r>
  <r>
    <s v="3972"/>
    <d v="2022-12-19T00:00:00"/>
    <x v="130"/>
    <d v="2022-12-19T00:00:00"/>
    <n v="-765.6799999999999"/>
    <n v="-765.6799999999999"/>
    <x v="0"/>
    <n v="1"/>
    <n v="-765.6799999999999"/>
    <n v="-765.6799999999999"/>
    <n v="1"/>
    <m/>
    <s v="Btg - Conta Corrente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973"/>
    <d v="2022-12-19T00:00:00"/>
    <x v="130"/>
    <d v="2022-12-19T00:00:00"/>
    <n v="-1127.16"/>
    <n v="-1127.16"/>
    <x v="0"/>
    <n v="1"/>
    <n v="-1127.16"/>
    <n v="-1127.16"/>
    <n v="1"/>
    <m/>
    <s v="Btg - Conta Corrente"/>
    <s v="Ministerio da Fazenda"/>
    <n v="100"/>
    <s v="Lumx"/>
    <s v="Ministerio da Fazenda"/>
    <m/>
    <s v="Cp Segurados e Cp Patronal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74"/>
    <d v="2022-12-19T00:00:00"/>
    <x v="130"/>
    <d v="2022-12-19T00:00:00"/>
    <n v="-1237.8"/>
    <n v="-1237.8"/>
    <x v="0"/>
    <n v="1"/>
    <n v="-1237.8"/>
    <n v="-1237.8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695"/>
    <d v="2022-12-19T00:00:00"/>
    <x v="130"/>
    <d v="2022-12-19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96"/>
    <d v="2022-12-19T00:00:00"/>
    <x v="130"/>
    <d v="2022-12-19T00:00:00"/>
    <n v="232998"/>
    <n v="232998"/>
    <x v="0"/>
    <n v="1"/>
    <n v="232998"/>
    <n v="2329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7"/>
    <d v="2022-12-19T00:00:00"/>
    <x v="130"/>
    <d v="2022-12-1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98"/>
    <d v="2022-12-19T00:00:00"/>
    <x v="130"/>
    <d v="2022-12-19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6"/>
    <d v="2022-12-19T00:00:00"/>
    <x v="130"/>
    <d v="2022-12-19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7"/>
    <d v="2022-12-19T00:00:00"/>
    <x v="130"/>
    <d v="2022-12-19T00:00:00"/>
    <n v="-232998"/>
    <n v="-232998"/>
    <x v="0"/>
    <n v="1"/>
    <n v="-232998"/>
    <n v="-2329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58"/>
    <d v="2022-12-19T00:00:00"/>
    <x v="130"/>
    <d v="2022-12-1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9"/>
    <d v="2022-12-19T00:00:00"/>
    <x v="130"/>
    <d v="2022-12-19T00:00:00"/>
    <n v="-250000"/>
    <n v="-250000"/>
    <x v="0"/>
    <n v="1"/>
    <n v="-250000"/>
    <n v="-25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c25702-c387-4f36-a278-b8127523dd4c"/>
    <d v="2022-12-19T00:00:00"/>
    <x v="130"/>
    <d v="2022-12-19T00:00:00"/>
    <n v="-0.006531543200000001"/>
    <n v="-0.006531543200000001"/>
    <x v="1"/>
    <n v="4.114893617021276"/>
    <n v="-0.02687660542297872"/>
    <n v="-0.02687660542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de334f6f8ad9c82023bc587bac834af0dee028ef65a43bd70d3edd78f382cd"/>
    <n v="1"/>
    <n v="1"/>
  </r>
  <r>
    <s v="2c8d1b71-3679-469d-82b6-e9f3b140b8d6"/>
    <d v="2022-12-19T00:00:00"/>
    <x v="130"/>
    <d v="2022-12-19T00:00:00"/>
    <n v="-0.0053651962"/>
    <n v="-0.0053651962"/>
    <x v="1"/>
    <n v="4.114893617021276"/>
    <n v="-0.02207721159744681"/>
    <n v="-0.0220772115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9a89a5fe071358f2501f3a8b3817183d6d73d1942d7df987429e112a388ab"/>
    <n v="1"/>
    <n v="1"/>
  </r>
  <r>
    <s v="8f72a215-4d25-4b03-b97c-867f3ebd47e5"/>
    <d v="2022-12-19T00:00:00"/>
    <x v="130"/>
    <d v="2022-12-19T00:00:00"/>
    <n v="-0.0068614533"/>
    <n v="-0.0068614533"/>
    <x v="1"/>
    <n v="4.114893617021276"/>
    <n v="-0.02823415038765957"/>
    <n v="-0.02823415038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b78e435e05c7b9a722f61ed5eb74268868daecefab9082363037d3a1e7e058"/>
    <n v="1"/>
    <n v="1"/>
  </r>
  <r>
    <s v="c278b096-20a5-41b4-bdad-39fbef44ba7c"/>
    <d v="2022-12-19T00:00:00"/>
    <x v="130"/>
    <d v="2022-12-19T00:00:00"/>
    <n v="-0.0105801462"/>
    <n v="-0.0105801462"/>
    <x v="1"/>
    <n v="4.114893617021276"/>
    <n v="-0.04353617606553191"/>
    <n v="-0.043536176065531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ecd329d52cb26debe10a93593e6492ebc4e19a418288d65aad80fd27bae908"/>
    <n v="1"/>
    <n v="1"/>
  </r>
  <r>
    <s v="ba785179-a750-4413-8e6e-3a6deb71c0c9"/>
    <d v="2022-12-19T00:00:00"/>
    <x v="130"/>
    <d v="2022-12-19T00:00:00"/>
    <n v="-0.0160099248"/>
    <n v="-0.0160099248"/>
    <x v="1"/>
    <n v="4.114893617021276"/>
    <n v="-0.06587913736851063"/>
    <n v="-0.06587913736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2248f7d9a96f8731d05fce115ff5c6c13183fb70b98e05c59cb87aa591178"/>
    <n v="1"/>
    <n v="1"/>
  </r>
  <r>
    <s v="b981016b-4b23-4d5f-a8e0-c1b09b89b463"/>
    <d v="2022-12-19T00:00:00"/>
    <x v="130"/>
    <d v="2022-12-19T00:00:00"/>
    <n v="-0.0063432317"/>
    <n v="-0.0063432317"/>
    <x v="1"/>
    <n v="4.114893617021276"/>
    <n v="-0.02610172363361702"/>
    <n v="-0.02610172363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9640d11a93a43ebd100bf128b729b58ff93e2a326b14736a9b48bf370b29ae"/>
    <n v="1"/>
    <n v="1"/>
  </r>
  <r>
    <s v="b2dd6b44-3ae6-4499-a768-8373a4f403b7"/>
    <d v="2022-12-19T00:00:00"/>
    <x v="130"/>
    <d v="2022-12-19T00:00:00"/>
    <n v="-0.0199058168"/>
    <n v="-0.0199058168"/>
    <x v="1"/>
    <n v="4.114893617021276"/>
    <n v="-0.08191031849191488"/>
    <n v="-0.08191031849191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19030f3cdb03607e11a458a017f87d02c73ab00d963ee792cb53bfeef8608"/>
    <n v="1"/>
    <n v="1"/>
  </r>
  <r>
    <s v="59715a2f-92d9-4bbc-bc4a-1df701948481"/>
    <d v="2022-12-19T00:00:00"/>
    <x v="130"/>
    <d v="2022-12-19T00:00:00"/>
    <n v="-0.008406152300000001"/>
    <n v="-0.008406152300000001"/>
    <x v="1"/>
    <n v="4.114893617021276"/>
    <n v="-0.03459042244297873"/>
    <n v="-0.03459042244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546d2462f9087f760a208d93caf10ad418142da63ee96c29f73c7f0f5ab6da"/>
    <n v="1"/>
    <n v="1"/>
  </r>
  <r>
    <s v="333cdcea-2efb-4b30-adbe-344d7f2a51d3"/>
    <d v="2022-12-19T00:00:00"/>
    <x v="130"/>
    <d v="2022-12-19T00:00:00"/>
    <n v="-0.008800130599999999"/>
    <n v="-0.008800130599999999"/>
    <x v="1"/>
    <n v="4.114893617021276"/>
    <n v="-0.03621160123489361"/>
    <n v="-0.036211601234893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18660835fd3325d12cadff2b0b46a15bd22a42752249bd62ca94d2312cd396"/>
    <n v="1"/>
    <n v="1"/>
  </r>
  <r>
    <s v="70de295c-4c10-4981-9f68-82e57ccc24fe"/>
    <d v="2022-12-19T00:00:00"/>
    <x v="130"/>
    <d v="2022-12-19T00:00:00"/>
    <n v="-0.0136305624"/>
    <n v="-0.0136305624"/>
    <x v="1"/>
    <n v="4.114893617021276"/>
    <n v="-0.05608831421617021"/>
    <n v="-0.05608831421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acf53f3d3722700d31b3a0206a2dec6fef15d16f8e1149c4771efe0d262e94"/>
    <n v="1"/>
    <n v="1"/>
  </r>
  <r>
    <s v="1465436e-1be9-4019-96c1-803ce282d7d1"/>
    <d v="2022-12-19T00:00:00"/>
    <x v="130"/>
    <d v="2022-12-19T00:00:00"/>
    <n v="-0.0123697704"/>
    <n v="-0.0123697704"/>
    <x v="1"/>
    <n v="4.114893617021276"/>
    <n v="-0.05090028926297872"/>
    <n v="-0.05090028926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81a48cb01bcf9c70e39c05bee20948f5e801fe40de2e2a02433f82a5540fc8"/>
    <n v="1"/>
    <n v="1"/>
  </r>
  <r>
    <s v="5602dc7a-d531-47d0-8140-b421d924f5db"/>
    <d v="2022-12-19T00:00:00"/>
    <x v="130"/>
    <d v="2022-12-19T00:00:00"/>
    <n v="-0.0081718898"/>
    <n v="-0.0081718898"/>
    <x v="1"/>
    <n v="4.114893617021276"/>
    <n v="-0.03362645717702127"/>
    <n v="-0.033626457177021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1e4dee703b3ad95d3b42129a99e1c0328fe88962b1dc47e7dd788b29ad89a"/>
    <n v="1"/>
    <n v="1"/>
  </r>
  <r>
    <s v="aff955f3-66d5-42d5-85aa-2f53c94d0dba"/>
    <d v="2022-12-19T00:00:00"/>
    <x v="130"/>
    <d v="2022-12-19T00:00:00"/>
    <n v="-0.0060364408"/>
    <n v="-0.0060364408"/>
    <x v="1"/>
    <n v="4.114893617021276"/>
    <n v="-0.02483931171744681"/>
    <n v="-0.0248393117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0319f62fd62c8aa5f7734a03d0cbe811290df189f0f20f53ecf5defa5b4e5"/>
    <n v="1"/>
    <n v="1"/>
  </r>
  <r>
    <s v="91d8cf10-03df-44e2-a284-f051fcd09816"/>
    <d v="2022-12-19T00:00:00"/>
    <x v="130"/>
    <d v="2022-12-19T00:00:00"/>
    <n v="-0.008090082"/>
    <n v="-0.008090082"/>
    <x v="1"/>
    <n v="4.114893617021276"/>
    <n v="-0.03328982678297872"/>
    <n v="-0.0332898267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1b2242ab72c2f17fbd507dbe22f0edf82d914cd96a567a426213425d16681"/>
    <n v="1"/>
    <n v="1"/>
  </r>
  <r>
    <s v="5fac17e0-6587-4808-82e8-c3372318ef60"/>
    <d v="2022-12-19T00:00:00"/>
    <x v="130"/>
    <d v="2022-12-19T00:00:00"/>
    <n v="-0.004959294800000001"/>
    <n v="-0.004959294800000001"/>
    <x v="1"/>
    <n v="4.114893617021276"/>
    <n v="-0.02040697051744681"/>
    <n v="-0.0204069705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25e9a1154c95dd29f65aca5c28e4600439a43ac58a0717821fb10995330056"/>
    <n v="1"/>
    <n v="1"/>
  </r>
  <r>
    <s v="b179f522-d977-40a8-a940-fe31bc1538cb"/>
    <d v="2022-12-19T00:00:00"/>
    <x v="130"/>
    <d v="2022-12-19T00:00:00"/>
    <n v="-0.0069993122"/>
    <n v="-0.0069993122"/>
    <x v="1"/>
    <n v="4.114893617021276"/>
    <n v="-0.02880142509531915"/>
    <n v="-0.02880142509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e45849055aa29d4934f04bc7cdd21f4d5abf821d24c37e64f88f8de38bc31"/>
    <n v="1"/>
    <n v="1"/>
  </r>
  <r>
    <s v="a2d13a19-1355-4ddd-97c8-ab4c5b3b5ca1"/>
    <d v="2022-12-19T00:00:00"/>
    <x v="130"/>
    <d v="2022-12-19T00:00:00"/>
    <n v="-0.014265504"/>
    <n v="-0.014265504"/>
    <x v="1"/>
    <n v="4.114893617021276"/>
    <n v="-0.05870103135319149"/>
    <n v="-0.0587010313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13ba81d370452ff1765aa5f3a5abefe6164a22a7952a936aca943effe28748"/>
    <n v="1"/>
    <n v="1"/>
  </r>
  <r>
    <s v="08a33eaf-f2bf-49db-896e-21141b67f5d6"/>
    <d v="2022-12-19T00:00:00"/>
    <x v="130"/>
    <d v="2022-12-19T00:00:00"/>
    <n v="-0.008809649400000001"/>
    <n v="-0.008809649400000001"/>
    <x v="1"/>
    <n v="4.114893617021276"/>
    <n v="-0.03625077008425532"/>
    <n v="-0.036250770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289db649eac1b0cc920c44410f4a163cf6fbe8cbac713ecce9636bab933f84"/>
    <n v="1"/>
    <n v="1"/>
  </r>
  <r>
    <s v="13bd666c-bf77-43f0-8691-88ada124069b"/>
    <d v="2022-12-19T00:00:00"/>
    <x v="130"/>
    <d v="2022-12-19T00:00:00"/>
    <n v="-0.0077788204"/>
    <n v="-0.0077788204"/>
    <x v="1"/>
    <n v="4.114893617021276"/>
    <n v="-0.03200901841191489"/>
    <n v="-0.03200901841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c2ff23d3fd05be1909e02c5903ceac109a314d45c7bf816668c618f9e16dc"/>
    <n v="1"/>
    <n v="1"/>
  </r>
  <r>
    <s v="c770f50b-2017-4879-9a11-400261f97880"/>
    <d v="2022-12-19T00:00:00"/>
    <x v="130"/>
    <d v="2022-12-19T00:00:00"/>
    <n v="-0.006045962"/>
    <n v="-0.006045962"/>
    <x v="1"/>
    <n v="4.114893617021276"/>
    <n v="-0.02487849044255319"/>
    <n v="-0.0248784904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43f14154446ed8cb7228d65a2b1865398b5cf87341524aafe04f53f2ce092"/>
    <n v="1"/>
    <n v="1"/>
  </r>
  <r>
    <s v="ed2f47b3-3f40-4b62-8716-845da645beaf"/>
    <d v="2022-12-19T00:00:00"/>
    <x v="130"/>
    <d v="2022-12-19T00:00:00"/>
    <n v="-0.014155908"/>
    <n v="-0.014155908"/>
    <x v="1"/>
    <n v="4.114893617021276"/>
    <n v="-0.05825005547234041"/>
    <n v="-0.058250055472340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d3ed947c181b53cabc05dcf6ab480092a854fd04778142e0629112d33668d7"/>
    <n v="1"/>
    <n v="1"/>
  </r>
  <r>
    <s v="61504b67-17d6-4718-a8f2-d635259656fa"/>
    <d v="2022-12-19T00:00:00"/>
    <x v="130"/>
    <d v="2022-12-19T00:00:00"/>
    <n v="-0.0095621851"/>
    <n v="-0.0095621851"/>
    <x v="1"/>
    <n v="4.114893617021276"/>
    <n v="-0.03934737443276595"/>
    <n v="-0.03934737443276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ae3095be83f57cd1ebdaa51d413f84d9c30b1545617da66279e81e8f020cb"/>
    <n v="1"/>
    <n v="1"/>
  </r>
  <r>
    <s v="478b216b-9c86-4ae8-a59b-d7f7301d11a8"/>
    <d v="2022-12-19T00:00:00"/>
    <x v="130"/>
    <d v="2022-12-19T00:00:00"/>
    <n v="-0.0210141784"/>
    <n v="-0.0210141784"/>
    <x v="1"/>
    <n v="4.114893617021276"/>
    <n v="-0.08647110856510637"/>
    <n v="-0.086471108565106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766cb04adfd4adeb352eb1ea53daf876ac21877ecf0263938158400a98e94"/>
    <n v="1"/>
    <n v="1"/>
  </r>
  <r>
    <s v="fa51a09a-b2ae-4789-ba06-d5268c232b13"/>
    <d v="2022-12-19T00:00:00"/>
    <x v="130"/>
    <d v="2022-12-19T00:00:00"/>
    <n v="-0.0110541132"/>
    <n v="-0.0110541132"/>
    <x v="1"/>
    <n v="4.114893617021276"/>
    <n v="-0.04548649984851064"/>
    <n v="-0.04548649984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a71821da0ab3583736b3864f3809689c0c0760472e33f4f114a5b866700caf"/>
    <n v="1"/>
    <n v="1"/>
  </r>
  <r>
    <s v="c30d5b82-9430-44b7-a98c-fc6da4f69eb5"/>
    <d v="2022-12-19T00:00:00"/>
    <x v="130"/>
    <d v="2022-12-19T00:00:00"/>
    <n v="-0.0138967296"/>
    <n v="-0.0138967296"/>
    <x v="1"/>
    <n v="4.114893617021276"/>
    <n v="-0.05718356392851063"/>
    <n v="-0.05718356392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767234d24628b2c1c71aa341268a976c9fa0bb823cba7ddef3ee334e4cbc63"/>
    <n v="1"/>
    <n v="1"/>
  </r>
  <r>
    <s v="c15bf689-a63c-4674-afa7-3ec6699a119a"/>
    <d v="2022-12-19T00:00:00"/>
    <x v="130"/>
    <d v="2022-12-19T00:00:00"/>
    <n v="-0.0170581544"/>
    <n v="-0.0170581544"/>
    <x v="1"/>
    <n v="4.114893617021276"/>
    <n v="-0.07019249065872341"/>
    <n v="-0.0701924906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bdedd58f2b81d93c6d8f1f77fee305726954cf9b78215313f2b4d38b788e3d"/>
    <n v="1"/>
    <n v="1"/>
  </r>
  <r>
    <s v="c57ab78d-f34e-4a0e-9ad5-4be55bc5baa6"/>
    <d v="2022-12-19T00:00:00"/>
    <x v="130"/>
    <d v="2022-12-19T00:00:00"/>
    <n v="-0.0151409184"/>
    <n v="-0.0151409184"/>
    <x v="1"/>
    <n v="4.114893617021276"/>
    <n v="-0.06230326847999999"/>
    <n v="-0.06230326847999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97354aae11157d9c8a2c4169cb0db223e15136a0a61f6dc6e32276d66ed523"/>
    <n v="1"/>
    <n v="1"/>
  </r>
  <r>
    <s v="95401f89-77f0-4ad8-8331-0f02e36a64a4"/>
    <d v="2022-12-19T00:00:00"/>
    <x v="130"/>
    <d v="2022-12-19T00:00:00"/>
    <n v="-0.0094403215"/>
    <n v="-0.0094403215"/>
    <x v="1"/>
    <n v="4.114893617021276"/>
    <n v="-0.03884591868297872"/>
    <n v="-0.0388459186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49f19311228277575ec99de5384b1f4a93a626e5d9580d4e3df80b66fef8d3"/>
    <n v="1"/>
    <n v="1"/>
  </r>
  <r>
    <s v="3975"/>
    <d v="2022-12-18T00:00:00"/>
    <x v="131"/>
    <d v="2022-12-18T00:00:00"/>
    <n v="-40.38"/>
    <n v="-40.38"/>
    <x v="0"/>
    <n v="1"/>
    <n v="-40.38"/>
    <n v="-40.38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dead6154-2a14-48bd-a25f-240d770232c4"/>
    <d v="2022-12-18T00:00:00"/>
    <x v="131"/>
    <d v="2022-12-18T00:00:00"/>
    <n v="0.000525"/>
    <n v="0.000525"/>
    <x v="2"/>
    <n v="6263.414634146342"/>
    <n v="3.28829268292683"/>
    <n v="3.2882926829268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6678506e572929909a8aad2e89a0552679ce85c535692baf37bb6fa48ba95dc6"/>
    <n v="1"/>
    <n v="1"/>
  </r>
  <r>
    <s v="3976"/>
    <d v="2022-12-17T00:00:00"/>
    <x v="132"/>
    <d v="2022-12-17T00:00:00"/>
    <n v="-3383.47"/>
    <n v="-3383.47"/>
    <x v="0"/>
    <n v="1"/>
    <n v="-3383.47"/>
    <n v="-3383.47"/>
    <n v="1"/>
    <m/>
    <s v="Conta Simples"/>
    <s v="Narreal Brewhouse Restaurante Ltda"/>
    <n v="100"/>
    <m/>
    <s v="Narreal Brewhouse Restaurante Ltda"/>
    <m/>
    <s v="Festa de Final de Ano"/>
    <m/>
    <s v="Conta Simples"/>
    <m/>
    <x v="131"/>
    <s v="Outros"/>
    <s v="People"/>
    <s v="People"/>
    <s v="People"/>
    <x v="17"/>
    <m/>
    <m/>
    <n v="0"/>
    <n v="0"/>
  </r>
  <r>
    <s v="3977"/>
    <d v="2022-12-17T00:00:00"/>
    <x v="132"/>
    <d v="2022-12-17T00:00:00"/>
    <n v="-115.4"/>
    <n v="-115.4"/>
    <x v="0"/>
    <n v="1"/>
    <n v="-115.4"/>
    <n v="-115.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78"/>
    <d v="2022-12-15T00:00:00"/>
    <x v="133"/>
    <d v="2022-12-15T00:00:00"/>
    <n v="-14.33"/>
    <n v="-14.33"/>
    <x v="0"/>
    <n v="1"/>
    <n v="-14.33"/>
    <n v="-14.3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79"/>
    <d v="2022-12-15T00:00:00"/>
    <x v="133"/>
    <d v="2022-12-15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Caixinha de Final de Ano dos Porteiros"/>
    <m/>
    <s v="Btg - Conta Corrente"/>
    <m/>
    <x v="132"/>
    <s v="Outros"/>
    <s v="Others"/>
    <s v="Administrative Costs"/>
    <s v="Administrative Costs"/>
    <x v="5"/>
    <m/>
    <m/>
    <n v="0"/>
    <n v="0"/>
  </r>
  <r>
    <s v="699"/>
    <d v="2022-12-15T00:00:00"/>
    <x v="133"/>
    <d v="2022-12-15T00:00:00"/>
    <n v="2200"/>
    <n v="2200"/>
    <x v="0"/>
    <n v="1"/>
    <n v="2200"/>
    <n v="22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0"/>
    <d v="2022-12-15T00:00:00"/>
    <x v="133"/>
    <d v="2022-12-15T00:00:00"/>
    <n v="-2200"/>
    <n v="-2200"/>
    <x v="0"/>
    <n v="1"/>
    <n v="-2200"/>
    <n v="-2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75"/>
    <d v="2022-12-14T00:00:00"/>
    <x v="134"/>
    <d v="2022-12-14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Nov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980"/>
    <d v="2022-12-14T00:00:00"/>
    <x v="134"/>
    <d v="2022-12-14T00:00:00"/>
    <n v="-1586.97"/>
    <n v="-1586.97"/>
    <x v="0"/>
    <n v="1"/>
    <n v="-1586.97"/>
    <n v="-1586.97"/>
    <n v="1"/>
    <m/>
    <s v="Btg - Conta Corrente"/>
    <s v="Lojas Americanas S.A."/>
    <n v="100"/>
    <m/>
    <s v="Lojas Americanas S.A."/>
    <m/>
    <s v="Compra de Monitores para 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1"/>
    <d v="2022-12-14T00:00:00"/>
    <x v="134"/>
    <d v="2022-12-14T00:00:00"/>
    <n v="-16666"/>
    <n v="-16666"/>
    <x v="0"/>
    <n v="1"/>
    <n v="-16666"/>
    <n v="-16666"/>
    <n v="1"/>
    <m/>
    <s v="Btg - Conta Corrente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10"/>
    <s v="Aporte"/>
    <s v="Investment"/>
    <s v="Investment Subscription"/>
    <s v="Investment Subscription"/>
    <x v="15"/>
    <m/>
    <m/>
    <n v="0"/>
    <n v="0"/>
  </r>
  <r>
    <s v="3982"/>
    <d v="2022-12-14T00:00:00"/>
    <x v="134"/>
    <d v="2022-12-14T00:00:00"/>
    <n v="-1899.05"/>
    <n v="-1899.05"/>
    <x v="0"/>
    <n v="1"/>
    <n v="-1899.05"/>
    <n v="-1899.05"/>
    <n v="1"/>
    <m/>
    <s v="Btg - Conta Corrente"/>
    <s v="Lojas Americanas S.A."/>
    <n v="100"/>
    <m/>
    <s v="Lojas Americanas S.A."/>
    <m/>
    <s v="Compra de Monitor para O Gab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3"/>
    <d v="2022-12-14T00:00:00"/>
    <x v="134"/>
    <d v="2022-12-14T00:00:00"/>
    <n v="-114.28"/>
    <n v="-114.28"/>
    <x v="0"/>
    <n v="1"/>
    <n v="-114.28"/>
    <n v="-114.2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4"/>
    <d v="2022-12-14T00:00:00"/>
    <x v="134"/>
    <d v="2022-12-14T00:00:00"/>
    <n v="-1028.58"/>
    <n v="-1028.58"/>
    <x v="0"/>
    <n v="1"/>
    <n v="-1028.58"/>
    <n v="-1028.5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5"/>
    <d v="2022-12-14T00:00:00"/>
    <x v="134"/>
    <d v="2022-12-14T00:00:00"/>
    <n v="-320"/>
    <n v="-320"/>
    <x v="0"/>
    <n v="1"/>
    <n v="-320"/>
    <n v="-320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6"/>
    <d v="2022-12-13T00:00:00"/>
    <x v="135"/>
    <d v="2022-12-13T00:00:00"/>
    <n v="1041.87"/>
    <n v="1041.87"/>
    <x v="0"/>
    <n v="1"/>
    <n v="1041.87"/>
    <n v="1041.87"/>
    <n v="1"/>
    <m/>
    <s v="Lumx Studios S/A"/>
    <s v="Btg - Conta Corrente"/>
    <n v="100"/>
    <s v="Comercial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86"/>
    <d v="2022-12-13T00:00:00"/>
    <x v="135"/>
    <d v="2022-12-13T00:00:00"/>
    <n v="-170.05"/>
    <n v="-170.05"/>
    <x v="0"/>
    <n v="1"/>
    <n v="-170.05"/>
    <n v="-170.05"/>
    <n v="1"/>
    <m/>
    <s v="Mercado Pago"/>
    <s v="Mercadolivre.com Atividades de Internet Ltda"/>
    <n v="100"/>
    <m/>
    <s v="Mercadolivre.com Atividades de Internet Ltda"/>
    <m/>
    <s v="Compra de Hub Usbc para O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3987"/>
    <d v="2022-12-13T00:00:00"/>
    <x v="135"/>
    <d v="2022-12-13T00:00:00"/>
    <n v="-10794"/>
    <n v="-10794"/>
    <x v="0"/>
    <n v="1"/>
    <n v="-10794"/>
    <n v="-10794"/>
    <n v="1"/>
    <m/>
    <s v="Btg - Conta Corrente"/>
    <s v="Lojas Americanas S.A."/>
    <n v="100"/>
    <m/>
    <s v="Lojas Americanas S.A."/>
    <m/>
    <s v="Compra Computadores pr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8"/>
    <d v="2022-12-13T00:00:00"/>
    <x v="135"/>
    <d v="2022-12-13T00:00:00"/>
    <n v="-954.77"/>
    <n v="-954.77"/>
    <x v="0"/>
    <n v="1"/>
    <n v="-954.77"/>
    <n v="-954.77"/>
    <n v="1"/>
    <m/>
    <s v="Btg - Conta Corrente"/>
    <s v="Matheus Henrique Carvalho Rocha"/>
    <n v="100"/>
    <m/>
    <s v="Matheus Henrique Carvalho Rocha"/>
    <m/>
    <s v="Airbnb Matheus (Po) no Rio"/>
    <m/>
    <s v="Btg - Conta Corrente"/>
    <m/>
    <x v="84"/>
    <s v="Despesa Comercial"/>
    <s v="Comercial"/>
    <s v="Operating Costs"/>
    <s v="Operating Costs"/>
    <x v="6"/>
    <m/>
    <m/>
    <n v="0"/>
    <n v="0"/>
  </r>
  <r>
    <s v="3989"/>
    <d v="2022-12-13T00:00:00"/>
    <x v="135"/>
    <d v="2022-12-13T00:00:00"/>
    <n v="-19.3"/>
    <n v="-19.3"/>
    <x v="0"/>
    <n v="1"/>
    <n v="-19.3"/>
    <n v="-19.3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3b468880-f357-484f-a093-d902c1d02b40"/>
    <d v="2022-12-13T00:00:00"/>
    <x v="135"/>
    <d v="2022-12-13T00:00:00"/>
    <n v="-0.0254259056"/>
    <n v="-0.0254259056"/>
    <x v="1"/>
    <n v="4.84329140461216"/>
    <n v="-0.1231450700469602"/>
    <n v="-0.12314507004696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59187808be6ccb81c3c9d68494d652eb127d6a54d29ef6afe9e8e9bd6f188"/>
    <n v="1"/>
    <n v="1"/>
  </r>
  <r>
    <s v="bfca770b-476b-460c-9ab5-778817eafa87"/>
    <d v="2022-12-13T00:00:00"/>
    <x v="135"/>
    <d v="2022-12-13T00:00:00"/>
    <n v="0.00075"/>
    <n v="0.00075"/>
    <x v="2"/>
    <n v="6905.974842767297"/>
    <n v="5.179481132075472"/>
    <n v="5.17948113207547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9b257679ca1146cce27a532c556beca7233816ddff23eb31e97de18227e44dd"/>
    <n v="1"/>
    <n v="1"/>
  </r>
  <r>
    <s v="3990"/>
    <d v="2022-12-12T00:00:00"/>
    <x v="136"/>
    <d v="2022-12-12T00:00:00"/>
    <n v="-2500"/>
    <n v="-2500"/>
    <x v="0"/>
    <n v="1"/>
    <n v="-2500"/>
    <n v="-2500"/>
    <n v="1"/>
    <m/>
    <s v="Btg - Conta Corrente"/>
    <s v="Axm Services Ltda"/>
    <n v="100"/>
    <m/>
    <s v="Axm Services Ltda"/>
    <m/>
    <s v="Serviço Extra de Reprocessamento - Baixa por Conciliação"/>
    <m/>
    <s v="Btg - Conta Corrente"/>
    <m/>
    <x v="69"/>
    <s v="Contabilidade"/>
    <s v="Others"/>
    <s v="Operating Costs"/>
    <s v="Operating Costs"/>
    <x v="0"/>
    <m/>
    <m/>
    <n v="0"/>
    <n v="0"/>
  </r>
  <r>
    <s v="3991"/>
    <d v="2022-12-12T00:00:00"/>
    <x v="136"/>
    <d v="2022-12-12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992"/>
    <d v="2022-12-12T00:00:00"/>
    <x v="136"/>
    <d v="2022-12-12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- Baixa por Conciliaçã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993"/>
    <d v="2022-12-12T00:00:00"/>
    <x v="136"/>
    <d v="2022-12-12T00:00:00"/>
    <n v="-100.62"/>
    <n v="-100.62"/>
    <x v="0"/>
    <n v="1"/>
    <n v="-100.62"/>
    <n v="-100.62"/>
    <n v="1"/>
    <m/>
    <s v="Conta Simples"/>
    <s v="Mlabs Software S.A."/>
    <n v="100"/>
    <m/>
    <s v="Mlabs Software S.A."/>
    <m/>
    <s v="Plataforma de Análise de Resultados de Marketing"/>
    <m/>
    <s v="Conta Simples"/>
    <m/>
    <x v="133"/>
    <s v="Despesa de Marketing"/>
    <s v="Marketing"/>
    <s v="Operating Costs"/>
    <s v="Operating Costs"/>
    <x v="8"/>
    <m/>
    <m/>
    <n v="0"/>
    <n v="0"/>
  </r>
  <r>
    <s v="3994"/>
    <d v="2022-12-12T00:00:00"/>
    <x v="136"/>
    <d v="2022-12-12T00:00:00"/>
    <n v="-29"/>
    <n v="-29"/>
    <x v="0"/>
    <n v="1"/>
    <n v="-29"/>
    <n v="-29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04018712-9986-45f9-b826-b91ed6eeae2c"/>
    <d v="2022-12-12T00:00:00"/>
    <x v="136"/>
    <d v="2022-12-12T00:00:00"/>
    <n v="-0.019329492"/>
    <n v="-0.019329492"/>
    <x v="1"/>
    <n v="4.784138655462185"/>
    <n v="-0.09247496986764707"/>
    <n v="-0.09247496986764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a35fc3092f112eb80941d49cc4e0003df3e24743dc06bf191ad45cb1b4cb1"/>
    <n v="1"/>
    <n v="1"/>
  </r>
  <r>
    <s v="c5c53886-fbcf-4c1c-adf2-33c414d374e0"/>
    <d v="2022-12-12T00:00:00"/>
    <x v="136"/>
    <d v="2022-12-12T00:00:00"/>
    <n v="-0.0100185448"/>
    <n v="-0.0100185448"/>
    <x v="1"/>
    <n v="4.784138655462185"/>
    <n v="-0.04793010744915967"/>
    <n v="-0.047930107449159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d369df30156fc3a4736a00704f8055f0a0fe452b8fe79658dbfb716c200f7e"/>
    <n v="1"/>
    <n v="1"/>
  </r>
  <r>
    <s v="8d7dc253-714b-4d60-8081-8a2980dcea89"/>
    <d v="2022-12-12T00:00:00"/>
    <x v="136"/>
    <d v="2022-12-12T00:00:00"/>
    <n v="-0.0117091408"/>
    <n v="-0.0117091408"/>
    <x v="1"/>
    <n v="4.784138655462185"/>
    <n v="-0.05601815312352942"/>
    <n v="-0.05601815312352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a6e7212131c433b37284fe5001a27bc135afd49cbc45121b17f331c86f0828"/>
    <n v="1"/>
    <n v="1"/>
  </r>
  <r>
    <s v="77733fd7-849d-4ef8-8390-55c3e2d428fb"/>
    <d v="2022-12-12T00:00:00"/>
    <x v="136"/>
    <d v="2022-12-12T00:00:00"/>
    <n v="-0.02990316"/>
    <n v="-0.02990316"/>
    <x v="1"/>
    <n v="4.784138655462185"/>
    <n v="-0.1430608636764706"/>
    <n v="-0.14306086367647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9936e7c1c673234501d97c2b6bc78e97b6945888d8ef78ad442c81ac9cc8d5"/>
    <n v="1"/>
    <n v="1"/>
  </r>
  <r>
    <s v="fac98673-d998-4691-b404-dc33dd62e298"/>
    <d v="2022-12-12T00:00:00"/>
    <x v="136"/>
    <d v="2022-12-12T00:00:00"/>
    <n v="-0.014147863"/>
    <n v="-0.014147863"/>
    <x v="1"/>
    <n v="4.784138655462185"/>
    <n v="-0.0676853382704832"/>
    <n v="-0.067685338270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19a4dcaa660e28de2f9438d5dc1fe414a1844572586ce8357571123eedb353"/>
    <n v="1"/>
    <n v="1"/>
  </r>
  <r>
    <s v="3995"/>
    <d v="2022-12-11T00:00:00"/>
    <x v="137"/>
    <d v="2022-12-11T00:00:00"/>
    <n v="-254.32"/>
    <n v="-254.32"/>
    <x v="0"/>
    <n v="1"/>
    <n v="-254.32"/>
    <n v="-254.3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96"/>
    <d v="2022-12-11T00:00:00"/>
    <x v="137"/>
    <d v="2022-12-11T00:00:00"/>
    <n v="-257.17"/>
    <n v="-257.17"/>
    <x v="0"/>
    <n v="1"/>
    <n v="-257.17"/>
    <n v="-257.1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ece2ad5b-cb6f-46d3-bd17-a7448a92eeb2"/>
    <d v="2022-12-10T00:00:00"/>
    <x v="138"/>
    <d v="2022-12-10T00:00:00"/>
    <n v="-0.1871392244259647"/>
    <n v="-0.1871392244259647"/>
    <x v="1"/>
    <n v="4.75746464117339"/>
    <n v="-0.8903082431831386"/>
    <n v="-0.890308243183138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2da5e88f7b4840d363752239fa094db7f43c5162f932d0c0e175560845622c5"/>
    <n v="1"/>
    <n v="1"/>
  </r>
  <r>
    <s v="3997"/>
    <d v="2022-12-09T00:00:00"/>
    <x v="139"/>
    <d v="2022-12-09T00:00:00"/>
    <n v="-538.62"/>
    <n v="-538.62"/>
    <x v="0"/>
    <n v="1"/>
    <n v="-538.62"/>
    <n v="-538.62"/>
    <n v="1"/>
    <m/>
    <s v="Btg - Conta Corrente"/>
    <s v="Gabriel Polverelli Nogueira"/>
    <n v="100"/>
    <s v="Tecnologia"/>
    <s v="Gabriel Polverelli Nogueira"/>
    <m/>
    <s v="Custo para Inserir App do Proof na Apple Store"/>
    <m/>
    <s v="Btg - Conta Corrente"/>
    <m/>
    <x v="114"/>
    <s v="Software"/>
    <s v="Technology &amp; Infrastructure"/>
    <s v="Technology &amp; Infrastructure"/>
    <s v="Technology &amp; Infrastructure"/>
    <x v="3"/>
    <m/>
    <m/>
    <n v="0"/>
    <n v="0"/>
  </r>
  <r>
    <s v="3998"/>
    <d v="2022-12-09T00:00:00"/>
    <x v="139"/>
    <d v="2022-12-09T00:00:00"/>
    <n v="-1721.95"/>
    <n v="-1721.95"/>
    <x v="0"/>
    <n v="1"/>
    <n v="-1721.95"/>
    <n v="-1721.9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99"/>
    <d v="2022-12-09T00:00:00"/>
    <x v="139"/>
    <d v="2022-12-09T00:00:00"/>
    <n v="-12500"/>
    <n v="-12500"/>
    <x v="0"/>
    <n v="1"/>
    <n v="-12500"/>
    <n v="-125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700"/>
    <d v="2022-12-09T00:00:00"/>
    <x v="139"/>
    <d v="2022-12-09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1"/>
    <d v="2022-12-09T00:00:00"/>
    <x v="139"/>
    <d v="2022-12-09T00:00:00"/>
    <n v="-10000"/>
    <n v="-10000"/>
    <x v="0"/>
    <n v="1"/>
    <n v="-10000"/>
    <n v="-1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9a76229-ea4f-4c0e-84b7-6680ce1feb41"/>
    <d v="2022-12-09T00:00:00"/>
    <x v="139"/>
    <d v="2022-12-09T00:00:00"/>
    <n v="0"/>
    <n v="0"/>
    <x v="3"/>
    <n v="6636.626379400946"/>
    <n v="0"/>
    <n v="0"/>
    <n v="1"/>
    <m/>
    <s v="Michel Goldberg"/>
    <s v="Gnosis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cae2a04d-6108-4e83-a83d-ac2ae0bde979"/>
    <d v="2022-12-09T00:00:00"/>
    <x v="139"/>
    <d v="2022-12-09T00:00:00"/>
    <n v="-0.0018821255886521"/>
    <n v="-0.0018821255886521"/>
    <x v="3"/>
    <n v="6636.626379400946"/>
    <n v="-12.49096433099406"/>
    <n v="-12.49096433099406"/>
    <n v="1"/>
    <m/>
    <s v="Michel Goldberg"/>
    <s v="Gnosis"/>
    <m/>
    <m/>
    <m/>
    <m/>
    <s v="Finder Fee pago ao Diego Borgo pelo projeto do Penta Hotels"/>
    <m/>
    <s v="Michel Goldberg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106225dd-ce24-49fb-a0e3-45a909a52294"/>
    <d v="2022-12-09T00:00:00"/>
    <x v="139"/>
    <d v="2022-12-09T00:00:00"/>
    <n v="-0.07384443041599029"/>
    <n v="-0.07384443041599029"/>
    <x v="1"/>
    <n v="4.780346820809248"/>
    <n v="-0.3530019881735489"/>
    <n v="-0.353001988173548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35b3adee59393de7c967791f9cb1071cf948ed5089df7e6f52bbf8e95281559"/>
    <n v="1"/>
    <n v="1"/>
  </r>
  <r>
    <s v="f1e3e8f0-efb9-4d99-9614-cbca3c922d9c"/>
    <d v="2022-12-09T00:00:00"/>
    <x v="139"/>
    <d v="2022-12-09T00:00:00"/>
    <n v="2354.20301"/>
    <n v="2354.20301"/>
    <x v="5"/>
    <n v="5.254860746190226"/>
    <n v="12371.00898581188"/>
    <n v="12371.00898581188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c98258f2-552f-4fca-b7ea-cf862edaaeac"/>
    <d v="2022-12-09T00:00:00"/>
    <x v="139"/>
    <d v="2022-12-09T00:00:00"/>
    <n v="-2000"/>
    <n v="-2000"/>
    <x v="5"/>
    <n v="5.254860746190226"/>
    <n v="-10509.72149238045"/>
    <n v="-10509.72149238045"/>
    <n v="1"/>
    <m/>
    <s v="Gnosis"/>
    <s v="Diego Borgo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4000"/>
    <d v="2022-12-08T00:00:00"/>
    <x v="140"/>
    <d v="2022-12-08T00:00:00"/>
    <n v="-1237.99"/>
    <n v="-1237.99"/>
    <x v="0"/>
    <n v="1"/>
    <n v="-1237.99"/>
    <n v="-1237.9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001"/>
    <d v="2022-12-08T00:00:00"/>
    <x v="140"/>
    <d v="2022-12-08T00:00:00"/>
    <n v="-7.19"/>
    <n v="-7.19"/>
    <x v="0"/>
    <n v="1"/>
    <n v="-7.19"/>
    <n v="-7.19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02"/>
    <d v="2022-12-08T00:00:00"/>
    <x v="140"/>
    <d v="2022-12-08T00:00:00"/>
    <n v="-1753.5"/>
    <n v="-1753.5"/>
    <x v="0"/>
    <n v="1"/>
    <n v="-1753.5"/>
    <n v="-1753.5"/>
    <n v="1"/>
    <m/>
    <s v="Conta Simples"/>
    <s v="Caio Barbosa Zacarias"/>
    <n v="100"/>
    <s v="Comercial"/>
    <s v="Caio Barbosa Zacarias"/>
    <m/>
    <s v="Hospedagem Caio"/>
    <m/>
    <s v="Conta Simples"/>
    <m/>
    <x v="96"/>
    <s v="Gestão - Hotel"/>
    <s v="Gestão"/>
    <s v="Governance"/>
    <s v="Governance"/>
    <x v="6"/>
    <m/>
    <m/>
    <n v="0"/>
    <n v="0"/>
  </r>
  <r>
    <s v="4003"/>
    <d v="2022-12-08T00:00:00"/>
    <x v="140"/>
    <d v="2022-12-08T00:00:00"/>
    <n v="-34.87"/>
    <n v="-34.87"/>
    <x v="0"/>
    <n v="1"/>
    <n v="-34.87"/>
    <n v="-34.87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4004"/>
    <d v="2022-12-07T00:00:00"/>
    <x v="141"/>
    <d v="2022-12-07T00:00:00"/>
    <n v="-404.99"/>
    <n v="-404.99"/>
    <x v="0"/>
    <n v="1"/>
    <n v="-404.99"/>
    <n v="-404.99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005"/>
    <d v="2022-12-07T00:00:00"/>
    <x v="141"/>
    <d v="2022-12-07T00:00:00"/>
    <n v="-260.98"/>
    <n v="-260.98"/>
    <x v="0"/>
    <n v="1"/>
    <n v="-260.98"/>
    <n v="-260.98"/>
    <n v="1"/>
    <m/>
    <s v="Btg - Conta Corrente"/>
    <s v="Light Servicos de Eletricidade S A"/>
    <n v="100"/>
    <m/>
    <s v="Light Servicos de Eletricidade S A"/>
    <m/>
    <s v="Conta de Luz - Baixa por Conciliação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06"/>
    <d v="2022-12-07T00:00:00"/>
    <x v="141"/>
    <d v="2022-12-07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007"/>
    <d v="2022-12-07T00:00:00"/>
    <x v="141"/>
    <d v="2022-12-07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  - Baixa por Conciliação"/>
    <m/>
    <s v="Btg - Conta Corrente"/>
    <m/>
    <x v="0"/>
    <s v="Contabilidade"/>
    <s v="Others"/>
    <s v="Operating Costs"/>
    <s v="Operating Costs"/>
    <x v="0"/>
    <m/>
    <m/>
    <n v="0"/>
    <n v="0"/>
  </r>
  <r>
    <s v="4008"/>
    <d v="2022-12-07T00:00:00"/>
    <x v="141"/>
    <d v="2022-12-07T00:00:00"/>
    <n v="-60.2"/>
    <n v="-60.2"/>
    <x v="0"/>
    <n v="1"/>
    <n v="-60.2"/>
    <n v="-60.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09"/>
    <d v="2022-12-07T00:00:00"/>
    <x v="141"/>
    <d v="2022-12-07T00:00:00"/>
    <n v="-27.2"/>
    <n v="-27.2"/>
    <x v="0"/>
    <n v="1"/>
    <n v="-27.2"/>
    <n v="-27.2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0"/>
    <d v="2022-12-07T00:00:00"/>
    <x v="141"/>
    <d v="2022-12-07T00:00:00"/>
    <n v="-66.56999999999999"/>
    <n v="-66.56999999999999"/>
    <x v="0"/>
    <n v="1"/>
    <n v="-66.56999999999999"/>
    <n v="-66.56999999999999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11"/>
    <d v="2022-12-07T00:00:00"/>
    <x v="141"/>
    <d v="2022-12-07T00:00:00"/>
    <n v="-7.22"/>
    <n v="-7.22"/>
    <x v="0"/>
    <n v="1"/>
    <n v="-7.22"/>
    <n v="-7.22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12"/>
    <d v="2022-12-07T00:00:00"/>
    <x v="141"/>
    <d v="2022-12-07T00:00:00"/>
    <n v="-28.4"/>
    <n v="-28.4"/>
    <x v="0"/>
    <n v="1"/>
    <n v="-28.4"/>
    <n v="-28.4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3"/>
    <d v="2022-12-07T00:00:00"/>
    <x v="141"/>
    <d v="2022-12-07T00:00:00"/>
    <n v="-5.68"/>
    <n v="-5.68"/>
    <x v="0"/>
    <n v="1"/>
    <n v="-5.68"/>
    <n v="-5.68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4014"/>
    <d v="2022-12-07T00:00:00"/>
    <x v="141"/>
    <d v="2022-12-07T00:00:00"/>
    <n v="-142.11"/>
    <n v="-142.11"/>
    <x v="0"/>
    <n v="1"/>
    <n v="-142.11"/>
    <n v="-142.11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701"/>
    <d v="2022-12-07T00:00:00"/>
    <x v="141"/>
    <d v="2022-12-07T00:00:00"/>
    <n v="12000"/>
    <n v="12000"/>
    <x v="0"/>
    <n v="1"/>
    <n v="12000"/>
    <n v="1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2"/>
    <d v="2022-12-07T00:00:00"/>
    <x v="141"/>
    <d v="2022-12-07T00:00:00"/>
    <n v="10500"/>
    <n v="10500"/>
    <x v="0"/>
    <n v="1"/>
    <n v="10500"/>
    <n v="105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3"/>
    <d v="2022-12-07T00:00:00"/>
    <x v="141"/>
    <d v="2022-12-0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2"/>
    <d v="2022-12-07T00:00:00"/>
    <x v="141"/>
    <d v="2022-12-07T00:00:00"/>
    <n v="-12000"/>
    <n v="-12000"/>
    <x v="0"/>
    <n v="1"/>
    <n v="-12000"/>
    <n v="-1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3"/>
    <d v="2022-12-07T00:00:00"/>
    <x v="141"/>
    <d v="2022-12-0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4"/>
    <d v="2022-12-07T00:00:00"/>
    <x v="141"/>
    <d v="2022-12-07T00:00:00"/>
    <n v="-10500"/>
    <n v="-10500"/>
    <x v="0"/>
    <n v="1"/>
    <n v="-10500"/>
    <n v="-10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288bb28d-28c8-41d5-ad86-df75174e4425"/>
    <d v="2022-12-07T00:00:00"/>
    <x v="141"/>
    <d v="2022-12-07T00:00:00"/>
    <n v="-0.0167235307"/>
    <n v="-0.0167235307"/>
    <x v="1"/>
    <n v="4.71233595800525"/>
    <n v="-0.07880689506241471"/>
    <n v="-0.078806895062414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4e13754f169bcf5da5d7fb51b1ef46357cf1c50b25c2a7b97b887cfb74eb7d"/>
    <n v="1"/>
    <n v="1"/>
  </r>
  <r>
    <s v="e919e279-e458-400c-99fc-1942fd8546e2"/>
    <d v="2022-12-07T00:00:00"/>
    <x v="141"/>
    <d v="2022-12-07T00:00:00"/>
    <n v="-0.0143346105"/>
    <n v="-0.0143346105"/>
    <x v="1"/>
    <n v="4.71233595800525"/>
    <n v="-0.0675495005031496"/>
    <n v="-0.06754950050314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e263a73c6759e72784f55fdbbb1f024401a8d583298eb34559bb648bf4ce62"/>
    <n v="1"/>
    <n v="1"/>
  </r>
  <r>
    <s v="5a0948ca-4a19-47be-af90-8075af71fec5"/>
    <d v="2022-12-07T00:00:00"/>
    <x v="141"/>
    <d v="2022-12-07T00:00:00"/>
    <n v="-0.031920883"/>
    <n v="-0.031920883"/>
    <x v="1"/>
    <n v="4.71233595800525"/>
    <n v="-0.1504219247721785"/>
    <n v="-0.15042192477217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613d4dbc1d18873f615c230dab3c1180ed69a647c1167c8cad8d34445af255"/>
    <n v="1"/>
    <n v="1"/>
  </r>
  <r>
    <s v="377"/>
    <d v="2022-12-06T00:00:00"/>
    <x v="142"/>
    <d v="2022-12-06T00:00:00"/>
    <n v="51793.24"/>
    <n v="51793.24"/>
    <x v="0"/>
    <n v="1"/>
    <n v="51793.24"/>
    <n v="51793.24"/>
    <n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36"/>
    <s v="Receita Setup Fee"/>
    <s v="Non Recurrent"/>
    <s v="Operating Revenue"/>
    <s v="Operating Revenue"/>
    <x v="12"/>
    <m/>
    <m/>
    <n v="0"/>
    <n v="0"/>
  </r>
  <r>
    <s v="378"/>
    <d v="2022-12-06T00:00:00"/>
    <x v="142"/>
    <d v="2022-12-06T00:00:00"/>
    <n v="1200.98"/>
    <n v="1200.98"/>
    <x v="0"/>
    <n v="1"/>
    <n v="1200.98"/>
    <n v="1200.98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4015"/>
    <d v="2022-12-06T00:00:00"/>
    <x v="142"/>
    <d v="2022-12-06T00:00:00"/>
    <n v="-85.28"/>
    <n v="-85.28"/>
    <x v="0"/>
    <n v="1"/>
    <n v="-85.28"/>
    <n v="-85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016"/>
    <d v="2022-12-06T00:00:00"/>
    <x v="142"/>
    <d v="2022-12-06T00:00:00"/>
    <n v="-147.17"/>
    <n v="-147.17"/>
    <x v="0"/>
    <n v="1"/>
    <n v="-147.17"/>
    <n v="-147.17"/>
    <n v="1"/>
    <m/>
    <s v="Conta Simples"/>
    <s v="Buser Brasil Tecnologia Ltda."/>
    <n v="100"/>
    <m/>
    <s v="Buser Brasil Tecnologia Ltda."/>
    <m/>
    <s v="Compra de Passagem para O Caio Ir para São Paulo"/>
    <m/>
    <s v="Conta Simples"/>
    <m/>
    <x v="112"/>
    <s v="Despesa Comercial"/>
    <s v="Comercial"/>
    <s v="Operating Costs"/>
    <s v="Operating Costs"/>
    <x v="6"/>
    <m/>
    <m/>
    <n v="0"/>
    <n v="0"/>
  </r>
  <r>
    <s v="704"/>
    <d v="2022-12-06T00:00:00"/>
    <x v="142"/>
    <d v="2022-12-06T00:00:00"/>
    <n v="51793.24"/>
    <n v="51793.24"/>
    <x v="0"/>
    <n v="1"/>
    <n v="51793.24"/>
    <n v="51793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5"/>
    <d v="2022-12-06T00:00:00"/>
    <x v="142"/>
    <d v="2022-12-06T00:00:00"/>
    <n v="1200.98"/>
    <n v="1200.98"/>
    <x v="0"/>
    <n v="1"/>
    <n v="1200.98"/>
    <n v="1200.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5"/>
    <d v="2022-12-06T00:00:00"/>
    <x v="142"/>
    <d v="2022-12-06T00:00:00"/>
    <n v="-1200.98"/>
    <n v="-1200.98"/>
    <x v="0"/>
    <n v="1"/>
    <n v="-1200.98"/>
    <n v="-1200.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6"/>
    <d v="2022-12-06T00:00:00"/>
    <x v="142"/>
    <d v="2022-12-06T00:00:00"/>
    <n v="-51793.24"/>
    <n v="-51793.24"/>
    <x v="0"/>
    <n v="1"/>
    <n v="-51793.24"/>
    <n v="-51793.2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53350dac-fa1d-4a26-8816-fe05378d7d15"/>
    <d v="2022-12-06T00:00:00"/>
    <x v="142"/>
    <d v="2022-12-06T00:00:00"/>
    <n v="-0.0030323856"/>
    <n v="-0.0030323856"/>
    <x v="1"/>
    <n v="4.828511309836928"/>
    <n v="-0.01464190816538664"/>
    <n v="-0.01464190816538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535957c232c2d2415bc15e349c0c0a05448dbbd024ff579afd7535fa7a656"/>
    <n v="1"/>
    <n v="1"/>
  </r>
  <r>
    <s v="8053317d-0673-4fb4-91c7-8ad34c9a55d0"/>
    <d v="2022-12-06T00:00:00"/>
    <x v="142"/>
    <d v="2022-12-06T00:00:00"/>
    <n v="-0.0016753088"/>
    <n v="-0.0016753088"/>
    <x v="1"/>
    <n v="4.828511309836928"/>
    <n v="-0.008089247488269332"/>
    <n v="-0.008089247488269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67351e8e21df4b250fd4adab460358d5c35a100852742680cdb18dca5252e1"/>
    <n v="1"/>
    <n v="1"/>
  </r>
  <r>
    <s v="93eafc99-dd61-449d-a891-edfce7b77237"/>
    <d v="2022-12-06T00:00:00"/>
    <x v="142"/>
    <d v="2022-12-06T00:00:00"/>
    <n v="-0.0041920356"/>
    <n v="-0.0041920356"/>
    <x v="1"/>
    <n v="4.828511309836928"/>
    <n v="-0.02024129130583903"/>
    <n v="-0.020241291305839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31622972d80648aa2fee21ffce067ba59940d1c24dd3f14a28c790518ce2fb"/>
    <n v="1"/>
    <n v="1"/>
  </r>
  <r>
    <s v="3b6c4166-0991-4de6-b36f-f89c32db2f8a"/>
    <d v="2022-12-06T00:00:00"/>
    <x v="142"/>
    <d v="2022-12-06T00:00:00"/>
    <n v="-0.0014325794"/>
    <n v="-0.0014325794"/>
    <x v="1"/>
    <n v="4.828511309836928"/>
    <n v="-0.0069172258351394"/>
    <n v="-0.00691722583513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03fba317d142c115b73ebfb272453cde4a0adf80df979844eac54734d2ec83"/>
    <n v="1"/>
    <n v="1"/>
  </r>
  <r>
    <s v="f89d31f6-6bae-4285-a228-8baef18d5334"/>
    <d v="2022-12-06T00:00:00"/>
    <x v="142"/>
    <d v="2022-12-06T00:00:00"/>
    <n v="-0.0041916414"/>
    <n v="-0.0041916414"/>
    <x v="1"/>
    <n v="4.828511309836928"/>
    <n v="-0.0202393879066807"/>
    <n v="-0.02023938790668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d676491dafecd0b886d6e4fac79e69f1d49e39677441323e7127258414baea"/>
    <n v="1"/>
    <n v="1"/>
  </r>
  <r>
    <s v="84e6f9b4-4c0b-4b51-9b96-68cd273a99a7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b4819aa74f3d20fa229cb36119c3ba04dfa0fa3a9ed7c2ccdfcb5a4c697553"/>
    <n v="1"/>
    <n v="1"/>
  </r>
  <r>
    <s v="acd56a5c-5e8f-442e-a76b-b91624c0207c"/>
    <d v="2022-12-06T00:00:00"/>
    <x v="142"/>
    <d v="2022-12-06T00:00:00"/>
    <n v="-0.002427906"/>
    <n v="-0.002427906"/>
    <x v="1"/>
    <n v="4.828511309836928"/>
    <n v="-0.01172317158022094"/>
    <n v="-0.011723171580220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d55bb9ed03fff0f6dccd6cca71c3e04dc08ee01adba72cb2186ea98506b36b"/>
    <n v="1"/>
    <n v="1"/>
  </r>
  <r>
    <s v="2ed50218-fcba-463f-91ac-6ec7d412b879"/>
    <d v="2022-12-06T00:00:00"/>
    <x v="142"/>
    <d v="2022-12-06T00:00:00"/>
    <n v="-0.0040759104"/>
    <n v="-0.0040759104"/>
    <x v="1"/>
    <n v="4.828511309836928"/>
    <n v="-0.01968057946428196"/>
    <n v="-0.019680579464281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36fbedbde27a80b8af77d42600f2f6130892387254d6c5975b968a6369f18c"/>
    <n v="1"/>
    <n v="1"/>
  </r>
  <r>
    <s v="9a095e94-3331-4c2a-abe3-bb28a10dc6dc"/>
    <d v="2022-12-06T00:00:00"/>
    <x v="142"/>
    <d v="2022-12-06T00:00:00"/>
    <n v="-0.0022722024"/>
    <n v="-0.0022722024"/>
    <x v="1"/>
    <n v="4.828511309836928"/>
    <n v="-0.01097135498663861"/>
    <n v="-0.01097135498663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5d674850a5a2d8108aedbb9250d7b572372dbe175f64366d41703462aa6da"/>
    <n v="1"/>
    <n v="1"/>
  </r>
  <r>
    <s v="2adb9a50-3b13-44d2-9b8a-207f52838d71"/>
    <d v="2022-12-06T00:00:00"/>
    <x v="142"/>
    <d v="2022-12-06T00:00:00"/>
    <n v="-0.0034453606"/>
    <n v="-0.0034453606"/>
    <x v="1"/>
    <n v="4.828511309836928"/>
    <n v="-0.01663596262356655"/>
    <n v="-0.01663596262356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04f1a774fa1f97e6df601da510db63bfa094d43ed8b78de3e222fd1650302e"/>
    <n v="1"/>
    <n v="1"/>
  </r>
  <r>
    <s v="ff6f7a53-7baa-4e1c-8832-535613353332"/>
    <d v="2022-12-06T00:00:00"/>
    <x v="142"/>
    <d v="2022-12-06T00:00:00"/>
    <n v="-0.0031535592"/>
    <n v="-0.0031535592"/>
    <x v="1"/>
    <n v="4.828511309836928"/>
    <n v="-0.0152269962634403"/>
    <n v="-0.0152269962634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107c4b6756ca021c45835dc57d3abe4e666e820afaf5f2089c7e64887e456"/>
    <n v="1"/>
    <n v="1"/>
  </r>
  <r>
    <s v="35eab306-0ced-4118-ba0b-ff4ee8d75c26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5991361cdbac4dec55773e0a718f9ad26ddca2d7332a458c0aebbc7561aefc"/>
    <n v="1"/>
    <n v="1"/>
  </r>
  <r>
    <s v="efb5614a-608e-4374-b456-f7fdffe28a2d"/>
    <d v="2022-12-06T00:00:00"/>
    <x v="142"/>
    <d v="2022-12-06T00:00:00"/>
    <n v="-0.0039235152"/>
    <n v="-0.0039235152"/>
    <x v="1"/>
    <n v="4.828511309836928"/>
    <n v="-0.0189447375175171"/>
    <n v="-0.0189447375175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6c23a1421439fb58f50a99e47275eb6a2699ba0032432c81316f26f1b5df79"/>
    <n v="1"/>
    <n v="1"/>
  </r>
  <r>
    <s v="4017"/>
    <d v="2022-12-05T00:00:00"/>
    <x v="143"/>
    <d v="2022-12-05T00:00:00"/>
    <n v="-8788"/>
    <n v="-8788"/>
    <x v="0"/>
    <n v="1"/>
    <n v="-8788"/>
    <n v="-8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18"/>
    <d v="2022-12-05T00:00:00"/>
    <x v="143"/>
    <d v="2022-12-05T00:00:00"/>
    <n v="-3500"/>
    <n v="-3500"/>
    <x v="0"/>
    <n v="1"/>
    <n v="-3500"/>
    <n v="-35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19"/>
    <d v="2022-12-05T00:00:00"/>
    <x v="143"/>
    <d v="2022-12-05T00:00:00"/>
    <n v="-1078.68"/>
    <n v="-1078.68"/>
    <x v="0"/>
    <n v="1"/>
    <n v="-1078.68"/>
    <n v="-1078.68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20"/>
    <d v="2022-12-05T00:00:00"/>
    <x v="143"/>
    <d v="2022-12-05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1"/>
    <d v="2022-12-05T00:00:00"/>
    <x v="143"/>
    <d v="2022-12-05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4022"/>
    <d v="2022-12-05T00:00:00"/>
    <x v="143"/>
    <d v="2022-12-05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4023"/>
    <d v="2022-12-05T00:00:00"/>
    <x v="143"/>
    <d v="2022-12-05T00:00:00"/>
    <n v="-17143.06"/>
    <n v="-17143.06"/>
    <x v="0"/>
    <n v="1"/>
    <n v="-17143.06"/>
    <n v="-17143.06"/>
    <n v="1"/>
    <m/>
    <s v="Btg - Conta Corrente"/>
    <s v="Ministerio da Fazenda"/>
    <n v="100"/>
    <m/>
    <s v="Ministerio da Fazenda"/>
    <m/>
    <s v="Iss Referente a Novembro/22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4024"/>
    <d v="2022-12-05T00:00:00"/>
    <x v="143"/>
    <d v="2022-12-05T00:00:00"/>
    <n v="-2500"/>
    <n v="-2500"/>
    <x v="0"/>
    <n v="1"/>
    <n v="-2500"/>
    <n v="-2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5"/>
    <d v="2022-12-05T00:00:00"/>
    <x v="143"/>
    <d v="2022-12-05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6"/>
    <d v="2022-12-05T00:00:00"/>
    <x v="143"/>
    <d v="2022-12-05T00:00:00"/>
    <n v="-133.32"/>
    <n v="-133.32"/>
    <x v="0"/>
    <n v="1"/>
    <n v="-133.32"/>
    <n v="-133.32"/>
    <n v="1"/>
    <m/>
    <s v="Btg - Conta Corrente"/>
    <s v="Michel Ruthenberg Goldberg"/>
    <n v="100"/>
    <s v="Financeiro"/>
    <s v="Michel Ruthenberg Goldberg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7"/>
    <d v="2022-12-05T00:00:00"/>
    <x v="143"/>
    <d v="2022-12-05T00:00:00"/>
    <n v="-133.32"/>
    <n v="-133.32"/>
    <x v="0"/>
    <n v="1"/>
    <n v="-133.32"/>
    <n v="-133.32"/>
    <n v="1"/>
    <m/>
    <s v="Btg - Conta Corrente"/>
    <s v="Gabriel Polverelli Nogueira"/>
    <n v="100"/>
    <s v="Tecnologia"/>
    <s v="Gabriel Polverelli Nogueira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8"/>
    <d v="2022-12-05T00:00:00"/>
    <x v="143"/>
    <d v="2022-12-05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9"/>
    <d v="2022-12-05T00:00:00"/>
    <x v="143"/>
    <d v="2022-12-05T00:00:00"/>
    <n v="-568.54"/>
    <n v="-568.54"/>
    <x v="0"/>
    <n v="1"/>
    <n v="-568.54"/>
    <n v="-568.54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030"/>
    <d v="2022-12-05T00:00:00"/>
    <x v="143"/>
    <d v="2022-12-05T00:00:00"/>
    <n v="-133.32"/>
    <n v="-133.32"/>
    <x v="0"/>
    <n v="1"/>
    <n v="-133.32"/>
    <n v="-133.32"/>
    <n v="1"/>
    <m/>
    <s v="Btg - Conta Corrente"/>
    <s v="Caio Barbosa Zacarias"/>
    <n v="100"/>
    <s v="Comercial"/>
    <s v="Caio Barbosa Zacarias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31"/>
    <d v="2022-12-05T00:00:00"/>
    <x v="143"/>
    <d v="2022-12-0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32"/>
    <d v="2022-12-05T00:00:00"/>
    <x v="143"/>
    <d v="2022-12-05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3"/>
    <d v="2022-12-05T00:00:00"/>
    <x v="143"/>
    <d v="2022-12-05T00:00:00"/>
    <n v="-500"/>
    <n v="-500"/>
    <x v="0"/>
    <n v="1"/>
    <n v="-500"/>
    <n v="-500"/>
    <n v="1"/>
    <m/>
    <s v="Btg - Conta Corrente"/>
    <s v="João Pedro Delgado Fernandes"/>
    <n v="100"/>
    <s v="Comercial"/>
    <s v="João Pedro Delgado Fernand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34"/>
    <d v="2022-12-05T00:00:00"/>
    <x v="143"/>
    <d v="2022-12-05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4035"/>
    <d v="2022-12-05T00:00:00"/>
    <x v="143"/>
    <d v="2022-12-05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6"/>
    <d v="2022-12-05T00:00:00"/>
    <x v="143"/>
    <d v="2022-12-05T00:00:00"/>
    <n v="-1078.68"/>
    <n v="-1078.68"/>
    <x v="0"/>
    <n v="1"/>
    <n v="-1078.68"/>
    <n v="-1078.68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7"/>
    <d v="2022-12-05T00:00:00"/>
    <x v="143"/>
    <d v="2022-12-05T00:00:00"/>
    <n v="-1078.68"/>
    <n v="-1078.68"/>
    <x v="0"/>
    <n v="1"/>
    <n v="-1078.68"/>
    <n v="-1078.68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8"/>
    <d v="2022-12-05T00:00:00"/>
    <x v="143"/>
    <d v="2022-12-05T00:00:00"/>
    <n v="-10000"/>
    <n v="-10000"/>
    <x v="0"/>
    <n v="1"/>
    <n v="-10000"/>
    <n v="-10000"/>
    <n v="1"/>
    <m/>
    <s v="Btg - Conta Corrente"/>
    <s v="Brenno Macedo Costa"/>
    <n v="100"/>
    <m/>
    <s v="Brenno Macedo Costa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9"/>
    <d v="2022-12-05T00:00:00"/>
    <x v="143"/>
    <d v="2022-12-05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0"/>
    <d v="2022-12-05T00:00:00"/>
    <x v="143"/>
    <d v="2022-12-05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1"/>
    <d v="2022-12-05T00:00:00"/>
    <x v="143"/>
    <d v="2022-12-05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2"/>
    <d v="2022-12-05T00:00:00"/>
    <x v="143"/>
    <d v="2022-12-05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3"/>
    <d v="2022-12-05T00:00:00"/>
    <x v="143"/>
    <d v="2022-12-05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4"/>
    <d v="2022-12-05T00:00:00"/>
    <x v="143"/>
    <d v="2022-12-05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5"/>
    <d v="2022-12-05T00:00:00"/>
    <x v="143"/>
    <d v="2022-12-05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6"/>
    <d v="2022-12-05T00:00:00"/>
    <x v="143"/>
    <d v="2022-12-05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7"/>
    <d v="2022-12-05T00:00:00"/>
    <x v="143"/>
    <d v="2022-12-05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8"/>
    <d v="2022-12-05T00:00:00"/>
    <x v="143"/>
    <d v="2022-12-05T00:00:00"/>
    <n v="-3482.1"/>
    <n v="-3482.1"/>
    <x v="0"/>
    <n v="1"/>
    <n v="-3482.1"/>
    <n v="-3482.1"/>
    <n v="1"/>
    <m/>
    <s v="Btg - Conta Corrente"/>
    <s v="Mongodb Servicos de Software no Brasil Ltda."/>
    <n v="100"/>
    <m/>
    <s v="Mongodb Servicos de Software no Brasil Ltda."/>
    <m/>
    <s v="Software - Mongo Db - Baixa por Conciliação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4049"/>
    <d v="2022-12-05T00:00:00"/>
    <x v="143"/>
    <d v="2022-12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0638e769-2fe3-4bcb-912e-0f16356edd28"/>
    <d v="2022-12-05T00:00:00"/>
    <x v="143"/>
    <d v="2022-12-05T00:00:00"/>
    <n v="0.00045"/>
    <n v="0.00045"/>
    <x v="3"/>
    <n v="6635.247629083246"/>
    <n v="2.98586143308746"/>
    <n v="2.9858614330874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3abae03b89e00ea1722328101ff53a27edbd6ede821a1cdeee0d22ee55d509e"/>
    <n v="1"/>
    <n v="1"/>
  </r>
  <r>
    <s v="e0fc919f-b8d8-4e96-8985-cebdf4cf462c"/>
    <d v="2022-12-05T00:00:00"/>
    <x v="143"/>
    <d v="2022-12-05T00:00:00"/>
    <n v="-0.0029623536"/>
    <n v="-0.0029623536"/>
    <x v="1"/>
    <n v="4.802423603793467"/>
    <n v="-0.01422647685142255"/>
    <n v="-0.01422647685142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3419c6289b70d41efcee64c7e537b236fcf5b0889a7219727328b9e223601"/>
    <n v="1"/>
    <n v="1"/>
  </r>
  <r>
    <s v="4050"/>
    <d v="2022-12-04T00:00:00"/>
    <x v="144"/>
    <d v="2022-12-04T00:00:00"/>
    <n v="-17.86"/>
    <n v="-17.86"/>
    <x v="0"/>
    <n v="1"/>
    <n v="-17.86"/>
    <n v="-17.86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51"/>
    <d v="2022-12-03T00:00:00"/>
    <x v="145"/>
    <d v="2022-12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06"/>
    <d v="2022-12-02T00:00:00"/>
    <x v="146"/>
    <d v="2022-12-02T00:00:00"/>
    <n v="1559.9"/>
    <n v="1559.9"/>
    <x v="0"/>
    <n v="1"/>
    <n v="1559.9"/>
    <n v="1559.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7"/>
    <d v="2022-12-02T00:00:00"/>
    <x v="146"/>
    <d v="2022-12-02T00:00:00"/>
    <n v="3500"/>
    <n v="3500"/>
    <x v="0"/>
    <n v="1"/>
    <n v="3500"/>
    <n v="3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08"/>
    <d v="2022-12-02T00:00:00"/>
    <x v="146"/>
    <d v="2022-12-02T00:00:00"/>
    <n v="110000"/>
    <n v="110000"/>
    <x v="0"/>
    <n v="1"/>
    <n v="110000"/>
    <n v="1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7"/>
    <d v="2022-12-02T00:00:00"/>
    <x v="146"/>
    <d v="2022-12-02T00:00:00"/>
    <n v="-1559.9"/>
    <n v="-1559.9"/>
    <x v="0"/>
    <n v="1"/>
    <n v="-1559.9"/>
    <n v="-1559.9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8"/>
    <d v="2022-12-02T00:00:00"/>
    <x v="146"/>
    <d v="2022-12-02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9"/>
    <d v="2022-12-02T00:00:00"/>
    <x v="146"/>
    <d v="2022-12-02T00:00:00"/>
    <n v="-110000"/>
    <n v="-110000"/>
    <x v="0"/>
    <n v="1"/>
    <n v="-110000"/>
    <n v="-1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db973ae-7247-4232-a6b5-fe2e9ebaedc8"/>
    <d v="2022-12-02T00:00:00"/>
    <x v="146"/>
    <d v="2022-12-02T00:00:00"/>
    <n v="-0.0027737424"/>
    <n v="-0.0027737424"/>
    <x v="1"/>
    <n v="4.954569190600522"/>
    <n v="-0.01374269863770235"/>
    <n v="-0.013742698637702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24eeb5127ee402bfad2006163bc64ff357a3f44580144aed04f5faeeb26325"/>
    <n v="1"/>
    <n v="1"/>
  </r>
  <r>
    <s v="867ab01f-8765-4d86-b86b-cd933d8f11bb"/>
    <d v="2022-12-02T00:00:00"/>
    <x v="146"/>
    <d v="2022-12-02T00:00:00"/>
    <n v="-0.0039125556"/>
    <n v="-0.0039125556"/>
    <x v="1"/>
    <n v="4.954569190600522"/>
    <n v="-0.01938502743227154"/>
    <n v="-0.019385027432271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c6f5de432be4c02f79a1cb833e38266beefba4168eb0dd7b8026a1da2945"/>
    <n v="1"/>
    <n v="1"/>
  </r>
  <r>
    <s v="bd2f6293-d78e-4416-9716-b0887b6a6ccc"/>
    <d v="2022-12-02T00:00:00"/>
    <x v="146"/>
    <d v="2022-12-02T00:00:00"/>
    <n v="-0.0021507064"/>
    <n v="-0.0021507064"/>
    <x v="1"/>
    <n v="4.954569190600522"/>
    <n v="-0.01065582366746736"/>
    <n v="-0.01065582366746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99ab894b6dca66ee59391dff374df0a817d2b4ce9bd4d4e7109e762f4c22b6"/>
    <n v="1"/>
    <n v="1"/>
  </r>
  <r>
    <s v="c341c682-abd4-43e5-be2c-a5b2380eb609"/>
    <d v="2022-12-02T00:00:00"/>
    <x v="146"/>
    <d v="2022-12-02T00:00:00"/>
    <n v="-0.0028601846"/>
    <n v="-0.0028601846"/>
    <x v="1"/>
    <n v="4.954569190600522"/>
    <n v="-0.01417098249859008"/>
    <n v="-0.014170982498590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58eedd9c7734187dc2cc546d73eea37090d49e5f007f809716c816da3209d"/>
    <n v="1"/>
    <n v="1"/>
  </r>
  <r>
    <s v="276429df-e8e4-482c-a463-797b7957fcce"/>
    <d v="2022-12-02T00:00:00"/>
    <x v="146"/>
    <d v="2022-12-02T00:00:00"/>
    <n v="-0.003022981"/>
    <n v="-0.003022981"/>
    <x v="1"/>
    <n v="4.954569190600522"/>
    <n v="-0.01497756852637076"/>
    <n v="-0.014977568526370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19db7fb12da68306842c6540d73cde3c071d141d269032dba03f757f83f4f3"/>
    <n v="1"/>
    <n v="1"/>
  </r>
  <r>
    <s v="09a4e70d-43b7-4e1e-ad58-ff7315c9869f"/>
    <d v="2022-12-02T00:00:00"/>
    <x v="146"/>
    <d v="2022-12-02T00:00:00"/>
    <n v="-0.0051974659"/>
    <n v="-0.0051974659"/>
    <x v="1"/>
    <n v="4.954569190600522"/>
    <n v="-0.02575120441733681"/>
    <n v="-0.02575120441733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279246800a5697d2479121668904c479dcdf0ced60dacf28bae7848c1773a4"/>
    <n v="1"/>
    <n v="1"/>
  </r>
  <r>
    <s v="2546df72-84ef-4dcb-9abf-4b11328a9c25"/>
    <d v="2022-12-02T00:00:00"/>
    <x v="146"/>
    <d v="2022-12-02T00:00:00"/>
    <n v="-0.0027965886"/>
    <n v="-0.0027965886"/>
    <x v="1"/>
    <n v="4.954569190600522"/>
    <n v="-0.01385589171634465"/>
    <n v="-0.013855891716344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e5c523e11081cda46b573403d883de96fb4735a9a13d99170ebd217360a897"/>
    <n v="1"/>
    <n v="1"/>
  </r>
  <r>
    <s v="a19bc808-d0f0-43d9-aa07-493fae33465a"/>
    <d v="2022-12-02T00:00:00"/>
    <x v="146"/>
    <d v="2022-12-02T00:00:00"/>
    <n v="-0.0024171656"/>
    <n v="-0.0024171656"/>
    <x v="1"/>
    <n v="4.954569190600522"/>
    <n v="-0.01197601421033942"/>
    <n v="-0.01197601421033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a1c86b20e9160a9456339cc4f90a4a96ba683c8ecb3ddf5062ed500e0cee8"/>
    <n v="1"/>
    <n v="1"/>
  </r>
  <r>
    <s v="741f7fc1-20d3-4f90-9d37-a54f08f5613e"/>
    <d v="2022-12-02T00:00:00"/>
    <x v="146"/>
    <d v="2022-12-02T00:00:00"/>
    <n v="-0.0084280816"/>
    <n v="-0.0084280816"/>
    <x v="1"/>
    <n v="4.954569190600522"/>
    <n v="-0.04175751343122715"/>
    <n v="-0.04175751343122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e8248da60977a18ff3b5e2186c411f2834dc550ceaf684cd31027d98cb3013"/>
    <n v="1"/>
    <n v="1"/>
  </r>
  <r>
    <s v="e079d03f-e5e9-4129-b0a8-f5d424b3d93f"/>
    <d v="2022-12-02T00:00:00"/>
    <x v="146"/>
    <d v="2022-12-02T00:00:00"/>
    <n v="-0.0040759104"/>
    <n v="-0.0040759104"/>
    <x v="1"/>
    <n v="4.954569190600522"/>
    <n v="-0.02019438009148825"/>
    <n v="-0.02019438009148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b2e2497cc9c3cc5c327b7b58502a5f1b1c85bc2584525570ac664eec403cfd"/>
    <n v="1"/>
    <n v="1"/>
  </r>
  <r>
    <s v="379"/>
    <d v="2022-12-01T00:00:00"/>
    <x v="147"/>
    <d v="2022-12-01T00:00:00"/>
    <n v="1560.9"/>
    <n v="1560.9"/>
    <x v="0"/>
    <n v="1"/>
    <n v="1560.9"/>
    <n v="1560.9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380"/>
    <d v="2022-12-01T00:00:00"/>
    <x v="147"/>
    <d v="2022-12-01T00:00:00"/>
    <n v="75080"/>
    <n v="75080"/>
    <x v="0"/>
    <n v="1"/>
    <n v="75080"/>
    <n v="75080"/>
    <n v="1"/>
    <m/>
    <s v="Ambev S.A."/>
    <s v="Btg - Conta Corrente"/>
    <n v="100"/>
    <s v="Lumx"/>
    <s v="Ambev S.A."/>
    <m/>
    <s v="Desenvolvimento de Nfts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81"/>
    <d v="2022-12-01T00:00:00"/>
    <x v="147"/>
    <d v="2022-12-01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52"/>
    <d v="2022-12-01T00:00:00"/>
    <x v="147"/>
    <d v="2022-12-01T00:00:00"/>
    <n v="-258.47"/>
    <n v="-258.47"/>
    <x v="0"/>
    <n v="1"/>
    <n v="-258.47"/>
    <n v="-258.47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53"/>
    <d v="2022-12-01T00:00:00"/>
    <x v="147"/>
    <d v="2022-12-01T00:00:00"/>
    <n v="-14009.71"/>
    <n v="-14009.71"/>
    <x v="0"/>
    <n v="1"/>
    <n v="-14009.71"/>
    <n v="-14009.7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4"/>
    <d v="2022-12-01T00:00:00"/>
    <x v="147"/>
    <d v="2022-12-01T00:00:00"/>
    <n v="-5743.88"/>
    <n v="-5743.88"/>
    <x v="0"/>
    <n v="1"/>
    <n v="-5743.88"/>
    <n v="-5743.8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55"/>
    <d v="2022-12-01T00:00:00"/>
    <x v="147"/>
    <d v="2022-12-01T00:00:00"/>
    <n v="-2949.21"/>
    <n v="-2949.21"/>
    <x v="0"/>
    <n v="1"/>
    <n v="-2949.21"/>
    <n v="-2949.2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6"/>
    <d v="2022-12-01T00:00:00"/>
    <x v="147"/>
    <d v="2022-12-01T00:00:00"/>
    <n v="-1395"/>
    <n v="-1395"/>
    <x v="0"/>
    <n v="1"/>
    <n v="-1395"/>
    <n v="-139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057"/>
    <d v="2022-12-01T00:00:00"/>
    <x v="147"/>
    <d v="2022-1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Serviço Extra para a Due Dilligence"/>
    <m/>
    <s v="Btg - Conta Corrente"/>
    <m/>
    <x v="69"/>
    <s v="Contabilidade"/>
    <s v="Others"/>
    <s v="Operating Costs"/>
    <s v="Operating Costs"/>
    <x v="0"/>
    <m/>
    <m/>
    <n v="0"/>
    <n v="0"/>
  </r>
  <r>
    <s v="4058"/>
    <d v="2022-12-01T00:00:00"/>
    <x v="147"/>
    <d v="2022-12-01T00:00:00"/>
    <n v="-227.42"/>
    <n v="-227.42"/>
    <x v="0"/>
    <n v="1"/>
    <n v="-227.42"/>
    <n v="-227.4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709"/>
    <d v="2022-12-01T00:00:00"/>
    <x v="147"/>
    <d v="2022-12-01T00:00:00"/>
    <n v="38578.39"/>
    <n v="38578.39"/>
    <x v="0"/>
    <n v="1"/>
    <n v="38578.39"/>
    <n v="38578.39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10"/>
    <d v="2022-12-01T00:00:00"/>
    <x v="147"/>
    <d v="2022-1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0"/>
    <d v="2022-12-01T00:00:00"/>
    <x v="147"/>
    <d v="2022-12-01T00:00:00"/>
    <n v="-38578.39"/>
    <n v="-38578.39"/>
    <x v="0"/>
    <n v="1"/>
    <n v="-38578.39"/>
    <n v="-38578.3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1"/>
    <d v="2022-12-01T00:00:00"/>
    <x v="147"/>
    <d v="2022-1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ef0e98-0eac-4e58-8507-e2324b755052"/>
    <d v="2022-12-01T00:00:00"/>
    <x v="147"/>
    <d v="2022-12-01T00:00:00"/>
    <n v="0"/>
    <n v="0"/>
    <x v="3"/>
    <n v="6654.640250260688"/>
    <n v="0"/>
    <n v="0"/>
    <n v="1"/>
    <m/>
    <s v="Michel Goldberg"/>
    <s v="Gnosis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d v="2022-12-01T00:00:00"/>
    <x v="147"/>
    <d v="2022-12-01T00:00:00"/>
    <n v="-0.806952734"/>
    <n v="-0.806952734"/>
    <x v="3"/>
    <n v="6654.640250260688"/>
    <n v="-5369.980143734307"/>
    <n v="-5369.980143734307"/>
    <n v="1"/>
    <m/>
    <s v="Gnosis"/>
    <s v="Gabriel Polverelli Nogueira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5e6bd87d-b55d-424c-9acf-90997bcbf68e"/>
    <d v="2022-12-01T00:00:00"/>
    <x v="147"/>
    <d v="2022-12-01T00:00:00"/>
    <n v="-0.00074292"/>
    <n v="-0.00074292"/>
    <x v="3"/>
    <n v="6654.640250260688"/>
    <n v="-4.94386533472367"/>
    <n v="-4.94386533472367"/>
    <n v="1"/>
    <m/>
    <s v="Michel Goldberg"/>
    <s v="Gnosis"/>
    <m/>
    <m/>
    <m/>
    <m/>
    <s v="Retorno de metade do mútuo do Sócio Gabriel Polverelli"/>
    <m/>
    <s v="Michel Goldberg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2ca4235a-2401-4772-b376-757db5f3ff11"/>
    <d v="2022-12-01T00:00:00"/>
    <x v="147"/>
    <d v="2022-12-01T00:00:00"/>
    <n v="-0.0112988156"/>
    <n v="-0.0112988156"/>
    <x v="1"/>
    <n v="4.736183524504693"/>
    <n v="-0.0535132642911366"/>
    <n v="-0.05351326429113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0480ec19d60b49c3be22acf13a475cceb4516729ab2d6cb955a61e69da884"/>
    <n v="1"/>
    <n v="1"/>
  </r>
  <r>
    <s v="fd7694ed-1b7c-4216-b5dc-7dd6a93570be"/>
    <d v="2022-12-01T00:00:00"/>
    <x v="147"/>
    <d v="2022-12-01T00:00:00"/>
    <n v="-0.0017947462"/>
    <n v="-0.0017947462"/>
    <x v="1"/>
    <n v="4.736183524504693"/>
    <n v="-0.008500247383107404"/>
    <n v="-0.008500247383107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f055494310d72c7eb2ede5e09e7e291b3d20086675b24abc1213cd19b1f54"/>
    <n v="1"/>
    <n v="1"/>
  </r>
  <r>
    <s v="0834f262-1913-4ca3-9c1a-2d3bd3cc7244"/>
    <d v="2022-12-01T00:00:00"/>
    <x v="147"/>
    <d v="2022-12-01T00:00:00"/>
    <n v="-0.005030968"/>
    <n v="-0.005030968"/>
    <x v="1"/>
    <n v="4.736183524504693"/>
    <n v="-0.02382758775391032"/>
    <n v="-0.023827587753910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be707d4fb2953e8d6d0904456b6198f088bb8b3ad36cc980c1cb18c431825"/>
    <n v="1"/>
    <n v="1"/>
  </r>
  <r>
    <s v="4839f90a-1c73-4fbf-b4de-ff0580849cc0"/>
    <d v="2022-12-01T00:00:00"/>
    <x v="147"/>
    <d v="2022-12-01T00:00:00"/>
    <n v="-0.0073371444"/>
    <n v="-0.0073371444"/>
    <x v="1"/>
    <n v="4.736183524504693"/>
    <n v="-0.03475006242419187"/>
    <n v="-0.034750062424191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94580017a458c20d8278b112ad495a051f1554d880d23e3c1e2333305d0d7b"/>
    <n v="1"/>
    <n v="1"/>
  </r>
  <r>
    <s v="13b1ed3c-a7bf-4959-8688-373ff08bfb81"/>
    <d v="2022-12-01T00:00:00"/>
    <x v="147"/>
    <d v="2022-12-01T00:00:00"/>
    <n v="-0.0046926"/>
    <n v="-0.0046926"/>
    <x v="1"/>
    <n v="4.736183524504693"/>
    <n v="-0.02222501480709072"/>
    <n v="-0.022225014807090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93187bbb4d2ec9154b6cd0b1e02da2e02b0309a281249ebb11258a1eb0b52b"/>
    <n v="1"/>
    <n v="1"/>
  </r>
  <r>
    <s v="78151ee9-14da-4899-ab4a-9f2467596627"/>
    <d v="2022-12-01T00:00:00"/>
    <x v="147"/>
    <d v="2022-12-01T00:00:00"/>
    <n v="-0.0141413704"/>
    <n v="-0.0141413704"/>
    <x v="1"/>
    <n v="4.736183524504693"/>
    <n v="-0.06697612550239833"/>
    <n v="-0.066976125502398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dac8fdbb4549c9f6c88ed83f573acd0d6e3f2585a0100d238dc435b048e62"/>
    <n v="1"/>
    <n v="1"/>
  </r>
  <r>
    <s v="8073f52b-0201-43da-b8ee-4b74b6a0e886"/>
    <d v="2022-12-01T00:00:00"/>
    <x v="147"/>
    <d v="2022-12-01T00:00:00"/>
    <n v="-0.0119238256"/>
    <n v="-0.0119238256"/>
    <x v="1"/>
    <n v="4.736183524504693"/>
    <n v="-0.05647342635578727"/>
    <n v="-0.056473426355787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8c078a6addbb240113ad5799c4cc9777d6b3f52ffd233043b0d79a3006d7c"/>
    <n v="1"/>
    <n v="1"/>
  </r>
  <r>
    <s v="eb80e16d-9d77-4547-8dfe-d65bbfac3a2d"/>
    <d v="2022-12-01T00:00:00"/>
    <x v="147"/>
    <d v="2022-12-01T00:00:00"/>
    <n v="-0.0031720756"/>
    <n v="-0.0031720756"/>
    <x v="1"/>
    <n v="4.736183524504693"/>
    <n v="-0.01502353219520334"/>
    <n v="-0.01502353219520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b6a1444547d8de8e0c8b63b92571db703c964b7b992dc9d46338176267abce"/>
    <n v="1"/>
    <n v="1"/>
  </r>
  <r>
    <s v="5802cc7e-d582-4631-90da-b7611c58aa2d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4cc2e35ab51559d731175f6851703540d7c98558fdb6a7d2cc6bcfcdc134d"/>
    <n v="1"/>
    <n v="1"/>
  </r>
  <r>
    <s v="1fc3b373-d973-4065-8199-ccecdf7c14e1"/>
    <d v="2022-12-01T00:00:00"/>
    <x v="147"/>
    <d v="2022-12-01T00:00:00"/>
    <n v="-0.003756099"/>
    <n v="-0.003756099"/>
    <x v="1"/>
    <n v="4.736183524504693"/>
    <n v="-0.01778957420020855"/>
    <n v="-0.017789574200208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8c004b232c5eaa80746676f56bd4676b5c87fc3ccc8da567f9fd99844c191f"/>
    <n v="1"/>
    <n v="1"/>
  </r>
  <r>
    <s v="608cfdf9-234d-4367-944e-dbf3114395bd"/>
    <d v="2022-12-01T00:00:00"/>
    <x v="147"/>
    <d v="2022-12-01T00:00:00"/>
    <n v="-0.030743968"/>
    <n v="-0.030743968"/>
    <x v="1"/>
    <n v="4.736183524504693"/>
    <n v="-0.1456090747194995"/>
    <n v="-0.1456090747194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f333611bbdbb6841d81304c169801016b2bc752e4da41d3d3186378732e20"/>
    <n v="1"/>
    <n v="1"/>
  </r>
  <r>
    <s v="f1eff7e6-9c03-4ccc-a25f-78b738a5bd7a"/>
    <d v="2022-12-01T00:00:00"/>
    <x v="147"/>
    <d v="2022-12-01T00:00:00"/>
    <n v="-0.0020037074"/>
    <n v="-0.0020037074"/>
    <x v="1"/>
    <n v="4.736183524504693"/>
    <n v="-0.009489925975808134"/>
    <n v="-0.0094899259758081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0dad1ad231e20625340316d880904caa20808e460e9ec7f3a772851a765ccd"/>
    <n v="1"/>
    <n v="1"/>
  </r>
  <r>
    <s v="64fe8abe-e3b2-407b-a659-29bb20f3e72e"/>
    <d v="2022-12-01T00:00:00"/>
    <x v="147"/>
    <d v="2022-12-01T00:00:00"/>
    <n v="-0.002451091"/>
    <n v="-0.002451091"/>
    <x v="1"/>
    <n v="4.736183524504693"/>
    <n v="-0.01160881681126173"/>
    <n v="-0.011608816811261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9e37c3066ac54934c3ebf2dfa3aadd9a1df58ae3ffd984d7b44145c0bb79e2"/>
    <n v="1"/>
    <n v="1"/>
  </r>
  <r>
    <s v="87de540d-b17b-4067-9ff2-b4fa886edeea"/>
    <d v="2022-12-01T00:00:00"/>
    <x v="147"/>
    <d v="2022-12-01T00:00:00"/>
    <n v="-0.0029138304"/>
    <n v="-0.0029138304"/>
    <x v="1"/>
    <n v="4.736183524504693"/>
    <n v="-0.01380043553368092"/>
    <n v="-0.01380043553368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99feee2ec6aecc07b145e3e8c08be4149715e79ea520584abd5773424ffe"/>
    <n v="1"/>
    <n v="1"/>
  </r>
  <r>
    <s v="18b75f22-409d-4aab-b196-e11728dede89"/>
    <d v="2022-12-01T00:00:00"/>
    <x v="147"/>
    <d v="2022-12-01T00:00:00"/>
    <n v="-0.0024653692"/>
    <n v="-0.0024653692"/>
    <x v="1"/>
    <n v="4.736183524504693"/>
    <n v="-0.01167644098686131"/>
    <n v="-0.011676440986861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11e554fea4a0a38fec32413fd480cb306e558515cda77b3868714030171b2"/>
    <n v="1"/>
    <n v="1"/>
  </r>
  <r>
    <s v="1e2998fe-78c9-40d7-96f1-9236f56ff95b"/>
    <d v="2022-12-01T00:00:00"/>
    <x v="147"/>
    <d v="2022-12-01T00:00:00"/>
    <n v="-0.0035622035"/>
    <n v="-0.0035622035"/>
    <x v="1"/>
    <n v="4.736183524504693"/>
    <n v="-0.01687124952763295"/>
    <n v="-0.016871249527632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fdf1139d047e27eb763d69e63400c6978c2212b0242c230b4b396cc28f5029"/>
    <n v="1"/>
    <n v="1"/>
  </r>
  <r>
    <s v="9edfcc51-cc42-426f-bebe-d5e4e8fd3f49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a9713b71b933568c82fd522c4b0358cc7dae45c4af4ec76d6e9e57951f5bca"/>
    <n v="1"/>
    <n v="1"/>
  </r>
  <r>
    <s v="b8a54caa-f558-43a2-9af4-fc5665e8c45d"/>
    <d v="2022-12-01T00:00:00"/>
    <x v="147"/>
    <d v="2022-12-01T00:00:00"/>
    <n v="-0.004702015600000001"/>
    <n v="-0.004702015600000001"/>
    <x v="1"/>
    <n v="4.736183524504693"/>
    <n v="-0.02226960881668405"/>
    <n v="-0.02226960881668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eeb51c28411931302458a9bc9840159c52b3a11fe708a41fd09a30ac984e87"/>
    <n v="1"/>
    <n v="1"/>
  </r>
  <r>
    <s v="382"/>
    <d v="2022-11-30T00:00:00"/>
    <x v="148"/>
    <d v="2022-11-30T00:00:00"/>
    <n v="38578.39"/>
    <n v="38578.39"/>
    <x v="0"/>
    <n v="1"/>
    <n v="38578.39"/>
    <n v="38578.39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4059"/>
    <d v="2022-11-30T00:00:00"/>
    <x v="148"/>
    <d v="2022-11-30T00:00:00"/>
    <n v="-65.65000000000001"/>
    <n v="-65.65000000000001"/>
    <x v="0"/>
    <n v="1"/>
    <n v="-65.65000000000001"/>
    <n v="-65.65000000000001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60"/>
    <d v="2022-11-30T00:00:00"/>
    <x v="148"/>
    <d v="2022-11-30T00:00:00"/>
    <n v="-276.61"/>
    <n v="-276.61"/>
    <x v="0"/>
    <n v="1"/>
    <n v="-276.61"/>
    <n v="-276.61"/>
    <n v="1"/>
    <m/>
    <s v="Btg - Conta Corrente"/>
    <s v="Buser Brasil Tecnologia Ltda."/>
    <n v="100"/>
    <m/>
    <s v="Buser Brasil Tecnologia Ltda."/>
    <m/>
    <s v="Compra de Passagem para a Antônia Vir para O Rj"/>
    <m/>
    <s v="Btg - Conta Corrente"/>
    <m/>
    <x v="112"/>
    <s v="Despesa Comercial"/>
    <s v="Comercial"/>
    <s v="Operating Costs"/>
    <s v="Operating Costs"/>
    <x v="6"/>
    <m/>
    <m/>
    <n v="0"/>
    <n v="0"/>
  </r>
  <r>
    <s v="4061"/>
    <d v="2022-11-30T00:00:00"/>
    <x v="148"/>
    <d v="2022-11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62"/>
    <d v="2022-11-30T00:00:00"/>
    <x v="148"/>
    <d v="2022-11-30T00:00:00"/>
    <n v="-731.3200000000001"/>
    <n v="-731.3200000000001"/>
    <x v="0"/>
    <n v="1"/>
    <n v="-731.3200000000001"/>
    <n v="-731.3200000000001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19"/>
    <d v="2022-11-30T00:00:00"/>
    <x v="148"/>
    <d v="2022-11-30T00:00:00"/>
    <n v="10.38"/>
    <n v="10.38"/>
    <x v="0"/>
    <n v="1"/>
    <n v="10.38"/>
    <n v="10.38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4"/>
    <d v="2022-11-30T00:00:00"/>
    <x v="148"/>
    <d v="2022-11-30T00:00:00"/>
    <n v="1.1"/>
    <n v="1.1"/>
    <x v="0"/>
    <n v="1"/>
    <n v="1.1"/>
    <n v="1.1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711"/>
    <d v="2022-11-30T00:00:00"/>
    <x v="148"/>
    <d v="2022-11-30T00:00:00"/>
    <n v="4000"/>
    <n v="4000"/>
    <x v="0"/>
    <n v="1"/>
    <n v="4000"/>
    <n v="4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2"/>
    <d v="2022-11-30T00:00:00"/>
    <x v="148"/>
    <d v="2022-11-30T00:00:00"/>
    <n v="-4000"/>
    <n v="-4000"/>
    <x v="0"/>
    <n v="1"/>
    <n v="-4000"/>
    <n v="-4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5bf58b16-9b2d-43c0-a2df-f9029e7b3222"/>
    <d v="2022-11-30T00:00:00"/>
    <x v="148"/>
    <d v="2022-11-30T00:00:00"/>
    <n v="-0.0042882194"/>
    <n v="-0.0042882194"/>
    <x v="1"/>
    <n v="4.897220765600419"/>
    <n v="-0.02100035709313057"/>
    <n v="-0.021000357093130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0a2c5ecb17e87a3405bed9ff5bb75ad254745360d7dec5ec1f1d381d26c850"/>
    <n v="1"/>
    <n v="1"/>
  </r>
  <r>
    <s v="2a0bed4c-3688-42fb-91be-56c95cf78437"/>
    <d v="2022-11-30T00:00:00"/>
    <x v="148"/>
    <d v="2022-11-30T00:00:00"/>
    <n v="-0.0042728636"/>
    <n v="-0.0042728636"/>
    <x v="1"/>
    <n v="4.897220765600419"/>
    <n v="-0.02092515635049816"/>
    <n v="-0.02092515635049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3e142273c2e41dfcf4c9484bd0a3c3974de7339f06b17d027c927677c83d5"/>
    <n v="1"/>
    <n v="1"/>
  </r>
  <r>
    <s v="5f67c91e-95a2-4943-820c-5f145075f554"/>
    <d v="2022-11-30T00:00:00"/>
    <x v="148"/>
    <d v="2022-11-30T00:00:00"/>
    <n v="-0.003046016"/>
    <n v="-0.003046016"/>
    <x v="1"/>
    <n v="4.897220765600419"/>
    <n v="-0.01491701280755113"/>
    <n v="-0.014917012807551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6f26864275fe6a5ec4706f9d3fdf7ffdd7390bc0fd38744509e672496fee4e"/>
    <n v="1"/>
    <n v="1"/>
  </r>
  <r>
    <s v="5367bd86-a3bc-44cc-a323-7c5769bb13d8"/>
    <d v="2022-11-30T00:00:00"/>
    <x v="148"/>
    <d v="2022-11-30T00:00:00"/>
    <n v="-0.0097257248"/>
    <n v="-0.0097257248"/>
    <x v="1"/>
    <n v="4.897220765600419"/>
    <n v="-0.04762902145107498"/>
    <n v="-0.047629021451074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35fc790d7d2116914eb3a2d9973446f656cc2712895a05d4408e8d9cb7a02"/>
    <n v="1"/>
    <n v="1"/>
  </r>
  <r>
    <s v="8dec8f18-7993-476e-9802-4b860e116f09"/>
    <d v="2022-11-30T00:00:00"/>
    <x v="148"/>
    <d v="2022-11-30T00:00:00"/>
    <n v="-0.0037887312"/>
    <n v="-0.0037887312"/>
    <x v="1"/>
    <n v="4.897220765600419"/>
    <n v="-0.01855425310791819"/>
    <n v="-0.01855425310791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248063852779c17ca97fc2bffdba278cd0e9d968500010e1b4c39bcfac892d"/>
    <n v="1"/>
    <n v="1"/>
  </r>
  <r>
    <s v="4325c3cf-40a4-4233-823c-3c0dd2048ee6"/>
    <d v="2022-11-30T00:00:00"/>
    <x v="148"/>
    <d v="2022-11-30T00:00:00"/>
    <n v="-0.003537222"/>
    <n v="-0.003537222"/>
    <x v="1"/>
    <n v="4.897220765600419"/>
    <n v="-0.01732255703093864"/>
    <n v="-0.01732255703093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2de6c25e81e61f419843d5d39f2358d19da9958e9e8dcd2178b2c0fbfa240"/>
    <n v="1"/>
    <n v="1"/>
  </r>
  <r>
    <s v="9c97afff-9e2d-47bd-b686-6ba2ea6589b6"/>
    <d v="2022-11-30T00:00:00"/>
    <x v="148"/>
    <d v="2022-11-30T00:00:00"/>
    <n v="-0.0049774048"/>
    <n v="-0.0049774048"/>
    <x v="1"/>
    <n v="4.897220765600419"/>
    <n v="-0.0243754501453592"/>
    <n v="-0.02437545014535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3639c16b0aa4783a62e9a2de2ef3cb9dcd28f2f4c05936594b672639985cab"/>
    <n v="1"/>
    <n v="1"/>
  </r>
  <r>
    <s v="d52aff05-8ca2-4750-9203-c182da9d0f9b"/>
    <d v="2022-11-30T00:00:00"/>
    <x v="148"/>
    <d v="2022-11-30T00:00:00"/>
    <n v="-0.005087798599999999"/>
    <n v="-0.005087798599999999"/>
    <x v="1"/>
    <n v="4.897220765600419"/>
    <n v="-0.02491607295511274"/>
    <n v="-0.02491607295511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0e968080771041907c9c851a487ff1ebd11f5233a56d73e2690d85fdaa69a"/>
    <n v="1"/>
    <n v="1"/>
  </r>
  <r>
    <s v="bd4a4a73-b080-43a5-ae60-5d2c630226b8"/>
    <d v="2022-11-30T00:00:00"/>
    <x v="148"/>
    <d v="2022-11-30T00:00:00"/>
    <n v="-0.006562460799999999"/>
    <n v="-0.006562460799999999"/>
    <x v="1"/>
    <n v="4.897220765600419"/>
    <n v="-0.03213781930319873"/>
    <n v="-0.03213781930319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942cfd3045d3141e2a86a1db95e9fa8a7d364d34e211cc6ba790a04d935a7b"/>
    <n v="1"/>
    <n v="1"/>
  </r>
  <r>
    <s v="0c74e753-5b2d-4c44-8833-f46c270b4938"/>
    <d v="2022-11-30T00:00:00"/>
    <x v="148"/>
    <d v="2022-11-30T00:00:00"/>
    <n v="-0.0085272336"/>
    <n v="-0.0085272336"/>
    <x v="1"/>
    <n v="4.897220765600419"/>
    <n v="-0.04175974545904561"/>
    <n v="-0.04175974545904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263e196bdb16789d5d3c8912ede4c732fdfdfc40ea0426b10ce496dd6e1fb"/>
    <n v="1"/>
    <n v="1"/>
  </r>
  <r>
    <s v="d4a42fd4-41bf-49b9-bd0d-7a375cfe92c8"/>
    <d v="2022-11-30T00:00:00"/>
    <x v="148"/>
    <d v="2022-11-30T00:00:00"/>
    <n v="-0.005186438"/>
    <n v="-0.005186438"/>
    <x v="1"/>
    <n v="4.897220765600419"/>
    <n v="-0.0253991318730991"/>
    <n v="-0.025399131873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3afc86a4d7a7679bb96e435d13b9fc9f0d6b6f269841e47938286fcd99ee0"/>
    <n v="1"/>
    <n v="1"/>
  </r>
  <r>
    <s v="4064"/>
    <d v="2022-11-29T00:00:00"/>
    <x v="149"/>
    <d v="2022-11-29T00:00:00"/>
    <n v="-1400.43"/>
    <n v="-1400.43"/>
    <x v="0"/>
    <n v="1"/>
    <n v="-1400.43"/>
    <n v="-1400.43"/>
    <n v="1"/>
    <m/>
    <s v="Btg - Conta Corrente"/>
    <s v="Ministério da Fazenda"/>
    <n v="100"/>
    <m/>
    <s v="Ministério da Fazenda"/>
    <m/>
    <s v="Parcela do Parcelamento Tributário"/>
    <m/>
    <s v="Btg - Conta Corrente"/>
    <m/>
    <x v="31"/>
    <s v="Impostos"/>
    <s v="Tax And Fees"/>
    <s v="Tax And Fees"/>
    <s v="Tax And Fees"/>
    <x v="11"/>
    <m/>
    <m/>
    <n v="0"/>
    <n v="0"/>
  </r>
  <r>
    <s v="4283"/>
    <d v="2022-11-29T00:00:00"/>
    <x v="149"/>
    <d v="2022-11-29T00:00:00"/>
    <n v="-42.86"/>
    <n v="-42.86"/>
    <x v="0"/>
    <n v="1"/>
    <n v="-42.86"/>
    <n v="-42.86"/>
    <n v="1"/>
    <m/>
    <s v="Conta Simples"/>
    <s v="Rappi Brasil Intermediacao de Negocios Ltda"/>
    <n v="100"/>
    <m/>
    <s v="Rappi Brasil Intermediacao de Negocios Ltda"/>
    <m/>
    <s v="Compra de Papel Higiênico"/>
    <m/>
    <s v="Conta Simples"/>
    <m/>
    <x v="64"/>
    <s v="Material de Uso e Consumo"/>
    <s v="Office"/>
    <s v="Administrative Costs"/>
    <s v="Administrative Costs"/>
    <x v="5"/>
    <m/>
    <m/>
    <n v="0"/>
    <n v="0"/>
  </r>
  <r>
    <s v="af63cea4-0c5a-4599-b238-91fdca6e2005"/>
    <d v="2022-11-29T00:00:00"/>
    <x v="149"/>
    <d v="2022-11-29T00:00:00"/>
    <n v="0.0015"/>
    <n v="0.0015"/>
    <x v="3"/>
    <n v="6480.277185501067"/>
    <n v="9.720415778251601"/>
    <n v="9.7204157782516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ab752a1a140262fb0d7bc18f88531aca8a6207c6aad529b62100bd6e04aba0"/>
    <n v="1"/>
    <n v="1"/>
  </r>
  <r>
    <s v="9c2ca8a1-b9a3-4d44-b846-33e0a5ea3d3b"/>
    <d v="2022-11-29T00:00:00"/>
    <x v="149"/>
    <d v="2022-11-29T00:00:00"/>
    <n v="-0.0033194336"/>
    <n v="-0.0033194336"/>
    <x v="1"/>
    <n v="4.468550106609809"/>
    <n v="-0.01483305536716418"/>
    <n v="-0.0148330553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0a7b72aa60d8be6de15366106d2064a4d89f5db6f11a2c148ac0e419bbf0e9"/>
    <n v="1"/>
    <n v="1"/>
  </r>
  <r>
    <s v="8be0f512-12b0-49bd-9dd0-e1d53301b235"/>
    <d v="2022-11-29T00:00:00"/>
    <x v="149"/>
    <d v="2022-11-29T00:00:00"/>
    <n v="-0.0034548864"/>
    <n v="-0.0034548864"/>
    <x v="1"/>
    <n v="4.468550106609809"/>
    <n v="-0.01543833299104478"/>
    <n v="-0.01543833299104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4b63b5b21faa55ccf13532501ec7480fec2a89c901104e7f483ee8eecabf00"/>
    <n v="1"/>
    <n v="1"/>
  </r>
  <r>
    <s v="7de43d3b-fcd1-44f6-a7ea-ab695a350ecf"/>
    <d v="2022-11-29T00:00:00"/>
    <x v="149"/>
    <d v="2022-11-29T00:00:00"/>
    <n v="-0.0038848576"/>
    <n v="-0.0038848576"/>
    <x v="1"/>
    <n v="4.468550106609809"/>
    <n v="-0.01735968084264393"/>
    <n v="-0.01735968084264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a1c46daacaf69c9c80eca9c9767a2bfd57e1d0c0b8d4a8d6224d4d8df32fd"/>
    <n v="1"/>
    <n v="1"/>
  </r>
  <r>
    <s v="b566e6e5-ff77-4d8e-87ab-18c4b8dcaeea"/>
    <d v="2022-11-29T00:00:00"/>
    <x v="149"/>
    <d v="2022-11-29T00:00:00"/>
    <n v="-0.0032500416"/>
    <n v="-0.0032500416"/>
    <x v="1"/>
    <n v="4.468550106609809"/>
    <n v="-0.01452297373816631"/>
    <n v="-0.014522973738166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5e26ff6caab77a441cc74e848ce0e1af92d3ad8099c55dc6b8503500eb9b42"/>
    <n v="1"/>
    <n v="1"/>
  </r>
  <r>
    <s v="1bcf5cbb-443f-4260-a359-6754ddfbe0cb"/>
    <d v="2022-11-29T00:00:00"/>
    <x v="149"/>
    <d v="2022-11-29T00:00:00"/>
    <n v="-0.0026826852"/>
    <n v="-0.0026826852"/>
    <x v="1"/>
    <n v="4.468550106609809"/>
    <n v="-0.01198771323646055"/>
    <n v="-0.011987713236460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915f77759a2f614481ba239953f16af7043f1cf0926dfb07ccc4c7308bf6e"/>
    <n v="1"/>
    <n v="1"/>
  </r>
  <r>
    <s v="047f4b4f-2911-4572-9c97-96ccbc231715"/>
    <d v="2022-11-29T00:00:00"/>
    <x v="149"/>
    <d v="2022-11-29T00:00:00"/>
    <n v="-0.0024064833"/>
    <n v="-0.0024064833"/>
    <x v="1"/>
    <n v="4.468550106609809"/>
    <n v="-0.01075349120676972"/>
    <n v="-0.010753491206769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6efb37f888838c3953f2f0ad5ac31a9dfb27090a69ccbac161d35af2cf6c2"/>
    <n v="1"/>
    <n v="1"/>
  </r>
  <r>
    <s v="f7e255eb-9d1b-40fb-9a71-297f4540a85b"/>
    <d v="2022-11-29T00:00:00"/>
    <x v="149"/>
    <d v="2022-11-29T00:00:00"/>
    <n v="-0.0037863616"/>
    <n v="-0.0037863616"/>
    <x v="1"/>
    <n v="4.468550106609809"/>
    <n v="-0.01691954653134329"/>
    <n v="-0.01691954653134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31da33bfc5654de3959c22cb932a9ff67fac83df2451778e2c2ea26f4f96ab"/>
    <n v="1"/>
    <n v="1"/>
  </r>
  <r>
    <s v="f9771db1-5858-4515-9e2e-9cdc0781a65a"/>
    <d v="2022-11-29T00:00:00"/>
    <x v="149"/>
    <d v="2022-11-29T00:00:00"/>
    <n v="-0.0029165004"/>
    <n v="-0.0029165004"/>
    <x v="1"/>
    <n v="4.468550106609809"/>
    <n v="-0.01303252817334755"/>
    <n v="-0.0130325281733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fb49247daebcb692e4cd76322cb959dfa7f39d04e3568a5b852b6d8bc73404"/>
    <n v="1"/>
    <n v="1"/>
  </r>
  <r>
    <s v="e3435c1e-6628-4d21-8d3c-b94ddc971b82"/>
    <d v="2022-11-29T00:00:00"/>
    <x v="149"/>
    <d v="2022-11-29T00:00:00"/>
    <n v="-0.0030886823"/>
    <n v="-0.0030886823"/>
    <x v="1"/>
    <n v="4.468550106609809"/>
    <n v="-0.01380193162094883"/>
    <n v="-0.01380193162094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ce477d7923740d1a4a571241fe3dc5a8954ee5c65ff6dc6a2d1b3bcb10199"/>
    <n v="1"/>
    <n v="1"/>
  </r>
  <r>
    <s v="3355c9eb-438e-4454-8e89-92d550110d7e"/>
    <d v="2022-11-29T00:00:00"/>
    <x v="149"/>
    <d v="2022-11-29T00:00:00"/>
    <n v="-0.0031673906"/>
    <n v="-0.0031673906"/>
    <x v="1"/>
    <n v="4.468550106609809"/>
    <n v="-0.01415364360330491"/>
    <n v="-0.014153643603304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5ae2a6cff7ba9bcc32180bbf7f8df1258eaeab2ec3fd642dcee8dfd9ee174c"/>
    <n v="1"/>
    <n v="1"/>
  </r>
  <r>
    <s v="1a24ff39-0654-4e53-8f24-5bac3b7211c4"/>
    <d v="2022-11-29T00:00:00"/>
    <x v="149"/>
    <d v="2022-11-29T00:00:00"/>
    <n v="-0.0028220192"/>
    <n v="-0.0028220192"/>
    <x v="1"/>
    <n v="4.468550106609809"/>
    <n v="-0.01261033419701493"/>
    <n v="-0.012610334197014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576ee9d4586082957f2d858f77dfb929f2e105a670acf383e7aa0db79fadb"/>
    <n v="1"/>
    <n v="1"/>
  </r>
  <r>
    <s v="ef54dee2-fb80-451b-86bd-fa0753b27884"/>
    <d v="2022-11-29T00:00:00"/>
    <x v="149"/>
    <d v="2022-11-29T00:00:00"/>
    <n v="-0.0034882632"/>
    <n v="-0.0034882632"/>
    <x v="1"/>
    <n v="4.468550106609809"/>
    <n v="-0.01558747889424307"/>
    <n v="-0.015587478894243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46db5ea088706fe828403cc4db0d977504b67494ca448c043a60dae75597e7"/>
    <n v="1"/>
    <n v="1"/>
  </r>
  <r>
    <s v="08049588-c342-4562-9d3c-b50450e05101"/>
    <d v="2022-11-29T00:00:00"/>
    <x v="149"/>
    <d v="2022-11-29T00:00:00"/>
    <n v="-0.0056224536"/>
    <n v="-0.0056224536"/>
    <x v="1"/>
    <n v="4.468550106609809"/>
    <n v="-0.0251242156336887"/>
    <n v="-0.02512421563368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4515961bfc80f8d1a3d7a2e08e7d8d6c8cd8663dba3286b2636c841d1d31a2"/>
    <n v="1"/>
    <n v="1"/>
  </r>
  <r>
    <s v="e982391f-ffb4-40c8-bd3a-72e4614aa0b2"/>
    <d v="2022-11-29T00:00:00"/>
    <x v="149"/>
    <d v="2022-11-29T00:00:00"/>
    <n v="-0.0050057096"/>
    <n v="-0.0050057096"/>
    <x v="1"/>
    <n v="4.468550106609809"/>
    <n v="-0.02236826416673774"/>
    <n v="-0.022368264166737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27d413ecf998ed091aa194aabbff85e554b2ccda35d211aab602f244c4d698"/>
    <n v="1"/>
    <n v="1"/>
  </r>
  <r>
    <s v="1ead63d5-30bb-4835-ac1b-f2a72f3279c4"/>
    <d v="2022-11-29T00:00:00"/>
    <x v="149"/>
    <d v="2022-11-29T00:00:00"/>
    <n v="-0.0025129632"/>
    <n v="-0.0025129632"/>
    <x v="1"/>
    <n v="4.468550106609809"/>
    <n v="-0.01122930197526653"/>
    <n v="-0.011229301975266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3b0977426f0e321a41026fffb581338149b2b53e65f0c41127908a1e737c56"/>
    <n v="1"/>
    <n v="1"/>
  </r>
  <r>
    <s v="0cbc0ebc-2163-4d26-bef2-e1b2fb7d11c5"/>
    <d v="2022-11-29T00:00:00"/>
    <x v="149"/>
    <d v="2022-11-29T00:00:00"/>
    <n v="-0.00442332"/>
    <n v="-0.00442332"/>
    <x v="1"/>
    <n v="4.468550106609809"/>
    <n v="-0.0197658270575693"/>
    <n v="-0.01976582705756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a8918fe191297638de0f44030d21c05a03227977bac074f19ef79f6ec2ae9c"/>
    <n v="1"/>
    <n v="1"/>
  </r>
  <r>
    <s v="af0431f6-b316-4963-90d9-ee1f86f935cb"/>
    <d v="2022-11-29T00:00:00"/>
    <x v="149"/>
    <d v="2022-11-29T00:00:00"/>
    <n v="-0.0024796474"/>
    <n v="-0.0024796474"/>
    <x v="1"/>
    <n v="4.468550106609809"/>
    <n v="-0.01108042865362474"/>
    <n v="-0.011080428653624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f4eeed0fb7440183c195a4b9ad54ca70bac54f40595481d70a59653ee8ce1f"/>
    <n v="1"/>
    <n v="1"/>
  </r>
  <r>
    <s v="116987f8-5f7d-44ff-a060-234c660c8e4d"/>
    <d v="2022-11-29T00:00:00"/>
    <x v="149"/>
    <d v="2022-11-29T00:00:00"/>
    <n v="-0.0025326392"/>
    <n v="-0.0025326392"/>
    <x v="1"/>
    <n v="4.468550106609809"/>
    <n v="-0.01131722516716418"/>
    <n v="-0.0113172251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ff941e73daab0a14d7ae152aa6fc4fb166b619fabdd1d5a82f859240e6d00"/>
    <n v="1"/>
    <n v="1"/>
  </r>
  <r>
    <s v="4065"/>
    <d v="2022-11-28T00:00:00"/>
    <x v="150"/>
    <d v="2022-11-28T00:00:00"/>
    <n v="-61.5"/>
    <n v="-61.5"/>
    <x v="0"/>
    <n v="1"/>
    <n v="-61.5"/>
    <n v="-61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4066"/>
    <d v="2022-11-28T00:00:00"/>
    <x v="150"/>
    <d v="2022-11-28T00:00:00"/>
    <n v="-27.8"/>
    <n v="-27.8"/>
    <x v="0"/>
    <n v="1"/>
    <n v="-27.8"/>
    <n v="-27.8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7cd277c0-993f-40f1-84ca-285f93caf4b4"/>
    <d v="2022-11-28T00:00:00"/>
    <x v="150"/>
    <d v="2022-11-28T00:00:00"/>
    <n v="-0.0084384162"/>
    <n v="-0.0084384162"/>
    <x v="1"/>
    <n v="4.421109316101238"/>
    <n v="-0.03730716047495961"/>
    <n v="-0.037307160474959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f84440b5a7981b42ed1279fb86dc01017010322dc94f3cc5527e1485fd0917"/>
    <n v="1"/>
    <n v="1"/>
  </r>
  <r>
    <s v="5a0ebbbb-de78-4270-a043-4de99335148f"/>
    <d v="2022-11-28T00:00:00"/>
    <x v="150"/>
    <d v="2022-11-28T00:00:00"/>
    <n v="-0.0032030762"/>
    <n v="-0.0032030762"/>
    <x v="1"/>
    <n v="4.421109316101238"/>
    <n v="-0.01416115002800215"/>
    <n v="-0.014161150028002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a57b0b92dbd5d0c7daf2fda7d5674b34b75ff714a33f7b2d7a1b1e22e1c27"/>
    <n v="1"/>
    <n v="1"/>
  </r>
  <r>
    <s v="e745238a-149d-428f-8d5c-a64aff376765"/>
    <d v="2022-11-28T00:00:00"/>
    <x v="150"/>
    <d v="2022-11-28T00:00:00"/>
    <n v="-0.0033458582"/>
    <n v="-0.0033458582"/>
    <x v="1"/>
    <n v="4.421109316101238"/>
    <n v="-0.01479240485837372"/>
    <n v="-0.014792404858373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edc9ce6b27c132cf36ab8bcc28c055f790698e80370d36849db8c34f062e9"/>
    <n v="1"/>
    <n v="1"/>
  </r>
  <r>
    <s v="5a0c36b0-2de1-48e5-b1d5-2ebdd230edd4"/>
    <d v="2022-11-28T00:00:00"/>
    <x v="150"/>
    <d v="2022-11-28T00:00:00"/>
    <n v="-0.006625944900000001"/>
    <n v="-0.006625944900000001"/>
    <x v="1"/>
    <n v="4.421109316101238"/>
    <n v="-0.02929402672536349"/>
    <n v="-0.029294026725363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5a0f771f396ed95cfb0c1af4b0bc9995eebebe0f89acca4b19bb85cd6a33c"/>
    <n v="1"/>
    <n v="1"/>
  </r>
  <r>
    <s v="4cef584d-dcc9-4ac6-9952-1ea40b0ae9ec"/>
    <d v="2022-11-28T00:00:00"/>
    <x v="150"/>
    <d v="2022-11-28T00:00:00"/>
    <n v="-0.0025063987"/>
    <n v="-0.0025063987"/>
    <x v="1"/>
    <n v="4.421109316101238"/>
    <n v="-0.01108106264243403"/>
    <n v="-0.01108106264243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69e78242113e8c8197320a7c20dbb8d0a240d3b1b4b42436c00308f53d732"/>
    <n v="1"/>
    <n v="1"/>
  </r>
  <r>
    <s v="b94182fc-02fe-4e7b-85a9-aad2832100f0"/>
    <d v="2022-11-28T00:00:00"/>
    <x v="150"/>
    <d v="2022-11-28T00:00:00"/>
    <n v="-0.005237014"/>
    <n v="-0.005237014"/>
    <x v="1"/>
    <n v="4.421109316101238"/>
    <n v="-0.02315341138395261"/>
    <n v="-0.023153411383952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ab9f6f9a9cf4db14912223c69b9c38ba0404336f40c05eae0985805c9d325"/>
    <n v="1"/>
    <n v="1"/>
  </r>
  <r>
    <s v="0d915ebd-7ffa-448b-a7ed-303185bf6d18"/>
    <d v="2022-11-28T00:00:00"/>
    <x v="150"/>
    <d v="2022-11-28T00:00:00"/>
    <n v="-0.004819027199999999"/>
    <n v="-0.004819027199999999"/>
    <x v="1"/>
    <n v="4.421109316101238"/>
    <n v="-0.02130544604846526"/>
    <n v="-0.021305446048465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7533d0502768089f93e2bd93f56d948b1fefe372613bed675ce31f084abf7"/>
    <n v="1"/>
    <n v="1"/>
  </r>
  <r>
    <s v="83b5849e-384b-458f-8aee-697907d7061c"/>
    <d v="2022-11-28T00:00:00"/>
    <x v="150"/>
    <d v="2022-11-28T00:00:00"/>
    <n v="-0.020133828"/>
    <n v="-0.020133828"/>
    <x v="1"/>
    <n v="4.421109316101238"/>
    <n v="-0.08901385453957995"/>
    <n v="-0.08901385453957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9952ee583e69d3a2dc4dc0cce9467d67423ea6cd8d69737e4b080d1ec84f3"/>
    <n v="1"/>
    <n v="1"/>
  </r>
  <r>
    <s v="f662250a-202b-4eb2-9f88-bcd1b94bc3d1"/>
    <d v="2022-11-28T00:00:00"/>
    <x v="150"/>
    <d v="2022-11-28T00:00:00"/>
    <n v="-0.008290450899999999"/>
    <n v="-0.008290450899999999"/>
    <x v="1"/>
    <n v="4.421109316101238"/>
    <n v="-0.03665298970866989"/>
    <n v="-0.036652989708669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082ae063c668a8380f296a97f7b4a9caa745931a632390c0b6b9f9c1296ac"/>
    <n v="1"/>
    <n v="1"/>
  </r>
  <r>
    <s v="967ee50d-0ff5-40ec-a72c-9f7ceb208b3a"/>
    <d v="2022-11-28T00:00:00"/>
    <x v="150"/>
    <d v="2022-11-28T00:00:00"/>
    <n v="-0.0032439622968806"/>
    <n v="-0.0032439622968806"/>
    <x v="1"/>
    <n v="4.421109316101238"/>
    <n v="-0.01434191193181999"/>
    <n v="-0.01434191193181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5c0dc7fa223623a20e4e35605a48e7542f5cef0a546c2b58f7b3d46d423fe"/>
    <n v="1"/>
    <n v="1"/>
  </r>
  <r>
    <s v="c11f8f40-dc4e-4f39-9549-f59cf5805559"/>
    <d v="2022-11-28T00:00:00"/>
    <x v="150"/>
    <d v="2022-11-28T00:00:00"/>
    <n v="-0.0089936496"/>
    <n v="-0.0089936496"/>
    <x v="1"/>
    <n v="4.421109316101238"/>
    <n v="-0.03976190803231017"/>
    <n v="-0.03976190803231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201e68e8d7c9e6da5601e5cb97e74558d62cc497efa368f316588f1e3ccbf6"/>
    <n v="1"/>
    <n v="1"/>
  </r>
  <r>
    <s v="4d30a7d4-51e3-449b-b6ae-48cad8e6ac7e"/>
    <d v="2022-11-28T00:00:00"/>
    <x v="150"/>
    <d v="2022-11-28T00:00:00"/>
    <n v="-0.009818174399999999"/>
    <n v="-0.009818174399999999"/>
    <x v="1"/>
    <n v="4.421109316101238"/>
    <n v="-0.04340722230694668"/>
    <n v="-0.043407222306946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afd6eee528c94980735a1360d14e93a3fc41e4e0bccfd11495ab72bf42e430"/>
    <n v="1"/>
    <n v="1"/>
  </r>
  <r>
    <s v="2a724ed5-d04d-4934-ba25-64fb2a317f31"/>
    <d v="2022-11-28T00:00:00"/>
    <x v="150"/>
    <d v="2022-11-28T00:00:00"/>
    <n v="-0.009179736799999999"/>
    <n v="-0.009179736799999999"/>
    <x v="1"/>
    <n v="4.421109316101238"/>
    <n v="-0.04058461988583736"/>
    <n v="-0.04058461988583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a01c2df593e1acc99ecae9c770b8e42ac3c790ae329c0939d412530d7a7aaf"/>
    <n v="1"/>
    <n v="1"/>
  </r>
  <r>
    <s v="89e0e694-69be-4bb0-8f11-116bf4ee3058"/>
    <d v="2022-11-28T00:00:00"/>
    <x v="150"/>
    <d v="2022-11-28T00:00:00"/>
    <n v="-0.0061554558"/>
    <n v="-0.0061554558"/>
    <x v="1"/>
    <n v="4.421109316101238"/>
    <n v="-0.0272139429822294"/>
    <n v="-0.02721394298222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0de53c1fcf2748a6f53913ac87001ce0599225d50f28c5a8295403450cbfb"/>
    <n v="1"/>
    <n v="1"/>
  </r>
  <r>
    <s v="a0bdc3ce-58ec-48c6-beda-8cd9548f6284"/>
    <d v="2022-11-28T00:00:00"/>
    <x v="150"/>
    <d v="2022-11-28T00:00:00"/>
    <n v="0.000975"/>
    <n v="0.000975"/>
    <x v="2"/>
    <n v="6275.013462574044"/>
    <n v="6.118138126009693"/>
    <n v="6.11813812600969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6b33a52759630f360c632f0a666c7826cff16f3bbd3e7baa621f29113bdcd7c"/>
    <n v="1"/>
    <n v="1"/>
  </r>
  <r>
    <s v="24f32483-52b3-4608-ae82-8a34a10cae7b"/>
    <d v="2022-11-26T00:00:00"/>
    <x v="151"/>
    <d v="2022-11-26T00:00:00"/>
    <n v="-0.004983091800000001"/>
    <n v="-0.004983091800000001"/>
    <x v="1"/>
    <n v="4.559029649595687"/>
    <n v="-0.02271806326285715"/>
    <n v="-0.02271806326285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61913a2eb04a3f67f1838557375de358ca2256e18e9f4283cdfd77cc0ee2a8"/>
    <n v="1"/>
    <n v="1"/>
  </r>
  <r>
    <s v="4a5285d3-2915-45a2-9c73-8c8f2535ebca"/>
    <d v="2022-11-26T00:00:00"/>
    <x v="151"/>
    <d v="2022-11-26T00:00:00"/>
    <n v="-0.0022083616"/>
    <n v="-0.0022083616"/>
    <x v="1"/>
    <n v="4.559029649595687"/>
    <n v="-0.01006798601142857"/>
    <n v="-0.010067986011428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e63f7b6bd0a168f8ba5b95e4c4ba87957b5bff9afcb26f68206e3c12e0fe"/>
    <n v="1"/>
    <n v="1"/>
  </r>
  <r>
    <s v="3866705d-0dc5-40ae-8b43-883ec07249fd"/>
    <d v="2022-11-26T00:00:00"/>
    <x v="151"/>
    <d v="2022-11-26T00:00:00"/>
    <n v="-0.0030048876"/>
    <n v="-0.0030048876"/>
    <x v="1"/>
    <n v="4.559029649595687"/>
    <n v="-0.01369937166210243"/>
    <n v="-0.013699371662102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ddbe44decdb4228aa7e0c8875e27a1c42bffba00df89a15407e13468c0ad87"/>
    <n v="1"/>
    <n v="1"/>
  </r>
  <r>
    <s v="2514e84b-a411-4f3c-a436-0307ba5e2c7c"/>
    <d v="2022-11-26T00:00:00"/>
    <x v="151"/>
    <d v="2022-11-26T00:00:00"/>
    <n v="-0.007009609999999999"/>
    <n v="-0.007009609999999999"/>
    <x v="1"/>
    <n v="4.559029649595687"/>
    <n v="-0.03195701982210242"/>
    <n v="-0.031957019822102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b14483e4677c2405275c47e355997f78af74eb104d594c572e2e3149e167a7"/>
    <n v="1"/>
    <n v="1"/>
  </r>
  <r>
    <s v="18e852c5-b0ea-42d7-877d-c7596cca869f"/>
    <d v="2022-11-26T00:00:00"/>
    <x v="151"/>
    <d v="2022-11-26T00:00:00"/>
    <n v="-0.0020180745"/>
    <n v="-0.0020180745"/>
    <x v="1"/>
    <n v="4.559029649595687"/>
    <n v="-0.009200461480592993"/>
    <n v="-0.009200461480592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b4dfbc2ba52b9927d9c95e0c7556be16f8a291afcb31a804874090abf9dcc"/>
    <n v="1"/>
    <n v="1"/>
  </r>
  <r>
    <s v="a3e98a81-83f8-4d24-99eb-4c0b3ede7124"/>
    <d v="2022-11-26T00:00:00"/>
    <x v="151"/>
    <d v="2022-11-26T00:00:00"/>
    <n v="-0.01523457"/>
    <n v="-0.01523457"/>
    <x v="1"/>
    <n v="4.559029649595687"/>
    <n v="-0.06945485632884098"/>
    <n v="-0.069454856328840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91128f75a5928806376bd0984ef76b6b5b3374e621c27598e94f8ba79d299"/>
    <n v="1"/>
    <n v="1"/>
  </r>
  <r>
    <s v="4067"/>
    <d v="2022-11-25T00:00:00"/>
    <x v="152"/>
    <d v="2022-11-25T00:00:00"/>
    <n v="-2987.42"/>
    <n v="-2987.42"/>
    <x v="0"/>
    <n v="1"/>
    <n v="-2987.42"/>
    <n v="-2987.42"/>
    <n v="1"/>
    <m/>
    <s v="Conta Simples"/>
    <s v="Lumx Studios S/A"/>
    <n v="100"/>
    <s v="Conselho"/>
    <s v="Lumx Studios S/A"/>
    <m/>
    <s v="Web Summit para O Caio Barbosa"/>
    <m/>
    <s v="Conta Simples"/>
    <m/>
    <x v="74"/>
    <s v="Despesa de Marketing"/>
    <s v="Marketing"/>
    <s v="Operating Costs"/>
    <s v="Operating Costs"/>
    <x v="8"/>
    <m/>
    <m/>
    <n v="0"/>
    <n v="0"/>
  </r>
  <r>
    <s v="4068"/>
    <d v="2022-11-25T00:00:00"/>
    <x v="152"/>
    <d v="2022-11-25T00:00:00"/>
    <n v="-87.81"/>
    <n v="-87.81"/>
    <x v="0"/>
    <n v="1"/>
    <n v="-87.81"/>
    <n v="-87.81"/>
    <n v="1"/>
    <m/>
    <s v="Mercado Pago"/>
    <s v="Mercadolivre.com Atividades de Internet Ltda"/>
    <n v="100"/>
    <m/>
    <s v="Mercadolivre.com Atividades de Internet Ltda"/>
    <m/>
    <s v="Compra de Refils para Filtro de Água"/>
    <m/>
    <s v="Mercado Pago"/>
    <m/>
    <x v="64"/>
    <s v="Material de Uso e Consumo"/>
    <s v="Office"/>
    <s v="Administrative Costs"/>
    <s v="Administrative Costs"/>
    <x v="5"/>
    <m/>
    <m/>
    <n v="0"/>
    <n v="0"/>
  </r>
  <r>
    <s v="4069"/>
    <d v="2022-11-25T00:00:00"/>
    <x v="152"/>
    <d v="2022-1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071"/>
    <d v="2022-11-25T00:00:00"/>
    <x v="152"/>
    <d v="2022-11-25T00:00:00"/>
    <n v="-4149.44"/>
    <n v="-4149.44"/>
    <x v="0"/>
    <n v="1"/>
    <n v="-4149.44"/>
    <n v="-4149.44"/>
    <n v="1"/>
    <m/>
    <s v="Btg - Conta Corrente"/>
    <s v="Ministério da Economia"/>
    <n v="100"/>
    <m/>
    <s v="Ministério da Economia"/>
    <m/>
    <s v="Pis - Faturamento"/>
    <m/>
    <s v="Btg - Conta Corrente"/>
    <m/>
    <x v="51"/>
    <s v="Impostos"/>
    <s v="Tax And Fees"/>
    <s v="Tax And Fees"/>
    <s v="Tax And Fees"/>
    <x v="13"/>
    <m/>
    <m/>
    <n v="0"/>
    <n v="0"/>
  </r>
  <r>
    <s v="4284"/>
    <d v="2022-11-25T00:00:00"/>
    <x v="152"/>
    <d v="2022-11-25T00:00:00"/>
    <n v="-60.57"/>
    <n v="-60.57"/>
    <x v="0"/>
    <n v="1"/>
    <n v="-60.57"/>
    <n v="-60.57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2"/>
    <d v="2022-11-25T00:00:00"/>
    <x v="152"/>
    <d v="2022-11-25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13"/>
    <d v="2022-11-25T00:00:00"/>
    <x v="152"/>
    <d v="2022-11-25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3"/>
    <d v="2022-11-25T00:00:00"/>
    <x v="152"/>
    <d v="2022-11-25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74"/>
    <d v="2022-11-25T00:00:00"/>
    <x v="152"/>
    <d v="2022-11-25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c673f00-c0df-4426-9b3a-5c0db2a421fc"/>
    <d v="2022-11-25T00:00:00"/>
    <x v="152"/>
    <d v="2022-11-25T00:00:00"/>
    <n v="0.0005999999999999999"/>
    <n v="0.0005999999999999999"/>
    <x v="3"/>
    <n v="6477.837837837838"/>
    <n v="3.886702702702703"/>
    <n v="3.88670270270270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9dce93b696245c6228a6e77258a30c58185b9e3aeb4c78c366cbf61dfa62674b"/>
    <n v="1"/>
    <n v="1"/>
  </r>
  <r>
    <s v="00e98070-9211-44fd-802b-eff70cec837b"/>
    <d v="2022-11-25T00:00:00"/>
    <x v="152"/>
    <d v="2022-11-25T00:00:00"/>
    <n v="-0.004610976"/>
    <n v="-0.004610976"/>
    <x v="1"/>
    <n v="4.56"/>
    <n v="-0.02102605056"/>
    <n v="-0.0210260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95d9fd9d82923861a607948b903ae61a0e37622833ce8070098daac6257a8"/>
    <n v="1"/>
    <n v="1"/>
  </r>
  <r>
    <s v="f610e374-a617-4554-b6bd-e3e92ae609d0"/>
    <d v="2022-11-25T00:00:00"/>
    <x v="152"/>
    <d v="2022-11-25T00:00:00"/>
    <n v="-0.0032301923"/>
    <n v="-0.0032301923"/>
    <x v="1"/>
    <n v="4.56"/>
    <n v="-0.014729676888"/>
    <n v="-0.0147296768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425639c5cf61ad047bc13346cdd105133671ff1eda452e6f176ad15a4fadfa"/>
    <n v="1"/>
    <n v="1"/>
  </r>
  <r>
    <s v="0c2bb9d2-3f5b-4b24-94e0-bba17685497a"/>
    <d v="2022-11-25T00:00:00"/>
    <x v="152"/>
    <d v="2022-11-25T00:00:00"/>
    <n v="-0.0048876968"/>
    <n v="-0.0048876968"/>
    <x v="1"/>
    <n v="4.56"/>
    <n v="-0.022287897408"/>
    <n v="-0.0222878974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c082cadb802b30cbbe91089e52279d12dc4186ab91492ebb5332d9a6cedf82"/>
    <n v="1"/>
    <n v="1"/>
  </r>
  <r>
    <s v="1048dc47-ccae-41f3-be84-ed22e1dbf0c7"/>
    <d v="2022-11-25T00:00:00"/>
    <x v="152"/>
    <d v="2022-11-25T00:00:00"/>
    <n v="-0.0046636616"/>
    <n v="-0.0046636616"/>
    <x v="1"/>
    <n v="4.56"/>
    <n v="-0.021266296896"/>
    <n v="-0.02126629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97b12ab4f23d253612500e654a35074e50adba852ce0d89664b89a50585a8b"/>
    <n v="1"/>
    <n v="1"/>
  </r>
  <r>
    <s v="7c1d0abb-9e37-4ec2-9f3e-f24e4d64b6c1"/>
    <d v="2022-11-25T00:00:00"/>
    <x v="152"/>
    <d v="2022-11-25T00:00:00"/>
    <n v="-0.0033210287"/>
    <n v="-0.0033210287"/>
    <x v="1"/>
    <n v="4.56"/>
    <n v="-0.015143890872"/>
    <n v="-0.015143890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111fc1336da15d4a3b3c1f2bafe6b7a228f1a433a1b9649e956f797eb9acc"/>
    <n v="1"/>
    <n v="1"/>
  </r>
  <r>
    <s v="c7cb382a-c4dc-409a-8b1d-0c14c86219ee"/>
    <d v="2022-11-25T00:00:00"/>
    <x v="152"/>
    <d v="2022-11-25T00:00:00"/>
    <n v="-0.005753124"/>
    <n v="-0.005753124"/>
    <x v="1"/>
    <n v="4.56"/>
    <n v="-0.02623424544"/>
    <n v="-0.02623424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c0ae9444f9e4c073db9d9e772d9895f1c59377d4c676ff3e112bafb6ade50f"/>
    <n v="1"/>
    <n v="1"/>
  </r>
  <r>
    <s v="130691a3-031f-4bb8-a420-3aab5271fbb6"/>
    <d v="2022-11-25T00:00:00"/>
    <x v="152"/>
    <d v="2022-11-25T00:00:00"/>
    <n v="-0.0031207104"/>
    <n v="-0.0031207104"/>
    <x v="1"/>
    <n v="4.56"/>
    <n v="-0.014230439424"/>
    <n v="-0.0142304394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bcc522bbe7b00651f59cac7fec3fb567ec30975b668de7cb33c5545f01eedd"/>
    <n v="1"/>
    <n v="1"/>
  </r>
  <r>
    <s v="d13bfb16-c5e1-495d-b590-357855ec6f9e"/>
    <d v="2022-11-25T00:00:00"/>
    <x v="152"/>
    <d v="2022-11-25T00:00:00"/>
    <n v="-0.004615086"/>
    <n v="-0.004615086"/>
    <x v="1"/>
    <n v="4.56"/>
    <n v="-0.02104479216"/>
    <n v="-0.021044792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ec4f1da49f55160bc1173d40eef8c5b9a71200a1cf9fb10d7a4d9bb4af9df"/>
    <n v="1"/>
    <n v="1"/>
  </r>
  <r>
    <s v="b593e73d-60b6-4f23-a8f9-53fadc5391ad"/>
    <d v="2022-11-25T00:00:00"/>
    <x v="152"/>
    <d v="2022-11-25T00:00:00"/>
    <n v="-0.0019137612"/>
    <n v="-0.0019137612"/>
    <x v="1"/>
    <n v="4.56"/>
    <n v="-0.008726751072000001"/>
    <n v="-0.008726751072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e66a712b8aeb016e04442ac5f1c46fc7b2d5a28534521d226c165c6d01abfd"/>
    <n v="1"/>
    <n v="1"/>
  </r>
  <r>
    <s v="2916af21-f852-4920-8839-6835d2f586fb"/>
    <d v="2022-11-25T00:00:00"/>
    <x v="152"/>
    <d v="2022-11-25T00:00:00"/>
    <n v="-0.0030699416"/>
    <n v="-0.0030699416"/>
    <x v="1"/>
    <n v="4.56"/>
    <n v="-0.013998933696"/>
    <n v="-0.013998933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030c106605612e0b312aa54e45563a7fbe5172a215fd8eab09a91522a70752"/>
    <n v="1"/>
    <n v="1"/>
  </r>
  <r>
    <s v="b05c8422-d9b4-4248-9bdf-466b8e192290"/>
    <d v="2022-11-25T00:00:00"/>
    <x v="152"/>
    <d v="2022-11-25T00:00:00"/>
    <n v="-0.003216676"/>
    <n v="-0.003216676"/>
    <x v="1"/>
    <n v="4.56"/>
    <n v="-0.01466804256"/>
    <n v="-0.014668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71381e36479575fb8b87974aeb702eced14e47577f887463ddb0d0d1d40b68"/>
    <n v="1"/>
    <n v="1"/>
  </r>
  <r>
    <s v="4ae3ee37-6b9b-4a5e-98a3-cfe4089d2247"/>
    <d v="2022-11-25T00:00:00"/>
    <x v="152"/>
    <d v="2022-11-25T00:00:00"/>
    <n v="-0.0036860681"/>
    <n v="-0.0036860681"/>
    <x v="1"/>
    <n v="4.56"/>
    <n v="-0.016808470536"/>
    <n v="-0.0168084705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4b8bb06350a03c6883d271fa61f39e8ebb1c6071ce870f83443959088a10b"/>
    <n v="1"/>
    <n v="1"/>
  </r>
  <r>
    <s v="3fbbbc11-2e7c-4d56-adcd-5dd245a40af3"/>
    <d v="2022-11-25T00:00:00"/>
    <x v="152"/>
    <d v="2022-11-25T00:00:00"/>
    <n v="-0.0057029277"/>
    <n v="-0.0057029277"/>
    <x v="1"/>
    <n v="4.56"/>
    <n v="-0.026005350312"/>
    <n v="-0.026005350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1af0d7d31f12eef0e78554612213e903dfecf0f5f27b0733c8c21f6356974b"/>
    <n v="1"/>
    <n v="1"/>
  </r>
  <r>
    <s v="9fc33c51-d8be-4b28-87f6-49ae279d3acc"/>
    <d v="2022-11-25T00:00:00"/>
    <x v="152"/>
    <d v="2022-11-25T00:00:00"/>
    <n v="-0.0037863616"/>
    <n v="-0.0037863616"/>
    <x v="1"/>
    <n v="4.56"/>
    <n v="-0.017265808896"/>
    <n v="-0.01726580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1e8a6a4941e3aa238bb1140bf8d17dd23645026ae27c7baa91da56bc41ce36"/>
    <n v="1"/>
    <n v="1"/>
  </r>
  <r>
    <s v="93083cde-42e9-4fb2-bf06-cbce7cb38b6c"/>
    <d v="2022-11-25T00:00:00"/>
    <x v="152"/>
    <d v="2022-11-25T00:00:00"/>
    <n v="-0.004494468957614402"/>
    <n v="-0.004494468957614402"/>
    <x v="1"/>
    <n v="4.56"/>
    <n v="-0.02049477844672167"/>
    <n v="-0.0204947784467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4e36b967a7e1dad325958676e51cb77fbd628f7a26304d7e4b63eaf0165ecd"/>
    <n v="1"/>
    <n v="1"/>
  </r>
  <r>
    <s v="cf9f12e9-a4e0-4407-8695-cb95895d19b7"/>
    <d v="2022-11-25T00:00:00"/>
    <x v="152"/>
    <d v="2022-11-25T00:00:00"/>
    <n v="-0.0036922552"/>
    <n v="-0.0036922552"/>
    <x v="1"/>
    <n v="4.56"/>
    <n v="-0.016836683712"/>
    <n v="-0.0168366837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b3f187ff0803560cd8faab788605db6b7c276730dd876d9cdf025163c5a0fe"/>
    <n v="1"/>
    <n v="1"/>
  </r>
  <r>
    <s v="d7d4897e-0098-4eba-989a-f5a23bc85a61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5fd03b8f6ff83f9af8e0d4608adb705cd536f54738201565ac5d9b5cc3b3e2"/>
    <n v="1"/>
    <n v="1"/>
  </r>
  <r>
    <s v="7821deff-d6c0-4415-9990-79f32e977646"/>
    <d v="2022-11-25T00:00:00"/>
    <x v="152"/>
    <d v="2022-11-25T00:00:00"/>
    <n v="-0.0052845432"/>
    <n v="-0.0052845432"/>
    <x v="1"/>
    <n v="4.56"/>
    <n v="-0.024097516992"/>
    <n v="-0.0240975169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f282d2026e51f198476e9f68308d3d9346f4e64d50b5137bc23f5b22f8dd09"/>
    <n v="1"/>
    <n v="1"/>
  </r>
  <r>
    <s v="be614201-aa60-437d-99ca-6ec6f0f238e3"/>
    <d v="2022-11-25T00:00:00"/>
    <x v="152"/>
    <d v="2022-11-25T00:00:00"/>
    <n v="-0.0021464894"/>
    <n v="-0.0021464894"/>
    <x v="1"/>
    <n v="4.56"/>
    <n v="-0.009787991663999998"/>
    <n v="-0.009787991663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0081d3c632e2e46a7d7efda0b0f573d8b4f1b83910bc5257896b166ae9c038"/>
    <n v="1"/>
    <n v="1"/>
  </r>
  <r>
    <s v="52cf9056-a6ba-4428-8abc-04edce4931cd"/>
    <d v="2022-11-25T00:00:00"/>
    <x v="152"/>
    <d v="2022-11-25T00:00:00"/>
    <n v="-0.0025272414"/>
    <n v="-0.0025272414"/>
    <x v="1"/>
    <n v="4.56"/>
    <n v="-0.011524220784"/>
    <n v="-0.011524220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83ae5529887ac890522f4110ef4460b47a7189dd9b9ac95f679db4db0a4bd"/>
    <n v="1"/>
    <n v="1"/>
  </r>
  <r>
    <s v="6e06a63b-8c84-43e1-9ef7-ba84d2f07e4f"/>
    <d v="2022-11-25T00:00:00"/>
    <x v="152"/>
    <d v="2022-11-25T00:00:00"/>
    <n v="-0.003735424"/>
    <n v="-0.003735424"/>
    <x v="1"/>
    <n v="4.56"/>
    <n v="-0.01703353344"/>
    <n v="-0.01703353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88101c149806bf37513e23d167e17ee010215c1c898f9ca90e4dacf9b1cf7"/>
    <n v="1"/>
    <n v="1"/>
  </r>
  <r>
    <s v="546453fc-c565-4171-9b84-c1698f8a3f8d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bc410ca31f4704e651eb1ccccede581d0acb4a17b15daee720bfe71fad6c94"/>
    <n v="1"/>
    <n v="1"/>
  </r>
  <r>
    <s v="bd1e8ed8-20d0-48b7-b413-bfc304a47242"/>
    <d v="2022-11-25T00:00:00"/>
    <x v="152"/>
    <d v="2022-11-25T00:00:00"/>
    <n v="-0.004036152"/>
    <n v="-0.004036152"/>
    <x v="1"/>
    <n v="4.56"/>
    <n v="-0.01840485312"/>
    <n v="-0.01840485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bce61986f4f73702c248f4fd3e942db47e4042a704430df6b087521398ad"/>
    <n v="1"/>
    <n v="1"/>
  </r>
  <r>
    <s v="7e7f902e-9c39-4002-b850-006e6f15626d"/>
    <d v="2022-11-25T00:00:00"/>
    <x v="152"/>
    <d v="2022-11-25T00:00:00"/>
    <n v="-0.0023448291"/>
    <n v="-0.0023448291"/>
    <x v="1"/>
    <n v="4.56"/>
    <n v="-0.010692420696"/>
    <n v="-0.010692420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047234a2d8598f66593fc550f594f8ba520bba5bb076e288f45fdd5f7357a0"/>
    <n v="1"/>
    <n v="1"/>
  </r>
  <r>
    <s v="6d2e6780-f22e-4d1a-9f6c-274c68a1bbbe"/>
    <d v="2022-11-25T00:00:00"/>
    <x v="152"/>
    <d v="2022-11-25T00:00:00"/>
    <n v="-0.0029798496"/>
    <n v="-0.0029798496"/>
    <x v="1"/>
    <n v="4.56"/>
    <n v="-0.013588114176"/>
    <n v="-0.013588114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01b3cb1f02e8cda5e77bfa2a6efb2b857f4e9b9f73aab83b29e174ce737c9f"/>
    <n v="1"/>
    <n v="1"/>
  </r>
  <r>
    <s v="20739f2d-99f3-4ad1-a351-efb81c85119a"/>
    <d v="2022-11-25T00:00:00"/>
    <x v="152"/>
    <d v="2022-11-25T00:00:00"/>
    <n v="-0.0043450296"/>
    <n v="-0.0043450296"/>
    <x v="1"/>
    <n v="4.56"/>
    <n v="-0.019813334976"/>
    <n v="-0.0198133349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c19592e10594cb1ec9cefd85b9fedac437831ecbfd4008b249430b46dfea0f"/>
    <n v="1"/>
    <n v="1"/>
  </r>
  <r>
    <s v="b9f4f3d6-47d5-449a-963a-ec23a5c1a310"/>
    <d v="2022-11-25T00:00:00"/>
    <x v="152"/>
    <d v="2022-11-25T00:00:00"/>
    <n v="-0.0022203249"/>
    <n v="-0.0022203249"/>
    <x v="1"/>
    <n v="4.56"/>
    <n v="-0.010124681544"/>
    <n v="-0.010124681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3686ad382fdf6e625d3d2f19014118818ae0b2c40902b12903a0c6dc3aa42c"/>
    <n v="1"/>
    <n v="1"/>
  </r>
  <r>
    <s v="6ad19728-d4e4-4bbe-ba86-26523505879c"/>
    <d v="2022-11-25T00:00:00"/>
    <x v="152"/>
    <d v="2022-11-25T00:00:00"/>
    <n v="-0.0042532332"/>
    <n v="-0.0042532332"/>
    <x v="1"/>
    <n v="4.56"/>
    <n v="-0.019394743392"/>
    <n v="-0.0193947433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f1d9bdd8cbf5c0dab006b4c0543d6e24d150da50c145e1784b6ee10715bb1a"/>
    <n v="1"/>
    <n v="1"/>
  </r>
  <r>
    <s v="8e7a7a4e-c05c-4981-bf55-df39f92a50d9"/>
    <d v="2022-11-25T00:00:00"/>
    <x v="152"/>
    <d v="2022-11-25T00:00:00"/>
    <n v="-0.0035904204"/>
    <n v="-0.0035904204"/>
    <x v="1"/>
    <n v="4.56"/>
    <n v="-0.016372317024"/>
    <n v="-0.0163723170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3be6040568d37588e501c8adaef002103d72120d44243ba201e6e4e93682fb"/>
    <n v="1"/>
    <n v="1"/>
  </r>
  <r>
    <s v="78915476-5988-46c7-be8a-743586c8a7ec"/>
    <d v="2022-11-25T00:00:00"/>
    <x v="152"/>
    <d v="2022-11-25T00:00:00"/>
    <n v="-0.0037948512"/>
    <n v="-0.0037948512"/>
    <x v="1"/>
    <n v="4.56"/>
    <n v="-0.017304521472"/>
    <n v="-0.0173045214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74b1c524ccf2e47d2c20a7f3b4fddeb4c5fcb1e615248ba0a426acd9b756d"/>
    <n v="1"/>
    <n v="1"/>
  </r>
  <r>
    <s v="e5e30d74-a592-4bc4-a3f3-f0d5508e894b"/>
    <d v="2022-11-25T00:00:00"/>
    <x v="152"/>
    <d v="2022-11-25T00:00:00"/>
    <n v="-0.0035571424"/>
    <n v="-0.0035571424"/>
    <x v="1"/>
    <n v="4.56"/>
    <n v="-0.016220569344"/>
    <n v="-0.016220569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64725f20e9ff41fdb5ee612a09e86ce7fae243f51dc10c22fd954057a131ad"/>
    <n v="1"/>
    <n v="1"/>
  </r>
  <r>
    <s v="9c8bf2dc-9082-426f-a742-032fbccefd89"/>
    <d v="2022-11-25T00:00:00"/>
    <x v="152"/>
    <d v="2022-11-25T00:00:00"/>
    <n v="-0.0031538304"/>
    <n v="-0.0031538304"/>
    <x v="1"/>
    <n v="4.56"/>
    <n v="-0.014381466624"/>
    <n v="-0.0143814666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742c15867e7e33a2be01d16cf6367ab423aa4bf315c0f1526e74707a953edf"/>
    <n v="1"/>
    <n v="1"/>
  </r>
  <r>
    <s v="abebd08a-3c22-4077-b30f-a5d8cbfc0c86"/>
    <d v="2022-11-25T00:00:00"/>
    <x v="152"/>
    <d v="2022-11-25T00:00:00"/>
    <n v="-0.002117933"/>
    <n v="-0.002117933"/>
    <x v="1"/>
    <n v="4.56"/>
    <n v="-0.009657774480000001"/>
    <n v="-0.009657774480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fcb24114175f53cb07f3e062006e71fab5e6e961886569c11c4c880cb8568"/>
    <n v="1"/>
    <n v="1"/>
  </r>
  <r>
    <s v="d5b4fb28-9231-41d3-8dea-e05c227f6ca7"/>
    <d v="2022-11-25T00:00:00"/>
    <x v="152"/>
    <d v="2022-11-25T00:00:00"/>
    <n v="-0.001927557"/>
    <n v="-0.001927557"/>
    <x v="1"/>
    <n v="4.56"/>
    <n v="-0.008789659919999998"/>
    <n v="-0.008789659919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62b2868356d3e789868c095fa2037ac0ccd5d009c0c696ab316fff97452d7"/>
    <n v="1"/>
    <n v="1"/>
  </r>
  <r>
    <s v="bc11143e-c27f-4a4f-aecd-f6fd5baf5139"/>
    <d v="2022-11-25T00:00:00"/>
    <x v="152"/>
    <d v="2022-11-25T00:00:00"/>
    <n v="-0.0036407064"/>
    <n v="-0.0036407064"/>
    <x v="1"/>
    <n v="4.56"/>
    <n v="-0.016601621184"/>
    <n v="-0.0166016211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06dd90032ca2124ffac5ff48cf45855830ac871535869f7a4524a8c2103b20"/>
    <n v="1"/>
    <n v="1"/>
  </r>
  <r>
    <s v="35fbce7f-dd3e-4eca-a266-4886a4d7d07c"/>
    <d v="2022-11-25T00:00:00"/>
    <x v="152"/>
    <d v="2022-11-25T00:00:00"/>
    <n v="-0.0225765973"/>
    <n v="-0.0225765973"/>
    <x v="1"/>
    <n v="4.56"/>
    <n v="-0.102949283688"/>
    <n v="-0.1029492836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76c8aaaca4eb97afc9c1aabf720825e481990b09830e690e781af6321ab3c"/>
    <n v="1"/>
    <n v="1"/>
  </r>
  <r>
    <s v="4072"/>
    <d v="2022-11-24T00:00:00"/>
    <x v="153"/>
    <d v="2022-11-24T00:00:00"/>
    <n v="-251.01"/>
    <n v="-251.01"/>
    <x v="0"/>
    <n v="1"/>
    <n v="-251.01"/>
    <n v="-251.01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4073"/>
    <d v="2022-11-24T00:00:00"/>
    <x v="153"/>
    <d v="2022-11-24T00:00:00"/>
    <n v="-19.9"/>
    <n v="-19.9"/>
    <x v="0"/>
    <n v="1"/>
    <n v="-19.9"/>
    <n v="-19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4"/>
    <d v="2022-11-24T00:00:00"/>
    <x v="153"/>
    <d v="2022-11-24T00:00:00"/>
    <n v="-119.9"/>
    <n v="-119.9"/>
    <x v="0"/>
    <n v="1"/>
    <n v="-119.9"/>
    <n v="-119.9"/>
    <n v="1"/>
    <m/>
    <s v="Conta Simples"/>
    <s v="Lumx Studios S/A"/>
    <n v="100"/>
    <s v="Conselho"/>
    <s v="Lumx Studios S/A"/>
    <m/>
    <s v="Kinvo"/>
    <m/>
    <s v="Conta Simples"/>
    <m/>
    <x v="137"/>
    <s v="Software"/>
    <s v="Technology &amp; Infrastructure"/>
    <s v="Technology &amp; Infrastructure"/>
    <s v="Technology &amp; Infrastructure"/>
    <x v="3"/>
    <m/>
    <m/>
    <n v="0"/>
    <n v="0"/>
  </r>
  <r>
    <s v="ea2f7aed-09be-4928-9284-298272a19c45"/>
    <d v="2022-11-24T00:00:00"/>
    <x v="153"/>
    <d v="2022-11-24T00:00:00"/>
    <n v="-0.0104960465759782"/>
    <n v="-0.0104960465759782"/>
    <x v="1"/>
    <n v="4.559376679204729"/>
    <n v="-0.04785542998236166"/>
    <n v="-0.0478554299823616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914a2fcfc53b58eeed12fbcd48580e5eb2952d22ce98bd5c6b244eaf89a72ec"/>
    <n v="1"/>
    <n v="1"/>
  </r>
  <r>
    <s v="1f78b29a-23c2-429c-bbd4-d5cbada6bf24"/>
    <d v="2022-11-24T00:00:00"/>
    <x v="153"/>
    <d v="2022-11-24T00:00:00"/>
    <n v="-0.0140958472"/>
    <n v="-0.0140958472"/>
    <x v="1"/>
    <n v="4.559376679204729"/>
    <n v="-0.06426827699731329"/>
    <n v="-0.06426827699731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c68a338a167b1fd6c60ce4794871ef310b0ad0ad69cc7e1ac91ce596fe52a"/>
    <n v="1"/>
    <n v="1"/>
  </r>
  <r>
    <s v="e12c4f93-8ed1-47f5-bebf-cd923be2da8f"/>
    <d v="2022-11-24T00:00:00"/>
    <x v="153"/>
    <d v="2022-11-24T00:00:00"/>
    <n v="0"/>
    <n v="0"/>
    <x v="1"/>
    <n v="4.559376679204729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1ad7cf16-4482-4d69-9cb2-f8f3f7e676e7"/>
    <d v="2022-11-24T00:00:00"/>
    <x v="153"/>
    <d v="2022-11-24T00:00:00"/>
    <n v="-0.0140652484"/>
    <n v="-0.0140652484"/>
    <x v="1"/>
    <n v="4.559376679204729"/>
    <n v="-0.06412876554218164"/>
    <n v="-0.064128765542181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67d54356ba8bd3a64c971b75f3fc9e468fa42b3804dd610e77fe9c3a2d5f1d"/>
    <n v="1"/>
    <n v="1"/>
  </r>
  <r>
    <s v="551110ec-0125-46e3-9ab3-f2cd3fa3454c"/>
    <d v="2022-11-24T00:00:00"/>
    <x v="153"/>
    <d v="2022-11-24T00:00:00"/>
    <n v="-0.0166728679"/>
    <n v="-0.0166728679"/>
    <x v="1"/>
    <n v="4.559376679204729"/>
    <n v="-0.07601788507872112"/>
    <n v="-0.076017885078721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bed82ab360e789b722404247d52fa7f301b3a675c173d5ff18a5c12195ed0b"/>
    <n v="1"/>
    <n v="1"/>
  </r>
  <r>
    <s v="9c583cba-68dc-460e-9d1d-fbe4c8fc1212"/>
    <d v="2022-11-24T00:00:00"/>
    <x v="153"/>
    <d v="2022-11-24T00:00:00"/>
    <n v="-0.0140189232"/>
    <n v="-0.0140189232"/>
    <x v="1"/>
    <n v="4.559376679204729"/>
    <n v="-0.06391755150564214"/>
    <n v="-0.06391755150564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ad3d29f8535fec30ac592799a4945d73c2196276db4593b24066e635f8bf0"/>
    <n v="1"/>
    <n v="1"/>
  </r>
  <r>
    <s v="a6c8d5fc-c42d-4da8-b014-777b2c313d15"/>
    <d v="2022-11-24T00:00:00"/>
    <x v="153"/>
    <d v="2022-11-24T00:00:00"/>
    <n v="-0.015999858"/>
    <n v="-0.015999858"/>
    <x v="1"/>
    <n v="4.559376679204729"/>
    <n v="-0.07294937943578722"/>
    <n v="-0.072949379435787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15226c32ca03fbd66567c2d7d1a6aa58def8df8786e9f8589bf063221652d3"/>
    <n v="1"/>
    <n v="1"/>
  </r>
  <r>
    <s v="1a9676e9-df5d-4189-af88-770836b1a92b"/>
    <d v="2022-11-24T00:00:00"/>
    <x v="153"/>
    <d v="2022-11-24T00:00:00"/>
    <n v="-0.0117703384"/>
    <n v="-0.0117703384"/>
    <x v="1"/>
    <n v="4.559376679204729"/>
    <n v="-0.05366540640730791"/>
    <n v="-0.05366540640730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b79100c4a72f30df7460192cef4e8e29bf46cc506c0e19364e92c86a9e6e6"/>
    <n v="1"/>
    <n v="1"/>
  </r>
  <r>
    <s v="cd067294-42b7-4647-b3ab-64c524f6fe35"/>
    <d v="2022-11-24T00:00:00"/>
    <x v="153"/>
    <d v="2022-11-24T00:00:00"/>
    <n v="-0.0058545704"/>
    <n v="-0.0058545704"/>
    <x v="1"/>
    <n v="4.559376679204729"/>
    <n v="-0.0266931917485223"/>
    <n v="-0.026693191748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c2fa17390b591dfafd52b9bbfe61c2a9dfe251691d32c3d4e30b98fd48bba2"/>
    <n v="1"/>
    <n v="1"/>
  </r>
  <r>
    <s v="456846fe-d985-4a85-94fa-edf36fc5857f"/>
    <d v="2022-11-24T00:00:00"/>
    <x v="153"/>
    <d v="2022-11-24T00:00:00"/>
    <n v="-0.2990414296"/>
    <n v="-0.2990414296"/>
    <x v="1"/>
    <n v="4.559376679204729"/>
    <n v="-1.363442520234283"/>
    <n v="-1.36344252023428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0d8a6cb3-e91d-420b-a350-be973c762ab3"/>
    <d v="2022-11-24T00:00:00"/>
    <x v="153"/>
    <d v="2022-11-24T00:00:00"/>
    <n v="-0.0055381032"/>
    <n v="-0.0055381032"/>
    <x v="1"/>
    <n v="4.559376679204729"/>
    <n v="-0.02525029857710908"/>
    <n v="-0.02525029857710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a95b2671c496893387d203d9e5e4a57507e734eaea53d25c8a19a8b833a89b"/>
    <n v="1"/>
    <n v="1"/>
  </r>
  <r>
    <s v="9caa811d-8480-4f7d-959b-3c8bbba10edb"/>
    <d v="2022-11-24T00:00:00"/>
    <x v="153"/>
    <d v="2022-11-24T00:00:00"/>
    <n v="-0.0061090309"/>
    <n v="-0.0061090309"/>
    <x v="1"/>
    <n v="4.559376679204729"/>
    <n v="-0.02785337301800108"/>
    <n v="-0.02785337301800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40a4b688ab9a61373a1d455fe6135de8336d66d7338a43ae4777dbef8f3627"/>
    <n v="1"/>
    <n v="1"/>
  </r>
  <r>
    <s v="c8b81a55-3945-49a5-a8ac-371760247835"/>
    <d v="2022-11-24T00:00:00"/>
    <x v="153"/>
    <d v="2022-11-24T00:00:00"/>
    <n v="-0.0302689954"/>
    <n v="-0.0302689954"/>
    <x v="1"/>
    <n v="4.559376679204729"/>
    <n v="-0.1380077517297152"/>
    <n v="-0.13800775172971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505f9f48751600b0444c5d0a31f26a363872da69566921be30a750bd48c84"/>
    <n v="1"/>
    <n v="1"/>
  </r>
  <r>
    <s v="602df50e-f67a-4513-89c5-a4a941f4764b"/>
    <d v="2022-11-24T00:00:00"/>
    <x v="153"/>
    <d v="2022-11-24T00:00:00"/>
    <n v="-0.01650447663965886"/>
    <n v="-0.01650447663965886"/>
    <x v="1"/>
    <n v="4.559376679204729"/>
    <n v="-0.07525012589333985"/>
    <n v="-0.0752501258933398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e6dee60916447c0e14577bd97c512b277d15a87727ecf4b704908159db870607"/>
    <n v="1"/>
    <n v="1"/>
  </r>
  <r>
    <s v="3827"/>
    <d v="2022-11-23T00:00:00"/>
    <x v="154"/>
    <d v="2022-11-23T00:00:00"/>
    <n v="-19.57"/>
    <n v="-19.57"/>
    <x v="0"/>
    <n v="1"/>
    <n v="-19.57"/>
    <n v="-19.57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29"/>
    <d v="2022-11-23T00:00:00"/>
    <x v="154"/>
    <d v="2022-11-23T00:00:00"/>
    <n v="-21.9"/>
    <n v="-21.9"/>
    <x v="0"/>
    <n v="1"/>
    <n v="-21.9"/>
    <n v="-21.9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3"/>
    <d v="2022-11-23T00:00:00"/>
    <x v="154"/>
    <d v="2022-11-2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76"/>
    <d v="2022-11-23T00:00:00"/>
    <x v="154"/>
    <d v="2022-11-23T00:00:00"/>
    <n v="-23.9"/>
    <n v="-23.9"/>
    <x v="0"/>
    <n v="1"/>
    <n v="-23.9"/>
    <n v="-23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7"/>
    <d v="2022-11-23T00:00:00"/>
    <x v="154"/>
    <d v="2022-11-23T00:00:00"/>
    <n v="-34.16"/>
    <n v="-34.16"/>
    <x v="0"/>
    <n v="1"/>
    <n v="-34.16"/>
    <n v="-34.16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4078"/>
    <d v="2022-11-23T00:00:00"/>
    <x v="154"/>
    <d v="2022-11-23T00:00:00"/>
    <n v="-80.95999999999999"/>
    <n v="-80.95999999999999"/>
    <x v="0"/>
    <n v="1"/>
    <n v="-80.95999999999999"/>
    <n v="-80.95999999999999"/>
    <n v="1"/>
    <m/>
    <s v="Cora"/>
    <s v="Ministerio da Fazenda"/>
    <n v="100"/>
    <m/>
    <s v="Ministerio da Fazenda"/>
    <m/>
    <s v="Irrf - Remuneração de Serviços Profissionais Prestados por Pj"/>
    <m/>
    <s v="Cora"/>
    <m/>
    <x v="21"/>
    <s v="Impostos"/>
    <s v="Tax And Fees"/>
    <s v="Tax And Fees"/>
    <s v="Tax And Fees"/>
    <x v="9"/>
    <m/>
    <m/>
    <n v="0"/>
    <n v="0"/>
  </r>
  <r>
    <s v="4079"/>
    <d v="2022-11-23T00:00:00"/>
    <x v="154"/>
    <d v="2022-11-23T00:00:00"/>
    <n v="-54.56"/>
    <n v="-54.56"/>
    <x v="0"/>
    <n v="1"/>
    <n v="-54.56"/>
    <n v="-54.56"/>
    <n v="1"/>
    <m/>
    <s v="Conta Simples"/>
    <s v="99 Tecnologia Ltda"/>
    <n v="100"/>
    <s v="Lumx"/>
    <s v="99 Tecnologia Ltda"/>
    <m/>
    <s v="99 Taxi"/>
    <m/>
    <s v="Conta Simples"/>
    <m/>
    <x v="90"/>
    <s v="Gestão - Transporte"/>
    <s v="Gestão"/>
    <s v="Governance"/>
    <s v="Governance"/>
    <x v="6"/>
    <m/>
    <m/>
    <n v="0"/>
    <n v="0"/>
  </r>
  <r>
    <s v="4080"/>
    <d v="2022-11-23T00:00:00"/>
    <x v="154"/>
    <d v="2022-11-23T00:00:00"/>
    <n v="-19246.03"/>
    <n v="-19246.03"/>
    <x v="0"/>
    <n v="1"/>
    <n v="-19246.03"/>
    <n v="-19246.03"/>
    <n v="1"/>
    <m/>
    <s v="Cora"/>
    <s v="Ministerio da Fazenda"/>
    <n v="100"/>
    <m/>
    <s v="Ministerio da Fazenda"/>
    <m/>
    <s v="Cofins - Faturamento Pj"/>
    <m/>
    <s v="Cora"/>
    <m/>
    <x v="50"/>
    <s v="Impostos"/>
    <s v="Tax And Fees"/>
    <s v="Tax And Fees"/>
    <s v="Tax And Fees"/>
    <x v="13"/>
    <m/>
    <m/>
    <n v="0"/>
    <n v="0"/>
  </r>
  <r>
    <s v="714"/>
    <d v="2022-11-23T00:00:00"/>
    <x v="154"/>
    <d v="2022-11-23T00:00:00"/>
    <n v="19326.99"/>
    <n v="19326.99"/>
    <x v="0"/>
    <n v="1"/>
    <n v="19326.99"/>
    <n v="19326.9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75"/>
    <d v="2022-11-23T00:00:00"/>
    <x v="154"/>
    <d v="2022-11-23T00:00:00"/>
    <n v="-19326.99"/>
    <n v="-19326.99"/>
    <x v="0"/>
    <n v="1"/>
    <n v="-19326.99"/>
    <n v="-19326.9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e3f486b-a37a-4629-bd4e-8cb44c846fc6"/>
    <d v="2022-11-23T00:00:00"/>
    <x v="154"/>
    <d v="2022-11-23T00:00:00"/>
    <n v="-0.0034892256"/>
    <n v="-0.0034892256"/>
    <x v="1"/>
    <n v="4.630446476600323"/>
    <n v="-0.01615667238558365"/>
    <n v="-0.016156672385583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fd85f9928125e3e4488b4e7101a4b87fcce4dd79eeb812146f2c92ea50581c"/>
    <n v="1"/>
    <n v="1"/>
  </r>
  <r>
    <s v="51ff9f59-1c41-439d-aaf0-c10852384648"/>
    <d v="2022-11-23T00:00:00"/>
    <x v="154"/>
    <d v="2022-11-23T00:00:00"/>
    <n v="-0.003734896"/>
    <n v="-0.003734896"/>
    <x v="1"/>
    <n v="4.630446476600323"/>
    <n v="-0.01729423602366864"/>
    <n v="-0.01729423602366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df14abe46d7a9f81b0d059b1809e142e0dd89de4e926ca3992f3e473eaad8"/>
    <n v="1"/>
    <n v="1"/>
  </r>
  <r>
    <s v="cf984d0f-d096-4f84-9a64-3fda7fcc94c6"/>
    <d v="2022-11-23T00:00:00"/>
    <x v="154"/>
    <d v="2022-11-23T00:00:00"/>
    <n v="-0.003913152400000001"/>
    <n v="-0.003913152400000001"/>
    <x v="1"/>
    <n v="4.630446476600323"/>
    <n v="-0.0181196427429801"/>
    <n v="-0.01811964274298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1c1218b945d6bba23ab44940a1ac4fa82e6b38e966cc30df6c12ff6418676c"/>
    <n v="1"/>
    <n v="1"/>
  </r>
  <r>
    <s v="1155859a-2de8-4b7e-80c6-f79a81c1a11c"/>
    <d v="2022-11-23T00:00:00"/>
    <x v="154"/>
    <d v="2022-11-23T00:00:00"/>
    <n v="-0.004039041599999999"/>
    <n v="-0.004039041599999999"/>
    <x v="1"/>
    <n v="4.630446476600323"/>
    <n v="-0.01870256594556213"/>
    <n v="-0.01870256594556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3480ffbff228c15cb2e7f38c73b055800dc7cfa14bba05e706fad19178c93d"/>
    <n v="1"/>
    <n v="1"/>
  </r>
  <r>
    <s v="568d39e2-9a34-40e9-b5f7-1b8bad3c0540"/>
    <d v="2022-11-23T00:00:00"/>
    <x v="154"/>
    <d v="2022-11-23T00:00:00"/>
    <n v="-0.0066843464"/>
    <n v="-0.0066843464"/>
    <x v="1"/>
    <n v="4.630446476600323"/>
    <n v="-0.03095150823625605"/>
    <n v="-0.030951508236256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874d22b900aff4d847e61011d110c1ab897cc4e936b1dff9759f0a80e31f09"/>
    <n v="1"/>
    <n v="1"/>
  </r>
  <r>
    <s v="1be50dc1-c70f-48d7-81f0-9681ed0e5e32"/>
    <d v="2022-11-23T00:00:00"/>
    <x v="154"/>
    <d v="2022-11-23T00:00:00"/>
    <n v="-0.0041410376"/>
    <n v="-0.0041410376"/>
    <x v="1"/>
    <n v="4.630446476600323"/>
    <n v="-0.01917485296438946"/>
    <n v="-0.019174852964389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c1f626447dd9ca1a67b7453acf05a348a320e6eab06a2fefd39ae0a744848"/>
    <n v="1"/>
    <n v="1"/>
  </r>
  <r>
    <s v="22aecf93-6f1f-4542-930a-5fad250b848c"/>
    <d v="2022-11-23T00:00:00"/>
    <x v="154"/>
    <d v="2022-11-23T00:00:00"/>
    <n v="-0.004232834"/>
    <n v="-0.004232834"/>
    <x v="1"/>
    <n v="4.630446476600323"/>
    <n v="-0.01959991128133405"/>
    <n v="-0.01959991128133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4c4b5518af29a199dbbe26889d977e4555031f86103bb8e57ecee58313c9db"/>
    <n v="1"/>
    <n v="1"/>
  </r>
  <r>
    <s v="d9554ae1-2189-4880-a3c0-6be4099c8fb8"/>
    <d v="2022-11-23T00:00:00"/>
    <x v="154"/>
    <d v="2022-11-23T00:00:00"/>
    <n v="-0.001793480645449115"/>
    <n v="-0.001793480645449115"/>
    <x v="1"/>
    <n v="4.630446476600323"/>
    <n v="-0.008304616135570729"/>
    <n v="-0.008304616135570729"/>
    <n v="1"/>
    <m/>
    <s v="Ledger"/>
    <s v="Contrato Mynt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0fd7cdf6efd6a11918f706dec982f27dc69b8a418101f0d8966ceb701a7cc0"/>
    <n v="1"/>
    <n v="1"/>
  </r>
  <r>
    <s v="43db3a23-c45c-4dbb-961c-fe007715e137"/>
    <d v="2022-11-23T00:00:00"/>
    <x v="154"/>
    <d v="2022-11-23T00:00:00"/>
    <n v="-0.0037430304"/>
    <n v="-0.0037430304"/>
    <x v="1"/>
    <n v="4.630446476600323"/>
    <n v="-0.0173319019274879"/>
    <n v="-0.0173319019274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835962386b4a0a42c00b08f158d1777ac61c1e83f8d81b0ab91d97f868605"/>
    <n v="1"/>
    <n v="1"/>
  </r>
  <r>
    <s v="b372a18b-b8bd-4a89-9b0e-34f873842523"/>
    <d v="2022-11-23T00:00:00"/>
    <x v="154"/>
    <d v="2022-11-23T00:00:00"/>
    <n v="-0.008149480399999999"/>
    <n v="-0.008149480399999999"/>
    <x v="1"/>
    <n v="4.630446476600323"/>
    <n v="-0.03773573280430338"/>
    <n v="-0.037735732804303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282722472872a75487a7ac47ad12a65d3e55edcc1f119e10b053df7d848904"/>
    <n v="1"/>
    <n v="1"/>
  </r>
  <r>
    <s v="53ec03b8-e762-485c-887d-1148de36d136"/>
    <d v="2022-11-23T00:00:00"/>
    <x v="154"/>
    <d v="2022-11-23T00:00:00"/>
    <n v="-0.0145592972"/>
    <n v="-0.0145592972"/>
    <x v="1"/>
    <n v="4.630446476600323"/>
    <n v="-0.06741604642151695"/>
    <n v="-0.067416046421516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ac9a587fd4de010b252fc93c330983f53b29169b4d124c655bcce20160ddd"/>
    <n v="1"/>
    <n v="1"/>
  </r>
  <r>
    <s v="66491dfb-48ae-469d-b4f6-b4c96b57f868"/>
    <d v="2022-11-23T00:00:00"/>
    <x v="154"/>
    <d v="2022-11-23T00:00:00"/>
    <n v="-0.006282953599999999"/>
    <n v="-0.006282953599999999"/>
    <x v="1"/>
    <n v="4.630446476600323"/>
    <n v="-0.02909288035976331"/>
    <n v="-0.02909288035976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963f1cbfeaffd0f8e1fffaeacb7e292217c3a8d2aa1d7f64831a266880fa94"/>
    <n v="1"/>
    <n v="1"/>
  </r>
  <r>
    <s v="9799617d-1679-4519-9e2f-57a2c18f1adb"/>
    <d v="2022-11-23T00:00:00"/>
    <x v="154"/>
    <d v="2022-11-23T00:00:00"/>
    <n v="-0.008447370799999999"/>
    <n v="-0.008447370799999999"/>
    <x v="1"/>
    <n v="4.630446476600323"/>
    <n v="-0.03911509835739645"/>
    <n v="-0.039115098357396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e063645194efdb545820522c020ef072704a35244c87fe0ae995a56875b87"/>
    <n v="1"/>
    <n v="1"/>
  </r>
  <r>
    <s v="3830"/>
    <d v="2022-11-22T00:00:00"/>
    <x v="155"/>
    <d v="2022-11-22T00:00:00"/>
    <n v="-31.75"/>
    <n v="-31.75"/>
    <x v="0"/>
    <n v="1"/>
    <n v="-31.75"/>
    <n v="-31.75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2"/>
    <d v="2022-11-22T00:00:00"/>
    <x v="155"/>
    <d v="2022-11-22T00:00:00"/>
    <n v="-190.31"/>
    <n v="-190.31"/>
    <x v="0"/>
    <n v="1"/>
    <n v="-190.31"/>
    <n v="-190.31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083"/>
    <d v="2022-11-22T00:00:00"/>
    <x v="155"/>
    <d v="2022-11-22T00:00:00"/>
    <n v="-147.09"/>
    <n v="-147.09"/>
    <x v="0"/>
    <n v="1"/>
    <n v="-147.09"/>
    <n v="-147.09"/>
    <n v="1"/>
    <m/>
    <s v="Conta Simples"/>
    <s v="Mercadolivre.com Atividades de Internet Ltda"/>
    <n v="100"/>
    <m/>
    <s v="Mercadolivre.com Atividades de Internet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084"/>
    <d v="2022-11-22T00:00:00"/>
    <x v="155"/>
    <d v="2022-11-22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31"/>
    <s v="Impostos"/>
    <s v="Tax And Fees"/>
    <s v="Tax And Fees"/>
    <s v="Tax And Fees"/>
    <x v="11"/>
    <m/>
    <m/>
    <n v="0"/>
    <n v="0"/>
  </r>
  <r>
    <s v="4085"/>
    <d v="2022-11-22T00:00:00"/>
    <x v="155"/>
    <d v="2022-11-22T00:00:00"/>
    <n v="-2899.34"/>
    <n v="-2899.34"/>
    <x v="0"/>
    <n v="1"/>
    <n v="-2899.34"/>
    <n v="-2899.34"/>
    <n v="1"/>
    <m/>
    <s v="Btg - Conta Corrente"/>
    <s v="Velazquez &amp; Drummond Aa"/>
    <n v="100"/>
    <m/>
    <s v="Velazquez &amp; Drummond Aa"/>
    <m/>
    <s v="Aluguel - Baixa por Conciliação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4086"/>
    <d v="2022-11-22T00:00:00"/>
    <x v="155"/>
    <d v="2022-11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 - Baixa por Conciliação"/>
    <m/>
    <s v="Btg - Conta Corrente"/>
    <m/>
    <x v="104"/>
    <s v="Seguros"/>
    <s v="Others"/>
    <s v="Administrative Costs"/>
    <s v="Administrative Costs"/>
    <x v="5"/>
    <m/>
    <m/>
    <n v="0"/>
    <n v="0"/>
  </r>
  <r>
    <s v="4088"/>
    <d v="2022-11-22T00:00:00"/>
    <x v="155"/>
    <d v="2022-11-22T00:00:00"/>
    <n v="-19.75"/>
    <n v="-19.75"/>
    <x v="0"/>
    <n v="1"/>
    <n v="-19.75"/>
    <n v="-19.75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2b17e1fe-940d-4bfc-94ff-b805f01b9128"/>
    <d v="2022-11-22T00:00:00"/>
    <x v="155"/>
    <d v="2022-11-22T00:00:00"/>
    <n v="-0.0196315718"/>
    <n v="-0.0196315718"/>
    <x v="1"/>
    <n v="4.582435344827586"/>
    <n v="-0.08996040849084053"/>
    <n v="-0.089960408490840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79bb6756a81ca5450dd0faf9551fdda5bc5856c466c60fe70785527b2c654"/>
    <n v="1"/>
    <n v="1"/>
  </r>
  <r>
    <s v="98580bfb-75d7-4dd2-8f17-e87d810b52fb"/>
    <d v="2022-11-22T00:00:00"/>
    <x v="155"/>
    <d v="2022-11-22T00:00:00"/>
    <n v="-0.367838402"/>
    <n v="-0.367838402"/>
    <x v="1"/>
    <n v="4.582435344827586"/>
    <n v="-1.685595694509698"/>
    <n v="-1.685595694509698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4a98f361-56fb-4829-b307-8a62a71967a8"/>
    <d v="2022-11-22T00:00:00"/>
    <x v="155"/>
    <d v="2022-11-22T00:00:00"/>
    <n v="-0.06403605713849553"/>
    <n v="-0.06403605713849553"/>
    <x v="1"/>
    <n v="4.582435344827586"/>
    <n v="-0.2934410915748408"/>
    <n v="-0.293441091574840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add701fc3e4ddb5da74443953e2b182549f3ee3347593ac7832af6ab28a80599"/>
    <n v="1"/>
    <n v="1"/>
  </r>
  <r>
    <s v="f2f9ab58-3c18-4c59-9672-26876eb29f9c"/>
    <d v="2022-11-22T00:00:00"/>
    <x v="155"/>
    <d v="2022-11-22T00:00:00"/>
    <n v="-0.006243025034195766"/>
    <n v="-0.006243025034195766"/>
    <x v="1"/>
    <n v="4.582435344827586"/>
    <n v="-0.02860825857534213"/>
    <n v="-0.0286082585753421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27a008c4580f382c7fac9ef2e60913b719478f0cacc648119c5bd9594b725e"/>
    <n v="1"/>
    <n v="1"/>
  </r>
  <r>
    <s v="08467eea-22fb-4c73-b5ac-14d3712d3cc5"/>
    <d v="2022-11-22T00:00:00"/>
    <x v="155"/>
    <d v="2022-11-22T00:00:00"/>
    <n v="-0.4195366248778412"/>
    <n v="-0.4195366248778412"/>
    <x v="1"/>
    <n v="4.582435344827586"/>
    <n v="-1.922499458289892"/>
    <n v="-1.92249945828989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fff2934977c67ef16706beacdfb36247600954a7e607af98b13ca083d804b1b"/>
    <n v="1"/>
    <n v="1"/>
  </r>
  <r>
    <s v="0d189f5d-85de-41be-8533-279d0472852f"/>
    <d v="2022-11-22T00:00:00"/>
    <x v="155"/>
    <d v="2022-11-22T00:00:00"/>
    <n v="-0.0541394768"/>
    <n v="-0.0541394768"/>
    <x v="1"/>
    <n v="4.582435344827586"/>
    <n v="-0.2480906520387931"/>
    <n v="-0.24809065203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76c29f946f1ff4cfcb234ca70c6c8050a01d75508e56b6add79d1e1149896f"/>
    <n v="1"/>
    <n v="1"/>
  </r>
  <r>
    <s v="daf673a5-2d7e-49c1-b04d-620b4793feef"/>
    <d v="2022-11-22T00:00:00"/>
    <x v="155"/>
    <d v="2022-11-22T00:00:00"/>
    <n v="-0.06702162739999999"/>
    <n v="-0.06702162739999999"/>
    <x v="1"/>
    <n v="4.582435344827586"/>
    <n v="-0.307122274265625"/>
    <n v="-0.3071222742656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397440bf8beb888c474334b9b9320727f29fa7bb1b7c1713cc9653e748465"/>
    <n v="1"/>
    <n v="1"/>
  </r>
  <r>
    <s v="4029001e-be38-448f-aead-888db0a74be6"/>
    <d v="2022-11-22T00:00:00"/>
    <x v="155"/>
    <d v="2022-11-22T00:00:00"/>
    <n v="-0.0259759664"/>
    <n v="-0.0259759664"/>
    <x v="1"/>
    <n v="4.582435344827586"/>
    <n v="-0.1190331865474138"/>
    <n v="-0.11903318654741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706f48c99befc4120060f2bfe96928a79848464d11d17ba5685d24b8178b5"/>
    <n v="1"/>
    <n v="1"/>
  </r>
  <r>
    <s v="dd0e1590-3f00-4d94-8bc8-bfcc89170a33"/>
    <d v="2022-11-22T00:00:00"/>
    <x v="155"/>
    <d v="2022-11-22T00:00:00"/>
    <n v="-0.0035911008"/>
    <n v="-0.0035911008"/>
    <x v="1"/>
    <n v="4.582435344827586"/>
    <n v="-0.01645598723275862"/>
    <n v="-0.01645598723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a90d1e6b89328f419f0ccb8b52b0c6c6fba717b245113978d7aa055edae51a"/>
    <n v="1"/>
    <n v="1"/>
  </r>
  <r>
    <s v="7dd5b414-67b7-4693-aeff-e0821f65818f"/>
    <d v="2022-11-22T00:00:00"/>
    <x v="155"/>
    <d v="2022-11-22T00:00:00"/>
    <n v="-0.04216655079999999"/>
    <n v="-0.04216655079999999"/>
    <x v="1"/>
    <n v="4.582435344827586"/>
    <n v="-0.1932254927553879"/>
    <n v="-0.1932254927553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5d0aa3c300a36c666837ca7f7a99821298463d4c07447ae1ed8659569140cc"/>
    <n v="1"/>
    <n v="1"/>
  </r>
  <r>
    <s v="fc6e7f1e-c1b1-4635-865a-d5d77f89f27e"/>
    <d v="2022-11-22T00:00:00"/>
    <x v="155"/>
    <d v="2022-11-22T00:00:00"/>
    <n v="-0.0209295792"/>
    <n v="-0.0209295792"/>
    <x v="1"/>
    <n v="4.582435344827586"/>
    <n v="-0.09590844347844828"/>
    <n v="-0.095908443478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45e6a8d218beb61c8291c8dbac5cf815089b829678fdfeb2e82836a3f8939"/>
    <n v="1"/>
    <n v="1"/>
  </r>
  <r>
    <s v="0133e70f-67d3-4a9e-a6c7-8f711b3a8b07"/>
    <d v="2022-11-22T00:00:00"/>
    <x v="155"/>
    <d v="2022-11-22T00:00:00"/>
    <n v="-0.0187774636"/>
    <n v="-0.0187774636"/>
    <x v="1"/>
    <n v="4.582435344827586"/>
    <n v="-0.08604651288685344"/>
    <n v="-0.08604651288685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a9a9c0e60870781bdf1d060ca8b26daf81ffea83a7eb3ee9dc2b4efcf200e"/>
    <n v="1"/>
    <n v="1"/>
  </r>
  <r>
    <s v="e29fd6d0-880c-42c1-a82b-c5fed9f249a7"/>
    <d v="2022-11-22T00:00:00"/>
    <x v="155"/>
    <d v="2022-11-22T00:00:00"/>
    <n v="-0.0174209168"/>
    <n v="-0.0174209168"/>
    <x v="1"/>
    <n v="4.582435344827586"/>
    <n v="-0.07983022488362068"/>
    <n v="-0.07983022488362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0b64910596ae362cc6b4399aee4e16776270666660ffb087d50f899d2918d7"/>
    <n v="1"/>
    <n v="1"/>
  </r>
  <r>
    <s v="50bf7a1a-67bb-405b-91c3-565ab5d985fa"/>
    <d v="2022-11-22T00:00:00"/>
    <x v="155"/>
    <d v="2022-11-22T00:00:00"/>
    <n v="-0.0370536394"/>
    <n v="-0.0370536394"/>
    <x v="1"/>
    <n v="4.582435344827586"/>
    <n v="-0.169795906841056"/>
    <n v="-0.169795906841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2222609569027bcac96104ea3b31daf214c1a54eac5d8ad8dce25b1d455db"/>
    <n v="1"/>
    <n v="1"/>
  </r>
  <r>
    <s v="9450b17b-12be-4c4a-a92a-0238797e52ce"/>
    <d v="2022-11-22T00:00:00"/>
    <x v="155"/>
    <d v="2022-11-22T00:00:00"/>
    <n v="-0.0306793336"/>
    <n v="-0.0306793336"/>
    <x v="1"/>
    <n v="4.582435344827586"/>
    <n v="-0.1405860626443965"/>
    <n v="-0.1405860626443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94958830c653736817188867aebee997461d7494bce76b3570531ed4f28ce"/>
    <n v="1"/>
    <n v="1"/>
  </r>
  <r>
    <s v="f7675ace-d14d-4363-a04e-badd1e4572f3"/>
    <d v="2022-11-22T00:00:00"/>
    <x v="155"/>
    <d v="2022-11-22T00:00:00"/>
    <n v="-0.0196950633"/>
    <n v="-0.0196950633"/>
    <x v="1"/>
    <n v="4.582435344827586"/>
    <n v="-0.09025135418453664"/>
    <n v="-0.09025135418453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32d4a6ee101044d8ab3b034c2ad845a5d15bf7d0ccaf0a4bf0c5f0868bce75"/>
    <n v="1"/>
    <n v="1"/>
  </r>
  <r>
    <s v="2f5d5dab-f722-42aa-a8da-6ff2ad0ab22c"/>
    <d v="2022-11-22T00:00:00"/>
    <x v="155"/>
    <d v="2022-11-22T00:00:00"/>
    <n v="-0.005900272"/>
    <n v="-0.005900272"/>
    <x v="1"/>
    <n v="4.582435344827586"/>
    <n v="-0.02703761495689655"/>
    <n v="-0.0270376149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48cc492993ee2edd99ff5163a01fd58da83bbffa0e616a17b2431bc609e600"/>
    <n v="1"/>
    <n v="1"/>
  </r>
  <r>
    <s v="b6e72972-64df-4679-93e8-369434b70f8d"/>
    <d v="2022-11-22T00:00:00"/>
    <x v="155"/>
    <d v="2022-11-22T00:00:00"/>
    <n v="-0.006946873599999999"/>
    <n v="-0.006946873599999999"/>
    <x v="1"/>
    <n v="4.582435344827586"/>
    <n v="-0.03183359912068965"/>
    <n v="-0.031833599120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68e5b00335133db57c1f3e87b339ab6bfb594e55176b16eeae09f8a381d29"/>
    <n v="1"/>
    <n v="1"/>
  </r>
  <r>
    <s v="cf8bb992-6392-455c-ba9f-65710c70ce98"/>
    <d v="2022-11-22T00:00:00"/>
    <x v="155"/>
    <d v="2022-11-22T00:00:00"/>
    <n v="-0.006300652800000001"/>
    <n v="-0.006300652800000001"/>
    <x v="1"/>
    <n v="4.582435344827586"/>
    <n v="-0.0288723340862069"/>
    <n v="-0.028872334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40fa1eb6a69e8292bf1aed5fc37d8ae0c489e630d979d83722f4023a5092ee"/>
    <n v="1"/>
    <n v="1"/>
  </r>
  <r>
    <s v="884d9fba-050d-4411-8150-6ae619b22173"/>
    <d v="2022-11-22T00:00:00"/>
    <x v="155"/>
    <d v="2022-11-22T00:00:00"/>
    <n v="-0.0284910976"/>
    <n v="-0.0284910976"/>
    <x v="1"/>
    <n v="4.582435344827586"/>
    <n v="-0.1305586126551724"/>
    <n v="-0.130558612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c079f1d955d64ba37a1b8105274b0b33f3b53bc216cffbe3c3e14be6e3dd04"/>
    <n v="1"/>
    <n v="1"/>
  </r>
  <r>
    <s v="9e31eaae-8864-40a5-873b-f63fef17b43a"/>
    <d v="2022-11-22T00:00:00"/>
    <x v="155"/>
    <d v="2022-11-22T00:00:00"/>
    <n v="-0.0645962521"/>
    <n v="-0.0645962521"/>
    <x v="1"/>
    <n v="4.582435344827586"/>
    <n v="-0.2960081487664332"/>
    <n v="-0.2960081487664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10ecc72bb46080d94a0039d1d9e77668a80a79181085a0bac6d91a12b3dacb"/>
    <n v="1"/>
    <n v="1"/>
  </r>
  <r>
    <s v="d93c0b1a-a163-40ed-a9d6-192b491e7894"/>
    <d v="2022-11-22T00:00:00"/>
    <x v="155"/>
    <d v="2022-11-22T00:00:00"/>
    <n v="-0.045491562"/>
    <n v="-0.045491562"/>
    <x v="1"/>
    <n v="4.582435344827586"/>
    <n v="-0.2084621416002155"/>
    <n v="-0.20846214160021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c3adbf4ca69a4d950475515cb583814696e94b2a51eda88bd26a1280ba1016"/>
    <n v="1"/>
    <n v="1"/>
  </r>
  <r>
    <s v="cb875e42-4bf6-4a85-b094-498bd794ae4c"/>
    <d v="2022-11-22T00:00:00"/>
    <x v="155"/>
    <d v="2022-11-22T00:00:00"/>
    <n v="-0.0204297988"/>
    <n v="-0.0204297988"/>
    <x v="1"/>
    <n v="4.582435344827586"/>
    <n v="-0.0936182321088362"/>
    <n v="-0.0936182321088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7417f54553643700fb092d36e09c781a445e0bab97f4c9345984be4816d77"/>
    <n v="1"/>
    <n v="1"/>
  </r>
  <r>
    <s v="d8379909-8fff-40d8-9a0f-bcb55a8087fa"/>
    <d v="2022-11-22T00:00:00"/>
    <x v="155"/>
    <d v="2022-11-22T00:00:00"/>
    <n v="-0.0185158176"/>
    <n v="-0.0185158176"/>
    <x v="1"/>
    <n v="4.582435344827586"/>
    <n v="-0.0848475370086207"/>
    <n v="-0.08484753700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ad5a7bce70d2b4b39ed90f6f6bbada6d6fdaf4c18a122786c5c16e5c8cf092"/>
    <n v="1"/>
    <n v="1"/>
  </r>
  <r>
    <s v="0b7e64cd-bbc5-475c-9175-65042f068ec9"/>
    <d v="2022-11-22T00:00:00"/>
    <x v="155"/>
    <d v="2022-11-22T00:00:00"/>
    <n v="-0.0161765656"/>
    <n v="-0.0161765656"/>
    <x v="1"/>
    <n v="4.582435344827586"/>
    <n v="-0.07412806596336208"/>
    <n v="-0.074128065963362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7a91818f288d1c599794ff67aaeda29de958c9ce7e04095e36ab434c85caef"/>
    <n v="1"/>
    <n v="1"/>
  </r>
  <r>
    <s v="3f50fdf9-aa71-4c97-9358-871fd664b09f"/>
    <d v="2022-11-22T00:00:00"/>
    <x v="155"/>
    <d v="2022-11-22T00:00:00"/>
    <n v="-0.0161217504"/>
    <n v="-0.0161217504"/>
    <x v="1"/>
    <n v="4.582435344827586"/>
    <n v="-0.07387687885344828"/>
    <n v="-0.07387687885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150b4ab7a5008ccf958650cbceabd03cb073ad15d9f63fc5db61c946a69d8a"/>
    <n v="1"/>
    <n v="1"/>
  </r>
  <r>
    <s v="426ab255-bd85-4c72-bef5-8a6e6138aa72"/>
    <d v="2022-11-22T00:00:00"/>
    <x v="155"/>
    <d v="2022-11-22T00:00:00"/>
    <n v="-0.0178696992"/>
    <n v="-0.0178696992"/>
    <x v="1"/>
    <n v="4.582435344827586"/>
    <n v="-0.08188674121551726"/>
    <n v="-0.081886741215517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c7c3293583f6a2dd63b7845cce6cb3274289eed4137d15c56f8dc70f1d441"/>
    <n v="1"/>
    <n v="1"/>
  </r>
  <r>
    <s v="897223b9-2f33-461b-accc-7ebfb6239e0c"/>
    <d v="2022-11-22T00:00:00"/>
    <x v="155"/>
    <d v="2022-11-22T00:00:00"/>
    <n v="-0.0212513722"/>
    <n v="-0.0212513722"/>
    <x v="1"/>
    <n v="4.582435344827586"/>
    <n v="-0.09738303909536639"/>
    <n v="-0.09738303909536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a5691650c78b36af76b6e521a3d880cfd37eec1041f4ab102922fb60e4b077"/>
    <n v="1"/>
    <n v="1"/>
  </r>
  <r>
    <s v="cdcfa61c-2122-450f-ac5e-e5defeffa9a8"/>
    <d v="2022-11-22T00:00:00"/>
    <x v="155"/>
    <d v="2022-11-22T00:00:00"/>
    <n v="0"/>
    <n v="0"/>
    <x v="1"/>
    <n v="4.5824353448275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c21938d0-ef84-4f07-aa84-65289c5a559c"/>
    <d v="2022-11-22T00:00:00"/>
    <x v="155"/>
    <d v="2022-11-22T00:00:00"/>
    <n v="-0.02307543"/>
    <n v="-0.02307543"/>
    <x v="1"/>
    <n v="4.582435344827586"/>
    <n v="-0.1057416660290948"/>
    <n v="-0.10574166602909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d8d8d1178fada9133f24e9516e0829259e2afaf2e0fd2b3a49a77084559f5c"/>
    <n v="1"/>
    <n v="1"/>
  </r>
  <r>
    <s v="3833"/>
    <d v="2022-11-21T00:00:00"/>
    <x v="156"/>
    <d v="2022-11-21T00:00:00"/>
    <n v="-13.2"/>
    <n v="-13.2"/>
    <x v="0"/>
    <n v="1"/>
    <n v="-13.2"/>
    <n v="-13.2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9"/>
    <d v="2022-11-21T00:00:00"/>
    <x v="156"/>
    <d v="2022-11-21T00:00:00"/>
    <n v="-49.5"/>
    <n v="-49.5"/>
    <x v="0"/>
    <n v="1"/>
    <n v="-49.5"/>
    <n v="-49.5"/>
    <n v="1"/>
    <m/>
    <s v="Conta Simples"/>
    <s v="Mailchimp"/>
    <n v="100"/>
    <m/>
    <s v="Mailchimp"/>
    <m/>
    <s v="Software e-mail Marketing"/>
    <m/>
    <s v="Conta Simples"/>
    <m/>
    <x v="68"/>
    <s v="Despesa de Marketing"/>
    <s v="Marketing"/>
    <s v="Operating Costs"/>
    <s v="Operating Costs"/>
    <x v="8"/>
    <m/>
    <m/>
    <n v="0"/>
    <n v="0"/>
  </r>
  <r>
    <s v="715"/>
    <d v="2022-11-21T00:00:00"/>
    <x v="156"/>
    <d v="2022-11-21T00:00:00"/>
    <n v="16413.05"/>
    <n v="16413.05"/>
    <x v="0"/>
    <n v="1"/>
    <n v="16413.05"/>
    <n v="16413.05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6"/>
    <d v="2022-11-21T00:00:00"/>
    <x v="156"/>
    <d v="2022-11-21T00:00:00"/>
    <n v="-16413.05"/>
    <n v="-16413.05"/>
    <x v="0"/>
    <n v="1"/>
    <n v="-16413.05"/>
    <n v="-16413.05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60fe28b-b305-4b59-b633-ed0178dc123a"/>
    <d v="2022-11-21T00:00:00"/>
    <x v="156"/>
    <d v="2022-11-21T00:00:00"/>
    <n v="-0.0106483824"/>
    <n v="-0.0106483824"/>
    <x v="1"/>
    <n v="4.255216693418941"/>
    <n v="-0.04531117454638844"/>
    <n v="-0.045311174546388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a6156e5d8a56fff1b5f4b9e04420638d923b594533339eb626f8635e48e9dc"/>
    <n v="1"/>
    <n v="1"/>
  </r>
  <r>
    <s v="ec207793-c008-4517-88cb-13edd798e1e1"/>
    <d v="2022-11-21T00:00:00"/>
    <x v="156"/>
    <d v="2022-11-21T00:00:00"/>
    <n v="-0.007884899099999999"/>
    <n v="-0.007884899099999999"/>
    <x v="1"/>
    <n v="4.255216693418941"/>
    <n v="-0.03355195427624397"/>
    <n v="-0.033551954276243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2e9a9433efdc8450a3499cd680db59364afc1302a4bfe3e50348b9b9c2c17"/>
    <n v="1"/>
    <n v="1"/>
  </r>
  <r>
    <s v="8fd68f0b-48a6-406f-b834-f8cf6b68f448"/>
    <d v="2022-11-21T00:00:00"/>
    <x v="156"/>
    <d v="2022-11-21T00:00:00"/>
    <n v="-0.007276125899999999"/>
    <n v="-0.007276125899999999"/>
    <x v="1"/>
    <n v="4.255216693418941"/>
    <n v="-0.03096149239309791"/>
    <n v="-0.03096149239309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2082cc2cdae61f56e8100cb1f380f3a87c2678f7ca6a7a22b29d6c353368f0"/>
    <n v="1"/>
    <n v="1"/>
  </r>
  <r>
    <s v="0742350c-c091-4ec7-9ea6-db07af993e0c"/>
    <d v="2022-11-21T00:00:00"/>
    <x v="156"/>
    <d v="2022-11-21T00:00:00"/>
    <n v="-0.005713916"/>
    <n v="-0.005713916"/>
    <x v="1"/>
    <n v="4.255216693418941"/>
    <n v="-0.02431395074799358"/>
    <n v="-0.024313950747993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3857ff392dd401f816a432b857cab5a388b294a4afed19f34fb76964e330c"/>
    <n v="1"/>
    <n v="1"/>
  </r>
  <r>
    <s v="bbc7c2e9-d04b-404c-a41f-4a219c0be5b3"/>
    <d v="2022-11-21T00:00:00"/>
    <x v="156"/>
    <d v="2022-11-21T00:00:00"/>
    <n v="-0.0068577124"/>
    <n v="-0.0068577124"/>
    <x v="1"/>
    <n v="4.255216693418941"/>
    <n v="-0.02918105228314607"/>
    <n v="-0.029181052283146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6172233434a7dc977d71d35101538b489e60c5df2b151244f21aecef4be5e5"/>
    <n v="1"/>
    <n v="1"/>
  </r>
  <r>
    <s v="9651edf1-e75d-406d-b72e-ace0880e664a"/>
    <d v="2022-11-21T00:00:00"/>
    <x v="156"/>
    <d v="2022-11-21T00:00:00"/>
    <n v="-0.004413968"/>
    <n v="-0.004413968"/>
    <x v="1"/>
    <n v="4.255216693418941"/>
    <n v="-0.01878239031781702"/>
    <n v="-0.0187823903178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98787b19928b9d30f990e8747667627d8a0e451b17182a338d43b878a2e00e"/>
    <n v="1"/>
    <n v="1"/>
  </r>
  <r>
    <s v="4f00148b-926b-42ab-a524-7c89a19aeabe"/>
    <d v="2022-11-21T00:00:00"/>
    <x v="156"/>
    <d v="2022-11-21T00:00:00"/>
    <n v="-0.0132607552"/>
    <n v="-0.0132607552"/>
    <x v="1"/>
    <n v="4.255216693418941"/>
    <n v="-0.05642738689438202"/>
    <n v="-0.05642738689438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3e270ff74980e341e4d53069496d2b11177ac46dcf085484aa07210037fbb"/>
    <n v="1"/>
    <n v="1"/>
  </r>
  <r>
    <s v="6e94df5d-30fb-4b6f-871a-0ce9089f89d7"/>
    <d v="2022-11-21T00:00:00"/>
    <x v="156"/>
    <d v="2022-11-21T00:00:00"/>
    <n v="-0.0050985712"/>
    <n v="-0.0050985712"/>
    <x v="1"/>
    <n v="4.255216693418941"/>
    <n v="-0.02169552528282504"/>
    <n v="-0.021695525282825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842d28bb1980e747c6aed83bfca5cbb6d0a6fbda5de116d9b221e2ab9a6fa5"/>
    <n v="1"/>
    <n v="1"/>
  </r>
  <r>
    <s v="b2181150-b5b2-4e6e-a720-52dba63a9c59"/>
    <d v="2022-11-21T00:00:00"/>
    <x v="156"/>
    <d v="2022-11-21T00:00:00"/>
    <n v="-0.0058031231"/>
    <n v="-0.0058031231"/>
    <x v="1"/>
    <n v="4.255216693418941"/>
    <n v="-0.02469354628908507"/>
    <n v="-0.024693546289085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96bc9cac799d4237f08b728c26c43b2db77b47121077e545ee23c475ec7fb"/>
    <n v="1"/>
    <n v="1"/>
  </r>
  <r>
    <s v="e9840010-2e7a-4954-ab32-a568daf04d54"/>
    <d v="2022-11-21T00:00:00"/>
    <x v="156"/>
    <d v="2022-11-21T00:00:00"/>
    <n v="-0.0072269312"/>
    <n v="-0.0072269312"/>
    <x v="1"/>
    <n v="4.255216693418941"/>
    <n v="-0.03075215828443018"/>
    <n v="-0.030752158284430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c533f8d330292803a6fbb13cf8b6e890aa3af31981595e2d6ea059b83d41db"/>
    <n v="1"/>
    <n v="1"/>
  </r>
  <r>
    <s v="0d371f6f-9ff8-443a-902c-256c406403ef"/>
    <d v="2022-11-21T00:00:00"/>
    <x v="156"/>
    <d v="2022-11-21T00:00:00"/>
    <n v="-0.0300088784"/>
    <n v="-0.0300088784"/>
    <x v="1"/>
    <n v="4.255216693418941"/>
    <n v="-0.1276942803184591"/>
    <n v="-0.12769428031845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3a21c96436d3393732a6fc27afa19b0da62f086ce3c682933fef4653f1da7"/>
    <n v="1"/>
    <n v="1"/>
  </r>
  <r>
    <s v="67cc324c-f10b-4a09-b242-4d3002e6839e"/>
    <d v="2022-11-21T00:00:00"/>
    <x v="156"/>
    <d v="2022-11-21T00:00:00"/>
    <n v="-0.0051711972"/>
    <n v="-0.0051711972"/>
    <x v="1"/>
    <n v="4.255216693418941"/>
    <n v="-0.02200456465040129"/>
    <n v="-0.02200456465040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35f085e9406f78401fbf1069e60b25851fc575f3eae136c53aa2b9ce1bf66"/>
    <n v="1"/>
    <n v="1"/>
  </r>
  <r>
    <s v="f91113db-e21f-45e3-abf4-f5eed463df2a"/>
    <d v="2022-11-21T00:00:00"/>
    <x v="156"/>
    <d v="2022-11-21T00:00:00"/>
    <n v="-0.009895256"/>
    <n v="-0.009895256"/>
    <x v="1"/>
    <n v="4.255216693418941"/>
    <n v="-0.04210645851685393"/>
    <n v="-0.04210645851685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854a1b9ee39c432673327dfed14b2360d26a7f89c67d35e847c86d8b736caf"/>
    <n v="1"/>
    <n v="1"/>
  </r>
  <r>
    <s v="ffbde490-e96e-4f27-8fab-6cf3d460abd7"/>
    <d v="2022-11-21T00:00:00"/>
    <x v="156"/>
    <d v="2022-11-21T00:00:00"/>
    <n v="-0.0310489921"/>
    <n v="-0.0310489921"/>
    <x v="1"/>
    <n v="4.255216693418941"/>
    <n v="-0.1321201894977528"/>
    <n v="-0.13212018949775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76445d9566cb6ed1c30767bd981beaec92177d1755fdda17a9bbb732c56d64"/>
    <n v="1"/>
    <n v="1"/>
  </r>
  <r>
    <s v="0fd55de2-6e82-4afb-9dd7-91ba42ab1570"/>
    <d v="2022-11-21T00:00:00"/>
    <x v="156"/>
    <d v="2022-11-21T00:00:00"/>
    <n v="0"/>
    <n v="0"/>
    <x v="1"/>
    <n v="4.255216693418941"/>
    <n v="0"/>
    <n v="0"/>
    <n v="1"/>
    <m/>
    <s v="Gnosis Safe: ProxyFactory 1.3.0"/>
    <m/>
    <m/>
    <m/>
    <m/>
    <m/>
    <s v="Lançamento de custos operacionais"/>
    <m/>
    <s v="Gnosis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e8a3cf01-4462-4ba1-9f3b-0f340100f9c9"/>
    <d v="2022-11-21T00:00:00"/>
    <x v="156"/>
    <d v="2022-11-21T00:00:00"/>
    <n v="-0.008832853599999999"/>
    <n v="-0.008832853599999999"/>
    <x v="1"/>
    <n v="4.255216693418941"/>
    <n v="-0.03758570608924559"/>
    <n v="-0.037585706089245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4b0897136af1aae06a1480a72268334f74107412b479bc39e2ed7927076a5"/>
    <n v="1"/>
    <n v="1"/>
  </r>
  <r>
    <s v="6527d011-c341-4ffb-9f60-a68deab0ec46"/>
    <d v="2022-11-21T00:00:00"/>
    <x v="156"/>
    <d v="2022-11-21T00:00:00"/>
    <n v="-0.0155273296"/>
    <n v="-0.0155273296"/>
    <x v="1"/>
    <n v="4.255216693418941"/>
    <n v="-0.06607215211813805"/>
    <n v="-0.066072152118138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a58a6b0f8a3f7698e6a88dc6cf1f58988725ce72d98dd9fa97c6e3830cf96d"/>
    <n v="1"/>
    <n v="1"/>
  </r>
  <r>
    <s v="b073ef60-c2ac-47d7-9a4c-7cde31d94dc3"/>
    <d v="2022-11-21T00:00:00"/>
    <x v="156"/>
    <d v="2022-11-21T00:00:00"/>
    <n v="-0.007173712"/>
    <n v="-0.007173712"/>
    <x v="1"/>
    <n v="4.255216693418941"/>
    <n v="-0.03052569905617978"/>
    <n v="-0.030525699056179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ed4cef610523e90e048a4548c81070fce59fba376872c49da7d8f425f83dfa"/>
    <n v="1"/>
    <n v="1"/>
  </r>
  <r>
    <s v="ea763822-970b-4af0-a9b4-77628846e7c5"/>
    <d v="2022-11-21T00:00:00"/>
    <x v="156"/>
    <d v="2022-11-21T00:00:00"/>
    <n v="-0.0117332292"/>
    <n v="-0.0117332292"/>
    <x v="1"/>
    <n v="4.255216693418941"/>
    <n v="-0.04992743275955056"/>
    <n v="-0.0499274327595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3b1b24176a4d613d470aec3476ddd44d7dd284d10c9ed34d87678bd919ea16"/>
    <n v="1"/>
    <n v="1"/>
  </r>
  <r>
    <s v="c1712255-68ff-478a-a186-c510d75f0dd2"/>
    <d v="2022-11-21T00:00:00"/>
    <x v="156"/>
    <d v="2022-11-21T00:00:00"/>
    <n v="-0.0104862600041945"/>
    <n v="-0.0104862600041945"/>
    <x v="1"/>
    <n v="4.255216693418941"/>
    <n v="-0.04462130862137982"/>
    <n v="-0.0446213086213798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9223f08232028ffe36c20f39b6d1c7c4ba0c2b1610266691fc6839cdd08fcca"/>
    <n v="1"/>
    <n v="1"/>
  </r>
  <r>
    <s v="ca2cd228-fecb-4484-87f2-03e991a984f5"/>
    <d v="2022-11-21T00:00:00"/>
    <x v="156"/>
    <d v="2022-11-21T00:00:00"/>
    <n v="-0.01115560738776672"/>
    <n v="-0.01115560738776672"/>
    <x v="1"/>
    <n v="4.255216693418941"/>
    <n v="-0.04746952678165261"/>
    <n v="-0.0474695267816526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25bd926864db0b8c6d76a023307be0f59b1a131ef8d132553ff54b27efaa637"/>
    <n v="1"/>
    <n v="1"/>
  </r>
  <r>
    <s v="513a00d3-6d43-4efc-9225-a2e7c21994a4"/>
    <d v="2022-11-21T00:00:00"/>
    <x v="156"/>
    <d v="2022-11-21T00:00:00"/>
    <n v="-0.0126804982"/>
    <n v="-0.0126804982"/>
    <x v="1"/>
    <n v="4.255216693418941"/>
    <n v="-0.05395826762150883"/>
    <n v="-0.05395826762150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b77dba291d51274471a11741f3a27724640624f590de90d687aa3bfb4b3c6c"/>
    <n v="1"/>
    <n v="1"/>
  </r>
  <r>
    <s v="e0c854c3-2ca9-4ace-ac8e-798988df1fa8"/>
    <d v="2022-11-21T00:00:00"/>
    <x v="156"/>
    <d v="2022-11-21T00:00:00"/>
    <n v="-0.009443077345496431"/>
    <n v="-0.009443077345496431"/>
    <x v="1"/>
    <n v="4.255216693418941"/>
    <n v="-0.04018234035780263"/>
    <n v="-0.04018234035780263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7ce663cc988f5fd8e1db3269852948bd0b34779fedf416e94a10c501e0d069a0"/>
    <n v="1"/>
    <n v="1"/>
  </r>
  <r>
    <s v="f745a54d-132d-471a-b779-e28de3e1d384"/>
    <d v="2022-11-21T00:00:00"/>
    <x v="156"/>
    <d v="2022-11-21T00:00:00"/>
    <n v="-0.1117699050795928"/>
    <n v="-0.1117699050795928"/>
    <x v="1"/>
    <n v="4.255216693418941"/>
    <n v="-0.4756051659165337"/>
    <n v="-0.4756051659165337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08739ff2fd67b050045402714d3f96bf9d4bc3376b2f4024e4b9540aca490626"/>
    <n v="1"/>
    <n v="1"/>
  </r>
  <r>
    <s v="41ab94e7-dccf-41db-8c8c-b645dcf12690"/>
    <d v="2022-11-21T00:00:00"/>
    <x v="156"/>
    <d v="2022-11-21T00:00:00"/>
    <n v="-0.007758180003361878"/>
    <n v="-0.007758180003361878"/>
    <x v="1"/>
    <n v="4.255216693418941"/>
    <n v="-0.03301273706085448"/>
    <n v="-0.03301273706085448"/>
    <n v="1"/>
    <m/>
    <s v="Ledger"/>
    <s v="Gnosis Safe: ProxyFactory 1.3.0"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ad1fded0-91c0-4985-a5bb-fae90a5b76c8"/>
    <d v="2022-11-21T00:00:00"/>
    <x v="156"/>
    <d v="2022-11-21T00:00:00"/>
    <n v="-0.0073350144"/>
    <n v="-0.0073350144"/>
    <x v="1"/>
    <n v="4.255216693418941"/>
    <n v="-0.03121207572134832"/>
    <n v="-0.0312120757213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63274c171cf2646baff4dd97b3e43763a405ddcc919670f0577685b64bfab2"/>
    <n v="1"/>
    <n v="1"/>
  </r>
  <r>
    <s v="9feb1807-6fbf-488c-a13e-213d022e633a"/>
    <d v="2022-11-21T00:00:00"/>
    <x v="156"/>
    <d v="2022-11-21T00:00:00"/>
    <n v="-0.009678144"/>
    <n v="-0.009678144"/>
    <x v="1"/>
    <n v="4.255216693418941"/>
    <n v="-0.04118259991011236"/>
    <n v="-0.04118259991011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8ed981006a688038f8bf496986ac4b992c5f87a0f8de3f02a4160cf01b4554"/>
    <n v="1"/>
    <n v="1"/>
  </r>
  <r>
    <s v="067c7a89-72d1-4db1-b088-c5f7ad6c1c4c"/>
    <d v="2022-11-21T00:00:00"/>
    <x v="156"/>
    <d v="2022-11-21T00:00:00"/>
    <n v="-0.0036165696"/>
    <n v="-0.0036165696"/>
    <x v="1"/>
    <n v="4.255216693418941"/>
    <n v="-0.01538928733483146"/>
    <n v="-0.015389287334831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a241a95b7eeece12084819708f0f27616c40e73ed364b376f212417da4a4ef"/>
    <n v="1"/>
    <n v="1"/>
  </r>
  <r>
    <s v="24478b3e-9cbd-4323-b76f-3cf18fecb25e"/>
    <d v="2022-11-21T00:00:00"/>
    <x v="156"/>
    <d v="2022-11-21T00:00:00"/>
    <n v="-0.0060189942"/>
    <n v="-0.0060189942"/>
    <x v="1"/>
    <n v="4.255216693418941"/>
    <n v="-0.02561212459743178"/>
    <n v="-0.025612124597431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84ca7166a0c54fd39817449fbc1c2781ef7097d4f74510c22b38140d4a130"/>
    <n v="1"/>
    <n v="1"/>
  </r>
  <r>
    <s v="4091"/>
    <d v="2022-11-20T00:00:00"/>
    <x v="157"/>
    <d v="2022-11-20T00:00:00"/>
    <n v="-622.63"/>
    <n v="-622.63"/>
    <x v="0"/>
    <n v="1"/>
    <n v="-622.63"/>
    <n v="-622.6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4092"/>
    <d v="2022-11-20T00:00:00"/>
    <x v="157"/>
    <d v="2022-11-20T00:00:00"/>
    <n v="-118.59"/>
    <n v="-118.59"/>
    <x v="0"/>
    <n v="1"/>
    <n v="-118.59"/>
    <n v="-118.59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eaf5c333-4471-4484-8ab2-3ec02210eddc"/>
    <d v="2022-11-20T00:00:00"/>
    <x v="157"/>
    <d v="2022-11-20T00:00:00"/>
    <n v="-0.00433483"/>
    <n v="-0.00433483"/>
    <x v="1"/>
    <n v="4.375135722041259"/>
    <n v="-0.01896546958197611"/>
    <n v="-0.018965469581976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efbbb0e23bb045d127ef5f2750a031befc76de2906d93332cccd1efd974d6f"/>
    <n v="1"/>
    <n v="1"/>
  </r>
  <r>
    <s v="99c7b37e-5a9a-450b-9bcd-7cc1fdcfd828"/>
    <d v="2022-11-20T00:00:00"/>
    <x v="157"/>
    <d v="2022-11-20T00:00:00"/>
    <n v="-0.0043246304"/>
    <n v="-0.0043246304"/>
    <x v="1"/>
    <n v="4.375135722041259"/>
    <n v="-0.01892084494766558"/>
    <n v="-0.018920844947665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39351ae29fcace3db45650cd8ade9e8dd4d5da32e3d4a39dd01b6c84017030"/>
    <n v="1"/>
    <n v="1"/>
  </r>
  <r>
    <s v="c788ee0f-9529-484d-a899-5418c5a7b01f"/>
    <d v="2022-11-19T00:00:00"/>
    <x v="158"/>
    <d v="2022-11-19T00:00:00"/>
    <n v="-0.0046370626"/>
    <n v="-0.0046370626"/>
    <x v="1"/>
    <n v="4.731891891891892"/>
    <n v="-0.02194207891913514"/>
    <n v="-0.021942078919135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3080097191e6fa546ce2330655dfea60861ca58c3fe273f8d40a13b173523a"/>
    <n v="1"/>
    <n v="1"/>
  </r>
  <r>
    <s v="46afb753-3073-4c81-8c31-60a31b5786eb"/>
    <d v="2022-11-19T00:00:00"/>
    <x v="158"/>
    <d v="2022-11-19T00:00:00"/>
    <n v="-0.004783612400000001"/>
    <n v="-0.004783612400000001"/>
    <x v="1"/>
    <n v="4.731891891891892"/>
    <n v="-0.02263553672951352"/>
    <n v="-0.02263553672951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86c38a1774af2651add2a492bfe862de541ccf7531d08ab298c733f96d7732"/>
    <n v="1"/>
    <n v="1"/>
  </r>
  <r>
    <s v="3dfab451-b2af-4443-b86b-495bf6432c60"/>
    <d v="2022-11-19T00:00:00"/>
    <x v="158"/>
    <d v="2022-11-19T00:00:00"/>
    <n v="-0.0072901784"/>
    <n v="-0.0072901784"/>
    <x v="1"/>
    <n v="4.731891891891892"/>
    <n v="-0.0344963360614054"/>
    <n v="-0.0344963360614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082ba7088068e068e100d154cfa66c4b3b8d5dd5b9f2b473f1fe974355833e"/>
    <n v="1"/>
    <n v="1"/>
  </r>
  <r>
    <s v="abec707d-103b-4b07-ae69-63b15cd42425"/>
    <d v="2022-11-19T00:00:00"/>
    <x v="158"/>
    <d v="2022-11-19T00:00:00"/>
    <n v="-0.0042532332"/>
    <n v="-0.0042532332"/>
    <x v="1"/>
    <n v="4.731891891891892"/>
    <n v="-0.02012583969340541"/>
    <n v="-0.020125839693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265687e706076691fb7129a1c9ce50100e87f70e448c3e6e5430ee3476777"/>
    <n v="1"/>
    <n v="1"/>
  </r>
  <r>
    <s v="e18b826f-d29f-41dd-8e01-46527425e130"/>
    <d v="2022-11-19T00:00:00"/>
    <x v="158"/>
    <d v="2022-11-19T00:00:00"/>
    <n v="-0.004702015600000001"/>
    <n v="-0.004702015600000001"/>
    <x v="1"/>
    <n v="4.731891891891892"/>
    <n v="-0.02224942949318919"/>
    <n v="-0.022249429493189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0aae136b22c500544507aa6789ee3eff42499307d176fd259ebc50d52b7862"/>
    <n v="1"/>
    <n v="1"/>
  </r>
  <r>
    <s v="541dd759-8928-4ac6-a1d1-0a12543f5e51"/>
    <d v="2022-11-19T00:00:00"/>
    <x v="158"/>
    <d v="2022-11-19T00:00:00"/>
    <n v="-0.009309618400000001"/>
    <n v="-0.009309618400000001"/>
    <x v="1"/>
    <n v="4.731891891891892"/>
    <n v="-0.04405210782356757"/>
    <n v="-0.044052107823567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164a3905448ff3b5be7429c1589516dbffc588777c91314c23a6ee8fbfb780"/>
    <n v="1"/>
    <n v="1"/>
  </r>
  <r>
    <s v="57367523-77b1-4ff4-8bee-384f9d9f4033"/>
    <d v="2022-11-19T00:00:00"/>
    <x v="158"/>
    <d v="2022-11-19T00:00:00"/>
    <n v="-0.0050106648"/>
    <n v="-0.0050106648"/>
    <x v="1"/>
    <n v="4.731891891891892"/>
    <n v="-0.02370992414010811"/>
    <n v="-0.02370992414010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6a44d47964907f8b88fecb8b3af0135c6eaf1984a1b8cd957e5fab954d184"/>
    <n v="1"/>
    <n v="1"/>
  </r>
  <r>
    <s v="cb11d443-cd59-49f0-87ef-934c59bfe80e"/>
    <d v="2022-11-19T00:00:00"/>
    <x v="158"/>
    <d v="2022-11-19T00:00:00"/>
    <n v="-0.003098704"/>
    <n v="-0.003098704"/>
    <x v="1"/>
    <n v="4.731891891891892"/>
    <n v="-0.01466273233297298"/>
    <n v="-0.01466273233297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fbd750a9836dc2b0c91e72c36639486969c5a9e08a89d12c1442b2cbd5172"/>
    <n v="1"/>
    <n v="1"/>
  </r>
  <r>
    <s v="8c2dea1e-c721-449d-aca5-4b04ea73eb94"/>
    <d v="2022-11-19T00:00:00"/>
    <x v="158"/>
    <d v="2022-11-19T00:00:00"/>
    <n v="-0.003777872"/>
    <n v="-0.003777872"/>
    <x v="1"/>
    <n v="4.731891891891892"/>
    <n v="-0.01787648188540541"/>
    <n v="-0.017876481885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d69ef224bd7622fea6d3e22b620bda7416c4017d1777f1e02f8e297750dce3"/>
    <n v="1"/>
    <n v="1"/>
  </r>
  <r>
    <s v="384"/>
    <d v="2022-11-18T00:00:00"/>
    <x v="159"/>
    <d v="2022-11-18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Ou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5"/>
    <d v="2022-11-18T00:00:00"/>
    <x v="159"/>
    <d v="2022-11-18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4093"/>
    <d v="2022-11-18T00:00:00"/>
    <x v="159"/>
    <d v="2022-11-18T00:00:00"/>
    <n v="-24.51"/>
    <n v="-24.51"/>
    <x v="0"/>
    <n v="1"/>
    <n v="-24.51"/>
    <n v="-24.51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716"/>
    <d v="2022-11-18T00:00:00"/>
    <x v="159"/>
    <d v="2022-11-18T00:00:00"/>
    <n v="61000"/>
    <n v="61000"/>
    <x v="0"/>
    <n v="1"/>
    <n v="61000"/>
    <n v="61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77"/>
    <d v="2022-11-18T00:00:00"/>
    <x v="159"/>
    <d v="2022-11-18T00:00:00"/>
    <n v="-61000"/>
    <n v="-61000"/>
    <x v="0"/>
    <n v="1"/>
    <n v="-61000"/>
    <n v="-61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a53e53a-13aa-4145-bfe7-b4d76549134a"/>
    <d v="2022-11-18T00:00:00"/>
    <x v="159"/>
    <d v="2022-11-18T00:00:00"/>
    <n v="-0.0070874535"/>
    <n v="-0.0070874535"/>
    <x v="1"/>
    <n v="4.732758620689655"/>
    <n v="-0.03354320665086206"/>
    <n v="-0.033543206650862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88e642452b5077191a711cecc350382ccb8c9c841059e14b3b4ef797cd26b"/>
    <n v="1"/>
    <n v="1"/>
  </r>
  <r>
    <s v="ed95efac-da58-4cc4-bc15-ea83cfbc3f8d"/>
    <d v="2022-11-18T00:00:00"/>
    <x v="159"/>
    <d v="2022-11-18T00:00:00"/>
    <n v="-0.006680886400000001"/>
    <n v="-0.006680886400000001"/>
    <x v="1"/>
    <n v="4.732758620689655"/>
    <n v="-0.03161902270344828"/>
    <n v="-0.03161902270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3a3eb4c55b7c2e8dc98666c0139766cf4f2a5a5d727a335759918e6dc0cabf"/>
    <n v="1"/>
    <n v="1"/>
  </r>
  <r>
    <s v="95f5d10d-cb82-48d5-aa3f-68eae31b861d"/>
    <d v="2022-11-18T00:00:00"/>
    <x v="159"/>
    <d v="2022-11-18T00:00:00"/>
    <n v="-0.0089664528"/>
    <n v="-0.0089664528"/>
    <x v="1"/>
    <n v="4.732758620689655"/>
    <n v="-0.04243605678620689"/>
    <n v="-0.0424360567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80f9a380ecaeca10b32303875fd4b8294a3436b5fe7942d8666088556bea23"/>
    <n v="1"/>
    <n v="1"/>
  </r>
  <r>
    <s v="0c3f6db5-0e4a-4aad-8a7c-fc2f9b487c1e"/>
    <d v="2022-11-18T00:00:00"/>
    <x v="159"/>
    <d v="2022-11-18T00:00:00"/>
    <n v="-0.0101332434"/>
    <n v="-0.0101332434"/>
    <x v="1"/>
    <n v="4.732758620689655"/>
    <n v="-0.04795819505689655"/>
    <n v="-0.0479581950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08f17283c2b1bf947576cec6a32f15771b166a830fb99975a608be0d70340"/>
    <n v="1"/>
    <n v="1"/>
  </r>
  <r>
    <s v="f981ee65-719c-40c3-8402-a392e587c935"/>
    <d v="2022-11-18T00:00:00"/>
    <x v="159"/>
    <d v="2022-11-18T00:00:00"/>
    <n v="-0.0077545632"/>
    <n v="-0.0077545632"/>
    <x v="1"/>
    <n v="4.732758620689655"/>
    <n v="-0.03670047583448276"/>
    <n v="-0.036700475834482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7ad590f68906a17ac989f6453daf1a3f3775674646ddce3aea22fd59b0ba03"/>
    <n v="1"/>
    <n v="1"/>
  </r>
  <r>
    <s v="6f60232c-ffe5-4bc3-aeb9-92c27dccf74d"/>
    <d v="2022-11-18T00:00:00"/>
    <x v="159"/>
    <d v="2022-11-18T00:00:00"/>
    <n v="-0.0037330536"/>
    <n v="-0.0037330536"/>
    <x v="1"/>
    <n v="4.732758620689655"/>
    <n v="-0.01766764160689655"/>
    <n v="-0.0176676416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f3760dcb6137485527eded3395d11a5d50250d7f997330657caa0b107b1f4"/>
    <n v="1"/>
    <n v="1"/>
  </r>
  <r>
    <s v="0021e4e4-bd1c-4087-8c22-2c95ba11c154"/>
    <d v="2022-11-18T00:00:00"/>
    <x v="159"/>
    <d v="2022-11-18T00:00:00"/>
    <n v="-0.009650708000000001"/>
    <n v="-0.009650708000000001"/>
    <x v="1"/>
    <n v="4.732758620689655"/>
    <n v="-0.04567447148275862"/>
    <n v="-0.045674471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f968a806045ff4adde727bd28eee261d3134817dd2414dd2be842cefda55de"/>
    <n v="1"/>
    <n v="1"/>
  </r>
  <r>
    <s v="e22a4684-2ce4-4adb-8a1d-a080141eac01"/>
    <d v="2022-11-18T00:00:00"/>
    <x v="159"/>
    <d v="2022-11-18T00:00:00"/>
    <n v="-0.0046612172"/>
    <n v="-0.0046612172"/>
    <x v="1"/>
    <n v="4.732758620689655"/>
    <n v="-0.02206041588620689"/>
    <n v="-0.0220604158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c3533df6e5bfd388c2de15899bbfcaf99ed196fb94010ede0c94e3d90d337"/>
    <n v="1"/>
    <n v="1"/>
  </r>
  <r>
    <s v="8fbc393f-6c20-46a6-aee9-cad2afa771f4"/>
    <d v="2022-11-18T00:00:00"/>
    <x v="159"/>
    <d v="2022-11-18T00:00:00"/>
    <n v="-0.0047632132"/>
    <n v="-0.0047632132"/>
    <x v="1"/>
    <n v="4.732758620689655"/>
    <n v="-0.02254313833448275"/>
    <n v="-0.0225431383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3b716b3eb83d4a3e23f702af91a2a0a6d6bc4e17ad6e01d1bd8ff5caba7572"/>
    <n v="1"/>
    <n v="1"/>
  </r>
  <r>
    <s v="bdf2d78c-83b6-47dc-aad6-4f7ea4056ac2"/>
    <d v="2022-11-18T00:00:00"/>
    <x v="159"/>
    <d v="2022-11-18T00:00:00"/>
    <n v="-0.003656671092797426"/>
    <n v="-0.003656671092797426"/>
    <x v="1"/>
    <n v="4.732758620689655"/>
    <n v="-0.01730614163746368"/>
    <n v="-0.017306141637463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2e9d1ab74a5a72d180ab715ae1de2318bae8b3a60c45af994b2cd32540a7a0"/>
    <n v="1"/>
    <n v="1"/>
  </r>
  <r>
    <s v="2eab0215-ee23-4a61-98de-53b1ab7b3b26"/>
    <d v="2022-11-18T00:00:00"/>
    <x v="159"/>
    <d v="2022-11-18T00:00:00"/>
    <n v="-0.005472450100000001"/>
    <n v="-0.005472450100000001"/>
    <x v="1"/>
    <n v="4.732758620689655"/>
    <n v="-0.02589978538706897"/>
    <n v="-0.025899785387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1e772363d1cc22c6c6ba002f8e6402cb9553a64bb3a03fd717a481fe09620"/>
    <n v="1"/>
    <n v="1"/>
  </r>
  <r>
    <s v="cc1c25a1-b957-4d8e-b52b-b1ca69c7e913"/>
    <d v="2022-11-18T00:00:00"/>
    <x v="159"/>
    <d v="2022-11-18T00:00:00"/>
    <n v="-0.0052119956"/>
    <n v="-0.0052119956"/>
    <x v="1"/>
    <n v="4.732758620689655"/>
    <n v="-0.02466711710689655"/>
    <n v="-0.0246671171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5fb47740f74a677f61ed68b180ecc14d70083b81f96c3af3461dc69464c49a"/>
    <n v="1"/>
    <n v="1"/>
  </r>
  <r>
    <s v="5c4b52e9-377c-47ae-9efb-e15ad240fef6"/>
    <d v="2022-11-18T00:00:00"/>
    <x v="159"/>
    <d v="2022-11-18T00:00:00"/>
    <n v="-0.0040186424"/>
    <n v="-0.0040186424"/>
    <x v="1"/>
    <n v="4.732758620689655"/>
    <n v="-0.01901926446206897"/>
    <n v="-0.019019264462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b0e217237aeddf5c550875ebfdfc091e9e56cb00ee407c74e656bb623018a9"/>
    <n v="1"/>
    <n v="1"/>
  </r>
  <r>
    <s v="b8634402-f5ce-4b61-8675-b19d2a6fd412"/>
    <d v="2022-11-18T00:00:00"/>
    <x v="159"/>
    <d v="2022-11-18T00:00:00"/>
    <n v="-0.025496562"/>
    <n v="-0.025496562"/>
    <x v="1"/>
    <n v="4.732758620689655"/>
    <n v="-0.1206690736034483"/>
    <n v="-0.1206690736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1be6b03bad2c00a395960453481ff9a81a8cf1d32703cc57661af1fc4d8e"/>
    <n v="1"/>
    <n v="1"/>
  </r>
  <r>
    <s v="7cffe13d-8e30-49b8-a386-21c641a01925"/>
    <d v="2022-11-18T00:00:00"/>
    <x v="159"/>
    <d v="2022-11-18T00:00:00"/>
    <n v="-0.0044230816"/>
    <n v="-0.0044230816"/>
    <x v="1"/>
    <n v="4.732758620689655"/>
    <n v="-0.02093337757241379"/>
    <n v="-0.0209333775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8f23bbaab68d3eb8e675e4144f79cd5abbda7358a1eed0aba1fd7afd76c423"/>
    <n v="1"/>
    <n v="1"/>
  </r>
  <r>
    <s v="793af195-cc14-46b3-afa4-c5963528a36d"/>
    <d v="2022-11-18T00:00:00"/>
    <x v="159"/>
    <d v="2022-11-18T00:00:00"/>
    <n v="-0.0072825144"/>
    <n v="-0.0072825144"/>
    <x v="1"/>
    <n v="4.732758620689655"/>
    <n v="-0.03446638280689655"/>
    <n v="-0.0344663828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58edb26662872d127d9aa585db0081bbc7b9546c341fd663ae7fdedc50c23a"/>
    <n v="1"/>
    <n v="1"/>
  </r>
  <r>
    <s v="a5d01952-0fe2-4e8d-a6ad-bed8d671a5cc"/>
    <d v="2022-11-18T00:00:00"/>
    <x v="159"/>
    <d v="2022-11-18T00:00:00"/>
    <n v="-0.0054673024"/>
    <n v="-0.0054673024"/>
    <x v="1"/>
    <n v="4.732758620689655"/>
    <n v="-0.02587542256551724"/>
    <n v="-0.025875422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d69f32f88a4445d0906fcf509ad6ee77c47d2516e0aff69ced4cb0ef3330a1"/>
    <n v="1"/>
    <n v="1"/>
  </r>
  <r>
    <s v="b2f79ee3-3496-4273-85b9-a23c669c9308"/>
    <d v="2022-11-18T00:00:00"/>
    <x v="159"/>
    <d v="2022-11-18T00:00:00"/>
    <n v="-0.006568542399999999"/>
    <n v="-0.006568542399999999"/>
    <x v="1"/>
    <n v="4.732758620689655"/>
    <n v="-0.03108732566896551"/>
    <n v="-0.031087325668965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7a638b78b492cb2c4c64000a3d9eece2e1d17bfb4e6001108d5d07f5bf2722"/>
    <n v="1"/>
    <n v="1"/>
  </r>
  <r>
    <s v="0395c44b-3da7-46df-83c6-60a2168786b9"/>
    <d v="2022-11-18T00:00:00"/>
    <x v="159"/>
    <d v="2022-11-18T00:00:00"/>
    <n v="-0.0054363868"/>
    <n v="-0.0054363868"/>
    <x v="1"/>
    <n v="4.732758620689655"/>
    <n v="-0.02572910649310345"/>
    <n v="-0.02572910649310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8645d9f34bf0f5b6a40245123ac307e1a8ad99f29e170912af7ce58a56b57a"/>
    <n v="1"/>
    <n v="1"/>
  </r>
  <r>
    <s v="c7b88438-4393-440b-a08b-56b1f669d5c9"/>
    <d v="2022-11-18T00:00:00"/>
    <x v="159"/>
    <d v="2022-11-18T00:00:00"/>
    <n v="-0.004236310399999999"/>
    <n v="-0.004236310399999999"/>
    <x v="1"/>
    <n v="4.732758620689655"/>
    <n v="-0.02004943456551724"/>
    <n v="-0.020049434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8d414028408bf9c28838fae9641ff5292d8eed6ccc9d8001eeb9ccaf0e84eb"/>
    <n v="1"/>
    <n v="1"/>
  </r>
  <r>
    <s v="4fcdc60e-bc45-442b-9ce6-5889c1a17f95"/>
    <d v="2022-11-18T00:00:00"/>
    <x v="159"/>
    <d v="2022-11-18T00:00:00"/>
    <n v="-0.0059259676"/>
    <n v="-0.0059259676"/>
    <x v="1"/>
    <n v="4.732758620689655"/>
    <n v="-0.02804617424482759"/>
    <n v="-0.0280461742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ef314cf7631711e2af99ee211379bbb424a65928183594d543e2668a84bbf"/>
    <n v="1"/>
    <n v="1"/>
  </r>
  <r>
    <s v="4934795d-5282-41f4-ad7c-9ffc8f99eabf"/>
    <d v="2022-11-18T00:00:00"/>
    <x v="159"/>
    <d v="2022-11-18T00:00:00"/>
    <n v="-0.003620858"/>
    <n v="-0.003620858"/>
    <x v="1"/>
    <n v="4.732758620689655"/>
    <n v="-0.0171366469137931"/>
    <n v="-0.0171366469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51d886bf737cf97a0bf550aaa2b226a4c2102274e8c03f0ee7eeae3c0682c"/>
    <n v="1"/>
    <n v="1"/>
  </r>
  <r>
    <s v="a758dc5a-d5e1-44de-8877-2aa2e74030c2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7448f39899f7394e11bd4df616437f1b42e932744efd2db320cad958200c8"/>
    <n v="1"/>
    <n v="1"/>
  </r>
  <r>
    <s v="c7e3a07d-d240-49d7-996b-cbd1bf4c6431"/>
    <d v="2022-11-18T00:00:00"/>
    <x v="159"/>
    <d v="2022-11-18T00:00:00"/>
    <n v="-0.0052678932"/>
    <n v="-0.0052678932"/>
    <x v="1"/>
    <n v="4.732758620689655"/>
    <n v="-0.02493166695517241"/>
    <n v="-0.024931666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1f7a4faac79cea5b616e2a8c1aae9f725394e5d8d332ee3d57c6db53776734"/>
    <n v="1"/>
    <n v="1"/>
  </r>
  <r>
    <s v="a4ceceb0-8889-459e-b22c-2034fc7fc3a7"/>
    <d v="2022-11-18T00:00:00"/>
    <x v="159"/>
    <d v="2022-11-18T00:00:00"/>
    <n v="-0.00407984"/>
    <n v="-0.00407984"/>
    <x v="1"/>
    <n v="4.732758620689655"/>
    <n v="-0.01930889793103448"/>
    <n v="-0.0193088979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4a3013f9474a73935ce5fbac361ec777e1718871df5f95ea7d48aa49f4d143"/>
    <n v="1"/>
    <n v="1"/>
  </r>
  <r>
    <s v="d535912f-0c4b-41c7-ac89-5b6242ad6f92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f97b2c58141fb9278b298a31dd6bd30a68c4281652d5a0e214e473d8c0855"/>
    <n v="1"/>
    <n v="1"/>
  </r>
  <r>
    <s v="b6ecf765-9658-4170-95aa-f587f3f93b21"/>
    <d v="2022-11-18T00:00:00"/>
    <x v="159"/>
    <d v="2022-11-18T00:00:00"/>
    <n v="-0.052865384"/>
    <n v="-0.052865384"/>
    <x v="1"/>
    <n v="4.732758620689655"/>
    <n v="-0.250199101862069"/>
    <n v="-0.250199101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26e3a3511a2bde79cbecfc9d4192eb0d6ba514ba71d97ee34709c7ff6fae40"/>
    <n v="1"/>
    <n v="1"/>
  </r>
  <r>
    <s v="ea1f0b85-bb89-42dd-aa4b-5c7dba69c056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1c01cc69e8d6ddad6ceae3dad8ca63d3cfcac1d385528fffea4330467af889"/>
    <n v="1"/>
    <n v="1"/>
  </r>
  <r>
    <s v="aaaa3434-1461-4bbb-b22f-cbf0c7b8d989"/>
    <d v="2022-11-18T00:00:00"/>
    <x v="159"/>
    <d v="2022-11-18T00:00:00"/>
    <n v="-0.00403256"/>
    <n v="-0.00403256"/>
    <x v="1"/>
    <n v="4.732758620689655"/>
    <n v="-0.01908513310344827"/>
    <n v="-0.0190851331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dc5800d0714a9371e5311e9ca299d2571c18d1766565ce9d3796db58237a25"/>
    <n v="1"/>
    <n v="1"/>
  </r>
  <r>
    <s v="a834a034-c59a-4682-beb8-34c65b974b22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8c92b73e739489c782643367e46fc41658dc6a82909732c0f897b4f18fc01"/>
    <n v="1"/>
    <n v="1"/>
  </r>
  <r>
    <s v="d03d3169-6582-43c8-ace7-b667df0f286f"/>
    <d v="2022-11-18T00:00:00"/>
    <x v="159"/>
    <d v="2022-11-18T00:00:00"/>
    <n v="-0.0047626656"/>
    <n v="-0.0047626656"/>
    <x v="1"/>
    <n v="4.732758620689655"/>
    <n v="-0.02254054667586207"/>
    <n v="-0.022540546675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5b18b46e07f9811937884e7d7c477ebdac5c24adde6d5fadd62bbbb8ac757"/>
    <n v="1"/>
    <n v="1"/>
  </r>
  <r>
    <s v="75d076de-905f-4552-b733-821a6ea7d0f1"/>
    <d v="2022-11-18T00:00:00"/>
    <x v="159"/>
    <d v="2022-11-18T00:00:00"/>
    <n v="-0.0036708168"/>
    <n v="-0.0036708168"/>
    <x v="1"/>
    <n v="4.732758620689655"/>
    <n v="-0.01737308985517241"/>
    <n v="-0.0173730898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89b8aac93551def9dea7f7a20141f4e2bcc6cf4afecabe846ce6aecb055b38"/>
    <n v="1"/>
    <n v="1"/>
  </r>
  <r>
    <s v="74a334c8-ab15-4edb-a6f4-35f47fea50bc"/>
    <d v="2022-11-18T00:00:00"/>
    <x v="159"/>
    <d v="2022-11-18T00:00:00"/>
    <n v="-0.0059864608"/>
    <n v="-0.0059864608"/>
    <x v="1"/>
    <n v="4.732758620689655"/>
    <n v="-0.02833247395862069"/>
    <n v="-0.0283324739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09a9f968a9b54af065ede723207bcd3264a33771cd8e29db0bd91b39ede446"/>
    <n v="1"/>
    <n v="1"/>
  </r>
  <r>
    <s v="41fb0ed3-de55-43ec-9363-f98c033bdc31"/>
    <d v="2022-11-18T00:00:00"/>
    <x v="159"/>
    <d v="2022-11-18T00:00:00"/>
    <n v="-0.009208646399999999"/>
    <n v="-0.009208646399999999"/>
    <x v="1"/>
    <n v="4.732758620689655"/>
    <n v="-0.04358230063448275"/>
    <n v="-0.0435823006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4d9437813423d0a05c15f8c2e533273c8730ef32380a217c2cb7a0958d25f4"/>
    <n v="1"/>
    <n v="1"/>
  </r>
  <r>
    <s v="d8b6f101-a58e-490c-b0d6-c867792c46a7"/>
    <d v="2022-11-18T00:00:00"/>
    <x v="159"/>
    <d v="2022-11-18T00:00:00"/>
    <n v="-0.0075351312"/>
    <n v="-0.0075351312"/>
    <x v="1"/>
    <n v="4.732758620689655"/>
    <n v="-0.03566195714482758"/>
    <n v="-0.0356619571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ce5f404d044eb31eb2132994f65717411a9882cfdc20c7701dda53d45316c"/>
    <n v="1"/>
    <n v="1"/>
  </r>
  <r>
    <s v="dfea305b-8612-44b3-8654-6abff9038fe1"/>
    <d v="2022-11-18T00:00:00"/>
    <x v="159"/>
    <d v="2022-11-18T00:00:00"/>
    <n v="-0.007900188799999999"/>
    <n v="-0.007900188799999999"/>
    <x v="1"/>
    <n v="4.732758620689655"/>
    <n v="-0.03738968664827585"/>
    <n v="-0.037389686648275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7ebe0ff1960a4f3cdfd640b7a7c32f2c63f2cce2344803fb0de5031b769e27"/>
    <n v="1"/>
    <n v="1"/>
  </r>
  <r>
    <s v="6321261b-d5f4-4464-b710-654f9d40fa47"/>
    <d v="2022-11-18T00:00:00"/>
    <x v="159"/>
    <d v="2022-11-18T00:00:00"/>
    <n v="-0.009149041200000001"/>
    <n v="-0.009149041200000001"/>
    <x v="1"/>
    <n v="4.732758620689655"/>
    <n v="-0.04330020361034483"/>
    <n v="-0.0433002036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45f34dc9a97be95c015dd9ecf8af747e19d1b592c04e2fac75f83370b01c6"/>
    <n v="1"/>
    <n v="1"/>
  </r>
  <r>
    <s v="ff2c2a4f-c1ed-4f1e-bae2-983a68e94253"/>
    <d v="2022-11-18T00:00:00"/>
    <x v="159"/>
    <d v="2022-11-18T00:00:00"/>
    <n v="-0.004558689699999999"/>
    <n v="-0.004558689699999999"/>
    <x v="1"/>
    <n v="4.732758620689655"/>
    <n v="-0.02157517797672413"/>
    <n v="-0.0215751779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abfd6ebbd3d9c038fe31e3053d0dcf11744050c64ab7a67e65f7723babcdf"/>
    <n v="1"/>
    <n v="1"/>
  </r>
  <r>
    <s v="d16f470f-12cf-4299-8efa-55321f510353"/>
    <d v="2022-11-18T00:00:00"/>
    <x v="159"/>
    <d v="2022-11-18T00:00:00"/>
    <n v="-0.004640818"/>
    <n v="-0.004640818"/>
    <x v="1"/>
    <n v="4.732758620689655"/>
    <n v="-0.02196387139655172"/>
    <n v="-0.0219638713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cee75532c32e068621eade12038acaf6ca1ab07d4246e1e9206a9b07b0b1ea"/>
    <n v="1"/>
    <n v="1"/>
  </r>
  <r>
    <s v="1a75df62-2d48-40d0-8f89-1f36586bc23d"/>
    <d v="2022-11-18T00:00:00"/>
    <x v="159"/>
    <d v="2022-11-18T00:00:00"/>
    <n v="-0.0057904248"/>
    <n v="-0.0057904248"/>
    <x v="1"/>
    <n v="4.732758620689655"/>
    <n v="-0.02740468288965517"/>
    <n v="-0.02740468288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310ea8948b9ccbe15a07624180121e861f57a539e7dc0b165ade908a8fa44f"/>
    <n v="1"/>
    <n v="1"/>
  </r>
  <r>
    <s v="247c4d95-e5d6-4dbe-8d50-351157f8f0ff"/>
    <d v="2022-11-18T00:00:00"/>
    <x v="159"/>
    <d v="2022-11-18T00:00:00"/>
    <n v="-0.005150798"/>
    <n v="-0.005150798"/>
    <x v="1"/>
    <n v="4.732758620689655"/>
    <n v="-0.02437748363793103"/>
    <n v="-0.02437748363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0c490f26fb2aa06d56eb3dd1240746667c6ff0a97d8092c1676c4840627bed"/>
    <n v="1"/>
    <n v="1"/>
  </r>
  <r>
    <s v="da1a495c-9410-461b-886d-fee1ae70e100"/>
    <d v="2022-11-18T00:00:00"/>
    <x v="159"/>
    <d v="2022-11-18T00:00:00"/>
    <n v="-0.004028842"/>
    <n v="-0.004028842"/>
    <x v="1"/>
    <n v="4.732758620689655"/>
    <n v="-0.01906753670689655"/>
    <n v="-0.0190675367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bdad41794178a8f26eab15bb1cbe559f7ffd04e535da735fd47b87fb2624a8"/>
    <n v="1"/>
    <n v="1"/>
  </r>
  <r>
    <s v="67cc3ce4-f3aa-4efd-acaf-6789c04d7ef4"/>
    <d v="2022-11-18T00:00:00"/>
    <x v="159"/>
    <d v="2022-11-18T00:00:00"/>
    <n v="-0.0107131483"/>
    <n v="-0.0107131483"/>
    <x v="1"/>
    <n v="4.732758620689655"/>
    <n v="-0.05070274497155172"/>
    <n v="-0.050702744971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c2f80a011ecf3d259493a304797bffa94e134d2a26fe341a9809af52bd50cc"/>
    <n v="1"/>
    <n v="1"/>
  </r>
  <r>
    <s v="c69ad463-53de-44b3-b098-013009a0f938"/>
    <d v="2022-11-18T00:00:00"/>
    <x v="159"/>
    <d v="2022-11-18T00:00:00"/>
    <n v="-0.003692454"/>
    <n v="-0.003692454"/>
    <x v="1"/>
    <n v="4.732758620689655"/>
    <n v="-0.0174754935"/>
    <n v="-0.01747549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6d4ae7e7d9768574f1ffbe4a764f5a6a5ebd2f17a0cdef9c955983c2dc793"/>
    <n v="1"/>
    <n v="1"/>
  </r>
  <r>
    <s v="6d9e1930-b4be-4118-ae8f-d7bf36cd590d"/>
    <d v="2022-11-18T00:00:00"/>
    <x v="159"/>
    <d v="2022-11-18T00:00:00"/>
    <n v="-0.0027421408"/>
    <n v="-0.0027421408"/>
    <x v="1"/>
    <n v="4.732758620689655"/>
    <n v="-0.01297789051034483"/>
    <n v="-0.0129778905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9acc8a863677abfd8f05a50f1493468fd4077b78f6db95a0a40f891f141d02"/>
    <n v="1"/>
    <n v="1"/>
  </r>
  <r>
    <s v="d39eddf9-2af9-43b7-861c-0289a7f8414f"/>
    <d v="2022-11-18T00:00:00"/>
    <x v="159"/>
    <d v="2022-11-18T00:00:00"/>
    <n v="-0.006603116"/>
    <n v="-0.006603116"/>
    <x v="1"/>
    <n v="4.732758620689655"/>
    <n v="-0.03125095417241379"/>
    <n v="-0.0312509541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a1f08a9dd8e6ede067f458a5c885f7d42e3f357eedff941f7fd767f4695712"/>
    <n v="1"/>
    <n v="1"/>
  </r>
  <r>
    <s v="17e17005-6158-4cc5-adbe-868656b78c89"/>
    <d v="2022-11-18T00:00:00"/>
    <x v="159"/>
    <d v="2022-11-18T00:00:00"/>
    <n v="-0.0043466752"/>
    <n v="-0.0043466752"/>
    <x v="1"/>
    <n v="4.732758620689655"/>
    <n v="-0.02057176452413793"/>
    <n v="-0.0205717645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7f2b121b00b0a527eb665f2fbcf39538a24e0d4a0cd9866a4dfef65f9d6df5"/>
    <n v="1"/>
    <n v="1"/>
  </r>
  <r>
    <s v="c5541d66-b64f-48dc-a108-d3f8d5b320c4"/>
    <d v="2022-11-18T00:00:00"/>
    <x v="159"/>
    <d v="2022-11-18T00:00:00"/>
    <n v="-0.0076799829"/>
    <n v="-0.0076799829"/>
    <x v="1"/>
    <n v="4.732758620689655"/>
    <n v="-0.03634750527672413"/>
    <n v="-0.0363475052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14a5f7eb5a4e3b61f3010387a3d1d87338700b61a44636d61ec8bea084a2a"/>
    <n v="1"/>
    <n v="1"/>
  </r>
  <r>
    <s v="d8f410ee-0e2b-45b7-8144-7a51c24b67c9"/>
    <d v="2022-11-18T00:00:00"/>
    <x v="159"/>
    <d v="2022-11-18T00:00:00"/>
    <n v="-0.0060106368"/>
    <n v="-0.0060106368"/>
    <x v="1"/>
    <n v="4.732758620689655"/>
    <n v="-0.02844689313103448"/>
    <n v="-0.0284468931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dd6f0886277f8378df1079e3b28492eaed06a73a8033805b21c89d209dde78"/>
    <n v="1"/>
    <n v="1"/>
  </r>
  <r>
    <s v="ce50d349-3759-4195-8103-6a8d41032f6d"/>
    <d v="2022-11-18T00:00:00"/>
    <x v="159"/>
    <d v="2022-11-18T00:00:00"/>
    <n v="-0.005841218"/>
    <n v="-0.005841218"/>
    <x v="1"/>
    <n v="4.732758620689655"/>
    <n v="-0.02764507484482759"/>
    <n v="-0.0276450748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862082e369ae201f9ab156c79d3a80abee06614bb3263ed625eeec2d8efa3"/>
    <n v="1"/>
    <n v="1"/>
  </r>
  <r>
    <s v="93a44962-3c9b-480c-8c73-17ff3cbb771e"/>
    <d v="2022-11-18T00:00:00"/>
    <x v="159"/>
    <d v="2022-11-18T00:00:00"/>
    <n v="-0.0075897024"/>
    <n v="-0.0075897024"/>
    <x v="1"/>
    <n v="4.732758620689655"/>
    <n v="-0.03592022946206896"/>
    <n v="-0.0359202294620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47023d6d26e06839d876421a41ef3b73f1b25d0934653ec71d969a9d50e66a"/>
    <n v="1"/>
    <n v="1"/>
  </r>
  <r>
    <s v="7166d396-c1f0-4d39-868c-4f41b1ad6401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d2a2055609816c6e742cd15b229119dc044e09c28c5c2fc9f4873517e300e"/>
    <n v="1"/>
    <n v="1"/>
  </r>
  <r>
    <s v="8cd8bae6-d4bd-47c5-8cb2-323492d1fb89"/>
    <d v="2022-11-18T00:00:00"/>
    <x v="159"/>
    <d v="2022-11-18T00:00:00"/>
    <n v="-0.0048128754"/>
    <n v="-0.0048128754"/>
    <x v="1"/>
    <n v="4.732758620689655"/>
    <n v="-0.02277817753965517"/>
    <n v="-0.02277817753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4ca5d51e743ac5cb98bb14abe502e515f4a220fd7dde78a4035930704ba289"/>
    <n v="1"/>
    <n v="1"/>
  </r>
  <r>
    <s v="4e37bacd-10ff-493f-9283-dcd83dbe14ab"/>
    <d v="2022-11-18T00:00:00"/>
    <x v="159"/>
    <d v="2022-11-18T00:00:00"/>
    <n v="-0.005252794"/>
    <n v="-0.005252794"/>
    <x v="1"/>
    <n v="4.732758620689655"/>
    <n v="-0.0248602060862069"/>
    <n v="-0.024860206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9863e78b48dbaacf332b53ecd769cf38ae8c12180394d3b87193978eee99e"/>
    <n v="1"/>
    <n v="1"/>
  </r>
  <r>
    <s v="2cc1d61d-b2e2-4338-afd6-1dab5b7fd3de"/>
    <d v="2022-11-18T00:00:00"/>
    <x v="159"/>
    <d v="2022-11-18T00:00:00"/>
    <n v="-0.0101459417"/>
    <n v="-0.0101459417"/>
    <x v="1"/>
    <n v="4.732758620689655"/>
    <n v="-0.04801829304568965"/>
    <n v="-0.048018293045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b997363d726497c2b1330389cc88d04d06aedeb20c62b4196e9bc6e456f18d"/>
    <n v="1"/>
    <n v="1"/>
  </r>
  <r>
    <s v="74fd5e63-efe7-45c8-af2c-a79bad1065be"/>
    <d v="2022-11-18T00:00:00"/>
    <x v="159"/>
    <d v="2022-11-18T00:00:00"/>
    <n v="-0.0039472452"/>
    <n v="-0.0039472452"/>
    <x v="1"/>
    <n v="4.732758620689655"/>
    <n v="-0.01868135874827586"/>
    <n v="-0.018681358748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af8f88d818457f3177a36d4c0b8b20bd4d23205c3f368072c803509b4e57c"/>
    <n v="1"/>
    <n v="1"/>
  </r>
  <r>
    <s v="5219cd66-0f02-4b3b-b0b7-8289378387fc"/>
    <d v="2022-11-18T00:00:00"/>
    <x v="159"/>
    <d v="2022-11-18T00:00:00"/>
    <n v="-0.0095115624"/>
    <n v="-0.0095115624"/>
    <x v="1"/>
    <n v="4.732758620689655"/>
    <n v="-0.04501592894482758"/>
    <n v="-0.0450159289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8402af25c42d3f37f20b900cb88d6401bf0770ba213a9a90a8ae400d07ac93"/>
    <n v="1"/>
    <n v="1"/>
  </r>
  <r>
    <s v="fc92aa78-23e1-4d1e-97bb-ed208dcdb749"/>
    <d v="2022-11-18T00:00:00"/>
    <x v="159"/>
    <d v="2022-11-18T00:00:00"/>
    <n v="-0.0167362048"/>
    <n v="-0.0167362048"/>
    <x v="1"/>
    <n v="4.732758620689655"/>
    <n v="-0.07920841754482759"/>
    <n v="-0.0792084175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aeb27ba72092edb39dab0297978921b2ab9df85f55dec8c91f20dc46d47f14"/>
    <n v="1"/>
    <n v="1"/>
  </r>
  <r>
    <s v="30de1687-b01b-4624-8905-86163aefb095"/>
    <d v="2022-11-18T00:00:00"/>
    <x v="159"/>
    <d v="2022-11-18T00:00:00"/>
    <n v="-0.0060062959"/>
    <n v="-0.0060062959"/>
    <x v="1"/>
    <n v="4.732758620689655"/>
    <n v="-0.02842634869913793"/>
    <n v="-0.028426348699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c8e201d373ca7e7bed9c03aaf0c4f3aaf657126f8ca775fd9159bd0ee4796b"/>
    <n v="1"/>
    <n v="1"/>
  </r>
  <r>
    <s v="1ded6767-a939-4468-95d6-6f85aac4dea7"/>
    <d v="2022-11-18T00:00:00"/>
    <x v="159"/>
    <d v="2022-11-18T00:00:00"/>
    <n v="-0.008571352500000001"/>
    <n v="-0.008571352500000001"/>
    <x v="1"/>
    <n v="4.732758620689655"/>
    <n v="-0.04056614243534483"/>
    <n v="-0.040566142435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032fbdb4a415166666d26d101d22ec724dd5275094e9c1da07fb8cc07b7bd2"/>
    <n v="1"/>
    <n v="1"/>
  </r>
  <r>
    <s v="ff2f823d-ecbc-4c66-93da-c8c47a76e343"/>
    <d v="2022-11-18T00:00:00"/>
    <x v="159"/>
    <d v="2022-11-18T00:00:00"/>
    <n v="-0.010299144"/>
    <n v="-0.010299144"/>
    <x v="1"/>
    <n v="4.732758620689655"/>
    <n v="-0.04874336255172413"/>
    <n v="-0.048743362551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a5da20b0e026dc53e2ec1ffd2fbb7b910423caecb8fb734ce58f5c90c8da4"/>
    <n v="1"/>
    <n v="1"/>
  </r>
  <r>
    <s v="b783baba-88f3-42db-95b3-71139d82ff5b"/>
    <d v="2022-11-18T00:00:00"/>
    <x v="159"/>
    <d v="2022-11-18T00:00:00"/>
    <n v="-0.0059047095"/>
    <n v="-0.0059047095"/>
    <x v="1"/>
    <n v="4.732758620689655"/>
    <n v="-0.0279455647887931"/>
    <n v="-0.02794556478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2af3b09d573ab58d33d393e062ba627e831b80027ce2c315c46769b65e535a"/>
    <n v="1"/>
    <n v="1"/>
  </r>
  <r>
    <s v="fabf098c-68d1-4bb0-af78-f46e5bb1f6b6"/>
    <d v="2022-11-18T00:00:00"/>
    <x v="159"/>
    <d v="2022-11-18T00:00:00"/>
    <n v="-0.0035392612"/>
    <n v="-0.0035392612"/>
    <x v="1"/>
    <n v="4.732758620689655"/>
    <n v="-0.01675046895517241"/>
    <n v="-0.016750468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dc3082b019efe613ca3398fc58f9462469501926143d34414cd76984cb6656"/>
    <n v="1"/>
    <n v="1"/>
  </r>
  <r>
    <s v="ea1ddf23-3934-4f68-8a89-baec23b20a54"/>
    <d v="2022-11-18T00:00:00"/>
    <x v="159"/>
    <d v="2022-11-18T00:00:00"/>
    <n v="-0.0035373032"/>
    <n v="-0.0035373032"/>
    <x v="1"/>
    <n v="4.732758620689655"/>
    <n v="-0.0167412022137931"/>
    <n v="-0.0167412022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0954af9e8aa89500288de0cd9a6aa5eb80c0fd90b89e56e0cc0c56c30c7f37"/>
    <n v="1"/>
    <n v="1"/>
  </r>
  <r>
    <s v="8cf83bcb-a4d2-4f01-b263-8919244334c9"/>
    <d v="2022-11-18T00:00:00"/>
    <x v="159"/>
    <d v="2022-11-18T00:00:00"/>
    <n v="-0.009301835200000001"/>
    <n v="-0.009301835200000001"/>
    <x v="1"/>
    <n v="4.732758620689655"/>
    <n v="-0.04402334073103448"/>
    <n v="-0.0440233407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d7eb225ac0944006f409bcab7cfa9337dc1d01d5524be8a279b7f3232cc00"/>
    <n v="1"/>
    <n v="1"/>
  </r>
  <r>
    <s v="698f2b8a-83cf-4a66-b473-f4b52b861bb1"/>
    <d v="2022-11-18T00:00:00"/>
    <x v="159"/>
    <d v="2022-11-18T00:00:00"/>
    <n v="-0.0045286224"/>
    <n v="-0.0045286224"/>
    <x v="1"/>
    <n v="4.732758620689655"/>
    <n v="-0.02143287670344827"/>
    <n v="-0.0214328767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404a64a4958c704d341f494908aa07281c802c666c81be728e9696a5917c8b"/>
    <n v="1"/>
    <n v="1"/>
  </r>
  <r>
    <s v="7f255b44-797b-46c4-bf85-9dda1aacd0e2"/>
    <d v="2022-11-18T00:00:00"/>
    <x v="159"/>
    <d v="2022-11-18T00:00:00"/>
    <n v="-0.0050998"/>
    <n v="-0.0050998"/>
    <x v="1"/>
    <n v="4.732758620689655"/>
    <n v="-0.0241361224137931"/>
    <n v="-0.024136122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77aa8dae47791a98bd540133956730b9867f314a6ded75bccdb928e80f1746"/>
    <n v="1"/>
    <n v="1"/>
  </r>
  <r>
    <s v="236fc683-6a74-4885-929e-55435b8d2598"/>
    <d v="2022-11-18T00:00:00"/>
    <x v="159"/>
    <d v="2022-11-18T00:00:00"/>
    <n v="-0.0063110551"/>
    <n v="-0.0063110551"/>
    <x v="1"/>
    <n v="4.732758620689655"/>
    <n v="-0.02986870043017241"/>
    <n v="-0.029868700430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a75a32346faa431dae4b93b5e0dff236975fd7801e5d7a5e43695a2dd173ce"/>
    <n v="1"/>
    <n v="1"/>
  </r>
  <r>
    <s v="769102a6-d9d0-4def-8b96-b41453ea54f9"/>
    <d v="2022-11-18T00:00:00"/>
    <x v="159"/>
    <d v="2022-11-18T00:00:00"/>
    <n v="-0.0041004768"/>
    <n v="-0.0041004768"/>
    <x v="1"/>
    <n v="4.732758620689655"/>
    <n v="-0.01940656692413793"/>
    <n v="-0.0194065669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e67feb8907567f8bdf0b19fd6f9c3d0beaa4cf8340467dc29f7df4f87ee29e"/>
    <n v="1"/>
    <n v="1"/>
  </r>
  <r>
    <s v="eb605970-bd12-496f-8694-c596deb7247c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bc91c1e84dd9450b5fc4e814f5c463c3a12b2af4c58671229065c9eecba7a"/>
    <n v="1"/>
    <n v="1"/>
  </r>
  <r>
    <s v="45141f6b-0074-4fb6-9d9e-f4b5e31d6b90"/>
    <d v="2022-11-18T00:00:00"/>
    <x v="159"/>
    <d v="2022-11-18T00:00:00"/>
    <n v="-0.0050284028"/>
    <n v="-0.0050284028"/>
    <x v="1"/>
    <n v="4.732758620689655"/>
    <n v="-0.0237982167"/>
    <n v="-0.023798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d44ea63a8a96ea504c8c60bd2e1a6417a5b2242c0b04f88fa21c0f01970ebb"/>
    <n v="1"/>
    <n v="1"/>
  </r>
  <r>
    <s v="40416615-5376-4344-8c60-aa63cea0b724"/>
    <d v="2022-11-18T00:00:00"/>
    <x v="159"/>
    <d v="2022-11-18T00:00:00"/>
    <n v="-0.0042226344"/>
    <n v="-0.0042226344"/>
    <x v="1"/>
    <n v="4.732758620689655"/>
    <n v="-0.01998470935862069"/>
    <n v="-0.0199847093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225568ed5944b292ce8ece87fb30b1201d454d57c5b1588850c6449a05916"/>
    <n v="1"/>
    <n v="1"/>
  </r>
  <r>
    <s v="066ad126-a41c-4a0c-9504-7101847d839b"/>
    <d v="2022-11-18T00:00:00"/>
    <x v="159"/>
    <d v="2022-11-18T00:00:00"/>
    <n v="-0.0040919872"/>
    <n v="-0.0040919872"/>
    <x v="1"/>
    <n v="4.732758620689655"/>
    <n v="-0.01936638769655172"/>
    <n v="-0.0193663876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c100706549dba06e980ea141f80729ef860693606e96bb9b874b8e898491ed"/>
    <n v="1"/>
    <n v="1"/>
  </r>
  <r>
    <s v="d457ac2d-04f7-4556-8e39-f01d6cd5cab2"/>
    <d v="2022-11-18T00:00:00"/>
    <x v="159"/>
    <d v="2022-11-18T00:00:00"/>
    <n v="-0.0071753599"/>
    <n v="-0.0071753599"/>
    <x v="1"/>
    <n v="4.732758620689655"/>
    <n v="-0.03395924642327586"/>
    <n v="-0.033959246423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7952d2778b24b5a20a11db9a4f4b0579266d9be3c8ed2f7f167155392348"/>
    <n v="1"/>
    <n v="1"/>
  </r>
  <r>
    <s v="350c566c-0915-4ffc-8faa-0a48c179aebc"/>
    <d v="2022-11-18T00:00:00"/>
    <x v="159"/>
    <d v="2022-11-18T00:00:00"/>
    <n v="-0.013206232"/>
    <n v="-0.013206232"/>
    <x v="1"/>
    <n v="4.732758620689655"/>
    <n v="-0.06250190834482758"/>
    <n v="-0.0625019083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16a09a2f04863b3d111f3c8af3afb121076381b751571f558b1ce1bfb83182"/>
    <n v="1"/>
    <n v="1"/>
  </r>
  <r>
    <s v="5da692e5-0811-4c53-b5fe-95d015176386"/>
    <d v="2022-11-18T00:00:00"/>
    <x v="159"/>
    <d v="2022-11-18T00:00:00"/>
    <n v="-0.0133840082"/>
    <n v="-0.0133840082"/>
    <x v="1"/>
    <n v="4.732758620689655"/>
    <n v="-0.06334328018793103"/>
    <n v="-0.06334328018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25398360aff046753573046a2927f9faf9dc9b9946d56f5bbadcfcf0c4daa3"/>
    <n v="1"/>
    <n v="1"/>
  </r>
  <r>
    <s v="060c2e2b-eebe-48ef-ba21-3d2449f52c67"/>
    <d v="2022-11-18T00:00:00"/>
    <x v="159"/>
    <d v="2022-11-18T00:00:00"/>
    <n v="-0.0158195796"/>
    <n v="-0.0158195796"/>
    <x v="1"/>
    <n v="4.732758620689655"/>
    <n v="-0.07487025172758621"/>
    <n v="-0.074870251727586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7ff37337e8d0e0bbf017812c1d7025e10a3a8c735d6bcd35339bba608e5788"/>
    <n v="1"/>
    <n v="1"/>
  </r>
  <r>
    <s v="94b4f5d4-f8f9-4acb-a20e-f653bbb3b253"/>
    <d v="2022-11-18T00:00:00"/>
    <x v="159"/>
    <d v="2022-11-18T00:00:00"/>
    <n v="-0.0102789496"/>
    <n v="-0.0102789496"/>
    <x v="1"/>
    <n v="4.732758620689655"/>
    <n v="-0.04864778733103448"/>
    <n v="-0.0486477873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8baae7902c1929b41e8641ccdd4853923d94760c815c1a4feef23897bd0eee"/>
    <n v="1"/>
    <n v="1"/>
  </r>
  <r>
    <s v="be974259-61c2-4428-9c3f-eecad43516d2"/>
    <d v="2022-11-18T00:00:00"/>
    <x v="159"/>
    <d v="2022-11-18T00:00:00"/>
    <n v="-0.0105818656"/>
    <n v="-0.0105818656"/>
    <x v="1"/>
    <n v="4.732758620689655"/>
    <n v="-0.05008141564137931"/>
    <n v="-0.0500814156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6d7cbb8546f2d7f5437bd4d69718de8f6b4bd56fae76631681d336646ad58d"/>
    <n v="1"/>
    <n v="1"/>
  </r>
  <r>
    <s v="4094"/>
    <d v="2022-11-17T00:00:00"/>
    <x v="160"/>
    <d v="2022-11-17T00:00:00"/>
    <n v="-302.4"/>
    <n v="-302.4"/>
    <x v="0"/>
    <n v="1"/>
    <n v="-302.4"/>
    <n v="-302.4"/>
    <n v="1"/>
    <m/>
    <s v="Cora"/>
    <s v="Mynt Crypto Tecnologia Ltda."/>
    <n v="100"/>
    <m/>
    <s v="Mynt Crypto Tecnologia Ltda."/>
    <m/>
    <s v="Compensação por Erro no Contrato da Mynt"/>
    <m/>
    <s v="Cora"/>
    <m/>
    <x v="138"/>
    <s v="Others"/>
    <s v="Technology &amp; Infrastructure"/>
    <s v="Operating Costs"/>
    <s v="Operating Costs"/>
    <x v="7"/>
    <m/>
    <m/>
    <n v="0"/>
    <n v="0"/>
  </r>
  <r>
    <s v="4095"/>
    <d v="2022-11-17T00:00:00"/>
    <x v="160"/>
    <d v="2022-11-17T00:00:00"/>
    <n v="-41.51"/>
    <n v="-41.51"/>
    <x v="0"/>
    <n v="1"/>
    <n v="-41.51"/>
    <n v="-41.5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096"/>
    <d v="2022-11-17T00:00:00"/>
    <x v="160"/>
    <d v="2022-11-17T00:00:00"/>
    <n v="-17500"/>
    <n v="-17500"/>
    <x v="0"/>
    <n v="1"/>
    <n v="-17500"/>
    <n v="-17500"/>
    <n v="1"/>
    <m/>
    <s v="Btg - Conta Corrente"/>
    <s v="Alex Ramos Barcelos 11685045707"/>
    <n v="100"/>
    <m/>
    <s v="Alex Ramos Barcelos 11685045707"/>
    <m/>
    <s v="Fornecedor Projeto Coca-Cola Metaverse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4097"/>
    <d v="2022-11-17T00:00:00"/>
    <x v="160"/>
    <d v="2022-11-17T00:00:00"/>
    <n v="-352.8"/>
    <n v="-352.8"/>
    <x v="0"/>
    <n v="1"/>
    <n v="-352.8"/>
    <n v="-352.8"/>
    <n v="1"/>
    <m/>
    <s v="Conta Simples"/>
    <s v="Mynt Crypto Tecnologia Ltda."/>
    <n v="100"/>
    <m/>
    <s v="Mynt Crypto Tecnologia Ltda."/>
    <m/>
    <s v="Compensação por Erro no Contrato da Mynt"/>
    <m/>
    <s v="Conta Simples"/>
    <m/>
    <x v="138"/>
    <s v="Others"/>
    <s v="Technology &amp; Infrastructure"/>
    <s v="Operating Costs"/>
    <s v="Operating Costs"/>
    <x v="7"/>
    <m/>
    <m/>
    <n v="0"/>
    <n v="0"/>
  </r>
  <r>
    <s v="4286"/>
    <d v="2022-11-17T00:00:00"/>
    <x v="160"/>
    <d v="2022-11-17T00:00:00"/>
    <n v="-49.27"/>
    <n v="-49.27"/>
    <x v="0"/>
    <n v="1"/>
    <n v="-49.27"/>
    <n v="-49.27"/>
    <n v="1"/>
    <m/>
    <s v="Conta Simples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88"/>
    <d v="2022-11-17T00:00:00"/>
    <x v="160"/>
    <d v="2022-11-17T00:00:00"/>
    <n v="-43.76"/>
    <n v="-43.76"/>
    <x v="0"/>
    <n v="1"/>
    <n v="-43.76"/>
    <n v="-43.76"/>
    <n v="1"/>
    <m/>
    <s v="Conta Simples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7"/>
    <d v="2022-11-17T00:00:00"/>
    <x v="160"/>
    <d v="2022-11-17T00:00:00"/>
    <n v="17500"/>
    <n v="17500"/>
    <x v="0"/>
    <n v="1"/>
    <n v="17500"/>
    <n v="175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8"/>
    <d v="2022-11-17T00:00:00"/>
    <x v="160"/>
    <d v="2022-11-17T00:00:00"/>
    <n v="-17500"/>
    <n v="-17500"/>
    <x v="0"/>
    <n v="1"/>
    <n v="-17500"/>
    <n v="-17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c3f9f8cf-e501-4250-80ca-924c36069670"/>
    <d v="2022-11-17T00:00:00"/>
    <x v="160"/>
    <d v="2022-11-17T00:00:00"/>
    <n v="0.0015"/>
    <n v="0.0015"/>
    <x v="3"/>
    <n v="6459.073774905763"/>
    <n v="9.688610662358643"/>
    <n v="9.68861066235864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627a36a799f520bd4cb6cd33c527fc2ccf24a982f541104633bb9cebda60572"/>
    <n v="1"/>
    <n v="1"/>
  </r>
  <r>
    <s v="6e09ae6a-b9ae-4067-89ba-d9541fc9f7eb"/>
    <d v="2022-11-17T00:00:00"/>
    <x v="160"/>
    <d v="2022-11-17T00:00:00"/>
    <n v="-0.025383904"/>
    <n v="-0.025383904"/>
    <x v="1"/>
    <n v="4.702207862143242"/>
    <n v="-0.1193603929606893"/>
    <n v="-0.1193603929606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14c7e1fc51f6abf6a46c8a85e48eacc41f79f4e94db9f24a796333dd54839"/>
    <n v="1"/>
    <n v="1"/>
  </r>
  <r>
    <s v="2e71e94f-3fbb-4b1b-afc4-16c1fce6cb94"/>
    <d v="2022-11-17T00:00:00"/>
    <x v="160"/>
    <d v="2022-11-17T00:00:00"/>
    <n v="-0.0041104388"/>
    <n v="-0.0041104388"/>
    <x v="1"/>
    <n v="4.702207862143242"/>
    <n v="-0.01932813764221863"/>
    <n v="-0.019328137642218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aaff5a48eca0f3818a1ba138ec1d30984ee9187b5f56f06ce644e516760b86"/>
    <n v="1"/>
    <n v="1"/>
  </r>
  <r>
    <s v="511216c3-f427-4d2a-92cc-b36c0ba8d684"/>
    <d v="2022-11-17T00:00:00"/>
    <x v="160"/>
    <d v="2022-11-17T00:00:00"/>
    <n v="-0.0058239716"/>
    <n v="-0.0058239716"/>
    <x v="1"/>
    <n v="4.702207862143242"/>
    <n v="-0.02738552504641896"/>
    <n v="-0.02738552504641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bf95b536d752ce704ffaacec85af20f1938e811d7110ddb12a88b36d78f3e9"/>
    <n v="1"/>
    <n v="1"/>
  </r>
  <r>
    <s v="58a3bba3-b44d-4a37-8b93-b66ea5006c24"/>
    <d v="2022-11-17T00:00:00"/>
    <x v="160"/>
    <d v="2022-11-17T00:00:00"/>
    <n v="-0.005093759999999999"/>
    <n v="-0.005093759999999999"/>
    <x v="1"/>
    <n v="4.702207862143242"/>
    <n v="-0.02395191831987075"/>
    <n v="-0.023951918319870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5e9bc2f8dbebba5117493b3e180d4e604f2b4ed3f781f1f6d00c719bffb533"/>
    <n v="1"/>
    <n v="1"/>
  </r>
  <r>
    <s v="0769eee4-2a4d-4752-a5fb-df380f7ca904"/>
    <d v="2022-11-17T00:00:00"/>
    <x v="160"/>
    <d v="2022-11-17T00:00:00"/>
    <n v="-0.0049824988"/>
    <n v="-0.0049824988"/>
    <x v="1"/>
    <n v="4.702207862143242"/>
    <n v="-0.02342874503047927"/>
    <n v="-0.023428745030479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fed1fe0dac0bd3bce8f0042a7e87e00b6f95eabc888c47d58d072ebaf0afbe"/>
    <n v="1"/>
    <n v="1"/>
  </r>
  <r>
    <s v="f4881d34-f337-4e86-83a7-3f4915a7e187"/>
    <d v="2022-11-17T00:00:00"/>
    <x v="160"/>
    <d v="2022-11-17T00:00:00"/>
    <n v="-0.007390410599999999"/>
    <n v="-0.007390410599999999"/>
    <x v="1"/>
    <n v="4.702207862143242"/>
    <n v="-0.03475124682778675"/>
    <n v="-0.03475124682778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447983ea8ae3e89faea2a179bde145c28c3226bf49e5069bbfc7820477365"/>
    <n v="1"/>
    <n v="1"/>
  </r>
  <r>
    <s v="1e508065-b71d-414f-99f2-148ceaa0d030"/>
    <d v="2022-11-17T00:00:00"/>
    <x v="160"/>
    <d v="2022-11-17T00:00:00"/>
    <n v="-0.005201796"/>
    <n v="-0.005201796"/>
    <x v="1"/>
    <n v="4.702207862143242"/>
    <n v="-0.02445992604846527"/>
    <n v="-0.024459926048465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aa0a2d5019028776ef88dca9adf2cf4f957df5f73b2a70e9507f682cf1f8f7"/>
    <n v="1"/>
    <n v="1"/>
  </r>
  <r>
    <s v="43165bca-ee3b-430e-945e-d5eef4054115"/>
    <d v="2022-11-17T00:00:00"/>
    <x v="160"/>
    <d v="2022-11-17T00:00:00"/>
    <n v="-0.0035800596"/>
    <n v="-0.0035800596"/>
    <x v="1"/>
    <n v="4.702207862143242"/>
    <n v="-0.01683418439806139"/>
    <n v="-0.016834184398061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6116543742c39141f9e1754ccb4cc0f367ff40df24fb33064c6afe9b76500"/>
    <n v="1"/>
    <n v="1"/>
  </r>
  <r>
    <s v="fa9b4dfd-f381-40e7-8d61-05d4db13cee6"/>
    <d v="2022-11-17T00:00:00"/>
    <x v="160"/>
    <d v="2022-11-17T00:00:00"/>
    <n v="-0.0059555027"/>
    <n v="-0.0059555027"/>
    <x v="1"/>
    <n v="4.702207862143242"/>
    <n v="-0.02800401161895531"/>
    <n v="-0.02800401161895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a80d5b21bb7203f7e2ce6ef5b59b9f6ffe7d586506ff108cbc4f9a37962da"/>
    <n v="1"/>
    <n v="1"/>
  </r>
  <r>
    <s v="026ee30a-7fc4-41c1-b96d-e9dc8d28e285"/>
    <d v="2022-11-17T00:00:00"/>
    <x v="160"/>
    <d v="2022-11-17T00:00:00"/>
    <n v="-0.0117326272"/>
    <n v="-0.0117326272"/>
    <x v="1"/>
    <n v="4.702207862143242"/>
    <n v="-0.05516925186343564"/>
    <n v="-0.055169251863435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5d4bdb7484d6b43f17703f5433f87e0464f707ef7f5bf4e7b86843ea455d23"/>
    <n v="1"/>
    <n v="1"/>
  </r>
  <r>
    <s v="325e04e9-36f2-4bd7-a8a5-dc2a722125d5"/>
    <d v="2022-11-17T00:00:00"/>
    <x v="160"/>
    <d v="2022-11-17T00:00:00"/>
    <n v="-0.0109855424"/>
    <n v="-0.0109855424"/>
    <x v="1"/>
    <n v="4.702207862143242"/>
    <n v="-0.05165630384318794"/>
    <n v="-0.051656303843187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5b1f7897ff5deb0b52a5f1c51b8c59007e60bf76cb5d44ecacb28f86a06c4"/>
    <n v="1"/>
    <n v="1"/>
  </r>
  <r>
    <s v="271d1654-54b9-42f9-9345-d063ee1bee1b"/>
    <d v="2022-11-17T00:00:00"/>
    <x v="160"/>
    <d v="2022-11-17T00:00:00"/>
    <n v="-0.008701840000000001"/>
    <n v="-0.008701840000000001"/>
    <x v="1"/>
    <n v="4.702207862143242"/>
    <n v="-0.04091786046311255"/>
    <n v="-0.04091786046311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a1d18816aec73b5ce54736453d2aa3c5d08952e9b83773c6d80db3ffa7711c"/>
    <n v="1"/>
    <n v="1"/>
  </r>
  <r>
    <s v="3f9f7823-f191-419e-a4c5-277751ba798f"/>
    <d v="2022-11-17T00:00:00"/>
    <x v="160"/>
    <d v="2022-11-17T00:00:00"/>
    <n v="-0.008116057599999999"/>
    <n v="-0.008116057599999999"/>
    <x v="1"/>
    <n v="4.702207862143242"/>
    <n v="-0.0381633898563274"/>
    <n v="-0.0381633898563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507e8bbb7702cb43a5d7ab297ea37d19866451a3475f9713cb097e378f1ce7"/>
    <n v="1"/>
    <n v="1"/>
  </r>
  <r>
    <s v="129aedf3-010f-44b3-ad9f-93d6f92cfbac"/>
    <d v="2022-11-17T00:00:00"/>
    <x v="160"/>
    <d v="2022-11-17T00:00:00"/>
    <n v="-0.00764064"/>
    <n v="-0.00764064"/>
    <x v="1"/>
    <n v="4.702207862143242"/>
    <n v="-0.03592787747980614"/>
    <n v="-0.03592787747980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bc8f6439f1be0e03b97b28538ce297bf8191119fbf0225599e23f27feaf407"/>
    <n v="1"/>
    <n v="1"/>
  </r>
  <r>
    <s v="9550bfba-b222-4cda-b98d-4ce23ae25de9"/>
    <d v="2022-11-17T00:00:00"/>
    <x v="160"/>
    <d v="2022-11-17T00:00:00"/>
    <n v="-0.0047326144"/>
    <n v="-0.0047326144"/>
    <x v="1"/>
    <n v="4.702207862143242"/>
    <n v="-0.02225373664017232"/>
    <n v="-0.022253736640172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9eb0fb23a12b8f91cd3b534e08be2a65e818736592119cbc1a7c5a779e6820"/>
    <n v="1"/>
    <n v="1"/>
  </r>
  <r>
    <s v="735942cd-05ee-4aa0-806b-7e558a02118a"/>
    <d v="2022-11-17T00:00:00"/>
    <x v="160"/>
    <d v="2022-11-17T00:00:00"/>
    <n v="-0.006158675499999999"/>
    <n v="-0.006158675499999999"/>
    <x v="1"/>
    <n v="4.702207862143242"/>
    <n v="-0.02895937235648896"/>
    <n v="-0.0289593723564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b593ad21e9fee355d54cb7570883e0bfa98f84e31b9d98edd59529b9699347"/>
    <n v="1"/>
    <n v="1"/>
  </r>
  <r>
    <s v="54fdb148-85b7-42e3-9125-b8058e962624"/>
    <d v="2022-11-17T00:00:00"/>
    <x v="160"/>
    <d v="2022-11-17T00:00:00"/>
    <n v="-0.007885644299999999"/>
    <n v="-0.007885644299999999"/>
    <x v="1"/>
    <n v="4.702207862143242"/>
    <n v="-0.03707993862552503"/>
    <n v="-0.037079938625525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c6d1f3801b221bb37d0f689e0f0dd20a14fb517f58c1a5a7c10cf996dc16d0"/>
    <n v="1"/>
    <n v="1"/>
  </r>
  <r>
    <s v="f7007a0a-3ad5-4d1d-93f9-faf954a9b817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322df464e0d528d203583fdbfd5d191e4635d8f68bc3da008d216a2454375e"/>
    <n v="1"/>
    <n v="1"/>
  </r>
  <r>
    <s v="e2682adb-e4d5-49d4-a9a6-0042ee547a2e"/>
    <d v="2022-11-17T00:00:00"/>
    <x v="160"/>
    <d v="2022-11-17T00:00:00"/>
    <n v="-0.005968200999999999"/>
    <n v="-0.005968200999999999"/>
    <x v="1"/>
    <n v="4.702207862143242"/>
    <n v="-0.02806372166505115"/>
    <n v="-0.02806372166505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76f801d11919a0e410bbadbc5fc5c24097c89e2b522d8a31bdc4f39e90231"/>
    <n v="1"/>
    <n v="1"/>
  </r>
  <r>
    <s v="30cc81e9-a33f-4b5a-aef4-9a4c065b8f4d"/>
    <d v="2022-11-17T00:00:00"/>
    <x v="160"/>
    <d v="2022-11-17T00:00:00"/>
    <n v="-0.0052833928"/>
    <n v="-0.0052833928"/>
    <x v="1"/>
    <n v="4.702207862143242"/>
    <n v="-0.02484361116295099"/>
    <n v="-0.024843611162950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fb29bf5ce1b430880bbd356fb4c4256307fb4cbf2a38baa33f4cbfc795ee04"/>
    <n v="1"/>
    <n v="1"/>
  </r>
  <r>
    <s v="8716a864-73e7-4384-b757-a6c706d63043"/>
    <d v="2022-11-17T00:00:00"/>
    <x v="160"/>
    <d v="2022-11-17T00:00:00"/>
    <n v="-0.0171659712"/>
    <n v="-0.0171659712"/>
    <x v="1"/>
    <n v="4.702207862143242"/>
    <n v="-0.08071796473796447"/>
    <n v="-0.08071796473796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08aa893f4bb40f6838abc521587550ae1bb17b1790b82964970e2fa23521f7"/>
    <n v="1"/>
    <n v="1"/>
  </r>
  <r>
    <s v="e0dcca52-4b9a-4d91-90fa-197b05ae1f39"/>
    <d v="2022-11-17T00:00:00"/>
    <x v="160"/>
    <d v="2022-11-17T00:00:00"/>
    <n v="-0.0154171136"/>
    <n v="-0.0154171136"/>
    <x v="1"/>
    <n v="4.702207862143242"/>
    <n v="-0.0724944727814755"/>
    <n v="-0.072494472781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f92fc8e63aa999515374e1d598e038f09ec1d75d3ed9ce5ecf7c2853557434"/>
    <n v="1"/>
    <n v="1"/>
  </r>
  <r>
    <s v="56107550-0a95-4129-9672-2ae813c5310a"/>
    <d v="2022-11-17T00:00:00"/>
    <x v="160"/>
    <d v="2022-11-17T00:00:00"/>
    <n v="-0.0191185792"/>
    <n v="-0.0191185792"/>
    <x v="1"/>
    <n v="4.702207862143242"/>
    <n v="-0.08989953342724824"/>
    <n v="-0.089899533427248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2f69620ed92e8dbfc240c1908cecd4afc3afe2da782dd74edb508a00eac19"/>
    <n v="1"/>
    <n v="1"/>
  </r>
  <r>
    <s v="b029aa69-0891-4973-b810-377dbf1eb51f"/>
    <d v="2022-11-17T00:00:00"/>
    <x v="160"/>
    <d v="2022-11-17T00:00:00"/>
    <n v="-0.0197128512"/>
    <n v="-0.0197128512"/>
    <x v="1"/>
    <n v="4.702207862143242"/>
    <n v="-0.09269392389789984"/>
    <n v="-0.092693923897899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aac321f47df162cb93aa4f14af242c7834ffb046907f7958b98a9b31ff8df"/>
    <n v="1"/>
    <n v="1"/>
  </r>
  <r>
    <s v="c9c02c75-6f2e-4bf3-bffc-7fe6afc2c34d"/>
    <d v="2022-11-17T00:00:00"/>
    <x v="160"/>
    <d v="2022-11-17T00:00:00"/>
    <n v="-0.0197213408"/>
    <n v="-0.0197213408"/>
    <x v="1"/>
    <n v="4.702207862143242"/>
    <n v="-0.09273384376176629"/>
    <n v="-0.092733843761766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cb41da1f2ca546640212e993caaa279c3cda25a3f505ce28ab8f80453414cb"/>
    <n v="1"/>
    <n v="1"/>
  </r>
  <r>
    <s v="37f6668b-5911-406f-a911-18cec9c7ec0e"/>
    <d v="2022-11-17T00:00:00"/>
    <x v="160"/>
    <d v="2022-11-17T00:00:00"/>
    <n v="-0.0217566432"/>
    <n v="-0.0217566432"/>
    <x v="1"/>
    <n v="4.702207862143242"/>
    <n v="-0.1023042587088853"/>
    <n v="-0.10230425870888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800a844ae865df55f69fc52d0a454aaffccc76bd87cc63da7d7e7cf019de8e"/>
    <n v="1"/>
    <n v="1"/>
  </r>
  <r>
    <s v="5760f1ad-b2d6-487f-b352-b6cad0b1bc78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44c0b60b5b275bc4712b4f56c5802b276a0aa27a3580c737145ec0ee0fef7d"/>
    <n v="1"/>
    <n v="1"/>
  </r>
  <r>
    <s v="4dbbf0d2-59ab-4cce-87b5-4a6474ca2f82"/>
    <d v="2022-11-17T00:00:00"/>
    <x v="160"/>
    <d v="2022-11-17T00:00:00"/>
    <n v="-0.0299513088"/>
    <n v="-0.0299513088"/>
    <x v="1"/>
    <n v="4.702207862143242"/>
    <n v="-0.1408372797208401"/>
    <n v="-0.14083727972084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b8290573ec0a7d584ea179387dd46b6eba64408f59a0a7567be8240142f11"/>
    <n v="1"/>
    <n v="1"/>
  </r>
  <r>
    <s v="ec45baf0-db4d-4485-bc27-0da974d2beac"/>
    <d v="2022-11-17T00:00:00"/>
    <x v="160"/>
    <d v="2022-11-17T00:00:00"/>
    <n v="-0.0353722128"/>
    <n v="-0.0353722128"/>
    <x v="1"/>
    <n v="4.702207862143242"/>
    <n v="-0.1663274971295638"/>
    <n v="-0.1663274971295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4713b63d7a685b5fff54483b762f178c801f1c11da6422b7c3b5abb460a5e2"/>
    <n v="1"/>
    <n v="1"/>
  </r>
  <r>
    <s v="818bc53f-2cd1-44cd-8441-4ec9488145bb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05feb436f5978c39e395534c71410ac82b81f9cf042c1f76111aecb2ca124"/>
    <n v="1"/>
    <n v="1"/>
  </r>
  <r>
    <s v="f2bd3578-3981-484f-ab91-f93717f68527"/>
    <d v="2022-11-17T00:00:00"/>
    <x v="160"/>
    <d v="2022-11-17T00:00:00"/>
    <n v="-0.0154115956"/>
    <n v="-0.0154115956"/>
    <x v="1"/>
    <n v="4.702207862143242"/>
    <n v="-0.07246852599849218"/>
    <n v="-0.072468525998492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bf61dc8e46e22b1fba622365453b206572f609d5916497df15ecc2bd045e9a"/>
    <n v="1"/>
    <n v="1"/>
  </r>
  <r>
    <s v="917e68a7-2c79-4ec4-84bc-a3b903801844"/>
    <d v="2022-11-17T00:00:00"/>
    <x v="160"/>
    <d v="2022-11-17T00:00:00"/>
    <n v="-0.0088376736"/>
    <n v="-0.0088376736"/>
    <x v="1"/>
    <n v="4.702207862143242"/>
    <n v="-0.04155657828497577"/>
    <n v="-0.041556578284975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461217ffc4ae493a3ada742463d70af6da705f924b96f81d64faaeebc2625e"/>
    <n v="1"/>
    <n v="1"/>
  </r>
  <r>
    <s v="36ae9a94-17aa-4c99-b961-51dcbde5eeb5"/>
    <d v="2022-11-17T00:00:00"/>
    <x v="160"/>
    <d v="2022-11-17T00:00:00"/>
    <n v="-0.011842992"/>
    <n v="-0.011842992"/>
    <x v="1"/>
    <n v="4.702207862143242"/>
    <n v="-0.05568821009369952"/>
    <n v="-0.055688210093699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b0ac8ce8ffa70c26773f160bfc333af878dd1f91a439c01a3ea1b99f5806c"/>
    <n v="1"/>
    <n v="1"/>
  </r>
  <r>
    <s v="a0160c8f-2c64-478d-9dac-0ab3599139b2"/>
    <d v="2022-11-17T00:00:00"/>
    <x v="160"/>
    <d v="2022-11-17T00:00:00"/>
    <n v="-0.0115798144"/>
    <n v="-0.0115798144"/>
    <x v="1"/>
    <n v="4.702207862143242"/>
    <n v="-0.05445069431383953"/>
    <n v="-0.054450694313839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d907b20c32d436a47430c3607fedd21205e3244358bdd199b4ff4b9db2afc2"/>
    <n v="1"/>
    <n v="1"/>
  </r>
  <r>
    <s v="f212e3b5-cdb3-455a-a0a6-ae8dcc3e3144"/>
    <d v="2022-11-17T00:00:00"/>
    <x v="160"/>
    <d v="2022-11-17T00:00:00"/>
    <n v="-0.0146670248"/>
    <n v="-0.0146670248"/>
    <x v="1"/>
    <n v="4.702207862143242"/>
    <n v="-0.06896739932880991"/>
    <n v="-0.0689673993288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f29c47b475a5b2835d8e0f2299f8251f66a681f9455187312aeda480dc03c5"/>
    <n v="1"/>
    <n v="1"/>
  </r>
  <r>
    <s v="596004d0-e0e0-4b02-851b-da42508544f9"/>
    <d v="2022-11-17T00:00:00"/>
    <x v="160"/>
    <d v="2022-11-17T00:00:00"/>
    <n v="-0.0239862686"/>
    <n v="-0.0239862686"/>
    <x v="1"/>
    <n v="4.702207862143242"/>
    <n v="-0.1127884207943996"/>
    <n v="-0.11278842079439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7bb6a0fbd105eb7bf368106c22d9c85305b77b3c98918c756af4e71f334db6"/>
    <n v="1"/>
    <n v="1"/>
  </r>
  <r>
    <s v="1bac287f-7a89-4deb-aea1-7db675e28e8d"/>
    <d v="2022-11-17T00:00:00"/>
    <x v="160"/>
    <d v="2022-11-17T00:00:00"/>
    <n v="-0.0247136308"/>
    <n v="-0.0247136308"/>
    <x v="1"/>
    <n v="4.702207862143242"/>
    <n v="-0.1162086290498654"/>
    <n v="-0.1162086290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6f71ff8320e132f5910f756518e0ff4b2a06fd961934389c2536d1ef03411c"/>
    <n v="1"/>
    <n v="1"/>
  </r>
  <r>
    <s v="b9b3b845-4183-4f0a-8ade-e8c1b57f3c83"/>
    <d v="2022-11-17T00:00:00"/>
    <x v="160"/>
    <d v="2022-11-17T00:00:00"/>
    <n v="-0.0488321792"/>
    <n v="-0.0488321792"/>
    <x v="1"/>
    <n v="4.702207862143242"/>
    <n v="-0.2296190569598277"/>
    <n v="-0.2296190569598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978643da82b9ae113cc968314e9b47ae497a396ceb1d7a185d7ab56d06e763"/>
    <n v="1"/>
    <n v="1"/>
  </r>
  <r>
    <s v="b35851bc-1b35-4380-b924-6d7d2963f7a2"/>
    <d v="2022-11-17T00:00:00"/>
    <x v="160"/>
    <d v="2022-11-17T00:00:00"/>
    <n v="-0.0212107776"/>
    <n v="-0.0212107776"/>
    <x v="1"/>
    <n v="4.702207862143242"/>
    <n v="-0.09973748519289176"/>
    <n v="-0.09973748519289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c970575978289fc8213789fcb05918ee28265485b49fac4b3967c8afbfa3f"/>
    <n v="1"/>
    <n v="1"/>
  </r>
  <r>
    <s v="389f45c1-17fb-4c43-a544-7400ed39edb5"/>
    <d v="2022-11-17T00:00:00"/>
    <x v="160"/>
    <d v="2022-11-17T00:00:00"/>
    <n v="-0.016724512"/>
    <n v="-0.016724512"/>
    <x v="1"/>
    <n v="4.702207862143242"/>
    <n v="-0.07864213181690899"/>
    <n v="-0.078642131816908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001d78fd341cbadeaa7ac20236111190cbe2cb5d83b536da91bc7d03f4b4"/>
    <n v="1"/>
    <n v="1"/>
  </r>
  <r>
    <s v="e033640f-91a7-4c0f-b68e-daec1a0197cf"/>
    <d v="2022-11-17T00:00:00"/>
    <x v="160"/>
    <d v="2022-11-17T00:00:00"/>
    <n v="-0.016809408"/>
    <n v="-0.016809408"/>
    <x v="1"/>
    <n v="4.702207862143242"/>
    <n v="-0.07904133045557352"/>
    <n v="-0.07904133045557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ec07210a57af442e2f9f35ab4e591b6d545f631c4dc61cf8cb22f7ff177231"/>
    <n v="1"/>
    <n v="1"/>
  </r>
  <r>
    <s v="b20c20b3-f5ec-46c7-b29c-d0ca8f37625c"/>
    <d v="2022-11-17T00:00:00"/>
    <x v="160"/>
    <d v="2022-11-17T00:00:00"/>
    <n v="-0.0499697856"/>
    <n v="-0.0499697856"/>
    <x v="1"/>
    <n v="4.702207862143242"/>
    <n v="-0.2349683187179321"/>
    <n v="-0.2349683187179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bab3638501d3d9f49756a1990d99123ced555b177694c0ea5642fb1f5edd9a"/>
    <n v="1"/>
    <n v="1"/>
  </r>
  <r>
    <s v="6e9ab5d6-ae90-425f-be9f-9b9f03f465f3"/>
    <d v="2022-11-17T00:00:00"/>
    <x v="160"/>
    <d v="2022-11-17T00:00:00"/>
    <n v="-0.048601094"/>
    <n v="-0.048601094"/>
    <x v="1"/>
    <n v="4.702207862143242"/>
    <n v="-0.2285324463155627"/>
    <n v="-0.22853244631556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6aed780c628fc72dc7d0729ad72ab1e23e9033b3a6121fd6d6aaac016b1a4f"/>
    <n v="1"/>
    <n v="1"/>
  </r>
  <r>
    <s v="1dc03de2-5653-40bb-b3bf-b0458418a47f"/>
    <d v="2022-11-17T00:00:00"/>
    <x v="160"/>
    <d v="2022-11-17T00:00:00"/>
    <n v="-0.0571891572"/>
    <n v="-0.0571891572"/>
    <x v="1"/>
    <n v="4.702207862143242"/>
    <n v="-0.2689153046151858"/>
    <n v="-0.2689153046151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8289f44a5a7f28d9da5e82e845643445ba208941700dea04e02d3e199e51ad"/>
    <n v="1"/>
    <n v="1"/>
  </r>
  <r>
    <s v="36bc8950-905c-4e09-9606-6ad072edc2d4"/>
    <d v="2022-11-17T00:00:00"/>
    <x v="160"/>
    <d v="2022-11-17T00:00:00"/>
    <n v="-0.0555674208"/>
    <n v="-0.0555674208"/>
    <x v="1"/>
    <n v="4.702207862143242"/>
    <n v="-0.2612895629647819"/>
    <n v="-0.2612895629647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f0dc37c7bfaf17c5c2b03f06e777eb0a6e8a8200e62a1c65c1db9965b66d77"/>
    <n v="1"/>
    <n v="1"/>
  </r>
  <r>
    <s v="71f24e0d-db2e-47f5-8089-f9e132a77180"/>
    <d v="2022-11-17T00:00:00"/>
    <x v="160"/>
    <d v="2022-11-17T00:00:00"/>
    <n v="-0.0511713932"/>
    <n v="-0.0511713932"/>
    <x v="1"/>
    <n v="4.702207862143242"/>
    <n v="-0.2406185274218632"/>
    <n v="-0.24061852742186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50770fce4f0bd38aa27b3f46237bccb46e085ea087760af2db0220ec7c4eae"/>
    <n v="1"/>
    <n v="1"/>
  </r>
  <r>
    <s v="0effe137-4e42-4ff6-b30b-ad8183d1109d"/>
    <d v="2022-11-17T00:00:00"/>
    <x v="160"/>
    <d v="2022-11-17T00:00:00"/>
    <n v="-0.0509963728"/>
    <n v="-0.0509963728"/>
    <x v="1"/>
    <n v="4.702207862143242"/>
    <n v="-0.2397955451209478"/>
    <n v="-0.2397955451209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27cb40c1d237a12788cede9a749e8db0266be2e293ee6e24cda867844723"/>
    <n v="1"/>
    <n v="1"/>
  </r>
  <r>
    <s v="9ea1989b-7b48-4c5a-97f4-8c2f077fb3e4"/>
    <d v="2022-11-17T00:00:00"/>
    <x v="160"/>
    <d v="2022-11-17T00:00:00"/>
    <n v="-0.0312515744"/>
    <n v="-0.0312515744"/>
    <x v="1"/>
    <n v="4.702207862143242"/>
    <n v="-0.1469513988480344"/>
    <n v="-0.1469513988480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27a8cda39531cec981a2c177073a36d6161f686fa858fba54c762972fbf6b2"/>
    <n v="1"/>
    <n v="1"/>
  </r>
  <r>
    <s v="776eb191-4bc9-494b-b0cc-ba98acb12048"/>
    <d v="2022-11-17T00:00:00"/>
    <x v="160"/>
    <d v="2022-11-17T00:00:00"/>
    <n v="-0.0381363044"/>
    <n v="-0.0381363044"/>
    <x v="1"/>
    <n v="4.702207862143242"/>
    <n v="-0.1793248303827679"/>
    <n v="-0.17932483038276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a8206afa19961f7c61905293bcd0221458b2b062d067a840f7e2bb5ee2b6a"/>
    <n v="1"/>
    <n v="1"/>
  </r>
  <r>
    <s v="05244c8e-739c-4029-b204-be30807251f4"/>
    <d v="2022-11-17T00:00:00"/>
    <x v="160"/>
    <d v="2022-11-17T00:00:00"/>
    <n v="-0.0649518045"/>
    <n v="-0.0649518045"/>
    <x v="1"/>
    <n v="4.702207862143242"/>
    <n v="-0.3054168857802908"/>
    <n v="-0.3054168857802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45416e588eb741ee296be40bb1214b8168800a5778955b6e1ce3f6b342e34f"/>
    <n v="1"/>
    <n v="1"/>
  </r>
  <r>
    <s v="f4bd0f91-e9fa-46ba-9a41-d7b246b55296"/>
    <d v="2022-11-17T00:00:00"/>
    <x v="160"/>
    <d v="2022-11-17T00:00:00"/>
    <n v="-0.115969452"/>
    <n v="-0.115969452"/>
    <x v="1"/>
    <n v="4.702207862143242"/>
    <n v="-0.5453124689628434"/>
    <n v="-0.54531246896284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45710f2d1a2e7d51a266a20758c2a23c7dd6e41e03e3b48e2dfa54284ba129"/>
    <n v="1"/>
    <n v="1"/>
  </r>
  <r>
    <s v="e67cbab1-1333-4f3b-9897-32050bb0594c"/>
    <d v="2022-11-17T00:00:00"/>
    <x v="160"/>
    <d v="2022-11-17T00:00:00"/>
    <n v="-0.0116392416"/>
    <n v="-0.0116392416"/>
    <x v="1"/>
    <n v="4.702207862143242"/>
    <n v="-0.05473013336090469"/>
    <n v="-0.05473013336090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71d2d2753dae244a394d8664f2494e1d7aa267f20c1135af61b0c93ff9d4e2"/>
    <n v="1"/>
    <n v="1"/>
  </r>
  <r>
    <s v="f35ee45a-7c6a-4e43-9598-8544befd3b41"/>
    <d v="2022-11-17T00:00:00"/>
    <x v="160"/>
    <d v="2022-11-17T00:00:00"/>
    <n v="-0.009098043200000001"/>
    <n v="-0.009098043200000001"/>
    <x v="1"/>
    <n v="4.702207862143242"/>
    <n v="-0.04278089026515886"/>
    <n v="-0.042780890265158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bba9a886619238f61cf4c37c934dfcec0300f614ed3385d9dd008768b21e54"/>
    <n v="1"/>
    <n v="1"/>
  </r>
  <r>
    <s v="b42d8255-b001-4674-9240-3646801a1000"/>
    <d v="2022-11-17T00:00:00"/>
    <x v="160"/>
    <d v="2022-11-17T00:00:00"/>
    <n v="-0.0387433024"/>
    <n v="-0.0387433024"/>
    <x v="1"/>
    <n v="4.702207862143242"/>
    <n v="-0.1821790611506731"/>
    <n v="-0.18217906115067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7673601a489339d1cf9a8086726738bb03206d6ad9d374a61b8762c3ceb8b0"/>
    <n v="1"/>
    <n v="1"/>
  </r>
  <r>
    <s v="3af4e438-8cf0-4ad7-96c7-6b13599fff9d"/>
    <d v="2022-11-17T00:00:00"/>
    <x v="160"/>
    <d v="2022-11-17T00:00:00"/>
    <n v="-0.06268060040000001"/>
    <n v="-0.06268060040000001"/>
    <x v="1"/>
    <n v="4.702207862143242"/>
    <n v="-0.2947372120047388"/>
    <n v="-0.29473721200473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7849fd467dd1a6e07467fc656a2e19b61bcf80a994332a61ddba73ef28a124"/>
    <n v="1"/>
    <n v="1"/>
  </r>
  <r>
    <s v="ded283f2-9bb6-420f-8d4a-f49805869837"/>
    <d v="2022-11-17T00:00:00"/>
    <x v="160"/>
    <d v="2022-11-17T00:00:00"/>
    <n v="-0.1515791664"/>
    <n v="-0.1515791664"/>
    <x v="1"/>
    <n v="4.702207862143242"/>
    <n v="-0.7127567479831987"/>
    <n v="-0.71275674798319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bdee84115454def34adda686b8ba894be7724bfda1f2deb91cfad33d7d9093"/>
    <n v="1"/>
    <n v="1"/>
  </r>
  <r>
    <s v="be200232-448b-4b4c-89be-da021f7ec418"/>
    <d v="2022-11-17T00:00:00"/>
    <x v="160"/>
    <d v="2022-11-17T00:00:00"/>
    <n v="-0.0640768312"/>
    <n v="-0.0640768312"/>
    <x v="1"/>
    <n v="4.702207862143242"/>
    <n v="-0.3013025794498654"/>
    <n v="-0.3013025794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e210724e13268b00357838aa170e844eb89f1f6707d2fe336e4b23bde3c32b"/>
    <n v="1"/>
    <n v="1"/>
  </r>
  <r>
    <s v="eb59426f-b217-41c9-8e6e-d38335c85745"/>
    <d v="2022-11-17T00:00:00"/>
    <x v="160"/>
    <d v="2022-11-17T00:00:00"/>
    <n v="-0.0148313312"/>
    <n v="-0.0148313312"/>
    <x v="1"/>
    <n v="4.702207862143242"/>
    <n v="-0.06974000217469035"/>
    <n v="-0.069740002174690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f0a4cdc688429f115549d1605fd5a24b772c0eb015fcc9236c9122e7eb2c79"/>
    <n v="1"/>
    <n v="1"/>
  </r>
  <r>
    <s v="49b1e2c0-d511-4fdc-84b9-274f19f0b962"/>
    <d v="2022-11-17T00:00:00"/>
    <x v="160"/>
    <d v="2022-11-17T00:00:00"/>
    <n v="-0.0259866656"/>
    <n v="-0.0259866656"/>
    <x v="1"/>
    <n v="4.702207862143242"/>
    <n v="-0.1221947032952073"/>
    <n v="-0.12219470329520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da16713414fbfd269db9b83d5ff802ce8b8c83b0100a11280840a5ed077df"/>
    <n v="1"/>
    <n v="1"/>
  </r>
  <r>
    <s v="5d37bc23-ffd7-49dc-a2ab-a2e0084bb45d"/>
    <d v="2022-11-17T00:00:00"/>
    <x v="160"/>
    <d v="2022-11-17T00:00:00"/>
    <n v="-0.0331283008"/>
    <n v="-0.0331283008"/>
    <x v="1"/>
    <n v="4.702207862143242"/>
    <n v="-0.1557761564812062"/>
    <n v="-0.15577615648120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f13ffead2cf04557b7e23858e1fcec5833d6277c0009a21fc6e4f5642c86d1"/>
    <n v="1"/>
    <n v="1"/>
  </r>
  <r>
    <s v="2530ab5f-eaf1-4984-a69c-e296e596bf72"/>
    <d v="2022-11-17T00:00:00"/>
    <x v="160"/>
    <d v="2022-11-17T00:00:00"/>
    <n v="-0.0346031712"/>
    <n v="-0.0346031712"/>
    <x v="1"/>
    <n v="4.702207862143242"/>
    <n v="-0.1627113036717286"/>
    <n v="-0.16271130367172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7774275f8c1f188a0f98853047396fcbe6d0d508c0444b874ab5b204d4e32c"/>
    <n v="1"/>
    <n v="1"/>
  </r>
  <r>
    <s v="3e1fd80d-ab9a-4a8c-8808-d53e736b428c"/>
    <d v="2022-11-17T00:00:00"/>
    <x v="160"/>
    <d v="2022-11-17T00:00:00"/>
    <n v="-0.03671856"/>
    <n v="-0.03671856"/>
    <x v="1"/>
    <n v="4.702207862143242"/>
    <n v="-0.1726583015185783"/>
    <n v="-0.17265830151857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c4f728830f700336f68c52f6919bf152ab0beb81cdb840403b1f890ba9c6"/>
    <n v="1"/>
    <n v="1"/>
  </r>
  <r>
    <s v="5adc33f8-9e03-491d-8342-209ef549422a"/>
    <d v="2022-11-17T00:00:00"/>
    <x v="160"/>
    <d v="2022-11-17T00:00:00"/>
    <n v="-0.0587748759"/>
    <n v="-0.0587748759"/>
    <x v="1"/>
    <n v="4.702207862143242"/>
    <n v="-0.2763716835534734"/>
    <n v="-0.2763716835534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480086caf07125ad81f185a0a842eea8fd357f7c4b4f3a77b7668079687338"/>
    <n v="1"/>
    <n v="1"/>
  </r>
  <r>
    <s v="10b49781-9637-4c7c-a755-916fbe89e8f4"/>
    <d v="2022-11-17T00:00:00"/>
    <x v="160"/>
    <d v="2022-11-17T00:00:00"/>
    <n v="-0.0047530136"/>
    <n v="-0.0047530136"/>
    <x v="1"/>
    <n v="4.702207862143242"/>
    <n v="-0.02234965791879375"/>
    <n v="-0.022349657918793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7742113d93cff65bb5a9dc893e3f51bdf2644c0a6a90e84205862ea4bb9cdf"/>
    <n v="1"/>
    <n v="1"/>
  </r>
  <r>
    <s v="4559b44d-e9c6-4d43-914d-48207b0c2a72"/>
    <d v="2022-11-17T00:00:00"/>
    <x v="160"/>
    <d v="2022-11-17T00:00:00"/>
    <n v="-0.004158879975472597"/>
    <n v="-0.004158879975472597"/>
    <x v="1"/>
    <n v="4.702207862143242"/>
    <n v="-0.01955591811837734"/>
    <n v="-0.01955591811837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d5acb8399407399afb7dedb8c409aed937a8fc4a10c015919b575b1e79cfd1"/>
    <n v="1"/>
    <n v="1"/>
  </r>
  <r>
    <s v="cb6f55b2-82d1-4059-8644-a9cfa08f362f"/>
    <d v="2022-11-17T00:00:00"/>
    <x v="160"/>
    <d v="2022-11-17T00:00:00"/>
    <n v="-0.0055893808"/>
    <n v="-0.0055893808"/>
    <x v="1"/>
    <n v="4.702207862143242"/>
    <n v="-0.02628243034227248"/>
    <n v="-0.026282430342272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42ab3ff6dee02aaa06b6c0623d1d8279b92a1f28c518821103996f38e61cc8"/>
    <n v="1"/>
    <n v="1"/>
  </r>
  <r>
    <s v="10d18771-8c15-4ace-a6b1-483238a513f0"/>
    <d v="2022-11-17T00:00:00"/>
    <x v="160"/>
    <d v="2022-11-17T00:00:00"/>
    <n v="-0.003934658737701176"/>
    <n v="-0.003934658737701176"/>
    <x v="1"/>
    <n v="4.702207862143242"/>
    <n v="-0.01850158325126907"/>
    <n v="-0.01850158325126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75c09c26b5b7d92d96d6a49970bdedfd9e66e486d2f66616344cd05d381d"/>
    <n v="1"/>
    <n v="1"/>
  </r>
  <r>
    <s v="30f6c279-fe52-4161-b7b9-f32d383951e7"/>
    <d v="2022-11-17T00:00:00"/>
    <x v="160"/>
    <d v="2022-11-17T00:00:00"/>
    <n v="-0.002715165713109024"/>
    <n v="-0.002715165713109024"/>
    <x v="1"/>
    <n v="4.702207862143242"/>
    <n v="-0.01276727356320302"/>
    <n v="-0.012767273563203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79386daf9d20331c4410d8db9f65846676b4e360bb518192c29fb86898eb4"/>
    <n v="1"/>
    <n v="1"/>
  </r>
  <r>
    <s v="556b218a-1cac-460b-acb5-2c9d0ba8e9d5"/>
    <d v="2022-11-17T00:00:00"/>
    <x v="160"/>
    <d v="2022-11-17T00:00:00"/>
    <n v="-0.0054363868"/>
    <n v="-0.0054363868"/>
    <x v="1"/>
    <n v="4.702207862143242"/>
    <n v="-0.02556302075261174"/>
    <n v="-0.025563020752611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7f5bfe2dc2c64a1ff0e03c1de8c59c7028c800b9b3f881aa6b33e855d2308e"/>
    <n v="1"/>
    <n v="1"/>
  </r>
  <r>
    <s v="ccde1fad-a855-450d-83be-9e2e95871357"/>
    <d v="2022-11-17T00:00:00"/>
    <x v="160"/>
    <d v="2022-11-17T00:00:00"/>
    <n v="-0.0074158072"/>
    <n v="-0.0074158072"/>
    <x v="1"/>
    <n v="4.702207862143242"/>
    <n v="-0.03487066691997846"/>
    <n v="-0.034870666919978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95eebab9959019be092e84a0e31aa9c45fd14bcddc37d990392ac10692469d"/>
    <n v="1"/>
    <n v="1"/>
  </r>
  <r>
    <s v="f2d35ff0-4fc5-418c-9c5f-1e56eedf10f8"/>
    <d v="2022-11-17T00:00:00"/>
    <x v="160"/>
    <d v="2022-11-17T00:00:00"/>
    <n v="-0.0079775058"/>
    <n v="-0.0079775058"/>
    <x v="1"/>
    <n v="4.702207862143242"/>
    <n v="-0.03751189049305331"/>
    <n v="-0.03751189049305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d9a1ab74ee5d34ba8ff24e4e78a048bd445deb571f129622649c90e1d7d33"/>
    <n v="1"/>
    <n v="1"/>
  </r>
  <r>
    <s v="ab6180fa-c4ed-4144-b763-ec65ba880a83"/>
    <d v="2022-11-17T00:00:00"/>
    <x v="160"/>
    <d v="2022-11-17T00:00:00"/>
    <n v="-0.0083554814"/>
    <n v="-0.0083554814"/>
    <x v="1"/>
    <n v="4.702207862143242"/>
    <n v="-0.03928921033107162"/>
    <n v="-0.03928921033107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d4ca18caf48e105a3c3527dcd2205919e8bf163b80345f6d351d74249c4d0"/>
    <n v="1"/>
    <n v="1"/>
  </r>
  <r>
    <s v="0e0131a1-93ed-4c72-b7a9-25923e5331fa"/>
    <d v="2022-11-17T00:00:00"/>
    <x v="160"/>
    <d v="2022-11-17T00:00:00"/>
    <n v="-0.0107034816"/>
    <n v="-0.0107034816"/>
    <x v="1"/>
    <n v="4.702207862143242"/>
    <n v="-0.05032999533182553"/>
    <n v="-0.050329995331825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9c603e8d5a6485c0f7e2dc8027e2414a59e5f839e605e235f99f047be8cc34"/>
    <n v="1"/>
    <n v="1"/>
  </r>
  <r>
    <s v="8c94ef4e-3c17-4f95-8f93-f8d088d42501"/>
    <d v="2022-11-17T00:00:00"/>
    <x v="160"/>
    <d v="2022-11-17T00:00:00"/>
    <n v="-0.009904674"/>
    <n v="-0.009904674"/>
    <x v="1"/>
    <n v="4.702207862143242"/>
    <n v="-0.04657383595476575"/>
    <n v="-0.04657383595476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8b01c304307989ed7e8ca25fe1bfbcc35bf0e92690650afe36135f3dfae1df"/>
    <n v="1"/>
    <n v="1"/>
  </r>
  <r>
    <s v="1129ee26-adba-4820-adc3-0fceb50c523d"/>
    <d v="2022-11-17T00:00:00"/>
    <x v="160"/>
    <d v="2022-11-17T00:00:00"/>
    <n v="-0.00507932"/>
    <n v="-0.00507932"/>
    <x v="1"/>
    <n v="4.702207862143242"/>
    <n v="-0.02388401843834141"/>
    <n v="-0.023884018438341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a4f57715b974b4201eea4d827f8ef552387dae7a4f6e35b2eb3e25c7bb89be"/>
    <n v="1"/>
    <n v="1"/>
  </r>
  <r>
    <s v="f8622890-bd20-4dad-9929-7a427fbaa89c"/>
    <d v="2022-11-17T00:00:00"/>
    <x v="160"/>
    <d v="2022-11-17T00:00:00"/>
    <n v="-0.0043212064"/>
    <n v="-0.0043212064"/>
    <x v="1"/>
    <n v="4.702207862143242"/>
    <n v="-0.0203192107080237"/>
    <n v="-0.0203192107080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d6b32dac2aaccf057b3ef80b0704b8ccbe7a568c0b72d7fb159660323efb6"/>
    <n v="1"/>
    <n v="1"/>
  </r>
  <r>
    <s v="134009ab-ab36-4998-9766-975e17db58b0"/>
    <d v="2022-11-17T00:00:00"/>
    <x v="160"/>
    <d v="2022-11-17T00:00:00"/>
    <n v="-0.0042617792"/>
    <n v="-0.0042617792"/>
    <x v="1"/>
    <n v="4.702207862143242"/>
    <n v="-0.02003977166095854"/>
    <n v="-0.0200397716609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138437accab67f4124ffdca7eaa8a81c59adfddd4d28186cbe070e88b430ef"/>
    <n v="1"/>
    <n v="1"/>
  </r>
  <r>
    <s v="9b3a0b6b-8dc0-4473-bf2c-42609b743c59"/>
    <d v="2022-11-17T00:00:00"/>
    <x v="160"/>
    <d v="2022-11-17T00:00:00"/>
    <n v="-0.005079400800000001"/>
    <n v="-0.005079400800000001"/>
    <x v="1"/>
    <n v="4.702207862143242"/>
    <n v="-0.02388439837673667"/>
    <n v="-0.023884398376736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c782256e6b182d5c1f0714b3e69240647d7a6687dc5bbede3c2a5f115a92d7"/>
    <n v="1"/>
    <n v="1"/>
  </r>
  <r>
    <s v="3265057f-df54-440f-83a7-fc8d67f59f8e"/>
    <d v="2022-11-17T00:00:00"/>
    <x v="160"/>
    <d v="2022-11-17T00:00:00"/>
    <n v="-0.0032944708"/>
    <n v="-0.0032944708"/>
    <x v="1"/>
    <n v="4.702207862143242"/>
    <n v="-0.01549128649736133"/>
    <n v="-0.015491286497361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79904bb696e841208a7e67583141b40002483655d2ac9672ce787105d8043f"/>
    <n v="1"/>
    <n v="1"/>
  </r>
  <r>
    <s v="bf0228d6-9701-4599-87ce-ebfdce97a23a"/>
    <d v="2022-11-17T00:00:00"/>
    <x v="160"/>
    <d v="2022-11-17T00:00:00"/>
    <n v="-0.0032332732"/>
    <n v="-0.0032332732"/>
    <x v="1"/>
    <n v="4.702207862143242"/>
    <n v="-0.01520352266149704"/>
    <n v="-0.015203522661497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0ff14dfcbf2b8031ec76d97fed9ac5c87634d6a3e675f9c10cf16abc11350"/>
    <n v="1"/>
    <n v="1"/>
  </r>
  <r>
    <s v="6c004440-8522-4069-86c8-41c2d42069ec"/>
    <d v="2022-11-17T00:00:00"/>
    <x v="160"/>
    <d v="2022-11-17T00:00:00"/>
    <n v="-0.0043636544"/>
    <n v="-0.0043636544"/>
    <x v="1"/>
    <n v="4.702207862143242"/>
    <n v="-0.02051881002735595"/>
    <n v="-0.02051881002735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bbeea3a7280fca2e92264451f94d63e671cd38eb355888329889a26bfc69c2"/>
    <n v="1"/>
    <n v="1"/>
  </r>
  <r>
    <s v="0dabca63-6c6d-45f7-884a-8022518b68b2"/>
    <d v="2022-11-17T00:00:00"/>
    <x v="160"/>
    <d v="2022-11-17T00:00:00"/>
    <n v="-0.005153512700000001"/>
    <n v="-0.005153512700000001"/>
    <x v="1"/>
    <n v="4.702207862143242"/>
    <n v="-0.02423288793559505"/>
    <n v="-0.024232887935595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c96f5a50431a1147392f4ef035249072785066656af89fe44dff23cae3a6"/>
    <n v="1"/>
    <n v="1"/>
  </r>
  <r>
    <s v="7a744a7f-aacc-408c-a86d-c8dd09931a56"/>
    <d v="2022-11-17T00:00:00"/>
    <x v="160"/>
    <d v="2022-11-17T00:00:00"/>
    <n v="-0.0109883"/>
    <n v="-0.0109883"/>
    <x v="1"/>
    <n v="4.702207862143242"/>
    <n v="-0.05166927065158858"/>
    <n v="-0.05166927065158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247c3bf64068d836af0cc397e29654137189ed7ff0cbae5b732fcb5de971c9"/>
    <n v="1"/>
    <n v="1"/>
  </r>
  <r>
    <s v="b8f86ff9-3bf9-40fb-816f-89e35ea8dfe4"/>
    <d v="2022-11-17T00:00:00"/>
    <x v="160"/>
    <d v="2022-11-17T00:00:00"/>
    <n v="-0.0048652092"/>
    <n v="-0.0048652092"/>
    <x v="1"/>
    <n v="4.702207862143242"/>
    <n v="-0.02287722495121163"/>
    <n v="-0.022877224951211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4d5deb7917e23c847294f46e08b90c446de5b9ff5ad3b2b585d47ba9cfd478"/>
    <n v="1"/>
    <n v="1"/>
  </r>
  <r>
    <s v="b28d03e3-fdf6-4d5b-9096-ab2b498b2f5c"/>
    <d v="2022-11-17T00:00:00"/>
    <x v="160"/>
    <d v="2022-11-17T00:00:00"/>
    <n v="-0.006323753400000001"/>
    <n v="-0.006323753400000001"/>
    <x v="1"/>
    <n v="4.702207862143242"/>
    <n v="-0.02973560295573506"/>
    <n v="-0.029735602955735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d582688e7a34a2b4f4a6f6a9a16bc144ff4761e3a1705461fc2266b2fe0"/>
    <n v="1"/>
    <n v="1"/>
  </r>
  <r>
    <s v="4342a8d8-a04f-4096-aa37-aca991cd5427"/>
    <d v="2022-11-17T00:00:00"/>
    <x v="160"/>
    <d v="2022-11-17T00:00:00"/>
    <n v="-0.005456786"/>
    <n v="-0.005456786"/>
    <x v="1"/>
    <n v="4.702207862143242"/>
    <n v="-0.02565894203123317"/>
    <n v="-0.025658942031233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0cbedf66e43520e8c5c80985586c14a4b6506bc37c2cf0d665e19d91e48d58"/>
    <n v="1"/>
    <n v="1"/>
  </r>
  <r>
    <s v="ea8f68ff-3270-4920-bbd4-29b3f288c116"/>
    <d v="2022-11-17T00:00:00"/>
    <x v="160"/>
    <d v="2022-11-17T00:00:00"/>
    <n v="-0.004198155359694012"/>
    <n v="-0.004198155359694012"/>
    <x v="1"/>
    <n v="4.702207862143242"/>
    <n v="-0.01974059913885197"/>
    <n v="-0.019740599138851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fe5b3c6376ae56359e713ab93a8216420c46aff19bdb866d71659cebbc8404"/>
    <n v="1"/>
    <n v="1"/>
  </r>
  <r>
    <s v="4e7f6309-0f61-427e-8dad-e753af3ac2b2"/>
    <d v="2022-11-17T00:00:00"/>
    <x v="160"/>
    <d v="2022-11-17T00:00:00"/>
    <n v="-0.0033274528"/>
    <n v="-0.0033274528"/>
    <x v="1"/>
    <n v="4.702207862143242"/>
    <n v="-0.01564637471707054"/>
    <n v="-0.01564637471707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ed0672ff4faefcabd66a4009a5c5d6c49b86dead320aa3460914ba9846ad0d"/>
    <n v="1"/>
    <n v="1"/>
  </r>
  <r>
    <s v="9c521c55-7472-453e-8f91-11ca3b4533f3"/>
    <d v="2022-11-17T00:00:00"/>
    <x v="160"/>
    <d v="2022-11-17T00:00:00"/>
    <n v="-0.0050182032"/>
    <n v="-0.0050182032"/>
    <x v="1"/>
    <n v="4.702207862143242"/>
    <n v="-0.02359663454087237"/>
    <n v="-0.02359663454087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e0b233b8e7011c0a653d9f45f6dc8ea62a197af91519ebcd176177e86edb1f"/>
    <n v="1"/>
    <n v="1"/>
  </r>
  <r>
    <s v="bf0a312f-5b4a-4e66-a67b-cdaabddc4573"/>
    <d v="2022-11-17T00:00:00"/>
    <x v="160"/>
    <d v="2022-11-17T00:00:00"/>
    <n v="-0.0075300919"/>
    <n v="-0.0075300919"/>
    <x v="1"/>
    <n v="4.702207862143242"/>
    <n v="-0.03540805733484114"/>
    <n v="-0.035408057334841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1187873acd1bb95138451d6dee3a5bdff405f40aab47a5154c94655f84679d"/>
    <n v="1"/>
    <n v="1"/>
  </r>
  <r>
    <s v="2184843a-6c81-46af-a7f2-9336b1cbbcec"/>
    <d v="2022-11-17T00:00:00"/>
    <x v="160"/>
    <d v="2022-11-17T00:00:00"/>
    <n v="-0.0163372696"/>
    <n v="-0.0163372696"/>
    <x v="1"/>
    <n v="4.702207862143242"/>
    <n v="-0.07682123755907377"/>
    <n v="-0.076821237559073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ccaba756699945168e587edca34227899e47136d6bc1fcac05f47a14da3601"/>
    <n v="1"/>
    <n v="1"/>
  </r>
  <r>
    <s v="f912789a-e896-4087-8055-ff58b4a9dba3"/>
    <d v="2022-11-17T00:00:00"/>
    <x v="160"/>
    <d v="2022-11-17T00:00:00"/>
    <n v="-0.007988713600000001"/>
    <n v="-0.007988713600000001"/>
    <x v="1"/>
    <n v="4.702207862143242"/>
    <n v="-0.03756459189833065"/>
    <n v="-0.03756459189833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33e4fd84c835af636a5dfbb60bab63e4bc37894fed81d5734de4b4c63432e"/>
    <n v="1"/>
    <n v="1"/>
  </r>
  <r>
    <s v="776d92b3-ce48-4dd6-8b3e-f598e205c272"/>
    <d v="2022-11-17T00:00:00"/>
    <x v="160"/>
    <d v="2022-11-17T00:00:00"/>
    <n v="-0.0412339872"/>
    <n v="-0.0412339872"/>
    <x v="1"/>
    <n v="4.702207862143242"/>
    <n v="-0.1938907787993538"/>
    <n v="-0.19389077879935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2f6639f024dc0e4e984bfab7047a467b4c2dc3aa1deeb60e20824cc7a8862d"/>
    <n v="1"/>
    <n v="1"/>
  </r>
  <r>
    <s v="e2d980db-76f3-405f-a722-0009f3349cb1"/>
    <d v="2022-11-17T00:00:00"/>
    <x v="160"/>
    <d v="2022-11-17T00:00:00"/>
    <n v="-0.0492057216"/>
    <n v="-0.0492057216"/>
    <x v="1"/>
    <n v="4.702207862143242"/>
    <n v="-0.2313755309699515"/>
    <n v="-0.23137553096995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6f6e586b6586975a34e09c700ad95bd6c0ed092c706c46e1100a7fd7c7d7d6"/>
    <n v="1"/>
    <n v="1"/>
  </r>
  <r>
    <s v="375e53c8-8ee3-4afb-8374-203965c86839"/>
    <d v="2022-11-17T00:00:00"/>
    <x v="160"/>
    <d v="2022-11-17T00:00:00"/>
    <n v="-0.0202391774"/>
    <n v="-0.0202391774"/>
    <x v="1"/>
    <n v="4.702207862143242"/>
    <n v="-0.09516881909359183"/>
    <n v="-0.095168819093591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7d95081ee3595c52b19654332f83e2a759590f9e0386e060df691053f63727"/>
    <n v="1"/>
    <n v="1"/>
  </r>
  <r>
    <s v="387e5beb-daa9-4b32-834b-46509ef7df31"/>
    <d v="2022-11-17T00:00:00"/>
    <x v="160"/>
    <d v="2022-11-17T00:00:00"/>
    <n v="-0.0165716992"/>
    <n v="-0.0165716992"/>
    <x v="1"/>
    <n v="4.702207862143242"/>
    <n v="-0.07792357426731288"/>
    <n v="-0.077923574267312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3fa3d50ea058a6698d4fbf13f99e56bd7e639cce5cd68c62d1f3292b2b3f5"/>
    <n v="1"/>
    <n v="1"/>
  </r>
  <r>
    <s v="636d9321-efd0-4dac-a2dd-42ae18fb57ed"/>
    <d v="2022-11-17T00:00:00"/>
    <x v="160"/>
    <d v="2022-11-17T00:00:00"/>
    <n v="-0.0139314336"/>
    <n v="-0.0139314336"/>
    <x v="1"/>
    <n v="4.702207862143242"/>
    <n v="-0.06550849660484652"/>
    <n v="-0.065508496604846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a39a67db8cf1d7611473930030d35f777b4f337ddad25db945cc8b44cd35d"/>
    <n v="1"/>
    <n v="1"/>
  </r>
  <r>
    <s v="9a4dfe7e-7b2c-4947-9e3a-ef3db6b7ddb2"/>
    <d v="2022-11-17T00:00:00"/>
    <x v="160"/>
    <d v="2022-11-17T00:00:00"/>
    <n v="-0.0163339904"/>
    <n v="-0.0163339904"/>
    <x v="1"/>
    <n v="4.702207862143242"/>
    <n v="-0.07680581807905223"/>
    <n v="-0.0768058180790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d0bc7ee5d94b5c47a9b1cb160a92708fb360141a11a8d4f1818fd3d8f1f753"/>
    <n v="1"/>
    <n v="1"/>
  </r>
  <r>
    <s v="7ef48256-d69f-4345-8c36-98f09742db26"/>
    <d v="2022-11-17T00:00:00"/>
    <x v="160"/>
    <d v="2022-11-17T00:00:00"/>
    <n v="-0.032133136"/>
    <n v="-0.032133136"/>
    <x v="1"/>
    <n v="4.702207862143242"/>
    <n v="-0.151096684734518"/>
    <n v="-0.151096684734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1e6b6de9be495daa86f45dd5f72bb03323320341ace22b8008097cdbae047"/>
    <n v="1"/>
    <n v="1"/>
  </r>
  <r>
    <s v="f3480cb3-d537-4cc9-9dc7-23911c81a574"/>
    <d v="2022-11-17T00:00:00"/>
    <x v="160"/>
    <d v="2022-11-17T00:00:00"/>
    <n v="-0.0310974048"/>
    <n v="-0.0310974048"/>
    <x v="1"/>
    <n v="4.702207862143242"/>
    <n v="-0.146226461342811"/>
    <n v="-0.146226461342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a76840d51b043848176670bb8f5226d3e451f8b17ec131a2b019e06459e5a6"/>
    <n v="1"/>
    <n v="1"/>
  </r>
  <r>
    <s v="c6c8260e-b3b4-474e-b866-8b00b73ba875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4b2cfd6c2770eb0db9ed21a1560804313c694b871383652142fbabb71a6773"/>
    <n v="1"/>
    <n v="1"/>
  </r>
  <r>
    <s v="0c6d9337-8882-4db8-8f32-a9522b4f3d34"/>
    <d v="2022-11-17T00:00:00"/>
    <x v="160"/>
    <d v="2022-11-17T00:00:00"/>
    <n v="-0.0044400952"/>
    <n v="-0.0044400952"/>
    <x v="1"/>
    <n v="4.702207862143242"/>
    <n v="-0.02087825055810447"/>
    <n v="-0.02087825055810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5f91c7a308afa9020018177146175f4e61e5fe09711e5cc0f411abdf38969b"/>
    <n v="1"/>
    <n v="1"/>
  </r>
  <r>
    <s v="4100"/>
    <d v="2022-11-16T00:00:00"/>
    <x v="161"/>
    <d v="2022-11-16T00:00:00"/>
    <n v="-35.36"/>
    <n v="-35.36"/>
    <x v="0"/>
    <n v="1"/>
    <n v="-35.36"/>
    <n v="-35.36"/>
    <n v="1"/>
    <m/>
    <s v="Cora"/>
    <s v="Luciene Borges da Silva"/>
    <n v="100"/>
    <m/>
    <s v="Luciene Borges da Silva"/>
    <m/>
    <s v="Estorno a Compra de Material de Uso e Consumo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101"/>
    <d v="2022-11-16T00:00:00"/>
    <x v="161"/>
    <d v="2022-11-16T00:00:00"/>
    <n v="-383"/>
    <n v="-383"/>
    <x v="0"/>
    <n v="1"/>
    <n v="-383"/>
    <n v="-383"/>
    <n v="1"/>
    <m/>
    <s v="Conta Simples"/>
    <s v="Booking.com Brasil Servicos de Reserva de Hoteis Ltda."/>
    <n v="100"/>
    <m/>
    <s v="Booking.com Brasil Servicos de Reserva de Hoteis Ltda."/>
    <m/>
    <s v="Booking.com | Hospedagem Caio"/>
    <m/>
    <s v="Conta Simples"/>
    <m/>
    <x v="96"/>
    <s v="Gestão - Hotel"/>
    <s v="Gestão"/>
    <s v="Governance"/>
    <s v="Governance"/>
    <x v="6"/>
    <m/>
    <m/>
    <n v="0"/>
    <n v="0"/>
  </r>
  <r>
    <s v="4102"/>
    <d v="2022-11-16T00:00:00"/>
    <x v="161"/>
    <d v="2022-11-16T00:00:00"/>
    <n v="-3333.91"/>
    <n v="-3333.91"/>
    <x v="0"/>
    <n v="1"/>
    <n v="-3333.91"/>
    <n v="-3333.91"/>
    <n v="1"/>
    <m/>
    <s v="Conta Simples"/>
    <s v="Mm Turismo &amp; Viagens S.A"/>
    <n v="100"/>
    <m/>
    <s v="Mm Turismo &amp; Viagens S.A"/>
    <m/>
    <s v="Passagem Gab para São Paulo"/>
    <m/>
    <s v="Conta Simples"/>
    <m/>
    <x v="75"/>
    <s v="Gestão - Avião"/>
    <s v="Gestão"/>
    <s v="Governance"/>
    <s v="Governance"/>
    <x v="6"/>
    <m/>
    <m/>
    <n v="0"/>
    <n v="0"/>
  </r>
  <r>
    <s v="4103"/>
    <d v="2022-11-16T00:00:00"/>
    <x v="161"/>
    <d v="2022-11-16T00:00:00"/>
    <n v="-499.8"/>
    <n v="-499.8"/>
    <x v="0"/>
    <n v="1"/>
    <n v="-499.8"/>
    <n v="-499.8"/>
    <n v="1"/>
    <m/>
    <s v="Cora"/>
    <s v="Buser Brasil Tecnologia Ltda."/>
    <n v="100"/>
    <m/>
    <s v="Buser Brasil Tecnologia Ltda."/>
    <m/>
    <s v="Buser C-Level"/>
    <m/>
    <s v="Cora"/>
    <m/>
    <x v="112"/>
    <s v="Despesa Comercial"/>
    <s v="Comercial"/>
    <s v="Operating Costs"/>
    <s v="Operating Costs"/>
    <x v="6"/>
    <m/>
    <m/>
    <n v="0"/>
    <n v="0"/>
  </r>
  <r>
    <s v="4104"/>
    <d v="2022-11-16T00:00:00"/>
    <x v="161"/>
    <d v="2022-11-16T00:00:00"/>
    <n v="-115.03"/>
    <n v="-115.03"/>
    <x v="0"/>
    <n v="1"/>
    <n v="-115.03"/>
    <n v="-115.03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5"/>
    <d v="2022-11-16T00:00:00"/>
    <x v="161"/>
    <d v="2022-11-16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718"/>
    <d v="2022-11-16T00:00:00"/>
    <x v="161"/>
    <d v="2022-11-16T00:00:00"/>
    <n v="225000"/>
    <n v="225000"/>
    <x v="0"/>
    <n v="1"/>
    <n v="225000"/>
    <n v="225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19"/>
    <d v="2022-11-16T00:00:00"/>
    <x v="161"/>
    <d v="2022-11-16T00:00:00"/>
    <n v="6500"/>
    <n v="6500"/>
    <x v="0"/>
    <n v="1"/>
    <n v="6500"/>
    <n v="6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9"/>
    <d v="2022-11-16T00:00:00"/>
    <x v="161"/>
    <d v="2022-11-16T00:00:00"/>
    <n v="-6500"/>
    <n v="-6500"/>
    <x v="0"/>
    <n v="1"/>
    <n v="-6500"/>
    <n v="-6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0"/>
    <d v="2022-11-16T00:00:00"/>
    <x v="161"/>
    <d v="2022-11-16T00:00:00"/>
    <n v="-225000"/>
    <n v="-225000"/>
    <x v="0"/>
    <n v="1"/>
    <n v="-225000"/>
    <n v="-22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6b20e24d-6281-482c-be03-e21ae47566cc"/>
    <d v="2022-11-16T00:00:00"/>
    <x v="161"/>
    <d v="2022-11-16T00:00:00"/>
    <n v="0.000375"/>
    <n v="0.000375"/>
    <x v="3"/>
    <n v="6505.567451820129"/>
    <n v="2.439587794432549"/>
    <n v="2.43958779443254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d86f7b9678a130d4c1e3a5559568a1546827502c48de5d011f097d2744e8f3cd"/>
    <n v="1"/>
    <n v="1"/>
  </r>
  <r>
    <s v="a8107438-7116-49e4-a58f-70f925e1a9a8"/>
    <d v="2022-11-16T00:00:00"/>
    <x v="161"/>
    <d v="2022-11-16T00:00:00"/>
    <n v="-0.000919693422089386"/>
    <n v="-0.000919693422089386"/>
    <x v="3"/>
    <n v="6505.567451820129"/>
    <n v="-5.983127592397781"/>
    <n v="-5.983127592397781"/>
    <n v="1"/>
    <m/>
    <s v="Michel Goldberg"/>
    <s v="Gnosis"/>
    <m/>
    <m/>
    <m/>
    <m/>
    <s v="Compra de Ledgers para conselheiros Seamore"/>
    <m/>
    <s v="Michel Goldberg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f812de8a-5e96-4a54-9418-55022207988d"/>
    <d v="2022-11-16T00:00:00"/>
    <x v="161"/>
    <d v="2022-11-16T00:00:00"/>
    <n v="-0.5994"/>
    <n v="-0.5994"/>
    <x v="3"/>
    <n v="6505.567451820129"/>
    <n v="-3899.437130620986"/>
    <n v="-3899.437130620986"/>
    <n v="1"/>
    <m/>
    <s v="Gnosis"/>
    <s v="Luis Guilherme Tillier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9fd92bb7-5ba5-45be-9c5a-3b374d9b1392"/>
    <d v="2022-11-16T00:00:00"/>
    <x v="161"/>
    <d v="2022-11-16T00:00:00"/>
    <n v="0.00075"/>
    <n v="0.00075"/>
    <x v="3"/>
    <n v="6505.567451820129"/>
    <n v="4.879175588865097"/>
    <n v="4.879175588865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42a90aee65e5d062a71d1d0fc1870ff0b9d8929acfd04c1355ee50c8be674e5d"/>
    <n v="1"/>
    <n v="1"/>
  </r>
  <r>
    <s v="681e7466-0f80-4721-9a0c-cfa417ad5457"/>
    <d v="2022-11-16T00:00:00"/>
    <x v="161"/>
    <d v="2022-11-16T00:00:00"/>
    <n v="0"/>
    <n v="0"/>
    <x v="3"/>
    <n v="6505.567451820129"/>
    <n v="0"/>
    <n v="0"/>
    <n v="1"/>
    <m/>
    <s v="Michel Goldberg"/>
    <s v="Gnosis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07cfa1d5-401f-43d4-94d7-c4156db948c0"/>
    <d v="2022-11-16T00:00:00"/>
    <x v="161"/>
    <d v="2022-11-16T00:00:00"/>
    <n v="-0.0066501392"/>
    <n v="-0.0066501392"/>
    <x v="1"/>
    <n v="4.805139186295503"/>
    <n v="-0.03195484446423983"/>
    <n v="-0.031954844464239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d4fcaa97e6c11d5a66ead49c9c449a47ffc9dc7693d29d29d343fff91e5e5"/>
    <n v="1"/>
    <n v="1"/>
  </r>
  <r>
    <s v="3d8d05c4-5720-4586-894e-38f595a4e691"/>
    <d v="2022-11-16T00:00:00"/>
    <x v="161"/>
    <d v="2022-11-16T00:00:00"/>
    <n v="-0.0052425944"/>
    <n v="-0.0052425944"/>
    <x v="1"/>
    <n v="4.805139186295503"/>
    <n v="-0.02519139578929336"/>
    <n v="-0.02519139578929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0fa73a8fce5a90997aadc17f7def11f61378efc889277616bd54ad00ce061a"/>
    <n v="1"/>
    <n v="1"/>
  </r>
  <r>
    <s v="67d8168f-d7d9-42cf-8a33-f771a5af8ad8"/>
    <d v="2022-11-16T00:00:00"/>
    <x v="161"/>
    <d v="2022-11-16T00:00:00"/>
    <n v="-0.0046682956"/>
    <n v="-0.0046682956"/>
    <x v="1"/>
    <n v="4.805139186295503"/>
    <n v="-0.02243181012077088"/>
    <n v="-0.022431810120770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beb84d307ec27e37deed5b6b5d56c213c5eb544f0217b152e04ce498543a77"/>
    <n v="1"/>
    <n v="1"/>
  </r>
  <r>
    <s v="eafe290d-b843-49cf-812b-118138702cf7"/>
    <d v="2022-11-16T00:00:00"/>
    <x v="161"/>
    <d v="2022-11-16T00:00:00"/>
    <n v="-0.0052633957"/>
    <n v="-0.0052633957"/>
    <x v="1"/>
    <n v="4.805139186295503"/>
    <n v="-0.02529134893104925"/>
    <n v="-0.02529134893104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43e01eef5289c1351fdf77e41c62e7b58dfeac0a45f34db7111abb7d7d84ea"/>
    <n v="1"/>
    <n v="1"/>
  </r>
  <r>
    <s v="35ddd500-57be-494d-9f1c-db0994ae7222"/>
    <d v="2022-11-16T00:00:00"/>
    <x v="161"/>
    <d v="2022-11-16T00:00:00"/>
    <n v="-0.005582056399999999"/>
    <n v="-0.005582056399999999"/>
    <x v="1"/>
    <n v="4.805139186295503"/>
    <n v="-0.0268225579477516"/>
    <n v="-0.02682255794775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0d856977adf975d439b7e5bc1d77db9a278425582fd4b8296c5d5666718862"/>
    <n v="1"/>
    <n v="1"/>
  </r>
  <r>
    <s v="70f3bfaf-9f90-4939-96c1-58b7c06f476a"/>
    <d v="2022-11-16T00:00:00"/>
    <x v="161"/>
    <d v="2022-11-16T00:00:00"/>
    <n v="-0.0043042272"/>
    <n v="-0.0043042272"/>
    <x v="1"/>
    <n v="4.805139186295503"/>
    <n v="-0.02068241078543897"/>
    <n v="-0.02068241078543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63b81e91578c667c2f8cff04a41fbcca45130ee93f2893ec097324f46dbecf"/>
    <n v="1"/>
    <n v="1"/>
  </r>
  <r>
    <s v="2af511d0-9caf-439a-81e5-0d9437f9210b"/>
    <d v="2022-11-16T00:00:00"/>
    <x v="161"/>
    <d v="2022-11-16T00:00:00"/>
    <n v="-0.0057798458"/>
    <n v="-0.0057798458"/>
    <x v="1"/>
    <n v="4.805139186295503"/>
    <n v="-0.02777296354432548"/>
    <n v="-0.027772963544325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e03d97a3c8b0c776a19df54995a5fdbaac1fcf69c9e0afd11126f0e723de95"/>
    <n v="1"/>
    <n v="1"/>
  </r>
  <r>
    <s v="59ab92d8-6371-4b5c-945d-bd9bf9b20a64"/>
    <d v="2022-11-16T00:00:00"/>
    <x v="161"/>
    <d v="2022-11-16T00:00:00"/>
    <n v="-0.0096526752"/>
    <n v="-0.0096526752"/>
    <x v="1"/>
    <n v="4.805139186295503"/>
    <n v="-0.04638244785610279"/>
    <n v="-0.046382447856102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6adab8f26eaf31a7be5b6a5306fb4bffb78b7511ac7bd36787702a4cd2461b"/>
    <n v="1"/>
    <n v="1"/>
  </r>
  <r>
    <s v="e1fd075c-4c08-41f9-ab2d-c467603e913a"/>
    <d v="2022-11-16T00:00:00"/>
    <x v="161"/>
    <d v="2022-11-16T00:00:00"/>
    <n v="-0.0244696241"/>
    <n v="-0.0244696241"/>
    <x v="1"/>
    <n v="4.805139186295503"/>
    <n v="-0.1175799496368308"/>
    <n v="-0.11757994963683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2ac07cca662f5537d4702d4bff93800b28e5bccf92c71f676d42d6ecc90cb2"/>
    <n v="1"/>
    <n v="1"/>
  </r>
  <r>
    <s v="df5917e1-b16d-425f-92f8-173cf4279372"/>
    <d v="2022-11-16T00:00:00"/>
    <x v="161"/>
    <d v="2022-11-16T00:00:00"/>
    <n v="-0.0061974012"/>
    <n v="-0.0061974012"/>
    <x v="1"/>
    <n v="4.805139186295503"/>
    <n v="-0.02977937535931477"/>
    <n v="-0.029779375359314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250a90097b5f8736b141ba7735706f503f224e3247688933977c769c29be3"/>
    <n v="1"/>
    <n v="1"/>
  </r>
  <r>
    <s v="3eb43f75-57e0-4ab1-b9c3-73ef88ee01e7"/>
    <d v="2022-11-16T00:00:00"/>
    <x v="161"/>
    <d v="2022-11-16T00:00:00"/>
    <n v="-0.0038457888"/>
    <n v="-0.0038457888"/>
    <x v="1"/>
    <n v="4.805139186295503"/>
    <n v="-0.01847955046509636"/>
    <n v="-0.018479550465096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771f924fcbf6993062320ac8fbd386dc956656ff174b4cc60784ff1a58b7e9"/>
    <n v="1"/>
    <n v="1"/>
  </r>
  <r>
    <s v="19ebd6b1-567f-401c-b8da-3338958fc478"/>
    <d v="2022-11-16T00:00:00"/>
    <x v="161"/>
    <d v="2022-11-16T00:00:00"/>
    <n v="-0.0043891232"/>
    <n v="-0.0043891232"/>
    <x v="1"/>
    <n v="4.805139186295503"/>
    <n v="-0.02109034788179872"/>
    <n v="-0.02109034788179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2404e9a69c96c669150faf13ec50049e18976ac5c43154570be9a4969d071d"/>
    <n v="1"/>
    <n v="1"/>
  </r>
  <r>
    <s v="cd717ca3-6acb-4aa7-8dcf-21647ccb18cf"/>
    <d v="2022-11-16T00:00:00"/>
    <x v="161"/>
    <d v="2022-11-16T00:00:00"/>
    <n v="-0.0031414768"/>
    <n v="-0.0031414768"/>
    <x v="1"/>
    <n v="4.805139186295503"/>
    <n v="-0.0150952332745182"/>
    <n v="-0.01509523327451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3020602d1b05bd655d3863a619ff335dbbd1a8065733d77bb03f5bfa438d4"/>
    <n v="1"/>
    <n v="1"/>
  </r>
  <r>
    <s v="a5ade6ad-6d4a-44a1-8b3e-55edf032ac1a"/>
    <d v="2022-11-16T00:00:00"/>
    <x v="161"/>
    <d v="2022-11-16T00:00:00"/>
    <n v="-0.0071892064"/>
    <n v="-0.0071892064"/>
    <x v="1"/>
    <n v="4.805139186295503"/>
    <n v="-0.03454513739100643"/>
    <n v="-0.034545137391006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81e312f3d00224524984082e9af71d93135a138859be79c424ed4216982b4d"/>
    <n v="1"/>
    <n v="1"/>
  </r>
  <r>
    <s v="7b4381e8-8ca4-4b3d-9271-41c87666e3c2"/>
    <d v="2022-11-16T00:00:00"/>
    <x v="161"/>
    <d v="2022-11-16T00:00:00"/>
    <n v="-0.00488152"/>
    <n v="-0.00488152"/>
    <x v="1"/>
    <n v="4.805139186295503"/>
    <n v="-0.02345638304068523"/>
    <n v="-0.02345638304068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20a1a964c6f74c805c9f6446241466d3c4dc37ca1d974091b57ffdb821b384"/>
    <n v="1"/>
    <n v="1"/>
  </r>
  <r>
    <s v="13d4f1b4-58d6-49ba-8d45-c68e9f6b7bc2"/>
    <d v="2022-11-16T00:00:00"/>
    <x v="161"/>
    <d v="2022-11-16T00:00:00"/>
    <n v="-0.0585400868"/>
    <n v="-0.0585400868"/>
    <x v="1"/>
    <n v="4.805139186295503"/>
    <n v="-0.2812932650518201"/>
    <n v="-0.2812932650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ce01bdbae36e074dd02f7cbe6f9f29f01eb48b775049ca31dc569b68da861a"/>
    <n v="1"/>
    <n v="1"/>
  </r>
  <r>
    <s v="7ffbb7ce-e861-459b-a59a-3d0a0f0f6b6f"/>
    <d v="2022-11-16T00:00:00"/>
    <x v="161"/>
    <d v="2022-11-16T00:00:00"/>
    <n v="-0.007657074900000001"/>
    <n v="-0.007657074900000001"/>
    <x v="1"/>
    <n v="4.805139186295503"/>
    <n v="-0.03679331065438973"/>
    <n v="-0.036793310654389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dc5c67cd62c2f7d2e2359c1e7647fe436915c2fbc796d44115e7af78cccf8"/>
    <n v="1"/>
    <n v="1"/>
  </r>
  <r>
    <s v="f8543abb-156a-42a3-a2fa-f4fcfbbe373e"/>
    <d v="2022-11-16T00:00:00"/>
    <x v="161"/>
    <d v="2022-11-16T00:00:00"/>
    <n v="-0.0054721734"/>
    <n v="-0.0054721734"/>
    <x v="1"/>
    <n v="4.805139186295503"/>
    <n v="-0.0262945548385439"/>
    <n v="-0.0262945548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a687d7dca84d93d58e6beecb4c4262efbed80a6b08bc17f99f18dbb36e70b"/>
    <n v="1"/>
    <n v="1"/>
  </r>
  <r>
    <s v="bd9ad5e7-8ebc-4af8-8aa9-0ec617a731df"/>
    <d v="2022-11-16T00:00:00"/>
    <x v="161"/>
    <d v="2022-11-16T00:00:00"/>
    <n v="-0.0347818912"/>
    <n v="-0.0347818912"/>
    <x v="1"/>
    <n v="4.805139186295503"/>
    <n v="-0.1671318283785868"/>
    <n v="-0.16713182837858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5c0fd1c47cff9455c6f9cf1dba1642081c0056a04387ae404aeb9212c8643"/>
    <n v="1"/>
    <n v="1"/>
  </r>
  <r>
    <s v="f3ae7a48-57f2-4d80-8d51-8ea0b43b2f5d"/>
    <d v="2022-11-16T00:00:00"/>
    <x v="161"/>
    <d v="2022-11-16T00:00:00"/>
    <n v="-0.006112512"/>
    <n v="-0.006112512"/>
    <x v="1"/>
    <n v="4.805139186295503"/>
    <n v="-0.0293714709379015"/>
    <n v="-0.02937147093790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0027161a30f37dc593e907108b6ef2ae7685b7cb03abd394bce2c56e4e9b5"/>
    <n v="1"/>
    <n v="1"/>
  </r>
  <r>
    <s v="98d1710a-9a34-4581-af07-fbaffc3b0e33"/>
    <d v="2022-11-16T00:00:00"/>
    <x v="161"/>
    <d v="2022-11-16T00:00:00"/>
    <n v="-0.0037693824"/>
    <n v="-0.0037693824"/>
    <x v="1"/>
    <n v="4.805139186295503"/>
    <n v="-0.01811240707837259"/>
    <n v="-0.01811240707837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ff7471f6c2c69339fae650562f6c50f4fb184ef41e872de7384bfce9171b6"/>
    <n v="1"/>
    <n v="1"/>
  </r>
  <r>
    <s v="e9df7a82-fde0-4987-b97c-b6eca064c98e"/>
    <d v="2022-11-16T00:00:00"/>
    <x v="161"/>
    <d v="2022-11-16T00:00:00"/>
    <n v="-0.0129903609"/>
    <n v="-0.0129903609"/>
    <x v="1"/>
    <n v="4.805139186295503"/>
    <n v="-0.06242049220471092"/>
    <n v="-0.06242049220471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1b8dce4bae9c51b11d1a0bbffb68bd8331c85497cc4de425186088100d0283"/>
    <n v="1"/>
    <n v="1"/>
  </r>
  <r>
    <s v="644869be-2df9-43c8-a26c-52d0c9c06d33"/>
    <d v="2022-11-16T00:00:00"/>
    <x v="161"/>
    <d v="2022-11-16T00:00:00"/>
    <n v="-0.0126602051"/>
    <n v="-0.0126602051"/>
    <x v="1"/>
    <n v="4.805139186295503"/>
    <n v="-0.06083404763254818"/>
    <n v="-0.060834047632548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1c4e8b987202a3233f25d091b7c3095a86d1325f90796d19498e8153f36572"/>
    <n v="1"/>
    <n v="1"/>
  </r>
  <r>
    <s v="a0d703df-080f-42d3-ae56-e2af3912972e"/>
    <d v="2022-11-16T00:00:00"/>
    <x v="161"/>
    <d v="2022-11-16T00:00:00"/>
    <n v="-0.007962147999999999"/>
    <n v="-0.007962147999999999"/>
    <x v="1"/>
    <n v="4.805139186295503"/>
    <n v="-0.03825922936188436"/>
    <n v="-0.038259229361884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ea4aab1f2af21d30f3a43f76bc91e493f1335d3c32ebef9861dd05182515f6"/>
    <n v="1"/>
    <n v="1"/>
  </r>
  <r>
    <s v="00a71dfc-6ece-4d8d-a728-6c73817a8e86"/>
    <d v="2022-11-16T00:00:00"/>
    <x v="161"/>
    <d v="2022-11-16T00:00:00"/>
    <n v="-0.010949804"/>
    <n v="-0.010949804"/>
    <x v="1"/>
    <n v="4.805139186295503"/>
    <n v="-0.05261533228265525"/>
    <n v="-0.052615332282655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0bdc7d21d1d9dd4f35ee8d546b74ebae601672eaa866915fc721b00f2cc06"/>
    <n v="1"/>
    <n v="1"/>
  </r>
  <r>
    <s v="6a75abe7-64f6-496e-bc1b-af2bb7cbe552"/>
    <d v="2022-11-16T00:00:00"/>
    <x v="161"/>
    <d v="2022-11-16T00:00:00"/>
    <n v="-0.008209711999999999"/>
    <n v="-0.008209711999999999"/>
    <x v="1"/>
    <n v="4.805139186295503"/>
    <n v="-0.03944880883940043"/>
    <n v="-0.03944880883940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8201622ff772c42b72996a691af762b605e24790c367e7d79ac5c5b6ef54a9"/>
    <n v="1"/>
    <n v="1"/>
  </r>
  <r>
    <s v="15a16b01-3847-4f12-a311-7216a9803407"/>
    <d v="2022-11-16T00:00:00"/>
    <x v="161"/>
    <d v="2022-11-16T00:00:00"/>
    <n v="-0.005492742300000001"/>
    <n v="-0.005492742300000001"/>
    <x v="1"/>
    <n v="4.805139186295503"/>
    <n v="-0.02639339126595289"/>
    <n v="-0.026393391265952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703954eb417525e84c8cf358cb89e16e3f9cf0bea777a3aef32da9a3adef2d"/>
    <n v="1"/>
    <n v="1"/>
  </r>
  <r>
    <s v="f86e2c73-ec1c-4afd-a36a-1559be9baa99"/>
    <d v="2022-11-16T00:00:00"/>
    <x v="161"/>
    <d v="2022-11-16T00:00:00"/>
    <n v="-0.006538038499999999"/>
    <n v="-0.006538038499999999"/>
    <x v="1"/>
    <n v="4.805139186295503"/>
    <n v="-0.03141618499785867"/>
    <n v="-0.031416184997858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d1d2ca47596c0ecfc09a74a9828a40208b1f512d75433c3b19469a37c332e6"/>
    <n v="1"/>
    <n v="1"/>
  </r>
  <r>
    <s v="1c4cc005-ff97-42b9-aa30-59c1402ac256"/>
    <d v="2022-11-16T00:00:00"/>
    <x v="161"/>
    <d v="2022-11-16T00:00:00"/>
    <n v="-0.02164848"/>
    <n v="-0.02164848"/>
    <x v="1"/>
    <n v="4.805139186295503"/>
    <n v="-0.1040239595717345"/>
    <n v="-0.1040239595717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ed4deb4ff44cbe0a9a092f66fcf80447be0504f59cdc21f62259a2c4170"/>
    <n v="1"/>
    <n v="1"/>
  </r>
  <r>
    <s v="e1e0ed21-90da-4e97-bb89-53cadca37bfa"/>
    <d v="2022-11-16T00:00:00"/>
    <x v="161"/>
    <d v="2022-11-16T00:00:00"/>
    <n v="-0.004028842"/>
    <n v="-0.004028842"/>
    <x v="1"/>
    <n v="4.805139186295503"/>
    <n v="-0.01935914656959315"/>
    <n v="-0.019359146569593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2204623b1602b9359c3d6a70bab904bf0708a27c4aecaafa13a07f99c852f6"/>
    <n v="1"/>
    <n v="1"/>
  </r>
  <r>
    <s v="7b04f59f-db5e-4783-ba09-0f951393f4c0"/>
    <d v="2022-11-16T00:00:00"/>
    <x v="161"/>
    <d v="2022-11-16T00:00:00"/>
    <n v="-0.0048754088"/>
    <n v="-0.0048754088"/>
    <x v="1"/>
    <n v="4.805139186295503"/>
    <n v="-0.02342701787408993"/>
    <n v="-0.02342701787408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b3622ffd9b78aef1d9b8ec99a5d77e59d31493b8d01a0bc4d2e5fc5356f56"/>
    <n v="1"/>
    <n v="1"/>
  </r>
  <r>
    <s v="74104cb2-e326-4fcb-a9a8-4c40665693f5"/>
    <d v="2022-11-16T00:00:00"/>
    <x v="161"/>
    <d v="2022-11-16T00:00:00"/>
    <n v="-0.003518862"/>
    <n v="-0.003518862"/>
    <x v="1"/>
    <n v="4.805139186295503"/>
    <n v="-0.01690862168736617"/>
    <n v="-0.01690862168736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3b2032bbd5083ead3c9133d129bab842b4840920cc4bda6c3a67aba7ddc347"/>
    <n v="1"/>
    <n v="1"/>
  </r>
  <r>
    <s v="cc7cfd51-b53c-4cdc-9dd2-b82ffde9627d"/>
    <d v="2022-11-16T00:00:00"/>
    <x v="161"/>
    <d v="2022-11-16T00:00:00"/>
    <n v="-0.0034882632"/>
    <n v="-0.0034882632"/>
    <x v="1"/>
    <n v="4.805139186295503"/>
    <n v="-0.01676159019443255"/>
    <n v="-0.01676159019443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a657fca684d1049e16f9c79d6e19b751b3ba481f87a1a245a1fdf6939be9c"/>
    <n v="1"/>
    <n v="1"/>
  </r>
  <r>
    <s v="86a2dfee-e703-4d98-a6af-47fccf0629bf"/>
    <d v="2022-11-16T00:00:00"/>
    <x v="161"/>
    <d v="2022-11-16T00:00:00"/>
    <n v="-0.0033364128"/>
    <n v="-0.0033364128"/>
    <x v="1"/>
    <n v="4.805139186295503"/>
    <n v="-0.0160319278869379"/>
    <n v="-0.0160319278869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fc2bd8b068b7b41cb8abd3e899933f382bb9e66f519ededce61202346e2040"/>
    <n v="1"/>
    <n v="1"/>
  </r>
  <r>
    <s v="06943861-2efb-416c-8120-1edf042423a8"/>
    <d v="2022-11-16T00:00:00"/>
    <x v="161"/>
    <d v="2022-11-16T00:00:00"/>
    <n v="-0.006069787399999999"/>
    <n v="-0.006069787399999999"/>
    <x v="1"/>
    <n v="4.805139186295503"/>
    <n v="-0.0291661732882227"/>
    <n v="-0.02916617328822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b7ec49f7b57bdab496bca8b2c1306d116effa82e28eb0a1017b84f8c386f58"/>
    <n v="1"/>
    <n v="1"/>
  </r>
  <r>
    <s v="7c29fe41-2ae8-4995-8ac7-fe5b0e821ac0"/>
    <d v="2022-11-16T00:00:00"/>
    <x v="161"/>
    <d v="2022-11-16T00:00:00"/>
    <n v="-0.0034474648"/>
    <n v="-0.0034474648"/>
    <x v="1"/>
    <n v="4.805139186295503"/>
    <n v="-0.01656554820385439"/>
    <n v="-0.01656554820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192e8be891557dbf11a8fa8b312ae1d812f6f7ed1e2662ab22d43a2c620c1b"/>
    <n v="1"/>
    <n v="1"/>
  </r>
  <r>
    <s v="ef253d01-bf76-42cc-b6ad-4a9ed904c0aa"/>
    <d v="2022-11-16T00:00:00"/>
    <x v="161"/>
    <d v="2022-11-16T00:00:00"/>
    <n v="-0.0062483456"/>
    <n v="-0.0062483456"/>
    <x v="1"/>
    <n v="4.805139186295503"/>
    <n v="-0.03002417029207709"/>
    <n v="-0.030024170292077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424f500111edfe473b04b7bf456b657d679eb1f8d0a3ea92c54e7aad939ad6"/>
    <n v="1"/>
    <n v="1"/>
  </r>
  <r>
    <s v="b485de54-69c5-4a5d-bcbc-4848aa395f02"/>
    <d v="2022-11-16T00:00:00"/>
    <x v="161"/>
    <d v="2022-11-16T00:00:00"/>
    <n v="-0.0069586684"/>
    <n v="-0.0069586684"/>
    <x v="1"/>
    <n v="4.805139186295503"/>
    <n v="-0.03343737021327623"/>
    <n v="-0.033437370213276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1bd69974452c8a58a32520d8ecd8884998e78c3daed80abb9c9060ae0199ca"/>
    <n v="1"/>
    <n v="1"/>
  </r>
  <r>
    <s v="cd7f7581-634d-46c0-9186-c9ac04bc8eac"/>
    <d v="2022-11-16T00:00:00"/>
    <x v="161"/>
    <d v="2022-11-16T00:00:00"/>
    <n v="-0.0044825088"/>
    <n v="-0.0044825088"/>
    <x v="1"/>
    <n v="4.805139186295503"/>
    <n v="-0.02153907868779443"/>
    <n v="-0.021539078687794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822e7e190bf95c61d946f10643c8af260e31e6d8222c1fccb24e9913fe19d6"/>
    <n v="1"/>
    <n v="1"/>
  </r>
  <r>
    <s v="82aece5f-eb24-4972-9a97-6bb4b65f1815"/>
    <d v="2022-11-16T00:00:00"/>
    <x v="161"/>
    <d v="2022-11-16T00:00:00"/>
    <n v="-0.0048638532"/>
    <n v="-0.0048638532"/>
    <x v="1"/>
    <n v="4.805139186295503"/>
    <n v="-0.02337149160770878"/>
    <n v="-0.023371491607708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9a269716b801533094b423fe0aa4601233f736c8d1cfe8a31e1544052dd4e2"/>
    <n v="1"/>
    <n v="1"/>
  </r>
  <r>
    <s v="78c10c5e-9d56-4b65-a2d3-fabd4a9f4684"/>
    <d v="2022-11-16T00:00:00"/>
    <x v="161"/>
    <d v="2022-11-16T00:00:00"/>
    <n v="-0.004202352"/>
    <n v="-0.004202352"/>
    <x v="1"/>
    <n v="4.805139186295503"/>
    <n v="-0.02019288626980728"/>
    <n v="-0.020192886269807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c62637a8b3b16bd94e4574ca758d1b4fba753942e71e9862a226971b2cf89"/>
    <n v="1"/>
    <n v="1"/>
  </r>
  <r>
    <s v="c0051f39-a3ca-4ee2-9315-4f38e38009e0"/>
    <d v="2022-11-16T00:00:00"/>
    <x v="161"/>
    <d v="2022-11-16T00:00:00"/>
    <n v="-0.0102183664"/>
    <n v="-0.0102183664"/>
    <x v="1"/>
    <n v="4.805139186295503"/>
    <n v="-0.04910067280856532"/>
    <n v="-0.04910067280856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d49ab9ff0c78429af9894d86de583a226f1f52fd9394219010679b1633804e"/>
    <n v="1"/>
    <n v="1"/>
  </r>
  <r>
    <s v="2fe2640b-4e70-418d-9e91-159a9742f54f"/>
    <d v="2022-11-16T00:00:00"/>
    <x v="161"/>
    <d v="2022-11-16T00:00:00"/>
    <n v="-0.0107232264"/>
    <n v="-0.0107232264"/>
    <x v="1"/>
    <n v="4.805139186295503"/>
    <n v="-0.05152659537815845"/>
    <n v="-0.051526595378158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de772f77881ed8cf4638ac2cb9ad2942377bbad6417dfc61b1c50e3e176124"/>
    <n v="1"/>
    <n v="1"/>
  </r>
  <r>
    <s v="c52615ec-8047-44d3-b504-ab4c28af965b"/>
    <d v="2022-11-16T00:00:00"/>
    <x v="161"/>
    <d v="2022-11-16T00:00:00"/>
    <n v="-0.0164315556"/>
    <n v="-0.0164315556"/>
    <x v="1"/>
    <n v="4.805139186295503"/>
    <n v="-0.07895591170535332"/>
    <n v="-0.07895591170535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49ad859e9d543d1a205b9db9a2d0e2eee960bca8c522f6d21752caafe284b7"/>
    <n v="1"/>
    <n v="1"/>
  </r>
  <r>
    <s v="f6ac82bb-65b2-49c2-bb0b-44d999c87555"/>
    <d v="2022-11-16T00:00:00"/>
    <x v="161"/>
    <d v="2022-11-16T00:00:00"/>
    <n v="-0.015448716"/>
    <n v="-0.015448716"/>
    <x v="1"/>
    <n v="4.805139186295503"/>
    <n v="-0.07423323062955033"/>
    <n v="-0.074233230629550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aa2754cc6981cbc2dba4e53ce4887711d788c3e74b2386d1a87ec7c098cd75"/>
    <n v="1"/>
    <n v="1"/>
  </r>
  <r>
    <s v="5eb6f0a3-9d16-40ca-87c9-b4d659e9544c"/>
    <d v="2022-11-16T00:00:00"/>
    <x v="161"/>
    <d v="2022-11-16T00:00:00"/>
    <n v="-0.0040998972"/>
    <n v="-0.0040998972"/>
    <x v="1"/>
    <n v="4.805139186295503"/>
    <n v="-0.01970057669550321"/>
    <n v="-0.01970057669550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7884eca6bf95e2b26c081459c4d39499380faeebe4440d714f470b751e47c"/>
    <n v="1"/>
    <n v="1"/>
  </r>
  <r>
    <s v="41934bf2-1dcb-46a8-b927-1492f974e28b"/>
    <d v="2022-11-16T00:00:00"/>
    <x v="161"/>
    <d v="2022-11-16T00:00:00"/>
    <n v="-0.006211556399999999"/>
    <n v="-0.006211556399999999"/>
    <x v="1"/>
    <n v="4.805139186295503"/>
    <n v="-0.02984739306552462"/>
    <n v="-0.029847393065524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a5b7a2fbde307c22f2362e0310e0f18ea453cfb2764f684cd2d3b5663221bd"/>
    <n v="1"/>
    <n v="1"/>
  </r>
  <r>
    <s v="85b19e90-fec3-4f4f-af42-4bec7350cc26"/>
    <d v="2022-11-16T00:00:00"/>
    <x v="161"/>
    <d v="2022-11-16T00:00:00"/>
    <n v="-0.0078346579"/>
    <n v="-0.0078346579"/>
    <x v="1"/>
    <n v="4.805139186295503"/>
    <n v="-0.03764662168650963"/>
    <n v="-0.037646621686509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15e0a16dfb9f549d9cd023ff8b2fd6a8af7b33ad2b49624e9860d1f5dfb522"/>
    <n v="1"/>
    <n v="1"/>
  </r>
  <r>
    <s v="7ef1ca2c-a141-4afc-af33-39ace4152f15"/>
    <d v="2022-11-16T00:00:00"/>
    <x v="161"/>
    <d v="2022-11-16T00:00:00"/>
    <n v="-0.0061204831"/>
    <n v="-0.0061204831"/>
    <x v="1"/>
    <n v="4.805139186295503"/>
    <n v="-0.02940977318286938"/>
    <n v="-0.029409773182869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fba5e9726a8c024ede52a26e9bbfac9474c113bb5b621731fc2168c122876"/>
    <n v="1"/>
    <n v="1"/>
  </r>
  <r>
    <s v="9351e202-5046-40d5-9203-153f4d1619e8"/>
    <d v="2022-11-16T00:00:00"/>
    <x v="161"/>
    <d v="2022-11-16T00:00:00"/>
    <n v="-0.0245585122"/>
    <n v="-0.0245585122"/>
    <x v="1"/>
    <n v="4.805139186295503"/>
    <n v="-0.1180070693293362"/>
    <n v="-0.1180070693293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8f08c768a8069ca996374aef0426dd1e0cfac235595b120d3a41759a8ea8"/>
    <n v="1"/>
    <n v="1"/>
  </r>
  <r>
    <s v="5952520d-66a9-4237-9b4a-173f5c593108"/>
    <d v="2022-11-16T00:00:00"/>
    <x v="161"/>
    <d v="2022-11-16T00:00:00"/>
    <n v="-0.0046510176"/>
    <n v="-0.0046510176"/>
    <x v="1"/>
    <n v="4.805139186295503"/>
    <n v="-0.02234878692591006"/>
    <n v="-0.022348786925910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b01a63134f1bbd16fad753fbd74da1c0a080f58cad39ae68f3df8f0624510f"/>
    <n v="1"/>
    <n v="1"/>
  </r>
  <r>
    <s v="5e0cce93-a7fe-45fa-94e7-4b86619ec977"/>
    <d v="2022-11-16T00:00:00"/>
    <x v="161"/>
    <d v="2022-11-16T00:00:00"/>
    <n v="-0.0151172152"/>
    <n v="-0.0151172152"/>
    <x v="1"/>
    <n v="4.805139186295503"/>
    <n v="-0.07264032314518201"/>
    <n v="-0.07264032314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e029418a18025a0be186ebb5c72bc542af417b32d271d29604652a22c447c"/>
    <n v="1"/>
    <n v="1"/>
  </r>
  <r>
    <s v="92f8f0a8-15f0-4c71-b44c-7a0dd8b206f1"/>
    <d v="2022-11-16T00:00:00"/>
    <x v="161"/>
    <d v="2022-11-16T00:00:00"/>
    <n v="-0.0052084542"/>
    <n v="-0.0052084542"/>
    <x v="1"/>
    <n v="4.805139186295503"/>
    <n v="-0.0250273473764454"/>
    <n v="-0.02502734737644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f0d3fbc0c6fc3cccb74d89a421d7fc938744f483f6698821e0dc2e54941c0"/>
    <n v="1"/>
    <n v="1"/>
  </r>
  <r>
    <s v="bae98cda-76a6-4293-a225-ef6421a8544a"/>
    <d v="2022-11-15T00:00:00"/>
    <x v="162"/>
    <d v="2022-11-15T00:00:00"/>
    <n v="0.0003"/>
    <n v="0.0003"/>
    <x v="3"/>
    <n v="6610.348468848996"/>
    <n v="1.983104540654699"/>
    <n v="1.9831045406546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2624295135ad148facf9f64c741cccb466220679c6019617f794442d2e0c1c"/>
    <n v="1"/>
    <n v="1"/>
  </r>
  <r>
    <s v="42a99ced-84f2-4b60-81e4-b11723326290"/>
    <d v="2022-11-15T00:00:00"/>
    <x v="162"/>
    <d v="2022-11-15T00:00:00"/>
    <n v="-0.202691014638011"/>
    <n v="-0.202691014638011"/>
    <x v="1"/>
    <n v="4.965681098204858"/>
    <n v="-1.006498940163935"/>
    <n v="-1.006498940163935"/>
    <n v="1"/>
    <m/>
    <s v="Helper"/>
    <m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c45af424042aeefc89c48449869ed8a7c5511b5eb029ba9aed037d0d6d9467a3"/>
    <n v="1"/>
    <n v="1"/>
  </r>
  <r>
    <s v="744a96e4-d5eb-4b0b-9122-7844e5c39e9e"/>
    <d v="2022-11-15T00:00:00"/>
    <x v="162"/>
    <d v="2022-11-15T00:00:00"/>
    <n v="-0.0034173613"/>
    <n v="-0.0034173613"/>
    <x v="1"/>
    <n v="4.965681098204858"/>
    <n v="-0.01696952641314678"/>
    <n v="-0.01696952641314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bc1596911ffd6593ef14e861919a45de46d33e7ae0f46071d4da71026849"/>
    <n v="1"/>
    <n v="1"/>
  </r>
  <r>
    <s v="0226448c-618a-4c85-96cb-b93a3d80019e"/>
    <d v="2022-11-15T00:00:00"/>
    <x v="162"/>
    <d v="2022-11-15T00:00:00"/>
    <n v="-0.007742515199999999"/>
    <n v="-0.007742515199999999"/>
    <x v="1"/>
    <n v="4.965681098204858"/>
    <n v="-0.0384468613812038"/>
    <n v="-0.03844686138120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93bb181ddfc85df62bcab6d222c329fda55100dea846aaf357c04257b474f"/>
    <n v="1"/>
    <n v="1"/>
  </r>
  <r>
    <s v="00978065-a86b-4545-8118-1f8e51245534"/>
    <d v="2022-11-15T00:00:00"/>
    <x v="162"/>
    <d v="2022-11-15T00:00:00"/>
    <n v="-0.008150016"/>
    <n v="-0.008150016"/>
    <x v="1"/>
    <n v="4.965681098204858"/>
    <n v="-0.04047038040126716"/>
    <n v="-0.040470380401267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ada025eac2da3a4637488c23854e95c8c4782d697e4b450bde2d272e3b3bf"/>
    <n v="1"/>
    <n v="1"/>
  </r>
  <r>
    <s v="ecede05d-9cd6-412f-be6d-b0fb5ccf0647"/>
    <d v="2022-11-15T00:00:00"/>
    <x v="162"/>
    <d v="2022-11-15T00:00:00"/>
    <n v="-0.007966517499999999"/>
    <n v="-0.007966517499999999"/>
    <x v="1"/>
    <n v="4.965681098204858"/>
    <n v="-0.03955918536826821"/>
    <n v="-0.039559185368268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1571c5cf4c1a3549ad72ae4a63359069520fedda461365d60daa2d37a1cb32"/>
    <n v="1"/>
    <n v="1"/>
  </r>
  <r>
    <s v="726c0429-2d74-4f5a-ad38-c70a002d0eda"/>
    <d v="2022-11-15T00:00:00"/>
    <x v="162"/>
    <d v="2022-11-15T00:00:00"/>
    <n v="-0.0055381032"/>
    <n v="-0.0055381032"/>
    <x v="1"/>
    <n v="4.965681098204858"/>
    <n v="-0.02750045438014784"/>
    <n v="-0.02750045438014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38327baa2325ac37b1cf1f651f22bf4d12521f3e9bd96a5f1571833bd0282a"/>
    <n v="1"/>
    <n v="1"/>
  </r>
  <r>
    <s v="0c2033c0-5b72-4eef-a179-7a73fbe434a8"/>
    <d v="2022-11-15T00:00:00"/>
    <x v="162"/>
    <d v="2022-11-15T00:00:00"/>
    <n v="-0.0064126415"/>
    <n v="-0.0064126415"/>
    <x v="1"/>
    <n v="4.965681098204858"/>
    <n v="-0.03184313268611404"/>
    <n v="-0.03184313268611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829a666353296f4b143d96a565a0fc457ddca6c1a0c42b97689c72e808e27f"/>
    <n v="1"/>
    <n v="1"/>
  </r>
  <r>
    <s v="3625"/>
    <d v="2022-11-14T00:00:00"/>
    <x v="163"/>
    <d v="2022-11-14T00:00:00"/>
    <n v="-21000"/>
    <n v="-21000"/>
    <x v="0"/>
    <n v="1"/>
    <n v="-21000"/>
    <n v="-21000"/>
    <n v="1"/>
    <m/>
    <s v="Cora"/>
    <s v="Warley Maer Costa Lacerda 12776085630"/>
    <n v="100"/>
    <m/>
    <s v="Warley Maer Costa Lacerda 12776085630"/>
    <m/>
    <s v="Fornecedor Projeto Coca-Cola Metaverse"/>
    <m/>
    <s v="Cora"/>
    <s v="Coca-Cola"/>
    <x v="117"/>
    <s v="Fornecedores"/>
    <s v="Suppliers"/>
    <s v="Partnerships &amp; Suppliers"/>
    <s v="Partnerships &amp; Suppliers"/>
    <x v="2"/>
    <m/>
    <m/>
    <n v="0"/>
    <n v="0"/>
  </r>
  <r>
    <s v="386"/>
    <d v="2022-11-14T00:00:00"/>
    <x v="163"/>
    <d v="2022-11-14T00:00:00"/>
    <n v="464100"/>
    <n v="464100"/>
    <x v="0"/>
    <n v="1"/>
    <n v="464100"/>
    <n v="464100"/>
    <n v="1"/>
    <m/>
    <s v="Recofarma Industria do Amazonas Ltda"/>
    <s v="Cora"/>
    <n v="100"/>
    <s v="Lumx"/>
    <s v="Recofarma Industria do Amazonas Ltda"/>
    <m/>
    <s v="Projeto 1 Coca-Cola"/>
    <m/>
    <s v="Cora"/>
    <s v="Coca-Cola"/>
    <x v="118"/>
    <s v="Receita Setup Fee"/>
    <s v="Non Recurrent"/>
    <s v="Operating Revenue"/>
    <s v="Operating Revenue"/>
    <x v="12"/>
    <m/>
    <m/>
    <n v="0"/>
    <n v="0"/>
  </r>
  <r>
    <s v="4106"/>
    <d v="2022-11-14T00:00:00"/>
    <x v="163"/>
    <d v="2022-11-14T00:00:00"/>
    <n v="-115.11"/>
    <n v="-115.11"/>
    <x v="0"/>
    <n v="1"/>
    <n v="-115.11"/>
    <n v="-115.11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7"/>
    <d v="2022-11-14T00:00:00"/>
    <x v="163"/>
    <d v="2022-11-14T00:00:00"/>
    <n v="-2500"/>
    <n v="-2500"/>
    <x v="0"/>
    <n v="1"/>
    <n v="-2500"/>
    <n v="-25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08"/>
    <d v="2022-11-14T00:00:00"/>
    <x v="163"/>
    <d v="2022-11-14T00:00:00"/>
    <n v="-10500"/>
    <n v="-10500"/>
    <x v="0"/>
    <n v="1"/>
    <n v="-10500"/>
    <n v="-10500"/>
    <n v="1"/>
    <m/>
    <s v="Cora"/>
    <s v="Definitive - English Center Ltda"/>
    <n v="100"/>
    <m/>
    <s v="Definitive - English Center Ltda"/>
    <m/>
    <s v="Fornecedor Projeto Coca-Cola Metaverse"/>
    <m/>
    <s v="Cora"/>
    <s v="Coca-Cola"/>
    <x v="123"/>
    <s v="Fornecedores"/>
    <s v="Suppliers"/>
    <s v="Partnerships &amp; Suppliers"/>
    <s v="Partnerships &amp; Suppliers"/>
    <x v="2"/>
    <m/>
    <m/>
    <n v="0"/>
    <n v="0"/>
  </r>
  <r>
    <s v="4109"/>
    <d v="2022-11-14T00:00:00"/>
    <x v="163"/>
    <d v="2022-11-1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10"/>
    <d v="2022-11-14T00:00:00"/>
    <x v="163"/>
    <d v="2022-11-14T00:00:00"/>
    <n v="-322.32"/>
    <n v="-322.32"/>
    <x v="0"/>
    <n v="1"/>
    <n v="-322.32"/>
    <n v="-322.32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1"/>
    <d v="2022-11-14T00:00:00"/>
    <x v="163"/>
    <d v="2022-11-14T00:00:00"/>
    <n v="-725.24"/>
    <n v="-725.24"/>
    <x v="0"/>
    <n v="1"/>
    <n v="-725.24"/>
    <n v="-725.2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2"/>
    <d v="2022-11-14T00:00:00"/>
    <x v="163"/>
    <d v="2022-11-14T00:00:00"/>
    <n v="-14000"/>
    <n v="-14000"/>
    <x v="0"/>
    <n v="1"/>
    <n v="-14000"/>
    <n v="-14000"/>
    <n v="1"/>
    <m/>
    <s v="Cora"/>
    <s v="Denis Paganini Agostinho"/>
    <n v="100"/>
    <m/>
    <s v="Denis Paganini Agostinho"/>
    <m/>
    <s v="Fornecedor Projeto Coca-Cola Metaverse"/>
    <m/>
    <s v="Cora"/>
    <s v="Coca-Cola"/>
    <x v="121"/>
    <s v="Fornecedores"/>
    <s v="Suppliers"/>
    <s v="Partnerships &amp; Suppliers"/>
    <s v="Partnerships &amp; Suppliers"/>
    <x v="2"/>
    <m/>
    <m/>
    <n v="0"/>
    <n v="0"/>
  </r>
  <r>
    <s v="4113"/>
    <d v="2022-11-14T00:00:00"/>
    <x v="163"/>
    <d v="2022-11-14T00:00:00"/>
    <n v="-750"/>
    <n v="-750"/>
    <x v="0"/>
    <n v="1"/>
    <n v="-750"/>
    <n v="-750"/>
    <n v="1"/>
    <m/>
    <s v="Cora"/>
    <s v="Vtex Brasil Tecnologia para e-Commerce Ltda"/>
    <n v="100"/>
    <m/>
    <s v="Vtex Brasil Tecnologia para e-Commerce Ltda"/>
    <m/>
    <s v="Pagamento para Vtex"/>
    <m/>
    <s v="Cora"/>
    <s v="Lumx Protocol"/>
    <x v="25"/>
    <s v="Fornecedores"/>
    <s v="Suppliers"/>
    <s v="Partnerships &amp; Suppliers"/>
    <s v="Partnerships &amp; Suppliers"/>
    <x v="2"/>
    <m/>
    <m/>
    <n v="0"/>
    <n v="0"/>
  </r>
  <r>
    <s v="4114"/>
    <d v="2022-11-14T00:00:00"/>
    <x v="163"/>
    <d v="2022-11-14T00:00:00"/>
    <n v="-393.15"/>
    <n v="-393.15"/>
    <x v="0"/>
    <n v="1"/>
    <n v="-393.15"/>
    <n v="-393.15"/>
    <n v="1"/>
    <m/>
    <s v="Conta Simples"/>
    <s v="Lumx Studios S/A"/>
    <n v="100"/>
    <s v="Conselho"/>
    <s v="Lumx Studios S/A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15"/>
    <d v="2022-11-14T00:00:00"/>
    <x v="163"/>
    <d v="2022-11-14T00:00:00"/>
    <n v="-80"/>
    <n v="-80"/>
    <x v="0"/>
    <n v="1"/>
    <n v="-80"/>
    <n v="-80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116"/>
    <d v="2022-11-14T00:00:00"/>
    <x v="163"/>
    <d v="2022-11-14T00:00:00"/>
    <n v="-143215.1"/>
    <n v="-143215.1"/>
    <x v="0"/>
    <n v="1"/>
    <n v="-143215.1"/>
    <n v="-143215.1"/>
    <n v="1"/>
    <m/>
    <s v="Cor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22"/>
    <s v="Parceiros"/>
    <s v="Partners"/>
    <s v="Partnerships &amp; Suppliers"/>
    <s v="Partnerships &amp; Suppliers"/>
    <x v="2"/>
    <m/>
    <m/>
    <n v="0"/>
    <n v="0"/>
  </r>
  <r>
    <s v="4117"/>
    <d v="2022-11-14T00:00:00"/>
    <x v="163"/>
    <d v="2022-11-14T00:00:00"/>
    <n v="-21000"/>
    <n v="-21000"/>
    <x v="0"/>
    <n v="1"/>
    <n v="-21000"/>
    <n v="-21000"/>
    <n v="1"/>
    <m/>
    <s v="Cora"/>
    <s v="Jessica Larissa Monteiro Duarte 07858198947"/>
    <n v="100"/>
    <m/>
    <s v="Jessica Larissa Monteiro Duarte 07858198947"/>
    <m/>
    <s v="Fornecedor Projeto Coca-Cola Metaverse"/>
    <m/>
    <s v="Cora"/>
    <s v="Coca-Cola"/>
    <x v="120"/>
    <s v="Fornecedores"/>
    <s v="Suppliers"/>
    <s v="Partnerships &amp; Suppliers"/>
    <s v="Partnerships &amp; Suppliers"/>
    <x v="2"/>
    <m/>
    <m/>
    <n v="0"/>
    <n v="0"/>
  </r>
  <r>
    <s v="4118"/>
    <d v="2022-11-14T00:00:00"/>
    <x v="163"/>
    <d v="2022-11-14T00:00:00"/>
    <n v="-1026.23"/>
    <n v="-1026.23"/>
    <x v="0"/>
    <n v="1"/>
    <n v="-1026.23"/>
    <n v="-1026.23"/>
    <n v="1"/>
    <m/>
    <s v="Cora"/>
    <s v="Municipio de Rio de Janeiro"/>
    <n v="100"/>
    <m/>
    <s v="Municipio de Rio de Janeiro"/>
    <m/>
    <s v="Taxa de Alvara"/>
    <m/>
    <s v="Cora"/>
    <m/>
    <x v="124"/>
    <s v="Corporate/Societário"/>
    <s v="Legal"/>
    <s v="Operating Costs"/>
    <s v="Operating Costs"/>
    <x v="1"/>
    <m/>
    <m/>
    <n v="0"/>
    <n v="0"/>
  </r>
  <r>
    <s v="4120"/>
    <d v="2022-11-14T00:00:00"/>
    <x v="163"/>
    <d v="2022-11-14T00:00:00"/>
    <n v="-14.38"/>
    <n v="-14.38"/>
    <x v="0"/>
    <n v="1"/>
    <n v="-14.38"/>
    <n v="-14.38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720"/>
    <d v="2022-11-14T00:00:00"/>
    <x v="163"/>
    <d v="2022-11-1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81"/>
    <d v="2022-11-14T00:00:00"/>
    <x v="163"/>
    <d v="2022-11-1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e7c322c-96b8-46e4-b2d3-ed97ff35e675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e3b9ebcad65e88d72bb5ccf36c59baa3f9225265d5ccbe9259452fdcc18b672"/>
    <n v="1"/>
    <n v="1"/>
  </r>
  <r>
    <s v="2fa1426f-044f-4aeb-8eb0-8fd890785bf9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aebdb9cf376e87c3086b40ebf5dfdff30e63fad2e9d2263a60b734154ac9832"/>
    <n v="1"/>
    <n v="1"/>
  </r>
  <r>
    <s v="67b83b2f-0872-4ebb-9c4b-c369bed17e5a"/>
    <d v="2022-11-14T00:00:00"/>
    <x v="163"/>
    <d v="2022-11-14T00:00:00"/>
    <n v="0.000225"/>
    <n v="0.000225"/>
    <x v="3"/>
    <n v="6582.131495227996"/>
    <n v="1.480979586426299"/>
    <n v="1.4809795864262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768e591ac065a198c1359a0233c6bc5069e8c0b7d0f1234a1eba2648c642b42"/>
    <n v="1"/>
    <n v="1"/>
  </r>
  <r>
    <s v="e1829614-7d08-48d1-ac37-3eebaa28b803"/>
    <d v="2022-11-14T00:00:00"/>
    <x v="163"/>
    <d v="2022-11-14T00:00:00"/>
    <n v="-0.008022672"/>
    <n v="-0.008022672"/>
    <x v="1"/>
    <n v="4.861081654294804"/>
    <n v="-0.0389988636776246"/>
    <n v="-0.03899886367762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7508a508f08b9e68edd532647e751bc899fe157510c2e561b84583a01c6d40"/>
    <n v="1"/>
    <n v="1"/>
  </r>
  <r>
    <s v="96e838d5-6be2-4462-a5ac-4d9f40d141ff"/>
    <d v="2022-11-14T00:00:00"/>
    <x v="163"/>
    <d v="2022-11-14T00:00:00"/>
    <n v="-0.004737196799999999"/>
    <n v="-0.004737196799999999"/>
    <x v="1"/>
    <n v="4.861081654294804"/>
    <n v="-0.02302790045726405"/>
    <n v="-0.02302790045726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213015b121e234d698bbbdd434a98088a27e6c761e320b22a2672ff6569e04"/>
    <n v="1"/>
    <n v="1"/>
  </r>
  <r>
    <s v="ebffc5e6-f58c-4707-b0a7-c53161b44147"/>
    <d v="2022-11-14T00:00:00"/>
    <x v="163"/>
    <d v="2022-11-14T00:00:00"/>
    <n v="-0.0046607904"/>
    <n v="-0.0046607904"/>
    <x v="1"/>
    <n v="4.861081654294804"/>
    <n v="-0.02265648270795334"/>
    <n v="-0.02265648270795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a46e2106394c861fab02575f4b87440ad84bc7c11ad32518e6780285db3f8d"/>
    <n v="1"/>
    <n v="1"/>
  </r>
  <r>
    <s v="ed422b6a-84b7-41ed-a8fc-ec33ab468055"/>
    <d v="2022-11-14T00:00:00"/>
    <x v="163"/>
    <d v="2022-11-14T00:00:00"/>
    <n v="-0.005823799"/>
    <n v="-0.005823799"/>
    <x v="1"/>
    <n v="4.861081654294804"/>
    <n v="-0.02830996247720042"/>
    <n v="-0.028309962477200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1753358164a979ebd9575723a9bd98998b3309690dce3718975edb25555a4"/>
    <n v="1"/>
    <n v="1"/>
  </r>
  <r>
    <s v="4215755a-f21a-410f-b2c3-6141f9fb3225"/>
    <d v="2022-11-14T00:00:00"/>
    <x v="163"/>
    <d v="2022-11-14T00:00:00"/>
    <n v="-0.0080761188"/>
    <n v="-0.0080761188"/>
    <x v="1"/>
    <n v="4.861081654294804"/>
    <n v="-0.03925867293658537"/>
    <n v="-0.039258672936585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62502feea3d15bb9cffce70bb578fab84c1fb3e7b17b73fd7c4a178a8ab9f6"/>
    <n v="1"/>
    <n v="1"/>
  </r>
  <r>
    <s v="55344a9f-c9ff-4b2d-8ae0-ed80f22476dd"/>
    <d v="2022-11-14T00:00:00"/>
    <x v="163"/>
    <d v="2022-11-14T00:00:00"/>
    <n v="-0.009824472000000001"/>
    <n v="-0.009824472000000001"/>
    <x v="1"/>
    <n v="4.861081654294804"/>
    <n v="-0.04775756060233298"/>
    <n v="-0.04775756060233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7683e768575df044f74af2f3f29ced64d691ed7241fd469981cfce49876633"/>
    <n v="1"/>
    <n v="1"/>
  </r>
  <r>
    <s v="b373b520-886d-487f-a8b1-2c55baa3fdd3"/>
    <d v="2022-11-14T00:00:00"/>
    <x v="163"/>
    <d v="2022-11-14T00:00:00"/>
    <n v="-0.0057219756"/>
    <n v="-0.0057219756"/>
    <x v="1"/>
    <n v="4.861081654294804"/>
    <n v="-0.0278149906154825"/>
    <n v="-0.0278149906154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92e97901104eb437c2e180fe9dd5f051f1eacb42c9365d51983c1e4c53c3bc"/>
    <n v="1"/>
    <n v="1"/>
  </r>
  <r>
    <s v="2a3cb61d-55be-4806-abd7-405a44c0979b"/>
    <d v="2022-11-14T00:00:00"/>
    <x v="163"/>
    <d v="2022-11-14T00:00:00"/>
    <n v="-0.0054475707"/>
    <n v="-0.0054475707"/>
    <x v="1"/>
    <n v="4.861081654294804"/>
    <n v="-0.0264810859902439"/>
    <n v="-0.0264810859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3bf84cbebdb3dc2f9c768febc8a29491d6f28520b80105e7a75b8e0701b4be"/>
    <n v="1"/>
    <n v="1"/>
  </r>
  <r>
    <s v="8562fa9b-e6df-4274-99d7-d66d93b083ec"/>
    <d v="2022-11-14T00:00:00"/>
    <x v="163"/>
    <d v="2022-11-14T00:00:00"/>
    <n v="-0.005549091500000001"/>
    <n v="-0.005549091500000001"/>
    <x v="1"/>
    <n v="4.861081654294804"/>
    <n v="-0.02697458688865324"/>
    <n v="-0.026974586888653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fba4e78ac9fa852aeb40b48cb82c31772c93d43186a26e33533de87e4ace6"/>
    <n v="1"/>
    <n v="1"/>
  </r>
  <r>
    <s v="d24ddce8-d1ad-4a1a-87f8-7f010cd99622"/>
    <d v="2022-11-14T00:00:00"/>
    <x v="163"/>
    <d v="2022-11-14T00:00:00"/>
    <n v="-0.005342842899999999"/>
    <n v="-0.005342842899999999"/>
    <x v="1"/>
    <n v="4.861081654294804"/>
    <n v="-0.02597199560296925"/>
    <n v="-0.02597199560296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c29dd993af85c85ddf742ef2a109f4bb5cf7c495f724b82a24036b97602a3"/>
    <n v="1"/>
    <n v="1"/>
  </r>
  <r>
    <s v="7642f568-e6d8-468e-bbe3-27e2bfb6368f"/>
    <d v="2022-11-14T00:00:00"/>
    <x v="163"/>
    <d v="2022-11-14T00:00:00"/>
    <n v="-0.0340224938"/>
    <n v="-0.0340224938"/>
    <x v="1"/>
    <n v="4.861081654294804"/>
    <n v="-0.1653861204445387"/>
    <n v="-0.16538612044453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5549870bf3c6d8d5c47a9129d6961379687a5f9ed1ea6b3b1d78579314d80f"/>
    <n v="1"/>
    <n v="1"/>
  </r>
  <r>
    <s v="62383b10-4c58-4363-aefe-4ed94148815b"/>
    <d v="2022-11-14T00:00:00"/>
    <x v="163"/>
    <d v="2022-11-14T00:00:00"/>
    <n v="-0.0499678404"/>
    <n v="-0.0499678404"/>
    <x v="1"/>
    <n v="4.861081654294804"/>
    <n v="-0.2428977522731707"/>
    <n v="-0.2428977522731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9a2868ec2810a09fc00087b22d92d403a7660acfa60700c272273a03266d82"/>
    <n v="1"/>
    <n v="1"/>
  </r>
  <r>
    <s v="48af2362-a93a-4b1d-9881-0adb467f02c1"/>
    <d v="2022-11-14T00:00:00"/>
    <x v="163"/>
    <d v="2022-11-14T00:00:00"/>
    <n v="-0.0053751892"/>
    <n v="-0.0053751892"/>
    <x v="1"/>
    <n v="4.861081654294804"/>
    <n v="-0.02612923360848356"/>
    <n v="-0.026129233608483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bddeda63b73b7de2090201aea7a5ba44b72cc2b546c7adaa89ecec899f17df"/>
    <n v="1"/>
    <n v="1"/>
  </r>
  <r>
    <s v="81d0c6a5-6f6b-440c-814f-c10bc765be34"/>
    <d v="2022-11-14T00:00:00"/>
    <x v="163"/>
    <d v="2022-11-14T00:00:00"/>
    <n v="-0.0117332292"/>
    <n v="-0.0117332292"/>
    <x v="1"/>
    <n v="4.861081654294804"/>
    <n v="-0.05703618520975609"/>
    <n v="-0.057036185209756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0a5830fb50ba54bbfdadff171f4a9b3144b51cfc29c0d1c024c80b79fac06c"/>
    <n v="1"/>
    <n v="1"/>
  </r>
  <r>
    <s v="39ba742f-0ade-4852-ac6e-b3e44c45c607"/>
    <d v="2022-11-14T00:00:00"/>
    <x v="163"/>
    <d v="2022-11-14T00:00:00"/>
    <n v="-0.0078359008"/>
    <n v="-0.0078359008"/>
    <x v="1"/>
    <n v="4.861081654294804"/>
    <n v="-0.03809095362375398"/>
    <n v="-0.03809095362375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1f90901ae376b7c44c1ed2c526a09012f877f6e5a12da2a0905f989254e4f"/>
    <n v="1"/>
    <n v="1"/>
  </r>
  <r>
    <s v="ab8620a3-1a46-450b-86e4-bac457d283ad"/>
    <d v="2022-11-14T00:00:00"/>
    <x v="163"/>
    <d v="2022-11-14T00:00:00"/>
    <n v="-0.0060789616"/>
    <n v="-0.0060789616"/>
    <x v="1"/>
    <n v="4.861081654294804"/>
    <n v="-0.02955032871092259"/>
    <n v="-0.02955032871092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0ccc3520c4aff7d1884cc3d9c84da53524278d16f91ae8e8676584f6b50d"/>
    <n v="1"/>
    <n v="1"/>
  </r>
  <r>
    <s v="53be2d1a-aac0-4594-ab49-8cf04b094c3b"/>
    <d v="2022-11-14T00:00:00"/>
    <x v="163"/>
    <d v="2022-11-14T00:00:00"/>
    <n v="-0.0060075644"/>
    <n v="-0.0060075644"/>
    <x v="1"/>
    <n v="4.861081654294804"/>
    <n v="-0.02920326109183457"/>
    <n v="-0.029203261091834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e9aa62e2d4478551d7b0a30fb9c351bd668e97e2f80655445800c67b136f3c"/>
    <n v="1"/>
    <n v="1"/>
  </r>
  <r>
    <s v="50f1d1cf-863b-4b65-9317-87af642bff93"/>
    <d v="2022-11-14T00:00:00"/>
    <x v="163"/>
    <d v="2022-11-14T00:00:00"/>
    <n v="-0.013833164"/>
    <n v="-0.013833164"/>
    <x v="1"/>
    <n v="4.861081654294804"/>
    <n v="-0.06724413974125132"/>
    <n v="-0.067244139741251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6f4e6f24c4f5fb7e0430f167b47ad72965c88454c78b3376b64a7b145dd4b"/>
    <n v="1"/>
    <n v="1"/>
  </r>
  <r>
    <s v="13a28be9-bb1a-45b5-8b8f-46b3b1a30e6f"/>
    <d v="2022-11-14T00:00:00"/>
    <x v="163"/>
    <d v="2022-11-14T00:00:00"/>
    <n v="-0.009688480000000001"/>
    <n v="-0.009688480000000001"/>
    <x v="1"/>
    <n v="4.861081654294804"/>
    <n v="-0.04709649238600212"/>
    <n v="-0.047096492386002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989ea78d9d39dee8266a491e9d9c7188b3a80b9fe5cc8d750e8bd686c115d"/>
    <n v="1"/>
    <n v="1"/>
  </r>
  <r>
    <s v="fa98e870-7653-43b5-b50d-4dd377bcb4ad"/>
    <d v="2022-11-14T00:00:00"/>
    <x v="163"/>
    <d v="2022-11-14T00:00:00"/>
    <n v="-0.0106411754"/>
    <n v="-0.0106411754"/>
    <x v="1"/>
    <n v="4.861081654294804"/>
    <n v="-0.05172762251707316"/>
    <n v="-0.051727622517073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556103b82d748507b56e511b9de78547dd85cf14663be3a6a3bf7ffe0e3ef4"/>
    <n v="1"/>
    <n v="1"/>
  </r>
  <r>
    <s v="f0128885-4af0-4461-aa52-0faeb21603d7"/>
    <d v="2022-11-14T00:00:00"/>
    <x v="163"/>
    <d v="2022-11-14T00:00:00"/>
    <n v="-0.0139300351"/>
    <n v="-0.0139300351"/>
    <x v="1"/>
    <n v="4.861081654294804"/>
    <n v="-0.06771503806829268"/>
    <n v="-0.0677150380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b05df9629c8695e4a752f7c6cbc0bf3cad5ea52856141b19234cf4580d298"/>
    <n v="1"/>
    <n v="1"/>
  </r>
  <r>
    <s v="3b5da9a1-9c17-439f-8ba4-ae1b2c88aff2"/>
    <d v="2022-11-14T00:00:00"/>
    <x v="163"/>
    <d v="2022-11-14T00:00:00"/>
    <n v="-0.0146005512"/>
    <n v="-0.0146005512"/>
    <x v="1"/>
    <n v="4.861081654294804"/>
    <n v="-0.07097447158091198"/>
    <n v="-0.070974471580911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5c2761c522c0604a8c493b38737097ce68576e2eb268a950f5ff528f34845"/>
    <n v="1"/>
    <n v="1"/>
  </r>
  <r>
    <s v="a37b4710-db1e-4ad4-b4fa-f6264f35ee6f"/>
    <d v="2022-11-14T00:00:00"/>
    <x v="163"/>
    <d v="2022-11-14T00:00:00"/>
    <n v="-0.0071618412"/>
    <n v="-0.0071618412"/>
    <x v="1"/>
    <n v="4.861081654294804"/>
    <n v="-0.03481429486829268"/>
    <n v="-0.0348142948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f0229fc70cc35017a104748cd6bec7fdc22dfc1b53742fc1d7f582e10df94a"/>
    <n v="1"/>
    <n v="1"/>
  </r>
  <r>
    <s v="d1a9e396-c6f5-4edf-838a-30b4bfc74345"/>
    <d v="2022-11-14T00:00:00"/>
    <x v="163"/>
    <d v="2022-11-14T00:00:00"/>
    <n v="-0.0077840579"/>
    <n v="-0.0077840579"/>
    <x v="1"/>
    <n v="4.861081654294804"/>
    <n v="-0.03783894105365854"/>
    <n v="-0.0378389410536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f1721fa66947d39eb1e73b525058bf8a997a43fca64269372e0d8de876460a"/>
    <n v="1"/>
    <n v="1"/>
  </r>
  <r>
    <s v="f9eb663a-6706-46c6-9606-a2691ed8077b"/>
    <d v="2022-11-14T00:00:00"/>
    <x v="163"/>
    <d v="2022-11-14T00:00:00"/>
    <n v="-0.0111876976"/>
    <n v="-0.0111876976"/>
    <x v="1"/>
    <n v="4.861081654294804"/>
    <n v="-0.054384311557158"/>
    <n v="-0.0543843115571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a19136b44f6fd7bc12d592253b53e3e1bbaa6e911caec6cc909e70967a1b8"/>
    <n v="1"/>
    <n v="1"/>
  </r>
  <r>
    <s v="7f76d3ed-e8a6-4487-8af3-2629d6d121dc"/>
    <d v="2022-11-14T00:00:00"/>
    <x v="163"/>
    <d v="2022-11-14T00:00:00"/>
    <n v="-0.0045674048"/>
    <n v="-0.0045674048"/>
    <x v="1"/>
    <n v="4.861081654294804"/>
    <n v="-0.02220252768101803"/>
    <n v="-0.022202527681018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60fa1821cbab8f942ba8d4bc3e90fc03b9658fecefc44768c618d96f5cee0"/>
    <n v="1"/>
    <n v="1"/>
  </r>
  <r>
    <s v="28c21162-2388-4824-966b-ca0cb9005478"/>
    <d v="2022-11-14T00:00:00"/>
    <x v="163"/>
    <d v="2022-11-14T00:00:00"/>
    <n v="-0.0190826324"/>
    <n v="-0.0190826324"/>
    <x v="1"/>
    <n v="4.861081654294804"/>
    <n v="-0.09276223427529162"/>
    <n v="-0.09276223427529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eccc4eb4847ae2db95edf8ff5a798a7394eef77e1287e2784cc413f691ae7"/>
    <n v="1"/>
    <n v="1"/>
  </r>
  <r>
    <s v="0045efdd-bc6b-4093-be18-c59c4a4d5fd5"/>
    <d v="2022-11-14T00:00:00"/>
    <x v="163"/>
    <d v="2022-11-14T00:00:00"/>
    <n v="-0.005483161699999999"/>
    <n v="-0.005483161699999999"/>
    <x v="1"/>
    <n v="4.861081654294804"/>
    <n v="-0.0266540967474019"/>
    <n v="-0.02665409674740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5d7b89171e753aeba7a4a57f2cbdbef66580dc6e56769547ccb25ee79b4"/>
    <n v="1"/>
    <n v="1"/>
  </r>
  <r>
    <s v="923b3d93-0896-4a24-96bf-b21cd4fe698e"/>
    <d v="2022-11-14T00:00:00"/>
    <x v="163"/>
    <d v="2022-11-14T00:00:00"/>
    <n v="-0.009130077700000001"/>
    <n v="-0.009130077700000001"/>
    <x v="1"/>
    <n v="4.861081654294804"/>
    <n v="-0.0443820532097561"/>
    <n v="-0.0443820532097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29ae3ebe24a19cc500d32aab8760b4ca8263f498e91a416bd9cd446b00efdd"/>
    <n v="1"/>
    <n v="1"/>
  </r>
  <r>
    <s v="96caa8f4-59a9-4bdf-98b3-a0455f4b50ca"/>
    <d v="2022-11-14T00:00:00"/>
    <x v="163"/>
    <d v="2022-11-14T00:00:00"/>
    <n v="-0.0113141853"/>
    <n v="-0.0113141853"/>
    <x v="1"/>
    <n v="4.861081654294804"/>
    <n v="-0.05499917859512195"/>
    <n v="-0.054999178595121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19b4e2ed82ef85cb41604743973cebe343a5b16ca7b5d72323a2c076674ec"/>
    <n v="1"/>
    <n v="1"/>
  </r>
  <r>
    <s v="0e0e875a-8a85-4d7a-be75-8d7a75bc0bca"/>
    <d v="2022-11-14T00:00:00"/>
    <x v="163"/>
    <d v="2022-11-14T00:00:00"/>
    <n v="-0.0288342692"/>
    <n v="-0.0288342692"/>
    <x v="1"/>
    <n v="4.861081654294804"/>
    <n v="-0.1401657370231177"/>
    <n v="-0.14016573702311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b22aeaaffb0fa4be8993a8319f647128a729091c5d33818ccd353f09b5dea"/>
    <n v="1"/>
    <n v="1"/>
  </r>
  <r>
    <s v="25336c70-896e-451c-8cba-e812006b8b41"/>
    <d v="2022-11-14T00:00:00"/>
    <x v="163"/>
    <d v="2022-11-14T00:00:00"/>
    <n v="-0.007885644299999999"/>
    <n v="-0.007885644299999999"/>
    <x v="1"/>
    <n v="4.861081654294804"/>
    <n v="-0.03833276083902439"/>
    <n v="-0.03833276083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9f83d10f92618d578f087df29716839d63da058526702bc81020958ffe2aaa"/>
    <n v="1"/>
    <n v="1"/>
  </r>
  <r>
    <s v="5e9f9834-322b-4de2-a515-ced3d4397361"/>
    <d v="2022-11-14T00:00:00"/>
    <x v="163"/>
    <d v="2022-11-14T00:00:00"/>
    <n v="-0.0057729736"/>
    <n v="-0.0057729736"/>
    <x v="1"/>
    <n v="4.861081654294804"/>
    <n v="-0.02806289605768823"/>
    <n v="-0.028062896057688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ca2d217f0a978ac7a9f31cd1e7934e1872915df48684e7297773b94c619df7"/>
    <n v="1"/>
    <n v="1"/>
  </r>
  <r>
    <s v="04a4a77b-874b-4905-992b-46249036eefc"/>
    <d v="2022-11-14T00:00:00"/>
    <x v="163"/>
    <d v="2022-11-14T00:00:00"/>
    <n v="-0.0124537116"/>
    <n v="-0.0124537116"/>
    <x v="1"/>
    <n v="4.861081654294804"/>
    <n v="-0.06053850898663838"/>
    <n v="-0.060538508986638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842831433b0f852b2ca839a8798d85118ec727d08aa9400506e4b55646782"/>
    <n v="1"/>
    <n v="1"/>
  </r>
  <r>
    <s v="3d8b2aad-7190-4ce4-b308-0fd7a1523073"/>
    <d v="2022-11-14T00:00:00"/>
    <x v="163"/>
    <d v="2022-11-14T00:00:00"/>
    <n v="-0.0076951698"/>
    <n v="-0.0076951698"/>
    <x v="1"/>
    <n v="4.861081654294804"/>
    <n v="-0.03740684874146342"/>
    <n v="-0.03740684874146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1527f63593c34b4792d986f53d78f97253a50023172d5d6d285f73fb3585b9"/>
    <n v="1"/>
    <n v="1"/>
  </r>
  <r>
    <s v="fea838f0-5a5f-4327-b348-346446df2b23"/>
    <d v="2022-11-14T00:00:00"/>
    <x v="163"/>
    <d v="2022-11-14T00:00:00"/>
    <n v="-0.0093900752"/>
    <n v="-0.0093900752"/>
    <x v="1"/>
    <n v="4.861081654294804"/>
    <n v="-0.04564592228716861"/>
    <n v="-0.04564592228716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3ae85ce5d6a8de3cc035fc74b6925e186a4d2a66e590c5e2302517494e40"/>
    <n v="1"/>
    <n v="1"/>
  </r>
  <r>
    <s v="8c638fde-dbcc-499a-82d4-de6ffcec3d01"/>
    <d v="2022-11-14T00:00:00"/>
    <x v="163"/>
    <d v="2022-11-14T00:00:00"/>
    <n v="-0.0047456864"/>
    <n v="-0.0047456864"/>
    <x v="1"/>
    <n v="4.861081654294804"/>
    <n v="-0.02306916909607635"/>
    <n v="-0.023069169096076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48b899bd3a9e4ac867b20315aae37a34298a910046b89bd8f4264e420ce2e"/>
    <n v="1"/>
    <n v="1"/>
  </r>
  <r>
    <s v="18051012-c33d-4545-9029-b2df21cc8e1e"/>
    <d v="2022-11-14T00:00:00"/>
    <x v="163"/>
    <d v="2022-11-14T00:00:00"/>
    <n v="-0.005206303000000001"/>
    <n v="-0.005206303000000001"/>
    <x v="1"/>
    <n v="4.861081654294804"/>
    <n v="-0.025308264"/>
    <n v="-0.0253082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f8a1df8f36403f8eb0c9a3b4b817ba82b1d8414ce41b0a0e90219b2b579"/>
    <n v="1"/>
    <n v="1"/>
  </r>
  <r>
    <s v="cbd8de7a-c2af-4aee-badf-61379498fda9"/>
    <d v="2022-11-14T00:00:00"/>
    <x v="163"/>
    <d v="2022-11-14T00:00:00"/>
    <n v="-0.0055893808"/>
    <n v="-0.0055893808"/>
    <x v="1"/>
    <n v="4.861081654294804"/>
    <n v="-0.02717043646574761"/>
    <n v="-0.027170436465747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66c41128017c8b164baa255e03bb4e4a04423727c6950f562c9aedd44deaa"/>
    <n v="1"/>
    <n v="1"/>
  </r>
  <r>
    <s v="4275cab3-e1f4-4e11-83ac-6e93a3da20f0"/>
    <d v="2022-11-14T00:00:00"/>
    <x v="163"/>
    <d v="2022-11-14T00:00:00"/>
    <n v="-0.0030392768"/>
    <n v="-0.0030392768"/>
    <x v="1"/>
    <n v="4.861081654294804"/>
    <n v="-0.01477417269480382"/>
    <n v="-0.014774172694803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5e197cb95aa4219489c8315d17d9b048b09272af0252370e12aa480b42bb20"/>
    <n v="1"/>
    <n v="1"/>
  </r>
  <r>
    <s v="3dd1f75c-14c5-4d54-affc-1af2d60285da"/>
    <d v="2022-11-14T00:00:00"/>
    <x v="163"/>
    <d v="2022-11-14T00:00:00"/>
    <n v="-0.0103117956"/>
    <n v="-0.0103117956"/>
    <x v="1"/>
    <n v="4.861081654294804"/>
    <n v="-0.05012648041399788"/>
    <n v="-0.0501264804139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a906a5839ac6ee4ac1f9ba4584f3cedc5e8204a3c3ca5c3631a6d03da6350"/>
    <n v="1"/>
    <n v="1"/>
  </r>
  <r>
    <s v="6d7a4288-3fde-417a-9096-fd9b64f812c6"/>
    <d v="2022-11-14T00:00:00"/>
    <x v="163"/>
    <d v="2022-11-14T00:00:00"/>
    <n v="-0.005160997600000001"/>
    <n v="-0.005160997600000001"/>
    <x v="1"/>
    <n v="4.861081654294804"/>
    <n v="-0.02508803075121951"/>
    <n v="-0.025088030751219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3f72e129802f7dce79ace9cae1b7480eeacb72635ee561e6fc607f071e6c6"/>
    <n v="1"/>
    <n v="1"/>
  </r>
  <r>
    <s v="991cc29e-ec5c-42e9-9b4b-d9846a8c4c84"/>
    <d v="2022-11-14T00:00:00"/>
    <x v="163"/>
    <d v="2022-11-14T00:00:00"/>
    <n v="-0.0111277636"/>
    <n v="-0.0111277636"/>
    <x v="1"/>
    <n v="4.861081654294804"/>
    <n v="-0.0540929674892895"/>
    <n v="-0.0540929674892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a9d36e56da7bf25730bf4473fc9cb40353df40a6a597ee7a59ebd6390add11"/>
    <n v="1"/>
    <n v="1"/>
  </r>
  <r>
    <s v="49df8f2d-c94d-4ffe-a34e-01ec36783ebc"/>
    <d v="2022-11-14T00:00:00"/>
    <x v="163"/>
    <d v="2022-11-14T00:00:00"/>
    <n v="-0.0059512096"/>
    <n v="-0.0059512096"/>
    <x v="1"/>
    <n v="4.861081654294804"/>
    <n v="-0.02892931580742312"/>
    <n v="-0.02892931580742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407653cd02040a9304dce6fd2bce44b356fac526b6807aa6adff6b704fdd7"/>
    <n v="1"/>
    <n v="1"/>
  </r>
  <r>
    <s v="f046376f-f6aa-46f8-8cb3-55d09bff6896"/>
    <d v="2022-11-14T00:00:00"/>
    <x v="163"/>
    <d v="2022-11-14T00:00:00"/>
    <n v="-0.015448716"/>
    <n v="-0.015448716"/>
    <x v="1"/>
    <n v="4.861081654294804"/>
    <n v="-0.07509746993001061"/>
    <n v="-0.075097469930010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cf7819bb557cf92a458c92c656eb8eb7b241076dd9aa20c1bac436d88b7bbf"/>
    <n v="1"/>
    <n v="1"/>
  </r>
  <r>
    <s v="6a441d1c-cf11-419d-bc6f-47c874ed3423"/>
    <d v="2022-11-14T00:00:00"/>
    <x v="163"/>
    <d v="2022-11-14T00:00:00"/>
    <n v="-0.0070785224"/>
    <n v="-0.0070785224"/>
    <x v="1"/>
    <n v="4.861081654294804"/>
    <n v="-0.03440927537815482"/>
    <n v="-0.034409275378154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16ac32fe9e2fecb703440f9b4707c0953097636a535e85bc4a2eac10a82e7"/>
    <n v="1"/>
    <n v="1"/>
  </r>
  <r>
    <s v="969d49b6-bf0d-4e25-bb18-36ac9ded4370"/>
    <d v="2022-11-14T00:00:00"/>
    <x v="163"/>
    <d v="2022-11-14T00:00:00"/>
    <n v="-0.0056709776"/>
    <n v="-0.0056709776"/>
    <x v="1"/>
    <n v="4.861081654294804"/>
    <n v="-0.02756708517327678"/>
    <n v="-0.02756708517327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082aebb6644518a94c47c83fff27ffa90b76b068d0e7de8307d644f893ae"/>
    <n v="1"/>
    <n v="1"/>
  </r>
  <r>
    <s v="7a1dd054-1b1d-4d28-83eb-f471ec3aa653"/>
    <d v="2022-11-14T00:00:00"/>
    <x v="163"/>
    <d v="2022-11-14T00:00:00"/>
    <n v="-0.0055383828"/>
    <n v="-0.0055383828"/>
    <x v="1"/>
    <n v="4.861081654294804"/>
    <n v="-0.02692253102354189"/>
    <n v="-0.026922531023541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eabf5ec007755aeed55b310ddcc8b4c5132493819b04db7a2f0e852408aca9"/>
    <n v="1"/>
    <n v="1"/>
  </r>
  <r>
    <s v="83caca17-0f54-4095-8333-d6a98dbe61f1"/>
    <d v="2022-11-14T00:00:00"/>
    <x v="163"/>
    <d v="2022-11-14T00:00:00"/>
    <n v="-0.0032332732"/>
    <n v="-0.0032332732"/>
    <x v="1"/>
    <n v="4.861081654294804"/>
    <n v="-0.01571720503584306"/>
    <n v="-0.015717205035843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fe04188ab2d5fb028b087d7575fd95705d29261b6ca97d54bcbe4004fcff47"/>
    <n v="1"/>
    <n v="1"/>
  </r>
  <r>
    <s v="820023b2-c43e-4b21-b014-31d2ce6d524d"/>
    <d v="2022-11-14T00:00:00"/>
    <x v="163"/>
    <d v="2022-11-14T00:00:00"/>
    <n v="-0.0047626656"/>
    <n v="-0.0047626656"/>
    <x v="1"/>
    <n v="4.861081654294804"/>
    <n v="-0.02315170637370096"/>
    <n v="-0.023151706373700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3d4a448b140e7e129133c4eaca8afb453b4fc5ab29f4b23de7f22265b4e11"/>
    <n v="1"/>
    <n v="1"/>
  </r>
  <r>
    <s v="23da6034-5f52-49d0-bf0e-b32dfd8e9ac7"/>
    <d v="2022-11-14T00:00:00"/>
    <x v="163"/>
    <d v="2022-11-14T00:00:00"/>
    <n v="-0.0037948512"/>
    <n v="-0.0037948512"/>
    <x v="1"/>
    <n v="4.861081654294804"/>
    <n v="-0.01844708154909862"/>
    <n v="-0.01844708154909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7fdb7c269d7c561dee3748b38bac3c45de6510cc02e99cf8351aa098bb231"/>
    <n v="1"/>
    <n v="1"/>
  </r>
  <r>
    <s v="10f8db81-cd66-43a8-934f-4fcae6a7c8f8"/>
    <d v="2022-11-14T00:00:00"/>
    <x v="163"/>
    <d v="2022-11-14T00:00:00"/>
    <n v="-0.0099571504"/>
    <n v="-0.0099571504"/>
    <x v="1"/>
    <n v="4.861081654294804"/>
    <n v="-0.04840252113849416"/>
    <n v="-0.048402521138494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c438d852efcfa0affc67170c86bd285ee150a9e313509d5683f28dcb8a5aec"/>
    <n v="1"/>
    <n v="1"/>
  </r>
  <r>
    <s v="301fddb9-179a-4bbd-8366-c78357e6feb8"/>
    <d v="2022-11-14T00:00:00"/>
    <x v="163"/>
    <d v="2022-11-14T00:00:00"/>
    <n v="-0.0036616564"/>
    <n v="-0.0036616564"/>
    <x v="1"/>
    <n v="4.861081654294804"/>
    <n v="-0.01779961075037115"/>
    <n v="-0.01779961075037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002467d2439e8832a0a10a70fa99fb22882dc2f9ec7cc4083fd161a522e46e"/>
    <n v="1"/>
    <n v="1"/>
  </r>
  <r>
    <s v="854550e6-e2af-4e73-882a-04430019da04"/>
    <d v="2022-11-13T00:00:00"/>
    <x v="164"/>
    <d v="2022-11-13T00:00:00"/>
    <n v="0.0001425"/>
    <n v="0.0001425"/>
    <x v="3"/>
    <n v="6383.307169021454"/>
    <n v="0.9096212715855572"/>
    <n v="0.909621271585557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844325793af6b8d5a4b024833ccf8526e2c03264722af1c2cd5f43b9cb04eb4"/>
    <n v="1"/>
    <n v="1"/>
  </r>
  <r>
    <s v="f0e000c6-9824-428c-92dc-5ff4ce0f0713"/>
    <d v="2022-11-13T00:00:00"/>
    <x v="164"/>
    <d v="2022-11-13T00:00:00"/>
    <n v="-0.003650528"/>
    <n v="-0.003650528"/>
    <x v="1"/>
    <n v="4.647828362114076"/>
    <n v="-0.01696702757509157"/>
    <n v="-0.016967027575091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ab74d9df4cba0ecce2cceb426785dde54a51fbe6244368076e9965862b012"/>
    <n v="1"/>
    <n v="1"/>
  </r>
  <r>
    <s v="75f27070-f6ee-4d46-9718-26f76fd2439b"/>
    <d v="2022-11-13T00:00:00"/>
    <x v="164"/>
    <d v="2022-11-13T00:00:00"/>
    <n v="-0.0057904248"/>
    <n v="-0.0057904248"/>
    <x v="1"/>
    <n v="4.647828362114076"/>
    <n v="-0.02691290061412873"/>
    <n v="-0.02691290061412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218a2a0e8719c6d197efcee4d5f2c00e61db68800abebe8b4d4748517dbfd"/>
    <n v="1"/>
    <n v="1"/>
  </r>
  <r>
    <s v="2469c64c-6548-4935-88b8-50f90bcdcf46"/>
    <d v="2022-11-13T00:00:00"/>
    <x v="164"/>
    <d v="2022-11-13T00:00:00"/>
    <n v="-0.007976788"/>
    <n v="-0.007976788"/>
    <x v="1"/>
    <n v="4.647828362114076"/>
    <n v="-0.03707474150497122"/>
    <n v="-0.037074741504971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9fca7b57c75674b8f791a997411b43e9323a4b957f0bf914ecdb2048455cd"/>
    <n v="1"/>
    <n v="1"/>
  </r>
  <r>
    <s v="92ffe1e5-2fb2-4e5a-8541-757ba0c55585"/>
    <d v="2022-11-12T00:00:00"/>
    <x v="165"/>
    <d v="2022-11-12T00:00:00"/>
    <n v="-0.0236987275"/>
    <n v="-0.0236987275"/>
    <x v="1"/>
    <n v="4.947257383966244"/>
    <n v="-0.1172437046149789"/>
    <n v="-0.11724370461497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665c40831c638c2e3c4c3110f72a844f3a0580f212a43604e021fc3b8b7e81"/>
    <n v="1"/>
    <n v="1"/>
  </r>
  <r>
    <s v="fdecba9f-598a-4386-8398-2137090473ea"/>
    <d v="2022-11-12T00:00:00"/>
    <x v="165"/>
    <d v="2022-11-12T00:00:00"/>
    <n v="-0.0061804288"/>
    <n v="-0.0061804288"/>
    <x v="1"/>
    <n v="4.947257383966244"/>
    <n v="-0.03057617201687763"/>
    <n v="-0.030576172016877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0bd79357349c1b712ccafda58d6e4c3b84c665919c6fa79afdea92b7ddba2"/>
    <n v="1"/>
    <n v="1"/>
  </r>
  <r>
    <s v="e1e73631-107b-4f56-9fe7-4e82e23da215"/>
    <d v="2022-11-12T00:00:00"/>
    <x v="165"/>
    <d v="2022-11-12T00:00:00"/>
    <n v="-0.0051813968"/>
    <n v="-0.0051813968"/>
    <x v="1"/>
    <n v="4.947257383966244"/>
    <n v="-0.02563370357805907"/>
    <n v="-0.02563370357805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2a82f5b634fb70352ded8daec0e16a7d7730f7ffb92e8cbd17ab28dc9bdcd2"/>
    <n v="1"/>
    <n v="1"/>
  </r>
  <r>
    <s v="033b85a0-9034-42fb-a85a-8daf87113fea"/>
    <d v="2022-11-12T00:00:00"/>
    <x v="165"/>
    <d v="2022-11-12T00:00:00"/>
    <n v="-0.007465894799999999"/>
    <n v="-0.007465894799999999"/>
    <x v="1"/>
    <n v="4.947257383966244"/>
    <n v="-0.03693570317721518"/>
    <n v="-0.03693570317721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e34c622d8b3e144d2c0e059c75f82acf00effb9e26ed5208dfcf6ac7f5bf62"/>
    <n v="1"/>
    <n v="1"/>
  </r>
  <r>
    <s v="3749e008-6c35-4074-a5a4-1fc22f6b0429"/>
    <d v="2022-11-12T00:00:00"/>
    <x v="165"/>
    <d v="2022-11-12T00:00:00"/>
    <n v="-0.0128023168"/>
    <n v="-0.0128023168"/>
    <x v="1"/>
    <n v="4.947257383966244"/>
    <n v="-0.06333635632067509"/>
    <n v="-0.063336356320675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844f49243bfec685d316a08c85612ac225ec506bb30d8d3ddc341a02529dd"/>
    <n v="1"/>
    <n v="1"/>
  </r>
  <r>
    <s v="2abc51f6-b061-4317-9cd6-e36f8e825c4d"/>
    <d v="2022-11-12T00:00:00"/>
    <x v="165"/>
    <d v="2022-11-12T00:00:00"/>
    <n v="-0.009219705600000001"/>
    <n v="-0.009219705600000001"/>
    <x v="1"/>
    <n v="4.947257383966244"/>
    <n v="-0.04561225660759494"/>
    <n v="-0.045612256607594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3e7dc98a5eb235996dcfc905d6c7918008d97510e8a13ddb147d0e8fe38d5"/>
    <n v="1"/>
    <n v="1"/>
  </r>
  <r>
    <s v="339011cd-4556-46a3-a7b6-2ea024a68643"/>
    <d v="2022-11-12T00:00:00"/>
    <x v="165"/>
    <d v="2022-11-12T00:00:00"/>
    <n v="-0.0241934512"/>
    <n v="-0.0241934512"/>
    <x v="1"/>
    <n v="4.947257383966244"/>
    <n v="-0.119691230092827"/>
    <n v="-0.119691230092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c4d2a5cbc393aa7af7bef9b481f67ffc0ec0da2928cc0c5e430ef4978c21a"/>
    <n v="1"/>
    <n v="1"/>
  </r>
  <r>
    <s v="f836473a-c8c8-40ea-aca3-903156edb1ca"/>
    <d v="2022-11-12T00:00:00"/>
    <x v="165"/>
    <d v="2022-11-12T00:00:00"/>
    <n v="-0.0064860544"/>
    <n v="-0.0064860544"/>
    <x v="1"/>
    <n v="4.947257383966244"/>
    <n v="-0.03208818052320675"/>
    <n v="-0.03208818052320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84a2583df071a18574bbb406901c9bd5cc6343182c3e8076e3cd934cf955a9"/>
    <n v="1"/>
    <n v="1"/>
  </r>
  <r>
    <s v="909e60eb-2f73-44ca-9d33-6b3b93c1df71"/>
    <d v="2022-11-12T00:00:00"/>
    <x v="165"/>
    <d v="2022-11-12T00:00:00"/>
    <n v="-0.0057219756"/>
    <n v="-0.0057219756"/>
    <x v="1"/>
    <n v="4.947257383966244"/>
    <n v="-0.02830808603797468"/>
    <n v="-0.02830808603797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9dedd0d15089df721f33edc2635293b8512c64a5bc630bea7d13f2422bb2d2"/>
    <n v="1"/>
    <n v="1"/>
  </r>
  <r>
    <s v="2ec5b556-7fae-4cf6-8247-c2422bfdade1"/>
    <d v="2022-11-12T00:00:00"/>
    <x v="165"/>
    <d v="2022-11-12T00:00:00"/>
    <n v="-0.0042278208"/>
    <n v="-0.0042278208"/>
    <x v="1"/>
    <n v="4.947257383966244"/>
    <n v="-0.02091611767088608"/>
    <n v="-0.020916117670886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ecb2b4d6fe0ae7fc1a0bc263ea4006c1469d128901d04532306df386b87783"/>
    <n v="1"/>
    <n v="1"/>
  </r>
  <r>
    <s v="8d360811-8947-4edd-9134-5c435b0665ee"/>
    <d v="2022-11-12T00:00:00"/>
    <x v="165"/>
    <d v="2022-11-12T00:00:00"/>
    <n v="-0.0061094948"/>
    <n v="-0.0061094948"/>
    <x v="1"/>
    <n v="4.947257383966244"/>
    <n v="-0.03022524326160337"/>
    <n v="-0.030225243261603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f9e65f3ec21978be47b53e4f31ce6887f0ca9a9904196b30343bf3857859bd"/>
    <n v="1"/>
    <n v="1"/>
  </r>
  <r>
    <s v="bb4e8d41-f18c-482e-8bad-4456b7b5d5f7"/>
    <d v="2022-11-12T00:00:00"/>
    <x v="165"/>
    <d v="2022-11-12T00:00:00"/>
    <n v="-0.004202352"/>
    <n v="-0.004202352"/>
    <x v="1"/>
    <n v="4.947257383966244"/>
    <n v="-0.02079011696202531"/>
    <n v="-0.02079011696202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655de1d3175c827035555df1136208d2c58a793e71f57af0e28d4864ebc4a"/>
    <n v="1"/>
    <n v="1"/>
  </r>
  <r>
    <s v="8f6153f6-2fbc-487d-ab7d-03d7a93342f7"/>
    <d v="2022-11-12T00:00:00"/>
    <x v="165"/>
    <d v="2022-11-12T00:00:00"/>
    <n v="-0.006702863000000001"/>
    <n v="-0.006702863000000001"/>
    <x v="1"/>
    <n v="4.947257383966244"/>
    <n v="-0.03316078847046414"/>
    <n v="-0.033160788470464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2defe1ef233dc2c73574716668aeee6d7f1b31713e6333544238ac001d699"/>
    <n v="1"/>
    <n v="1"/>
  </r>
  <r>
    <s v="4f3c709a-143b-4c8d-a39d-911a789f12a4"/>
    <d v="2022-11-12T00:00:00"/>
    <x v="165"/>
    <d v="2022-11-12T00:00:00"/>
    <n v="-0.0090919828"/>
    <n v="-0.0090919828"/>
    <x v="1"/>
    <n v="4.947257383966244"/>
    <n v="-0.04498037904219409"/>
    <n v="-0.044980379042194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b8c4ad4e8048468abce108e5f2caa4bf423cf5a13944cbb8b9a65d092e8b5"/>
    <n v="1"/>
    <n v="1"/>
  </r>
  <r>
    <s v="4121"/>
    <d v="2022-11-11T00:00:00"/>
    <x v="166"/>
    <d v="2022-11-11T00:00:00"/>
    <n v="-258.85"/>
    <n v="-258.85"/>
    <x v="0"/>
    <n v="1"/>
    <n v="-258.85"/>
    <n v="-258.85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23"/>
    <d v="2022-11-11T00:00:00"/>
    <x v="166"/>
    <d v="2022-11-11T00:00:00"/>
    <n v="-259.08"/>
    <n v="-259.08"/>
    <x v="0"/>
    <n v="1"/>
    <n v="-259.08"/>
    <n v="-259.0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92"/>
    <d v="2022-11-11T00:00:00"/>
    <x v="166"/>
    <d v="2022-11-11T00:00:00"/>
    <n v="-39.57"/>
    <n v="-39.57"/>
    <x v="0"/>
    <n v="1"/>
    <n v="-39.57"/>
    <n v="-39.57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40"/>
    <d v="2022-11-11T00:00:00"/>
    <x v="166"/>
    <d v="2022-11-11T00:00:00"/>
    <n v="39.57"/>
    <n v="39.57"/>
    <x v="0"/>
    <n v="1"/>
    <n v="39.57"/>
    <n v="39.57"/>
    <n v="1"/>
    <m/>
    <s v="Caio Diniz Bretas"/>
    <s v="Cora"/>
    <n v="100"/>
    <s v="Lumx"/>
    <s v="Caio Diniz Bretas"/>
    <m/>
    <s v="Estorno (Caio Bretas Comprou Errado)"/>
    <m/>
    <s v="Cora"/>
    <m/>
    <x v="64"/>
    <s v="Material de Uso e Consumo"/>
    <s v="Office"/>
    <s v="Administrative Costs"/>
    <s v="Administrative Costs"/>
    <x v="5"/>
    <m/>
    <m/>
    <n v="0"/>
    <n v="0"/>
  </r>
  <r>
    <s v="50a91863-6fc3-4db3-96f2-64b695758bf0"/>
    <d v="2022-11-11T00:00:00"/>
    <x v="166"/>
    <d v="2022-11-11T00:00:00"/>
    <n v="-0.743"/>
    <n v="-0.743"/>
    <x v="3"/>
    <n v="6836.329787234043"/>
    <n v="-5079.393031914894"/>
    <n v="-5079.393031914894"/>
    <n v="1"/>
    <m/>
    <s v="Gnosis"/>
    <s v="Conversão 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57d4834a-5e32-4586-81d8-250b5ff9ad9b"/>
    <d v="2022-11-11T00:00:00"/>
    <x v="166"/>
    <d v="2022-11-11T00:00:00"/>
    <n v="-0.004397070547627238"/>
    <n v="-0.004397070547627238"/>
    <x v="3"/>
    <n v="6836.329787234043"/>
    <n v="-30.05982436131359"/>
    <n v="-30.05982436131359"/>
    <n v="1"/>
    <m/>
    <s v="Caio Bretas"/>
    <s v="Gnosis"/>
    <m/>
    <m/>
    <m/>
    <m/>
    <s v="Pagamento ao artista do Seamore"/>
    <m/>
    <s v="Caio Breta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29205684-7162-4603-acc3-1878944818c4"/>
    <d v="2022-11-11T00:00:00"/>
    <x v="166"/>
    <d v="2022-11-11T00:00:00"/>
    <n v="0"/>
    <n v="0"/>
    <x v="3"/>
    <n v="6836.329787234043"/>
    <n v="0"/>
    <n v="0"/>
    <n v="1"/>
    <m/>
    <s v="Caio Bretas"/>
    <s v="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75bf0e1c-1f0a-4bd2-bbf3-53a6d733d786"/>
    <d v="2022-11-11T00:00:00"/>
    <x v="166"/>
    <d v="2022-11-11T00:00:00"/>
    <n v="0.75"/>
    <n v="0.75"/>
    <x v="3"/>
    <n v="6836.329787234043"/>
    <n v="5127.247340425532"/>
    <n v="5127.247340425532"/>
    <n v="1"/>
    <m/>
    <s v="Zion Labs Pte. Ltd."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17f18b1a21aa243797e8901c8d2b8231869040b49e4da7d5dda3d7aae2dab8"/>
    <n v="1"/>
    <n v="1"/>
  </r>
  <r>
    <s v="5236963b-e4df-4bbc-9fb1-2034683c7f98"/>
    <d v="2022-11-11T00:00:00"/>
    <x v="166"/>
    <d v="2022-11-11T00:00:00"/>
    <n v="-0.01827163988930812"/>
    <n v="-0.01827163988930812"/>
    <x v="1"/>
    <n v="5.648936170212767"/>
    <n v="-0.103215327459815"/>
    <n v="-0.1032153274598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b29c1fcd3d623cb917f1ee3547ab344fd78149a7187cbfbe49bd02f99c181e"/>
    <n v="1"/>
    <n v="1"/>
  </r>
  <r>
    <s v="11a53ca0-6a36-4f55-8ece-78f1393070e2"/>
    <d v="2022-11-11T00:00:00"/>
    <x v="166"/>
    <d v="2022-11-11T00:00:00"/>
    <n v="-0.0188697132"/>
    <n v="-0.0188697132"/>
    <x v="1"/>
    <n v="5.648936170212767"/>
    <n v="-0.1065938054170213"/>
    <n v="-0.1065938054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2d3958642d0f94b1ce455a513485293480b05625f71cf8d0f33fc82528ab8"/>
    <n v="1"/>
    <n v="1"/>
  </r>
  <r>
    <s v="7d9ea973-87bc-4810-8ab7-2cc887235788"/>
    <d v="2022-11-11T00:00:00"/>
    <x v="166"/>
    <d v="2022-11-11T00:00:00"/>
    <n v="-0.02143624"/>
    <n v="-0.02143624"/>
    <x v="1"/>
    <n v="5.648936170212767"/>
    <n v="-0.1210919514893617"/>
    <n v="-0.121091951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d496a5d2250b3ca1474b917faa03b9234c4e79358cb339d89aac95663d3ecd"/>
    <n v="1"/>
    <n v="1"/>
  </r>
  <r>
    <s v="070e027b-366b-494e-a885-75fdd1d273b3"/>
    <d v="2022-11-11T00:00:00"/>
    <x v="166"/>
    <d v="2022-11-11T00:00:00"/>
    <n v="-0.02726244"/>
    <n v="-0.02726244"/>
    <x v="1"/>
    <n v="5.648936170212767"/>
    <n v="-0.1540037834042554"/>
    <n v="-0.154003783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b32469d9052d69510e721b8ceb95735f1cc206abc16a8fcdd95ccddf437fac"/>
    <n v="1"/>
    <n v="1"/>
  </r>
  <r>
    <s v="3260f481-5c64-466d-b0bd-364bffc81561"/>
    <d v="2022-11-11T00:00:00"/>
    <x v="166"/>
    <d v="2022-11-11T00:00:00"/>
    <n v="-0.0107808567"/>
    <n v="-0.0107808567"/>
    <x v="1"/>
    <n v="5.648936170212767"/>
    <n v="-0.06090037135851064"/>
    <n v="-0.06090037135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f426d48de9b158b060cbd652c79c5f59818fea201a69596abc9e84fc518c4"/>
    <n v="1"/>
    <n v="1"/>
  </r>
  <r>
    <s v="69c9fe33-204e-40f9-9dc2-911c0c1b5aa6"/>
    <d v="2022-11-11T00:00:00"/>
    <x v="166"/>
    <d v="2022-11-11T00:00:00"/>
    <n v="-0.007598702"/>
    <n v="-0.007598702"/>
    <x v="1"/>
    <n v="5.648936170212767"/>
    <n v="-0.04292458257446809"/>
    <n v="-0.0429245825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55ffcc4d7a4393627751b13aae341989f2fbb31af75f47287467b1c4916524"/>
    <n v="1"/>
    <n v="1"/>
  </r>
  <r>
    <s v="0716e94f-7571-4f94-ad03-631b493f8b52"/>
    <d v="2022-11-11T00:00:00"/>
    <x v="166"/>
    <d v="2022-11-11T00:00:00"/>
    <n v="-0.0154811712"/>
    <n v="-0.0154811712"/>
    <x v="1"/>
    <n v="5.648936170212767"/>
    <n v="-0.08745214794893617"/>
    <n v="-0.087452147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851d0f46e388f92cff9bbdd8d1f9fd96b676b9281d4515a964129f844c0666"/>
    <n v="1"/>
    <n v="1"/>
  </r>
  <r>
    <s v="5243e266-d1a8-41eb-b3a8-a6f7b4bc513e"/>
    <d v="2022-11-11T00:00:00"/>
    <x v="166"/>
    <d v="2022-11-11T00:00:00"/>
    <n v="-0.023303344"/>
    <n v="-0.023303344"/>
    <x v="1"/>
    <n v="5.648936170212767"/>
    <n v="-0.1316391028085107"/>
    <n v="-0.131639102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76de60d848419f0dcf8a3683346022f0ab8845d17aba751eaf9dd2c8b3577"/>
    <n v="1"/>
    <n v="1"/>
  </r>
  <r>
    <s v="f2893c31-5635-4a9c-adec-6ace282a1322"/>
    <d v="2022-11-11T00:00:00"/>
    <x v="166"/>
    <d v="2022-11-11T00:00:00"/>
    <n v="-0.0120151288"/>
    <n v="-0.0120151288"/>
    <x v="1"/>
    <n v="5.648936170212767"/>
    <n v="-0.06787269566808511"/>
    <n v="-0.06787269566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a0e07883a2572f11097e6a05c4ed6de950c80c808a88e78b831d46c224e277"/>
    <n v="1"/>
    <n v="1"/>
  </r>
  <r>
    <s v="e1c40391-dff6-4bf7-a6cb-ae3425e1c0d2"/>
    <d v="2022-11-11T00:00:00"/>
    <x v="166"/>
    <d v="2022-11-11T00:00:00"/>
    <n v="-0.0189610564"/>
    <n v="-0.0189610564"/>
    <x v="1"/>
    <n v="5.648936170212767"/>
    <n v="-0.1071097973234043"/>
    <n v="-0.1071097973234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5f139c1a5c104af6aba126ad9e27e5d93a80bb2817eec44ca785d125089fcd"/>
    <n v="1"/>
    <n v="1"/>
  </r>
  <r>
    <s v="a6779575-c196-48ac-9060-6b1ce039bf13"/>
    <d v="2022-11-11T00:00:00"/>
    <x v="166"/>
    <d v="2022-11-11T00:00:00"/>
    <n v="-0.0255489796"/>
    <n v="-0.0255489796"/>
    <x v="1"/>
    <n v="5.648936170212767"/>
    <n v="-0.1443245549744681"/>
    <n v="-0.144324554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1d2ccf4145a1bbe693c8c19e2c22566aa2f08a4efebed14c98a3bb2ace700"/>
    <n v="1"/>
    <n v="1"/>
  </r>
  <r>
    <s v="bc26abec-530a-403c-94ae-eab05dda4c81"/>
    <d v="2022-11-11T00:00:00"/>
    <x v="166"/>
    <d v="2022-11-11T00:00:00"/>
    <n v="-0.0113399256"/>
    <n v="-0.0113399256"/>
    <x v="1"/>
    <n v="5.648936170212767"/>
    <n v="-0.06405851588936171"/>
    <n v="-0.0640585158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cfffbdc5f9964e3f3971443c95a8dcaf23aaaf3a974734f200f243a49b0cea"/>
    <n v="1"/>
    <n v="1"/>
  </r>
  <r>
    <s v="93d2f326-feeb-4c13-a501-3c805f84c55d"/>
    <d v="2022-11-11T00:00:00"/>
    <x v="166"/>
    <d v="2022-11-11T00:00:00"/>
    <n v="-0.0066195404"/>
    <n v="-0.0066195404"/>
    <x v="1"/>
    <n v="5.648936170212767"/>
    <n v="-0.03739336119574468"/>
    <n v="-0.0373933611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98c73383e19bbc37d2f9fcbbbc79e72570e720cb0a80366da9c6367b569c01"/>
    <n v="1"/>
    <n v="1"/>
  </r>
  <r>
    <s v="add3e1c1-983b-4bb4-89c2-480992660680"/>
    <d v="2022-11-11T00:00:00"/>
    <x v="166"/>
    <d v="2022-11-11T00:00:00"/>
    <n v="-0.0140040508"/>
    <n v="-0.0140040508"/>
    <x v="1"/>
    <n v="5.648936170212767"/>
    <n v="-0.07910798909361702"/>
    <n v="-0.07910798909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d434da5eed466aef7fcbee23849ed508fd97a887eebe1429b7de874a58bb4f"/>
    <n v="1"/>
    <n v="1"/>
  </r>
  <r>
    <s v="db898edc-b0b2-428f-9caa-9d2fb544e1e1"/>
    <d v="2022-11-11T00:00:00"/>
    <x v="166"/>
    <d v="2022-11-11T00:00:00"/>
    <n v="-0.0210537814"/>
    <n v="-0.0210537814"/>
    <x v="1"/>
    <n v="5.648936170212767"/>
    <n v="-0.1189314672702128"/>
    <n v="-0.1189314672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9be072003155512c52c84de385ee9f9ab9790898c7499e0872c430b9a4fdf1"/>
    <n v="1"/>
    <n v="1"/>
  </r>
  <r>
    <s v="e13d6bba-3f96-49b5-a3c3-432f14883b01"/>
    <d v="2022-11-11T00:00:00"/>
    <x v="166"/>
    <d v="2022-11-11T00:00:00"/>
    <n v="-0.010556586"/>
    <n v="-0.010556586"/>
    <x v="1"/>
    <n v="5.648936170212767"/>
    <n v="-0.05963348048936171"/>
    <n v="-0.0596334804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b6159e643213d9382bde345aba4b7bafa8d312ddab9881553b600aebfc989"/>
    <n v="1"/>
    <n v="1"/>
  </r>
  <r>
    <s v="2969424a-76a2-41cb-a24a-171ece21ba65"/>
    <d v="2022-11-11T00:00:00"/>
    <x v="166"/>
    <d v="2022-11-11T00:00:00"/>
    <n v="-0.007787889313353536"/>
    <n v="-0.007787889313353536"/>
    <x v="1"/>
    <n v="5.648936170212767"/>
    <n v="-0.04399328963181626"/>
    <n v="-0.043993289631816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c4c1530fd3b5cf586676a850989e866d3fb3d0e35a3a82c6583316116f5913"/>
    <n v="1"/>
    <n v="1"/>
  </r>
  <r>
    <s v="7f8d9ee4-b2c2-4ac2-b519-d93fb5944edc"/>
    <d v="2022-11-11T00:00:00"/>
    <x v="166"/>
    <d v="2022-11-11T00:00:00"/>
    <n v="-0.01539762082731374"/>
    <n v="-0.01539762082731374"/>
    <x v="1"/>
    <n v="5.648936170212767"/>
    <n v="-0.08698017722663398"/>
    <n v="-0.08698017722663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a8f3059c2f3e633f24a3332bbb08826c8f2e9f46914c77cc876681a8c5553c"/>
    <n v="1"/>
    <n v="1"/>
  </r>
  <r>
    <s v="54d7b45a-5c2f-4be3-9460-69f49172f0d8"/>
    <d v="2022-11-11T00:00:00"/>
    <x v="166"/>
    <d v="2022-11-11T00:00:00"/>
    <n v="-0.01976288565142093"/>
    <n v="-0.01976288565142093"/>
    <x v="1"/>
    <n v="5.648936170212767"/>
    <n v="-0.1116392795840906"/>
    <n v="-0.11163927958409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7a8b3ee97317e7d5c1e9b56de1aa0ffda21795061db1139aabf7e6ab2693e7"/>
    <n v="1"/>
    <n v="1"/>
  </r>
  <r>
    <s v="75657e4e-6054-442e-81e2-eabc740f0c0b"/>
    <d v="2022-11-11T00:00:00"/>
    <x v="166"/>
    <d v="2022-11-11T00:00:00"/>
    <n v="-0.2229020584"/>
    <n v="-0.2229020584"/>
    <x v="1"/>
    <n v="5.648936170212767"/>
    <n v="-1.259159500110638"/>
    <n v="-1.2591595001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068e7b8c42487ca6b6b49c8963b57fa7f1a7d15cde1ca59d2d1ee3d04d57fb"/>
    <n v="1"/>
    <n v="1"/>
  </r>
  <r>
    <s v="abb13a5e-ad52-4e48-91fb-44d9e6cb7504"/>
    <d v="2022-11-11T00:00:00"/>
    <x v="166"/>
    <d v="2022-11-11T00:00:00"/>
    <n v="-0.2099155973"/>
    <n v="-0.2099155973"/>
    <x v="1"/>
    <n v="5.648936170212767"/>
    <n v="-1.185799810279787"/>
    <n v="-1.18579981027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006d96a9acc6db4201bb019b89c5dd80cb2c3fba10a8e20d19a87ee5dc4472"/>
    <n v="1"/>
    <n v="1"/>
  </r>
  <r>
    <s v="8ecebd2f-869a-41ec-ab6b-7637c32e2b63"/>
    <d v="2022-11-11T00:00:00"/>
    <x v="166"/>
    <d v="2022-11-11T00:00:00"/>
    <n v="-0.0146034507"/>
    <n v="-0.0146034507"/>
    <x v="1"/>
    <n v="5.648936170212767"/>
    <n v="-0.08249396086914895"/>
    <n v="-0.08249396086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b188169a91fe8c4e3257bebe641c8ef48d7ddb43311ada81fdf7069c07c7e"/>
    <n v="1"/>
    <n v="1"/>
  </r>
  <r>
    <s v="70fbd2a9-13d9-4e2e-b8ea-122df0afe5a4"/>
    <d v="2022-11-11T00:00:00"/>
    <x v="166"/>
    <d v="2022-11-11T00:00:00"/>
    <n v="-0.0154625936"/>
    <n v="-0.0154625936"/>
    <x v="1"/>
    <n v="5.648936170212767"/>
    <n v="-0.08734720427234044"/>
    <n v="-0.087347204272340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fb4ffbfab67c4c65fe43f79ce0fa1bee38855ed3f5a67d7ee1f50b098bbb1a"/>
    <n v="1"/>
    <n v="1"/>
  </r>
  <r>
    <s v="17b48d60-d8fa-49d2-aebe-e14c6ffd2fe2"/>
    <d v="2022-11-11T00:00:00"/>
    <x v="166"/>
    <d v="2022-11-11T00:00:00"/>
    <n v="-0.007267097599999999"/>
    <n v="-0.007267097599999999"/>
    <x v="1"/>
    <n v="5.648936170212767"/>
    <n v="-0.04105137048510638"/>
    <n v="-0.041051370485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a7ef37a98d87a8f6fedf86c35af39902c0151114891e18c8beedbe0d3adba"/>
    <n v="1"/>
    <n v="1"/>
  </r>
  <r>
    <s v="878e6327-487a-45c9-a5e9-0fd5bcca4a21"/>
    <d v="2022-11-11T00:00:00"/>
    <x v="166"/>
    <d v="2022-11-11T00:00:00"/>
    <n v="-0.00806512"/>
    <n v="-0.00806512"/>
    <x v="1"/>
    <n v="5.648936170212767"/>
    <n v="-0.04555934808510639"/>
    <n v="-0.045559348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405776f5f698b935038e609bf9769d4c503bcac7cc9f15061c4944e284883e"/>
    <n v="1"/>
    <n v="1"/>
  </r>
  <r>
    <s v="6963e76e-c399-40d8-a115-8c4ff16f8572"/>
    <d v="2022-11-11T00:00:00"/>
    <x v="166"/>
    <d v="2022-11-11T00:00:00"/>
    <n v="-0.0197892576"/>
    <n v="-0.0197892576"/>
    <x v="1"/>
    <n v="5.648936170212767"/>
    <n v="-0.1117882530382979"/>
    <n v="-0.1117882530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c153b9742f294678916cc5f66bedf94597c1fe9c3373d9a5e554b073f31e"/>
    <n v="1"/>
    <n v="1"/>
  </r>
  <r>
    <s v="b70d4114-2e36-4308-b9af-ebd21fc21158"/>
    <d v="2022-11-11T00:00:00"/>
    <x v="166"/>
    <d v="2022-11-11T00:00:00"/>
    <n v="-0.0449700364"/>
    <n v="-0.0449700364"/>
    <x v="1"/>
    <n v="5.648936170212767"/>
    <n v="-0.2540328651957447"/>
    <n v="-0.2540328651957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b2aa6d53af7d2599506e12a6581a318c15b417726e494af7eb11fc0ffe57be"/>
    <n v="1"/>
    <n v="1"/>
  </r>
  <r>
    <s v="c79914d3-81ff-4949-9c0f-86998b75a6c8"/>
    <d v="2022-11-11T00:00:00"/>
    <x v="166"/>
    <d v="2022-11-11T00:00:00"/>
    <n v="-0.008367279265248063"/>
    <n v="-0.008367279265248063"/>
    <x v="1"/>
    <n v="5.648936170212767"/>
    <n v="-0.04726622648773109"/>
    <n v="-0.04726622648773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55c2d375b58785138075d94317e989740457c77686f17d7a36f09142fc5e036"/>
    <n v="1"/>
    <n v="1"/>
  </r>
  <r>
    <s v="de0e92c9-d588-4bb7-84eb-9b23de0be866"/>
    <d v="2022-11-11T00:00:00"/>
    <x v="166"/>
    <d v="2022-11-11T00:00:00"/>
    <n v="-0.01310163457419096"/>
    <n v="-0.01310163457419096"/>
    <x v="1"/>
    <n v="5.648936170212767"/>
    <n v="-0.07401029743505745"/>
    <n v="-0.074010297435057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948efb179bf019d571d9ccbe8fd0ba2ae9e591557569e8edcff4d073cd8ff"/>
    <n v="1"/>
    <n v="1"/>
  </r>
  <r>
    <s v="3acea18f-9087-4539-a2f7-c4c813d43f2d"/>
    <d v="2022-11-11T00:00:00"/>
    <x v="166"/>
    <d v="2022-11-11T00:00:00"/>
    <n v="-0.0114030734"/>
    <n v="-0.0114030734"/>
    <x v="1"/>
    <n v="5.648936170212767"/>
    <n v="-0.06441523378085107"/>
    <n v="-0.0644152337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26e40cefa0a9153f9890d7109b9e929d6aa8e0e55edd8dd20b85312171fb33"/>
    <n v="1"/>
    <n v="1"/>
  </r>
  <r>
    <s v="f0a2a88e-3610-4248-a546-baa6116fa13b"/>
    <d v="2022-11-11T00:00:00"/>
    <x v="166"/>
    <d v="2022-11-11T00:00:00"/>
    <n v="-0.0123721148"/>
    <n v="-0.0123721148"/>
    <x v="1"/>
    <n v="5.648936170212767"/>
    <n v="-0.06988928679574469"/>
    <n v="-0.069889286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9a0743ee56c485b389c5b39ed18a0fe35058e03f6dd16829813d7d201063a"/>
    <n v="1"/>
    <n v="1"/>
  </r>
  <r>
    <s v="b75060f7-8de0-4f0c-a7e9-49d1ae8bc66d"/>
    <d v="2022-11-11T00:00:00"/>
    <x v="166"/>
    <d v="2022-11-11T00:00:00"/>
    <n v="-0.008414670000000001"/>
    <n v="-0.008414670000000001"/>
    <x v="1"/>
    <n v="5.648936170212767"/>
    <n v="-0.04753393372340427"/>
    <n v="-0.047533933723404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4c85572ac6853fe0aaa3db722ebb6d70f14b9f05fd07b3724a4ac90e888713"/>
    <n v="1"/>
    <n v="1"/>
  </r>
  <r>
    <s v="bc844e97-f0b9-408b-8410-211f51d34c40"/>
    <d v="2022-11-11T00:00:00"/>
    <x v="166"/>
    <d v="2022-11-11T00:00:00"/>
    <n v="-0.0180442843"/>
    <n v="-0.0180442843"/>
    <x v="1"/>
    <n v="5.648936170212767"/>
    <n v="-0.1019310102478724"/>
    <n v="-0.1019310102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aae7b212a2b404cd14c73bdd1220f1df4402336a975e9ac3f1d0422adf2b38"/>
    <n v="1"/>
    <n v="1"/>
  </r>
  <r>
    <s v="9bc2ec8e-bae1-4828-b1d8-9956c95f19f6"/>
    <d v="2022-11-11T00:00:00"/>
    <x v="166"/>
    <d v="2022-11-11T00:00:00"/>
    <n v="-0.01337112"/>
    <n v="-0.01337112"/>
    <x v="1"/>
    <n v="5.648936170212767"/>
    <n v="-0.07553260340425533"/>
    <n v="-0.075532603404255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f1f1a46bd797be854fed10b64c99eb6abb7923c91e29bf15b0b88f903ba45f"/>
    <n v="1"/>
    <n v="1"/>
  </r>
  <r>
    <s v="ba7d05b4-992c-4c0e-a321-029aaf705ee4"/>
    <d v="2022-11-11T00:00:00"/>
    <x v="166"/>
    <d v="2022-11-11T00:00:00"/>
    <n v="-0.0378325156"/>
    <n v="-0.0378325156"/>
    <x v="1"/>
    <n v="5.648936170212767"/>
    <n v="-0.2137134657829787"/>
    <n v="-0.213713465782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608cacfe1df33b0ca43166b8c8df3fa84d3cee6900698c36564b004c0336e"/>
    <n v="1"/>
    <n v="1"/>
  </r>
  <r>
    <s v="f34e2337-c681-4bbd-914e-8cd173bc9c5f"/>
    <d v="2022-11-11T00:00:00"/>
    <x v="166"/>
    <d v="2022-11-11T00:00:00"/>
    <n v="-0.007156732799999999"/>
    <n v="-0.007156732799999999"/>
    <x v="1"/>
    <n v="5.648936170212767"/>
    <n v="-0.04042792677446808"/>
    <n v="-0.0404279267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18568384b5f64609ef8ed6292d04698d2c69811043b67d41a9f02eddccf416"/>
    <n v="1"/>
    <n v="1"/>
  </r>
  <r>
    <s v="1777a901-8e4c-4265-9d47-d24cf530abf9"/>
    <d v="2022-11-11T00:00:00"/>
    <x v="166"/>
    <d v="2022-11-11T00:00:00"/>
    <n v="-0.0135918496"/>
    <n v="-0.0135918496"/>
    <x v="1"/>
    <n v="5.648936170212767"/>
    <n v="-0.07677949082553193"/>
    <n v="-0.076779490825531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475e6b1b915d05daf231c6c74ad78b04e900e291f1e393bc12191107e7dd5"/>
    <n v="1"/>
    <n v="1"/>
  </r>
  <r>
    <s v="6f267b2d-6fad-4618-a98e-fcc385b04a4f"/>
    <d v="2022-11-11T00:00:00"/>
    <x v="166"/>
    <d v="2022-11-11T00:00:00"/>
    <n v="-0.009423321599999999"/>
    <n v="-0.009423321599999999"/>
    <x v="1"/>
    <n v="5.648936170212767"/>
    <n v="-0.05323174222978724"/>
    <n v="-0.053231742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ce53fcfcab38c9adbf02a1ddcbd37e6e64df7317d0937e1cc728af3de9ce8"/>
    <n v="1"/>
    <n v="1"/>
  </r>
  <r>
    <s v="7b70d871-fdfc-4b29-931c-fd73280fc93a"/>
    <d v="2022-11-11T00:00:00"/>
    <x v="166"/>
    <d v="2022-11-11T00:00:00"/>
    <n v="-0.0139554317"/>
    <n v="-0.0139554317"/>
    <x v="1"/>
    <n v="5.648936170212767"/>
    <n v="-0.07883334290106384"/>
    <n v="-0.07883334290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0a7bdd8d6223a8b6a4a40af43274ef043bf7a4b128b5f07e2b1576285134d2"/>
    <n v="1"/>
    <n v="1"/>
  </r>
  <r>
    <s v="2f8906cc-b2cc-4411-8ec5-023882257275"/>
    <d v="2022-11-11T00:00:00"/>
    <x v="166"/>
    <d v="2022-11-11T00:00:00"/>
    <n v="-0.0120651534"/>
    <n v="-0.0120651534"/>
    <x v="1"/>
    <n v="5.648936170212767"/>
    <n v="-0.06815528144042554"/>
    <n v="-0.0681552814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62121a52dc511d135b6c95c7396a49b44f325d84046d3ea0289e4b09a0380"/>
    <n v="1"/>
    <n v="1"/>
  </r>
  <r>
    <s v="3bc89e74-c17b-4d03-b746-9e656f48ec87"/>
    <d v="2022-11-11T00:00:00"/>
    <x v="166"/>
    <d v="2022-11-11T00:00:00"/>
    <n v="-0.010300384"/>
    <n v="-0.010300384"/>
    <x v="1"/>
    <n v="5.648936170212767"/>
    <n v="-0.05818621174468086"/>
    <n v="-0.0581862117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e35f9308460af5b9d13fd422b5f0a3de039b90664b9fe6b722d11a04866de2"/>
    <n v="1"/>
    <n v="1"/>
  </r>
  <r>
    <s v="8e31247b-e91e-49af-aae0-a14b7954d308"/>
    <d v="2022-11-11T00:00:00"/>
    <x v="166"/>
    <d v="2022-11-11T00:00:00"/>
    <n v="-0.007936437499999999"/>
    <n v="-0.007936437499999999"/>
    <x v="1"/>
    <n v="5.648936170212767"/>
    <n v="-0.04483242885638298"/>
    <n v="-0.04483242885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09be8363ef54ac54d59cc1e3ac2e6a36f21cee47c9c06c2fad82b6989848ea"/>
    <n v="1"/>
    <n v="1"/>
  </r>
  <r>
    <s v="d4e07e43-9423-43f2-b16a-3603892b0f72"/>
    <d v="2022-11-11T00:00:00"/>
    <x v="166"/>
    <d v="2022-11-11T00:00:00"/>
    <n v="-0.008761456399999999"/>
    <n v="-0.008761456399999999"/>
    <x v="1"/>
    <n v="5.648936170212767"/>
    <n v="-0.04949290796170213"/>
    <n v="-0.0494929079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d56e14385387647dc100c8540441e2f6852cf6cdae7297b039076153dd4018"/>
    <n v="1"/>
    <n v="1"/>
  </r>
  <r>
    <s v="f21767f2-3c05-4faa-8e8a-6f89d76bcade"/>
    <d v="2022-11-11T00:00:00"/>
    <x v="166"/>
    <d v="2022-11-11T00:00:00"/>
    <n v="-0.0149640504"/>
    <n v="-0.0149640504"/>
    <x v="1"/>
    <n v="5.648936170212767"/>
    <n v="-0.08453096555744681"/>
    <n v="-0.0845309655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48ed84ece83047bccba2c8761f8f754172aad3af80a0a9006ccc06a756d55"/>
    <n v="1"/>
    <n v="1"/>
  </r>
  <r>
    <s v="887fe1f0-b124-431f-8234-c84a689a9e68"/>
    <d v="2022-11-11T00:00:00"/>
    <x v="166"/>
    <d v="2022-11-11T00:00:00"/>
    <n v="-0.0065396245"/>
    <n v="-0.0065396245"/>
    <x v="1"/>
    <n v="5.648936170212767"/>
    <n v="-0.03694192137765958"/>
    <n v="-0.036941921377659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574ea0c9a5225b07b25e17736ad306188c50f9f8f6b9fed6d2f1cab3f310f4"/>
    <n v="1"/>
    <n v="1"/>
  </r>
  <r>
    <s v="173063b0-36c6-4a6b-afb5-873b8fbae9b6"/>
    <d v="2022-11-11T00:00:00"/>
    <x v="166"/>
    <d v="2022-11-11T00:00:00"/>
    <n v="-0.009302035199999999"/>
    <n v="-0.009302035199999999"/>
    <x v="1"/>
    <n v="5.648936170212767"/>
    <n v="-0.05254660309787234"/>
    <n v="-0.0525466030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66e700b9a6ad2400fd0757d86924c198f28d2412855749b1ccd59811f21dc4"/>
    <n v="1"/>
    <n v="1"/>
  </r>
  <r>
    <s v="ecd4d73a-d6db-4647-b0b9-088b5ac59088"/>
    <d v="2022-11-11T00:00:00"/>
    <x v="166"/>
    <d v="2022-11-11T00:00:00"/>
    <n v="-0.009296111999999999"/>
    <n v="-0.009296111999999999"/>
    <x v="1"/>
    <n v="5.648936170212767"/>
    <n v="-0.05251314331914893"/>
    <n v="-0.05251314331914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c1229d429bc073a67ddf8a385f8ccdf3a617cca99f53cb261921a8975349cb"/>
    <n v="1"/>
    <n v="1"/>
  </r>
  <r>
    <s v="7471b375-39c3-418c-bdb0-7eaa1436bed8"/>
    <d v="2022-11-11T00:00:00"/>
    <x v="166"/>
    <d v="2022-11-11T00:00:00"/>
    <n v="-0.010781792"/>
    <n v="-0.010781792"/>
    <x v="1"/>
    <n v="5.648936170212767"/>
    <n v="-0.06090565480851066"/>
    <n v="-0.060905654808510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b67cb1bd8c0b5f7c1ba94980dc2d0aaee38033b9e592499292d46f07a91c0d"/>
    <n v="1"/>
    <n v="1"/>
  </r>
  <r>
    <s v="d251bc11-ff5d-484d-b2a5-3d5fadc870a2"/>
    <d v="2022-11-11T00:00:00"/>
    <x v="166"/>
    <d v="2022-11-11T00:00:00"/>
    <n v="-0.0277225128"/>
    <n v="-0.0277225128"/>
    <x v="1"/>
    <n v="5.648936170212767"/>
    <n v="-0.1566027052851064"/>
    <n v="-0.15660270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5045e4a9ee03dd0dffbfa58040979b157edd48bd737a85ff30b03b6be592aa"/>
    <n v="1"/>
    <n v="1"/>
  </r>
  <r>
    <s v="2fbd8db3-a05e-4a34-be31-2af09b739fc8"/>
    <d v="2022-11-11T00:00:00"/>
    <x v="166"/>
    <d v="2022-11-11T00:00:00"/>
    <n v="-0.019986512"/>
    <n v="-0.019986512"/>
    <x v="1"/>
    <n v="5.648936170212767"/>
    <n v="-0.1129025305531915"/>
    <n v="-0.11290253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472c309e86b661bff37cefa2294956441019167b29a624867c0867ee063f3"/>
    <n v="1"/>
    <n v="1"/>
  </r>
  <r>
    <s v="fba4285f-5a44-4de7-9346-4217de50fd1b"/>
    <d v="2022-11-11T00:00:00"/>
    <x v="166"/>
    <d v="2022-11-11T00:00:00"/>
    <n v="-0.0163463472"/>
    <n v="-0.0163463472"/>
    <x v="1"/>
    <n v="5.648936170212767"/>
    <n v="-0.09233947194893617"/>
    <n v="-0.092339471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61f8f9f4407a1648229a8fc1e5abda99a520c3eb785f287984aefcef79f5db"/>
    <n v="1"/>
    <n v="1"/>
  </r>
  <r>
    <s v="c6c99b0d-f975-4675-b5f1-14f2a0b17832"/>
    <d v="2022-11-11T00:00:00"/>
    <x v="166"/>
    <d v="2022-11-11T00:00:00"/>
    <n v="-0.009189839600000001"/>
    <n v="-0.009189839600000001"/>
    <x v="1"/>
    <n v="5.648936170212767"/>
    <n v="-0.05191281731489363"/>
    <n v="-0.051912817314893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9372772dd4f0e292001a13304006a153f83315a3f1fee650aad881d2097a52"/>
    <n v="1"/>
    <n v="1"/>
  </r>
  <r>
    <s v="13c497ec-e12b-43ba-946d-232229a09c5c"/>
    <d v="2022-11-11T00:00:00"/>
    <x v="166"/>
    <d v="2022-11-11T00:00:00"/>
    <n v="-0.013463472"/>
    <n v="-0.013463472"/>
    <x v="1"/>
    <n v="5.648936170212767"/>
    <n v="-0.07605429395744681"/>
    <n v="-0.0760542939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44184e81ae64cd78b2d345186fd5b7930cffc4dc1658990dbe4cfc4ba5ddae"/>
    <n v="1"/>
    <n v="1"/>
  </r>
  <r>
    <s v="6536beac-c575-4b78-89a8-5916181d0360"/>
    <d v="2022-11-11T00:00:00"/>
    <x v="166"/>
    <d v="2022-11-11T00:00:00"/>
    <n v="-0.009781416400000001"/>
    <n v="-0.009781416400000001"/>
    <x v="1"/>
    <n v="5.648936170212767"/>
    <n v="-0.05525459689787236"/>
    <n v="-0.05525459689787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0f973cbbc6e7a59777223411f801b4c9a84bd5277af117016ee9d0e645cfda"/>
    <n v="1"/>
    <n v="1"/>
  </r>
  <r>
    <s v="a9dd5672-5e91-41bf-9bdb-7d030f92204f"/>
    <d v="2022-11-11T00:00:00"/>
    <x v="166"/>
    <d v="2022-11-11T00:00:00"/>
    <n v="-0.0764154032"/>
    <n v="-0.0764154032"/>
    <x v="1"/>
    <n v="5.648936170212767"/>
    <n v="-0.4316657350978724"/>
    <n v="-0.4316657350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2a5c8296f279c985471aa4db41309e5f4438a72ef917f035ed5d7a07be66a"/>
    <n v="1"/>
    <n v="1"/>
  </r>
  <r>
    <s v="215332f1-7f3b-42ac-82d5-fb5301f0be38"/>
    <d v="2022-11-11T00:00:00"/>
    <x v="166"/>
    <d v="2022-11-11T00:00:00"/>
    <n v="-0.0123211168"/>
    <n v="-0.0123211168"/>
    <x v="1"/>
    <n v="5.648936170212767"/>
    <n v="-0.06960120234893617"/>
    <n v="-0.0696012023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0aba82ea9a29dc594aeace8625e502cfc281221290b605299220cdd83214a1"/>
    <n v="1"/>
    <n v="1"/>
  </r>
  <r>
    <s v="bcd89d9f-d133-4209-b554-56d10f1a8a34"/>
    <d v="2022-11-11T00:00:00"/>
    <x v="166"/>
    <d v="2022-11-11T00:00:00"/>
    <n v="-0.0163046172"/>
    <n v="-0.0163046172"/>
    <x v="1"/>
    <n v="5.648936170212767"/>
    <n v="-0.09210374184255322"/>
    <n v="-0.092103741842553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70611354900a04891658af5118f0c41484bca5dc4c35a78dd0d0d0e0d1dd6"/>
    <n v="1"/>
    <n v="1"/>
  </r>
  <r>
    <s v="569c266d-f9d3-43fe-a9a6-229c27a91beb"/>
    <d v="2022-11-11T00:00:00"/>
    <x v="166"/>
    <d v="2022-11-11T00:00:00"/>
    <n v="-0.008598262799999999"/>
    <n v="-0.008598262799999999"/>
    <x v="1"/>
    <n v="5.648936170212767"/>
    <n v="-0.04857103773191489"/>
    <n v="-0.04857103773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25e41b38d557aed7e7ee19931126ca984bf10ce5f348c90ca7d18581de7488"/>
    <n v="1"/>
    <n v="1"/>
  </r>
  <r>
    <s v="dabcec7c-85b4-4e62-829f-5696b31e5d3f"/>
    <d v="2022-11-11T00:00:00"/>
    <x v="166"/>
    <d v="2022-11-11T00:00:00"/>
    <n v="-0.0156257872"/>
    <n v="-0.0156257872"/>
    <x v="1"/>
    <n v="5.648936170212767"/>
    <n v="-0.08826907450212766"/>
    <n v="-0.0882690745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ded6f2d9369d73e2c7a4dc08ba9172e93104bb7690b1d713cb6cf786c0a9"/>
    <n v="1"/>
    <n v="1"/>
  </r>
  <r>
    <s v="3ec185c5-a611-40fb-9bb1-663e1c2b06cd"/>
    <d v="2022-11-11T00:00:00"/>
    <x v="166"/>
    <d v="2022-11-11T00:00:00"/>
    <n v="-0.025650566"/>
    <n v="-0.025650566"/>
    <x v="1"/>
    <n v="5.648936170212767"/>
    <n v="-0.1448984100638298"/>
    <n v="-0.1448984100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69c7b6202ec95a82516eb664746cc537ff888ffb4fc2215e677ed410c4788a"/>
    <n v="1"/>
    <n v="1"/>
  </r>
  <r>
    <s v="bfef6f4c-994f-4b60-84e0-0d34f6c064e4"/>
    <d v="2022-11-11T00:00:00"/>
    <x v="166"/>
    <d v="2022-11-11T00:00:00"/>
    <n v="-0.0174719148"/>
    <n v="-0.0174719148"/>
    <x v="1"/>
    <n v="5.648936170212767"/>
    <n v="-0.09869773147659576"/>
    <n v="-0.0986977314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b8e72ee4af80f20e5f8c6db4d66dba3a5617a43a099a9bcec71431349939df"/>
    <n v="1"/>
    <n v="1"/>
  </r>
  <r>
    <s v="61085514-0708-40a6-8154-fc901d2b0ecf"/>
    <d v="2022-11-11T00:00:00"/>
    <x v="166"/>
    <d v="2022-11-11T00:00:00"/>
    <n v="-0.0146262264"/>
    <n v="-0.0146262264"/>
    <x v="1"/>
    <n v="5.648936170212767"/>
    <n v="-0.08262261934468086"/>
    <n v="-0.0826226193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7ff21f0bc85675e02dba97d99de895ea625d366542deae87b24874ad7998ec"/>
    <n v="1"/>
    <n v="1"/>
  </r>
  <r>
    <s v="c2645364-7256-4b34-b40a-3a01729da2a5"/>
    <d v="2022-11-11T00:00:00"/>
    <x v="166"/>
    <d v="2022-11-11T00:00:00"/>
    <n v="-0.0094998624"/>
    <n v="-0.0094998624"/>
    <x v="1"/>
    <n v="5.648936170212767"/>
    <n v="-0.05366411632340426"/>
    <n v="-0.05366411632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d36b476d650f75c1538aba86fd0fc9a644ccaabb466083d7454971770302c"/>
    <n v="1"/>
    <n v="1"/>
  </r>
  <r>
    <s v="94d697d9-2f75-4043-b91d-9ff4733b8e40"/>
    <d v="2022-11-11T00:00:00"/>
    <x v="166"/>
    <d v="2022-11-11T00:00:00"/>
    <n v="-0.009000284000000001"/>
    <n v="-0.009000284000000001"/>
    <x v="1"/>
    <n v="5.648936170212767"/>
    <n v="-0.05084202982978724"/>
    <n v="-0.0508420298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6ba63d7111466ebc609ea29d5a3708b2e2c43965a9341e60efbbf72c821c8"/>
    <n v="1"/>
    <n v="1"/>
  </r>
  <r>
    <s v="b35d2fc7-015a-4298-9a29-daae2bd74158"/>
    <d v="2022-11-11T00:00:00"/>
    <x v="166"/>
    <d v="2022-11-11T00:00:00"/>
    <n v="-0.0155849888"/>
    <n v="-0.0155849888"/>
    <x v="1"/>
    <n v="5.648936170212767"/>
    <n v="-0.08803860694468085"/>
    <n v="-0.088038606944680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b853de65640470fd4815d22e027301db5a8774657457b388d888a96195eeae"/>
    <n v="1"/>
    <n v="1"/>
  </r>
  <r>
    <s v="e9b9cb5c-e650-4e48-9345-44305fcf7bcb"/>
    <d v="2022-11-11T00:00:00"/>
    <x v="166"/>
    <d v="2022-11-11T00:00:00"/>
    <n v="-0.01412723538510251"/>
    <n v="-0.01412723538510251"/>
    <x v="1"/>
    <n v="5.648936170212767"/>
    <n v="-0.07980385095201523"/>
    <n v="-0.07980385095201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84f765741c7e3417d3e58d4c653214696ab33bbf4b2fc4de56ce6caf0f816"/>
    <n v="1"/>
    <n v="1"/>
  </r>
  <r>
    <s v="16eb5650-0b7a-421e-875e-519de18af62e"/>
    <d v="2022-11-11T00:00:00"/>
    <x v="166"/>
    <d v="2022-11-11T00:00:00"/>
    <n v="-0.0131170232"/>
    <n v="-0.0131170232"/>
    <x v="1"/>
    <n v="5.648936170212767"/>
    <n v="-0.0740972268"/>
    <n v="-0.0740972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8117763d5ffa6ef0d57a184a7032787b4ac51bb6a63e71d322c148cb21770"/>
    <n v="1"/>
    <n v="1"/>
  </r>
  <r>
    <s v="00008c93-f4a0-47ff-a158-d06a226f9c47"/>
    <d v="2022-11-11T00:00:00"/>
    <x v="166"/>
    <d v="2022-11-11T00:00:00"/>
    <n v="-0.019787224"/>
    <n v="-0.019787224"/>
    <x v="1"/>
    <n v="5.648936170212767"/>
    <n v="-0.1117767653617021"/>
    <n v="-0.1117767653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9e82cd418eb6b429d9f9026666d39a5610beba810a49ba6e05e699307a559d"/>
    <n v="1"/>
    <n v="1"/>
  </r>
  <r>
    <s v="c83851e8-df9c-4740-8618-b08fe88bdc66"/>
    <d v="2022-11-11T00:00:00"/>
    <x v="166"/>
    <d v="2022-11-11T00:00:00"/>
    <n v="-0.0151709152"/>
    <n v="-0.0151709152"/>
    <x v="1"/>
    <n v="5.648936170212767"/>
    <n v="-0.08569953160851065"/>
    <n v="-0.08569953160851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80af2cd197e8683595b68e88edfec846a12d10e62f1aea03d1c0e930e0e8ce"/>
    <n v="1"/>
    <n v="1"/>
  </r>
  <r>
    <s v="01109dfd-9000-41d1-93cd-73284987b393"/>
    <d v="2022-11-11T00:00:00"/>
    <x v="166"/>
    <d v="2022-11-11T00:00:00"/>
    <n v="-0.0127363949"/>
    <n v="-0.0127363949"/>
    <x v="1"/>
    <n v="5.648936170212767"/>
    <n v="-0.07194708182872342"/>
    <n v="-0.07194708182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ab7063f6a205a704fcee070ebb712236979d199828d2bf6b8905ddbf9dac2f"/>
    <n v="1"/>
    <n v="1"/>
  </r>
  <r>
    <s v="b2fab3d6-44ba-4624-bba3-4254f96dd7a1"/>
    <d v="2022-11-11T00:00:00"/>
    <x v="166"/>
    <d v="2022-11-11T00:00:00"/>
    <n v="-0.0109078397"/>
    <n v="-0.0109078397"/>
    <x v="1"/>
    <n v="5.648936170212767"/>
    <n v="-0.06161769022021277"/>
    <n v="-0.061617690220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b90cb17892c7a30af4c7ea8a42ae1038ccc7dac90100d3b4cbe1bb55767779"/>
    <n v="1"/>
    <n v="1"/>
  </r>
  <r>
    <s v="29cd63c4-bb3d-491a-8776-25005e37a492"/>
    <d v="2022-11-11T00:00:00"/>
    <x v="166"/>
    <d v="2022-11-11T00:00:00"/>
    <n v="-0.009577424399999999"/>
    <n v="-0.009577424399999999"/>
    <x v="1"/>
    <n v="5.648936170212767"/>
    <n v="-0.0541022591106383"/>
    <n v="-0.0541022591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2eb22438245bd8a5f1a511b83c0e4104ae13cd18da6533dc4b4757004dd3cf"/>
    <n v="1"/>
    <n v="1"/>
  </r>
  <r>
    <s v="b620f549-ed57-4bcc-96e3-f5764fde421b"/>
    <d v="2022-11-11T00:00:00"/>
    <x v="166"/>
    <d v="2022-11-11T00:00:00"/>
    <n v="-0.01096457"/>
    <n v="-0.01096457"/>
    <x v="1"/>
    <n v="5.648936170212767"/>
    <n v="-0.06193815606382979"/>
    <n v="-0.0619381560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366ca2d52b8a9847a95db450b60e9eecbf39d9b81576d39ab89238f73ea056"/>
    <n v="1"/>
    <n v="1"/>
  </r>
  <r>
    <s v="5b7a61bc-43d7-4c82-b828-116346f75284"/>
    <d v="2022-11-11T00:00:00"/>
    <x v="166"/>
    <d v="2022-11-11T00:00:00"/>
    <n v="-0.013820458"/>
    <n v="-0.013820458"/>
    <x v="1"/>
    <n v="5.648936170212767"/>
    <n v="-0.07807088508510639"/>
    <n v="-0.078070885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5c6136a5ab1822fd0a58fbbc813a04dd4050bc63e16f340e285274d044f00"/>
    <n v="1"/>
    <n v="1"/>
  </r>
  <r>
    <s v="16dd430e-0f8f-4a20-aab2-7a741a7b7484"/>
    <d v="2022-11-11T00:00:00"/>
    <x v="166"/>
    <d v="2022-11-11T00:00:00"/>
    <n v="-0.013413568"/>
    <n v="-0.013413568"/>
    <x v="1"/>
    <n v="5.648936170212767"/>
    <n v="-0.07577238944680852"/>
    <n v="-0.075772389446808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9ccb3708d0b37fb97e46d44f32fbaabed8393f3fb261a4efe3602d061e0540"/>
    <n v="1"/>
    <n v="1"/>
  </r>
  <r>
    <s v="d535500c-c3e9-4eef-82bd-b872554c9204"/>
    <d v="2022-11-11T00:00:00"/>
    <x v="166"/>
    <d v="2022-11-11T00:00:00"/>
    <n v="-0.004982232203840478"/>
    <n v="-0.004982232203840478"/>
    <x v="1"/>
    <n v="5.648936170212767"/>
    <n v="-0.02814431170467334"/>
    <n v="-0.02814431170467334"/>
    <n v="1"/>
    <m/>
    <s v="Helper"/>
    <s v="Contrato Mynt"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83c862824fea6f5f90ef198d42ad6ad5e252fcd730f862c5d333ebbb5bc19bb9"/>
    <n v="1"/>
    <n v="1"/>
  </r>
  <r>
    <s v="47e5d20b-9612-4e2a-8f86-0a8e193db2bb"/>
    <d v="2022-11-11T00:00:00"/>
    <x v="166"/>
    <d v="2022-11-11T00:00:00"/>
    <n v="-0.014222096"/>
    <n v="-0.014222096"/>
    <x v="1"/>
    <n v="5.648936170212767"/>
    <n v="-0.0803397125106383"/>
    <n v="-0.0803397125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47eb4e010aabad533b0ace723d9033ca9fdfa8170ce821e1c35c7df86142ab"/>
    <n v="1"/>
    <n v="1"/>
  </r>
  <r>
    <s v="bc72cf3d-89b8-4c53-b3ee-9c4228e22489"/>
    <d v="2022-11-11T00:00:00"/>
    <x v="166"/>
    <d v="2022-11-11T00:00:00"/>
    <n v="-0.0148443127"/>
    <n v="-0.0148443127"/>
    <x v="1"/>
    <n v="5.648936170212767"/>
    <n v="-0.08385457493297872"/>
    <n v="-0.08385457493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bf333a4d4087def05951d00215758e4c7ec1066c3108a57505c4b46cf66976"/>
    <n v="1"/>
    <n v="1"/>
  </r>
  <r>
    <s v="7f91c373-788b-405d-927d-985311203c66"/>
    <d v="2022-11-11T00:00:00"/>
    <x v="166"/>
    <d v="2022-11-11T00:00:00"/>
    <n v="-0.0119233324"/>
    <n v="-0.0119233324"/>
    <x v="1"/>
    <n v="5.648936170212767"/>
    <n v="-0.06735414366382979"/>
    <n v="-0.0673541436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74437ec2651573d7618a60f42f3e9ee5490863bb6799f3253fd468318ed43f"/>
    <n v="1"/>
    <n v="1"/>
  </r>
  <r>
    <s v="36d293a8-3415-48ba-91e6-f761c2611a7b"/>
    <d v="2022-11-11T00:00:00"/>
    <x v="166"/>
    <d v="2022-11-11T00:00:00"/>
    <n v="-0.0104647896"/>
    <n v="-0.0104647896"/>
    <x v="1"/>
    <n v="5.648936170212767"/>
    <n v="-0.05911492848510639"/>
    <n v="-0.0591149284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2857949dd9a78da8a341d18deebdae11147e630e53f1d67ac2588528c5f2c9"/>
    <n v="1"/>
    <n v="1"/>
  </r>
  <r>
    <s v="74aecd4e-6695-4ebd-99e9-d048cf328225"/>
    <d v="2022-11-11T00:00:00"/>
    <x v="166"/>
    <d v="2022-11-11T00:00:00"/>
    <n v="-0.005175041080353759"/>
    <n v="-0.005175041080353759"/>
    <x v="1"/>
    <n v="5.648936170212767"/>
    <n v="-0.0292334767411473"/>
    <n v="-0.02923347674114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fd4fdc51e544d0cbc00645ed77cba93d3ade4aae9fa32f5e5dd18246e2cf2f"/>
    <n v="1"/>
    <n v="1"/>
  </r>
  <r>
    <s v="7eb70d9a-8959-43d3-a8d1-203259820b9d"/>
    <d v="2022-11-11T00:00:00"/>
    <x v="166"/>
    <d v="2022-11-11T00:00:00"/>
    <n v="-0.0086084544"/>
    <n v="-0.0086084544"/>
    <x v="1"/>
    <n v="5.648936170212767"/>
    <n v="-0.04862860942978724"/>
    <n v="-0.0486286094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61d2494d3dcd995b6fd2d0bc5b0d6d4aba7ac879bcdefc58a71bb04ff46cd1"/>
    <n v="1"/>
    <n v="1"/>
  </r>
  <r>
    <s v="bc847d0c-9529-4668-b2a8-26de6135666a"/>
    <d v="2022-11-11T00:00:00"/>
    <x v="166"/>
    <d v="2022-11-11T00:00:00"/>
    <n v="-0.0230816948"/>
    <n v="-0.0230816948"/>
    <x v="1"/>
    <n v="5.648936170212767"/>
    <n v="-0.1303870206255319"/>
    <n v="-0.1303870206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30f708940394aaedb199ad3b0cabafa29fcbdd0ad984d99d7336cb2010921d"/>
    <n v="1"/>
    <n v="1"/>
  </r>
  <r>
    <s v="f4862354-d42b-464a-a991-eaac5d321c81"/>
    <d v="2022-11-11T00:00:00"/>
    <x v="166"/>
    <d v="2022-11-11T00:00:00"/>
    <n v="-0.0433768433"/>
    <n v="-0.0433768433"/>
    <x v="1"/>
    <n v="5.648936170212767"/>
    <n v="-0.2450330190670213"/>
    <n v="-0.24503301906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c234453304247a9d8d0e5fb4a94f30e3b98136e8b332042435c70269ea3c53"/>
    <n v="1"/>
    <n v="1"/>
  </r>
  <r>
    <s v="0eb8c4ce-c71a-41b5-9ffb-ca74b71b07b5"/>
    <d v="2022-11-11T00:00:00"/>
    <x v="166"/>
    <d v="2022-11-11T00:00:00"/>
    <n v="-0.0138306576"/>
    <n v="-0.0138306576"/>
    <x v="1"/>
    <n v="5.648936170212767"/>
    <n v="-0.07812850197446809"/>
    <n v="-0.078128501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4fe7a0b6f2408fb7d6899cd1cc63d8908f645056f009b2ff868c5fc4b8a141"/>
    <n v="1"/>
    <n v="1"/>
  </r>
  <r>
    <s v="005a8631-0bf8-4a73-b459-7dc1be9d3604"/>
    <d v="2022-11-11T00:00:00"/>
    <x v="166"/>
    <d v="2022-11-11T00:00:00"/>
    <n v="-0.0110869652"/>
    <n v="-0.0110869652"/>
    <x v="1"/>
    <n v="5.648936170212767"/>
    <n v="-0.06262955873617022"/>
    <n v="-0.062629558736170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b17526bcc98119219def3af83c5757b09a99c227018ae150fc8bce11e3c420"/>
    <n v="1"/>
    <n v="1"/>
  </r>
  <r>
    <s v="5c27ad8b-cdad-4690-b3c4-9f1fecadd047"/>
    <d v="2022-11-11T00:00:00"/>
    <x v="166"/>
    <d v="2022-11-11T00:00:00"/>
    <n v="-0.012148432"/>
    <n v="-0.012148432"/>
    <x v="1"/>
    <n v="5.648936170212767"/>
    <n v="-0.06862571693617023"/>
    <n v="-0.068625716936170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caf02de7a878f3b736614a9710f25df667a8fa313f92a4fa3fe75975d37e46"/>
    <n v="1"/>
    <n v="1"/>
  </r>
  <r>
    <s v="db2e20ed-9cee-40df-8cfb-0b3038cd508d"/>
    <d v="2022-11-11T00:00:00"/>
    <x v="166"/>
    <d v="2022-11-11T00:00:00"/>
    <n v="-0.03584506"/>
    <n v="-0.03584506"/>
    <x v="1"/>
    <n v="5.648936170212767"/>
    <n v="-0.2024864559574468"/>
    <n v="-0.202486455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a6ccf1788098a82c32a645813a6b9783ab02627339aaec2eaf341f319ac834"/>
    <n v="1"/>
    <n v="1"/>
  </r>
  <r>
    <s v="d4f28fe4-71da-4195-b57f-1f0f267a168e"/>
    <d v="2022-11-11T00:00:00"/>
    <x v="166"/>
    <d v="2022-11-11T00:00:00"/>
    <n v="-0.0183969632"/>
    <n v="-0.0183969632"/>
    <x v="1"/>
    <n v="5.648936170212767"/>
    <n v="-0.1039232708425532"/>
    <n v="-0.10392327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2d88b1b8a82cd42cfe2657051c89a518f52009674400cb22b756bec53fb9f"/>
    <n v="1"/>
    <n v="1"/>
  </r>
  <r>
    <s v="2beb98a8-168d-4a01-9ac0-4d7a2ce50866"/>
    <d v="2022-11-11T00:00:00"/>
    <x v="166"/>
    <d v="2022-11-11T00:00:00"/>
    <n v="-0.02761399996801968"/>
    <n v="-0.02761399996801968"/>
    <x v="1"/>
    <n v="5.648936170212767"/>
    <n v="-0.1559897232236005"/>
    <n v="-0.15598972322360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fb8da24ad2a912b71f8bb2a7f86026ee599efeb94d542bf13c2669decbb1cf"/>
    <n v="1"/>
    <n v="1"/>
  </r>
  <r>
    <s v="2c23179d-da64-4599-a210-899d73741c9c"/>
    <d v="2022-11-11T00:00:00"/>
    <x v="166"/>
    <d v="2022-11-11T00:00:00"/>
    <n v="-0.0134822848"/>
    <n v="-0.0134822848"/>
    <x v="1"/>
    <n v="5.648936170212767"/>
    <n v="-0.0761605662638298"/>
    <n v="-0.0761605662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135f7089f43d6df507b6db6f7db2ec1967cae3b31e369c0cfeff202a4f01d9"/>
    <n v="1"/>
    <n v="1"/>
  </r>
  <r>
    <s v="56f1facc-332e-4327-a9d6-934639ea4d50"/>
    <d v="2022-11-11T00:00:00"/>
    <x v="166"/>
    <d v="2022-11-11T00:00:00"/>
    <n v="-0.0134328732"/>
    <n v="-0.0134328732"/>
    <x v="1"/>
    <n v="5.648936170212767"/>
    <n v="-0.07588144328936171"/>
    <n v="-0.0758814432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87b11fac9f5dbac1660bb70377fd51ca11c8b7d5278c90192937e54f53f988"/>
    <n v="1"/>
    <n v="1"/>
  </r>
  <r>
    <s v="7f50fa7d-e349-415d-8aee-3247f609f269"/>
    <d v="2022-11-11T00:00:00"/>
    <x v="166"/>
    <d v="2022-11-11T00:00:00"/>
    <n v="-0.008771656000000001"/>
    <n v="-0.008771656000000001"/>
    <x v="1"/>
    <n v="5.648936170212767"/>
    <n v="-0.04955052485106384"/>
    <n v="-0.049550524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95af6f22e9fd92d64bdfde5ae9a3fe5fe9640ca7bf096689fbb036a6f7aa7"/>
    <n v="1"/>
    <n v="1"/>
  </r>
  <r>
    <s v="995e6d25-9e15-4a5c-ae47-4745df5ef222"/>
    <d v="2022-11-11T00:00:00"/>
    <x v="166"/>
    <d v="2022-11-11T00:00:00"/>
    <n v="-0.009525331200000001"/>
    <n v="-0.009525331200000001"/>
    <x v="1"/>
    <n v="5.648936170212767"/>
    <n v="-0.05380798794893618"/>
    <n v="-0.053807987948936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c3c1b557d86ec45c5c6aa387e802553306294aafbafffbea3587bfc00d4fa2"/>
    <n v="1"/>
    <n v="1"/>
  </r>
  <r>
    <s v="f5dffa9b-3768-4b55-970e-3d065e029a6a"/>
    <d v="2022-11-11T00:00:00"/>
    <x v="166"/>
    <d v="2022-11-11T00:00:00"/>
    <n v="-0.0087910208"/>
    <n v="-0.0087910208"/>
    <x v="1"/>
    <n v="5.648936170212767"/>
    <n v="-0.04965991537021278"/>
    <n v="-0.049659915370212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5009ad440c6a0acf4fb01fa35b1eb9b8f43f77eb881bbb7470fedb83bd2048"/>
    <n v="1"/>
    <n v="1"/>
  </r>
  <r>
    <s v="d2caf7be-7869-4178-9d3d-2ea1d5216e38"/>
    <d v="2022-11-11T00:00:00"/>
    <x v="166"/>
    <d v="2022-11-11T00:00:00"/>
    <n v="-0.0103933924"/>
    <n v="-0.0103933924"/>
    <x v="1"/>
    <n v="5.648936170212767"/>
    <n v="-0.05871161025957448"/>
    <n v="-0.05871161025957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2c424849f07aa9c9f6c7b4fe6424f61cefaf77427b865b66de3fdce2af463a"/>
    <n v="1"/>
    <n v="1"/>
  </r>
  <r>
    <s v="db2bea5c-5a41-492f-a984-5a1f02ce7b0a"/>
    <d v="2022-11-11T00:00:00"/>
    <x v="166"/>
    <d v="2022-11-11T00:00:00"/>
    <n v="-0.0088012192"/>
    <n v="-0.0088012192"/>
    <x v="1"/>
    <n v="5.648936170212767"/>
    <n v="-0.04971752548085107"/>
    <n v="-0.04971752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54a79cfb2d448468927d85b26708318862a5d692b9e38e3df1e6526652b333"/>
    <n v="1"/>
    <n v="1"/>
  </r>
  <r>
    <s v="57f2d10f-c973-4019-b7e2-57d975a38cdc"/>
    <d v="2022-11-11T00:00:00"/>
    <x v="166"/>
    <d v="2022-11-11T00:00:00"/>
    <n v="-0.008822653999999999"/>
    <n v="-0.008822653999999999"/>
    <x v="1"/>
    <n v="5.648936170212767"/>
    <n v="-0.04983860929787234"/>
    <n v="-0.0498386092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26fcade13343c50a2bc397af75a8273099585b4344a0f976314142543cb56e"/>
    <n v="1"/>
    <n v="1"/>
  </r>
  <r>
    <s v="757de409-7387-4beb-8ae9-9773dadf7372"/>
    <d v="2022-11-11T00:00:00"/>
    <x v="166"/>
    <d v="2022-11-11T00:00:00"/>
    <n v="-0.01324959125072542"/>
    <n v="-0.01324959125072542"/>
    <x v="1"/>
    <n v="5.648936170212767"/>
    <n v="-0.07484609525675744"/>
    <n v="-0.074846095256757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ef76d1101702385a6b12a060c3e8ca0926870fa53b30ae78d08d5338fb5d8"/>
    <n v="1"/>
    <n v="1"/>
  </r>
  <r>
    <s v="db78b6f4-3238-4646-b8a9-0180f070155f"/>
    <d v="2022-11-11T00:00:00"/>
    <x v="166"/>
    <d v="2022-11-11T00:00:00"/>
    <n v="-0.0100874044"/>
    <n v="-0.0100874044"/>
    <x v="1"/>
    <n v="5.648936170212767"/>
    <n v="-0.05698310357872342"/>
    <n v="-0.05698310357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259f9840df9f6adf0a4120a64545803b4d0820f6b22ac4cec661dc36aff70"/>
    <n v="1"/>
    <n v="1"/>
  </r>
  <r>
    <s v="e97bb239-3907-4ab6-aa9c-fdc595a35b2d"/>
    <d v="2022-11-11T00:00:00"/>
    <x v="166"/>
    <d v="2022-11-11T00:00:00"/>
    <n v="-0.0043976128"/>
    <n v="-0.0043976128"/>
    <x v="1"/>
    <n v="5.648936170212767"/>
    <n v="-0.02484183400851064"/>
    <n v="-0.02484183400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d5d1a6ecb375e456fb02e619ad24e5ae6b09156bcddc06a0cc9cd02357fa3"/>
    <n v="1"/>
    <n v="1"/>
  </r>
  <r>
    <s v="125d94f1-de12-4419-9ae7-9a033f1851f0"/>
    <d v="2022-11-11T00:00:00"/>
    <x v="166"/>
    <d v="2022-11-11T00:00:00"/>
    <n v="-0.0109849692"/>
    <n v="-0.0109849692"/>
    <x v="1"/>
    <n v="5.648936170212767"/>
    <n v="-0.06205338984255319"/>
    <n v="-0.0620533898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d3202f774cae51cbf60876151336d9609c43e214c3d0a33c968452a2f8fa04"/>
    <n v="1"/>
    <n v="1"/>
  </r>
  <r>
    <s v="bfdb4177-8744-484a-8fc5-a883c6702356"/>
    <d v="2022-11-11T00:00:00"/>
    <x v="166"/>
    <d v="2022-11-11T00:00:00"/>
    <n v="-0.0098834124"/>
    <n v="-0.0098834124"/>
    <x v="1"/>
    <n v="5.648936170212767"/>
    <n v="-0.05583076579148936"/>
    <n v="-0.055830765791489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9502bdacf2a6374f70a8b957149c9ef5dcab63e8f0f2309f5c79f57e14e10e"/>
    <n v="1"/>
    <n v="1"/>
  </r>
  <r>
    <s v="569e13a5-b2e4-4eab-ae00-2d7c404db378"/>
    <d v="2022-11-11T00:00:00"/>
    <x v="166"/>
    <d v="2022-11-11T00:00:00"/>
    <n v="-0.009300940799999999"/>
    <n v="-0.009300940799999999"/>
    <x v="1"/>
    <n v="5.648936170212767"/>
    <n v="-0.05254042090212766"/>
    <n v="-0.0525404209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2a130013d37b620896225c58759d8ff1f0e20b1457572fffdf88d4e540601"/>
    <n v="1"/>
    <n v="1"/>
  </r>
  <r>
    <s v="a87f66dd-1e7b-4c97-9d81-2f7d1ee7a2b4"/>
    <d v="2022-11-11T00:00:00"/>
    <x v="166"/>
    <d v="2022-11-11T00:00:00"/>
    <n v="-0.0179680945"/>
    <n v="-0.0179680945"/>
    <x v="1"/>
    <n v="5.648936170212767"/>
    <n v="-0.1015006189308511"/>
    <n v="-0.10150061893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a2ff021505e17a60d03b345c014054cc49a929612361689ff52071279cfe50"/>
    <n v="1"/>
    <n v="1"/>
  </r>
  <r>
    <s v="f068227c-ac81-4de3-88bb-e126caef1765"/>
    <d v="2022-11-11T00:00:00"/>
    <x v="166"/>
    <d v="2022-11-11T00:00:00"/>
    <n v="-0.022754"/>
    <n v="-0.022754"/>
    <x v="1"/>
    <n v="5.648936170212767"/>
    <n v="-0.1285358936170213"/>
    <n v="-0.128535893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5afb8647d3ad2eda761062891db616e4170707c2501add21bcd4fb609eb96"/>
    <n v="1"/>
    <n v="1"/>
  </r>
  <r>
    <s v="8be77531-8097-4736-89d4-5396ae1cd170"/>
    <d v="2022-11-11T00:00:00"/>
    <x v="166"/>
    <d v="2022-11-11T00:00:00"/>
    <n v="-0.011682436"/>
    <n v="-0.011682436"/>
    <x v="1"/>
    <n v="5.648936170212767"/>
    <n v="-0.06599333527659576"/>
    <n v="-0.0659933352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88d8c488f8dc8ff99e9141385a295db2f7ff9ad67c97b7bd52c5dd8514cb07"/>
    <n v="1"/>
    <n v="1"/>
  </r>
  <r>
    <s v="40b1e732-5eae-47ae-93ba-492a932f3f40"/>
    <d v="2022-11-11T00:00:00"/>
    <x v="166"/>
    <d v="2022-11-11T00:00:00"/>
    <n v="-0.0091887584"/>
    <n v="-0.0091887584"/>
    <x v="1"/>
    <n v="5.648936170212767"/>
    <n v="-0.05190670968510639"/>
    <n v="-0.0519067096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a62109143fb5433f0b980b6ffb345e54d213ed483a3041ba83a47114038a75"/>
    <n v="1"/>
    <n v="1"/>
  </r>
  <r>
    <s v="b9cbad09-4eb4-4a36-966c-a7b6d7647efa"/>
    <d v="2022-11-11T00:00:00"/>
    <x v="166"/>
    <d v="2022-11-11T00:00:00"/>
    <n v="-0.0193462352"/>
    <n v="-0.0193462352"/>
    <x v="1"/>
    <n v="5.648936170212767"/>
    <n v="-0.1092856477787234"/>
    <n v="-0.1092856477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5ddb7b8995933d70b7a96583a0cceffa070f19a7dee7696a5b76cf5aca13f"/>
    <n v="1"/>
    <n v="1"/>
  </r>
  <r>
    <s v="9b3167c7-f6f6-4412-ac0e-e47a77b809e0"/>
    <d v="2022-11-11T00:00:00"/>
    <x v="166"/>
    <d v="2022-11-11T00:00:00"/>
    <n v="-0.0237204244"/>
    <n v="-0.0237204244"/>
    <x v="1"/>
    <n v="5.648936170212767"/>
    <n v="-0.1339951633659575"/>
    <n v="-0.1339951633659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e74733f2bdea381147e909dc1afa4a66d0e685b5a18a5d399ac902c357ee4"/>
    <n v="1"/>
    <n v="1"/>
  </r>
  <r>
    <s v="2552ae39-3d31-4da9-a2be-866f8ead7ac3"/>
    <d v="2022-11-11T00:00:00"/>
    <x v="166"/>
    <d v="2022-11-11T00:00:00"/>
    <n v="-0.0261912016"/>
    <n v="-0.0261912016"/>
    <x v="1"/>
    <n v="5.648936170212767"/>
    <n v="-0.1479524260595745"/>
    <n v="-0.14795242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1f168914385c818874a2d36c0de978d91101a94773af62dfd737656c3b4f4"/>
    <n v="1"/>
    <n v="1"/>
  </r>
  <r>
    <s v="ce784458-df2a-4679-a445-2d9c19793438"/>
    <d v="2022-11-11T00:00:00"/>
    <x v="166"/>
    <d v="2022-11-11T00:00:00"/>
    <n v="-0.0232759839"/>
    <n v="-0.0232759839"/>
    <x v="1"/>
    <n v="5.648936170212767"/>
    <n v="-0.13148454735"/>
    <n v="-0.131484547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2f66d5b70c67ceeba00cf9c6b80375be51c7e2bf1db057b6694e4159323ff6"/>
    <n v="1"/>
    <n v="1"/>
  </r>
  <r>
    <s v="edd56f10-f6d5-4b57-a958-deff7e6235a0"/>
    <d v="2022-11-11T00:00:00"/>
    <x v="166"/>
    <d v="2022-11-11T00:00:00"/>
    <n v="-0.0715681623"/>
    <n v="-0.0715681623"/>
    <x v="1"/>
    <n v="5.648936170212767"/>
    <n v="-0.4042839806521277"/>
    <n v="-0.40428398065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d188a4acc6331786c7f0ead6b03daf630aef05e8a155beca06f93b67cf1738"/>
    <n v="1"/>
    <n v="1"/>
  </r>
  <r>
    <s v="dc5f7d79-0a90-46c6-9c67-2aa114d5a45e"/>
    <d v="2022-11-11T00:00:00"/>
    <x v="166"/>
    <d v="2022-11-11T00:00:00"/>
    <n v="-0.0248378748"/>
    <n v="-0.0248378748"/>
    <x v="1"/>
    <n v="5.648936170212767"/>
    <n v="-0.1403075693489362"/>
    <n v="-0.140307569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64da006d6549125ae542ef404e1b9b6164e125f98118c61092a0e8afc6bb17"/>
    <n v="1"/>
    <n v="1"/>
  </r>
  <r>
    <s v="666cdfd0-07d0-47ee-a586-4cfb14557db4"/>
    <d v="2022-11-11T00:00:00"/>
    <x v="166"/>
    <d v="2022-11-11T00:00:00"/>
    <n v="-0.0182143424"/>
    <n v="-0.0182143424"/>
    <x v="1"/>
    <n v="5.648936170212767"/>
    <n v="-0.1028916576"/>
    <n v="-0.1028916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7dd829cde379e899e9c39d06b451e8e953b6bd8f15cd6d89dc94b316568382"/>
    <n v="1"/>
    <n v="1"/>
  </r>
  <r>
    <s v="5eedec0c-0430-42e5-83a2-2a1b9d1df8d9"/>
    <d v="2022-11-11T00:00:00"/>
    <x v="166"/>
    <d v="2022-11-11T00:00:00"/>
    <n v="-0.009340055"/>
    <n v="-0.009340055"/>
    <x v="1"/>
    <n v="5.648936170212767"/>
    <n v="-0.0527613745212766"/>
    <n v="-0.0527613745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22f2a6c075c192dbfc611f789442d0287bc6dd6b00e1e981c2fe64c7b4c0c"/>
    <n v="1"/>
    <n v="1"/>
  </r>
  <r>
    <s v="68b6b006-0eb2-497d-8522-15f620e67f8c"/>
    <d v="2022-11-11T00:00:00"/>
    <x v="166"/>
    <d v="2022-11-11T00:00:00"/>
    <n v="-0.0116036448"/>
    <n v="-0.0116036448"/>
    <x v="1"/>
    <n v="5.648936170212767"/>
    <n v="-0.06554824881702129"/>
    <n v="-0.06554824881702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8b1613bc1fff3f7f1c7bbdf8fa79d4bb0d7117651c2171504df8f12b7a3b9"/>
    <n v="1"/>
    <n v="1"/>
  </r>
  <r>
    <s v="572fb9f3-4405-42ba-9c97-e070d004c80b"/>
    <d v="2022-11-11T00:00:00"/>
    <x v="166"/>
    <d v="2022-11-11T00:00:00"/>
    <n v="-0.008446443600000001"/>
    <n v="-0.008446443600000001"/>
    <x v="1"/>
    <n v="5.648936170212767"/>
    <n v="-0.04771342076170214"/>
    <n v="-0.04771342076170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99827884007a856dd5fbe8efc4d1c3c539e0b82bf120b78c7ecde21c00d6f6"/>
    <n v="1"/>
    <n v="1"/>
  </r>
  <r>
    <s v="d5ea77dc-16a5-4575-9ce8-4ca469a46332"/>
    <d v="2022-11-11T00:00:00"/>
    <x v="166"/>
    <d v="2022-11-11T00:00:00"/>
    <n v="-0.020497316"/>
    <n v="-0.020497316"/>
    <x v="1"/>
    <n v="5.648936170212767"/>
    <n v="-0.1157880297446809"/>
    <n v="-0.11578802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2a005ef757104ef51ba1f8bfcef875c4672796caac96ac5a3b34f984482e6"/>
    <n v="1"/>
    <n v="1"/>
  </r>
  <r>
    <s v="4cbaa335-25ff-493a-bafe-5bfe86574a47"/>
    <d v="2022-11-11T00:00:00"/>
    <x v="166"/>
    <d v="2022-11-11T00:00:00"/>
    <n v="-0.0112252972"/>
    <n v="-0.0112252972"/>
    <x v="1"/>
    <n v="5.648936170212767"/>
    <n v="-0.06341098737446808"/>
    <n v="-0.0634109873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7a40b634aaf2a6784476ebf8dd8ca21e1ef2bc16050ef756337060d7334a5"/>
    <n v="1"/>
    <n v="1"/>
  </r>
  <r>
    <s v="d02bf247-cfca-4630-8f77-98f5c37a0fd4"/>
    <d v="2022-11-11T00:00:00"/>
    <x v="166"/>
    <d v="2022-11-11T00:00:00"/>
    <n v="-0.0154285216"/>
    <n v="-0.0154285216"/>
    <x v="1"/>
    <n v="5.648936170212767"/>
    <n v="-0.08715473371914895"/>
    <n v="-0.08715473371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ba11078a5a02864b741eca5ec98515132134a455a1f689d29fb2ad6dffef0e"/>
    <n v="1"/>
    <n v="1"/>
  </r>
  <r>
    <s v="004df3e0-0551-469e-ba65-0115462962e4"/>
    <d v="2022-11-11T00:00:00"/>
    <x v="166"/>
    <d v="2022-11-11T00:00:00"/>
    <n v="-0.007680298800000001"/>
    <n v="-0.007680298800000001"/>
    <x v="1"/>
    <n v="5.648936170212767"/>
    <n v="-0.04338551768936171"/>
    <n v="-0.0433855176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d082bad4ddc617bbf9a0750acee72e86ea9879e101f8adb5f79095b464bbb1"/>
    <n v="1"/>
    <n v="1"/>
  </r>
  <r>
    <s v="0ce49171-b93f-4ac7-8acf-eb1f8c91079a"/>
    <d v="2022-11-11T00:00:00"/>
    <x v="166"/>
    <d v="2022-11-11T00:00:00"/>
    <n v="-0.192721442"/>
    <n v="-0.192721442"/>
    <x v="1"/>
    <n v="5.648936170212767"/>
    <n v="-1.088671124489362"/>
    <n v="-1.088671124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96a292c13bb2f6b5926c58bd86bbfaca2d9791943d007d1caae8cc1f33ccd"/>
    <n v="1"/>
    <n v="1"/>
  </r>
  <r>
    <s v="d9fa5a1e-afb4-4f8f-8f90-3ef6c694a7b2"/>
    <d v="2022-11-11T00:00:00"/>
    <x v="166"/>
    <d v="2022-11-11T00:00:00"/>
    <n v="-0.0534599432"/>
    <n v="-0.0534599432"/>
    <x v="1"/>
    <n v="5.648936170212767"/>
    <n v="-0.3019918068"/>
    <n v="-0.3019918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1fe214fc35f00ff3c9fe47716982c30e3f90145e41284efed2c017cb9a500e"/>
    <n v="1"/>
    <n v="1"/>
  </r>
  <r>
    <s v="7aaf55be-3610-49d8-92a6-426d3e390616"/>
    <d v="2022-11-11T00:00:00"/>
    <x v="166"/>
    <d v="2022-11-11T00:00:00"/>
    <n v="-0.1441755705"/>
    <n v="-0.1441755705"/>
    <x v="1"/>
    <n v="5.648936170212767"/>
    <n v="-0.8144385950585107"/>
    <n v="-0.81443859505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1eda42878a7bf09e0ff52fbf8c9133355fb69a81cd9e449fa5849da088471c"/>
    <n v="1"/>
    <n v="1"/>
  </r>
  <r>
    <s v="5786752f-19e3-4572-be7c-480fd35597e0"/>
    <d v="2022-11-11T00:00:00"/>
    <x v="166"/>
    <d v="2022-11-11T00:00:00"/>
    <n v="-0.0168599388"/>
    <n v="-0.0168599388"/>
    <x v="1"/>
    <n v="5.648936170212767"/>
    <n v="-0.09524071811489364"/>
    <n v="-0.09524071811489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d6e85dcf386ee1e1b307d15d12e134f61659319a14a10365b0e685a08c97e9"/>
    <n v="1"/>
    <n v="1"/>
  </r>
  <r>
    <s v="54e8517c-e36f-4112-a61a-80708d6ddff0"/>
    <d v="2022-11-11T00:00:00"/>
    <x v="166"/>
    <d v="2022-11-11T00:00:00"/>
    <n v="-0.01147455"/>
    <n v="-0.01147455"/>
    <x v="1"/>
    <n v="5.648936170212767"/>
    <n v="-0.0648190005319149"/>
    <n v="-0.064819000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37c363bdc7d6b3a0733193614163865e60b52868ecdbcc3f65b3005a2b4c98"/>
    <n v="1"/>
    <n v="1"/>
  </r>
  <r>
    <s v="9e895ac8-a91b-4102-9277-c8e522f914c7"/>
    <d v="2022-11-11T00:00:00"/>
    <x v="166"/>
    <d v="2022-11-11T00:00:00"/>
    <n v="-0.0101705408"/>
    <n v="-0.0101705408"/>
    <x v="1"/>
    <n v="5.648936170212767"/>
    <n v="-0.05745273579574469"/>
    <n v="-0.057452735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38df508b2ade6d5081a8e5b47e665787eac1a52cfb7255b7f07c10d3b38ae"/>
    <n v="1"/>
    <n v="1"/>
  </r>
  <r>
    <s v="08f6578c-e8b1-4010-b54d-28cbaeca02ee"/>
    <d v="2022-11-11T00:00:00"/>
    <x v="166"/>
    <d v="2022-11-11T00:00:00"/>
    <n v="-0.0152887532"/>
    <n v="-0.0152887532"/>
    <x v="1"/>
    <n v="5.648936170212767"/>
    <n v="-0.08636519094893617"/>
    <n v="-0.086365190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aaedc62eaddc327a33bd5af83297ad8bef3773ca2908167204c48d5e94e92"/>
    <n v="1"/>
    <n v="1"/>
  </r>
  <r>
    <s v="8cf03c0a-ad30-44ad-9d75-93cc1d1127c5"/>
    <d v="2022-11-11T00:00:00"/>
    <x v="166"/>
    <d v="2022-11-11T00:00:00"/>
    <n v="-0.0371375016"/>
    <n v="-0.0371375016"/>
    <x v="1"/>
    <n v="5.648936170212767"/>
    <n v="-0.2097873760595745"/>
    <n v="-0.20978737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08ed2196e0eff226b05666e42d44255853f1319e680075aab62a0183bce900"/>
    <n v="1"/>
    <n v="1"/>
  </r>
  <r>
    <s v="6e66a58a-cce7-4904-9e0e-ecf8082181ba"/>
    <d v="2022-11-11T00:00:00"/>
    <x v="166"/>
    <d v="2022-11-11T00:00:00"/>
    <n v="-0.0306729248"/>
    <n v="-0.0306729248"/>
    <x v="1"/>
    <n v="5.648936170212767"/>
    <n v="-0.1732693943489362"/>
    <n v="-0.173269394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773472681fc60f4a6f4bff5ffb6b1a765ee24e4d38fd2b1eda2f35eeb9234"/>
    <n v="1"/>
    <n v="1"/>
  </r>
  <r>
    <s v="b0d32ea4-423f-43a3-9e2a-f1e77d22a763"/>
    <d v="2022-11-11T00:00:00"/>
    <x v="166"/>
    <d v="2022-11-11T00:00:00"/>
    <n v="-0.0293167844"/>
    <n v="-0.0293167844"/>
    <x v="1"/>
    <n v="5.648936170212767"/>
    <n v="-0.1656086437914894"/>
    <n v="-0.16560864379148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f92277087af01108eaf8230f6f7d0ce10f9bc3752ad09b8e79878a27859cc5"/>
    <n v="1"/>
    <n v="1"/>
  </r>
  <r>
    <s v="aa7b092a-7f41-45b2-b1fa-e873835a8cc2"/>
    <d v="2022-11-11T00:00:00"/>
    <x v="166"/>
    <d v="2022-11-11T00:00:00"/>
    <n v="-0.0173175608"/>
    <n v="-0.0173175608"/>
    <x v="1"/>
    <n v="5.648936170212767"/>
    <n v="-0.09782579558297873"/>
    <n v="-0.09782579558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e48ae4c72198adc6084e7d89c1af8c15f1f0ca9d4312e19754f789e164bb1a"/>
    <n v="1"/>
    <n v="1"/>
  </r>
  <r>
    <s v="dab345a8-ec96-4401-98b5-2626f7b6876f"/>
    <d v="2022-11-11T00:00:00"/>
    <x v="166"/>
    <d v="2022-11-11T00:00:00"/>
    <n v="-0.0207825408"/>
    <n v="-0.0207825408"/>
    <x v="1"/>
    <n v="5.648936170212767"/>
    <n v="-0.1173992464340426"/>
    <n v="-0.1173992464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f54195e0ae6d9b9b7d705ab51023f295b09758d716b558100ff74787e33ef"/>
    <n v="1"/>
    <n v="1"/>
  </r>
  <r>
    <s v="70324557-f915-41b5-8c7b-0128a47c161c"/>
    <d v="2022-11-11T00:00:00"/>
    <x v="166"/>
    <d v="2022-11-11T00:00:00"/>
    <n v="-0.0237237397"/>
    <n v="-0.0237237397"/>
    <x v="1"/>
    <n v="5.648936170212767"/>
    <n v="-0.1340138912840426"/>
    <n v="-0.13401389128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8d3517e91ccfb48b7ef17167f9fce66fbdf04e89bcf5da277bd631104510d"/>
    <n v="1"/>
    <n v="1"/>
  </r>
  <r>
    <s v="4c449bd4-c555-4b49-b62d-cdbe6cc14c9d"/>
    <d v="2022-11-11T00:00:00"/>
    <x v="166"/>
    <d v="2022-11-11T00:00:00"/>
    <n v="-0.0127698992"/>
    <n v="-0.0127698992"/>
    <x v="1"/>
    <n v="5.648936170212767"/>
    <n v="-0.07213634548085107"/>
    <n v="-0.07213634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7057b1082a64681db7c5a8416fb0de347e78b288aeb70370cc39b526a0b670"/>
    <n v="1"/>
    <n v="1"/>
  </r>
  <r>
    <s v="9cf12bc1-7937-40b4-a9cb-861db7d36c92"/>
    <d v="2022-11-11T00:00:00"/>
    <x v="166"/>
    <d v="2022-11-11T00:00:00"/>
    <n v="-0.0217695632"/>
    <n v="-0.0217695632"/>
    <x v="1"/>
    <n v="5.648936170212767"/>
    <n v="-0.1229748729702128"/>
    <n v="-0.1229748729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d0d8088862056b0289f4399fd6334d0f42cedd3573e8b8281c84029bf00ee4"/>
    <n v="1"/>
    <n v="1"/>
  </r>
  <r>
    <s v="1c37f28e-aa9b-46dc-ab87-83e037ca46d4"/>
    <d v="2022-11-11T00:00:00"/>
    <x v="166"/>
    <d v="2022-11-11T00:00:00"/>
    <n v="-0.0442267287"/>
    <n v="-0.0442267287"/>
    <x v="1"/>
    <n v="5.648936170212767"/>
    <n v="-0.249833967443617"/>
    <n v="-0.24983396744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199e94fd040c0a1733514d24e89777b8fbde9d1216085633ae31aab29ad590"/>
    <n v="1"/>
    <n v="1"/>
  </r>
  <r>
    <s v="48f8502b-b058-4f72-8b9d-2792f1c2937a"/>
    <d v="2022-11-11T00:00:00"/>
    <x v="166"/>
    <d v="2022-11-11T00:00:00"/>
    <n v="-0.0131778832"/>
    <n v="-0.0131778832"/>
    <x v="1"/>
    <n v="5.648936170212767"/>
    <n v="-0.07444102105531915"/>
    <n v="-0.074441021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2dba21e3da1d93b44022bd612cbc3128346d0158f7ea97ebed4e41201881ee"/>
    <n v="1"/>
    <n v="1"/>
  </r>
  <r>
    <s v="2a053bad-ea73-4198-aadc-0c8e8d68f82b"/>
    <d v="2022-11-11T00:00:00"/>
    <x v="166"/>
    <d v="2022-11-11T00:00:00"/>
    <n v="-0.013565468"/>
    <n v="-0.013565468"/>
    <x v="1"/>
    <n v="5.648936170212767"/>
    <n v="-0.07663046285106384"/>
    <n v="-0.076630462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49f3c77bd30d2fb40a7ade2e5303aba864b4d1ba17d8c3563cc389f7b78f1"/>
    <n v="1"/>
    <n v="1"/>
  </r>
  <r>
    <s v="8f4936cd-88ea-4ee5-9802-66e257428011"/>
    <d v="2022-11-11T00:00:00"/>
    <x v="166"/>
    <d v="2022-11-11T00:00:00"/>
    <n v="-0.0159440233"/>
    <n v="-0.0159440233"/>
    <x v="1"/>
    <n v="5.648936170212767"/>
    <n v="-0.09006676991808511"/>
    <n v="-0.09006676991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d911fe38b9ff8cdf19ebc735bb86f17a45d7118eae9ce9f2f6d8944706833b"/>
    <n v="1"/>
    <n v="1"/>
  </r>
  <r>
    <s v="e803be0f-85c5-4807-a6ae-9989bf94c137"/>
    <d v="2022-11-11T00:00:00"/>
    <x v="166"/>
    <d v="2022-11-11T00:00:00"/>
    <n v="-0.0741226976"/>
    <n v="-0.0741226976"/>
    <x v="1"/>
    <n v="5.648936170212767"/>
    <n v="-0.418714387506383"/>
    <n v="-0.4187143875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6625a2d8487833a93dbcb0fd2072c50daa1c88e525cc02006935d415db661a"/>
    <n v="1"/>
    <n v="1"/>
  </r>
  <r>
    <s v="583ea8c7-cfca-4dbc-b04a-9ae73b2ad173"/>
    <d v="2022-11-11T00:00:00"/>
    <x v="166"/>
    <d v="2022-11-11T00:00:00"/>
    <n v="-0.1064498489"/>
    <n v="-0.1064498489"/>
    <x v="1"/>
    <n v="5.648936170212767"/>
    <n v="-0.6013284017648937"/>
    <n v="-0.60132840176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3660922a7a4c9a74f85ee5e510e67bea5c6ce2b953c277990fa4cf74809a3a"/>
    <n v="1"/>
    <n v="1"/>
  </r>
  <r>
    <s v="7e66f7d7-165c-4f7e-8f3c-e664a246ac5a"/>
    <d v="2022-11-11T00:00:00"/>
    <x v="166"/>
    <d v="2022-11-11T00:00:00"/>
    <n v="-0.0462245872"/>
    <n v="-0.0462245872"/>
    <x v="1"/>
    <n v="5.648936170212767"/>
    <n v="-0.2611197425872341"/>
    <n v="-0.261119742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9fef19d3952ca0b29189fb6a446442bd822e90373d36fb3c7d73183b2dc809"/>
    <n v="1"/>
    <n v="1"/>
  </r>
  <r>
    <s v="c7f3d51b-4a02-45d5-b25d-1fe813b71575"/>
    <d v="2022-11-11T00:00:00"/>
    <x v="166"/>
    <d v="2022-11-11T00:00:00"/>
    <n v="-0.008209443199999999"/>
    <n v="-0.008209443199999999"/>
    <x v="1"/>
    <n v="5.648936170212767"/>
    <n v="-0.04637462062978723"/>
    <n v="-0.046374620629787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e6ae954489ab2f7acd3adcb9543df9d03732a07dea17345c6c5c5ca73fbfe5"/>
    <n v="1"/>
    <n v="1"/>
  </r>
  <r>
    <s v="b5904b23-fc06-44b6-80cf-33a9ac80b9c8"/>
    <d v="2022-11-11T00:00:00"/>
    <x v="166"/>
    <d v="2022-11-11T00:00:00"/>
    <n v="-0.0067747008"/>
    <n v="-0.0067747008"/>
    <x v="1"/>
    <n v="5.648936170212767"/>
    <n v="-0.03826985239148937"/>
    <n v="-0.038269852391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32386ccea0348688e19dcc341b8eda3fe41de740227c455d7060973d32fc68"/>
    <n v="1"/>
    <n v="1"/>
  </r>
  <r>
    <s v="298b9ce3-a50b-4a43-9179-08499369567e"/>
    <d v="2022-11-11T00:00:00"/>
    <x v="166"/>
    <d v="2022-11-11T00:00:00"/>
    <n v="-0.008022672"/>
    <n v="-0.008022672"/>
    <x v="1"/>
    <n v="5.648936170212767"/>
    <n v="-0.0453195620425532"/>
    <n v="-0.0453195620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1b89400fef6f8e8b3ff09fdb55be4e821a3a975ff9e4c911ab3f3ccb03095d"/>
    <n v="1"/>
    <n v="1"/>
  </r>
  <r>
    <s v="eca2649b-09d2-4527-9a69-6111d4f1f1c5"/>
    <d v="2022-11-11T00:00:00"/>
    <x v="166"/>
    <d v="2022-11-11T00:00:00"/>
    <n v="-0.0087103296"/>
    <n v="-0.0087103296"/>
    <x v="1"/>
    <n v="5.648936170212767"/>
    <n v="-0.0492040959319149"/>
    <n v="-0.0492040959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3f80a8305d32f1a8d5b0569e29f28200690ea8ec9102558fd6d2195e7fee17"/>
    <n v="1"/>
    <n v="1"/>
  </r>
  <r>
    <s v="21a1195e-266b-48c6-a2a1-425ed2db3a81"/>
    <d v="2022-11-11T00:00:00"/>
    <x v="166"/>
    <d v="2022-11-11T00:00:00"/>
    <n v="-0.0147462986"/>
    <n v="-0.0147462986"/>
    <x v="1"/>
    <n v="5.648936170212767"/>
    <n v="-0.08330089953829788"/>
    <n v="-0.0833008995382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847a2119582e1077c7c9ca7f90253d04c408cf0902667ab0a8a6c07c696a9e"/>
    <n v="1"/>
    <n v="1"/>
  </r>
  <r>
    <s v="dfba35df-113c-4ab6-b491-02ef3dc5e2b7"/>
    <d v="2022-11-11T00:00:00"/>
    <x v="166"/>
    <d v="2022-11-11T00:00:00"/>
    <n v="-0.0113929532"/>
    <n v="-0.0113929532"/>
    <x v="1"/>
    <n v="5.648936170212767"/>
    <n v="-0.06435806541702128"/>
    <n v="-0.0643580654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68c84275e90f3ce0ac9a661364cfff427cb51d9f862d4fabfa43234ad2bcf"/>
    <n v="1"/>
    <n v="1"/>
  </r>
  <r>
    <s v="264c5f9d-3c68-41bd-a89a-4831cf1324f7"/>
    <d v="2022-11-11T00:00:00"/>
    <x v="166"/>
    <d v="2022-11-11T00:00:00"/>
    <n v="-0.0256216128"/>
    <n v="-0.0256216128"/>
    <x v="1"/>
    <n v="5.648936170212767"/>
    <n v="-0.1447348552851064"/>
    <n v="-0.14473485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5e16bc909631b4274b482a57691b55686775fe91f341edca3119d1761ec3d1"/>
    <n v="1"/>
    <n v="1"/>
  </r>
  <r>
    <s v="47ce2bb8-f2b0-4d1b-8f07-dfbdc8f29d62"/>
    <d v="2022-11-11T00:00:00"/>
    <x v="166"/>
    <d v="2022-11-11T00:00:00"/>
    <n v="-0.0835041252"/>
    <n v="-0.0835041252"/>
    <x v="1"/>
    <n v="5.648936170212767"/>
    <n v="-0.4717094732042554"/>
    <n v="-0.4717094732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7a1be4cf19fc7789420c8ce3d2440b3b19def6691fa512988f1b5f3b1241f"/>
    <n v="1"/>
    <n v="1"/>
  </r>
  <r>
    <s v="a4bc41b6-28fa-4879-8367-27a7699080c2"/>
    <d v="2022-11-11T00:00:00"/>
    <x v="166"/>
    <d v="2022-11-11T00:00:00"/>
    <n v="-0.052762864"/>
    <n v="-0.052762864"/>
    <x v="1"/>
    <n v="5.648936170212767"/>
    <n v="-0.298054050893617"/>
    <n v="-0.298054050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b456a641b2ff7ae3bb137c31bcda02b25490ca818fabab04c0191df2a57bef"/>
    <n v="1"/>
    <n v="1"/>
  </r>
  <r>
    <s v="9c5d552b-2827-44e4-b5f2-ed2bc604c709"/>
    <d v="2022-11-11T00:00:00"/>
    <x v="166"/>
    <d v="2022-11-11T00:00:00"/>
    <n v="-0.0256906454"/>
    <n v="-0.0256906454"/>
    <x v="1"/>
    <n v="5.648936170212767"/>
    <n v="-0.1451248160361702"/>
    <n v="-0.1451248160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71913e3f4b130550868406a8d810464f0a77250f660cc12e8d5122caf72c9"/>
    <n v="1"/>
    <n v="1"/>
  </r>
  <r>
    <s v="0495f3b3-d9a2-4ad8-8142-73116dbd0834"/>
    <d v="2022-11-11T00:00:00"/>
    <x v="166"/>
    <d v="2022-11-11T00:00:00"/>
    <n v="-0.0198220463"/>
    <n v="-0.0198220463"/>
    <x v="1"/>
    <n v="5.648936170212767"/>
    <n v="-0.1119734743117021"/>
    <n v="-0.11197347431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02fbf704b1d9592284a68045c1f908cf6cdf47b520edb018f50d321c220eb"/>
    <n v="1"/>
    <n v="1"/>
  </r>
  <r>
    <s v="5ffc1e60-554c-4581-92c9-8dc807571528"/>
    <d v="2022-11-11T00:00:00"/>
    <x v="166"/>
    <d v="2022-11-11T00:00:00"/>
    <n v="-0.0267331516"/>
    <n v="-0.0267331516"/>
    <x v="1"/>
    <n v="5.648936170212767"/>
    <n v="-0.1510138670170213"/>
    <n v="-0.1510138670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0b82b4e83c19f48fb23131d5b9ad7dce879b229a4301b62f523eefb8155129"/>
    <n v="1"/>
    <n v="1"/>
  </r>
  <r>
    <s v="1c1bcd5c-c6e0-414a-98a6-ea2c81a09e4e"/>
    <d v="2022-11-11T00:00:00"/>
    <x v="166"/>
    <d v="2022-11-11T00:00:00"/>
    <n v="-0.0270328933"/>
    <n v="-0.0270328933"/>
    <x v="1"/>
    <n v="5.648936170212767"/>
    <n v="-0.1527070887478724"/>
    <n v="-0.1527070887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25004b53523da861e8583d80f5ae38f263b3d73feeb67ac9b9903843d03c79"/>
    <n v="1"/>
    <n v="1"/>
  </r>
  <r>
    <s v="2ab94561-790b-4015-bdd0-b0d5893f4065"/>
    <d v="2022-11-11T00:00:00"/>
    <x v="166"/>
    <d v="2022-11-11T00:00:00"/>
    <n v="-0.0155808141"/>
    <n v="-0.0155808141"/>
    <x v="1"/>
    <n v="5.648936170212767"/>
    <n v="-0.08801502433085108"/>
    <n v="-0.08801502433085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6cae2eb848a43cd5cd0059e1e461488530ed5c99a7efdf4cc9e28b1846208"/>
    <n v="1"/>
    <n v="1"/>
  </r>
  <r>
    <s v="99ba9812-1ce3-4704-8cc1-7ee296a774c5"/>
    <d v="2022-11-11T00:00:00"/>
    <x v="166"/>
    <d v="2022-11-11T00:00:00"/>
    <n v="-0.0145446296"/>
    <n v="-0.0145446296"/>
    <x v="1"/>
    <n v="5.648936170212767"/>
    <n v="-0.08216168422978724"/>
    <n v="-0.082161684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b6a4e487fc6a9a9dc77645dbde5039b51057b410dca97f1b73ab590850790c"/>
    <n v="1"/>
    <n v="1"/>
  </r>
  <r>
    <s v="c33ec98e-65cc-49cd-b71c-49c053b4df80"/>
    <d v="2022-11-11T00:00:00"/>
    <x v="166"/>
    <d v="2022-11-11T00:00:00"/>
    <n v="-0.0063417312"/>
    <n v="-0.0063417312"/>
    <x v="1"/>
    <n v="5.648936170212767"/>
    <n v="-0.03582403475744681"/>
    <n v="-0.0358240347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3d15114ff22bd71a124b249a9472a357cd13ae527c22795ba27a197a81cb8a"/>
    <n v="1"/>
    <n v="1"/>
  </r>
  <r>
    <s v="185c4a5b-10d4-438a-93aa-7474c5350b3c"/>
    <d v="2022-11-11T00:00:00"/>
    <x v="166"/>
    <d v="2022-11-11T00:00:00"/>
    <n v="-0.008027085199999999"/>
    <n v="-0.008027085199999999"/>
    <x v="1"/>
    <n v="5.648936170212767"/>
    <n v="-0.04534449192765957"/>
    <n v="-0.04534449192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092fc1ecc1a12a1f1497093bcd0de2a475b9bb5e3885624d690dd0c4f943fd"/>
    <n v="1"/>
    <n v="1"/>
  </r>
  <r>
    <s v="e0822115-a11b-4401-98e8-ecc7250c7daa"/>
    <d v="2022-11-11T00:00:00"/>
    <x v="166"/>
    <d v="2022-11-11T00:00:00"/>
    <n v="-0.0068171488"/>
    <n v="-0.0068171488"/>
    <x v="1"/>
    <n v="5.648936170212767"/>
    <n v="-0.03850963843404256"/>
    <n v="-0.038509638434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82b12ff4f5f211ffeccfcd2b8e830ddeb0e797a40402c13bbba7a307c53b48"/>
    <n v="1"/>
    <n v="1"/>
  </r>
  <r>
    <s v="ac0651f1-f1bb-45bf-835f-3d7f907768eb"/>
    <d v="2022-11-11T00:00:00"/>
    <x v="166"/>
    <d v="2022-11-11T00:00:00"/>
    <n v="-0.008516665999999999"/>
    <n v="-0.008516665999999999"/>
    <x v="1"/>
    <n v="5.648936170212767"/>
    <n v="-0.04811010261702128"/>
    <n v="-0.0481101026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411d6bf67958bd8e6d0430e2128c60bdd72c08d2cc52ae139caca01f413a25"/>
    <n v="1"/>
    <n v="1"/>
  </r>
  <r>
    <s v="bd150ff9-76a9-4f1f-9933-47889387d5e6"/>
    <d v="2022-11-11T00:00:00"/>
    <x v="166"/>
    <d v="2022-11-11T00:00:00"/>
    <n v="-0.007139753600000001"/>
    <n v="-0.007139753600000001"/>
    <x v="1"/>
    <n v="5.648936170212767"/>
    <n v="-0.04033201235744682"/>
    <n v="-0.040332012357446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6e39ddaae0ede905d444357a0185a9db8025f05a926c0d01a0c36282fdbcd"/>
    <n v="1"/>
    <n v="1"/>
  </r>
  <r>
    <s v="3350c906-cc1c-4be2-b673-f66f90f24f95"/>
    <d v="2022-11-11T00:00:00"/>
    <x v="166"/>
    <d v="2022-11-11T00:00:00"/>
    <n v="-0.008493955899999999"/>
    <n v="-0.008493955899999999"/>
    <x v="1"/>
    <n v="5.648936170212767"/>
    <n v="-0.04798181471170213"/>
    <n v="-0.04798181471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bb7eec59b7ec51251ebde11f8fdc61f025640adb82eb5a62cce312cfeaeff"/>
    <n v="1"/>
    <n v="1"/>
  </r>
  <r>
    <s v="7d75d479-b262-484d-8bb8-de1dfc17bf81"/>
    <d v="2022-11-11T00:00:00"/>
    <x v="166"/>
    <d v="2022-11-11T00:00:00"/>
    <n v="-0.0106789812"/>
    <n v="-0.0106789812"/>
    <x v="1"/>
    <n v="5.648936170212767"/>
    <n v="-0.06032488316170213"/>
    <n v="-0.0603248831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51f92496f659be38b87141b5a59ab3e7e5ac55f9bf256284eed899690c461"/>
    <n v="1"/>
    <n v="1"/>
  </r>
  <r>
    <s v="615f47a0-9018-4048-9816-12f1daa6af9c"/>
    <d v="2022-11-11T00:00:00"/>
    <x v="166"/>
    <d v="2022-11-11T00:00:00"/>
    <n v="-0.02149649137161254"/>
    <n v="-0.02149649137161254"/>
    <x v="1"/>
    <n v="5.648936170212767"/>
    <n v="-0.1214323076417687"/>
    <n v="-0.121432307641768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0d082d4ca3c1a17b9993ddbfca09cd5d509325a4a1089278fc9efe6a46f6520"/>
    <n v="1"/>
    <n v="1"/>
  </r>
  <r>
    <s v="b9836da1-e9ea-4beb-99dc-c35269402aee"/>
    <d v="2022-11-11T00:00:00"/>
    <x v="166"/>
    <d v="2022-11-11T00:00:00"/>
    <n v="-0.005753352701459104"/>
    <n v="-0.005753352701459104"/>
    <x v="1"/>
    <n v="5.648936170212767"/>
    <n v="-0.03250032217526366"/>
    <n v="-0.0325003221752636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6aa13186d253ef2b9922274e1187088c357d56fa863f46be51b5779b2d1df11"/>
    <n v="1"/>
    <n v="1"/>
  </r>
  <r>
    <s v="605d31bc-d368-4fd7-833c-a21434db54da"/>
    <d v="2022-11-11T00:00:00"/>
    <x v="166"/>
    <d v="2022-11-11T00:00:00"/>
    <n v="-0.06173568859652956"/>
    <n v="-0.06173568859652956"/>
    <x v="1"/>
    <n v="5.648936170212767"/>
    <n v="-0.3487409643059277"/>
    <n v="-0.3487409643059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1c87fe233c6e7537542dfabc0afa7968f2136d9125b8be27748d0686fa132f3"/>
    <n v="1"/>
    <n v="1"/>
  </r>
  <r>
    <s v="8e327a5e-32ba-47ba-8f2e-f5b146c05750"/>
    <d v="2022-11-11T00:00:00"/>
    <x v="166"/>
    <d v="2022-11-11T00:00:00"/>
    <n v="-0.01552139968932666"/>
    <n v="-0.01552139968932666"/>
    <x v="1"/>
    <n v="5.648936170212767"/>
    <n v="-0.08767939611736654"/>
    <n v="-0.0876793961173665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6c104f7b2f6261f3c6b0831834555a52523d98666d6f4962265778017884372"/>
    <n v="1"/>
    <n v="1"/>
  </r>
  <r>
    <s v="fcc77ddb-0878-4aa2-95c6-9324cd2610b7"/>
    <d v="2022-11-11T00:00:00"/>
    <x v="166"/>
    <d v="2022-11-11T00:00:00"/>
    <n v="-0.009522158461730691"/>
    <n v="-0.009522158461730691"/>
    <x v="1"/>
    <n v="5.648936170212767"/>
    <n v="-0.05379006535296806"/>
    <n v="-0.053790065352968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82cb8ce68481d78a65dd2d14c1c1150e0f6deb9b197c8242938eaabf07cce4a"/>
    <n v="1"/>
    <n v="1"/>
  </r>
  <r>
    <s v="1b2d014b-4e6e-4f1f-816d-4add3b1659d6"/>
    <d v="2022-11-11T00:00:00"/>
    <x v="166"/>
    <d v="2022-11-11T00:00:00"/>
    <n v="-0.009119813063760373"/>
    <n v="-0.009119813063760373"/>
    <x v="1"/>
    <n v="5.648936170212767"/>
    <n v="-0.05151724188145488"/>
    <n v="-0.05151724188145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ace546f88b93f0168957588102f8357f5de7f0f4b19af254c23faacd04fff9"/>
    <n v="1"/>
    <n v="1"/>
  </r>
  <r>
    <s v="918d25e5-2925-46fa-bbb4-af7b361f91c1"/>
    <d v="2022-11-11T00:00:00"/>
    <x v="166"/>
    <d v="2022-11-11T00:00:00"/>
    <n v="-0.008156246916666176"/>
    <n v="-0.008156246916666176"/>
    <x v="1"/>
    <n v="5.648936170212767"/>
    <n v="-0.04607411822074192"/>
    <n v="-0.046074118220741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92feaea412a61904c33d82aa26c44a1a7996f9d8405c689dc48a5724112294"/>
    <n v="1"/>
    <n v="1"/>
  </r>
  <r>
    <s v="885b1fe6-cb23-46b5-b408-ce676fd238b5"/>
    <d v="2022-11-11T00:00:00"/>
    <x v="166"/>
    <d v="2022-11-11T00:00:00"/>
    <n v="-0.00493768495107216"/>
    <n v="-0.00493768495107216"/>
    <x v="1"/>
    <n v="5.648936170212767"/>
    <n v="-0.02789266711722678"/>
    <n v="-0.02789266711722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c3b6df74db169c97f531cb483bad573a26b0c8386ce7928727d26eaac550fa"/>
    <n v="1"/>
    <n v="1"/>
  </r>
  <r>
    <s v="4124"/>
    <d v="2022-11-10T00:00:00"/>
    <x v="167"/>
    <d v="2022-11-10T00:00:00"/>
    <n v="-3296"/>
    <n v="-3296"/>
    <x v="0"/>
    <n v="1"/>
    <n v="-3296"/>
    <n v="-3296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721"/>
    <d v="2022-11-10T00:00:00"/>
    <x v="167"/>
    <d v="2022-11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2"/>
    <d v="2022-11-10T00:00:00"/>
    <x v="167"/>
    <d v="2022-11-10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c5eb9ab-9093-4635-8cf4-b4e7af729da9"/>
    <d v="2022-11-10T00:00:00"/>
    <x v="167"/>
    <d v="2022-11-10T00:00:00"/>
    <n v="0.00015"/>
    <n v="0.00015"/>
    <x v="3"/>
    <n v="6967.79569892473"/>
    <n v="1.04516935483871"/>
    <n v="1.0451693548387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ae5a2e580da1f719d59416c6c497034ac496c39e8bf566156d662b55e3fbdd7"/>
    <n v="1"/>
    <n v="1"/>
  </r>
  <r>
    <s v="d655e165-dcb6-46e6-92cc-1bb193f18a82"/>
    <d v="2022-11-10T00:00:00"/>
    <x v="167"/>
    <d v="2022-11-10T00:00:00"/>
    <n v="0.0019875"/>
    <n v="0.0019875"/>
    <x v="3"/>
    <n v="6967.79569892473"/>
    <n v="13.8484939516129"/>
    <n v="13.84849395161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5512342b60231dea50c5859e23432a7d833ae6c1865a4269abafb23ab77b775"/>
    <n v="1"/>
    <n v="1"/>
  </r>
  <r>
    <s v="ed22f109-3cd2-4214-9484-7e19391f695c"/>
    <d v="2022-11-10T00:00:00"/>
    <x v="167"/>
    <d v="2022-11-10T00:00:00"/>
    <n v="-0.153245520824093"/>
    <n v="-0.153245520824093"/>
    <x v="3"/>
    <n v="6967.79569892473"/>
    <n v="-1067.783480877596"/>
    <n v="-1067.783480877596"/>
    <n v="1"/>
    <m/>
    <s v="Ledger"/>
    <s v="Matic Bridge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d6e63bb0-19c4-4874-ae9e-81498d701a2d"/>
    <d v="2022-11-10T00:00:00"/>
    <x v="167"/>
    <d v="2022-11-10T00:00:00"/>
    <n v="-0.01639613392778373"/>
    <n v="-0.01639613392778373"/>
    <x v="1"/>
    <n v="6.032258064516129"/>
    <n v="-0.09890571111275991"/>
    <n v="-0.098905711112759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7443c9b2a1f941014934ddf70135c3e39c17528cb03affe4f7f3d79f60b98"/>
    <n v="1"/>
    <n v="1"/>
  </r>
  <r>
    <s v="87456885-f219-48e8-abdc-413d23557f9d"/>
    <d v="2022-11-10T00:00:00"/>
    <x v="167"/>
    <d v="2022-11-10T00:00:00"/>
    <n v="-0.01086870739831909"/>
    <n v="-0.01086870739831909"/>
    <x v="1"/>
    <n v="6.032258064516129"/>
    <n v="-0.06556284785437645"/>
    <n v="-0.0655628478543764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b5de641884bb91278ade85e93984b381b3ed0722138548c8f59ad832460b23e"/>
    <n v="1"/>
    <n v="1"/>
  </r>
  <r>
    <s v="feba88cd-d695-4ad3-99ec-31f4833dbdc8"/>
    <d v="2022-11-10T00:00:00"/>
    <x v="167"/>
    <d v="2022-11-10T00:00:00"/>
    <n v="-0.00623517294805454"/>
    <n v="-0.00623517294805454"/>
    <x v="1"/>
    <n v="6.032258064516129"/>
    <n v="-0.0376121722995548"/>
    <n v="-0.037612172299554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6fbb3482e6164fbd79abf15894acd8611ece1441d940fdf8af3b7263fb6953"/>
    <n v="1"/>
    <n v="1"/>
  </r>
  <r>
    <s v="d682a46c-8f50-4574-8e3e-c8075c8c6675"/>
    <d v="2022-11-10T00:00:00"/>
    <x v="167"/>
    <d v="2022-11-10T00:00:00"/>
    <n v="-0.004307749960656272"/>
    <n v="-0.004307749960656272"/>
    <x v="1"/>
    <n v="6.032258064516129"/>
    <n v="-0.02598545944008783"/>
    <n v="-0.025985459440087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764679c76ada56cd574fb431bff7c04a34629b57a4ba13addca9d84f9ef251e"/>
    <n v="1"/>
    <n v="1"/>
  </r>
  <r>
    <s v="9c5b3a9d-ef41-43d1-bcca-4da3d3c8a7bf"/>
    <d v="2022-11-10T00:00:00"/>
    <x v="167"/>
    <d v="2022-11-10T00:00:00"/>
    <n v="-0.01069572375690142"/>
    <n v="-0.01069572375690142"/>
    <x v="1"/>
    <n v="6.032258064516129"/>
    <n v="-0.06451936588840536"/>
    <n v="-0.0645193658884053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b57fd5e34d7b568c1ffb75d1bbec468090cdb062d53fff37e3590171d0b3b45"/>
    <n v="1"/>
    <n v="1"/>
  </r>
  <r>
    <s v="19b656fd-2502-430d-8bf4-14f2b6e01aac"/>
    <d v="2022-11-10T00:00:00"/>
    <x v="167"/>
    <d v="2022-11-10T00:00:00"/>
    <n v="-0.01862760745168691"/>
    <n v="-0.01862760745168691"/>
    <x v="1"/>
    <n v="6.032258064516129"/>
    <n v="-0.1123665352730791"/>
    <n v="-0.11236653527307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75aacdb458e5724e451b4a334635353a54bf22f73b0f794383c963e1eb5b1bb"/>
    <n v="1"/>
    <n v="1"/>
  </r>
  <r>
    <s v="15ff3a6e-0199-4569-a47c-03e61e08c22c"/>
    <d v="2022-11-10T00:00:00"/>
    <x v="167"/>
    <d v="2022-11-10T00:00:00"/>
    <n v="-0.009309140211722751"/>
    <n v="-0.009309140211722751"/>
    <x v="1"/>
    <n v="6.032258064516129"/>
    <n v="-0.05615513611587595"/>
    <n v="-0.0561551361158759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22ffda88c48d68137ab9cef7bb162ccdf5011b3c3b2e447202bfcbbf368afb6"/>
    <n v="1"/>
    <n v="1"/>
  </r>
  <r>
    <s v="efca77be-ff69-4c0c-9f7c-86754b799ce8"/>
    <d v="2022-11-10T00:00:00"/>
    <x v="167"/>
    <d v="2022-11-10T00:00:00"/>
    <n v="-0.004062545467724352"/>
    <n v="-0.004062545467724352"/>
    <x v="1"/>
    <n v="6.032258064516129"/>
    <n v="-0.02450632266014367"/>
    <n v="-0.0245063226601436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717f821fd3abdcfee30d969f04fa06f46f232c15624329c0f9da9cf8bdbd9cf"/>
    <n v="1"/>
    <n v="1"/>
  </r>
  <r>
    <s v="a4fc2e43-5b63-4b12-a57d-5fd729f48dfa"/>
    <d v="2022-11-10T00:00:00"/>
    <x v="167"/>
    <d v="2022-11-10T00:00:00"/>
    <n v="175.4973232694337"/>
    <n v="175.4973232694337"/>
    <x v="1"/>
    <n v="6.032258064516129"/>
    <n v="1058.645143593035"/>
    <n v="1058.645143593035"/>
    <n v="1"/>
    <m/>
    <s v="UniSwap Router v3"/>
    <s v="Ledger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7ffcba3f-ca32-4199-94d4-d586982e1fa0"/>
    <d v="2022-11-10T00:00:00"/>
    <x v="167"/>
    <d v="2022-11-10T00:00:00"/>
    <n v="-0.01553471536523184"/>
    <n v="-0.01553471536523184"/>
    <x v="1"/>
    <n v="6.032258064516129"/>
    <n v="-0.09370941204188236"/>
    <n v="-0.09370941204188236"/>
    <n v="1"/>
    <m/>
    <s v="Ledger"/>
    <s v="UniSwap Router v3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3feccd7d-0ebd-4ac9-a714-cf0407ac063e"/>
    <d v="2022-11-10T00:00:00"/>
    <x v="167"/>
    <d v="2022-11-10T00:00:00"/>
    <n v="0.0001"/>
    <n v="0.0001"/>
    <x v="1"/>
    <n v="6.032258064516129"/>
    <n v="0.0006032258064516129"/>
    <n v="0.0006032258064516129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81bd3728-05e1-4335-8632-fc2a6e90554b"/>
    <d v="2022-11-10T00:00:00"/>
    <x v="167"/>
    <d v="2022-11-10T00:00:00"/>
    <n v="-0.006784445241153872"/>
    <n v="-0.006784445241153872"/>
    <x v="1"/>
    <n v="6.032258064516129"/>
    <n v="-0.04092552451921852"/>
    <n v="-0.040925524519218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9d5bc946c0b5a7d0f27ed330990dfb8f8effe7d7b3a515ee75e6f8beed54b1a"/>
    <n v="1"/>
    <n v="1"/>
  </r>
  <r>
    <s v="2206bf43-1b02-4506-a98b-4db0f92303d2"/>
    <d v="2022-11-10T00:00:00"/>
    <x v="167"/>
    <d v="2022-11-10T00:00:00"/>
    <n v="-0.006241429509805612"/>
    <n v="-0.006241429509805612"/>
    <x v="1"/>
    <n v="6.032258064516129"/>
    <n v="-0.03764991349463385"/>
    <n v="-0.037649913494633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c9f83412e66d461eec144674447ad95721513a5f1175f6b650d66692984600e"/>
    <n v="1"/>
    <n v="1"/>
  </r>
  <r>
    <s v="3990f89a-3b63-4a67-9ca3-9130d845b7f2"/>
    <d v="2022-11-10T00:00:00"/>
    <x v="167"/>
    <d v="2022-11-10T00:00:00"/>
    <n v="-0.009091815176743935"/>
    <n v="-0.009091815176743935"/>
    <x v="1"/>
    <n v="6.032258064516129"/>
    <n v="-0.05484417542100373"/>
    <n v="-0.0548441754210037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f64ad82027d00f79d25351901d3e1f55f7e36af00885992afc7fb660cd92559"/>
    <n v="1"/>
    <n v="1"/>
  </r>
  <r>
    <s v="322d6515-29fc-40fa-bb0a-162d3c83827e"/>
    <d v="2022-11-10T00:00:00"/>
    <x v="167"/>
    <d v="2022-11-10T00:00:00"/>
    <n v="-0.01032211690725257"/>
    <n v="-0.01032211690725257"/>
    <x v="1"/>
    <n v="6.032258064516129"/>
    <n v="-0.06226567295665257"/>
    <n v="-0.0622656729566525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5a1f50b4ec2ab89e52eba64e2421711e995a2c5a8f3e43b77293392ed68da3"/>
    <n v="1"/>
    <n v="1"/>
  </r>
  <r>
    <s v="ec584f05-3180-43f7-8af9-c65ef6c80160"/>
    <d v="2022-11-10T00:00:00"/>
    <x v="167"/>
    <d v="2022-11-10T00:00:00"/>
    <n v="-0.3702756570078982"/>
    <n v="-0.3702756570078982"/>
    <x v="1"/>
    <n v="6.032258064516129"/>
    <n v="-2.233598318079902"/>
    <n v="-2.23359831807990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84dde3e845ef63a5601a30258b306669958efe5408f04d7965e88e4effb1b1c"/>
    <n v="1"/>
    <n v="1"/>
  </r>
  <r>
    <s v="29cce807-41c6-4ce4-8b80-bb2c5eb148be"/>
    <d v="2022-11-10T00:00:00"/>
    <x v="167"/>
    <d v="2022-11-10T00:00:00"/>
    <n v="-0.1432846163008398"/>
    <n v="-0.1432846163008398"/>
    <x v="1"/>
    <n v="6.032258064516129"/>
    <n v="-0.8643297822018399"/>
    <n v="-0.864329782201839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60e1294b9fbd096ea15e9c23b1bce63c18735d59952010f4fbd61f2c9603894"/>
    <n v="1"/>
    <n v="1"/>
  </r>
  <r>
    <s v="e8d56b3d-5472-42fa-99e6-b32bb3db24df"/>
    <d v="2022-11-10T00:00:00"/>
    <x v="167"/>
    <d v="2022-11-10T00:00:00"/>
    <n v="-55.00105483049203"/>
    <n v="-55.00105483049203"/>
    <x v="1"/>
    <n v="6.032258064516129"/>
    <n v="-331.7805565581293"/>
    <n v="-331.780556558129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cdb66055-4089-4bda-ba40-62bddced4090"/>
    <d v="2022-11-10T00:00:00"/>
    <x v="167"/>
    <d v="2022-11-10T00:00:00"/>
    <n v="-0.01693767735324112"/>
    <n v="-0.01693767735324112"/>
    <x v="1"/>
    <n v="6.032258064516129"/>
    <n v="-0.102172440808261"/>
    <n v="-0.1021724408082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b82ee5092b1ad5731d7ec127dff475669b33443a75297aa72a8731ad11fb767"/>
    <n v="1"/>
    <n v="1"/>
  </r>
  <r>
    <s v="cab14b7f-6b4e-4aff-b5f9-bfd9f4ba5b53"/>
    <d v="2022-11-10T00:00:00"/>
    <x v="167"/>
    <d v="2022-11-10T00:00:00"/>
    <n v="-0.01455061354746705"/>
    <n v="-0.01455061354746705"/>
    <x v="1"/>
    <n v="6.032258064516129"/>
    <n v="-0.08777305591536576"/>
    <n v="-0.0877730559153657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09d6d0effdb823e13cb2bf07c5ca97ec720adff956ce79c87c9d0621d55c7d6"/>
    <n v="1"/>
    <n v="1"/>
  </r>
  <r>
    <s v="9ef5e0ba-3bd1-4e29-93eb-fd1e4df0c611"/>
    <d v="2022-11-10T00:00:00"/>
    <x v="167"/>
    <d v="2022-11-10T00:00:00"/>
    <n v="-0.01040305357173185"/>
    <n v="-0.01040305357173185"/>
    <x v="1"/>
    <n v="6.032258064516129"/>
    <n v="-0.06275390380367277"/>
    <n v="-0.06275390380367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f52c85e8387d3f0a6cd98eae3e0c579abdaccefc2068ba8eb56ceb096dd50f7"/>
    <n v="1"/>
    <n v="1"/>
  </r>
  <r>
    <s v="c2d0b19b-c497-4989-9cc5-d8e4eb46d907"/>
    <d v="2022-11-10T00:00:00"/>
    <x v="167"/>
    <d v="2022-11-10T00:00:00"/>
    <n v="-0.006198048955057336"/>
    <n v="-0.006198048955057336"/>
    <x v="1"/>
    <n v="6.032258064516129"/>
    <n v="-0.03738823079341039"/>
    <n v="-0.03738823079341039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3e057308-7e86-4f28-8e49-7eab1006f2f7"/>
    <d v="2022-11-10T00:00:00"/>
    <x v="167"/>
    <d v="2022-11-10T00:00:00"/>
    <n v="-0.009225851064978304"/>
    <n v="-0.009225851064978304"/>
    <x v="1"/>
    <n v="6.032258064516129"/>
    <n v="-0.0556527144887401"/>
    <n v="-0.05565271448874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59b36b9a302dd8cc1c3f2bf259d29c20436ef11ef8198468b164870f3a76be3"/>
    <n v="1"/>
    <n v="1"/>
  </r>
  <r>
    <s v="bc2649dd-2c14-4fda-b45f-e0f4aab76218"/>
    <d v="2022-11-10T00:00:00"/>
    <x v="167"/>
    <d v="2022-11-10T00:00:00"/>
    <n v="-0.0102822416412202"/>
    <n v="-0.0102822416412202"/>
    <x v="1"/>
    <n v="6.032258064516129"/>
    <n v="-0.0620251350615541"/>
    <n v="-0.062025135061554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045afbe8d972abd3c1d01719880e5350e1ca84b7de92c5d92168ee879069c51"/>
    <n v="1"/>
    <n v="1"/>
  </r>
  <r>
    <s v="dabf56a9-986d-4f1c-afae-c1a48b07d3bd"/>
    <d v="2022-11-10T00:00:00"/>
    <x v="167"/>
    <d v="2022-11-10T00:00:00"/>
    <n v="-0.008161967464035753"/>
    <n v="-0.008161967464035753"/>
    <x v="1"/>
    <n v="6.032258064516129"/>
    <n v="-0.04923509405724793"/>
    <n v="-0.0492350940572479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5956ecd60100942bdc4f305faebe4dee185834c710bf031f3c443a4aa602531"/>
    <n v="1"/>
    <n v="1"/>
  </r>
  <r>
    <s v="52e75107-16d4-45e9-bc84-7fa2586d38c8"/>
    <d v="2022-11-10T00:00:00"/>
    <x v="167"/>
    <d v="2022-11-10T00:00:00"/>
    <n v="-0.009035398736863957"/>
    <n v="-0.009035398736863957"/>
    <x v="1"/>
    <n v="6.032258064516129"/>
    <n v="-0.05450385689656645"/>
    <n v="-0.054503856896566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7713028284f6f069af18c9f6fe531ccf75f4705243a8633117f585840c6bbbf"/>
    <n v="1"/>
    <n v="1"/>
  </r>
  <r>
    <s v="bbcbb372-e76e-487d-9ee8-8d597b35924b"/>
    <d v="2022-11-10T00:00:00"/>
    <x v="167"/>
    <d v="2022-11-10T00:00:00"/>
    <n v="-0.00978801096771106"/>
    <n v="-0.00978801096771106"/>
    <x v="1"/>
    <n v="6.032258064516129"/>
    <n v="-0.05904380809554736"/>
    <n v="-0.0590438080955473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5e050f2fa12a1129ee54078359bd210c8feb9739f7243d0ce765bfc34d273f2"/>
    <n v="1"/>
    <n v="1"/>
  </r>
  <r>
    <s v="6d0a6c2d-950f-4e16-b65b-dd04106ce0a8"/>
    <d v="2022-11-10T00:00:00"/>
    <x v="167"/>
    <d v="2022-11-10T00:00:00"/>
    <n v="-0.009241983720920489"/>
    <n v="-0.009241983720920489"/>
    <x v="1"/>
    <n v="6.032258064516129"/>
    <n v="-0.0557500308326494"/>
    <n v="-0.05575003083264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a7852bc5b65bd18dccec40c9cef44662cd7fba55a1c81fcc586cb58a313ef31"/>
    <n v="1"/>
    <n v="1"/>
  </r>
  <r>
    <s v="6d479ca6-9d84-41b8-8101-6174b2de2879"/>
    <d v="2022-11-10T00:00:00"/>
    <x v="167"/>
    <d v="2022-11-10T00:00:00"/>
    <n v="-0.005695349286377016"/>
    <n v="-0.005695349286377016"/>
    <x v="1"/>
    <n v="6.032258064516129"/>
    <n v="-0.03435581666298394"/>
    <n v="-0.034355816662983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00a3bdebdfb60423b2168868446492ec8de38a093de1b38b89ce6a2db8ffa56"/>
    <n v="1"/>
    <n v="1"/>
  </r>
  <r>
    <s v="3ca2ce1a-6f20-42d6-9772-50475dde9edf"/>
    <d v="2022-11-10T00:00:00"/>
    <x v="167"/>
    <d v="2022-11-10T00:00:00"/>
    <n v="-0.005326161625628895"/>
    <n v="-0.005326161625628895"/>
    <x v="1"/>
    <n v="6.032258064516129"/>
    <n v="-0.03212878141911624"/>
    <n v="-0.0321287814191162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3a82cdfb77c8abac3a731e4a59bf03b448570f251748415d24361c855cdd7d4"/>
    <n v="1"/>
    <n v="1"/>
  </r>
  <r>
    <s v="443133f7-11cc-4a30-9c4c-b12f989aac8b"/>
    <d v="2022-11-10T00:00:00"/>
    <x v="167"/>
    <d v="2022-11-10T00:00:00"/>
    <n v="-0.009682098928514148"/>
    <n v="-0.009682098928514148"/>
    <x v="1"/>
    <n v="6.032258064516129"/>
    <n v="-0.05840491934297244"/>
    <n v="-0.0584049193429724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788b730f090f2cae1f77da1dfdea0f10e1e676d562397edd158d6ded9603d33"/>
    <n v="1"/>
    <n v="1"/>
  </r>
  <r>
    <s v="dc51d662-52d4-4e59-8c25-784cafb12d77"/>
    <d v="2022-11-10T00:00:00"/>
    <x v="167"/>
    <d v="2022-11-10T00:00:00"/>
    <n v="-0.008683098654945256"/>
    <n v="-0.008683098654945256"/>
    <x v="1"/>
    <n v="6.032258064516129"/>
    <n v="-0.05237869188628268"/>
    <n v="-0.0523786918862826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0f487001d73008a0fbf43d645be83cf793b5d0bddb562ffb04b0d9bb62ebfeb"/>
    <n v="1"/>
    <n v="1"/>
  </r>
  <r>
    <s v="9b02bfef-b1fc-4305-a216-2f5d65143899"/>
    <d v="2022-11-10T00:00:00"/>
    <x v="167"/>
    <d v="2022-11-10T00:00:00"/>
    <n v="-0.00577282960044224"/>
    <n v="-0.00577282960044224"/>
    <x v="1"/>
    <n v="6.032258064516129"/>
    <n v="-0.03482319791234513"/>
    <n v="-0.0348231979123451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b58025f91df7dcea39d99e3c7d626343a30237b02bc0e55ef3a3c527f015213"/>
    <n v="1"/>
    <n v="1"/>
  </r>
  <r>
    <s v="5b59737a-9b44-4bef-a371-8e3c090a6268"/>
    <d v="2022-11-10T00:00:00"/>
    <x v="167"/>
    <d v="2022-11-10T00:00:00"/>
    <n v="-0.01191624641375114"/>
    <n v="-0.01191624641375114"/>
    <x v="1"/>
    <n v="6.032258064516129"/>
    <n v="-0.07188187352811169"/>
    <n v="-0.0718818735281116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89a60d4a78df21d7e4f8085702db72e3fbc7ca87e19d3ccdb1ce12a10414a63"/>
    <n v="1"/>
    <n v="1"/>
  </r>
  <r>
    <s v="c97f477d-8eca-4867-8582-1c58e0373bc7"/>
    <d v="2022-11-10T00:00:00"/>
    <x v="167"/>
    <d v="2022-11-10T00:00:00"/>
    <n v="-0.005618488232707906"/>
    <n v="-0.005618488232707906"/>
    <x v="1"/>
    <n v="6.032258064516129"/>
    <n v="-0.03389217095214124"/>
    <n v="-0.0338921709521412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3900ea1090861dbccea29e50189e3a8ecf7cd4ac7f29468ed6b56e4475dda9b"/>
    <n v="1"/>
    <n v="1"/>
  </r>
  <r>
    <s v="eb8eb880-dca4-4a7c-b1e9-d701c51a6dc0"/>
    <d v="2022-11-10T00:00:00"/>
    <x v="167"/>
    <d v="2022-11-10T00:00:00"/>
    <n v="-0.008991949897456483"/>
    <n v="-0.008991949897456483"/>
    <x v="1"/>
    <n v="6.032258064516129"/>
    <n v="-0.05424176228465685"/>
    <n v="-0.054241762284656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580e3f7ee51742702a1ddd01fe40f46fd2729878e5f45c1aa1c398973e33db"/>
    <n v="1"/>
    <n v="1"/>
  </r>
  <r>
    <s v="16204d16-61d3-4215-93f7-53475fa8dc82"/>
    <d v="2022-11-10T00:00:00"/>
    <x v="167"/>
    <d v="2022-11-10T00:00:00"/>
    <n v="-0.03328626681781182"/>
    <n v="-0.03328626681781182"/>
    <x v="1"/>
    <n v="6.032258064516129"/>
    <n v="-0.200791351449381"/>
    <n v="-0.2007913514493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c93cd037b9c0386c5a3ec74ca5993759aa9a7cd87f583daabd758ab7fa5a540"/>
    <n v="1"/>
    <n v="1"/>
  </r>
  <r>
    <s v="2498a5dc-14e7-4e55-b0d2-ea4c3abfac4d"/>
    <d v="2022-11-10T00:00:00"/>
    <x v="167"/>
    <d v="2022-11-10T00:00:00"/>
    <n v="-0.006307989789046146"/>
    <n v="-0.006307989789046146"/>
    <x v="1"/>
    <n v="6.032258064516129"/>
    <n v="-0.03805142227585901"/>
    <n v="-0.038051422275859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66b0147fa8540c52106840d80a4d8ae4e64ed466565339b0c61a4d7be8f8d9f"/>
    <n v="1"/>
    <n v="1"/>
  </r>
  <r>
    <s v="98993710-83a3-40c5-a275-8d90f8600261"/>
    <d v="2022-11-10T00:00:00"/>
    <x v="167"/>
    <d v="2022-11-10T00:00:00"/>
    <n v="-0.00497175246813616"/>
    <n v="-0.00497175246813616"/>
    <x v="1"/>
    <n v="6.032258064516129"/>
    <n v="-0.02999089392069232"/>
    <n v="-0.029990893920692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d470a86bf9cbd1bc482507efc284416892b360ce5b6c3ee5dba51d8f110ea1c"/>
    <n v="1"/>
    <n v="1"/>
  </r>
  <r>
    <s v="fdefb11b-7826-449f-b477-b500ea89c1d2"/>
    <d v="2022-11-10T00:00:00"/>
    <x v="167"/>
    <d v="2022-11-10T00:00:00"/>
    <n v="-0.006349085361335579"/>
    <n v="-0.006349085361335579"/>
    <x v="1"/>
    <n v="6.032258064516129"/>
    <n v="-0.03829932137321784"/>
    <n v="-0.0382993213732178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aef508a8cd78b85c364022df9f7b0c0371cfcad7fb7ddb8469a31b51d18e731"/>
    <n v="1"/>
    <n v="1"/>
  </r>
  <r>
    <s v="3c65f071-2772-47d7-a451-d75b5bf8a4ea"/>
    <d v="2022-11-10T00:00:00"/>
    <x v="167"/>
    <d v="2022-11-10T00:00:00"/>
    <n v="-0.004949882236894527"/>
    <n v="-0.004949882236894527"/>
    <x v="1"/>
    <n v="6.032258064516129"/>
    <n v="-0.02985896704191215"/>
    <n v="-0.0298589670419121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ef6e7e040a4697b407cc792037e7486ebbdb887babbe22b13fa26f85639ab71"/>
    <n v="1"/>
    <n v="1"/>
  </r>
  <r>
    <s v="74d4daa9-403d-4b2d-999f-cd3c9b667638"/>
    <d v="2022-11-10T00:00:00"/>
    <x v="167"/>
    <d v="2022-11-10T00:00:00"/>
    <n v="-0.004465884461374784"/>
    <n v="-0.004465884461374784"/>
    <x v="1"/>
    <n v="6.032258064516129"/>
    <n v="-0.02693936755732531"/>
    <n v="-0.026939367557325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db5158b42eeceebdd83363406cf10d8041adf264de81433057328d314068a6a"/>
    <n v="1"/>
    <n v="1"/>
  </r>
  <r>
    <s v="6c4cf68f-5226-4d97-a0c0-a5572fa0a6b2"/>
    <d v="2022-11-10T00:00:00"/>
    <x v="167"/>
    <d v="2022-11-10T00:00:00"/>
    <n v="-0.01661408015377994"/>
    <n v="-0.01661408015377994"/>
    <x v="1"/>
    <n v="6.032258064516129"/>
    <n v="-0.1002204189921564"/>
    <n v="-0.100220418992156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27429fc343c5349dbb3939366f7e9064a54e4dd0e78aaef6f5bbc6321305be"/>
    <n v="1"/>
    <n v="1"/>
  </r>
  <r>
    <s v="15b1fb0e-2cb9-4d9d-b108-d2c377a3f53d"/>
    <d v="2022-11-10T00:00:00"/>
    <x v="167"/>
    <d v="2022-11-10T00:00:00"/>
    <n v="-0.02528398443858309"/>
    <n v="-0.02528398443858309"/>
    <x v="1"/>
    <n v="6.032258064516129"/>
    <n v="-0.1525195190327432"/>
    <n v="-0.15251951903274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227a186953d3de4096a13044fb70baf77466f3659f68360c1c866acea7071e2"/>
    <n v="1"/>
    <n v="1"/>
  </r>
  <r>
    <s v="07258880-3823-45e3-8fa1-98e5ff732d85"/>
    <d v="2022-11-10T00:00:00"/>
    <x v="167"/>
    <d v="2022-11-10T00:00:00"/>
    <n v="-0.005170263049744096"/>
    <n v="-0.005170263049744096"/>
    <x v="1"/>
    <n v="6.032258064516129"/>
    <n v="-0.03118836097748858"/>
    <n v="-0.03118836097748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8342d96d44fcb7ee60e7c9c91c1e4dd2a8a9fce671905083f33eade81bb39e7"/>
    <n v="1"/>
    <n v="1"/>
  </r>
  <r>
    <s v="37b800ab-a445-4ef6-8450-f2b39e77b269"/>
    <d v="2022-11-10T00:00:00"/>
    <x v="167"/>
    <d v="2022-11-10T00:00:00"/>
    <n v="-0.005420219249013705"/>
    <n v="-0.005420219249013705"/>
    <x v="1"/>
    <n v="6.032258064516129"/>
    <n v="-0.03269616127630848"/>
    <n v="-0.0326961612763084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4d0627d7c3639663d29fa0a00f888981c35ebd3f6403c755c18624b12c92b14"/>
    <n v="1"/>
    <n v="1"/>
  </r>
  <r>
    <s v="4d0ed7ad-0cee-43a4-ae1f-585beace1efc"/>
    <d v="2022-11-10T00:00:00"/>
    <x v="167"/>
    <d v="2022-11-10T00:00:00"/>
    <n v="-0.006730201044740432"/>
    <n v="-0.006730201044740432"/>
    <x v="1"/>
    <n v="6.032258064516129"/>
    <n v="-0.04059830952795035"/>
    <n v="-0.040598309527950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c60f61caf16361d885f823e07588f476960fc4699b058f397ffb3a6040feb54"/>
    <n v="1"/>
    <n v="1"/>
  </r>
  <r>
    <s v="43519852-eb0c-49f1-a2c9-ceca805034d3"/>
    <d v="2022-11-10T00:00:00"/>
    <x v="167"/>
    <d v="2022-11-10T00:00:00"/>
    <n v="-0.006647716223006432"/>
    <n v="-0.006647716223006432"/>
    <x v="1"/>
    <n v="6.032258064516129"/>
    <n v="-0.04010073979684525"/>
    <n v="-0.0401007397968452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5f953d7c37a68b230ed6f14a5b256eb74837d9496989a662aa872a2fa3244aa"/>
    <n v="1"/>
    <n v="1"/>
  </r>
  <r>
    <s v="8be45b27-b055-4592-897f-6ad76f67c6b7"/>
    <d v="2022-11-10T00:00:00"/>
    <x v="167"/>
    <d v="2022-11-10T00:00:00"/>
    <n v="-0.04365851980868641"/>
    <n v="-0.04365851980868641"/>
    <x v="1"/>
    <n v="6.032258064516129"/>
    <n v="-0.2633594582007858"/>
    <n v="-0.2633594582007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a25cdcbc63acf6ddba596db37fa7c173449f4fe36dc0e1b7630523ea45e8c36"/>
    <n v="1"/>
    <n v="1"/>
  </r>
  <r>
    <s v="3edf2e65-01b9-4544-abd0-18ff4c97f715"/>
    <d v="2022-11-10T00:00:00"/>
    <x v="167"/>
    <d v="2022-11-10T00:00:00"/>
    <n v="-0.01892609787954931"/>
    <n v="-0.01892609787954931"/>
    <x v="1"/>
    <n v="6.032258064516129"/>
    <n v="-0.1141671065637329"/>
    <n v="-0.114167106563732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a7301e906d4705a456bd12b1915cd65c26d194de832c16a274c9467f92150"/>
    <n v="1"/>
    <n v="1"/>
  </r>
  <r>
    <s v="e039587d-89c8-4873-ac35-8b98ee81e3b0"/>
    <d v="2022-11-10T00:00:00"/>
    <x v="167"/>
    <d v="2022-11-10T00:00:00"/>
    <n v="-0.009493720210522208"/>
    <n v="-0.009493720210522208"/>
    <x v="1"/>
    <n v="6.032258064516129"/>
    <n v="-0.05726857030218235"/>
    <n v="-0.057268570302182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a63e741eddd01bbb33102fac75ff5896174434f8f6e63cdc6b08b6e9844a18"/>
    <n v="1"/>
    <n v="1"/>
  </r>
  <r>
    <s v="baaa3dd6-77a1-4d16-9ed1-87adf553330c"/>
    <d v="2022-11-10T00:00:00"/>
    <x v="167"/>
    <d v="2022-11-10T00:00:00"/>
    <n v="-0.009899915886800059"/>
    <n v="-0.009899915886800059"/>
    <x v="1"/>
    <n v="6.032258064516129"/>
    <n v="-0.059718847446181"/>
    <n v="-0.0597188474461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07ea3a5606ddb37ee1a5055e285bfc1a56a5ac2b7769e11912689dfe491ae8"/>
    <n v="1"/>
    <n v="1"/>
  </r>
  <r>
    <s v="3b3c7aa0-f0e9-4752-b166-ce02d8628b8d"/>
    <d v="2022-11-10T00:00:00"/>
    <x v="167"/>
    <d v="2022-11-10T00:00:00"/>
    <n v="-0.008293136468989727"/>
    <n v="-0.008293136468989727"/>
    <x v="1"/>
    <n v="6.032258064516129"/>
    <n v="-0.0500263393451961"/>
    <n v="-0.05002633934519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f24d3f704731c57a522ea3c25813b95912a420964d79d01f05da1e9cffd6ab"/>
    <n v="1"/>
    <n v="1"/>
  </r>
  <r>
    <s v="782186c6-86ce-47b1-b001-cef744c29b73"/>
    <d v="2022-11-10T00:00:00"/>
    <x v="167"/>
    <d v="2022-11-10T00:00:00"/>
    <n v="-0.006202668655603169"/>
    <n v="-0.006202668655603169"/>
    <x v="1"/>
    <n v="6.032258064516129"/>
    <n v="-0.03741609801928363"/>
    <n v="-0.0374160980192836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d87156a8c83e7229b79c2e15d74edb2a66991e6868e1be08bccbc04895f8c66"/>
    <n v="1"/>
    <n v="1"/>
  </r>
  <r>
    <s v="b974de18-071f-498e-80d1-60148c3997ed"/>
    <d v="2022-11-10T00:00:00"/>
    <x v="167"/>
    <d v="2022-11-10T00:00:00"/>
    <n v="-0.008789416585595951"/>
    <n v="-0.008789416585595951"/>
    <x v="1"/>
    <n v="6.032258064516129"/>
    <n v="-0.05302002908085299"/>
    <n v="-0.053020029080852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8e71d36f4e9752da2204150fb5d45f75ad335cdcaab5a85309909d3f62df283"/>
    <n v="1"/>
    <n v="1"/>
  </r>
  <r>
    <s v="b953cb4e-3f9a-4f9e-9c5e-1f43f5ed5b55"/>
    <d v="2022-11-10T00:00:00"/>
    <x v="167"/>
    <d v="2022-11-10T00:00:00"/>
    <n v="55"/>
    <n v="55"/>
    <x v="1"/>
    <n v="6.032258064516129"/>
    <n v="331.7741935483871"/>
    <n v="331.7741935483871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f5e74d72-659c-41df-80ce-151bdfb3f415"/>
    <d v="2022-11-10T00:00:00"/>
    <x v="167"/>
    <d v="2022-11-10T00:00:00"/>
    <n v="-0.005322315332228628"/>
    <n v="-0.005322315332228628"/>
    <x v="1"/>
    <n v="6.032258064516129"/>
    <n v="-0.03210557958473399"/>
    <n v="-0.0321055795847339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a6d4bf9e94c8dfcce71ae0f333de52ae450e69822983ee88839e04558f5d83"/>
    <n v="1"/>
    <n v="1"/>
  </r>
  <r>
    <s v="656563f6-01fe-4713-bd17-ca72038356e8"/>
    <d v="2022-11-10T00:00:00"/>
    <x v="167"/>
    <d v="2022-11-10T00:00:00"/>
    <n v="-0.005322832158388144"/>
    <n v="-0.005322832158388144"/>
    <x v="1"/>
    <n v="6.032258064516129"/>
    <n v="-0.03210869721350268"/>
    <n v="-0.032108697213502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8820fc57f0689f9818ddd8d543c7db4bb589d5f9e109ed0ef15f6ef28df41e4"/>
    <n v="1"/>
    <n v="1"/>
  </r>
  <r>
    <s v="81135802-7fdc-48d3-8710-11a68ee4978d"/>
    <d v="2022-11-10T00:00:00"/>
    <x v="167"/>
    <d v="2022-11-10T00:00:00"/>
    <n v="-0.007520590147820703"/>
    <n v="-0.007520590147820703"/>
    <x v="1"/>
    <n v="6.032258064516129"/>
    <n v="-0.04536614056911199"/>
    <n v="-0.045366140569111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5519222b18773a34f7f5ddc8a8733de267d21627118514e887caad9c7a31480"/>
    <n v="1"/>
    <n v="1"/>
  </r>
  <r>
    <s v="e42dfb2f-c0ca-43d7-8f70-ba48ea607a8c"/>
    <d v="2022-11-10T00:00:00"/>
    <x v="167"/>
    <d v="2022-11-10T00:00:00"/>
    <n v="-0.005051036883008092"/>
    <n v="-0.005051036883008092"/>
    <x v="1"/>
    <n v="6.032258064516129"/>
    <n v="-0.03046915797169398"/>
    <n v="-0.0304691579716939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3cd44fa08354b3756852557acf8dd94eb42ba01c21cc00719fc65548bbfd67e"/>
    <n v="1"/>
    <n v="1"/>
  </r>
  <r>
    <s v="a7703b75-d0c9-41bc-8b18-9c095cd73553"/>
    <d v="2022-11-10T00:00:00"/>
    <x v="167"/>
    <d v="2022-11-10T00:00:00"/>
    <n v="-0.006347382491242335"/>
    <n v="-0.006347382491242335"/>
    <x v="1"/>
    <n v="6.032258064516129"/>
    <n v="-0.03828904922136506"/>
    <n v="-0.038289049221365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c8ae5c1ba84e0e9b949905c29c5d0b040cc7197296850fe238beb59848a3d92"/>
    <n v="1"/>
    <n v="1"/>
  </r>
  <r>
    <s v="0b0e5a12-7cf2-4760-b29d-b969ea57b0b5"/>
    <d v="2022-11-10T00:00:00"/>
    <x v="167"/>
    <d v="2022-11-10T00:00:00"/>
    <n v="-0.009924888014344137"/>
    <n v="-0.009924888014344137"/>
    <x v="1"/>
    <n v="6.032258064516129"/>
    <n v="-0.05986948576394689"/>
    <n v="-0.0598694857639468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1d7946460e92ca2cef1c412a9979b1d6c178bb2dee946f754422da1e8323e4f"/>
    <n v="1"/>
    <n v="1"/>
  </r>
  <r>
    <s v="31e5174e-b52d-413b-bec9-d3114178d19a"/>
    <d v="2022-11-10T00:00:00"/>
    <x v="167"/>
    <d v="2022-11-10T00:00:00"/>
    <n v="-0.006499831625863305"/>
    <n v="-0.006499831625863305"/>
    <x v="1"/>
    <n v="6.032258064516129"/>
    <n v="-0.0392086617431109"/>
    <n v="-0.0392086617431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a27b871c2c5ab3fe86f81c8b1dfdd02edb6a6fe7d635fb5ec20b797d8d4290"/>
    <n v="1"/>
    <n v="1"/>
  </r>
  <r>
    <s v="7f086371-9af4-4d18-a673-05b41f00bd76"/>
    <d v="2022-11-10T00:00:00"/>
    <x v="167"/>
    <d v="2022-11-10T00:00:00"/>
    <n v="-0.005970387240072251"/>
    <n v="-0.005970387240072251"/>
    <x v="1"/>
    <n v="6.032258064516129"/>
    <n v="-0.03601491657721003"/>
    <n v="-0.0360149165772100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3f99d8ea740f00c8df07d15bbe5858ceccd935c8e479776df9cf13008610a1d"/>
    <n v="1"/>
    <n v="1"/>
  </r>
  <r>
    <s v="e1bf2720-cd5a-459e-b931-0c5bc1938233"/>
    <d v="2022-11-10T00:00:00"/>
    <x v="167"/>
    <d v="2022-11-10T00:00:00"/>
    <n v="-0.006406121607388369"/>
    <n v="-0.006406121607388369"/>
    <x v="1"/>
    <n v="6.032258064516129"/>
    <n v="-0.03864337872843952"/>
    <n v="-0.038643378728439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b154956ee24c47f9fa01928ab770c84f199cb6665927e682cb9dc8162177765"/>
    <n v="1"/>
    <n v="1"/>
  </r>
  <r>
    <s v="c2fd0efe-9057-408e-8bb4-e4fa976866e0"/>
    <d v="2022-11-10T00:00:00"/>
    <x v="167"/>
    <d v="2022-11-10T00:00:00"/>
    <n v="-0.0103775467436086"/>
    <n v="-0.0103775467436086"/>
    <x v="1"/>
    <n v="6.032258064516129"/>
    <n v="-0.06260004003402607"/>
    <n v="-0.0626000400340260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e796c9e185ba167b3a433800afb6373d2ebfaa8e1ed777e46876d67f99d9b76"/>
    <n v="1"/>
    <n v="1"/>
  </r>
  <r>
    <s v="d2ad8c6f-d5f0-4473-a7cf-f1f072a01c1f"/>
    <d v="2022-11-10T00:00:00"/>
    <x v="167"/>
    <d v="2022-11-10T00:00:00"/>
    <n v="-0.001443962848732"/>
    <n v="-0.001443962848732"/>
    <x v="1"/>
    <n v="6.032258064516129"/>
    <n v="-0.00871035653912529"/>
    <n v="-0.00871035653912529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e72bdce3-1328-4af7-8e07-4fdb173331a6"/>
    <d v="2022-11-10T00:00:00"/>
    <x v="167"/>
    <d v="2022-11-10T00:00:00"/>
    <n v="-0.0129591233098075"/>
    <n v="-0.0129591233098075"/>
    <x v="1"/>
    <n v="6.032258064516129"/>
    <n v="-0.07817277609464525"/>
    <n v="-0.0781727760946452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f3a68eb4a8fb998e69a58dd53737e15a6060c3a04b755592a2909c5da3064e8"/>
    <n v="1"/>
    <n v="1"/>
  </r>
  <r>
    <s v="500c8934-a6fe-4c17-a3e2-1873bad48c2d"/>
    <d v="2022-11-10T00:00:00"/>
    <x v="167"/>
    <d v="2022-11-10T00:00:00"/>
    <n v="-0.004278939765786784"/>
    <n v="-0.004278939765786784"/>
    <x v="1"/>
    <n v="6.032258064516129"/>
    <n v="-0.02581166890974608"/>
    <n v="-0.0258116689097460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1e2e86d7852c8893cc8216793100defe52e290d9a1b53e710bfd439c01bc4b5"/>
    <n v="1"/>
    <n v="1"/>
  </r>
  <r>
    <s v="50df8226-8005-4e92-8365-b1e0422978c0"/>
    <d v="2022-11-10T00:00:00"/>
    <x v="167"/>
    <d v="2022-11-10T00:00:00"/>
    <n v="-0.007514652016381053"/>
    <n v="-0.007514652016381053"/>
    <x v="1"/>
    <n v="6.032258064516129"/>
    <n v="-0.045330320227847"/>
    <n v="-0.0453303202278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2c9fbebcb8066b302b75b73eabbd0882e250daeb7718057799ba9bdcd71f62e"/>
    <n v="1"/>
    <n v="1"/>
  </r>
  <r>
    <s v="27bd4ac6-47fa-4408-96ac-41e2fce5c865"/>
    <d v="2022-11-10T00:00:00"/>
    <x v="167"/>
    <d v="2022-11-10T00:00:00"/>
    <n v="-0.004471812223021"/>
    <n v="-0.004471812223021"/>
    <x v="1"/>
    <n v="6.032258064516129"/>
    <n v="-0.02697512534532022"/>
    <n v="-0.0269751253453202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09a9ac7fe21eb4894a8e8f8330cf23a4d66298709160c9a6aa14428c9575b6"/>
    <n v="1"/>
    <n v="1"/>
  </r>
  <r>
    <s v="d6f1f4ef-2432-4f1c-b437-a2694681ecbb"/>
    <d v="2022-11-10T00:00:00"/>
    <x v="167"/>
    <d v="2022-11-10T00:00:00"/>
    <n v="-0.006448086235170272"/>
    <n v="-0.006448086235170272"/>
    <x v="1"/>
    <n v="6.032258064516129"/>
    <n v="-0.03889652019280131"/>
    <n v="-0.038896520192801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d48465b99d64f2b374104c90777b5071ef4eaaf4e739a86e20a508f9f01d5e"/>
    <n v="1"/>
    <n v="1"/>
  </r>
  <r>
    <s v="4d56b07a-2e6d-4153-89ea-ec9520bbd7e4"/>
    <d v="2022-11-10T00:00:00"/>
    <x v="167"/>
    <d v="2022-11-10T00:00:00"/>
    <n v="-0.005101860471293696"/>
    <n v="-0.005101860471293696"/>
    <x v="1"/>
    <n v="6.032258064516129"/>
    <n v="-0.03077573897199746"/>
    <n v="-0.0307757389719974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f80a5cdd2168cd39e1ad7f5f279ae83e74c5eca30192957feda96799ca591a7"/>
    <n v="1"/>
    <n v="1"/>
  </r>
  <r>
    <s v="b007605f-9e34-4db4-a643-fd048b2f3e71"/>
    <d v="2022-11-10T00:00:00"/>
    <x v="167"/>
    <d v="2022-11-10T00:00:00"/>
    <n v="-0.005684811746024216"/>
    <n v="-0.005684811746024216"/>
    <x v="1"/>
    <n v="6.032258064516129"/>
    <n v="-0.03429225150021059"/>
    <n v="-0.0342922515002105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d7b7552ad9070afbd2de03b24a583eda058998e65d6e2ada345385c9efa92e0"/>
    <n v="1"/>
    <n v="1"/>
  </r>
  <r>
    <s v="de5241c5-b0ed-40a2-bbcb-28671e473417"/>
    <d v="2022-11-10T00:00:00"/>
    <x v="167"/>
    <d v="2022-11-10T00:00:00"/>
    <n v="-0.005505549753390847"/>
    <n v="-0.005505549753390847"/>
    <x v="1"/>
    <n v="6.032258064516129"/>
    <n v="-0.03321089689948672"/>
    <n v="-0.0332108968994867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ba780d98ea9584aba43602ae2fab172e802d6de35a0c8331020adb4ed449183"/>
    <n v="1"/>
    <n v="1"/>
  </r>
  <r>
    <s v="ef443614-3173-49d2-88f9-87596e6fe89d"/>
    <d v="2022-11-10T00:00:00"/>
    <x v="167"/>
    <d v="2022-11-10T00:00:00"/>
    <n v="-0.005674410951966166"/>
    <n v="-0.005674410951966166"/>
    <x v="1"/>
    <n v="6.032258064516129"/>
    <n v="-0.03422951122637655"/>
    <n v="-0.0342295112263765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f7bbd4f002bdfa3ff7baf2065564a97f38178e932607490ce9409c24dc70bc"/>
    <n v="1"/>
    <n v="1"/>
  </r>
  <r>
    <s v="16270ea4-cb28-4242-9d4a-2de907b7e41e"/>
    <d v="2022-11-10T00:00:00"/>
    <x v="167"/>
    <d v="2022-11-10T00:00:00"/>
    <n v="-0.006162822674777181"/>
    <n v="-0.006162822674777181"/>
    <x v="1"/>
    <n v="6.032258064516129"/>
    <n v="-0.03717573678010751"/>
    <n v="-0.0371757367801075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a70f39bd05d0fdc952c25bfcb29c7fe9f1ef3e09dd289f964d23072330dec05"/>
    <n v="1"/>
    <n v="1"/>
  </r>
  <r>
    <s v="d443d950-0941-444a-ba26-808471614168"/>
    <d v="2022-11-10T00:00:00"/>
    <x v="167"/>
    <d v="2022-11-10T00:00:00"/>
    <n v="-0.004983640448753344"/>
    <n v="-0.004983640448753344"/>
    <x v="1"/>
    <n v="6.032258064516129"/>
    <n v="-0.03006260528764114"/>
    <n v="-0.0300626052876411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987eae213816822402f7d455bcada3da17fd02a00a0170b832474213f649f0"/>
    <n v="1"/>
    <n v="1"/>
  </r>
  <r>
    <s v="36274743-1944-4154-9414-bf84666dfbd8"/>
    <d v="2022-11-10T00:00:00"/>
    <x v="167"/>
    <d v="2022-11-10T00:00:00"/>
    <n v="-0.009586772846826647"/>
    <n v="-0.009586772846826647"/>
    <x v="1"/>
    <n v="6.032258064516129"/>
    <n v="-0.05782988781795429"/>
    <n v="-0.0578298878179542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b64e683aa8b761dcc8f6651ee1b7b42747aea9b4e5ca1738264b9fbeb3d1777"/>
    <n v="1"/>
    <n v="1"/>
  </r>
  <r>
    <s v="da7eee54-a7e8-476e-9c3e-621cee184aa9"/>
    <d v="2022-11-10T00:00:00"/>
    <x v="167"/>
    <d v="2022-11-10T00:00:00"/>
    <n v="-0.005246191098819456"/>
    <n v="-0.005246191098819456"/>
    <x v="1"/>
    <n v="6.032258064516129"/>
    <n v="-0.0316463785638464"/>
    <n v="-0.03164637856384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1f0630e23a397558a1bbde425d6c316e2cf19cb8aae2f0dd19105c3090a33a"/>
    <n v="1"/>
    <n v="1"/>
  </r>
  <r>
    <s v="84fe8358-4664-4fb6-b3c2-6f198d10b745"/>
    <d v="2022-11-10T00:00:00"/>
    <x v="167"/>
    <d v="2022-11-10T00:00:00"/>
    <n v="-0.006579218649551185"/>
    <n v="-0.006579218649551185"/>
    <x v="1"/>
    <n v="6.032258064516129"/>
    <n v="-0.03968754475697005"/>
    <n v="-0.0396875447569700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e3a69e9ffb9a289db94eabf3cb006211c21980ba9e5be4915b4202f76e7e1a"/>
    <n v="1"/>
    <n v="1"/>
  </r>
  <r>
    <s v="2cfb930d-a3c2-4a61-8fc9-ef71d368a986"/>
    <d v="2022-11-10T00:00:00"/>
    <x v="167"/>
    <d v="2022-11-10T00:00:00"/>
    <n v="-0.06390359950984074"/>
    <n v="-0.06390359950984074"/>
    <x v="1"/>
    <n v="6.032258064516129"/>
    <n v="-0.3854830034948458"/>
    <n v="-0.385483003494845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8947a867e929cc35e6c02ad4357c04f30609ac908c7df0d1fa2c2e885331b57"/>
    <n v="1"/>
    <n v="1"/>
  </r>
  <r>
    <s v="d4828330-5575-46f4-ad11-c2cb584014e7"/>
    <d v="2022-11-10T00:00:00"/>
    <x v="167"/>
    <d v="2022-11-10T00:00:00"/>
    <n v="-0.00438726371569584"/>
    <n v="-0.00438726371569584"/>
    <x v="1"/>
    <n v="6.032258064516129"/>
    <n v="-0.02646510693016523"/>
    <n v="-0.0264651069301652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694867cc2fbafa570d028970de6f5142b7df0ad4795ca4ba35d2608fba64004"/>
    <n v="1"/>
    <n v="1"/>
  </r>
  <r>
    <s v="f5319890-4865-4749-a9cd-d0d0639d79fb"/>
    <d v="2022-11-10T00:00:00"/>
    <x v="167"/>
    <d v="2022-11-10T00:00:00"/>
    <n v="-0.009604985568217088"/>
    <n v="-0.009604985568217088"/>
    <x v="1"/>
    <n v="6.032258064516129"/>
    <n v="-0.05793975165343856"/>
    <n v="-0.057939751653438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305262b7a4cf637920247afc9e5447d25bee3cab1646cfd62079e6ea09fc151"/>
    <n v="1"/>
    <n v="1"/>
  </r>
  <r>
    <s v="d24de2df-109c-4059-9713-1dbd96b81f18"/>
    <d v="2022-11-10T00:00:00"/>
    <x v="167"/>
    <d v="2022-11-10T00:00:00"/>
    <n v="-0.005514818248940088"/>
    <n v="-0.005514818248940088"/>
    <x v="1"/>
    <n v="6.032258064516129"/>
    <n v="-0.03326680685650956"/>
    <n v="-0.033266806856509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7db1318f491df7f42afe056b9fc9c26be65b0511692b299be7b024d9a49fb60"/>
    <n v="1"/>
    <n v="1"/>
  </r>
  <r>
    <s v="1770f064-4bc2-4449-8564-bfb4c6b37844"/>
    <d v="2022-11-10T00:00:00"/>
    <x v="167"/>
    <d v="2022-11-10T00:00:00"/>
    <n v="-0.004479739089988064"/>
    <n v="-0.004479739089988064"/>
    <x v="1"/>
    <n v="6.032258064516129"/>
    <n v="-0.02702294225250864"/>
    <n v="-0.027022942252508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d1c883b17dc5907360c17d4ed1205f7ecc58aa20d7dc60adffd19820e3d47de"/>
    <n v="1"/>
    <n v="1"/>
  </r>
  <r>
    <s v="cf3b1c53-264b-4d10-9272-17e0ae1a7aad"/>
    <d v="2022-11-10T00:00:00"/>
    <x v="167"/>
    <d v="2022-11-10T00:00:00"/>
    <n v="-0.009421191975374872"/>
    <n v="-0.009421191975374872"/>
    <x v="1"/>
    <n v="6.032258064516129"/>
    <n v="-0.05683106127080971"/>
    <n v="-0.0568310612708097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96417b16dd7f54af26a947a3dd2e367ecbdddfaf28bb6aac6c21886ff8dd2a9"/>
    <n v="1"/>
    <n v="1"/>
  </r>
  <r>
    <s v="6c93c50e-4c4c-4280-b628-ff6d9f363068"/>
    <d v="2022-11-10T00:00:00"/>
    <x v="167"/>
    <d v="2022-11-10T00:00:00"/>
    <n v="0.15"/>
    <n v="0.15"/>
    <x v="2"/>
    <n v="6974.462365591397"/>
    <n v="1046.16935483871"/>
    <n v="1046.16935483871"/>
    <n v="1"/>
    <m/>
    <m/>
    <s v="Ledger"/>
    <m/>
    <m/>
    <m/>
    <m/>
    <s v="Transferência via Crypto sem justificativa"/>
    <m/>
    <s v="Ledger"/>
    <m/>
    <x v="143"/>
    <s v="Receita Desconhecida"/>
    <s v="Others"/>
    <s v="Other Revenue"/>
    <s v="Other Revenue"/>
    <x v="12"/>
    <m/>
    <s v="0xb2bca9da0537b32347819ff5f635d3d8a711f421ada84d643c8e3057c8e6a03b"/>
    <n v="1"/>
    <n v="1"/>
  </r>
  <r>
    <s v="3e9cb67b-6668-42ce-ae91-ad2181978e14"/>
    <d v="2022-11-10T00:00:00"/>
    <x v="167"/>
    <d v="2022-11-10T00:00:00"/>
    <n v="-0.15"/>
    <n v="-0.15"/>
    <x v="2"/>
    <n v="6974.462365591397"/>
    <n v="-1046.16935483871"/>
    <n v="-1046.16935483871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4125"/>
    <d v="2022-11-09T00:00:00"/>
    <x v="168"/>
    <d v="2022-11-09T00:00:00"/>
    <n v="-1378.74"/>
    <n v="-1378.74"/>
    <x v="0"/>
    <n v="1"/>
    <n v="-1378.74"/>
    <n v="-1378.74"/>
    <n v="1"/>
    <m/>
    <s v="Cora"/>
    <s v="Lumx Studios S/A"/>
    <n v="100"/>
    <s v="Conselho"/>
    <s v="Lumx Studios S/A"/>
    <m/>
    <s v="Parcelamento de Débitos"/>
    <m/>
    <s v="Cora"/>
    <m/>
    <x v="31"/>
    <s v="Impostos"/>
    <s v="Tax And Fees"/>
    <s v="Tax And Fees"/>
    <s v="Tax And Fees"/>
    <x v="11"/>
    <m/>
    <m/>
    <n v="0"/>
    <n v="0"/>
  </r>
  <r>
    <s v="722"/>
    <d v="2022-11-09T00:00:00"/>
    <x v="168"/>
    <d v="2022-11-09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3"/>
    <d v="2022-11-09T00:00:00"/>
    <x v="168"/>
    <d v="2022-11-09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26"/>
    <d v="2022-11-08T00:00:00"/>
    <x v="169"/>
    <d v="2022-11-08T00:00:00"/>
    <n v="-64.7"/>
    <n v="-64.7"/>
    <x v="0"/>
    <n v="1"/>
    <n v="-64.7"/>
    <n v="-64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7"/>
    <d v="2022-11-08T00:00:00"/>
    <x v="169"/>
    <d v="2022-11-08T00:00:00"/>
    <n v="-14.19"/>
    <n v="-14.19"/>
    <x v="0"/>
    <n v="1"/>
    <n v="-14.19"/>
    <n v="-14.19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8"/>
    <d v="2022-11-08T00:00:00"/>
    <x v="169"/>
    <d v="2022-11-08T00:00:00"/>
    <n v="-335.82"/>
    <n v="-335.82"/>
    <x v="0"/>
    <n v="1"/>
    <n v="-335.82"/>
    <n v="-335.82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129"/>
    <d v="2022-11-08T00:00:00"/>
    <x v="169"/>
    <d v="2022-11-08T00:00:00"/>
    <n v="-924.36"/>
    <n v="-924.36"/>
    <x v="0"/>
    <n v="1"/>
    <n v="-924.36"/>
    <n v="-924.3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130"/>
    <d v="2022-11-08T00:00:00"/>
    <x v="169"/>
    <d v="2022-11-08T00:00:00"/>
    <n v="-1048.97"/>
    <n v="-1048.97"/>
    <x v="0"/>
    <n v="1"/>
    <n v="-1048.97"/>
    <n v="-1048.97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d740e96-c6bd-431e-968a-36456d33ffe4"/>
    <d v="2022-11-08T00:00:00"/>
    <x v="169"/>
    <d v="2022-11-08T00:00:00"/>
    <n v="0.0020025"/>
    <n v="0.0020025"/>
    <x v="3"/>
    <n v="6967.206266318539"/>
    <n v="13.95183054830287"/>
    <n v="13.951830548302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3ba864cda5a72257b7fba03bb1db82e280de5bbf1b02ac709e210da52a97353"/>
    <n v="1"/>
    <n v="1"/>
  </r>
  <r>
    <s v="4131"/>
    <d v="2022-11-07T00:00:00"/>
    <x v="170"/>
    <d v="2022-11-07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2"/>
    <d v="2022-11-07T00:00:00"/>
    <x v="170"/>
    <d v="2022-11-07T00:00:00"/>
    <n v="-42.7"/>
    <n v="-42.7"/>
    <x v="0"/>
    <n v="1"/>
    <n v="-42.7"/>
    <n v="-42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33"/>
    <d v="2022-11-07T00:00:00"/>
    <x v="170"/>
    <d v="2022-11-07T00:00:00"/>
    <n v="-4000"/>
    <n v="-4000"/>
    <x v="0"/>
    <n v="1"/>
    <n v="-4000"/>
    <n v="-4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4"/>
    <d v="2022-11-07T00:00:00"/>
    <x v="170"/>
    <d v="2022-11-07T00:00:00"/>
    <n v="-4339.3"/>
    <n v="-4339.3"/>
    <x v="0"/>
    <n v="1"/>
    <n v="-4339.3"/>
    <n v="-4339.3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135"/>
    <d v="2022-11-07T00:00:00"/>
    <x v="170"/>
    <d v="2022-11-07T00:00:00"/>
    <n v="-82.86"/>
    <n v="-82.86"/>
    <x v="0"/>
    <n v="1"/>
    <n v="-82.86"/>
    <n v="-82.86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136"/>
    <d v="2022-11-07T00:00:00"/>
    <x v="170"/>
    <d v="2022-11-07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e100e8f6-a382-4f34-b765-2326d3a5ef11"/>
    <d v="2022-11-07T00:00:00"/>
    <x v="170"/>
    <d v="2022-11-07T00:00:00"/>
    <n v="-0.1765337635074372"/>
    <n v="-0.1765337635074372"/>
    <x v="1"/>
    <n v="6.512953367875647"/>
    <n v="-1.149756169579526"/>
    <n v="-1.149756169579526"/>
    <n v="1"/>
    <m/>
    <s v="Ledger"/>
    <m/>
    <m/>
    <m/>
    <m/>
    <m/>
    <s v="Criação do contrato Meta Creative Week"/>
    <m/>
    <s v="Ledger"/>
    <m/>
    <x v="61"/>
    <s v="Blockchain"/>
    <s v="Technology &amp; Infrastructure"/>
    <s v="Operating Costs"/>
    <s v="Operating Costs"/>
    <x v="7"/>
    <m/>
    <s v="0x573e73790436223bb43213e360ccc935fb85e0a2f10d063b41655b93269d6f04"/>
    <n v="1"/>
    <n v="1"/>
  </r>
  <r>
    <s v="9b101294-0184-4017-a14d-a2422f6250e3"/>
    <d v="2022-11-07T00:00:00"/>
    <x v="170"/>
    <d v="2022-11-07T00:00:00"/>
    <n v="-0.006095937188038659"/>
    <n v="-0.006095937188038659"/>
    <x v="1"/>
    <n v="6.512953367875647"/>
    <n v="-0.03970255463919479"/>
    <n v="-0.0397025546391947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f82fd4dd6e79342e2ccfd7170383f2042088cbe948e84f3916dfe5108f720c4"/>
    <n v="1"/>
    <n v="1"/>
  </r>
  <r>
    <s v="0487b8a9-81c9-45df-8e5e-24142ec56421"/>
    <d v="2022-11-07T00:00:00"/>
    <x v="170"/>
    <d v="2022-11-07T00:00:00"/>
    <n v="-0.502247167554464"/>
    <n v="-0.502247167554464"/>
    <x v="1"/>
    <n v="6.512953367875647"/>
    <n v="-3.27111238142985"/>
    <n v="-3.27111238142985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9dfe7c5a-cc4b-457d-80b2-c7e2c19bbec8"/>
    <d v="2022-11-07T00:00:00"/>
    <x v="170"/>
    <d v="2022-11-07T00:00:00"/>
    <n v="-0.01028743791595954"/>
    <n v="-0.01028743791595954"/>
    <x v="1"/>
    <n v="6.512953367875647"/>
    <n v="-0.06700160342156029"/>
    <n v="-0.067001603421560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62911ee28fa18f97ed24b5fc8cc22c7570cd2128e0f3d0da0b58e325ed96845"/>
    <n v="1"/>
    <n v="1"/>
  </r>
  <r>
    <s v="70d5b612-c0aa-49ee-b6c7-96d46ab949fd"/>
    <d v="2022-11-07T00:00:00"/>
    <x v="170"/>
    <d v="2022-11-07T00:00:00"/>
    <n v="0.5"/>
    <n v="0.5"/>
    <x v="1"/>
    <n v="6.512953367875647"/>
    <n v="3.256476683937823"/>
    <n v="3.256476683937823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af7a3d2a-ff69-441d-845a-62ef866cf8fd"/>
    <d v="2022-11-07T00:00:00"/>
    <x v="170"/>
    <d v="2022-11-07T00:00:00"/>
    <n v="-0.00868383533267348"/>
    <n v="-0.00868383533267348"/>
    <x v="1"/>
    <n v="6.512953367875647"/>
    <n v="-0.05655741457601328"/>
    <n v="-0.0565574145760132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57b7319508f70d29ecd10778c3dc6ee4aa16a991c0e9c458e58a521fb3848ab8"/>
    <n v="1"/>
    <n v="1"/>
  </r>
  <r>
    <s v="9c11961d-ebb0-4560-9ea4-155244a22b45"/>
    <d v="2022-11-07T00:00:00"/>
    <x v="170"/>
    <d v="2022-11-07T00:00:00"/>
    <n v="-0.002836149707709204"/>
    <n v="-0.002836149707709204"/>
    <x v="1"/>
    <n v="6.512953367875647"/>
    <n v="-0.01847171079062419"/>
    <n v="-0.0184717107906241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94709ee2d4893666f8e637c122619614593b317281acacd40e369e1418f237d"/>
    <n v="1"/>
    <n v="1"/>
  </r>
  <r>
    <s v="4137"/>
    <d v="2022-11-06T00:00:00"/>
    <x v="171"/>
    <d v="2022-11-06T00:00:00"/>
    <n v="-118.05"/>
    <n v="-118.05"/>
    <x v="0"/>
    <n v="1"/>
    <n v="-118.05"/>
    <n v="-118.05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38"/>
    <d v="2022-11-06T00:00:00"/>
    <x v="171"/>
    <d v="2022-11-06T00:00:00"/>
    <n v="-84.22"/>
    <n v="-84.22"/>
    <x v="0"/>
    <n v="1"/>
    <n v="-84.22"/>
    <n v="-84.22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e1d38e5e-b863-4a7c-9121-1cdad76f96bd"/>
    <d v="2022-11-06T00:00:00"/>
    <x v="171"/>
    <d v="2022-11-06T00:00:00"/>
    <n v="0.0011625"/>
    <n v="0.0011625"/>
    <x v="2"/>
    <n v="8005.918367346939"/>
    <n v="9.306880102040816"/>
    <n v="9.3068801020408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ac6da6cbd4663b26cb848949b4773ebb379eed03b374f1e6dd725b5878d81a74"/>
    <n v="1"/>
    <n v="1"/>
  </r>
  <r>
    <s v="4139"/>
    <d v="2022-11-05T00:00:00"/>
    <x v="172"/>
    <d v="2022-11-05T00:00:00"/>
    <n v="-273"/>
    <n v="-273"/>
    <x v="0"/>
    <n v="1"/>
    <n v="-273"/>
    <n v="-273"/>
    <n v="1"/>
    <m/>
    <s v="Conta Simples"/>
    <s v="Buser Brasil Tecnologia Ltda."/>
    <n v="100"/>
    <m/>
    <s v="Buser Brasil Tecnologia Ltda.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40"/>
    <d v="2022-11-05T00:00:00"/>
    <x v="172"/>
    <d v="2022-11-05T00:00:00"/>
    <n v="-552.15"/>
    <n v="-552.15"/>
    <x v="0"/>
    <n v="1"/>
    <n v="-552.15"/>
    <n v="-552.15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183fcd61-2c5b-4dca-88f5-2bd32af77936"/>
    <d v="2022-11-05T00:00:00"/>
    <x v="172"/>
    <d v="2022-11-05T00:00:00"/>
    <n v="0.0011325"/>
    <n v="0.0011325"/>
    <x v="2"/>
    <n v="8274.529740721911"/>
    <n v="9.370904931367566"/>
    <n v="9.37090493136756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b898e002a1801e358ef4102a1b57ad9c0071a2f7f5f2b4989f73742a1b502f41"/>
    <n v="1"/>
    <n v="1"/>
  </r>
  <r>
    <s v="4141"/>
    <d v="2022-11-04T00:00:00"/>
    <x v="173"/>
    <d v="2022-11-04T00:00:00"/>
    <n v="-4500"/>
    <n v="-4500"/>
    <x v="0"/>
    <n v="1"/>
    <n v="-4500"/>
    <n v="-4500"/>
    <n v="1"/>
    <m/>
    <s v="Cora"/>
    <s v="Mariana Heiderich Morgado"/>
    <n v="100"/>
    <s v="Marketing"/>
    <s v="Mariana Heiderich Morgad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2"/>
    <d v="2022-11-04T00:00:00"/>
    <x v="173"/>
    <d v="2022-11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143"/>
    <d v="2022-11-04T00:00:00"/>
    <x v="173"/>
    <d v="2022-11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4"/>
    <d v="2022-11-04T00:00:00"/>
    <x v="173"/>
    <d v="2022-11-04T00:00:00"/>
    <n v="-1500"/>
    <n v="-1500"/>
    <x v="0"/>
    <n v="1"/>
    <n v="-1500"/>
    <n v="-1500"/>
    <n v="1"/>
    <m/>
    <s v="Cora"/>
    <s v="Mariana Heiderich Morgado"/>
    <n v="100"/>
    <s v="Marketing"/>
    <s v="Mariana Heiderich Morgado"/>
    <m/>
    <s v="Prestação de Serviço Setembro"/>
    <m/>
    <s v="Cora"/>
    <m/>
    <x v="39"/>
    <s v="Despesas com Pessoal"/>
    <s v="People"/>
    <s v="People"/>
    <s v="People"/>
    <x v="9"/>
    <m/>
    <m/>
    <n v="0"/>
    <n v="0"/>
  </r>
  <r>
    <s v="4145"/>
    <d v="2022-11-04T00:00:00"/>
    <x v="173"/>
    <d v="2022-11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6"/>
    <d v="2022-11-04T00:00:00"/>
    <x v="173"/>
    <d v="2022-11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7"/>
    <d v="2022-11-04T00:00:00"/>
    <x v="173"/>
    <d v="2022-11-04T00:00:00"/>
    <n v="-4000"/>
    <n v="-4000"/>
    <x v="0"/>
    <n v="1"/>
    <n v="-4000"/>
    <n v="-4000"/>
    <n v="1"/>
    <m/>
    <s v="Cora"/>
    <s v="Samantha Leal Conceição Schmitz"/>
    <n v="100"/>
    <m/>
    <s v="Samantha Leal Conceição Schmitz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8"/>
    <d v="2022-11-04T00:00:00"/>
    <x v="173"/>
    <d v="2022-11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9"/>
    <d v="2022-11-04T00:00:00"/>
    <x v="173"/>
    <d v="2022-11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0"/>
    <d v="2022-11-04T00:00:00"/>
    <x v="173"/>
    <d v="2022-11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1"/>
    <d v="2022-11-04T00:00:00"/>
    <x v="173"/>
    <d v="2022-11-04T00:00:00"/>
    <n v="-790.3200000000001"/>
    <n v="-790.3200000000001"/>
    <x v="0"/>
    <n v="1"/>
    <n v="-790.3200000000001"/>
    <n v="-790.3200000000001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2"/>
    <d v="2022-11-04T00:00:00"/>
    <x v="173"/>
    <d v="2022-11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3"/>
    <d v="2022-11-04T00:00:00"/>
    <x v="173"/>
    <d v="2022-11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154"/>
    <d v="2022-11-04T00:00:00"/>
    <x v="173"/>
    <d v="2022-11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5"/>
    <d v="2022-11-04T00:00:00"/>
    <x v="173"/>
    <d v="2022-11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6"/>
    <d v="2022-11-04T00:00:00"/>
    <x v="173"/>
    <d v="2022-11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7"/>
    <d v="2022-11-04T00:00:00"/>
    <x v="173"/>
    <d v="2022-11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8"/>
    <d v="2022-11-04T00:00:00"/>
    <x v="173"/>
    <d v="2022-11-04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9"/>
    <d v="2022-11-04T00:00:00"/>
    <x v="173"/>
    <d v="2022-11-04T00:00:00"/>
    <n v="-85"/>
    <n v="-85"/>
    <x v="0"/>
    <n v="1"/>
    <n v="-85"/>
    <n v="-8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160"/>
    <d v="2022-11-04T00:00:00"/>
    <x v="173"/>
    <d v="2022-11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161"/>
    <d v="2022-11-04T00:00:00"/>
    <x v="173"/>
    <d v="2022-11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162"/>
    <d v="2022-11-04T00:00:00"/>
    <x v="173"/>
    <d v="2022-11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3"/>
    <d v="2022-11-04T00:00:00"/>
    <x v="173"/>
    <d v="2022-11-04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164"/>
    <d v="2022-11-04T00:00:00"/>
    <x v="173"/>
    <d v="2022-11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5"/>
    <d v="2022-11-04T00:00:00"/>
    <x v="173"/>
    <d v="2022-11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6"/>
    <d v="2022-11-04T00:00:00"/>
    <x v="173"/>
    <d v="2022-11-04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3"/>
    <d v="2022-11-04T00:00:00"/>
    <x v="173"/>
    <d v="2022-11-04T00:00:00"/>
    <n v="253.11"/>
    <n v="253.11"/>
    <x v="0"/>
    <n v="1"/>
    <n v="253.11"/>
    <n v="253.11"/>
    <n v="1"/>
    <m/>
    <s v="Lumx Studios S/A"/>
    <s v="Mercado Pago"/>
    <n v="100"/>
    <s v="Lumx"/>
    <s v="Lumx Studios S/A"/>
    <m/>
    <s v="Estorno - 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88142675-b95d-405d-862e-fd13b65cbca5"/>
    <d v="2022-11-04T00:00:00"/>
    <x v="173"/>
    <d v="2022-11-04T00:00:00"/>
    <n v="0.00198"/>
    <n v="0.00198"/>
    <x v="3"/>
    <n v="8363.294356888662"/>
    <n v="16.55932282663955"/>
    <n v="16.5593228266395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cca258d98e37ed522cbd4e3a7ebbb560d4b56b5dadcfb497b28434c98ce16a6"/>
    <n v="1"/>
    <n v="1"/>
  </r>
  <r>
    <s v="1af9390c-e059-4670-b64e-aa763e8f5698"/>
    <d v="2022-11-04T00:00:00"/>
    <x v="173"/>
    <d v="2022-11-04T00:00:00"/>
    <n v="0.0011325"/>
    <n v="0.0011325"/>
    <x v="2"/>
    <n v="8379.766141331977"/>
    <n v="9.490085155058464"/>
    <n v="9.49008515505846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4d678784e29e035b280e2516f04f31cb790d55c08a803e40d022e64849889b3"/>
    <n v="1"/>
    <n v="1"/>
  </r>
  <r>
    <s v="387"/>
    <d v="2022-11-03T00:00:00"/>
    <x v="174"/>
    <d v="2022-11-03T00:00:00"/>
    <n v="1265.07"/>
    <n v="1265.07"/>
    <x v="0"/>
    <n v="1"/>
    <n v="1265.07"/>
    <n v="1265.07"/>
    <n v="1"/>
    <m/>
    <s v="Lumx Studios S/A"/>
    <s v="Btg - Conta Corrente"/>
    <n v="100"/>
    <s v="Lumx"/>
    <s v="Lumx Studios S/A"/>
    <m/>
    <s v="Pix Recebido Aleatoriamente na Conta do Btg"/>
    <m/>
    <s v="Btg - Conta Corrente"/>
    <m/>
    <x v="143"/>
    <s v="Receita Desconhecida"/>
    <s v="Others"/>
    <s v="Other Revenue"/>
    <s v="Other Revenue"/>
    <x v="12"/>
    <m/>
    <m/>
    <n v="0"/>
    <n v="0"/>
  </r>
  <r>
    <s v="4168"/>
    <d v="2022-11-03T00:00:00"/>
    <x v="174"/>
    <d v="2022-11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169"/>
    <d v="2022-11-03T00:00:00"/>
    <x v="174"/>
    <d v="2022-11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170"/>
    <d v="2022-11-03T00:00:00"/>
    <x v="174"/>
    <d v="2022-1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94"/>
    <d v="2022-11-03T00:00:00"/>
    <x v="174"/>
    <d v="2022-11-03T00:00:00"/>
    <n v="-54.83"/>
    <n v="-54.83"/>
    <x v="0"/>
    <n v="1"/>
    <n v="-54.83"/>
    <n v="-54.83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3"/>
    <d v="2022-11-03T00:00:00"/>
    <x v="174"/>
    <d v="2022-11-03T00:00:00"/>
    <n v="160000"/>
    <n v="160000"/>
    <x v="0"/>
    <n v="1"/>
    <n v="160000"/>
    <n v="1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24"/>
    <d v="2022-11-03T00:00:00"/>
    <x v="174"/>
    <d v="2022-1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25"/>
    <d v="2022-11-03T00:00:00"/>
    <x v="174"/>
    <d v="2022-11-0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4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5"/>
    <d v="2022-11-03T00:00:00"/>
    <x v="174"/>
    <d v="2022-11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86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202a1039-c2dc-4aff-a73c-38f414f05c24"/>
    <d v="2022-11-03T00:00:00"/>
    <x v="174"/>
    <d v="2022-11-03T00:00:00"/>
    <n v="0.001875"/>
    <n v="0.001875"/>
    <x v="3"/>
    <n v="7895.152140278495"/>
    <n v="14.80341026302218"/>
    <n v="14.8034102630221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3b01c85a024762f66e9f7870a393eb4bd6031848906c7504a77eb4600503da4"/>
    <n v="1"/>
    <n v="1"/>
  </r>
  <r>
    <s v="4171"/>
    <d v="2022-11-02T00:00:00"/>
    <x v="175"/>
    <d v="2022-11-02T00:00:00"/>
    <n v="-114.07"/>
    <n v="-114.07"/>
    <x v="0"/>
    <n v="1"/>
    <n v="-114.07"/>
    <n v="-114.07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5103ff16-d2f6-4154-8cff-ad38d09a4e07"/>
    <d v="2022-11-02T00:00:00"/>
    <x v="175"/>
    <d v="2022-11-02T00:00:00"/>
    <n v="0.00198"/>
    <n v="0.00198"/>
    <x v="3"/>
    <n v="7879.242345614944"/>
    <n v="15.60089984431759"/>
    <n v="15.6008998443175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7e3c40f99e890e65a9208ae9e7f3caad9f199b39d14f3e440bbdb9e4c5f74da"/>
    <n v="1"/>
    <n v="1"/>
  </r>
  <r>
    <s v="4172"/>
    <d v="2022-11-01T00:00:00"/>
    <x v="176"/>
    <d v="2022-11-01T00:00:00"/>
    <n v="-1499.81"/>
    <n v="-1499.81"/>
    <x v="0"/>
    <n v="1"/>
    <n v="-1499.81"/>
    <n v="-1499.81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173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5"/>
    <d v="2022-11-01T00:00:00"/>
    <x v="176"/>
    <d v="2022-11-01T00:00:00"/>
    <n v="-223.53"/>
    <n v="-223.53"/>
    <x v="0"/>
    <n v="1"/>
    <n v="-223.53"/>
    <n v="-223.53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176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296"/>
    <d v="2022-11-01T00:00:00"/>
    <x v="176"/>
    <d v="2022-11-01T00:00:00"/>
    <n v="-4.14"/>
    <n v="-4.14"/>
    <x v="0"/>
    <n v="1"/>
    <n v="-4.14"/>
    <n v="-4.14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039278e8-35e8-4492-a653-3ea5001f1303"/>
    <d v="2022-11-01T00:00:00"/>
    <x v="176"/>
    <d v="2022-11-01T00:00:00"/>
    <n v="0.00201"/>
    <n v="0.00201"/>
    <x v="3"/>
    <n v="8178.80829015544"/>
    <n v="16.43940466321244"/>
    <n v="16.4394046632124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f03b84c8d328a288f2644d16a865b619de5b3cea26723ff0897eee0ad7ba31f"/>
    <n v="1"/>
    <n v="1"/>
  </r>
  <r>
    <s v="2c42df14-26e5-4c49-8777-9a3fda398c10"/>
    <d v="2022-11-01T00:00:00"/>
    <x v="176"/>
    <d v="2022-11-01T00:00:00"/>
    <n v="0.000975"/>
    <n v="0.000975"/>
    <x v="3"/>
    <n v="8178.80829015544"/>
    <n v="7.974338082901554"/>
    <n v="7.97433808290155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812f067173cc5cf5d76d9c192471cad0b43af14e1b32ceefb45fac46d21c866"/>
    <n v="1"/>
    <n v="1"/>
  </r>
  <r>
    <s v="064cdf67-933e-401b-b9b2-dee40a125247"/>
    <d v="2022-11-01T00:00:00"/>
    <x v="176"/>
    <d v="2022-11-01T00:00:00"/>
    <n v="0.00105"/>
    <n v="0.00105"/>
    <x v="2"/>
    <n v="8186.476683937824"/>
    <n v="8.595800518134714"/>
    <n v="8.5958005181347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673f41752dfc5961a4422bf1fe5086aa78382b65b42047ecfaba5f80ad2c8b"/>
    <n v="1"/>
    <n v="1"/>
  </r>
  <r>
    <s v="4177"/>
    <d v="2022-10-31T00:00:00"/>
    <x v="177"/>
    <d v="2022-10-31T00:00:00"/>
    <n v="-7950"/>
    <n v="-7950"/>
    <x v="0"/>
    <n v="1"/>
    <n v="-7950"/>
    <n v="-7950"/>
    <n v="1"/>
    <m/>
    <s v="Cora"/>
    <s v="Lider Servicos Paralegais Ltda"/>
    <n v="100"/>
    <m/>
    <s v="Lider Servicos Paralegais Ltda"/>
    <m/>
    <s v="Pagamento Lider Serviços Paralegais"/>
    <m/>
    <s v="Cora"/>
    <m/>
    <x v="48"/>
    <s v="Round de Captação"/>
    <s v="Others"/>
    <s v="Operating Costs"/>
    <s v="Operating Costs"/>
    <x v="1"/>
    <m/>
    <m/>
    <n v="0"/>
    <n v="0"/>
  </r>
  <r>
    <s v="4178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9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0"/>
    <d v="2022-10-31T00:00:00"/>
    <x v="177"/>
    <d v="2022-10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1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2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3"/>
    <d v="2022-10-31T00:00:00"/>
    <x v="177"/>
    <d v="2022-10-31T00:00:00"/>
    <n v="-25"/>
    <n v="-25"/>
    <x v="0"/>
    <n v="1"/>
    <n v="-25"/>
    <n v="-25"/>
    <n v="1"/>
    <m/>
    <s v="Cora"/>
    <s v="Lumx Studios S/A"/>
    <n v="100"/>
    <s v="Conselho"/>
    <s v="Lumx Studios S/A"/>
    <m/>
    <s v="Serviço de Frete do Letreiro"/>
    <m/>
    <s v="Cora"/>
    <m/>
    <x v="5"/>
    <s v="Despesas de Escritório"/>
    <s v="Office"/>
    <s v="Administrative Costs"/>
    <s v="Administrative Costs"/>
    <x v="4"/>
    <m/>
    <m/>
    <n v="0"/>
    <n v="0"/>
  </r>
  <r>
    <s v="4184"/>
    <d v="2022-10-31T00:00:00"/>
    <x v="177"/>
    <d v="2022-10-31T00:00:00"/>
    <n v="-5750.58"/>
    <n v="-5750.58"/>
    <x v="0"/>
    <n v="1"/>
    <n v="-5750.58"/>
    <n v="-5750.5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0"/>
    <d v="2022-10-31T00:00:00"/>
    <x v="177"/>
    <d v="2022-10-31T00:00:00"/>
    <n v="17.07"/>
    <n v="17.07"/>
    <x v="0"/>
    <n v="1"/>
    <n v="17.07"/>
    <n v="17.0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726"/>
    <d v="2022-10-31T00:00:00"/>
    <x v="177"/>
    <d v="2022-10-31T00:00:00"/>
    <n v="5500"/>
    <n v="5500"/>
    <x v="0"/>
    <n v="1"/>
    <n v="5500"/>
    <n v="5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7"/>
    <d v="2022-10-31T00:00:00"/>
    <x v="177"/>
    <d v="2022-10-31T00:00:00"/>
    <n v="-5500"/>
    <n v="-5500"/>
    <x v="0"/>
    <n v="1"/>
    <n v="-5500"/>
    <n v="-5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85"/>
    <d v="2022-10-30T00:00:00"/>
    <x v="178"/>
    <d v="2022-10-30T00:00:00"/>
    <n v="-511.8"/>
    <n v="-511.8"/>
    <x v="0"/>
    <n v="1"/>
    <n v="-511.8"/>
    <n v="-511.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348083e-01b0-4f4b-8994-c9859c3dbcad"/>
    <d v="2022-10-30T00:00:00"/>
    <x v="178"/>
    <d v="2022-10-30T00:00:00"/>
    <n v="0.00201"/>
    <n v="0.00201"/>
    <x v="3"/>
    <n v="8512.199036918139"/>
    <n v="17.10952006420546"/>
    <n v="17.109520064205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b385fe31cf327b68d7c573d1e2866cfdea1cab842f72313eef58dfbb36d7e22"/>
    <n v="1"/>
    <n v="1"/>
  </r>
  <r>
    <s v="4186"/>
    <d v="2022-10-29T00:00:00"/>
    <x v="179"/>
    <d v="2022-10-29T00:00:00"/>
    <n v="-1500"/>
    <n v="-1500"/>
    <x v="0"/>
    <n v="1"/>
    <n v="-1500"/>
    <n v="-1500"/>
    <n v="1"/>
    <m/>
    <s v="Cor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31"/>
    <s v="Impostos"/>
    <s v="Tax And Fees"/>
    <s v="Tax And Fees"/>
    <s v="Tax And Fees"/>
    <x v="11"/>
    <m/>
    <m/>
    <n v="0"/>
    <n v="0"/>
  </r>
  <r>
    <s v="727"/>
    <d v="2022-10-28T00:00:00"/>
    <x v="180"/>
    <d v="2022-10-28T00:00:00"/>
    <n v="18000"/>
    <n v="18000"/>
    <x v="0"/>
    <n v="1"/>
    <n v="18000"/>
    <n v="18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8"/>
    <d v="2022-10-28T00:00:00"/>
    <x v="180"/>
    <d v="2022-10-28T00:00:00"/>
    <n v="-18000"/>
    <n v="-18000"/>
    <x v="0"/>
    <n v="1"/>
    <n v="-18000"/>
    <n v="-18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25142c79-0905-4994-a02c-8177af4ee81d"/>
    <d v="2022-10-28T00:00:00"/>
    <x v="180"/>
    <d v="2022-10-28T00:00:00"/>
    <n v="-0.004857978515809334"/>
    <n v="-0.004857978515809334"/>
    <x v="1"/>
    <n v="5.017525225703664"/>
    <n v="-0.02437502974899978"/>
    <n v="-0.0243750297489997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4a501c6a1b7e841252026cd4d7bc69fae5add56948e84d885cdf7da78bb9edc"/>
    <n v="1"/>
    <n v="1"/>
  </r>
  <r>
    <s v="b7ce41eb-fbab-479d-8bfd-bca9311de0da"/>
    <d v="2022-10-28T00:00:00"/>
    <x v="180"/>
    <d v="2022-10-28T00:00:00"/>
    <n v="0.0015075"/>
    <n v="0.0015075"/>
    <x v="2"/>
    <n v="8246.840148698886"/>
    <n v="12.43211152416357"/>
    <n v="12.4321115241635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f9ae58f6902843967fd375041ea6fb11d9d21cb5c94e8a0715267cabe893e40"/>
    <n v="1"/>
    <n v="1"/>
  </r>
  <r>
    <s v="3959"/>
    <d v="2022-10-27T00:00:00"/>
    <x v="181"/>
    <d v="2022-10-27T00:00:00"/>
    <n v="-159.9"/>
    <n v="-159.9"/>
    <x v="0"/>
    <n v="1"/>
    <n v="-159.9"/>
    <n v="-159.9"/>
    <n v="1"/>
    <m/>
    <s v="Conta Simples"/>
    <s v="Certisign Certificadora Digital S.A"/>
    <n v="100"/>
    <m/>
    <s v="Certisign Certificadora Digital S.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187"/>
    <d v="2022-10-27T00:00:00"/>
    <x v="181"/>
    <d v="2022-10-27T00:00:00"/>
    <n v="-45.13"/>
    <n v="-45.13"/>
    <x v="0"/>
    <n v="1"/>
    <n v="-45.13"/>
    <n v="-45.13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89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0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1"/>
    <d v="2022-10-27T00:00:00"/>
    <x v="181"/>
    <d v="2022-10-27T00:00:00"/>
    <n v="-159.9"/>
    <n v="-159.9"/>
    <x v="0"/>
    <n v="1"/>
    <n v="-159.9"/>
    <n v="-159.9"/>
    <n v="1"/>
    <m/>
    <s v="Conta Simples"/>
    <s v="Lumx Studios S/A"/>
    <n v="100"/>
    <s v="Conselho"/>
    <s v="Lumx Studios S/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42"/>
    <d v="2022-10-27T00:00:00"/>
    <x v="181"/>
    <d v="2022-10-27T00:00:00"/>
    <n v="460.25"/>
    <n v="460.25"/>
    <x v="0"/>
    <n v="1"/>
    <n v="460.25"/>
    <n v="460.25"/>
    <n v="1"/>
    <m/>
    <s v="Lumx Studios S/A"/>
    <s v="Conta Simples"/>
    <n v="100"/>
    <s v="Comercial"/>
    <s v="Lumx Studios S/A"/>
    <m/>
    <s v="Estorno - 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99995ca6-6d9d-4d5d-90d9-5d70465f0529"/>
    <d v="2022-10-27T00:00:00"/>
    <x v="181"/>
    <d v="2022-10-27T00:00:00"/>
    <n v="0.0015075"/>
    <n v="0.0015075"/>
    <x v="2"/>
    <n v="8015.106382978723"/>
    <n v="12.08277287234042"/>
    <n v="12.0827728723404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bba8cf2e852d834367f49f82dc2e5d06976aadcc1177efaf4fe91606dd4085d"/>
    <n v="1"/>
    <n v="1"/>
  </r>
  <r>
    <s v="4192"/>
    <d v="2022-10-26T00:00:00"/>
    <x v="182"/>
    <d v="2022-10-26T00:00:00"/>
    <n v="-434.54"/>
    <n v="-434.54"/>
    <x v="0"/>
    <n v="1"/>
    <n v="-434.54"/>
    <n v="-434.54"/>
    <n v="1"/>
    <m/>
    <s v="Conta Simples"/>
    <s v="Freepik"/>
    <n v="100"/>
    <m/>
    <s v="Freepik"/>
    <m/>
    <s v="Software - Freepik"/>
    <m/>
    <s v="Conta Simples"/>
    <m/>
    <x v="146"/>
    <s v="Software"/>
    <s v="Technology &amp; Infrastructure"/>
    <s v="Technology &amp; Infrastructure"/>
    <s v="Technology &amp; Infrastructure"/>
    <x v="3"/>
    <m/>
    <m/>
    <n v="0"/>
    <n v="0"/>
  </r>
  <r>
    <s v="4193"/>
    <d v="2022-10-26T00:00:00"/>
    <x v="182"/>
    <d v="2022-10-26T00:00:00"/>
    <n v="-3000"/>
    <n v="-3000"/>
    <x v="0"/>
    <n v="1"/>
    <n v="-3000"/>
    <n v="-30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94"/>
    <d v="2022-10-26T00:00:00"/>
    <x v="182"/>
    <d v="2022-10-26T00:00:00"/>
    <n v="-4023.24"/>
    <n v="-4023.24"/>
    <x v="0"/>
    <n v="1"/>
    <n v="-4023.24"/>
    <n v="-4023.24"/>
    <n v="1"/>
    <m/>
    <s v="Cora"/>
    <s v="Velazquez &amp; Drummond Aa"/>
    <n v="100"/>
    <m/>
    <s v="Velazquez &amp; Drummond Aa"/>
    <m/>
    <s v="Iptu + Manutenção Predial"/>
    <m/>
    <s v="Cora"/>
    <m/>
    <x v="147"/>
    <s v="Despesas de Escritório"/>
    <s v="Office"/>
    <s v="Administrative Costs"/>
    <s v="Administrative Costs"/>
    <x v="4"/>
    <m/>
    <m/>
    <n v="0"/>
    <n v="0"/>
  </r>
  <r>
    <s v="4195"/>
    <d v="2022-10-26T00:00:00"/>
    <x v="182"/>
    <d v="2022-10-26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196"/>
    <d v="2022-10-26T00:00:00"/>
    <x v="182"/>
    <d v="2022-10-26T00:00:00"/>
    <n v="-489.61"/>
    <n v="-489.61"/>
    <x v="0"/>
    <n v="1"/>
    <n v="-489.61"/>
    <n v="-489.61"/>
    <n v="1"/>
    <m/>
    <s v="Conta Simples"/>
    <s v="Metabase"/>
    <n v="100"/>
    <m/>
    <s v="Metabase"/>
    <m/>
    <s v="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dc57276c-830d-46ef-aab6-c96a1bfd663b"/>
    <d v="2022-10-26T00:00:00"/>
    <x v="182"/>
    <d v="2022-10-26T00:00:00"/>
    <n v="0.0003525"/>
    <n v="0.0003525"/>
    <x v="3"/>
    <n v="8365.456486919382"/>
    <n v="2.948823411639082"/>
    <n v="2.94882341163908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ed60bb52a8373d3f389a866b615be3c48025fe877bc4a4b56e5d709a959a80a"/>
    <n v="1"/>
    <n v="1"/>
  </r>
  <r>
    <s v="4376016a-30bf-4e51-a802-686603303b70"/>
    <d v="2022-10-26T00:00:00"/>
    <x v="182"/>
    <d v="2022-10-26T00:00:00"/>
    <n v="0.000345"/>
    <n v="0.000345"/>
    <x v="3"/>
    <n v="8365.456486919382"/>
    <n v="2.886082487987187"/>
    <n v="2.88608248798718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79a9ea8852e62cf3cf22d52e7ac5186da9d73db0b032709806e36b962094f81"/>
    <n v="1"/>
    <n v="1"/>
  </r>
  <r>
    <s v="d640fe1a-f5e2-4307-a2f4-a6315ea6aef4"/>
    <d v="2022-10-26T00:00:00"/>
    <x v="182"/>
    <d v="2022-10-26T00:00:00"/>
    <n v="0.00225"/>
    <n v="0.00225"/>
    <x v="3"/>
    <n v="8365.456486919382"/>
    <n v="18.82227709556861"/>
    <n v="18.8222770955686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b1c032fe22dc2cba2b30635bd6c6e15d9d8ddb766fac121d158cee34434d62"/>
    <n v="1"/>
    <n v="1"/>
  </r>
  <r>
    <s v="4197"/>
    <d v="2022-10-25T00:00:00"/>
    <x v="183"/>
    <d v="2022-10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9"/>
    <d v="2022-10-25T00:00:00"/>
    <x v="183"/>
    <d v="2022-10-25T00:00:00"/>
    <n v="1.95"/>
    <n v="1.95"/>
    <x v="0"/>
    <n v="1"/>
    <n v="1.95"/>
    <n v="1.95"/>
    <n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64"/>
    <s v="Material de Uso e Consumo"/>
    <s v="Office"/>
    <s v="Administrative Costs"/>
    <s v="Administrative Costs"/>
    <x v="5"/>
    <m/>
    <m/>
    <n v="0"/>
    <n v="0"/>
  </r>
  <r>
    <s v="7390d296-2624-4ec4-b1d1-abeb23a31502"/>
    <d v="2022-10-25T00:00:00"/>
    <x v="183"/>
    <d v="2022-10-25T00:00:00"/>
    <n v="-0.04046093873123895"/>
    <n v="-0.04046093873123895"/>
    <x v="1"/>
    <n v="4.838165524512387"/>
    <n v="-0.1957567188588883"/>
    <n v="-0.19575671885888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1b5b4c654b384053f612b6fbd861e68049304a305fee95252976108b87a967f"/>
    <n v="1"/>
    <n v="1"/>
  </r>
  <r>
    <s v="4200"/>
    <d v="2022-10-24T00:00:00"/>
    <x v="184"/>
    <d v="2022-10-24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4495"/>
    <d v="2022-10-24T00:00:00"/>
    <x v="184"/>
    <d v="2022-10-24T00:00:00"/>
    <n v="-54.29"/>
    <n v="-54.29"/>
    <x v="0"/>
    <n v="1"/>
    <n v="-54.29"/>
    <n v="-54.29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33"/>
    <d v="2022-10-24T00:00:00"/>
    <x v="184"/>
    <d v="2022-10-24T00:00:00"/>
    <n v="-1.95"/>
    <n v="-1.95"/>
    <x v="0"/>
    <n v="1"/>
    <n v="-1.95"/>
    <n v="-1.95"/>
    <n v="1"/>
    <m/>
    <s v="Conta Simples"/>
    <s v="Rappi Brasil Intermediacao de Negocios Ltda"/>
    <n v="100"/>
    <m/>
    <s v="Rappi Brasil Intermediacao de Negocios Ltda"/>
    <m/>
    <s v="Ajuste a Credit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8"/>
    <d v="2022-10-24T00:00:00"/>
    <x v="184"/>
    <d v="2022-10-24T00:00:00"/>
    <n v="60000"/>
    <n v="60000"/>
    <x v="0"/>
    <n v="1"/>
    <n v="60000"/>
    <n v="6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29"/>
    <d v="2022-10-24T00:00:00"/>
    <x v="184"/>
    <d v="2022-10-24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30"/>
    <d v="2022-10-24T00:00:00"/>
    <x v="184"/>
    <d v="2022-10-24T00:00:00"/>
    <n v="60000"/>
    <n v="60000"/>
    <x v="0"/>
    <n v="1"/>
    <n v="60000"/>
    <n v="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9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90"/>
    <d v="2022-10-24T00:00:00"/>
    <x v="184"/>
    <d v="2022-10-24T00:00:00"/>
    <n v="-60000"/>
    <n v="-60000"/>
    <x v="0"/>
    <n v="1"/>
    <n v="-60000"/>
    <n v="-6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1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2cb642d-653d-4d5d-b935-05ccae420ee3"/>
    <d v="2022-10-24T00:00:00"/>
    <x v="184"/>
    <d v="2022-10-24T00:00:00"/>
    <n v="0.002025"/>
    <n v="0.002025"/>
    <x v="2"/>
    <n v="7090.961945031711"/>
    <n v="14.35919793868922"/>
    <n v="14.3591979386892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4617f8804635a877ed6cd2a86be72cb02ec2822cc5468a4e2ac4451e87a5a7"/>
    <n v="1"/>
    <n v="1"/>
  </r>
  <r>
    <s v="d1acf146-744e-4cc4-9441-108d8e9fce19"/>
    <d v="2022-10-23T00:00:00"/>
    <x v="185"/>
    <d v="2022-10-23T00:00:00"/>
    <n v="-0.009851885092467599"/>
    <n v="-0.009851885092467599"/>
    <x v="1"/>
    <n v="4.670129870129871"/>
    <n v="-0.04600958284742011"/>
    <n v="-0.0460095828474201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9e8339d1dea92c2d264a1b12419ecd888889c20e0f66f34dba740d9ba178ff4"/>
    <n v="1"/>
    <n v="1"/>
  </r>
  <r>
    <s v="7912afda-5948-4b72-a3e3-8a3af93251c9"/>
    <d v="2022-10-23T00:00:00"/>
    <x v="185"/>
    <d v="2022-10-23T00:00:00"/>
    <n v="-0.00939408956868123"/>
    <n v="-0.00939408956868123"/>
    <x v="1"/>
    <n v="4.670129870129871"/>
    <n v="-0.04387161829737365"/>
    <n v="-0.0438716182973736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771a4261a9ea56159404c0a4b20fc5daa6bb61f9d64ba273a5973fee949a7"/>
    <n v="1"/>
    <n v="1"/>
  </r>
  <r>
    <s v="4201"/>
    <d v="2022-10-22T00:00:00"/>
    <x v="186"/>
    <d v="2022-10-22T00:00:00"/>
    <n v="-190.67"/>
    <n v="-190.67"/>
    <x v="0"/>
    <n v="1"/>
    <n v="-190.67"/>
    <n v="-190.67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202"/>
    <d v="2022-10-22T00:00:00"/>
    <x v="186"/>
    <d v="2022-10-22T00:00:00"/>
    <n v="-62.43"/>
    <n v="-62.43"/>
    <x v="0"/>
    <n v="1"/>
    <n v="-62.43"/>
    <n v="-62.43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a07e8f1-5d0c-4e5a-a9f8-87ba19709d7e"/>
    <d v="2022-10-22T00:00:00"/>
    <x v="186"/>
    <d v="2022-10-22T00:00:00"/>
    <n v="0.002625"/>
    <n v="0.002625"/>
    <x v="3"/>
    <n v="6846.84731631058"/>
    <n v="17.97297420531527"/>
    <n v="17.9729742053152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77e030cc65fe497d9c8a77dac3980b7a0e5352390a157495b37f26ecc9ddb27"/>
    <n v="1"/>
    <n v="1"/>
  </r>
  <r>
    <s v="388"/>
    <d v="2022-10-21T00:00:00"/>
    <x v="187"/>
    <d v="2022-10-21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0c3f5fa9-dd4a-4fad-9a05-b528cafb5193"/>
    <d v="2022-10-21T00:00:00"/>
    <x v="187"/>
    <d v="2022-10-21T00:00:00"/>
    <n v="0.002625"/>
    <n v="0.002625"/>
    <x v="3"/>
    <n v="6763.163371488034"/>
    <n v="17.75330385015609"/>
    <n v="17.753303850156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2775df54967de3018910974581769f9b9e7755f73a27ca088fce0708587252f"/>
    <n v="1"/>
    <n v="1"/>
  </r>
  <r>
    <s v="c5b8ae96-9d3f-4f9a-9c4b-81cde19f7b00"/>
    <d v="2022-10-21T00:00:00"/>
    <x v="187"/>
    <d v="2022-10-21T00:00:00"/>
    <n v="0.00195"/>
    <n v="0.00195"/>
    <x v="2"/>
    <n v="6778.616024973985"/>
    <n v="13.21830124869927"/>
    <n v="13.218301248699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e921a9d69c7690877b1e21962b16acc94d60fd7f6b2bd378b82edc076df6a6e"/>
    <n v="1"/>
    <n v="1"/>
  </r>
  <r>
    <s v="389"/>
    <d v="2022-10-20T00:00:00"/>
    <x v="188"/>
    <d v="2022-10-20T00:00:00"/>
    <n v="8000"/>
    <n v="8000"/>
    <x v="0"/>
    <n v="1"/>
    <n v="8000"/>
    <n v="8000"/>
    <n v="1"/>
    <m/>
    <s v="Fitdance Entretenimento Ltda"/>
    <s v="Cora"/>
    <n v="100"/>
    <s v="Lumx"/>
    <s v="Fitdance Entretenimento Ltda"/>
    <m/>
    <s v="Referente Ao Serviço Prestado em Set/2022"/>
    <m/>
    <s v="Cora"/>
    <s v="Fitdance"/>
    <x v="101"/>
    <s v="Manutenção"/>
    <s v="Recurrent"/>
    <s v="Operating Revenue"/>
    <s v="Operating Revenue"/>
    <x v="12"/>
    <m/>
    <m/>
    <n v="0"/>
    <n v="0"/>
  </r>
  <r>
    <s v="4203"/>
    <d v="2022-10-20T00:00:00"/>
    <x v="188"/>
    <d v="2022-10-20T00:00:00"/>
    <n v="-114.59"/>
    <n v="-114.59"/>
    <x v="0"/>
    <n v="1"/>
    <n v="-114.59"/>
    <n v="-114.59"/>
    <n v="1"/>
    <m/>
    <s v="Conta Simples"/>
    <s v="Lumx Studios S/A"/>
    <n v="100"/>
    <s v="Conselho"/>
    <s v="Lumx Studios S/A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4204"/>
    <d v="2022-10-19T00:00:00"/>
    <x v="189"/>
    <d v="2022-10-19T00:00:00"/>
    <n v="-261.4"/>
    <n v="-261.4"/>
    <x v="0"/>
    <n v="1"/>
    <n v="-261.4"/>
    <n v="-261.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5"/>
    <d v="2022-10-19T00:00:00"/>
    <x v="189"/>
    <d v="2022-10-19T00:00:00"/>
    <n v="-751.4400000000001"/>
    <n v="-751.4400000000001"/>
    <x v="0"/>
    <n v="1"/>
    <n v="-751.4400000000001"/>
    <n v="-751.4400000000001"/>
    <n v="1"/>
    <m/>
    <s v="Cora"/>
    <s v="Lumx Studios S/A"/>
    <n v="100"/>
    <s v="Conselho"/>
    <s v="Lumx Studios S/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206"/>
    <d v="2022-10-19T00:00:00"/>
    <x v="189"/>
    <d v="2022-10-19T00:00:00"/>
    <n v="-1265.07"/>
    <n v="-1265.07"/>
    <x v="0"/>
    <n v="1"/>
    <n v="-1265.07"/>
    <n v="-1265.07"/>
    <n v="1"/>
    <m/>
    <s v="Cora"/>
    <s v="Lumx Studios S/A"/>
    <n v="100"/>
    <s v="Conselho"/>
    <s v="Lumx Studios S/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7"/>
    <d v="2022-10-18T00:00:00"/>
    <x v="190"/>
    <d v="2022-10-18T00:00:00"/>
    <n v="-2230"/>
    <n v="-2230"/>
    <x v="0"/>
    <n v="1"/>
    <n v="-2230"/>
    <n v="-2230"/>
    <n v="1"/>
    <m/>
    <s v="Cora"/>
    <s v="Lima &amp; Feigelson Sociedade de Advogados"/>
    <n v="100"/>
    <m/>
    <s v="Lima &amp; Feigelson Sociedade de Advogados"/>
    <m/>
    <s v="Honorários Pi (Registro Seamore)"/>
    <m/>
    <s v="Cora"/>
    <m/>
    <x v="49"/>
    <s v="Propriedade Intelectual"/>
    <s v="Legal"/>
    <s v="Operating Costs"/>
    <s v="Operating Costs"/>
    <x v="1"/>
    <m/>
    <m/>
    <n v="0"/>
    <n v="0"/>
  </r>
  <r>
    <s v="4208"/>
    <d v="2022-10-18T00:00:00"/>
    <x v="190"/>
    <d v="2022-10-18T00:00:00"/>
    <n v="-330"/>
    <n v="-330"/>
    <x v="0"/>
    <n v="1"/>
    <n v="-330"/>
    <n v="-330"/>
    <n v="1"/>
    <m/>
    <s v="Cora"/>
    <s v="Makers Manufatura Ltda"/>
    <n v="100"/>
    <m/>
    <s v="Makers Manufatura Ltda"/>
    <m/>
    <s v="Serviço de Manfatura do Letreiro"/>
    <m/>
    <s v="Cora"/>
    <m/>
    <x v="5"/>
    <s v="Despesas de Escritório"/>
    <s v="Office"/>
    <s v="Administrative Costs"/>
    <s v="Administrative Costs"/>
    <x v="4"/>
    <m/>
    <m/>
    <n v="0"/>
    <n v="0"/>
  </r>
  <r>
    <s v="4209"/>
    <d v="2022-10-18T00:00:00"/>
    <x v="190"/>
    <d v="2022-10-18T00:00:00"/>
    <n v="-1549.86"/>
    <n v="-1549.86"/>
    <x v="0"/>
    <n v="1"/>
    <n v="-1549.86"/>
    <n v="-1549.86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10"/>
    <d v="2022-10-17T00:00:00"/>
    <x v="191"/>
    <d v="2022-10-17T00:00:00"/>
    <n v="-40.11"/>
    <n v="-40.11"/>
    <x v="0"/>
    <n v="1"/>
    <n v="-40.11"/>
    <n v="-40.11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211"/>
    <d v="2022-10-17T00:00:00"/>
    <x v="191"/>
    <d v="2022-10-17T00:00:00"/>
    <n v="-171.9"/>
    <n v="-171.9"/>
    <x v="0"/>
    <n v="1"/>
    <n v="-171.9"/>
    <n v="-171.9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212"/>
    <d v="2022-10-17T00:00:00"/>
    <x v="191"/>
    <d v="2022-10-17T00:00:00"/>
    <n v="-358.22"/>
    <n v="-358.22"/>
    <x v="0"/>
    <n v="1"/>
    <n v="-358.22"/>
    <n v="-358.22"/>
    <n v="1"/>
    <m/>
    <s v="Cora"/>
    <s v="Lumx Studios S/A"/>
    <n v="100"/>
    <s v="Conselho"/>
    <s v="Lumx Studios S/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213"/>
    <d v="2022-10-17T00:00:00"/>
    <x v="191"/>
    <d v="2022-10-17T00:00:00"/>
    <n v="-115.55"/>
    <n v="-115.55"/>
    <x v="0"/>
    <n v="1"/>
    <n v="-115.55"/>
    <n v="-115.55"/>
    <n v="1"/>
    <m/>
    <s v="Cora"/>
    <s v="Lumx Studios S/A"/>
    <n v="100"/>
    <s v="Lumx"/>
    <s v="Lumx Studios S/A"/>
    <m/>
    <s v="Csll Pagamentos a Pj"/>
    <m/>
    <s v="Cora"/>
    <m/>
    <x v="44"/>
    <s v="Impostos"/>
    <s v="Tax And Fees"/>
    <s v="Tax And Fees"/>
    <s v="Tax And Fees"/>
    <x v="13"/>
    <m/>
    <m/>
    <n v="0"/>
    <n v="0"/>
  </r>
  <r>
    <s v="4214"/>
    <d v="2022-10-16T00:00:00"/>
    <x v="192"/>
    <d v="2022-10-16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70961da5-f1bb-46d2-9b0c-cce876c2e6fb"/>
    <d v="2022-10-16T00:00:00"/>
    <x v="192"/>
    <d v="2022-10-16T00:00:00"/>
    <n v="0.0044175"/>
    <n v="0.0044175"/>
    <x v="3"/>
    <n v="6924.019088016967"/>
    <n v="30.58685432131495"/>
    <n v="30.5868543213149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a7d6723851b056190c16ae43b7789ef180523052482467382ea58e95b6b5b90"/>
    <n v="1"/>
    <n v="1"/>
  </r>
  <r>
    <s v="469b21fa-ed39-4c64-8ac6-ebdcd690d881"/>
    <d v="2022-10-16T00:00:00"/>
    <x v="192"/>
    <d v="2022-10-16T00:00:00"/>
    <n v="-0.007406415456980356"/>
    <n v="-0.007406415456980356"/>
    <x v="1"/>
    <n v="4.234888653234359"/>
    <n v="-0.03136534477990568"/>
    <n v="-0.031365344779905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a0b050eb00fb5deab16078dd17b8e04425fbfc661462fce1fb8b2a43a76d3aa"/>
    <n v="1"/>
    <n v="1"/>
  </r>
  <r>
    <s v="c7a95e53-3c00-445d-817b-815671d3795c"/>
    <d v="2022-10-16T00:00:00"/>
    <x v="192"/>
    <d v="2022-10-16T00:00:00"/>
    <n v="-0.008736222456988425"/>
    <n v="-0.008736222456988425"/>
    <x v="1"/>
    <n v="4.234888653234359"/>
    <n v="-0.03699692935523147"/>
    <n v="-0.036996929355231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4d9dfd24d9dd88f3d51e3bec0283a1add79cdf1cfee45b24a0134935fd4e613"/>
    <n v="1"/>
    <n v="1"/>
  </r>
  <r>
    <s v="731"/>
    <d v="2022-10-15T00:00:00"/>
    <x v="193"/>
    <d v="2022-10-15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2"/>
    <d v="2022-10-15T00:00:00"/>
    <x v="193"/>
    <d v="2022-10-15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1b82e07-cfc9-42b5-a5ed-c22fa2b22ea8"/>
    <d v="2022-10-15T00:00:00"/>
    <x v="193"/>
    <d v="2022-10-15T00:00:00"/>
    <n v="-0.007650253811883691"/>
    <n v="-0.007650253811883691"/>
    <x v="1"/>
    <n v="4.208533333333333"/>
    <n v="-0.03219634817577291"/>
    <n v="-0.032196348175772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06503aa868c57f0a30737ffa0d3e600931f78ba4162e1fe1ccd13d68267b1d"/>
    <n v="1"/>
    <n v="1"/>
  </r>
  <r>
    <s v="4215"/>
    <d v="2022-10-14T00:00:00"/>
    <x v="194"/>
    <d v="2022-10-14T00:00:00"/>
    <n v="-724.76"/>
    <n v="-724.76"/>
    <x v="0"/>
    <n v="1"/>
    <n v="-724.76"/>
    <n v="-724.76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6"/>
    <d v="2022-10-14T00:00:00"/>
    <x v="194"/>
    <d v="2022-10-14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7"/>
    <d v="2022-10-14T00:00:00"/>
    <x v="194"/>
    <d v="2022-10-14T00:00:00"/>
    <n v="-322.12"/>
    <n v="-322.12"/>
    <x v="0"/>
    <n v="1"/>
    <n v="-322.12"/>
    <n v="-322.1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15ec7f3-89a0-43ef-95ab-2b227c8e70f5"/>
    <d v="2022-10-14T00:00:00"/>
    <x v="194"/>
    <d v="2022-10-14T00:00:00"/>
    <n v="-0.02700212774449163"/>
    <n v="-0.02700212774449163"/>
    <x v="1"/>
    <n v="4.230933333333333"/>
    <n v="-0.1142442023450944"/>
    <n v="-0.114244202345094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b07d8c77657d8b62284ccf4e6db2fed014a1c73091ddd0b5b0240f5bacd9458"/>
    <n v="1"/>
    <n v="1"/>
  </r>
  <r>
    <s v="4218"/>
    <d v="2022-10-13T00:00:00"/>
    <x v="195"/>
    <d v="2022-10-13T00:00:00"/>
    <n v="-14.13"/>
    <n v="-14.13"/>
    <x v="0"/>
    <n v="1"/>
    <n v="-14.13"/>
    <n v="-14.1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c6427016-b78b-48ca-8118-32a063e57cb9"/>
    <d v="2022-10-13T00:00:00"/>
    <x v="195"/>
    <d v="2022-10-13T00:00:00"/>
    <n v="-0.02740557051292299"/>
    <n v="-0.02740557051292299"/>
    <x v="1"/>
    <n v="4.086406743940991"/>
    <n v="-0.1119903081655589"/>
    <n v="-0.111990308165558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f24540718862e6b7d659491382b7ad8575e00714203da32b2175abc1ace8802"/>
    <n v="1"/>
    <n v="1"/>
  </r>
  <r>
    <s v="8122c25c-3fba-48f8-83f2-75d9196a2a1d"/>
    <d v="2022-10-13T00:00:00"/>
    <x v="195"/>
    <d v="2022-10-13T00:00:00"/>
    <n v="2"/>
    <n v="2"/>
    <x v="1"/>
    <n v="4.086406743940991"/>
    <n v="8.172813487881982"/>
    <n v="8.172813487881982"/>
    <n v="1"/>
    <m/>
    <m/>
    <s v="Helper"/>
    <m/>
    <m/>
    <m/>
    <m/>
    <s v="MATIC enviado pela Parfin"/>
    <m/>
    <s v="Helper"/>
    <m/>
    <x v="61"/>
    <s v="Blockchain"/>
    <s v="Technology &amp; Infrastructure"/>
    <s v="Operating Costs"/>
    <s v="Operating Costs"/>
    <x v="7"/>
    <m/>
    <s v="0x6aa4a71e46381debc858b1cab3b4961c5258d7630b71c178955568cacbb3962b"/>
    <n v="1"/>
    <n v="1"/>
  </r>
  <r>
    <s v="530055e4-f101-4ed4-8e5e-3ee7405952f5"/>
    <d v="2022-10-13T00:00:00"/>
    <x v="195"/>
    <d v="2022-10-13T00:00:00"/>
    <n v="-0.00883865258865906"/>
    <n v="-0.00883865258865906"/>
    <x v="1"/>
    <n v="4.086406743940991"/>
    <n v="-0.03611832954564788"/>
    <n v="-0.0361183295456478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44739a950b0ae922c36f447a8ca87dbbe0e4b0619f1db90de11151adde743ab"/>
    <n v="1"/>
    <n v="1"/>
  </r>
  <r>
    <s v="4d884900-5754-47a2-b99b-3741f75aa8b2"/>
    <d v="2022-10-13T00:00:00"/>
    <x v="195"/>
    <d v="2022-10-13T00:00:00"/>
    <n v="-0.00411731963197857"/>
    <n v="-0.00411731963197857"/>
    <x v="1"/>
    <n v="4.086406743940991"/>
    <n v="-0.01682504271107787"/>
    <n v="-0.01682504271107787"/>
    <n v="1"/>
    <m/>
    <s v="Ledger"/>
    <m/>
    <m/>
    <m/>
    <m/>
    <m/>
    <s v="Alteração do url dos nfts"/>
    <m/>
    <s v="Ledger"/>
    <m/>
    <x v="149"/>
    <s v="Contracts"/>
    <s v="Technology &amp; Infrastructure"/>
    <s v="Operating Costs"/>
    <s v="Operating Costs"/>
    <x v="7"/>
    <m/>
    <s v="0x4e6b0bedfaea58d9cf5bf2d8424508a5c6833f375317dbec4ae12b8a796485bf"/>
    <n v="1"/>
    <n v="1"/>
  </r>
  <r>
    <s v="4219"/>
    <d v="2022-10-12T00:00:00"/>
    <x v="196"/>
    <d v="2022-10-12T00:00:00"/>
    <n v="-10204.7"/>
    <n v="-10204.7"/>
    <x v="0"/>
    <n v="1"/>
    <n v="-10204.7"/>
    <n v="-10204.7"/>
    <n v="1"/>
    <m/>
    <s v="Conta Simples"/>
    <s v="Lumx Studios S/A"/>
    <n v="100"/>
    <s v="Conselho"/>
    <s v="Lumx Studios S/A"/>
    <m/>
    <s v="Amazon Web Services - Aws (Cobrança Atrasada de Setembro)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4220"/>
    <d v="2022-10-12T00:00:00"/>
    <x v="196"/>
    <d v="2022-10-12T00:00:00"/>
    <n v="-14159.29"/>
    <n v="-14159.29"/>
    <x v="0"/>
    <n v="1"/>
    <n v="-14159.29"/>
    <n v="-14159.29"/>
    <n v="1"/>
    <m/>
    <s v="Conta Simples"/>
    <s v="Lumx Studios S/A"/>
    <n v="100"/>
    <s v="Conselho"/>
    <s v="Lumx Studios S/A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34ad0ec-3228-435b-bf95-e64230a5fc24"/>
    <d v="2022-10-12T00:00:00"/>
    <x v="196"/>
    <d v="2022-10-12T00:00:00"/>
    <n v="0.0050925"/>
    <n v="0.0050925"/>
    <x v="3"/>
    <n v="6844.473823373876"/>
    <n v="34.85548294553146"/>
    <n v="34.855482945531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23af70bac21f83674fc500f8e153c41ac7b53459fb18dfeb10564cb7f5e385"/>
    <n v="1"/>
    <n v="1"/>
  </r>
  <r>
    <s v="3df2ed4b-d431-4295-a01a-e9a2b1c55a9e"/>
    <d v="2022-10-12T00:00:00"/>
    <x v="196"/>
    <d v="2022-10-12T00:00:00"/>
    <n v="0.75"/>
    <n v="0.75"/>
    <x v="3"/>
    <n v="6844.473823373876"/>
    <n v="5133.355367530407"/>
    <n v="5133.355367530407"/>
    <n v="1"/>
    <m/>
    <m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60441e1708fc7599549747f5c4257c734660cc50f0b9cf48cac7e6eb931098"/>
    <n v="1"/>
    <n v="1"/>
  </r>
  <r>
    <s v="6dd7048a-9665-4041-bcbd-c56352e9e22c"/>
    <d v="2022-10-12T00:00:00"/>
    <x v="196"/>
    <d v="2022-10-12T00:00:00"/>
    <n v="-0.800641655000735"/>
    <n v="-0.800641655000735"/>
    <x v="1"/>
    <n v="4.140137493389742"/>
    <n v="-3.314766534638157"/>
    <n v="-3.3147665346381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eb91d99e-4c80-4017-aa59-402b7b896197"/>
    <d v="2022-10-12T00:00:00"/>
    <x v="196"/>
    <d v="2022-10-12T00:00:00"/>
    <n v="1.999369999997837"/>
    <n v="1.999369999997837"/>
    <x v="1"/>
    <n v="4.140137493389742"/>
    <n v="8.277666700149693"/>
    <n v="8.277666700149693"/>
    <n v="1"/>
    <m/>
    <m/>
    <s v="Ledger"/>
    <m/>
    <m/>
    <m/>
    <m/>
    <s v="MATIC enviado pela Parfin"/>
    <m/>
    <s v="Ledger"/>
    <m/>
    <x v="61"/>
    <s v="Blockchain"/>
    <s v="Technology &amp; Infrastructure"/>
    <s v="Operating Costs"/>
    <s v="Operating Costs"/>
    <x v="7"/>
    <m/>
    <s v="0xa477a319e689657e96b748973e82a765098f3a6167cae58211c0e0f353065998"/>
    <n v="1"/>
    <n v="1"/>
  </r>
  <r>
    <s v="6a2a350a-7b60-470d-b695-99748bae4deb"/>
    <d v="2022-10-12T00:00:00"/>
    <x v="196"/>
    <d v="2022-10-12T00:00:00"/>
    <n v="1"/>
    <n v="1"/>
    <x v="1"/>
    <n v="4.140137493389742"/>
    <n v="4.140137493389742"/>
    <n v="4.14013749338974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b4317c79-307e-4feb-8b7d-a7c1cebff096"/>
    <d v="2022-10-12T00:00:00"/>
    <x v="196"/>
    <d v="2022-10-12T00:00:00"/>
    <n v="-1.000720277505052"/>
    <n v="-1.000720277505052"/>
    <x v="1"/>
    <n v="4.140137493389742"/>
    <n v="-4.143119541294053"/>
    <n v="-4.14311954129405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6462fdfb-fe6e-40ab-b9b0-ba9608833178"/>
    <d v="2022-10-12T00:00:00"/>
    <x v="196"/>
    <d v="2022-10-12T00:00:00"/>
    <n v="0.8"/>
    <n v="0.8"/>
    <x v="1"/>
    <n v="4.140137493389742"/>
    <n v="3.312109994711793"/>
    <n v="3.31210999471179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f48fd5e7-dd4b-4b81-ae16-b0ce617741ba"/>
    <d v="2022-10-12T00:00:00"/>
    <x v="196"/>
    <d v="2022-10-12T00:00:00"/>
    <n v="-0.08866617006502185"/>
    <n v="-0.08866617006502185"/>
    <x v="1"/>
    <n v="4.140137493389742"/>
    <n v="-0.3670901350814681"/>
    <n v="-0.3670901350814681"/>
    <n v="1"/>
    <m/>
    <s v="Ledger"/>
    <m/>
    <m/>
    <m/>
    <m/>
    <m/>
    <s v="Criação/deploy do contrato"/>
    <m/>
    <s v="Ledger"/>
    <m/>
    <x v="61"/>
    <s v="Blockchain"/>
    <s v="Technology &amp; Infrastructure"/>
    <s v="Operating Costs"/>
    <s v="Operating Costs"/>
    <x v="7"/>
    <m/>
    <s v="0x368f49cdf98a622ef8c777625f42ec28998f00387ca1dbf38a8bd9a0e67fc0e1"/>
    <n v="1"/>
    <n v="1"/>
  </r>
  <r>
    <s v="f136d5c9-c0ee-42c3-b885-2beda3c194e2"/>
    <d v="2022-10-12T00:00:00"/>
    <x v="196"/>
    <d v="2022-10-12T00:00:00"/>
    <n v="0.00427125"/>
    <n v="0.00427125"/>
    <x v="2"/>
    <n v="6865.362242199894"/>
    <n v="29.3236784769963"/>
    <n v="29.323678476996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db5db8808164affe15d4b7595ea180c44d5b408709dfeb51d7b655316e6406cd"/>
    <n v="1"/>
    <n v="1"/>
  </r>
  <r>
    <s v="4221"/>
    <d v="2022-10-11T00:00:00"/>
    <x v="197"/>
    <d v="2022-10-11T00:00:00"/>
    <n v="-253.59"/>
    <n v="-253.59"/>
    <x v="0"/>
    <n v="1"/>
    <n v="-253.59"/>
    <n v="-253.59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e50269c-8cad-41c3-a806-269c51789c66"/>
    <d v="2022-10-11T00:00:00"/>
    <x v="197"/>
    <d v="2022-10-11T00:00:00"/>
    <n v="0.00525"/>
    <n v="0.00525"/>
    <x v="3"/>
    <n v="6778.54872881356"/>
    <n v="35.58738082627119"/>
    <n v="35.58738082627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62b8f21a3fbd3d926520e0ffd71f2bedffc3194d886208ce0c4d2d86b149478"/>
    <n v="1"/>
    <n v="1"/>
  </r>
  <r>
    <s v="4222"/>
    <d v="2022-10-10T00:00:00"/>
    <x v="198"/>
    <d v="2022-10-10T00:00:00"/>
    <n v="-192.8"/>
    <n v="-192.8"/>
    <x v="0"/>
    <n v="1"/>
    <n v="-192.8"/>
    <n v="-192.8"/>
    <n v="1"/>
    <m/>
    <s v="Conta Simples"/>
    <s v="Buser Brasil Tecnologia Ltda."/>
    <n v="100"/>
    <s v="Lumx"/>
    <s v="Buser Brasil Tecnologia Ltda."/>
    <m/>
    <s v="Ida Caio Barbosa para São Paulo"/>
    <m/>
    <s v="Conta Simples"/>
    <m/>
    <x v="90"/>
    <s v="Gestão - Transporte"/>
    <s v="Gestão"/>
    <s v="Governance"/>
    <s v="Governance"/>
    <x v="6"/>
    <m/>
    <m/>
    <n v="0"/>
    <n v="0"/>
  </r>
  <r>
    <s v="4223"/>
    <d v="2022-10-10T00:00:00"/>
    <x v="198"/>
    <d v="2022-10-10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24"/>
    <d v="2022-10-10T00:00:00"/>
    <x v="198"/>
    <d v="2022-10-10T00:00:00"/>
    <n v="-316.5"/>
    <n v="-316.5"/>
    <x v="0"/>
    <n v="1"/>
    <n v="-316.5"/>
    <n v="-316.5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225"/>
    <d v="2022-10-10T00:00:00"/>
    <x v="198"/>
    <d v="2022-10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226"/>
    <d v="2022-10-10T00:00:00"/>
    <x v="198"/>
    <d v="2022-10-10T00:00:00"/>
    <n v="-85"/>
    <n v="-85"/>
    <x v="0"/>
    <n v="1"/>
    <n v="-85"/>
    <n v="-85"/>
    <n v="1"/>
    <m/>
    <s v="Conta Simples"/>
    <s v="Bling Brasil Tecnologia Ltda"/>
    <n v="100"/>
    <m/>
    <s v="Bling Brasil Tecnologia Ltda"/>
    <m/>
    <s v="Software - Bling Erp - Baixa por Conciliação"/>
    <m/>
    <s v="Conta Simples"/>
    <m/>
    <x v="79"/>
    <s v="Software"/>
    <s v="Technology &amp; Infrastructure"/>
    <s v="Technology &amp; Infrastructure"/>
    <s v="Technology &amp; Infrastructure"/>
    <x v="3"/>
    <m/>
    <m/>
    <n v="0"/>
    <n v="0"/>
  </r>
  <r>
    <s v="732"/>
    <d v="2022-10-10T00:00:00"/>
    <x v="198"/>
    <d v="2022-10-10T00:00:00"/>
    <n v="10300"/>
    <n v="10300"/>
    <x v="0"/>
    <n v="1"/>
    <n v="10300"/>
    <n v="103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3"/>
    <d v="2022-10-10T00:00:00"/>
    <x v="198"/>
    <d v="2022-10-10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4"/>
    <d v="2022-10-10T00:00:00"/>
    <x v="198"/>
    <d v="2022-10-10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3"/>
    <d v="2022-10-10T00:00:00"/>
    <x v="198"/>
    <d v="2022-10-10T00:00:00"/>
    <n v="-10300"/>
    <n v="-10300"/>
    <x v="0"/>
    <n v="1"/>
    <n v="-10300"/>
    <n v="-10300"/>
    <n v="1"/>
    <m/>
    <s v="Mercado Pago"/>
    <s v="Lumx Studios S/A"/>
    <n v="100"/>
    <s v="Conselho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4"/>
    <d v="2022-10-10T00:00:00"/>
    <x v="198"/>
    <d v="2022-10-10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5"/>
    <d v="2022-10-10T00:00:00"/>
    <x v="198"/>
    <d v="2022-10-10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208045e-76f7-4fd1-b7f1-f29fdcfaf43c"/>
    <d v="2022-10-10T00:00:00"/>
    <x v="198"/>
    <d v="2022-10-10T00:00:00"/>
    <n v="0.000375"/>
    <n v="0.000375"/>
    <x v="3"/>
    <n v="6740.020898641588"/>
    <n v="2.527507836990595"/>
    <n v="2.52750783699059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001a95d1ec2ef03090bc6cbc2b835a74ea70ceb6ff5581f354a919390b77fb7"/>
    <n v="1"/>
    <n v="1"/>
  </r>
  <r>
    <s v="4f6447a8-26b5-4dd2-98ab-84348281889b"/>
    <d v="2022-10-10T00:00:00"/>
    <x v="198"/>
    <d v="2022-10-10T00:00:00"/>
    <n v="-0.00244217780354728"/>
    <n v="-0.00244217780354728"/>
    <x v="3"/>
    <n v="6740.020898641588"/>
    <n v="-16.46032943410728"/>
    <n v="-16.46032943410728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395f54496ed2d4f787b6e46c5218a6e6f5f824711f421fe5ec9fc19adb560e"/>
    <n v="1"/>
    <n v="1"/>
  </r>
  <r>
    <s v="acd2e511-d45c-428f-a68c-15b946139262"/>
    <d v="2022-10-09T00:00:00"/>
    <x v="199"/>
    <d v="2022-10-09T00:00:00"/>
    <n v="0.0045"/>
    <n v="0.0045"/>
    <x v="2"/>
    <n v="6943.681174619822"/>
    <n v="31.2465652857892"/>
    <n v="31.246565285789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da19c56e74def558cc776f8ae61621c9ce7e239ec0ebad72dfc0de9671728f2"/>
    <n v="1"/>
    <n v="1"/>
  </r>
  <r>
    <s v="860556fa-bc77-4a41-8711-1c38f2cb24fe"/>
    <d v="2022-10-09T00:00:00"/>
    <x v="199"/>
    <d v="2022-10-09T00:00:00"/>
    <n v="0.001875"/>
    <n v="0.001875"/>
    <x v="2"/>
    <n v="6943.681174619822"/>
    <n v="13.01940220241216"/>
    <n v="13.019402202412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46b9099f96d4d369d36c86f275e9272f25e55e91c771f39effb1e29d4112972"/>
    <n v="1"/>
    <n v="1"/>
  </r>
  <r>
    <s v="4227"/>
    <d v="2022-10-08T00:00:00"/>
    <x v="200"/>
    <d v="2022-10-08T00:00:00"/>
    <n v="-1016.96"/>
    <n v="-1016.96"/>
    <x v="0"/>
    <n v="1"/>
    <n v="-1016.96"/>
    <n v="-1016.96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228"/>
    <d v="2022-10-08T00:00:00"/>
    <x v="200"/>
    <d v="2022-10-08T00:00:00"/>
    <n v="-964.89"/>
    <n v="-964.89"/>
    <x v="0"/>
    <n v="1"/>
    <n v="-964.89"/>
    <n v="-964.89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229"/>
    <d v="2022-10-07T00:00:00"/>
    <x v="201"/>
    <d v="2022-10-07T00:00:00"/>
    <n v="-274.8"/>
    <n v="-274.8"/>
    <x v="0"/>
    <n v="1"/>
    <n v="-274.8"/>
    <n v="-274.8"/>
    <n v="1"/>
    <m/>
    <s v="Cora"/>
    <s v="Luis Guilherme Tillier"/>
    <n v="100"/>
    <s v="Comercial"/>
    <s v="Luis Guilherme Tillier"/>
    <m/>
    <s v="Reembolso Compra de Passagem Buser (Caio e Lugui)"/>
    <m/>
    <s v="Cora"/>
    <m/>
    <x v="112"/>
    <s v="Despesa Comercial"/>
    <s v="Comercial"/>
    <s v="Operating Costs"/>
    <s v="Operating Costs"/>
    <x v="6"/>
    <m/>
    <m/>
    <n v="0"/>
    <n v="0"/>
  </r>
  <r>
    <s v="4230"/>
    <d v="2022-10-07T00:00:00"/>
    <x v="201"/>
    <d v="2022-10-07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231"/>
    <d v="2022-10-07T00:00:00"/>
    <x v="201"/>
    <d v="2022-10-07T00:00:00"/>
    <n v="-564.97"/>
    <n v="-564.97"/>
    <x v="0"/>
    <n v="1"/>
    <n v="-564.97"/>
    <n v="-564.97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232"/>
    <d v="2022-10-07T00:00:00"/>
    <x v="201"/>
    <d v="2022-10-07T00:00:00"/>
    <n v="-385.96"/>
    <n v="-385.96"/>
    <x v="0"/>
    <n v="1"/>
    <n v="-385.96"/>
    <n v="-385.96"/>
    <n v="1"/>
    <m/>
    <s v="Conta Simples"/>
    <s v="Lumx Studios S/A"/>
    <n v="100"/>
    <s v="Conselho"/>
    <s v="Lumx Studios S/A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0"/>
    <d v="2022-10-06T00:00:00"/>
    <x v="202"/>
    <d v="2022-09-06T00:00:00"/>
    <n v="8000"/>
    <n v="8000"/>
    <x v="0"/>
    <n v="1"/>
    <n v="8000"/>
    <n v="8000"/>
    <n v="1"/>
    <m/>
    <s v="Bibi Roupas Digitais Ltda."/>
    <s v="Cora"/>
    <n v="100"/>
    <s v="Comercial"/>
    <s v="Bibi Roupas Digitais Ltda."/>
    <m/>
    <s v="Referente Ao Serviço Prestado em Ago/2022"/>
    <m/>
    <s v="Cora"/>
    <s v="Vex"/>
    <x v="115"/>
    <s v="Manutenção"/>
    <s v="Recurrent"/>
    <s v="Operating Revenue"/>
    <s v="Operating Revenue"/>
    <x v="12"/>
    <m/>
    <m/>
    <n v="0"/>
    <n v="0"/>
  </r>
  <r>
    <s v="4233"/>
    <d v="2022-10-06T00:00:00"/>
    <x v="202"/>
    <d v="2022-10-06T00:00:00"/>
    <n v="-335.61"/>
    <n v="-335.61"/>
    <x v="0"/>
    <n v="1"/>
    <n v="-335.61"/>
    <n v="-335.61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234"/>
    <d v="2022-10-06T00:00:00"/>
    <x v="202"/>
    <d v="2022-10-06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5"/>
    <d v="2022-10-06T00:00:00"/>
    <x v="202"/>
    <d v="2022-10-06T00:00:00"/>
    <n v="-215.09"/>
    <n v="-215.09"/>
    <x v="0"/>
    <n v="1"/>
    <n v="-215.09"/>
    <n v="-215.09"/>
    <n v="1"/>
    <m/>
    <s v="Cora"/>
    <s v="Light Servicos de Eletricidade S A"/>
    <n v="100"/>
    <m/>
    <s v="Light Servicos de Eletricidade S A"/>
    <m/>
    <s v="Conta de Luz Mês de Setembro"/>
    <m/>
    <s v="Cora"/>
    <m/>
    <x v="29"/>
    <s v="Despesas de Escritório"/>
    <s v="Office"/>
    <s v="Administrative Costs"/>
    <s v="Administrative Costs"/>
    <x v="4"/>
    <m/>
    <m/>
    <n v="0"/>
    <n v="0"/>
  </r>
  <r>
    <s v="4236"/>
    <d v="2022-10-06T00:00:00"/>
    <x v="202"/>
    <d v="2022-10-06T00:00:00"/>
    <n v="-21.4"/>
    <n v="-21.4"/>
    <x v="0"/>
    <n v="1"/>
    <n v="-21.4"/>
    <n v="-21.4"/>
    <n v="1"/>
    <m/>
    <s v="Mercado Pago"/>
    <s v="Lumx Studios S/A"/>
    <n v="100"/>
    <s v="Lumx"/>
    <s v="Lumx Studios S/A"/>
    <m/>
    <s v="Caio Barbosa: Rodoviária -&gt; Rua do Matoso"/>
    <m/>
    <s v="Mercado Pago"/>
    <m/>
    <x v="90"/>
    <s v="Gestão - Transporte"/>
    <s v="Gestão"/>
    <s v="Governance"/>
    <s v="Governance"/>
    <x v="6"/>
    <m/>
    <m/>
    <n v="0"/>
    <n v="0"/>
  </r>
  <r>
    <s v="4237"/>
    <d v="2022-10-06T00:00:00"/>
    <x v="202"/>
    <d v="2022-10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8"/>
    <d v="2022-10-06T00:00:00"/>
    <x v="202"/>
    <d v="2022-10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9"/>
    <d v="2022-10-06T00:00:00"/>
    <x v="202"/>
    <d v="2022-10-06T00:00:00"/>
    <n v="-84.73999999999999"/>
    <n v="-84.73999999999999"/>
    <x v="0"/>
    <n v="1"/>
    <n v="-84.73999999999999"/>
    <n v="-84.73999999999999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27"/>
    <d v="2022-10-06T00:00:00"/>
    <x v="202"/>
    <d v="2022-10-06T00:00:00"/>
    <n v="243.68"/>
    <n v="243.68"/>
    <x v="0"/>
    <n v="1"/>
    <n v="243.68"/>
    <n v="243.68"/>
    <n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59"/>
    <s v="Despesa Comercial"/>
    <s v="Comercial"/>
    <s v="Operating Costs"/>
    <s v="Operating Costs"/>
    <x v="6"/>
    <m/>
    <m/>
    <n v="0"/>
    <n v="0"/>
  </r>
  <r>
    <s v="431"/>
    <d v="2022-10-06T00:00:00"/>
    <x v="202"/>
    <d v="2022-10-06T00:00:00"/>
    <n v="9000"/>
    <n v="9000"/>
    <x v="0"/>
    <n v="1"/>
    <n v="9000"/>
    <n v="9000"/>
    <n v="1"/>
    <m/>
    <s v="Bibi Roupas Digitais Ltda."/>
    <s v="Cora"/>
    <n v="100"/>
    <s v="Lumx"/>
    <s v="Bibi Roupas Digitais Ltda."/>
    <m/>
    <s v="Prestação de Serviços - Vex (Fabiano e Gabriel)"/>
    <m/>
    <s v="Cora"/>
    <m/>
    <x v="39"/>
    <s v="Despesas com Pessoal"/>
    <s v="People"/>
    <s v="People"/>
    <s v="People"/>
    <x v="9"/>
    <m/>
    <m/>
    <n v="0"/>
    <n v="0"/>
  </r>
  <r>
    <s v="dc3e77b5-dcd4-4ff4-8d54-f7341b016c01"/>
    <d v="2022-10-06T00:00:00"/>
    <x v="202"/>
    <d v="2022-10-06T00:00:00"/>
    <n v="0.0075"/>
    <n v="0.0075"/>
    <x v="3"/>
    <n v="7102.941176470588"/>
    <n v="53.27205882352941"/>
    <n v="53.2720588235294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b1f966c6b0f481e9cf2720eab503cd517c5c4f7b2a8ceb868b6611d425618aa"/>
    <n v="1"/>
    <n v="1"/>
  </r>
  <r>
    <s v="f518427d-f2a6-49ab-801e-62a6f1579f31"/>
    <d v="2022-10-06T00:00:00"/>
    <x v="202"/>
    <d v="2022-10-06T00:00:00"/>
    <n v="0.0248624925"/>
    <n v="0.0248624925"/>
    <x v="3"/>
    <n v="7102.941176470588"/>
    <n v="176.5968217279412"/>
    <n v="176.59682172794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feb787b4512a0d9d189ab777b037b3837a1f31647c91c3ab03e6265fd84b78"/>
    <n v="1"/>
    <n v="1"/>
  </r>
  <r>
    <s v="4240"/>
    <d v="2022-10-05T00:00:00"/>
    <x v="203"/>
    <d v="2022-10-05T00:00:00"/>
    <n v="-8681.639999999999"/>
    <n v="-8681.639999999999"/>
    <x v="0"/>
    <n v="1"/>
    <n v="-8681.639999999999"/>
    <n v="-8681.639999999999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241"/>
    <d v="2022-10-05T00:00:00"/>
    <x v="203"/>
    <d v="2022-10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2"/>
    <d v="2022-10-05T00:00:00"/>
    <x v="203"/>
    <d v="2022-10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3"/>
    <d v="2022-10-05T00:00:00"/>
    <x v="203"/>
    <d v="2022-10-05T00:00:00"/>
    <n v="-21.46"/>
    <n v="-21.46"/>
    <x v="0"/>
    <n v="1"/>
    <n v="-21.46"/>
    <n v="-21.46"/>
    <n v="1"/>
    <m/>
    <s v="Mercado Pago"/>
    <s v="99 Tecnologia Ltda"/>
    <n v="100"/>
    <s v="Lumx"/>
    <s v="99 Tecnologia Ltda"/>
    <m/>
    <s v="Caio Barbosa: Estação Hebraica -&gt; Rua Theo Dutra 75 (São Paulo)"/>
    <m/>
    <s v="Mercado Pago"/>
    <m/>
    <x v="90"/>
    <s v="Gestão - Transporte"/>
    <s v="Gestão"/>
    <s v="Governance"/>
    <s v="Governance"/>
    <x v="6"/>
    <m/>
    <m/>
    <n v="0"/>
    <n v="0"/>
  </r>
  <r>
    <s v="4244"/>
    <d v="2022-10-05T00:00:00"/>
    <x v="203"/>
    <d v="2022-10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f06a692-176e-4bbf-9b46-81a717b74444"/>
    <d v="2022-10-05T00:00:00"/>
    <x v="203"/>
    <d v="2022-10-05T00:00:00"/>
    <n v="0.00375"/>
    <n v="0.00375"/>
    <x v="3"/>
    <n v="7058.663883089771"/>
    <n v="26.46998956158664"/>
    <n v="26.469989561586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3a9d3eab1e3bd68dc3a23acbce3a34818e1862a5de41f4db6863a889c460fd2"/>
    <n v="1"/>
    <n v="1"/>
  </r>
  <r>
    <s v="a34d327c-d69e-4914-95e0-24b0dd50e3d9"/>
    <d v="2022-10-05T00:00:00"/>
    <x v="203"/>
    <d v="2022-10-05T00:00:00"/>
    <n v="0.00075"/>
    <n v="0.00075"/>
    <x v="3"/>
    <n v="7058.663883089771"/>
    <n v="5.293997912317328"/>
    <n v="5.293997912317328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a72d8966fdf651929f1d72a7060a8b081f6f5f5b72c2982511bbdad986769dee"/>
    <n v="1"/>
    <n v="1"/>
  </r>
  <r>
    <s v="eaee32d5-c0c2-4700-a657-48b557ff9cb7"/>
    <d v="2022-10-05T00:00:00"/>
    <x v="203"/>
    <d v="2022-10-05T00:00:00"/>
    <n v="0.0039"/>
    <n v="0.0039"/>
    <x v="3"/>
    <n v="7058.663883089771"/>
    <n v="27.5287891440501"/>
    <n v="27.52878914405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2d6a21adbe93e5429ba6f57a95efd374553afcbb6702a3b768857e048d31599"/>
    <n v="1"/>
    <n v="1"/>
  </r>
  <r>
    <s v="f1d38b71-e78f-4519-870b-a99547c43bca"/>
    <d v="2022-10-05T00:00:00"/>
    <x v="203"/>
    <d v="2022-10-05T00:00:00"/>
    <n v="0.003375"/>
    <n v="0.003375"/>
    <x v="2"/>
    <n v="7060.17745302714"/>
    <n v="23.82809890396659"/>
    <n v="23.82809890396659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14aa2d97ff040ac04e1ff96b8a74244dfadffde2260aca8089cefe8c0eba0cc"/>
    <n v="1"/>
    <n v="1"/>
  </r>
  <r>
    <s v="4245"/>
    <d v="2022-10-04T00:00:00"/>
    <x v="204"/>
    <d v="2022-10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6"/>
    <d v="2022-10-04T00:00:00"/>
    <x v="204"/>
    <d v="2022-10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7"/>
    <d v="2022-10-04T00:00:00"/>
    <x v="204"/>
    <d v="2022-10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248"/>
    <d v="2022-10-04T00:00:00"/>
    <x v="204"/>
    <d v="2022-10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9"/>
    <d v="2022-10-04T00:00:00"/>
    <x v="204"/>
    <d v="2022-10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0"/>
    <d v="2022-10-04T00:00:00"/>
    <x v="204"/>
    <d v="2022-10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1"/>
    <d v="2022-10-04T00:00:00"/>
    <x v="204"/>
    <d v="2022-10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2"/>
    <d v="2022-10-04T00:00:00"/>
    <x v="204"/>
    <d v="2022-10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3"/>
    <d v="2022-10-04T00:00:00"/>
    <x v="204"/>
    <d v="2022-10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 - Baixa por Conciliação"/>
    <m/>
    <s v="Cora"/>
    <m/>
    <x v="41"/>
    <s v="Despesas com Pessoal"/>
    <s v="People"/>
    <s v="People"/>
    <s v="People"/>
    <x v="9"/>
    <m/>
    <m/>
    <n v="0"/>
    <n v="0"/>
  </r>
  <r>
    <s v="4254"/>
    <d v="2022-10-04T00:00:00"/>
    <x v="204"/>
    <d v="2022-10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5"/>
    <d v="2022-10-04T00:00:00"/>
    <x v="204"/>
    <d v="2022-10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256"/>
    <d v="2022-10-04T00:00:00"/>
    <x v="204"/>
    <d v="2022-10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57"/>
    <d v="2022-10-04T00:00:00"/>
    <x v="204"/>
    <d v="2022-10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8"/>
    <d v="2022-10-04T00:00:00"/>
    <x v="204"/>
    <d v="2022-10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59"/>
    <d v="2022-10-04T00:00:00"/>
    <x v="204"/>
    <d v="2022-10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0"/>
    <d v="2022-10-04T00:00:00"/>
    <x v="204"/>
    <d v="2022-10-04T00:00:00"/>
    <n v="-341.99"/>
    <n v="-341.99"/>
    <x v="0"/>
    <n v="1"/>
    <n v="-341.99"/>
    <n v="-341.99"/>
    <n v="1"/>
    <m/>
    <s v="Cora"/>
    <s v="Municipio de Rio de Janeiro"/>
    <n v="100"/>
    <m/>
    <s v="Municipio de Rio de Janeiro"/>
    <m/>
    <s v="Iss Utilização Seamore"/>
    <m/>
    <s v="Cora"/>
    <m/>
    <x v="47"/>
    <s v="Impostos"/>
    <s v="Tax And Fees"/>
    <s v="Tax And Fees"/>
    <s v="Tax And Fees"/>
    <x v="13"/>
    <m/>
    <m/>
    <n v="0"/>
    <n v="0"/>
  </r>
  <r>
    <s v="4261"/>
    <d v="2022-10-04T00:00:00"/>
    <x v="204"/>
    <d v="2022-10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62"/>
    <d v="2022-10-04T00:00:00"/>
    <x v="204"/>
    <d v="2022-10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3"/>
    <d v="2022-10-04T00:00:00"/>
    <x v="204"/>
    <d v="2022-10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264"/>
    <d v="2022-10-04T00:00:00"/>
    <x v="204"/>
    <d v="2022-10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5"/>
    <d v="2022-10-04T00:00:00"/>
    <x v="204"/>
    <d v="2022-10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6"/>
    <d v="2022-10-04T00:00:00"/>
    <x v="204"/>
    <d v="2022-10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735"/>
    <d v="2022-10-04T00:00:00"/>
    <x v="204"/>
    <d v="2022-10-0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36"/>
    <d v="2022-10-04T00:00:00"/>
    <x v="204"/>
    <d v="2022-10-04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6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7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23"/>
    <d v="2022-10-03T00:00:00"/>
    <x v="205"/>
    <d v="2022-10-03T00:00:00"/>
    <n v="2436.31"/>
    <n v="2436.31"/>
    <x v="0"/>
    <n v="1"/>
    <n v="2436.31"/>
    <n v="2436.31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267"/>
    <d v="2022-10-03T00:00:00"/>
    <x v="205"/>
    <d v="2022-10-03T00:00:00"/>
    <n v="-89.90000000000001"/>
    <n v="-89.90000000000001"/>
    <x v="0"/>
    <n v="1"/>
    <n v="-89.90000000000001"/>
    <n v="-89.90000000000001"/>
    <n v="1"/>
    <m/>
    <s v="Cora"/>
    <s v="Caio Barbosa Zacarias"/>
    <n v="100"/>
    <s v="Comercial"/>
    <s v="Caio Barbosa Zacarias"/>
    <m/>
    <s v="Reembolso Compra de Passagem Buser"/>
    <m/>
    <s v="Cora"/>
    <m/>
    <x v="112"/>
    <s v="Despesa Comercial"/>
    <s v="Comercial"/>
    <s v="Operating Costs"/>
    <s v="Operating Costs"/>
    <x v="6"/>
    <m/>
    <m/>
    <n v="0"/>
    <n v="0"/>
  </r>
  <r>
    <s v="4268"/>
    <d v="2022-10-03T00:00:00"/>
    <x v="205"/>
    <d v="2022-10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269"/>
    <d v="2022-10-03T00:00:00"/>
    <x v="205"/>
    <d v="2022-10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270"/>
    <d v="2022-10-03T00:00:00"/>
    <x v="205"/>
    <d v="2022-10-03T00:00:00"/>
    <n v="-1895.4"/>
    <n v="-1895.4"/>
    <x v="0"/>
    <n v="1"/>
    <n v="-1895.4"/>
    <n v="-1895.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271"/>
    <d v="2022-10-03T00:00:00"/>
    <x v="205"/>
    <d v="2022-10-03T00:00:00"/>
    <n v="-243.68"/>
    <n v="-243.68"/>
    <x v="0"/>
    <n v="1"/>
    <n v="-243.68"/>
    <n v="-243.68"/>
    <n v="1"/>
    <m/>
    <s v="Cora"/>
    <s v="Buser Brasil Tecnologia Ltda."/>
    <n v="100"/>
    <m/>
    <s v="Buser Brasil Tecnologia Ltda."/>
    <m/>
    <s v="Compra de Passagem Volta Caio e Luis Pacaembu - Rio"/>
    <m/>
    <s v="Cora"/>
    <m/>
    <x v="112"/>
    <s v="Despesa Comercial"/>
    <s v="Comercial"/>
    <s v="Operating Costs"/>
    <s v="Operating Costs"/>
    <x v="6"/>
    <m/>
    <m/>
    <n v="0"/>
    <n v="0"/>
  </r>
  <r>
    <s v="4272"/>
    <d v="2022-10-03T00:00:00"/>
    <x v="205"/>
    <d v="2022-10-03T00:00:00"/>
    <n v="-2633.04"/>
    <n v="-2633.04"/>
    <x v="0"/>
    <n v="1"/>
    <n v="-2633.04"/>
    <n v="-2633.0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73"/>
    <d v="2022-10-03T00:00:00"/>
    <x v="205"/>
    <d v="2022-10-03T00:00:00"/>
    <n v="-70"/>
    <n v="-70"/>
    <x v="0"/>
    <n v="1"/>
    <n v="-70"/>
    <n v="-70"/>
    <n v="1"/>
    <m/>
    <s v="Cora"/>
    <s v="Caio Diniz Bretas"/>
    <n v="100"/>
    <s v="Financeiro"/>
    <s v="Caio Diniz Bretas"/>
    <m/>
    <s v="Reembolso Pagamento Ao Wesley"/>
    <m/>
    <s v="Cora"/>
    <m/>
    <x v="111"/>
    <s v="Obras"/>
    <s v="Office"/>
    <s v="Administrative Costs"/>
    <s v="Administrative Costs"/>
    <x v="4"/>
    <m/>
    <m/>
    <n v="0"/>
    <n v="0"/>
  </r>
  <r>
    <s v="737"/>
    <d v="2022-10-03T00:00:00"/>
    <x v="205"/>
    <d v="2022-10-03T00:00:00"/>
    <n v="126779"/>
    <n v="126779"/>
    <x v="0"/>
    <n v="1"/>
    <n v="126779"/>
    <n v="12677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"/>
    <d v="2022-10-03T00:00:00"/>
    <x v="205"/>
    <d v="2022-10-0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9"/>
    <d v="2022-10-03T00:00:00"/>
    <x v="205"/>
    <d v="2022-10-03T00:00:00"/>
    <n v="5071.16"/>
    <n v="5071.16"/>
    <x v="0"/>
    <n v="1"/>
    <n v="5071.16"/>
    <n v="5071.16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40"/>
    <d v="2022-10-03T00:00:00"/>
    <x v="205"/>
    <d v="2022-10-03T00:00:00"/>
    <n v="40000"/>
    <n v="40000"/>
    <x v="0"/>
    <n v="1"/>
    <n v="40000"/>
    <n v="4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8"/>
    <d v="2022-10-03T00:00:00"/>
    <x v="205"/>
    <d v="2022-10-03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9"/>
    <d v="2022-10-03T00:00:00"/>
    <x v="205"/>
    <d v="2022-10-03T00:00:00"/>
    <n v="-5071.16"/>
    <n v="-5071.16"/>
    <x v="0"/>
    <n v="1"/>
    <n v="-5071.16"/>
    <n v="-5071.1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0"/>
    <d v="2022-10-03T00:00:00"/>
    <x v="205"/>
    <d v="2022-10-03T00:00:00"/>
    <n v="-126779"/>
    <n v="-126779"/>
    <x v="0"/>
    <n v="1"/>
    <n v="-126779"/>
    <n v="-126779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1"/>
    <d v="2022-10-03T00:00:00"/>
    <x v="205"/>
    <d v="2022-10-03T00:00:00"/>
    <n v="-40000"/>
    <n v="-40000"/>
    <x v="0"/>
    <n v="1"/>
    <n v="-40000"/>
    <n v="-4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4a55acc-048d-4e60-83c6-17cfbafc1495"/>
    <d v="2022-10-03T00:00:00"/>
    <x v="205"/>
    <d v="2022-10-03T00:00:00"/>
    <n v="0.003375"/>
    <n v="0.003375"/>
    <x v="3"/>
    <n v="6867.254800207575"/>
    <n v="23.17698495070057"/>
    <n v="23.1769849507005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eefee136093697dd128d1929f0e195c620859e14b8a66c6e62e59e881deda05"/>
    <n v="1"/>
    <n v="1"/>
  </r>
  <r>
    <s v="4274"/>
    <d v="2022-10-01T00:00:00"/>
    <x v="206"/>
    <d v="2022-10-01T00:00:00"/>
    <n v="-737.05"/>
    <n v="-737.05"/>
    <x v="0"/>
    <n v="1"/>
    <n v="-737.05"/>
    <n v="-737.05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5"/>
    <d v="2022-10-01T00:00:00"/>
    <x v="206"/>
    <d v="2022-10-01T00:00:00"/>
    <n v="-5849.62"/>
    <n v="-5849.62"/>
    <x v="0"/>
    <n v="1"/>
    <n v="-5849.62"/>
    <n v="-5849.62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76"/>
    <d v="2022-10-01T00:00:00"/>
    <x v="206"/>
    <d v="2022-10-01T00:00:00"/>
    <n v="-117"/>
    <n v="-117"/>
    <x v="0"/>
    <n v="1"/>
    <n v="-117"/>
    <n v="-117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7"/>
    <d v="2022-10-01T00:00:00"/>
    <x v="206"/>
    <d v="2022-10-01T00:00:00"/>
    <n v="-223.14"/>
    <n v="-223.14"/>
    <x v="0"/>
    <n v="1"/>
    <n v="-223.14"/>
    <n v="-223.14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38"/>
    <d v="2022-10-01T00:00:00"/>
    <x v="206"/>
    <d v="2022-10-01T00:00:00"/>
    <n v="79.06"/>
    <n v="79.06"/>
    <x v="0"/>
    <n v="1"/>
    <n v="79.06"/>
    <n v="79.06"/>
    <n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64"/>
    <s v="Material de Uso e Consumo"/>
    <s v="Office"/>
    <s v="Administrative Costs"/>
    <s v="Administrative Costs"/>
    <x v="5"/>
    <m/>
    <m/>
    <n v="0"/>
    <n v="0"/>
  </r>
  <r>
    <s v="3912"/>
    <d v="2022-09-30T00:00:00"/>
    <x v="207"/>
    <d v="2022-09-30T00:00:00"/>
    <n v="-60.25"/>
    <n v="-60.25"/>
    <x v="0"/>
    <n v="1"/>
    <n v="-60.25"/>
    <n v="-60.25"/>
    <n v="1"/>
    <m/>
    <s v="Conta Simples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3951"/>
    <d v="2022-09-30T00:00:00"/>
    <x v="207"/>
    <d v="2022-09-30T00:00:00"/>
    <n v="-366.32"/>
    <n v="-366.32"/>
    <x v="0"/>
    <n v="1"/>
    <n v="-366.32"/>
    <n v="-366.32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1"/>
    <d v="2022-09-30T00:00:00"/>
    <x v="207"/>
    <d v="2022-09-30T00:00:00"/>
    <n v="15.26"/>
    <n v="15.26"/>
    <x v="0"/>
    <n v="1"/>
    <n v="15.26"/>
    <n v="15.2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79"/>
    <d v="2022-09-30T00:00:00"/>
    <x v="207"/>
    <d v="2022-09-30T00:00:00"/>
    <n v="-1200"/>
    <n v="-1200"/>
    <x v="0"/>
    <n v="1"/>
    <n v="-1200"/>
    <n v="-1200"/>
    <n v="1"/>
    <m/>
    <s v="Cora"/>
    <s v="Wesley dos Santos Chagas"/>
    <n v="100"/>
    <m/>
    <s v="Wesley dos Santos Chagas"/>
    <m/>
    <s v="Pagamento de Serviço"/>
    <m/>
    <s v="Cora"/>
    <m/>
    <x v="111"/>
    <s v="Obras"/>
    <s v="Office"/>
    <s v="Administrative Costs"/>
    <s v="Administrative Costs"/>
    <x v="4"/>
    <m/>
    <m/>
    <n v="0"/>
    <n v="0"/>
  </r>
  <r>
    <s v="4280"/>
    <d v="2022-09-30T00:00:00"/>
    <x v="207"/>
    <d v="2022-09-30T00:00:00"/>
    <n v="-28"/>
    <n v="-28"/>
    <x v="0"/>
    <n v="1"/>
    <n v="-28"/>
    <n v="-28"/>
    <n v="1"/>
    <m/>
    <s v="Cora"/>
    <s v="Wesley dos Santos Chagas"/>
    <n v="100"/>
    <m/>
    <s v="Wesley dos Santos Chagas"/>
    <m/>
    <s v="Transf Pix Enviada - Wesley Santos das Chagas - 148.255.617-05"/>
    <m/>
    <s v="Cora"/>
    <m/>
    <x v="111"/>
    <s v="Obras"/>
    <s v="Office"/>
    <s v="Administrative Costs"/>
    <s v="Administrative Costs"/>
    <x v="4"/>
    <m/>
    <m/>
    <n v="0"/>
    <n v="0"/>
  </r>
  <r>
    <s v="4281"/>
    <d v="2022-09-30T00:00:00"/>
    <x v="207"/>
    <d v="2022-09-30T00:00:00"/>
    <n v="-48.9"/>
    <n v="-48.9"/>
    <x v="0"/>
    <n v="1"/>
    <n v="-48.9"/>
    <n v="-48.9"/>
    <n v="1"/>
    <m/>
    <s v="Conta Simples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2"/>
    <d v="2022-09-30T00:00:00"/>
    <x v="207"/>
    <d v="2022-09-30T00:00:00"/>
    <n v="-200"/>
    <n v="-200"/>
    <x v="0"/>
    <n v="1"/>
    <n v="-200"/>
    <n v="-200"/>
    <n v="1"/>
    <m/>
    <s v="Cora"/>
    <s v="Caio Diniz Bretas"/>
    <n v="100"/>
    <s v="Financeiro"/>
    <s v="Caio Diniz Bretas"/>
    <m/>
    <s v="Reembolso Pagamento Obra"/>
    <m/>
    <s v="Cora"/>
    <m/>
    <x v="111"/>
    <s v="Obras"/>
    <s v="Office"/>
    <s v="Administrative Costs"/>
    <s v="Administrative Costs"/>
    <x v="4"/>
    <m/>
    <m/>
    <n v="0"/>
    <n v="0"/>
  </r>
  <r>
    <s v="4285"/>
    <d v="2022-09-30T00:00:00"/>
    <x v="207"/>
    <d v="2022-09-30T00:00:00"/>
    <n v="-520.61"/>
    <n v="-520.61"/>
    <x v="0"/>
    <n v="1"/>
    <n v="-520.61"/>
    <n v="-520.61"/>
    <n v="1"/>
    <m/>
    <s v="Conta Simples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287"/>
    <d v="2022-09-30T00:00:00"/>
    <x v="207"/>
    <d v="2022-09-30T00:00:00"/>
    <n v="-55.6"/>
    <n v="-55.6"/>
    <x v="0"/>
    <n v="1"/>
    <n v="-55.6"/>
    <n v="-55.6"/>
    <n v="1"/>
    <m/>
    <s v="Conta Simples"/>
    <s v="Bottino Materiais de Construcao Ltda."/>
    <n v="100"/>
    <m/>
    <s v="Bottino Materiais de Construcao Ltda.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541"/>
    <d v="2022-09-30T00:00:00"/>
    <x v="207"/>
    <d v="2022-09-30T00:00:00"/>
    <n v="-126.91"/>
    <n v="-126.91"/>
    <x v="0"/>
    <n v="1"/>
    <n v="-126.91"/>
    <n v="-126.91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78"/>
    <d v="2022-09-30T00:00:00"/>
    <x v="207"/>
    <d v="2022-09-30T00:00:00"/>
    <n v="-2.2"/>
    <n v="-2.2"/>
    <x v="0"/>
    <n v="1"/>
    <n v="-2.2"/>
    <n v="-2.2"/>
    <n v="1"/>
    <m/>
    <s v="Conta Simples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41"/>
    <d v="2022-09-30T00:00:00"/>
    <x v="207"/>
    <d v="2022-09-30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02"/>
    <d v="2022-09-30T00:00:00"/>
    <x v="207"/>
    <d v="2022-09-30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0f7a272-7948-4815-bc62-e11b20461322"/>
    <d v="2022-09-30T00:00:00"/>
    <x v="207"/>
    <d v="2022-09-30T00:00:00"/>
    <n v="0.003375"/>
    <n v="0.003375"/>
    <x v="3"/>
    <n v="7158.943965517242"/>
    <n v="24.16143588362069"/>
    <n v="24.1614358836206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d9c3722e2c58c569cf2f3a00ac615f86d77bebbd237d84034bfd84b648700c7"/>
    <n v="1"/>
    <n v="1"/>
  </r>
  <r>
    <s v="de42e248-285c-4295-bfab-47665f879701"/>
    <d v="2022-09-30T00:00:00"/>
    <x v="207"/>
    <d v="2022-09-30T00:00:00"/>
    <n v="0.002775"/>
    <n v="0.002775"/>
    <x v="2"/>
    <n v="7151.131465517242"/>
    <n v="19.84438981681035"/>
    <n v="19.8443898168103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f2271f325cc993df17f19a8678005a79c647227dd22f848541b70dc538871a8"/>
    <n v="1"/>
    <n v="1"/>
  </r>
  <r>
    <s v="3953"/>
    <d v="2022-09-29T00:00:00"/>
    <x v="208"/>
    <d v="2022-09-29T00:00:00"/>
    <n v="-875.24"/>
    <n v="-875.24"/>
    <x v="0"/>
    <n v="1"/>
    <n v="-875.24"/>
    <n v="-875.24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9"/>
    <d v="2022-09-29T00:00:00"/>
    <x v="208"/>
    <d v="2022-09-29T00:00:00"/>
    <n v="-261.66"/>
    <n v="-261.66"/>
    <x v="0"/>
    <n v="1"/>
    <n v="-261.66"/>
    <n v="-261.66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4290"/>
    <d v="2022-09-29T00:00:00"/>
    <x v="208"/>
    <d v="2022-09-29T00:00:00"/>
    <n v="-149.7"/>
    <n v="-149.7"/>
    <x v="0"/>
    <n v="1"/>
    <n v="-149.7"/>
    <n v="-149.7"/>
    <n v="1"/>
    <m/>
    <s v="Mercado Pago"/>
    <s v="Axm Services Ltda"/>
    <n v="100"/>
    <m/>
    <s v="Axm Services Ltda"/>
    <m/>
    <s v="Regularização de Situação Contábil 2021 (Não Realizado Pela Contabildiade Antiga)."/>
    <m/>
    <s v="Mercado Pago"/>
    <m/>
    <x v="69"/>
    <s v="Contabilidade"/>
    <s v="Others"/>
    <s v="Operating Costs"/>
    <s v="Operating Costs"/>
    <x v="0"/>
    <m/>
    <m/>
    <n v="0"/>
    <n v="0"/>
  </r>
  <r>
    <s v="4291"/>
    <d v="2022-09-29T00:00:00"/>
    <x v="208"/>
    <d v="2022-09-29T00:00:00"/>
    <n v="-116.29"/>
    <n v="-116.29"/>
    <x v="0"/>
    <n v="1"/>
    <n v="-116.29"/>
    <n v="-116.2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a6fb95-4e25-4e16-893c-bd4a1de1d19d"/>
    <d v="2022-09-29T00:00:00"/>
    <x v="208"/>
    <d v="2022-09-29T00:00:00"/>
    <n v="0.00036"/>
    <n v="0.00036"/>
    <x v="3"/>
    <n v="7182.258064516129"/>
    <n v="2.585612903225806"/>
    <n v="2.58561290322580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fab633853beb1a81f1ec6b76d118565465c9c7f302e01302168e056614f16bcf"/>
    <n v="1"/>
    <n v="1"/>
  </r>
  <r>
    <s v="d28299b2-a0a1-483d-9e19-862e8a9d5036"/>
    <d v="2022-09-29T00:00:00"/>
    <x v="208"/>
    <d v="2022-09-29T00:00:00"/>
    <n v="0.00345"/>
    <n v="0.00345"/>
    <x v="3"/>
    <n v="7182.258064516129"/>
    <n v="24.77879032258064"/>
    <n v="24.778790322580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bbcee5701f48677791dca2f381f9b1daaa87ee9edb3bcf7c09a04d02a0be814"/>
    <n v="1"/>
    <n v="1"/>
  </r>
  <r>
    <s v="bb44408b-eedf-49b7-ad9a-c69369f4d633"/>
    <d v="2022-09-29T00:00:00"/>
    <x v="208"/>
    <d v="2022-09-29T00:00:00"/>
    <n v="0.003225"/>
    <n v="0.003225"/>
    <x v="3"/>
    <n v="7182.258064516129"/>
    <n v="23.16278225806451"/>
    <n v="23.162782258064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ddccd7e86fd1735e8e2ed06c8e31f14f574fd56375e733da61fce8a5f18d95f"/>
    <n v="1"/>
    <n v="1"/>
  </r>
  <r>
    <s v="4293"/>
    <d v="2022-09-28T00:00:00"/>
    <x v="209"/>
    <d v="2022-09-28T00:00:00"/>
    <n v="-39"/>
    <n v="-39"/>
    <x v="0"/>
    <n v="1"/>
    <n v="-39"/>
    <n v="-39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608"/>
    <d v="2022-09-28T00:00:00"/>
    <x v="209"/>
    <d v="2022-09-28T00:00:00"/>
    <n v="-76.77"/>
    <n v="-76.77"/>
    <x v="0"/>
    <n v="1"/>
    <n v="-76.77"/>
    <n v="-76.77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4"/>
    <d v="2022-09-28T00:00:00"/>
    <x v="209"/>
    <d v="2022-09-28T00:00:00"/>
    <n v="-2.45"/>
    <n v="-2.45"/>
    <x v="0"/>
    <n v="1"/>
    <n v="-2.45"/>
    <n v="-2.45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87fd26e1-9871-4bb7-bb41-9edfe5b3ca76"/>
    <d v="2022-09-28T00:00:00"/>
    <x v="209"/>
    <d v="2022-09-28T00:00:00"/>
    <n v="0.0037425"/>
    <n v="0.0037425"/>
    <x v="3"/>
    <n v="7158.190578158459"/>
    <n v="26.78952823875803"/>
    <n v="26.7895282387580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d0919113e322e2f0029f83f9ae65761264d991ade32b6e20e41fcb5d2159684"/>
    <n v="1"/>
    <n v="1"/>
  </r>
  <r>
    <s v="3767"/>
    <d v="2022-09-27T00:00:00"/>
    <x v="210"/>
    <d v="2022-09-27T00:00:00"/>
    <n v="-3273.1"/>
    <n v="-3273.1"/>
    <x v="0"/>
    <n v="1"/>
    <n v="-3273.1"/>
    <n v="-3273.1"/>
    <n v="1"/>
    <m/>
    <s v="Cora"/>
    <s v="Vb Camisetas Industria e Comercio Ltda"/>
    <n v="100"/>
    <m/>
    <s v="Vb Camisetas Industria e Comercio Ltda"/>
    <m/>
    <s v="Manufatura de Camisetas Lumx"/>
    <m/>
    <s v="Cora"/>
    <m/>
    <x v="150"/>
    <s v="Despesa de Marketing"/>
    <s v="Marketing"/>
    <s v="Operating Costs"/>
    <s v="Operating Costs"/>
    <x v="8"/>
    <m/>
    <m/>
    <n v="0"/>
    <n v="0"/>
  </r>
  <r>
    <s v="4295"/>
    <d v="2022-09-27T00:00:00"/>
    <x v="210"/>
    <d v="2022-09-27T00:00:00"/>
    <n v="-4110.99"/>
    <n v="-4110.99"/>
    <x v="0"/>
    <n v="1"/>
    <n v="-4110.99"/>
    <n v="-4110.9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297"/>
    <d v="2022-09-27T00:00:00"/>
    <x v="210"/>
    <d v="2022-09-27T00:00:00"/>
    <n v="-44.47"/>
    <n v="-44.47"/>
    <x v="0"/>
    <n v="1"/>
    <n v="-44.47"/>
    <n v="-44.47"/>
    <n v="1"/>
    <m/>
    <s v="Mercado Pago"/>
    <s v="Clickup"/>
    <n v="100"/>
    <m/>
    <s v="Clickup"/>
    <m/>
    <s v="Retiramos Todo Mundo do Clickup Esse Mês.Valor Cobrado do Mês: 7 Dol.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d2200614-9d64-466d-8545-938aa6f3c37b"/>
    <d v="2022-09-27T00:00:00"/>
    <x v="210"/>
    <d v="2022-09-27T00:00:00"/>
    <n v="0.003675"/>
    <n v="0.003675"/>
    <x v="3"/>
    <n v="7102.192513368984"/>
    <n v="26.10055748663101"/>
    <n v="26.100557486631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c68c2288c2c698c58446ba961b877c436b749eb8821cca6c306425a93fbfc26"/>
    <n v="1"/>
    <n v="1"/>
  </r>
  <r>
    <s v="74004593-6ae0-4b5d-adf3-88996afa6799"/>
    <d v="2022-09-27T00:00:00"/>
    <x v="210"/>
    <d v="2022-09-27T00:00:00"/>
    <n v="0.000375"/>
    <n v="0.000375"/>
    <x v="3"/>
    <n v="7102.192513368984"/>
    <n v="2.663322192513369"/>
    <n v="2.66332219251336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27d1b876303c15dd89bc7f12db3d662de82dfb6597cae2a73264d64aca5f3fb"/>
    <n v="1"/>
    <n v="1"/>
  </r>
  <r>
    <s v="4298"/>
    <d v="2022-09-26T00:00:00"/>
    <x v="211"/>
    <d v="2022-09-26T00:00:00"/>
    <n v="-848.2"/>
    <n v="-848.2"/>
    <x v="0"/>
    <n v="1"/>
    <n v="-848.2"/>
    <n v="-848.2"/>
    <n v="1"/>
    <m/>
    <s v="Mercado Pago"/>
    <s v="Ministério da Economia"/>
    <n v="100"/>
    <s v="Lumx"/>
    <s v="Ministério da Economia"/>
    <m/>
    <s v="Cod 1099 - Cp Seguradoscod 1138 - Cp Patronal"/>
    <m/>
    <s v="Mercado Pago"/>
    <m/>
    <x v="41"/>
    <s v="Despesas com Pessoal"/>
    <s v="People"/>
    <s v="People"/>
    <s v="People"/>
    <x v="9"/>
    <m/>
    <m/>
    <n v="0"/>
    <n v="0"/>
  </r>
  <r>
    <s v="742"/>
    <d v="2022-09-26T00:00:00"/>
    <x v="211"/>
    <d v="2022-09-26T00:00:00"/>
    <n v="10202.92"/>
    <n v="10202.92"/>
    <x v="0"/>
    <n v="1"/>
    <n v="10202.92"/>
    <n v="10202.9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3"/>
    <d v="2022-09-26T00:00:00"/>
    <x v="211"/>
    <d v="2022-09-26T00:00:00"/>
    <n v="-10202.92"/>
    <n v="-10202.92"/>
    <x v="0"/>
    <n v="1"/>
    <n v="-10202.92"/>
    <n v="-10202.92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4299"/>
    <d v="2022-09-25T00:00:00"/>
    <x v="212"/>
    <d v="2022-09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adfcdea-c477-44ca-b955-1f7f087073c8"/>
    <d v="2022-09-25T00:00:00"/>
    <x v="212"/>
    <d v="2022-09-25T00:00:00"/>
    <n v="0.003675"/>
    <n v="0.003675"/>
    <x v="3"/>
    <n v="6764.472309299896"/>
    <n v="24.85943573667712"/>
    <n v="24.85943573667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34dfe104f5d39c491ca9889c38b9f1a831ff0136f82c660fc2a5dfc846672d2"/>
    <n v="1"/>
    <n v="1"/>
  </r>
  <r>
    <s v="22ee24bf-2f61-49f1-bd06-0a2ff78db5f3"/>
    <d v="2022-09-25T00:00:00"/>
    <x v="212"/>
    <d v="2022-09-25T00:00:00"/>
    <n v="0.00225"/>
    <n v="0.00225"/>
    <x v="2"/>
    <n v="6779.153605015675"/>
    <n v="15.25309561128527"/>
    <n v="15.253095611285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749e67b958e1f02db424559f9e85adeab74cc2a6305849d1db51932d0d3762f5"/>
    <n v="1"/>
    <n v="1"/>
  </r>
  <r>
    <s v="4300"/>
    <d v="2022-09-22T00:00:00"/>
    <x v="213"/>
    <d v="2022-09-22T00:00:00"/>
    <n v="-187.12"/>
    <n v="-187.12"/>
    <x v="0"/>
    <n v="1"/>
    <n v="-187.12"/>
    <n v="-187.12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743"/>
    <d v="2022-09-22T00:00:00"/>
    <x v="213"/>
    <d v="2022-09-22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44"/>
    <d v="2022-09-22T00:00:00"/>
    <x v="213"/>
    <d v="2022-09-2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4"/>
    <d v="2022-09-22T00:00:00"/>
    <x v="213"/>
    <d v="2022-09-22T00:00:00"/>
    <n v="-6000"/>
    <n v="-6000"/>
    <x v="0"/>
    <n v="1"/>
    <n v="-6000"/>
    <n v="-6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5"/>
    <d v="2022-09-22T00:00:00"/>
    <x v="213"/>
    <d v="2022-09-2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8e813ee-fefa-482c-98ee-20c9670c0e72"/>
    <d v="2022-09-21T00:00:00"/>
    <x v="214"/>
    <d v="2022-09-21T00:00:00"/>
    <n v="0.0003675"/>
    <n v="0.0003675"/>
    <x v="3"/>
    <n v="6497.86235662148"/>
    <n v="2.387964416058394"/>
    <n v="2.3879644160583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0372d3ff5e13ffb5b115fba47d6a53eca9e3d060b001d622a2cce6804b7a18"/>
    <n v="1"/>
    <n v="1"/>
  </r>
  <r>
    <s v="745"/>
    <d v="2022-09-20T00:00:00"/>
    <x v="215"/>
    <d v="2022-09-20T00:00:00"/>
    <n v="21071.39"/>
    <n v="21071.39"/>
    <x v="0"/>
    <n v="1"/>
    <n v="21071.39"/>
    <n v="21071.3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6"/>
    <d v="2022-09-20T00:00:00"/>
    <x v="215"/>
    <d v="2022-09-20T00:00:00"/>
    <n v="-21071.39"/>
    <n v="-21071.39"/>
    <x v="0"/>
    <n v="1"/>
    <n v="-21071.39"/>
    <n v="-21071.3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391"/>
    <d v="2022-09-19T00:00:00"/>
    <x v="216"/>
    <d v="2022-09-19T00:00:00"/>
    <n v="21071.39"/>
    <n v="21071.39"/>
    <x v="0"/>
    <n v="1"/>
    <n v="21071.39"/>
    <n v="21071.39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301"/>
    <d v="2022-09-19T00:00:00"/>
    <x v="216"/>
    <d v="2022-09-19T00:00:00"/>
    <n v="-668.89"/>
    <n v="-668.89"/>
    <x v="0"/>
    <n v="1"/>
    <n v="-668.89"/>
    <n v="-668.89"/>
    <n v="1"/>
    <m/>
    <s v="Cora"/>
    <s v="Ministério da Economia"/>
    <n v="100"/>
    <m/>
    <s v="Ministério da Economia"/>
    <m/>
    <s v="Retenção a Pagamentos Pj-Pj (Pis. Cofins, Csll)"/>
    <m/>
    <s v="Cora"/>
    <m/>
    <x v="62"/>
    <s v="Impostos"/>
    <s v="Tax And Fees"/>
    <s v="Tax And Fees"/>
    <s v="Tax And Fees"/>
    <x v="13"/>
    <m/>
    <m/>
    <n v="0"/>
    <n v="0"/>
  </r>
  <r>
    <s v="4302"/>
    <d v="2022-09-19T00:00:00"/>
    <x v="216"/>
    <d v="2022-09-19T00:00:00"/>
    <n v="-215.77"/>
    <n v="-215.77"/>
    <x v="0"/>
    <n v="1"/>
    <n v="-215.77"/>
    <n v="-215.77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303"/>
    <d v="2022-09-19T00:00:00"/>
    <x v="216"/>
    <d v="2022-09-19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04"/>
    <d v="2022-09-19T00:00:00"/>
    <x v="216"/>
    <d v="2022-09-19T00:00:00"/>
    <n v="-274.84"/>
    <n v="-274.84"/>
    <x v="0"/>
    <n v="1"/>
    <n v="-274.84"/>
    <n v="-274.84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6326bf15-c1d3-4d04-912e-6d0db48dbef4"/>
    <d v="2022-09-19T00:00:00"/>
    <x v="216"/>
    <d v="2022-09-19T00:00:00"/>
    <n v="0"/>
    <n v="0"/>
    <x v="3"/>
    <n v="7164.029151483603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db1f38d6-40cc-4eec-b6b7-b44e12bea3de"/>
    <d v="2022-09-19T00:00:00"/>
    <x v="216"/>
    <d v="2022-09-19T00:00:00"/>
    <n v="0"/>
    <n v="0"/>
    <x v="3"/>
    <n v="7164.029151483603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768a523f-5c46-4a97-9f1e-0b07f0de6d79"/>
    <d v="2022-09-19T00:00:00"/>
    <x v="216"/>
    <d v="2022-09-19T00:00:00"/>
    <n v="0.00036"/>
    <n v="0.00036"/>
    <x v="3"/>
    <n v="7164.029151483603"/>
    <n v="2.579050494534097"/>
    <n v="2.579050494534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cee0bc1072fde6126fe720ca3c5cb39b91762022e565b2f113905edc5f0f7958"/>
    <n v="1"/>
    <n v="1"/>
  </r>
  <r>
    <s v="907304bc-8985-473c-9f43-e888cdd715c9"/>
    <d v="2022-09-19T00:00:00"/>
    <x v="216"/>
    <d v="2022-09-19T00:00:00"/>
    <n v="0.00345"/>
    <n v="0.00345"/>
    <x v="3"/>
    <n v="7164.029151483603"/>
    <n v="24.71590057261843"/>
    <n v="24.7159005726184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2ea9f9e84108066ea1797dcb5e3ade4bc68f71f67182a074c41adf878b453a8"/>
    <n v="1"/>
    <n v="1"/>
  </r>
  <r>
    <s v="c0564082-1ae2-492e-af7e-4c36c10bfe2a"/>
    <d v="2022-09-19T00:00:00"/>
    <x v="216"/>
    <d v="2022-09-19T00:00:00"/>
    <n v="-0.00073124639787746"/>
    <n v="-0.00073124639787746"/>
    <x v="3"/>
    <n v="7164.029151483603"/>
    <n v="-5.238670511311501"/>
    <n v="-5.238670511311501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4d5c00ab-ffd5-47c5-8140-0749b943d38f"/>
    <d v="2022-09-19T00:00:00"/>
    <x v="216"/>
    <d v="2022-09-19T00:00:00"/>
    <n v="-3"/>
    <n v="-3"/>
    <x v="3"/>
    <n v="7164.029151483603"/>
    <n v="-21492.08745445081"/>
    <n v="-21492.08745445081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fbba1027-2b5c-4646-9a6d-930e92a2ebc2"/>
    <d v="2022-09-19T00:00:00"/>
    <x v="216"/>
    <d v="2022-09-19T00:00:00"/>
    <n v="-0.000849687081806024"/>
    <n v="-0.000849687081806024"/>
    <x v="3"/>
    <n v="7164.029151483603"/>
    <n v="-6.087183023697389"/>
    <n v="-6.087183023697389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75097cb6-3d15-457d-bf0a-dbc3112ed41e"/>
    <d v="2022-09-19T00:00:00"/>
    <x v="216"/>
    <d v="2022-09-19T00:00:00"/>
    <n v="3"/>
    <n v="3"/>
    <x v="3"/>
    <n v="7164.029151483603"/>
    <n v="21492.08745445081"/>
    <n v="21492.08745445081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f5c610ac-14ce-434a-988b-ba769d9b92eb"/>
    <d v="2022-09-19T00:00:00"/>
    <x v="216"/>
    <d v="2022-09-19T00:00:00"/>
    <n v="-3"/>
    <n v="-3"/>
    <x v="3"/>
    <n v="7164.029151483603"/>
    <n v="-21492.08745445081"/>
    <n v="-21492.08745445081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68fe103d-3fe7-4eca-a5ca-adda66c1a89f"/>
    <d v="2022-09-18T00:00:00"/>
    <x v="217"/>
    <d v="2022-09-18T00:00:00"/>
    <n v="0.00327675"/>
    <n v="0.00327675"/>
    <x v="3"/>
    <n v="7052.325581395348"/>
    <n v="23.10870784883721"/>
    <n v="23.1087078488372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0c573f9536b2865ff5bd00b4028c9247b6f437a4501d36dcc9cf4181799b6f0"/>
    <n v="1"/>
    <n v="1"/>
  </r>
  <r>
    <s v="288e7750-3dc3-40c8-a59b-bf9e4e09b5da"/>
    <d v="2022-09-18T00:00:00"/>
    <x v="217"/>
    <d v="2022-09-18T00:00:00"/>
    <n v="0.003"/>
    <n v="0.003"/>
    <x v="3"/>
    <n v="7052.325581395348"/>
    <n v="21.15697674418605"/>
    <n v="21.1569767441860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d5a1bb296ab72299add682c33b5e8ebdcfe3e80f5b711104533c962f831be68"/>
    <n v="1"/>
    <n v="1"/>
  </r>
  <r>
    <s v="4305"/>
    <d v="2022-09-17T00:00:00"/>
    <x v="218"/>
    <d v="2022-09-17T00:00:00"/>
    <n v="-39.78"/>
    <n v="-39.78"/>
    <x v="0"/>
    <n v="1"/>
    <n v="-39.78"/>
    <n v="-39.78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9522562-06ee-4455-8440-11791b3c7f84"/>
    <d v="2022-09-17T00:00:00"/>
    <x v="218"/>
    <d v="2022-09-17T00:00:00"/>
    <n v="0.0031875"/>
    <n v="0.0031875"/>
    <x v="3"/>
    <n v="7735.91363875724"/>
    <n v="24.6582247235387"/>
    <n v="24.65822472353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abc8315e8253cd11fdc3801704c0b7baab0d31f3306894ce8b3ff34de6667be"/>
    <n v="1"/>
    <n v="1"/>
  </r>
  <r>
    <s v="5254611c-45d7-4f2f-a461-3ba9120937ea"/>
    <d v="2022-09-17T00:00:00"/>
    <x v="218"/>
    <d v="2022-09-17T00:00:00"/>
    <n v="0.0031725"/>
    <n v="0.0031725"/>
    <x v="3"/>
    <n v="7735.91363875724"/>
    <n v="24.54218601895734"/>
    <n v="24.5421860189573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aba5d5a5e4ea7621a0241be73df692335bb244bca26aa226fe7db96b49bff48"/>
    <n v="1"/>
    <n v="1"/>
  </r>
  <r>
    <s v="7345ef78-60e1-41d4-97c6-7c81dfe5654f"/>
    <d v="2022-09-17T00:00:00"/>
    <x v="218"/>
    <d v="2022-09-17T00:00:00"/>
    <n v="0.000375"/>
    <n v="0.000375"/>
    <x v="3"/>
    <n v="7735.91363875724"/>
    <n v="2.900967614533965"/>
    <n v="2.90096761453396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0ceb5d7809f4670b315a69832a33bad45f2959aa1d46cfb64ef4f1343d4fdc8"/>
    <n v="1"/>
    <n v="1"/>
  </r>
  <r>
    <s v="4306"/>
    <d v="2022-09-16T00:00:00"/>
    <x v="219"/>
    <d v="2022-09-16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d390d90d-8be8-42b7-9909-2720f339b2bc"/>
    <d v="2022-09-16T00:00:00"/>
    <x v="219"/>
    <d v="2022-09-16T00:00:00"/>
    <n v="0.000675"/>
    <n v="0.000675"/>
    <x v="3"/>
    <n v="7555.163329820865"/>
    <n v="5.099735247629084"/>
    <n v="5.09973524762908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2c496b81b38d48980c92eefb71829690a15b48bbe3795225d1d0e69dc1a287e6"/>
    <n v="1"/>
    <n v="1"/>
  </r>
  <r>
    <s v="3f02331d-3e6c-4128-ae99-34ac89b915b6"/>
    <d v="2022-09-16T00:00:00"/>
    <x v="219"/>
    <d v="2022-09-16T00:00:00"/>
    <n v="0.00075"/>
    <n v="0.00075"/>
    <x v="3"/>
    <n v="7555.163329820865"/>
    <n v="5.666372497365649"/>
    <n v="5.66637249736564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580f672a5e750b80784375e8d70e105cb202d9f6beeb1765c7cb83c712002cf"/>
    <n v="1"/>
    <n v="1"/>
  </r>
  <r>
    <s v="c9ef5acf-10a4-4b5f-8700-9d73a575e565"/>
    <d v="2022-09-16T00:00:00"/>
    <x v="219"/>
    <d v="2022-09-16T00:00:00"/>
    <n v="0.002625"/>
    <n v="0.002625"/>
    <x v="3"/>
    <n v="7555.163329820865"/>
    <n v="19.83230374077977"/>
    <n v="19.8323037407797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51e79b92dbb08c54a31a3fc566b17fbb8dc600fde0cbcb74327abb9b47a2498"/>
    <n v="1"/>
    <n v="1"/>
  </r>
  <r>
    <s v="4577e3f2-79b4-40ee-8a55-6ac3a686921d"/>
    <d v="2022-09-15T00:00:00"/>
    <x v="220"/>
    <d v="2022-09-15T00:00:00"/>
    <n v="0.00285"/>
    <n v="0.00285"/>
    <x v="3"/>
    <n v="7754.133754607687"/>
    <n v="22.09928120063191"/>
    <n v="22.0992812006319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6c3ad3ec038214efd0c2d0034e3c95625088b64fbf9ebb7d1764f9ebb41c921"/>
    <n v="1"/>
    <n v="1"/>
  </r>
  <r>
    <s v="efe5bb4c-d922-46e7-9d70-a85b206c5646"/>
    <d v="2022-09-15T00:00:00"/>
    <x v="220"/>
    <d v="2022-09-15T00:00:00"/>
    <n v="0.002925"/>
    <n v="0.002925"/>
    <x v="3"/>
    <n v="7754.133754607687"/>
    <n v="22.68084123222749"/>
    <n v="22.6808412322274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0adff04419e9dd956cf02cab8d0d1ebd48c04e961619704b9c4d1d359c51362"/>
    <n v="1"/>
    <n v="1"/>
  </r>
  <r>
    <s v="ae64a924-b6e4-4731-a60b-202cabf4cc30"/>
    <d v="2022-09-15T00:00:00"/>
    <x v="220"/>
    <d v="2022-09-15T00:00:00"/>
    <n v="0.00318"/>
    <n v="0.00318"/>
    <x v="3"/>
    <n v="7754.133754607687"/>
    <n v="24.65814533965245"/>
    <n v="24.658145339652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8e0121a203f200324d1e033f405b2c5f7f16110cdf5e587502df6bf9351ec05"/>
    <n v="1"/>
    <n v="1"/>
  </r>
  <r>
    <s v="4307"/>
    <d v="2022-09-14T00:00:00"/>
    <x v="221"/>
    <d v="2022-09-14T00:00:00"/>
    <n v="-112.39"/>
    <n v="-112.39"/>
    <x v="0"/>
    <n v="1"/>
    <n v="-112.39"/>
    <n v="-112.3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8"/>
    <d v="2022-09-14T00:00:00"/>
    <x v="221"/>
    <d v="2022-09-14T00:00:00"/>
    <n v="-314.68"/>
    <n v="-314.68"/>
    <x v="0"/>
    <n v="1"/>
    <n v="-314.68"/>
    <n v="-314.68"/>
    <n v="1"/>
    <m/>
    <s v="Conta Simples"/>
    <s v="Webflow.Com"/>
    <n v="100"/>
    <m/>
    <s v="Webflow.Com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9"/>
    <d v="2022-09-13T00:00:00"/>
    <x v="222"/>
    <d v="2022-09-13T00:00:00"/>
    <n v="-80.27"/>
    <n v="-80.27"/>
    <x v="0"/>
    <n v="1"/>
    <n v="-80.27"/>
    <n v="-80.27"/>
    <n v="1"/>
    <m/>
    <s v="Mercado Pago"/>
    <s v="Lumx Studios S/A"/>
    <n v="100"/>
    <s v="Conselho"/>
    <s v="Lumx Studios S/A"/>
    <m/>
    <s v="Docsend By Dropbox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10"/>
    <d v="2022-09-13T00:00:00"/>
    <x v="222"/>
    <d v="2022-09-13T00:00:00"/>
    <n v="-14.16"/>
    <n v="-14.16"/>
    <x v="0"/>
    <n v="1"/>
    <n v="-14.16"/>
    <n v="-14.16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0779fb9-0f56-4fbe-a794-e338884999f1"/>
    <d v="2022-09-13T00:00:00"/>
    <x v="222"/>
    <d v="2022-09-13T00:00:00"/>
    <n v="0.003277425"/>
    <n v="0.003277425"/>
    <x v="3"/>
    <n v="8200.833333333332"/>
    <n v="26.8776161875"/>
    <n v="26.877616187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875ef9b6859e1352e98d0476169ba388249a7e7faba64a8f794308ce26abce5"/>
    <n v="1"/>
    <n v="1"/>
  </r>
  <r>
    <s v="2212228c-435b-4656-b039-eada4bb3d95e"/>
    <d v="2022-09-13T00:00:00"/>
    <x v="222"/>
    <d v="2022-09-13T00:00:00"/>
    <n v="0.0003975"/>
    <n v="0.0003975"/>
    <x v="3"/>
    <n v="8200.833333333332"/>
    <n v="3.25983125"/>
    <n v="3.2598312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71b0adbfbf4b9644704709a6898754278252f1ba79ad390f412870cabb02c48"/>
    <n v="1"/>
    <n v="1"/>
  </r>
  <r>
    <s v="777ebcbc-96ed-43b7-8fc5-63646bd060a8"/>
    <d v="2022-09-13T00:00:00"/>
    <x v="222"/>
    <d v="2022-09-13T00:00:00"/>
    <n v="0.000375"/>
    <n v="0.000375"/>
    <x v="3"/>
    <n v="8200.833333333332"/>
    <n v="3.075312499999999"/>
    <n v="3.0753124999999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3df306cbd89c1b43e2b31ec5dd5bcb956b8fe8f7444e843adda6c7b7cd481a5"/>
    <n v="1"/>
    <n v="1"/>
  </r>
  <r>
    <s v="746"/>
    <d v="2022-09-12T00:00:00"/>
    <x v="223"/>
    <d v="2022-09-1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7"/>
    <d v="2022-09-12T00:00:00"/>
    <x v="223"/>
    <d v="2022-09-12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4043c-3b33-4ea9-a002-306d6ea632c5"/>
    <d v="2022-09-12T00:00:00"/>
    <x v="223"/>
    <d v="2022-09-12T00:00:00"/>
    <n v="0.0032625"/>
    <n v="0.0032625"/>
    <x v="3"/>
    <n v="8757.806122448979"/>
    <n v="28.5723424744898"/>
    <n v="28.572342474489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f6b5c3c772ff4f0113299022e9315e66b265fe4f3fc607dbf2cfd985b2a373c"/>
    <n v="1"/>
    <n v="1"/>
  </r>
  <r>
    <s v="c504e19a-5730-4c7e-a512-1ce1978bfc2e"/>
    <d v="2022-09-12T00:00:00"/>
    <x v="223"/>
    <d v="2022-09-12T00:00:00"/>
    <n v="0.02912"/>
    <n v="0.02912"/>
    <x v="3"/>
    <n v="8757.806122448979"/>
    <n v="255.0273142857143"/>
    <n v="255.0273142857143"/>
    <n v="1"/>
    <m/>
    <s v="OpenSea Seaport"/>
    <s v="Ledger"/>
    <m/>
    <m/>
    <m/>
    <m/>
    <s v="Venda de NFT comprado por erro do Seamore"/>
    <m/>
    <s v="Ledger"/>
    <m/>
    <x v="138"/>
    <s v="Others"/>
    <s v="Technology &amp; Infrastructure"/>
    <s v="Operating Costs"/>
    <s v="Operating Costs"/>
    <x v="7"/>
    <m/>
    <s v="0x61b0fe216034b62778f95bb92ece2f3514a5797e43accc9a307d6fddf557fa99"/>
    <n v="1"/>
    <n v="1"/>
  </r>
  <r>
    <s v="75c0bf49-5f2a-4fe1-9a00-0d8ae82b38c9"/>
    <d v="2022-09-12T00:00:00"/>
    <x v="223"/>
    <d v="2022-09-12T00:00:00"/>
    <n v="0.003"/>
    <n v="0.003"/>
    <x v="3"/>
    <n v="8757.806122448979"/>
    <n v="26.27341836734694"/>
    <n v="26.2734183673469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3a2291f795cf62bea7b665d0986e09f06f36d92ba6d7cf2c00f3e6b1a5f1a7a"/>
    <n v="1"/>
    <n v="1"/>
  </r>
  <r>
    <s v="4311"/>
    <d v="2022-09-11T00:00:00"/>
    <x v="224"/>
    <d v="2022-09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312"/>
    <d v="2022-09-11T00:00:00"/>
    <x v="224"/>
    <d v="2022-09-11T00:00:00"/>
    <n v="-252.9"/>
    <n v="-252.9"/>
    <x v="0"/>
    <n v="1"/>
    <n v="-252.9"/>
    <n v="-252.9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13"/>
    <d v="2022-09-11T00:00:00"/>
    <x v="224"/>
    <d v="2022-09-11T00:00:00"/>
    <n v="-84.3"/>
    <n v="-84.3"/>
    <x v="0"/>
    <n v="1"/>
    <n v="-84.3"/>
    <n v="-84.3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5281f589-4293-40b0-af02-ed7d09e394b0"/>
    <d v="2022-09-11T00:00:00"/>
    <x v="224"/>
    <d v="2022-09-11T00:00:00"/>
    <n v="0.75"/>
    <n v="0.75"/>
    <x v="3"/>
    <n v="9122.457408363447"/>
    <n v="6841.843056272585"/>
    <n v="6841.843056272585"/>
    <n v="1"/>
    <m/>
    <s v="Zion Labs Pte. Ltd."/>
    <s v="Ledger"/>
    <m/>
    <m/>
    <m/>
    <m/>
    <s v="Utilização do Seamore pela Whale Together"/>
    <m/>
    <s v="Ledger"/>
    <m/>
    <x v="141"/>
    <s v="Utilização Plataforma"/>
    <s v="Recurrent"/>
    <s v="Operating Revenue"/>
    <s v="Operating Revenue"/>
    <x v="12"/>
    <m/>
    <s v="0xacec5914fe7a908f19fa6b1c7641fbf5849c5baaa3df4a60098fc05ca9059ce3"/>
    <n v="1"/>
    <n v="1"/>
  </r>
  <r>
    <s v="9a1bc04d-aa27-4707-9c21-f46664730119"/>
    <d v="2022-09-11T00:00:00"/>
    <x v="224"/>
    <d v="2022-09-11T00:00:00"/>
    <n v="-0.07058284125558838"/>
    <n v="-0.07058284125558838"/>
    <x v="3"/>
    <n v="9122.457408363447"/>
    <n v="-643.8889631153834"/>
    <n v="-643.8889631153834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042c1913dfc01242381cde9c68e2e105caa2f1487ace812d10f4a91a158fbc83"/>
    <n v="1"/>
    <n v="1"/>
  </r>
  <r>
    <s v="6b9e8dda-c853-4e82-abd0-8d71f233c804"/>
    <d v="2022-09-11T00:00:00"/>
    <x v="224"/>
    <d v="2022-09-11T00:00:00"/>
    <n v="-0.00030013878191331"/>
    <n v="-0.00030013878191331"/>
    <x v="3"/>
    <n v="9122.457408363447"/>
    <n v="-2.738003254602256"/>
    <n v="-2.73800325460225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c9eb220f88922a8f9ae52d5190968ceb6b1ba8dea3bac473f89459d95fbead"/>
    <n v="1"/>
    <n v="1"/>
  </r>
  <r>
    <s v="d6d5f6f8-5d35-44ed-b8eb-ddcb37152492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14a205cb1d90ed23deba0a5e20cc3c9525f1a1cb4715daed1619d8dfa9fb4513"/>
    <n v="1"/>
    <n v="1"/>
  </r>
  <r>
    <s v="6fafe538-ed2f-49b1-8c3b-521db7997d5b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d60665dcc0147669293dfeb4fa11c95d6371681f221fb79f5c39cf43315e0b36"/>
    <n v="1"/>
    <n v="1"/>
  </r>
  <r>
    <s v="5abaabb9-8abf-46e2-90bd-63782dce1889"/>
    <d v="2022-09-10T00:00:00"/>
    <x v="225"/>
    <d v="2022-09-10T00:00:00"/>
    <n v="0.001875"/>
    <n v="0.001875"/>
    <x v="3"/>
    <n v="9185.766045548655"/>
    <n v="17.22331133540373"/>
    <n v="17.2233113354037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f85587f7aac3117b34b6b99642f65ff8647417af44acfd4b8f0df9e7d14c6d4"/>
    <n v="1"/>
    <n v="1"/>
  </r>
  <r>
    <s v="4314"/>
    <d v="2022-09-09T00:00:00"/>
    <x v="226"/>
    <d v="2022-09-09T00:00:00"/>
    <n v="-2769.56"/>
    <n v="-2769.56"/>
    <x v="0"/>
    <n v="1"/>
    <n v="-2769.56"/>
    <n v="-2769.56"/>
    <n v="1"/>
    <m/>
    <s v="Cora"/>
    <s v="Lumx Studios S/A"/>
    <n v="100"/>
    <s v="Conselho"/>
    <s v="Lumx Studios S/A"/>
    <m/>
    <s v="Passagens Little Devil para O Rj"/>
    <m/>
    <s v="Cora"/>
    <m/>
    <x v="152"/>
    <s v="Despesa Comercial"/>
    <s v="Comercial"/>
    <s v="Operating Costs"/>
    <s v="Operating Costs"/>
    <x v="6"/>
    <m/>
    <m/>
    <n v="0"/>
    <n v="0"/>
  </r>
  <r>
    <s v="825d99c7-c085-48b1-83cc-d962f7b3018c"/>
    <d v="2022-09-09T00:00:00"/>
    <x v="226"/>
    <d v="2022-09-09T00:00:00"/>
    <n v="0.000375"/>
    <n v="0.000375"/>
    <x v="3"/>
    <n v="8885.529715762274"/>
    <n v="3.332073643410852"/>
    <n v="3.33207364341085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e50950287cda91fed35fcec4955d454e095f406b5bb9e03e3ca136fdf61cb2e"/>
    <n v="1"/>
    <n v="1"/>
  </r>
  <r>
    <s v="0c9b9181-6ce7-4720-bb26-67f48735232d"/>
    <d v="2022-09-09T00:00:00"/>
    <x v="226"/>
    <d v="2022-09-09T00:00:00"/>
    <n v="0.00225"/>
    <n v="0.00225"/>
    <x v="2"/>
    <n v="8851.524547803618"/>
    <n v="19.91593023255814"/>
    <n v="19.915930232558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73fd75219fc167c53c24f73ec5731616f46e81bb82329cabcf68efb859f0960"/>
    <n v="1"/>
    <n v="1"/>
  </r>
  <r>
    <s v="b236bc5f-ad73-414a-a06a-e961bc26422c"/>
    <d v="2022-09-09T00:00:00"/>
    <x v="226"/>
    <d v="2022-09-09T00:00:00"/>
    <n v="0.001875"/>
    <n v="0.001875"/>
    <x v="2"/>
    <n v="8851.524547803618"/>
    <n v="16.59660852713178"/>
    <n v="16.5966085271317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95e3802611de296c32c982e7b067fc509880ec601548e71284709c7becb5835"/>
    <n v="1"/>
    <n v="1"/>
  </r>
  <r>
    <s v="4315"/>
    <d v="2022-09-08T00:00:00"/>
    <x v="227"/>
    <d v="2022-09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316"/>
    <d v="2022-09-08T00:00:00"/>
    <x v="227"/>
    <d v="2022-09-08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 Fabiano"/>
    <m/>
    <s v="Cora"/>
    <m/>
    <x v="39"/>
    <s v="Despesas com Pessoal"/>
    <s v="People"/>
    <s v="People"/>
    <s v="People"/>
    <x v="9"/>
    <m/>
    <m/>
    <n v="0"/>
    <n v="0"/>
  </r>
  <r>
    <s v="4317"/>
    <d v="2022-09-08T00:00:00"/>
    <x v="227"/>
    <d v="2022-09-08T00:00:00"/>
    <n v="-1301.62"/>
    <n v="-1301.62"/>
    <x v="0"/>
    <n v="1"/>
    <n v="-1301.62"/>
    <n v="-1301.62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318"/>
    <d v="2022-09-08T00:00:00"/>
    <x v="227"/>
    <d v="2022-09-08T00:00:00"/>
    <n v="-430.1"/>
    <n v="-430.1"/>
    <x v="0"/>
    <n v="1"/>
    <n v="-430.1"/>
    <n v="-430.1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319"/>
    <d v="2022-09-08T00:00:00"/>
    <x v="227"/>
    <d v="2022-09-08T00:00:00"/>
    <n v="-1372.71"/>
    <n v="-1372.71"/>
    <x v="0"/>
    <n v="1"/>
    <n v="-1372.71"/>
    <n v="-1372.71"/>
    <n v="1"/>
    <m/>
    <s v="Cora"/>
    <s v="Ministério da Fazenda"/>
    <n v="100"/>
    <m/>
    <s v="Ministério da Fazenda"/>
    <m/>
    <s v="Imposto Referente a Venda de Nft"/>
    <m/>
    <s v="Cora"/>
    <m/>
    <x v="44"/>
    <s v="Impostos"/>
    <s v="Tax And Fees"/>
    <s v="Tax And Fees"/>
    <s v="Tax And Fees"/>
    <x v="13"/>
    <m/>
    <m/>
    <n v="0"/>
    <n v="0"/>
  </r>
  <r>
    <s v="80dbacce-93c7-4f6c-89e1-88ee99c5b36b"/>
    <d v="2022-09-08T00:00:00"/>
    <x v="227"/>
    <d v="2022-09-08T00:00:00"/>
    <n v="-0.00146590319026294"/>
    <n v="-0.00146590319026294"/>
    <x v="3"/>
    <n v="8540.992167101827"/>
    <n v="-12.52026766576535"/>
    <n v="-12.52026766576535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05fca5300bb613b701175ba0639ec664cabd4140a62b6a98e53be4b2c1483a1"/>
    <n v="1"/>
    <n v="1"/>
  </r>
  <r>
    <s v="4a7832c4-5926-4438-925f-1c19084ae0dd"/>
    <d v="2022-09-08T00:00:00"/>
    <x v="227"/>
    <d v="2022-09-08T00:00:00"/>
    <n v="0.003675"/>
    <n v="0.003675"/>
    <x v="3"/>
    <n v="8540.992167101827"/>
    <n v="31.38814621409922"/>
    <n v="31.3881462140992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57079866c6e21225b3203553034109bc56ead54c3362ccf2e6d4c6984cf7fa4"/>
    <n v="1"/>
    <n v="1"/>
  </r>
  <r>
    <s v="b9b61a47-6773-4087-9c62-8430125a545a"/>
    <d v="2022-09-08T00:00:00"/>
    <x v="227"/>
    <d v="2022-09-08T00:00:00"/>
    <n v="-0.001390980155113565"/>
    <n v="-0.001390980155113565"/>
    <x v="3"/>
    <n v="8540.992167101827"/>
    <n v="-11.88035060941904"/>
    <n v="-11.88035060941904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1de61d9d5fc03f594d64be2e8d0d74e73f92dad6242fb9e9ee2b82e5cfe564f"/>
    <n v="1"/>
    <n v="1"/>
  </r>
  <r>
    <s v="430"/>
    <d v="2022-09-07T00:00:00"/>
    <x v="228"/>
    <d v="2022-09-07T00:00:00"/>
    <n v="1000"/>
    <n v="1000"/>
    <x v="0"/>
    <n v="1"/>
    <n v="1000"/>
    <n v="1000"/>
    <n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39"/>
    <s v="Despesas com Pessoal"/>
    <s v="People"/>
    <s v="People"/>
    <s v="People"/>
    <x v="9"/>
    <m/>
    <m/>
    <n v="0"/>
    <n v="0"/>
  </r>
  <r>
    <s v="4320"/>
    <d v="2022-09-07T00:00:00"/>
    <x v="228"/>
    <d v="2022-09-07T00:00:00"/>
    <n v="-565.92"/>
    <n v="-565.92"/>
    <x v="0"/>
    <n v="1"/>
    <n v="-565.92"/>
    <n v="-565.92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e433b412-5e6f-476e-90db-07dc5b0a6afa"/>
    <d v="2022-09-07T00:00:00"/>
    <x v="228"/>
    <d v="2022-09-07T00:00:00"/>
    <n v="0.00037499925"/>
    <n v="0.00037499925"/>
    <x v="3"/>
    <n v="8556.430446194227"/>
    <n v="3.208655000000001"/>
    <n v="3.20865500000000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5e93552764e53d15007db0c348952fa57dd9e43cc904dbf986de1f14d6e0dd8"/>
    <n v="1"/>
    <n v="1"/>
  </r>
  <r>
    <s v="30555094-d3b3-4c9e-bffb-2e6c7d70524f"/>
    <d v="2022-09-07T00:00:00"/>
    <x v="228"/>
    <d v="2022-09-07T00:00:00"/>
    <n v="0.004125"/>
    <n v="0.004125"/>
    <x v="3"/>
    <n v="8556.430446194227"/>
    <n v="35.29527559055119"/>
    <n v="35.29527559055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6686ca7e4588b62a8e1b3e05dced4f6b8257e02c15c564f5037b8b724d26c58"/>
    <n v="1"/>
    <n v="1"/>
  </r>
  <r>
    <s v="429"/>
    <d v="2022-09-06T00:00:00"/>
    <x v="229"/>
    <d v="2022-09-06T00:00:00"/>
    <n v="1000"/>
    <n v="1000"/>
    <x v="0"/>
    <n v="1"/>
    <n v="1000"/>
    <n v="1000"/>
    <n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39"/>
    <s v="Despesas com Pessoal"/>
    <s v="People"/>
    <s v="People"/>
    <s v="People"/>
    <x v="9"/>
    <m/>
    <m/>
    <n v="0"/>
    <n v="0"/>
  </r>
  <r>
    <s v="4321"/>
    <d v="2022-09-06T00:00:00"/>
    <x v="229"/>
    <d v="2022-09-06T00:00:00"/>
    <n v="-84.89"/>
    <n v="-84.89"/>
    <x v="0"/>
    <n v="1"/>
    <n v="-84.89"/>
    <n v="-84.89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322"/>
    <d v="2022-09-06T00:00:00"/>
    <x v="229"/>
    <d v="2022-09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23"/>
    <d v="2022-09-06T00:00:00"/>
    <x v="229"/>
    <d v="2022-09-06T00:00:00"/>
    <n v="-3500"/>
    <n v="-3500"/>
    <x v="0"/>
    <n v="1"/>
    <n v="-3500"/>
    <n v="-3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4"/>
    <d v="2022-09-06T00:00:00"/>
    <x v="229"/>
    <d v="2022-09-06T00:00:00"/>
    <n v="-1000"/>
    <n v="-1000"/>
    <x v="0"/>
    <n v="1"/>
    <n v="-1000"/>
    <n v="-1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5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Acerto Prestação de Serviços"/>
    <m/>
    <s v="Cora"/>
    <m/>
    <x v="39"/>
    <s v="Despesas com Pessoal"/>
    <s v="People"/>
    <s v="People"/>
    <s v="People"/>
    <x v="9"/>
    <m/>
    <m/>
    <n v="0"/>
    <n v="0"/>
  </r>
  <r>
    <s v="4326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7"/>
    <d v="2022-09-06T00:00:00"/>
    <x v="229"/>
    <d v="2022-09-06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8"/>
    <d v="2022-09-06T00:00:00"/>
    <x v="229"/>
    <d v="2022-09-06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9"/>
    <d v="2022-09-06T00:00:00"/>
    <x v="229"/>
    <d v="2022-09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747"/>
    <d v="2022-09-06T00:00:00"/>
    <x v="229"/>
    <d v="2022-09-0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8"/>
    <d v="2022-09-06T00:00:00"/>
    <x v="229"/>
    <d v="2022-09-06T00:00:00"/>
    <n v="-20000"/>
    <n v="-20000"/>
    <x v="0"/>
    <n v="1"/>
    <n v="-20000"/>
    <n v="-20000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e3eaeaa6-d585-49c4-bb66-1696532effba"/>
    <d v="2022-09-06T00:00:00"/>
    <x v="229"/>
    <d v="2022-09-06T00:00:00"/>
    <n v="0.002625"/>
    <n v="0.002625"/>
    <x v="3"/>
    <n v="8200.420831141506"/>
    <n v="21.52610468174645"/>
    <n v="21.526104681746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189a2a07c9ee96945b319e1bdfde69c9aa3a2b40cd5ef6bbe42d82898e6e427"/>
    <n v="1"/>
    <n v="1"/>
  </r>
  <r>
    <s v="102ce52d-beab-4aee-add1-46dab0d54f9e"/>
    <d v="2022-09-06T00:00:00"/>
    <x v="229"/>
    <d v="2022-09-06T00:00:00"/>
    <n v="0.003"/>
    <n v="0.003"/>
    <x v="3"/>
    <n v="8200.420831141506"/>
    <n v="24.60126249342452"/>
    <n v="24.6012624934245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77690ac658875aa6c848aa99c7b44442837219c0e750bafd670783b55ef6b40"/>
    <n v="1"/>
    <n v="1"/>
  </r>
  <r>
    <s v="9a27f633-350f-4278-af84-a240aa7a06e4"/>
    <d v="2022-09-06T00:00:00"/>
    <x v="229"/>
    <d v="2022-09-06T00:00:00"/>
    <n v="0.0033"/>
    <n v="0.0033"/>
    <x v="3"/>
    <n v="8200.420831141506"/>
    <n v="27.06138874276697"/>
    <n v="27.0613887427669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5963dce29d0a3f4f18e0552fbfb0e46a906f712740c74785230b499d35ab822"/>
    <n v="1"/>
    <n v="1"/>
  </r>
  <r>
    <s v="b28bd28e-2cb8-44d3-8ef4-da0dbd50ea0b"/>
    <d v="2022-09-06T00:00:00"/>
    <x v="229"/>
    <d v="2022-09-06T00:00:00"/>
    <n v="0.0028875"/>
    <n v="0.0028875"/>
    <x v="3"/>
    <n v="8200.420831141506"/>
    <n v="23.6787151499211"/>
    <n v="23.678715149921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8c1a10e99f0ce7d11b871799126118cb6ca0b9f6ccc6c812c70fdbab640f46a"/>
    <n v="1"/>
    <n v="1"/>
  </r>
  <r>
    <s v="ad30f19b-ce86-45ca-a64a-d4d2a6129f08"/>
    <d v="2022-09-06T00:00:00"/>
    <x v="229"/>
    <d v="2022-09-06T00:00:00"/>
    <n v="0.0027"/>
    <n v="0.0027"/>
    <x v="3"/>
    <n v="8200.420831141506"/>
    <n v="22.14113624408207"/>
    <n v="22.1411362440820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5eb07c15c9450269de8d761a596de18d068728f4b1dca7bc971a87ba71a811c"/>
    <n v="1"/>
    <n v="1"/>
  </r>
  <r>
    <s v="a6a1a815-8a2d-47e0-9245-1227c81708b5"/>
    <d v="2022-09-06T00:00:00"/>
    <x v="229"/>
    <d v="2022-09-06T00:00:00"/>
    <n v="0.0037425"/>
    <n v="0.0037425"/>
    <x v="3"/>
    <n v="8200.420831141506"/>
    <n v="30.69007496054709"/>
    <n v="30.690074960547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f6fbc5aaf8db6c781eb7a30d0afe8fa3300318771083e3be9c4e5bc67b8be62"/>
    <n v="1"/>
    <n v="1"/>
  </r>
  <r>
    <s v="4330"/>
    <d v="2022-09-05T00:00:00"/>
    <x v="230"/>
    <d v="2022-09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1"/>
    <d v="2022-09-05T00:00:00"/>
    <x v="230"/>
    <d v="2022-09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2"/>
    <d v="2022-09-05T00:00:00"/>
    <x v="230"/>
    <d v="2022-09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333"/>
    <d v="2022-09-05T00:00:00"/>
    <x v="230"/>
    <d v="2022-09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4"/>
    <d v="2022-09-05T00:00:00"/>
    <x v="230"/>
    <d v="2022-09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5"/>
    <d v="2022-09-05T00:00:00"/>
    <x v="230"/>
    <d v="2022-09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6"/>
    <d v="2022-09-05T00:00:00"/>
    <x v="230"/>
    <d v="2022-09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7"/>
    <d v="2022-09-05T00:00:00"/>
    <x v="230"/>
    <d v="2022-09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8"/>
    <d v="2022-09-05T00:00:00"/>
    <x v="230"/>
    <d v="2022-09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39"/>
    <d v="2022-09-05T00:00:00"/>
    <x v="230"/>
    <d v="2022-09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0"/>
    <d v="2022-09-05T00:00:00"/>
    <x v="230"/>
    <d v="2022-09-05T00:00:00"/>
    <n v="-643.15"/>
    <n v="-643.15"/>
    <x v="0"/>
    <n v="1"/>
    <n v="-643.15"/>
    <n v="-643.15"/>
    <n v="1"/>
    <m/>
    <s v="Cora"/>
    <s v="Mongodb Servicos de Software no Brasil Ltda."/>
    <n v="100"/>
    <m/>
    <s v="Mongodb Servicos de Software no Brasil Ltda."/>
    <m/>
    <s v="- Baixa por Conciliação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341"/>
    <d v="2022-09-05T00:00:00"/>
    <x v="230"/>
    <d v="2022-09-0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42"/>
    <d v="2022-09-05T00:00:00"/>
    <x v="230"/>
    <d v="2022-09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3"/>
    <d v="2022-09-05T00:00:00"/>
    <x v="230"/>
    <d v="2022-09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344"/>
    <d v="2022-09-05T00:00:00"/>
    <x v="230"/>
    <d v="2022-09-05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345"/>
    <d v="2022-09-05T00:00:00"/>
    <x v="230"/>
    <d v="2022-09-05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6"/>
    <d v="2022-09-05T00:00:00"/>
    <x v="230"/>
    <d v="2022-09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7"/>
    <d v="2022-09-05T00:00:00"/>
    <x v="230"/>
    <d v="2022-09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8"/>
    <d v="2022-09-05T00:00:00"/>
    <x v="230"/>
    <d v="2022-09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9"/>
    <d v="2022-09-05T00:00:00"/>
    <x v="230"/>
    <d v="2022-09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350"/>
    <d v="2022-09-05T00:00:00"/>
    <x v="230"/>
    <d v="2022-09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1"/>
    <d v="2022-09-05T00:00:00"/>
    <x v="230"/>
    <d v="2022-09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2"/>
    <d v="2022-09-05T00:00:00"/>
    <x v="230"/>
    <d v="2022-09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3"/>
    <d v="2022-09-05T00:00:00"/>
    <x v="230"/>
    <d v="2022-09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354"/>
    <d v="2022-09-05T00:00:00"/>
    <x v="230"/>
    <d v="2022-09-05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5"/>
    <d v="2022-09-05T00:00:00"/>
    <x v="230"/>
    <d v="2022-09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f615088b-dc08-4a86-bd34-b7fc12e89c30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106c735d0b807bf33b6de6cbe5e8fcee007cfae12ccf8f0684699f5942275fa"/>
    <n v="1"/>
    <n v="1"/>
  </r>
  <r>
    <s v="bb2746d2-f43c-4958-8913-7cef4644e686"/>
    <d v="2022-09-05T00:00:00"/>
    <x v="230"/>
    <d v="2022-09-05T00:00:00"/>
    <n v="0.002625"/>
    <n v="0.002625"/>
    <x v="3"/>
    <n v="8372.153209109731"/>
    <n v="21.97690217391304"/>
    <n v="21.9769021739130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7c88a5e8fa3de8a3063bd0f6f3e9325b530afead22ae85c3376948c1e80edd9"/>
    <n v="1"/>
    <n v="1"/>
  </r>
  <r>
    <s v="4eb261c1-9b8e-468f-98b5-5206221e8c7c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fc14bde0137f72d2866edccb6519b89481a5e1020a71ee09b1b043dbca631a9"/>
    <n v="1"/>
    <n v="1"/>
  </r>
  <r>
    <s v="4356"/>
    <d v="2022-09-04T00:00:00"/>
    <x v="231"/>
    <d v="2022-09-04T00:00:00"/>
    <n v="0"/>
    <n v="0"/>
    <x v="0"/>
    <n v="1"/>
    <n v="0"/>
    <n v="0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acef104f-120e-47e7-bf15-f52fb7338d20"/>
    <d v="2022-09-04T00:00:00"/>
    <x v="231"/>
    <d v="2022-09-04T00:00:00"/>
    <n v="0.002925"/>
    <n v="0.002925"/>
    <x v="3"/>
    <n v="8202.90909090909"/>
    <n v="23.99350909090909"/>
    <n v="23.993509090909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1a80d37fafe53bf0851c15a2d3e6affd36fd38c8b305599e301b1a5f3603cd7"/>
    <n v="1"/>
    <n v="1"/>
  </r>
  <r>
    <s v="28cc75bb-f597-4fd6-a284-0dc373caa517"/>
    <d v="2022-09-04T00:00:00"/>
    <x v="231"/>
    <d v="2022-09-04T00:00:00"/>
    <n v="0.002415"/>
    <n v="0.002415"/>
    <x v="2"/>
    <n v="8207.792207792209"/>
    <n v="19.82181818181818"/>
    <n v="19.8218181818181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fba4c2379c1f2cc69578e23c50e26a818807b370a34e20d3bcc00b8438016a4"/>
    <n v="1"/>
    <n v="1"/>
  </r>
  <r>
    <s v="a7c0a4c1-9d54-4b4d-9211-c28ecd5b85f7"/>
    <d v="2022-09-04T00:00:00"/>
    <x v="231"/>
    <d v="2022-09-04T00:00:00"/>
    <n v="0.002625"/>
    <n v="0.002625"/>
    <x v="2"/>
    <n v="8207.792207792209"/>
    <n v="21.54545454545455"/>
    <n v="21.5454545454545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a60c9c54f55549876fda3641fb17096da7ff52c023d323f09605c34da12141e"/>
    <n v="1"/>
    <n v="1"/>
  </r>
  <r>
    <s v="29efe48e-3108-4bd9-8723-da6119235848"/>
    <d v="2022-09-04T00:00:00"/>
    <x v="231"/>
    <d v="2022-09-04T00:00:00"/>
    <n v="0.0024"/>
    <n v="0.0024"/>
    <x v="2"/>
    <n v="8207.792207792209"/>
    <n v="19.6987012987013"/>
    <n v="19.698701298701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c001c611ffb52654495d4fc880339d5b345aa43991c69d7317a6abd38a5e09c"/>
    <n v="1"/>
    <n v="1"/>
  </r>
  <r>
    <s v="4357"/>
    <d v="2022-09-03T00:00:00"/>
    <x v="232"/>
    <d v="2022-09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58"/>
    <d v="2022-09-02T00:00:00"/>
    <x v="233"/>
    <d v="2022-09-02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359"/>
    <d v="2022-09-02T00:00:00"/>
    <x v="233"/>
    <d v="2022-09-02T00:00:00"/>
    <n v="-3600"/>
    <n v="-3600"/>
    <x v="0"/>
    <n v="1"/>
    <n v="-3600"/>
    <n v="-3600"/>
    <n v="1"/>
    <m/>
    <s v="Cora"/>
    <s v="Ministério da Economia"/>
    <n v="100"/>
    <m/>
    <s v="Ministério da Economia"/>
    <m/>
    <s v="Iss Prestação de Serviço Fitdance"/>
    <m/>
    <s v="Cora"/>
    <m/>
    <x v="47"/>
    <s v="Impostos"/>
    <s v="Tax And Fees"/>
    <s v="Tax And Fees"/>
    <s v="Tax And Fees"/>
    <x v="13"/>
    <m/>
    <m/>
    <n v="0"/>
    <n v="0"/>
  </r>
  <r>
    <s v="4360"/>
    <d v="2022-09-02T00:00:00"/>
    <x v="233"/>
    <d v="2022-09-02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1"/>
    <s v="Corporate/Societário"/>
    <s v="Legal"/>
    <s v="Operating Costs"/>
    <s v="Operating Costs"/>
    <x v="1"/>
    <m/>
    <m/>
    <n v="0"/>
    <n v="0"/>
  </r>
  <r>
    <s v="441"/>
    <d v="2022-09-02T00:00:00"/>
    <x v="233"/>
    <d v="2022-09-02T00:00:00"/>
    <n v="1053.02"/>
    <n v="1053.02"/>
    <x v="0"/>
    <n v="1"/>
    <n v="1053.02"/>
    <n v="1053.02"/>
    <n v="1"/>
    <m/>
    <s v="Lumx Studios S/A"/>
    <s v="Mercado Pago"/>
    <n v="100"/>
    <s v="Lumx"/>
    <s v="Lumx Studios S/A"/>
    <m/>
    <s v="Estorno - 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748"/>
    <d v="2022-09-02T00:00:00"/>
    <x v="233"/>
    <d v="2022-09-02T00:00:00"/>
    <n v="140383.23"/>
    <n v="140383.23"/>
    <x v="0"/>
    <n v="1"/>
    <n v="140383.23"/>
    <n v="140383.23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9"/>
    <d v="2022-09-02T00:00:00"/>
    <x v="233"/>
    <d v="2022-09-02T00:00:00"/>
    <n v="-140383.23"/>
    <n v="-140383.23"/>
    <x v="0"/>
    <n v="1"/>
    <n v="-140383.23"/>
    <n v="-140383.2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3d08234b-b876-409c-99e1-725999ef1e0a"/>
    <d v="2022-09-02T00:00:00"/>
    <x v="233"/>
    <d v="2022-09-02T00:00:00"/>
    <n v="0.002775"/>
    <n v="0.002775"/>
    <x v="3"/>
    <n v="8186.545454545455"/>
    <n v="22.71766363636364"/>
    <n v="22.717663636363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60429a92f4a4cd207f78ee049408131d0209e72f04f98c3d3145cc7dfc85d7c"/>
    <n v="1"/>
    <n v="1"/>
  </r>
  <r>
    <s v="ed79f2ee-58ae-4d12-a790-c2d5db49ac39"/>
    <d v="2022-09-02T00:00:00"/>
    <x v="233"/>
    <d v="2022-09-02T00:00:00"/>
    <n v="-0.01171969421131"/>
    <n v="-0.01171969421131"/>
    <x v="3"/>
    <n v="8186.545454545455"/>
    <n v="-95.94380937426256"/>
    <n v="-95.94380937426256"/>
    <n v="1"/>
    <m/>
    <s v="Ledger"/>
    <s v="Bruno Leão - Pessoal"/>
    <m/>
    <m/>
    <m/>
    <m/>
    <s v="Teste do Sniping Bot"/>
    <m/>
    <s v="Ledger"/>
    <m/>
    <x v="61"/>
    <s v="Blockchain"/>
    <s v="Technology &amp; Infrastructure"/>
    <s v="Operating Costs"/>
    <s v="Operating Costs"/>
    <x v="7"/>
    <m/>
    <s v="0x3c8a90ade48e187e1e4519eb7f80a1f5e638972bb019886fef155ef51f45dbe8"/>
    <n v="1"/>
    <n v="1"/>
  </r>
  <r>
    <s v="cdf9e54d-a903-4708-8563-548f003d2ce3"/>
    <d v="2022-09-02T00:00:00"/>
    <x v="233"/>
    <d v="2022-09-02T00:00:00"/>
    <n v="-0.001406257475483164"/>
    <n v="-0.001406257475483164"/>
    <x v="3"/>
    <n v="8186.545454545455"/>
    <n v="-11.51239074383726"/>
    <n v="-11.51239074383726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f8413f031c9d75279462a73a44cb7455c0fdb6ffe03ba00972a9916ff6e4305"/>
    <n v="1"/>
    <n v="1"/>
  </r>
  <r>
    <s v="38a6eefc-0bee-46ad-8ab5-9d4ecfba7211"/>
    <d v="2022-09-02T00:00:00"/>
    <x v="233"/>
    <d v="2022-09-02T00:00:00"/>
    <n v="0.0028875"/>
    <n v="0.0028875"/>
    <x v="3"/>
    <n v="8186.545454545455"/>
    <n v="23.63865"/>
    <n v="23.6386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a408b1d8550085101a6f56d0c0b2caae9a3b1559d4c687be79caef2ac0521d6"/>
    <n v="1"/>
    <n v="1"/>
  </r>
  <r>
    <s v="4361"/>
    <d v="2022-09-01T00:00:00"/>
    <x v="234"/>
    <d v="2022-09-01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4362"/>
    <d v="2022-09-01T00:00:00"/>
    <x v="234"/>
    <d v="2022-09-01T00:00:00"/>
    <n v="-1783.74"/>
    <n v="-1783.74"/>
    <x v="0"/>
    <n v="1"/>
    <n v="-1783.74"/>
    <n v="-1783.7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363"/>
    <d v="2022-09-01T00:00:00"/>
    <x v="234"/>
    <d v="2022-09-01T00:00:00"/>
    <n v="-112.58"/>
    <n v="-112.58"/>
    <x v="0"/>
    <n v="1"/>
    <n v="-112.58"/>
    <n v="-112.58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64"/>
    <d v="2022-09-01T00:00:00"/>
    <x v="234"/>
    <d v="2022-09-01T00:00:00"/>
    <n v="-225.16"/>
    <n v="-225.16"/>
    <x v="0"/>
    <n v="1"/>
    <n v="-225.16"/>
    <n v="-225.16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22"/>
    <d v="2022-08-31T00:00:00"/>
    <x v="235"/>
    <d v="2022-08-31T00:00:00"/>
    <n v="1.2"/>
    <n v="1.2"/>
    <x v="0"/>
    <n v="1"/>
    <n v="1.2"/>
    <n v="1.2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5"/>
    <d v="2022-08-31T00:00:00"/>
    <x v="235"/>
    <d v="2022-08-31T00:00:00"/>
    <n v="298.7"/>
    <n v="298.7"/>
    <x v="0"/>
    <n v="1"/>
    <n v="298.7"/>
    <n v="298.7"/>
    <n v="1"/>
    <m/>
    <s v="Lumx Studios S/A"/>
    <s v="Mercado Pago"/>
    <n v="100"/>
    <s v="Comercial"/>
    <s v="Lumx Studios S/A"/>
    <m/>
    <s v="Agrupado de Reembolsos Uber (Ago/22)"/>
    <m/>
    <s v="Mercado Pago"/>
    <m/>
    <x v="59"/>
    <s v="Despesa Comercial"/>
    <s v="Comercial"/>
    <s v="Operating Costs"/>
    <s v="Operating Costs"/>
    <x v="6"/>
    <m/>
    <m/>
    <n v="0"/>
    <n v="0"/>
  </r>
  <r>
    <s v="4365"/>
    <d v="2022-08-31T00:00:00"/>
    <x v="235"/>
    <d v="2022-08-31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6"/>
    <d v="2022-08-31T00:00:00"/>
    <x v="235"/>
    <d v="2022-08-31T00:00:00"/>
    <n v="-50"/>
    <n v="-50"/>
    <x v="0"/>
    <n v="1"/>
    <n v="-50"/>
    <n v="-50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7"/>
    <d v="2022-08-31T00:00:00"/>
    <x v="235"/>
    <d v="2022-08-31T00:00:00"/>
    <n v="-109.84"/>
    <n v="-109.84"/>
    <x v="0"/>
    <n v="1"/>
    <n v="-109.84"/>
    <n v="-109.84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68"/>
    <d v="2022-08-31T00:00:00"/>
    <x v="235"/>
    <d v="2022-08-31T00:00:00"/>
    <n v="-307.53"/>
    <n v="-307.53"/>
    <x v="0"/>
    <n v="1"/>
    <n v="-307.53"/>
    <n v="-307.53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c97fbbb-bd26-4eb3-adfd-3fcb89ae0c5e"/>
    <d v="2022-08-31T00:00:00"/>
    <x v="235"/>
    <d v="2022-08-31T00:00:00"/>
    <n v="0.002625"/>
    <n v="0.002625"/>
    <x v="2"/>
    <n v="8017.942088934851"/>
    <n v="21.04709798345398"/>
    <n v="21.04709798345398"/>
    <n v="1"/>
    <m/>
    <m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1d7eccdebfba9376d004df0237d61c694297b063133d1f70965c895b9675907"/>
    <n v="1"/>
    <n v="1"/>
  </r>
  <r>
    <s v="4369"/>
    <d v="2022-08-30T00:00:00"/>
    <x v="236"/>
    <d v="2022-08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370"/>
    <d v="2022-08-30T00:00:00"/>
    <x v="236"/>
    <d v="2022-08-30T00:00:00"/>
    <n v="-4324.78"/>
    <n v="-4324.78"/>
    <x v="0"/>
    <n v="1"/>
    <n v="-4324.78"/>
    <n v="-4324.78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31f5b66d-20c6-4cdb-ae91-7ee0adc275a1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e1799741205ffb1b4fb78dc766e07f6abf8b145a619e2c6617667dcc758fd6c"/>
    <n v="1"/>
    <n v="1"/>
  </r>
  <r>
    <s v="312c7085-ada2-4df6-86f2-e80fadaee298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1e7708ccbef9aa9a266422681adbccd4a481a79d7e34fb065dd7d3b29bddf3e2"/>
    <n v="1"/>
    <n v="1"/>
  </r>
  <r>
    <s v="9027c438-2e19-4a7b-9da6-65e0a125d3ac"/>
    <d v="2022-08-30T00:00:00"/>
    <x v="236"/>
    <d v="2022-08-30T00:00:00"/>
    <n v="0.000367425"/>
    <n v="0.000367425"/>
    <x v="3"/>
    <n v="7838.66323907455"/>
    <n v="2.880120840616966"/>
    <n v="2.880120840616966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c96f8aad9f0b98cfa326c18c3e9f38b5e5cd6626fead440ce696597aa81c7406"/>
    <n v="1"/>
    <n v="1"/>
  </r>
  <r>
    <s v="4371"/>
    <d v="2022-08-29T00:00:00"/>
    <x v="237"/>
    <d v="2022-08-29T00:00:00"/>
    <n v="-253.11"/>
    <n v="-253.11"/>
    <x v="0"/>
    <n v="1"/>
    <n v="-253.11"/>
    <n v="-253.11"/>
    <n v="1"/>
    <m/>
    <s v="Mercado Pago"/>
    <s v="Lumx Studios S/A"/>
    <n v="100"/>
    <s v="Conselho"/>
    <s v="Lumx Studios S/A"/>
    <m/>
    <s v="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fc8a7a56-e207-46b9-883e-d71b0cc3d3bd"/>
    <d v="2022-08-29T00:00:00"/>
    <x v="237"/>
    <d v="2022-08-29T00:00:00"/>
    <n v="-0.002156031778979904"/>
    <n v="-0.002156031778979904"/>
    <x v="3"/>
    <n v="7848.331648129424"/>
    <n v="-16.92125244534077"/>
    <n v="-16.9212524453407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e85103d4ef1b357b8ec419bca244b664c6ff78364bf99288f207aed7b29c804"/>
    <n v="1"/>
    <n v="1"/>
  </r>
  <r>
    <s v="8e667d1a-cb94-4ce0-b12e-ed01a3f515d0"/>
    <d v="2022-08-29T00:00:00"/>
    <x v="237"/>
    <d v="2022-08-29T00:00:00"/>
    <n v="0.00426"/>
    <n v="0.00426"/>
    <x v="3"/>
    <n v="7848.331648129424"/>
    <n v="33.43389282103134"/>
    <n v="33.4338928210313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a85c980106ca8d4b8d0a7fd5a2e5b673e05b580f55b49ecdeca553a5dbb67c3"/>
    <n v="1"/>
    <n v="1"/>
  </r>
  <r>
    <s v="4372"/>
    <d v="2022-08-28T00:00:00"/>
    <x v="238"/>
    <d v="2022-08-28T00:00:00"/>
    <n v="-1113.62"/>
    <n v="-1113.62"/>
    <x v="0"/>
    <n v="1"/>
    <n v="-1113.62"/>
    <n v="-1113.62"/>
    <n v="1"/>
    <m/>
    <s v="Mercado Pago"/>
    <s v="Lumx Studios S/A"/>
    <n v="100"/>
    <s v="Conselho"/>
    <s v="Lumx Studios S/A"/>
    <m/>
    <s v="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2ea2db4d-8c5f-49e9-aa6c-be26430eb41a"/>
    <d v="2022-08-27T00:00:00"/>
    <x v="239"/>
    <d v="2022-08-27T00:00:00"/>
    <n v="0.00045"/>
    <n v="0.00045"/>
    <x v="3"/>
    <n v="7612.353241449719"/>
    <n v="3.425558958652374"/>
    <n v="3.4255589586523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00fac0d2a7598690946f8381ae795bcfea777b94ddb5bb6f931963f4911b611"/>
    <n v="1"/>
    <n v="1"/>
  </r>
  <r>
    <s v="288ef215-a5b6-477d-9a92-0a3cd5fa9828"/>
    <d v="2022-08-27T00:00:00"/>
    <x v="239"/>
    <d v="2022-08-27T00:00:00"/>
    <n v="0.00315"/>
    <n v="0.00315"/>
    <x v="2"/>
    <n v="7618.938233792751"/>
    <n v="23.99965543644717"/>
    <n v="23.9996554364471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3e8d6b0e58664e2722b5991bbdb92237a060dc7a500312e479853dc1ddb25d"/>
    <n v="1"/>
    <n v="1"/>
  </r>
  <r>
    <s v="4373"/>
    <d v="2022-08-26T00:00:00"/>
    <x v="240"/>
    <d v="2022-08-26T00:00:00"/>
    <n v="-17.17"/>
    <n v="-17.17"/>
    <x v="0"/>
    <n v="1"/>
    <n v="-17.17"/>
    <n v="-17.17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4"/>
    <d v="2022-08-26T00:00:00"/>
    <x v="240"/>
    <d v="2022-08-26T00:00:00"/>
    <n v="-24.9"/>
    <n v="-24.9"/>
    <x v="0"/>
    <n v="1"/>
    <n v="-24.9"/>
    <n v="-24.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5f73d83-52c7-4ffd-b1f1-0cb055e381bf"/>
    <d v="2022-08-26T00:00:00"/>
    <x v="240"/>
    <d v="2022-08-26T00:00:00"/>
    <n v="0.000375"/>
    <n v="0.000375"/>
    <x v="3"/>
    <n v="7690.413054563997"/>
    <n v="2.883904895461499"/>
    <n v="2.88390489546149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0cf94fa653a341e962bea041c5b17353ed500e6e92515e2c56cf4669389a8"/>
    <n v="1"/>
    <n v="1"/>
  </r>
  <r>
    <s v="4375"/>
    <d v="2022-08-25T00:00:00"/>
    <x v="241"/>
    <d v="2022-08-25T00:00:00"/>
    <n v="-16.97"/>
    <n v="-16.97"/>
    <x v="0"/>
    <n v="1"/>
    <n v="-16.97"/>
    <n v="-16.97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6"/>
    <d v="2022-08-25T00:00:00"/>
    <x v="241"/>
    <d v="2022-08-25T00:00:00"/>
    <n v="-25.21"/>
    <n v="-25.21"/>
    <x v="0"/>
    <n v="1"/>
    <n v="-25.21"/>
    <n v="-25.21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7"/>
    <d v="2022-08-25T00:00:00"/>
    <x v="241"/>
    <d v="2022-08-25T00:00:00"/>
    <n v="-54.96"/>
    <n v="-54.96"/>
    <x v="0"/>
    <n v="1"/>
    <n v="-54.96"/>
    <n v="-54.96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8"/>
    <d v="2022-08-25T00:00:00"/>
    <x v="241"/>
    <d v="2022-08-25T00:00:00"/>
    <n v="-24.99"/>
    <n v="-24.99"/>
    <x v="0"/>
    <n v="1"/>
    <n v="-24.99"/>
    <n v="-24.9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9"/>
    <d v="2022-08-24T00:00:00"/>
    <x v="242"/>
    <d v="2022-08-24T00:00:00"/>
    <n v="-54"/>
    <n v="-54"/>
    <x v="0"/>
    <n v="1"/>
    <n v="-54"/>
    <n v="-5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380"/>
    <d v="2022-08-24T00:00:00"/>
    <x v="242"/>
    <d v="2022-08-2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81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2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3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4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749"/>
    <d v="2022-08-24T00:00:00"/>
    <x v="242"/>
    <d v="2022-08-24T00:00:00"/>
    <n v="1500"/>
    <n v="1500"/>
    <x v="0"/>
    <n v="1"/>
    <n v="1500"/>
    <n v="1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0"/>
    <d v="2022-08-24T00:00:00"/>
    <x v="242"/>
    <d v="2022-08-24T00:00:00"/>
    <n v="-1500"/>
    <n v="-1500"/>
    <x v="0"/>
    <n v="1"/>
    <n v="-1500"/>
    <n v="-1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855deb3b-4af3-4e94-8a04-1b039218e84f"/>
    <d v="2022-08-24T00:00:00"/>
    <x v="242"/>
    <d v="2022-08-24T00:00:00"/>
    <n v="7.5e-07"/>
    <n v="7.5e-07"/>
    <x v="3"/>
    <n v="8508.063687724703"/>
    <n v="0.006381047765793527"/>
    <n v="0.006381047765793527"/>
    <n v="1"/>
    <m/>
    <s v="OpenSea Seaport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62348a5a9b9ea42b208f7a253c5c307f4c02acc8bbb530959f3ef6ecd7551c43"/>
    <n v="1"/>
    <n v="1"/>
  </r>
  <r>
    <s v="cadafacb-1f7c-48b2-ad29-fe8b3196a972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bb6417e1e68c5b6360f8958dc891611e71fe08c8e0bb4223acfb2b04292a919"/>
    <n v="1"/>
    <n v="1"/>
  </r>
  <r>
    <s v="f63a5285-9271-4df0-a053-e796539c982e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a8b36da563c90a83c51ec823fac0c98da610086dfd5c0083868fb73aa531f69"/>
    <n v="1"/>
    <n v="1"/>
  </r>
  <r>
    <s v="4385"/>
    <d v="2022-08-23T00:00:00"/>
    <x v="243"/>
    <d v="2022-08-23T00:00:00"/>
    <n v="-64"/>
    <n v="-64"/>
    <x v="0"/>
    <n v="1"/>
    <n v="-64"/>
    <n v="-64"/>
    <n v="1"/>
    <m/>
    <s v="Btg - Conta Corrente"/>
    <s v="Michel Ruthenberg Goldberg"/>
    <n v="100"/>
    <s v="Financeiro"/>
    <s v="Michel Ruthenberg Goldberg"/>
    <m/>
    <s v="Despesa Comercial Jf"/>
    <m/>
    <s v="Btg - Conta Corrente"/>
    <m/>
    <x v="54"/>
    <s v="Despesa Comercial"/>
    <s v="Comercial"/>
    <s v="Operating Costs"/>
    <s v="Operating Costs"/>
    <x v="6"/>
    <m/>
    <m/>
    <n v="0"/>
    <n v="0"/>
  </r>
  <r>
    <s v="4386"/>
    <d v="2022-08-23T00:00:00"/>
    <x v="243"/>
    <d v="2022-08-23T00:00:00"/>
    <n v="-84.09999999999999"/>
    <n v="-84.09999999999999"/>
    <x v="0"/>
    <n v="1"/>
    <n v="-84.09999999999999"/>
    <n v="-84.0999999999999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7"/>
    <d v="2022-08-23T00:00:00"/>
    <x v="243"/>
    <d v="2022-08-23T00:00:00"/>
    <n v="-259.9"/>
    <n v="-259.9"/>
    <x v="0"/>
    <n v="1"/>
    <n v="-259.9"/>
    <n v="-259.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8"/>
    <d v="2022-08-23T00:00:00"/>
    <x v="243"/>
    <d v="2022-08-23T00:00:00"/>
    <n v="-228.92"/>
    <n v="-228.92"/>
    <x v="0"/>
    <n v="1"/>
    <n v="-228.92"/>
    <n v="-228.92"/>
    <n v="1"/>
    <m/>
    <s v="Btg - Conta Corrente"/>
    <s v="Michel Ruthenberg Goldberg"/>
    <n v="100"/>
    <s v="Financeiro"/>
    <s v="Michel Ruthenberg Goldberg"/>
    <m/>
    <s v="Gasolina - Viagem Jf"/>
    <m/>
    <s v="Btg - Conta Corrente"/>
    <m/>
    <x v="154"/>
    <s v="Despesa Comercial"/>
    <s v="Comercial"/>
    <s v="Operating Costs"/>
    <s v="Operating Costs"/>
    <x v="6"/>
    <m/>
    <m/>
    <n v="0"/>
    <n v="0"/>
  </r>
  <r>
    <s v="4389"/>
    <d v="2022-08-23T00:00:00"/>
    <x v="243"/>
    <d v="2022-08-23T00:00:00"/>
    <n v="-75.59999999999999"/>
    <n v="-75.59999999999999"/>
    <x v="0"/>
    <n v="1"/>
    <n v="-75.59999999999999"/>
    <n v="-75.59999999999999"/>
    <n v="1"/>
    <m/>
    <s v="Btg - Conta Corrente"/>
    <s v="Michel Ruthenberg Goldberg"/>
    <n v="100"/>
    <s v="Financeiro"/>
    <s v="Michel Ruthenberg Goldberg"/>
    <m/>
    <s v="Pedágios Viagem Jf"/>
    <m/>
    <s v="Btg - Conta Corrente"/>
    <m/>
    <x v="155"/>
    <s v="Despesa Comercial"/>
    <s v="Comercial"/>
    <s v="Operating Costs"/>
    <s v="Operating Costs"/>
    <x v="6"/>
    <m/>
    <m/>
    <n v="0"/>
    <n v="0"/>
  </r>
  <r>
    <s v="750"/>
    <d v="2022-08-23T00:00:00"/>
    <x v="243"/>
    <d v="2022-08-23T00:00:00"/>
    <n v="1000"/>
    <n v="1000"/>
    <x v="0"/>
    <n v="1"/>
    <n v="1000"/>
    <n v="1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11"/>
    <d v="2022-08-23T00:00:00"/>
    <x v="243"/>
    <d v="2022-08-23T00:00:00"/>
    <n v="-1000"/>
    <n v="-1000"/>
    <x v="0"/>
    <n v="1"/>
    <n v="-1000"/>
    <n v="-1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5c6c69a0-d901-4d7e-a559-7c2332005421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8ca896ba112f75b157b1e2d650feb8caf47ca62cba3d2cc576dde8223f85f8"/>
    <n v="1"/>
    <n v="1"/>
  </r>
  <r>
    <s v="0966432b-9f30-469f-b0fa-631e293d7f4c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8d70d5b420703ec63ffe6561082ebff23d6c9c70fd0cd04dc558f2ba22eef79"/>
    <n v="1"/>
    <n v="1"/>
  </r>
  <r>
    <s v="8feb533a-cdb0-40a2-a42b-13108f341681"/>
    <d v="2022-08-23T00:00:00"/>
    <x v="243"/>
    <d v="2022-08-23T00:00:00"/>
    <n v="0.00375"/>
    <n v="0.00375"/>
    <x v="2"/>
    <n v="8545.431211498975"/>
    <n v="32.04536704312115"/>
    <n v="32.0453670431211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9982a962d1a83693042f5143bcaa1bd95582087ce244bcd960a75bb6c7eba5"/>
    <n v="1"/>
    <n v="1"/>
  </r>
  <r>
    <s v="4390"/>
    <d v="2022-08-22T00:00:00"/>
    <x v="244"/>
    <d v="2022-08-22T00:00:00"/>
    <n v="-182.39"/>
    <n v="-182.39"/>
    <x v="0"/>
    <n v="1"/>
    <n v="-182.39"/>
    <n v="-182.39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391"/>
    <d v="2022-08-22T00:00:00"/>
    <x v="244"/>
    <d v="2022-08-22T00:00:00"/>
    <n v="-30.95"/>
    <n v="-30.95"/>
    <x v="0"/>
    <n v="1"/>
    <n v="-30.95"/>
    <n v="-30.95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92"/>
    <d v="2022-08-22T00:00:00"/>
    <x v="244"/>
    <d v="2022-08-22T00:00:00"/>
    <n v="-385.66"/>
    <n v="-385.66"/>
    <x v="0"/>
    <n v="1"/>
    <n v="-385.66"/>
    <n v="-385.6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393"/>
    <d v="2022-08-22T00:00:00"/>
    <x v="244"/>
    <d v="2022-08-22T00:00:00"/>
    <n v="-2315.61"/>
    <n v="-2315.61"/>
    <x v="0"/>
    <n v="1"/>
    <n v="-2315.61"/>
    <n v="-2315.61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d01b3b54-4410-430d-a69b-d7fe66e9fb20"/>
    <d v="2022-08-22T00:00:00"/>
    <x v="244"/>
    <d v="2022-08-22T00:00:00"/>
    <n v="0.005246175"/>
    <n v="0.005246175"/>
    <x v="3"/>
    <n v="8422.239502332815"/>
    <n v="44.18454232115086"/>
    <n v="44.184542321150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e82192fabb4e675d7fb5a17eceb2d09b2a0a7947f786e0fa2eb2da9ead991f5"/>
    <n v="1"/>
    <n v="1"/>
  </r>
  <r>
    <s v="4793e5d6-b8a9-45eb-9541-e7efb618ee96"/>
    <d v="2022-08-22T00:00:00"/>
    <x v="244"/>
    <d v="2022-08-22T00:00:00"/>
    <n v="0.00036"/>
    <n v="0.00036"/>
    <x v="3"/>
    <n v="8422.239502332815"/>
    <n v="3.032006220839814"/>
    <n v="3.03200622083981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8712ec9929adca849c869b74fb88918802059373ed0055c7dd92de70f42d901"/>
    <n v="1"/>
    <n v="1"/>
  </r>
  <r>
    <s v="70aa7ab6-4696-451d-bcce-78a4f4ce7245"/>
    <d v="2022-08-22T00:00:00"/>
    <x v="244"/>
    <d v="2022-08-22T00:00:00"/>
    <n v="-0.00149042285463344"/>
    <n v="-0.00149042285463344"/>
    <x v="3"/>
    <n v="8422.239502332815"/>
    <n v="-12.5526982414734"/>
    <n v="-12.552698241473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8a12192fbc0e19b6eb07f39ed4fec4a1a229687264b23dfed1ac60cf8a5cf668"/>
    <n v="1"/>
    <n v="1"/>
  </r>
  <r>
    <s v="bdeb965d-f97f-4c5d-a6bf-91b6d833e9b9"/>
    <d v="2022-08-22T00:00:00"/>
    <x v="244"/>
    <d v="2022-08-22T00:00:00"/>
    <n v="-0.002558468790322302"/>
    <n v="-0.002558468790322302"/>
    <x v="3"/>
    <n v="8422.239502332815"/>
    <n v="-21.54803691133814"/>
    <n v="-21.5480369113381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bacbb9f9e1380c41ea9fa225abc4b81cd5d3a4cee1f0bea80be45e741a4e41b"/>
    <n v="1"/>
    <n v="1"/>
  </r>
  <r>
    <s v="ad5a0ff8-fb37-4c48-b99b-ff4981b8b5f5"/>
    <d v="2022-08-21T00:00:00"/>
    <x v="245"/>
    <d v="2022-08-21T00:00:00"/>
    <n v="0.00525"/>
    <n v="0.00525"/>
    <x v="3"/>
    <n v="8439.540949400103"/>
    <n v="44.30758998435054"/>
    <n v="44.307589984350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193071067e3fa4a28a35326ac789c0eea954bbd7a220619f4f2d592a410ffad"/>
    <n v="1"/>
    <n v="1"/>
  </r>
  <r>
    <s v="5e2225a4-7b04-499e-8806-78122ffd889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068ba8cf866c32b38ab8ac5cfc90db84aa4a67bc76ab5c2978a127a058e079"/>
    <n v="1"/>
    <n v="1"/>
  </r>
  <r>
    <s v="1e109f6c-22a6-4251-a19a-b107299628c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6768e8a0db969c785c93ed23a41b7b97dbab78255f15452f4be490aadbd7520"/>
    <n v="1"/>
    <n v="1"/>
  </r>
  <r>
    <s v="fbd1ffb0-10db-4bca-8f69-f2da461b020a"/>
    <d v="2022-08-20T00:00:00"/>
    <x v="246"/>
    <d v="2022-08-20T00:00:00"/>
    <n v="0.0052425"/>
    <n v="0.0052425"/>
    <x v="3"/>
    <n v="8224.060542797495"/>
    <n v="43.11463739561587"/>
    <n v="43.1146373956158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3192b271fb59e94cf56baa75b1b39873a612e332474c43c32bea553d121b3"/>
    <n v="1"/>
    <n v="1"/>
  </r>
  <r>
    <s v="3b46f2c7-e634-4988-9a2e-aca9efc0f562"/>
    <d v="2022-08-20T00:00:00"/>
    <x v="246"/>
    <d v="2022-08-20T00:00:00"/>
    <n v="0.00405"/>
    <n v="0.00405"/>
    <x v="3"/>
    <n v="8224.060542797495"/>
    <n v="33.30744519832985"/>
    <n v="33.3074451983298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b03884a0ccf6e9be656ac4c6695a2eb348c0b332d58465508574c4129c47bd9"/>
    <n v="1"/>
    <n v="1"/>
  </r>
  <r>
    <s v="72bb4148-d370-4860-bfbd-d32d2274b288"/>
    <d v="2022-08-20T00:00:00"/>
    <x v="246"/>
    <d v="2022-08-20T00:00:00"/>
    <n v="0.003975"/>
    <n v="0.003975"/>
    <x v="3"/>
    <n v="8224.060542797495"/>
    <n v="32.69064065762004"/>
    <n v="32.690640657620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38bff9589cf98f2ce68d3944d54a092bd16c1becb9e68ea9f5df445e70f49b1"/>
    <n v="1"/>
    <n v="1"/>
  </r>
  <r>
    <s v="9323815b-d447-42c1-899e-d6ad0e2063ff"/>
    <d v="2022-08-20T00:00:00"/>
    <x v="246"/>
    <d v="2022-08-20T00:00:00"/>
    <n v="0.004074"/>
    <n v="0.004074"/>
    <x v="3"/>
    <n v="8224.060542797495"/>
    <n v="33.504822651357"/>
    <n v="33.50482265135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18e44ac10b2f8bd7dd3ba2430b08eb444d7a762859492b50eebe1b0c3270f62"/>
    <n v="1"/>
    <n v="1"/>
  </r>
  <r>
    <s v="428"/>
    <d v="2022-08-19T00:00:00"/>
    <x v="247"/>
    <d v="2022-08-19T00:00:00"/>
    <n v="9.94"/>
    <n v="9.94"/>
    <x v="0"/>
    <n v="1"/>
    <n v="9.94"/>
    <n v="9.94"/>
    <n v="1"/>
    <m/>
    <s v="Michel Ruthenberg Goldberg"/>
    <s v="Cora"/>
    <n v="100"/>
    <s v="Comercial"/>
    <s v="Michel Ruthenberg Goldberg"/>
    <m/>
    <s v="Reembolso Uber Michel"/>
    <m/>
    <s v="Cora"/>
    <m/>
    <x v="59"/>
    <s v="Despesa Comercial"/>
    <s v="Comercial"/>
    <s v="Operating Costs"/>
    <s v="Operating Costs"/>
    <x v="6"/>
    <m/>
    <m/>
    <n v="0"/>
    <n v="0"/>
  </r>
  <r>
    <s v="4394"/>
    <d v="2022-08-19T00:00:00"/>
    <x v="247"/>
    <d v="2022-08-19T00:00:00"/>
    <n v="-242.73"/>
    <n v="-242.73"/>
    <x v="0"/>
    <n v="1"/>
    <n v="-242.73"/>
    <n v="-242.73"/>
    <n v="1"/>
    <m/>
    <s v="Cora"/>
    <s v="Ministério da Economia"/>
    <n v="100"/>
    <m/>
    <s v="Ministério da Economia"/>
    <m/>
    <s v="Inss Pró-Labore"/>
    <m/>
    <s v="Cora"/>
    <m/>
    <x v="21"/>
    <s v="Impostos"/>
    <s v="Tax And Fees"/>
    <s v="Tax And Fees"/>
    <s v="Tax And Fees"/>
    <x v="9"/>
    <m/>
    <m/>
    <n v="0"/>
    <n v="0"/>
  </r>
  <r>
    <s v="4395"/>
    <d v="2022-08-19T00:00:00"/>
    <x v="247"/>
    <d v="2022-08-19T00:00:00"/>
    <n v="-14.03"/>
    <n v="-14.03"/>
    <x v="0"/>
    <n v="1"/>
    <n v="-14.03"/>
    <n v="-14.0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96"/>
    <d v="2022-08-19T00:00:00"/>
    <x v="247"/>
    <d v="2022-08-19T00:00:00"/>
    <n v="-274.93"/>
    <n v="-274.93"/>
    <x v="0"/>
    <n v="1"/>
    <n v="-274.93"/>
    <n v="-274.93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397"/>
    <d v="2022-08-19T00:00:00"/>
    <x v="247"/>
    <d v="2022-08-19T00:00:00"/>
    <n v="-752.5"/>
    <n v="-752.5"/>
    <x v="0"/>
    <n v="1"/>
    <n v="-752.5"/>
    <n v="-752.5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60cbaedc-0463-4571-a6ab-83ad1cf2a40e"/>
    <d v="2022-08-19T00:00:00"/>
    <x v="247"/>
    <d v="2022-08-19T00:00:00"/>
    <n v="0.0037425"/>
    <n v="0.0037425"/>
    <x v="3"/>
    <n v="8389.207507820645"/>
    <n v="31.39660909801877"/>
    <n v="31.3966090980187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02815a99ae5cfc2123a8e6a8a9e414b302ddce4cd0991e7a264357f0a75291"/>
    <n v="1"/>
    <n v="1"/>
  </r>
  <r>
    <s v="851ec6d2-ee2c-4f6b-8987-d22038433df0"/>
    <d v="2022-08-19T00:00:00"/>
    <x v="247"/>
    <d v="2022-08-19T00:00:00"/>
    <n v="0.000375"/>
    <n v="0.000375"/>
    <x v="2"/>
    <n v="8400.312825860272"/>
    <n v="3.150117309697602"/>
    <n v="3.15011730969760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2a596cef02264c506280342550daac825bc21298e60e64385ab3ed5b6488f8"/>
    <n v="1"/>
    <n v="1"/>
  </r>
  <r>
    <s v="4398"/>
    <d v="2022-08-18T00:00:00"/>
    <x v="248"/>
    <d v="2022-08-18T00:00:00"/>
    <n v="-9.94"/>
    <n v="-9.94"/>
    <x v="0"/>
    <n v="1"/>
    <n v="-9.94"/>
    <n v="-9.94"/>
    <n v="1"/>
    <m/>
    <s v="Mercado Pago"/>
    <s v="Lumx Studios S/A"/>
    <n v="100"/>
    <s v="Lumx"/>
    <s v="Lumx Studios S/A"/>
    <m/>
    <s v="Uber Michel"/>
    <m/>
    <s v="Mercado Pago"/>
    <m/>
    <x v="90"/>
    <s v="Gestão - Transporte"/>
    <s v="Gestão"/>
    <s v="Governance"/>
    <s v="Governance"/>
    <x v="6"/>
    <m/>
    <m/>
    <n v="0"/>
    <n v="0"/>
  </r>
  <r>
    <s v="4399"/>
    <d v="2022-08-18T00:00:00"/>
    <x v="248"/>
    <d v="2022-08-18T00:00:00"/>
    <n v="-250"/>
    <n v="-250"/>
    <x v="0"/>
    <n v="1"/>
    <n v="-250"/>
    <n v="-250"/>
    <n v="1"/>
    <m/>
    <s v="Cora"/>
    <s v="Ministerio da Fazenda"/>
    <n v="100"/>
    <m/>
    <s v="Ministerio da Fazenda"/>
    <m/>
    <s v="Darf"/>
    <m/>
    <s v="Cora"/>
    <m/>
    <x v="156"/>
    <s v="Impostos"/>
    <s v="Tax And Fees"/>
    <s v="Tax And Fees"/>
    <s v="Tax And Fees"/>
    <x v="13"/>
    <m/>
    <m/>
    <n v="0"/>
    <n v="0"/>
  </r>
  <r>
    <s v="4400"/>
    <d v="2022-08-18T00:00:00"/>
    <x v="248"/>
    <d v="2022-08-18T00:00:00"/>
    <n v="-720"/>
    <n v="-720"/>
    <x v="0"/>
    <n v="1"/>
    <n v="-720"/>
    <n v="-720"/>
    <n v="1"/>
    <m/>
    <s v="Cora"/>
    <s v="Lumx Studios S/A"/>
    <n v="100"/>
    <s v="Conselho"/>
    <s v="Lumx Studios S/A"/>
    <m/>
    <s v="Compra de Pé de Mesas e Gaveteiro"/>
    <m/>
    <s v="Cora"/>
    <m/>
    <x v="157"/>
    <s v="Material de Uso e Consumo"/>
    <s v="Office"/>
    <s v="Administrative Costs"/>
    <s v="Administrative Costs"/>
    <x v="5"/>
    <m/>
    <m/>
    <n v="0"/>
    <n v="0"/>
  </r>
  <r>
    <s v="4401"/>
    <d v="2022-08-18T00:00:00"/>
    <x v="248"/>
    <d v="2022-08-18T00:00:00"/>
    <n v="-84.09999999999999"/>
    <n v="-84.09999999999999"/>
    <x v="0"/>
    <n v="1"/>
    <n v="-84.09999999999999"/>
    <n v="-84.09999999999999"/>
    <n v="1"/>
    <m/>
    <s v="Mercado Pago"/>
    <s v="Lumx Studios S/A"/>
    <n v="100"/>
    <s v="Conselho"/>
    <s v="Lumx Studios S/A"/>
    <m/>
    <s v="Compra Deadaptador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2"/>
    <d v="2022-08-18T00:00:00"/>
    <x v="248"/>
    <d v="2022-08-18T00:00:00"/>
    <n v="-40.99"/>
    <n v="-40.99"/>
    <x v="0"/>
    <n v="1"/>
    <n v="-40.99"/>
    <n v="-40.99"/>
    <n v="1"/>
    <m/>
    <s v="Mercado Pago"/>
    <s v="Lumx Studios S/A"/>
    <n v="100"/>
    <s v="Conselho"/>
    <s v="Lumx Studios S/A"/>
    <m/>
    <s v="Compra de Raquete Elétrica"/>
    <m/>
    <s v="Mercado Pago"/>
    <m/>
    <x v="64"/>
    <s v="Material de Uso e Consumo"/>
    <s v="Office"/>
    <s v="Administrative Costs"/>
    <s v="Administrative Costs"/>
    <x v="5"/>
    <m/>
    <m/>
    <n v="0"/>
    <n v="0"/>
  </r>
  <r>
    <s v="05aad7f1-acfe-4d32-ac84-66d8ce4c9f2b"/>
    <d v="2022-08-18T00:00:00"/>
    <x v="248"/>
    <d v="2022-08-18T00:00:00"/>
    <n v="0.003675"/>
    <n v="0.003675"/>
    <x v="3"/>
    <n v="9606.451612903225"/>
    <n v="35.30370967741936"/>
    <n v="35.3037096774193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8c8d482b12983b0bf97d85bbf43ff38584cc561ac101b69942dfcd5d4cc14"/>
    <n v="1"/>
    <n v="1"/>
  </r>
  <r>
    <s v="41787cb6-7cbc-475b-8eda-a96482cf17b7"/>
    <d v="2022-08-18T00:00:00"/>
    <x v="248"/>
    <d v="2022-08-18T00:00:00"/>
    <n v="0.00366"/>
    <n v="0.00366"/>
    <x v="3"/>
    <n v="9606.451612903225"/>
    <n v="35.15961290322581"/>
    <n v="35.1596129032258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17c4f52e29943e2bc3bc26deb68f6bed38a380b023b44f8c8f0ef21899b971d"/>
    <n v="1"/>
    <n v="1"/>
  </r>
  <r>
    <s v="1908ea4a-52d2-4eaa-99b4-b75ba8392ee3"/>
    <d v="2022-08-18T00:00:00"/>
    <x v="248"/>
    <d v="2022-08-18T00:00:00"/>
    <n v="0.002625"/>
    <n v="0.002625"/>
    <x v="2"/>
    <n v="9644.901144640999"/>
    <n v="25.31786550468262"/>
    <n v="25.3178655046826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ef90a5aa0a21d2767569bde710fc0a2f17fccda607ff5efa16db2c1c9722d04"/>
    <n v="1"/>
    <n v="1"/>
  </r>
  <r>
    <s v="ace999be-ca0d-4a05-ba27-755a4a244d5e"/>
    <d v="2022-08-18T00:00:00"/>
    <x v="248"/>
    <d v="2022-08-18T00:00:00"/>
    <n v="0.003"/>
    <n v="0.003"/>
    <x v="2"/>
    <n v="9644.901144640999"/>
    <n v="28.934703433923"/>
    <n v="28.9347034339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dfa85adcc9f810f0b8747ccfba70a345597c621ac39909b3fc015a8c4a558c"/>
    <n v="1"/>
    <n v="1"/>
  </r>
  <r>
    <s v="437"/>
    <d v="2022-08-17T00:00:00"/>
    <x v="249"/>
    <d v="2022-08-17T00:00:00"/>
    <n v="33.36"/>
    <n v="33.36"/>
    <x v="0"/>
    <n v="1"/>
    <n v="33.36"/>
    <n v="33.36"/>
    <n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63"/>
    <s v="Material de Uso e Consumo"/>
    <s v="Office"/>
    <s v="Administrative Costs"/>
    <s v="Administrative Costs"/>
    <x v="5"/>
    <m/>
    <m/>
    <n v="0"/>
    <n v="0"/>
  </r>
  <r>
    <s v="4403"/>
    <d v="2022-08-17T00:00:00"/>
    <x v="249"/>
    <d v="2022-08-17T00:00:00"/>
    <n v="-67.31999999999999"/>
    <n v="-67.31999999999999"/>
    <x v="0"/>
    <n v="1"/>
    <n v="-67.31999999999999"/>
    <n v="-67.31999999999999"/>
    <n v="1"/>
    <m/>
    <s v="Mercado Pago"/>
    <s v="Mercadolivre.com Atividades de Internet Ltda"/>
    <n v="100"/>
    <m/>
    <s v="Mercadolivre.com Atividades de Internet Ltda"/>
    <m/>
    <s v="Compra de Raquete Elétrica - Mosqui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4"/>
    <d v="2022-08-17T00:00:00"/>
    <x v="249"/>
    <d v="2022-08-17T00:00:00"/>
    <n v="-112.36"/>
    <n v="-112.36"/>
    <x v="0"/>
    <n v="1"/>
    <n v="-112.36"/>
    <n v="-112.36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05"/>
    <d v="2022-08-17T00:00:00"/>
    <x v="249"/>
    <d v="2022-08-17T00:00:00"/>
    <n v="-39.33"/>
    <n v="-39.33"/>
    <x v="0"/>
    <n v="1"/>
    <n v="-39.33"/>
    <n v="-39.33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406"/>
    <d v="2022-08-17T00:00:00"/>
    <x v="249"/>
    <d v="2022-08-17T00:00:00"/>
    <n v="-19.52"/>
    <n v="-19.52"/>
    <x v="0"/>
    <n v="1"/>
    <n v="-19.52"/>
    <n v="-19.52"/>
    <n v="1"/>
    <m/>
    <s v="Cora"/>
    <s v="Michel Ruthenberg Goldberg"/>
    <n v="100"/>
    <s v="Lumx"/>
    <s v="Michel Ruthenberg Goldberg"/>
    <m/>
    <s v="Estorno 99 Michel Sp"/>
    <m/>
    <s v="Cora"/>
    <m/>
    <x v="90"/>
    <s v="Gestão - Transporte"/>
    <s v="Gestão"/>
    <s v="Governance"/>
    <s v="Governance"/>
    <x v="6"/>
    <m/>
    <m/>
    <n v="0"/>
    <n v="0"/>
  </r>
  <r>
    <s v="4407"/>
    <d v="2022-08-17T00:00:00"/>
    <x v="249"/>
    <d v="2022-08-17T00:00:00"/>
    <n v="-34.55"/>
    <n v="-34.55"/>
    <x v="0"/>
    <n v="1"/>
    <n v="-34.55"/>
    <n v="-34.55"/>
    <n v="1"/>
    <m/>
    <s v="Cora"/>
    <s v="Caio Diniz Bretas"/>
    <n v="100"/>
    <s v="Financeiro"/>
    <s v="Caio Diniz Bretas"/>
    <m/>
    <s v="Estorno Compra de Spray"/>
    <m/>
    <s v="Cora"/>
    <m/>
    <x v="64"/>
    <s v="Material de Uso e Consumo"/>
    <s v="Office"/>
    <s v="Administrative Costs"/>
    <s v="Administrative Costs"/>
    <x v="5"/>
    <m/>
    <m/>
    <n v="0"/>
    <n v="0"/>
  </r>
  <r>
    <s v="751"/>
    <d v="2022-08-17T00:00:00"/>
    <x v="249"/>
    <d v="2022-08-17T00:00:00"/>
    <n v="300000"/>
    <n v="300000"/>
    <x v="0"/>
    <n v="1"/>
    <n v="300000"/>
    <n v="30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12"/>
    <d v="2022-08-17T00:00:00"/>
    <x v="249"/>
    <d v="2022-08-17T00:00:00"/>
    <n v="-300000"/>
    <n v="-300000"/>
    <x v="0"/>
    <n v="1"/>
    <n v="-300000"/>
    <n v="-30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d98acb0d-77c9-4416-add5-e47cd2328e8c"/>
    <d v="2022-08-17T00:00:00"/>
    <x v="249"/>
    <d v="2022-08-17T00:00:00"/>
    <n v="0.0039"/>
    <n v="0.0039"/>
    <x v="3"/>
    <n v="9512.655601659751"/>
    <n v="37.09935684647303"/>
    <n v="37.0993568464730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cb2840d527408663e4b96bbb202c171f035f8336fbee6b154b0cd6b4ea04891"/>
    <n v="1"/>
    <n v="1"/>
  </r>
  <r>
    <s v="f69b4729-a3b9-40b5-b3af-18f0e228ce3a"/>
    <d v="2022-08-17T00:00:00"/>
    <x v="249"/>
    <d v="2022-08-17T00:00:00"/>
    <n v="0.003"/>
    <n v="0.003"/>
    <x v="3"/>
    <n v="9512.655601659751"/>
    <n v="28.53796680497926"/>
    <n v="28.537966804979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4ea3f46a657740c5c82818cde693efc8bf5c2e82daa6ee9993e66c77eae50b5"/>
    <n v="1"/>
    <n v="1"/>
  </r>
  <r>
    <s v="4408"/>
    <d v="2022-08-16T00:00:00"/>
    <x v="250"/>
    <d v="2022-08-16T00:00:00"/>
    <n v="-129.57"/>
    <n v="-129.57"/>
    <x v="0"/>
    <n v="1"/>
    <n v="-129.57"/>
    <n v="-129.57"/>
    <n v="1"/>
    <m/>
    <s v="Mercado Pago"/>
    <s v="Lumx Studios S/A"/>
    <n v="100"/>
    <s v="Conselho"/>
    <s v="Lumx Studios S/A"/>
    <m/>
    <s v="Compra de Mercado"/>
    <m/>
    <s v="Mercado Pago"/>
    <m/>
    <x v="64"/>
    <s v="Material de Uso e Consumo"/>
    <s v="Office"/>
    <s v="Administrative Costs"/>
    <s v="Administrative Costs"/>
    <x v="5"/>
    <m/>
    <m/>
    <n v="0"/>
    <n v="0"/>
  </r>
  <r>
    <s v="4409"/>
    <d v="2022-08-16T00:00:00"/>
    <x v="250"/>
    <d v="2022-08-16T00:00:00"/>
    <n v="-59.32"/>
    <n v="-59.32"/>
    <x v="0"/>
    <n v="1"/>
    <n v="-59.32"/>
    <n v="-59.32"/>
    <n v="1"/>
    <m/>
    <s v="Mercado Pago"/>
    <s v="Mercadolivre.com Atividades de Internet Ltda"/>
    <n v="100"/>
    <m/>
    <s v="Mercadolivre.com Atividades de Internet Ltda"/>
    <m/>
    <s v="Compra de Escorre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4410"/>
    <d v="2022-08-16T00:00:00"/>
    <x v="250"/>
    <d v="2022-08-16T00:00:00"/>
    <n v="-2171.83"/>
    <n v="-2171.83"/>
    <x v="0"/>
    <n v="1"/>
    <n v="-2171.83"/>
    <n v="-2171.83"/>
    <n v="1"/>
    <m/>
    <s v="Conta Simples"/>
    <s v="Lumx Studios S/A"/>
    <n v="100"/>
    <s v="Conselho"/>
    <s v="Lumx Studios S/A"/>
    <m/>
    <s v="Pis - Receita Seamore"/>
    <m/>
    <s v="Conta Simples"/>
    <m/>
    <x v="51"/>
    <s v="Impostos"/>
    <s v="Tax And Fees"/>
    <s v="Tax And Fees"/>
    <s v="Tax And Fees"/>
    <x v="13"/>
    <m/>
    <m/>
    <n v="0"/>
    <n v="0"/>
  </r>
  <r>
    <s v="4411"/>
    <d v="2022-08-16T00:00:00"/>
    <x v="250"/>
    <d v="2022-08-16T00:00:00"/>
    <n v="-3608.57"/>
    <n v="-3608.57"/>
    <x v="0"/>
    <n v="1"/>
    <n v="-3608.57"/>
    <n v="-3608.57"/>
    <n v="1"/>
    <m/>
    <s v="Conta Simples"/>
    <s v="Lumx Studios S/A"/>
    <n v="100"/>
    <s v="Lumx"/>
    <s v="Lumx Studios S/A"/>
    <m/>
    <s v="Csll  - Receita Seamore"/>
    <m/>
    <s v="Conta Simples"/>
    <m/>
    <x v="44"/>
    <s v="Impostos"/>
    <s v="Tax And Fees"/>
    <s v="Tax And Fees"/>
    <s v="Tax And Fees"/>
    <x v="13"/>
    <m/>
    <m/>
    <n v="0"/>
    <n v="0"/>
  </r>
  <r>
    <s v="4412"/>
    <d v="2022-08-16T00:00:00"/>
    <x v="250"/>
    <d v="2022-08-16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3"/>
    <d v="2022-08-16T00:00:00"/>
    <x v="250"/>
    <d v="2022-08-16T00:00:00"/>
    <n v="-4009.53"/>
    <n v="-4009.53"/>
    <x v="0"/>
    <n v="1"/>
    <n v="-4009.53"/>
    <n v="-4009.53"/>
    <n v="1"/>
    <m/>
    <s v="Conta Simples"/>
    <s v="Lumx Studios S/A"/>
    <n v="100"/>
    <s v="Conselho"/>
    <s v="Lumx Studios S/A"/>
    <m/>
    <s v="Irpj - Receita Seamore"/>
    <m/>
    <s v="Conta Simples"/>
    <m/>
    <x v="45"/>
    <s v="Impostos"/>
    <s v="Tax And Fees"/>
    <s v="Tax And Fees"/>
    <s v="Tax And Fees"/>
    <x v="13"/>
    <m/>
    <m/>
    <n v="0"/>
    <n v="0"/>
  </r>
  <r>
    <s v="752"/>
    <d v="2022-08-16T00:00:00"/>
    <x v="250"/>
    <d v="2022-08-16T00:00:00"/>
    <n v="134127.12"/>
    <n v="134127.12"/>
    <x v="0"/>
    <n v="1"/>
    <n v="134127.12"/>
    <n v="134127.1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3"/>
    <d v="2022-08-16T00:00:00"/>
    <x v="250"/>
    <d v="2022-08-16T00:00:00"/>
    <n v="-134127.12"/>
    <n v="-134127.12"/>
    <x v="0"/>
    <n v="1"/>
    <n v="-134127.12"/>
    <n v="-134127.1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4458b02-ab8d-4c9c-9f3f-612ac5dd94ca"/>
    <d v="2022-08-16T00:00:00"/>
    <x v="250"/>
    <d v="2022-08-16T00:00:00"/>
    <n v="0.0048"/>
    <n v="0.0048"/>
    <x v="3"/>
    <n v="9686.06811145511"/>
    <n v="46.49312693498452"/>
    <n v="46.493126934984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732eac1c1bfc3959a8b1ba9cb5a54b33d476e78edc41d469759c18cd490d68a"/>
    <n v="1"/>
    <n v="1"/>
  </r>
  <r>
    <s v="0c4d6f01-bbbd-459d-b25c-a076e962be45"/>
    <d v="2022-08-16T00:00:00"/>
    <x v="250"/>
    <d v="2022-08-16T00:00:00"/>
    <n v="0.005175"/>
    <n v="0.005175"/>
    <x v="3"/>
    <n v="9686.06811145511"/>
    <n v="50.1254024767802"/>
    <n v="50.125402476780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eb317547cd748456afe367cd0541c4612d3bd5a81c6fb4b9450746f486b8ec"/>
    <n v="1"/>
    <n v="1"/>
  </r>
  <r>
    <s v="82db9fd1-f9bf-46d5-aa43-3948d8d021d2"/>
    <d v="2022-08-16T00:00:00"/>
    <x v="250"/>
    <d v="2022-08-16T00:00:00"/>
    <n v="-0.340163449181308"/>
    <n v="-0.340163449181308"/>
    <x v="3"/>
    <n v="9686.06811145511"/>
    <n v="-3294.846337797649"/>
    <n v="-3294.84633779764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a8a200142d817a6e9ae65f75ea47920b37ca33e7ee8d95ff84b9aff5c3e02495"/>
    <n v="1"/>
    <n v="1"/>
  </r>
  <r>
    <s v="4414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Emissão de Cartão de Crédito"/>
    <m/>
    <s v="Conta Simples"/>
    <m/>
    <x v="158"/>
    <s v="Taxas"/>
    <s v="Tax And Fees"/>
    <s v="Tax And Fees"/>
    <s v="Tax And Fees"/>
    <x v="13"/>
    <m/>
    <m/>
    <n v="0"/>
    <n v="0"/>
  </r>
  <r>
    <s v="4415"/>
    <d v="2022-08-15T00:00:00"/>
    <x v="251"/>
    <d v="2022-08-15T00:00:00"/>
    <n v="-10023.81"/>
    <n v="-10023.81"/>
    <x v="0"/>
    <n v="1"/>
    <n v="-10023.81"/>
    <n v="-10023.81"/>
    <n v="1"/>
    <m/>
    <s v="Conta Simples"/>
    <s v="Ministerio da Fazenda"/>
    <n v="100"/>
    <m/>
    <s v="Ministerio da Fazenda"/>
    <m/>
    <s v="Cofins - Receita Seamore - Baixa por Conciliação"/>
    <m/>
    <s v="Conta Simples"/>
    <m/>
    <x v="50"/>
    <s v="Impostos"/>
    <s v="Tax And Fees"/>
    <s v="Tax And Fees"/>
    <s v="Tax And Fees"/>
    <x v="13"/>
    <m/>
    <m/>
    <n v="0"/>
    <n v="0"/>
  </r>
  <r>
    <s v="4416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7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753"/>
    <d v="2022-08-15T00:00:00"/>
    <x v="251"/>
    <d v="2022-08-15T00:00:00"/>
    <n v="20000"/>
    <n v="20000"/>
    <x v="0"/>
    <n v="1"/>
    <n v="20000"/>
    <n v="2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4"/>
    <d v="2022-08-15T00:00:00"/>
    <x v="251"/>
    <d v="2022-08-15T00:00:00"/>
    <n v="-20000"/>
    <n v="-20000"/>
    <x v="0"/>
    <n v="1"/>
    <n v="-20000"/>
    <n v="-2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6938bcd-733c-4b98-b4c1-3747ef9a78af"/>
    <d v="2022-08-15T00:00:00"/>
    <x v="251"/>
    <d v="2022-08-15T00:00:00"/>
    <n v="-0.000824739830626756"/>
    <n v="-0.000824739830626756"/>
    <x v="3"/>
    <n v="9716.82864450128"/>
    <n v="-8.013855610495197"/>
    <n v="-8.01385561049519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1760b43ac5689d117783ff14bbde6458eb4dd6952b5b94c07cc98e237b7be0a1"/>
    <n v="1"/>
    <n v="1"/>
  </r>
  <r>
    <s v="4418"/>
    <d v="2022-08-14T00:00:00"/>
    <x v="252"/>
    <d v="2022-08-14T00:00:00"/>
    <n v="-27.96"/>
    <n v="-27.96"/>
    <x v="0"/>
    <n v="1"/>
    <n v="-27.96"/>
    <n v="-27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19"/>
    <d v="2022-08-14T00:00:00"/>
    <x v="252"/>
    <d v="2022-08-14T00:00:00"/>
    <n v="-701.92"/>
    <n v="-701.92"/>
    <x v="0"/>
    <n v="1"/>
    <n v="-701.92"/>
    <n v="-701.92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ea580b43-7977-4149-bbd5-2d6b23174149"/>
    <d v="2022-08-14T00:00:00"/>
    <x v="252"/>
    <d v="2022-08-14T00:00:00"/>
    <n v="-0.0009012144433887451"/>
    <n v="-0.0009012144433887451"/>
    <x v="3"/>
    <n v="9887.742594484167"/>
    <n v="-8.910976438659235"/>
    <n v="-8.91097643865923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b175457fca5d20784fd6fe7f9bdc059e93ca4314b5c9991b9a23212c4dc4faf"/>
    <n v="1"/>
    <n v="1"/>
  </r>
  <r>
    <s v="6c2d58b8-40d4-4b7c-bab9-2e00afa1c94f"/>
    <d v="2022-08-14T00:00:00"/>
    <x v="252"/>
    <d v="2022-08-14T00:00:00"/>
    <n v="-0.001810043035344405"/>
    <n v="-0.001810043035344405"/>
    <x v="3"/>
    <n v="9887.742594484167"/>
    <n v="-17.89723961842428"/>
    <n v="-17.89723961842428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f88bcd75f5bff42fb2c48f124e9f6dd866cba7e0d5df381be5bb772280f10c4c"/>
    <n v="1"/>
    <n v="1"/>
  </r>
  <r>
    <s v="915121ce-79e8-49a3-aa1c-2edbcbf8641e"/>
    <d v="2022-08-14T00:00:00"/>
    <x v="252"/>
    <d v="2022-08-14T00:00:00"/>
    <n v="-0.000772206275951648"/>
    <n v="-0.000772206275951648"/>
    <x v="3"/>
    <n v="9887.742594484167"/>
    <n v="-7.635376886455105"/>
    <n v="-7.63537688645510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6141ffcd2af907e71f8d4ca6cfb88ace5f56a3896ab4fdcd7943a72dee6c217"/>
    <n v="1"/>
    <n v="1"/>
  </r>
  <r>
    <s v="8bb01043-5f6c-4d7e-9184-5cd4481038b1"/>
    <d v="2022-08-14T00:00:00"/>
    <x v="252"/>
    <d v="2022-08-14T00:00:00"/>
    <n v="-0.0007225564433155201"/>
    <n v="-0.0007225564433155201"/>
    <x v="3"/>
    <n v="9887.742594484167"/>
    <n v="-7.144452121489853"/>
    <n v="-7.14445212148985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00799112f7d1009a8f0ec1a55a043ee32713367fefb050e922968a4ce2de0f59"/>
    <n v="1"/>
    <n v="1"/>
  </r>
  <r>
    <s v="93f9938f-0da0-41b1-b7d5-f6a6d08be90a"/>
    <d v="2022-08-14T00:00:00"/>
    <x v="252"/>
    <d v="2022-08-14T00:00:00"/>
    <n v="0.00525"/>
    <n v="0.00525"/>
    <x v="3"/>
    <n v="9887.742594484167"/>
    <n v="51.91064862104188"/>
    <n v="51.9106486210418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7773a9088863b17d682c8ab40d6cd6e2d2157d3538a0206158c223b0218b0d"/>
    <n v="1"/>
    <n v="1"/>
  </r>
  <r>
    <s v="68a552d7-d8f4-41cf-afb1-e84413f8cd10"/>
    <d v="2022-08-14T00:00:00"/>
    <x v="252"/>
    <d v="2022-08-14T00:00:00"/>
    <n v="-0.001970536875356745"/>
    <n v="-0.001970536875356745"/>
    <x v="3"/>
    <n v="9887.742594484167"/>
    <n v="-19.48416139646663"/>
    <n v="-19.4841613964666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e7431116894918210b22f3a4a956bb6088fbb9b3ce50cb59af7fd8bee02961a8"/>
    <n v="1"/>
    <n v="1"/>
  </r>
  <r>
    <s v="7fca51f5-170e-463f-ab8b-4055e9224c48"/>
    <d v="2022-08-14T00:00:00"/>
    <x v="252"/>
    <d v="2022-08-14T00:00:00"/>
    <n v="-0.000260037916344405"/>
    <n v="-0.000260037916344405"/>
    <x v="3"/>
    <n v="9887.742594484167"/>
    <n v="-2.571187981619484"/>
    <n v="-2.571187981619484"/>
    <n v="1"/>
    <m/>
    <s v="Ledger"/>
    <s v="Contrato Seamore"/>
    <m/>
    <m/>
    <m/>
    <m/>
    <s v="Transação Revertida"/>
    <m/>
    <s v="Ledger"/>
    <m/>
    <x v="61"/>
    <s v="Blockchain"/>
    <s v="Technology &amp; Infrastructure"/>
    <s v="Operating Costs"/>
    <s v="Operating Costs"/>
    <x v="7"/>
    <m/>
    <s v="0x449df775d78c32cfc64da56a06e72628b9198067b9e190f0c6bb3ac88d10543b"/>
    <n v="1"/>
    <n v="1"/>
  </r>
  <r>
    <s v="297f7ff8-cce6-4908-89e5-9a16725774ff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ffe43383da9aca00a5f20160a0a74fec514c730a26a6e924aab93884de9df43"/>
    <n v="1"/>
    <n v="1"/>
  </r>
  <r>
    <s v="a6680f41-3086-47e5-afdd-843fdab1d377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1242af6457c56fbeff4f1ea50a33880f0603ea74ebd4a256a1baf91c24120b0"/>
    <n v="1"/>
    <n v="1"/>
  </r>
  <r>
    <s v="4420"/>
    <d v="2022-08-13T00:00:00"/>
    <x v="253"/>
    <d v="2022-08-13T00:00:00"/>
    <n v="-17.95"/>
    <n v="-17.95"/>
    <x v="0"/>
    <n v="1"/>
    <n v="-17.95"/>
    <n v="-17.95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1"/>
    <d v="2022-08-13T00:00:00"/>
    <x v="253"/>
    <d v="2022-08-13T00:00:00"/>
    <n v="-39.99"/>
    <n v="-39.99"/>
    <x v="0"/>
    <n v="1"/>
    <n v="-39.99"/>
    <n v="-3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2"/>
    <d v="2022-08-13T00:00:00"/>
    <x v="253"/>
    <d v="2022-08-13T00:00:00"/>
    <n v="-19.99"/>
    <n v="-19.99"/>
    <x v="0"/>
    <n v="1"/>
    <n v="-19.99"/>
    <n v="-1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86a548f1-6b4a-4edd-9745-7a36167e2c9e"/>
    <d v="2022-08-13T00:00:00"/>
    <x v="253"/>
    <d v="2022-08-13T00:00:00"/>
    <n v="-0.00327579576830114"/>
    <n v="-0.00327579576830114"/>
    <x v="3"/>
    <n v="10129.09647779479"/>
    <n v="-33.18085137867417"/>
    <n v="-33.1808513786741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9b2f99191f9c527f515efa017407f60bb3002921fe27a02a6bd8e4b49ef1fe7f"/>
    <n v="1"/>
    <n v="1"/>
  </r>
  <r>
    <s v="6ce7db25-122c-4af7-9436-41807055b6ba"/>
    <d v="2022-08-13T00:00:00"/>
    <x v="253"/>
    <d v="2022-08-13T00:00:00"/>
    <n v="-0.002868299654020928"/>
    <n v="-0.002868299654020928"/>
    <x v="3"/>
    <n v="10129.09647779479"/>
    <n v="-29.05328392280341"/>
    <n v="-29.05328392280341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7c3c3b5be08cb5b197e0cb3bf9aa39bb1742eee89661f9a3584950c91433c9b"/>
    <n v="1"/>
    <n v="1"/>
  </r>
  <r>
    <s v="a771eae6-ee35-4ef4-ad80-cde953239310"/>
    <d v="2022-08-13T00:00:00"/>
    <x v="253"/>
    <d v="2022-08-13T00:00:00"/>
    <n v="0.007425"/>
    <n v="0.007425"/>
    <x v="3"/>
    <n v="10129.09647779479"/>
    <n v="75.20854134762635"/>
    <n v="75.2085413476263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38036339fd8f9782e7f1553f6958520984d1b8b4ecae402ca5bdead1ad7a1c"/>
    <n v="1"/>
    <n v="1"/>
  </r>
  <r>
    <s v="e9c11dac-3669-44a3-a5ca-5a787739a930"/>
    <d v="2022-08-13T00:00:00"/>
    <x v="253"/>
    <d v="2022-08-13T00:00:00"/>
    <n v="0.006"/>
    <n v="0.006"/>
    <x v="3"/>
    <n v="10129.09647779479"/>
    <n v="60.77457886676876"/>
    <n v="60.774578866768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0d4c538a27db44fa0a5cadf94656bedd243f1de51edb7cb7a869929ed2e446"/>
    <n v="1"/>
    <n v="1"/>
  </r>
  <r>
    <s v="5a3a4a53-ab83-44df-b9c3-4930ca72a824"/>
    <d v="2022-08-13T00:00:00"/>
    <x v="253"/>
    <d v="2022-08-13T00:00:00"/>
    <n v="-0.003101190987100032"/>
    <n v="-0.003101190987100032"/>
    <x v="3"/>
    <n v="10129.09647779479"/>
    <n v="-31.41226270440389"/>
    <n v="-31.4122627044038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86ae6c0cea268cd6da4239709624a7c03e750cf46e5257ef574d8b7a53d825d"/>
    <n v="1"/>
    <n v="1"/>
  </r>
  <r>
    <s v="bf260ca4-1efa-4d9f-84ae-f49f3cb60d39"/>
    <d v="2022-08-13T00:00:00"/>
    <x v="253"/>
    <d v="2022-08-13T00:00:00"/>
    <n v="-0.002710847670297309"/>
    <n v="-0.002710847670297309"/>
    <x v="3"/>
    <n v="10129.09647779479"/>
    <n v="-27.45843758904669"/>
    <n v="-27.4584375890466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25c70ca2344b476922de9727d7883a6ed0e41e766fb704d341816a7930120a3"/>
    <n v="1"/>
    <n v="1"/>
  </r>
  <r>
    <s v="4423"/>
    <d v="2022-08-12T00:00:00"/>
    <x v="254"/>
    <d v="2022-08-12T00:00:00"/>
    <n v="-19.94"/>
    <n v="-19.94"/>
    <x v="0"/>
    <n v="1"/>
    <n v="-19.94"/>
    <n v="-19.94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4"/>
    <d v="2022-08-12T00:00:00"/>
    <x v="254"/>
    <d v="2022-08-12T00:00:00"/>
    <n v="-20.23"/>
    <n v="-20.23"/>
    <x v="0"/>
    <n v="1"/>
    <n v="-20.23"/>
    <n v="-20.2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54"/>
    <d v="2022-08-12T00:00:00"/>
    <x v="254"/>
    <d v="2022-08-1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5"/>
    <d v="2022-08-12T00:00:00"/>
    <x v="254"/>
    <d v="2022-08-1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5ba71286-0924-4ec0-a0bd-9af936f8dcd1"/>
    <d v="2022-08-12T00:00:00"/>
    <x v="254"/>
    <d v="2022-08-12T00:00:00"/>
    <n v="0.0075"/>
    <n v="0.0075"/>
    <x v="3"/>
    <n v="9975.865580448066"/>
    <n v="74.81899185336049"/>
    <n v="74.818991853360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739d903ea607de1a3cb47c5707bb044fac043d85c951b3d9b2690ebc8cba56"/>
    <n v="1"/>
    <n v="1"/>
  </r>
  <r>
    <s v="30d373e9-fa49-4fc9-ab0d-2d2959d063b0"/>
    <d v="2022-08-12T00:00:00"/>
    <x v="254"/>
    <d v="2022-08-12T00:00:00"/>
    <n v="-0.003732935207613469"/>
    <n v="-0.003732935207613469"/>
    <x v="3"/>
    <n v="9975.865580448066"/>
    <n v="-37.23925985167396"/>
    <n v="-37.23925985167396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4cc805f6a75ceeb991775675cd4c6c56879fc3b892ae9affb8f33057c6f2ffdd"/>
    <n v="1"/>
    <n v="1"/>
  </r>
  <r>
    <s v="a5eaeb2f-360c-43e7-aade-7ccd9462d701"/>
    <d v="2022-08-12T00:00:00"/>
    <x v="254"/>
    <d v="2022-08-12T00:00:00"/>
    <n v="-0.003921239480095489"/>
    <n v="-0.003921239480095489"/>
    <x v="3"/>
    <n v="9975.865580448066"/>
    <n v="-39.11775796217865"/>
    <n v="-39.1177579621786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94145bc518442163a0db4a4e1e523963a1a80a0a3d81a369f8cf95703438a9b"/>
    <n v="1"/>
    <n v="1"/>
  </r>
  <r>
    <s v="83a00aa3-54e3-4637-a1b4-ff8b8f972dbc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efd242cd8dff483661c307b23e572410356eb21f3dae98626a82d2c7c36f7cb"/>
    <n v="1"/>
    <n v="1"/>
  </r>
  <r>
    <s v="6fc56a20-d1a4-46c8-a751-64f4fe45b806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a9fb8788d4b7291b69280366b9a5b055175d7361c35b881fd25c19418c18bce"/>
    <n v="1"/>
    <n v="1"/>
  </r>
  <r>
    <s v="ff898558-0707-42f0-97b1-2400fc48a496"/>
    <d v="2022-08-12T00:00:00"/>
    <x v="254"/>
    <d v="2022-08-12T00:00:00"/>
    <n v="0.00795"/>
    <n v="0.00795"/>
    <x v="3"/>
    <n v="9975.865580448066"/>
    <n v="79.30813136456213"/>
    <n v="79.3081313645621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de40172202b26ed371586c6dca92740d4006f40f9f772bac950b40cd010cef6"/>
    <n v="1"/>
    <n v="1"/>
  </r>
  <r>
    <s v="33be00bf-6916-40cc-9627-a253ef82d9d7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54ae8caad31701b15dfa3af6740687b05ceeb8a75ab4cea56ca5631dd3332c"/>
    <n v="1"/>
    <n v="1"/>
  </r>
  <r>
    <s v="1baa70f8-db2d-4bd7-b9c3-f83927ffcf89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b63dcfcc5782869a3b36448048ea4d6bcd0ed6122d194b0437bb1c2bc6c313"/>
    <n v="1"/>
    <n v="1"/>
  </r>
  <r>
    <s v="5c8fcab3-d9a3-478a-945a-28a07e56db57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c88fef12182dfe95bdedda4e16621f962d684d67120252ffedacdb18d08a81"/>
    <n v="1"/>
    <n v="1"/>
  </r>
  <r>
    <s v="fd0f905a-ffbb-41bc-8132-903ba3955d5b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365ad0338471446d9ce83565a267e942ed230bb8d571e72d7481661f1bb7c2"/>
    <n v="1"/>
    <n v="1"/>
  </r>
  <r>
    <s v="c225d813-a179-4ab4-a795-3e60df496eac"/>
    <d v="2022-08-12T00:00:00"/>
    <x v="254"/>
    <d v="2022-08-12T00:00:00"/>
    <n v="0.0060075"/>
    <n v="0.0060075"/>
    <x v="2"/>
    <n v="9972.75967413442"/>
    <n v="59.91135374236253"/>
    <n v="59.91135374236253"/>
    <n v="1"/>
    <m/>
    <s v="Pedro Medeiros Delgado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29d58203f4e611dab37318791e55d05b41c110bfca42dd08a33d3a6b5d3485"/>
    <n v="1"/>
    <n v="1"/>
  </r>
  <r>
    <s v="392"/>
    <d v="2022-08-11T00:00:00"/>
    <x v="255"/>
    <d v="2022-08-11T00:00:00"/>
    <n v="334127.11"/>
    <n v="334127.11"/>
    <x v="0"/>
    <n v="1"/>
    <n v="334127.11"/>
    <n v="334127.11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425"/>
    <d v="2022-08-11T00:00:00"/>
    <x v="255"/>
    <d v="2022-08-11T00:00:00"/>
    <n v="-249.14"/>
    <n v="-249.14"/>
    <x v="0"/>
    <n v="1"/>
    <n v="-249.14"/>
    <n v="-249.14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26"/>
    <d v="2022-08-11T00:00:00"/>
    <x v="255"/>
    <d v="2022-08-11T00:00:00"/>
    <n v="-55.36"/>
    <n v="-55.36"/>
    <x v="0"/>
    <n v="1"/>
    <n v="-55.36"/>
    <n v="-55.36"/>
    <n v="1"/>
    <m/>
    <s v="Mercado Pago"/>
    <s v="Lumx Studios S/A"/>
    <n v="100"/>
    <s v="Conselho"/>
    <s v="Lumx Studios S/A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427"/>
    <d v="2022-08-11T00:00:00"/>
    <x v="255"/>
    <d v="2022-08-11T00:00:00"/>
    <n v="-83.05"/>
    <n v="-83.05"/>
    <x v="0"/>
    <n v="1"/>
    <n v="-83.05"/>
    <n v="-83.05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8d07c62a-2c9d-4f8a-afa4-783aad16cc66"/>
    <d v="2022-08-11T00:00:00"/>
    <x v="255"/>
    <d v="2022-08-11T00:00:00"/>
    <n v="-27.9888"/>
    <n v="-27.9888"/>
    <x v="3"/>
    <n v="9711.202891068662"/>
    <n v="-271804.9154775426"/>
    <n v="-271804.9154775426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3a01c4f-9aa6-465a-a5b5-b1aed060a256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2fc27383e07b54c3b6f1ab8effdfa528c875a19c6449ef4658c124fc9f54d72"/>
    <n v="1"/>
    <n v="1"/>
  </r>
  <r>
    <s v="ca3ceddd-3cfc-43a2-95c8-05bffe6fe541"/>
    <d v="2022-08-11T00:00:00"/>
    <x v="255"/>
    <d v="2022-08-11T00:00:00"/>
    <n v="0.008399999999999999"/>
    <n v="0.008399999999999999"/>
    <x v="3"/>
    <n v="9711.202891068662"/>
    <n v="81.57410428497676"/>
    <n v="81.574104284976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72a337aa7f8a68a7e2822d7d68a5803806e134a75981cf2fd020d019973b77"/>
    <n v="1"/>
    <n v="1"/>
  </r>
  <r>
    <s v="f95cda45-a89f-4edc-9b46-a6f20a9aaa63"/>
    <d v="2022-08-11T00:00:00"/>
    <x v="255"/>
    <d v="2022-08-11T00:00:00"/>
    <n v="0.005175"/>
    <n v="0.005175"/>
    <x v="3"/>
    <n v="9711.202891068662"/>
    <n v="50.25547496128033"/>
    <n v="50.2554749612803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5d59f822c55523ee774351645659e6b91629de98309660efa6df8bce4e5671d"/>
    <n v="1"/>
    <n v="1"/>
  </r>
  <r>
    <s v="fd5ab61d-f478-41e0-b762-f1c552f57b66"/>
    <d v="2022-08-11T00:00:00"/>
    <x v="255"/>
    <d v="2022-08-11T00:00:00"/>
    <n v="0.0105"/>
    <n v="0.0105"/>
    <x v="3"/>
    <n v="9711.202891068662"/>
    <n v="101.967630356221"/>
    <n v="101.9676303562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dc5abee38c0fcaece56f85a621ec9f5433eba933145dcd7eff082d7a43dc3f"/>
    <n v="1"/>
    <n v="1"/>
  </r>
  <r>
    <s v="503dac9e-137c-45b4-a6c0-688ce2c126d3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80d920b8e19d6e566e89b2b2928c818a6a7cbd45e19d117f3c14e50d7fcd303"/>
    <n v="1"/>
    <n v="1"/>
  </r>
  <r>
    <s v="ca7daf56-a41c-4a28-bea7-982ef097eee3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e62436e95c37dc71d33e507470c316e5edd4b600a303b995dc979e36d52619f"/>
    <n v="1"/>
    <n v="1"/>
  </r>
  <r>
    <s v="e933b1e6-e10e-430b-85b2-a2c179685296"/>
    <d v="2022-08-11T00:00:00"/>
    <x v="255"/>
    <d v="2022-08-11T00:00:00"/>
    <n v="6.9972"/>
    <n v="6.9972"/>
    <x v="3"/>
    <n v="9711.202891068662"/>
    <n v="67951.22886938564"/>
    <n v="67951.22886938564"/>
    <n v="1"/>
    <m/>
    <s v="Contrato Seamore"/>
    <s v="Ledger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c542e319-4116-486d-af6c-9d8205cd18c9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2e9cbae3c2b9e93e4bbdc1983cdb55e88e3205089d31cb3c7b4610b8d3ca33a"/>
    <n v="1"/>
    <n v="1"/>
  </r>
  <r>
    <s v="915ed54c-0d7a-485a-9c6f-1b61138c6fa9"/>
    <d v="2022-08-11T00:00:00"/>
    <x v="255"/>
    <d v="2022-08-11T00:00:00"/>
    <n v="0.00585"/>
    <n v="0.00585"/>
    <x v="3"/>
    <n v="9711.202891068662"/>
    <n v="56.81053691275167"/>
    <n v="56.8105369127516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69736131d8adb2710a042d5a05c48d5c3d4f6b3832e9ffb246a98626667a58"/>
    <n v="1"/>
    <n v="1"/>
  </r>
  <r>
    <s v="fc406a3f-7fc4-407a-8247-36f349d85e7f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128f7d630298fa9b1ebd0242bb945f63d2ece0b13d348affc57de4fdabcd3f"/>
    <n v="1"/>
    <n v="1"/>
  </r>
  <r>
    <s v="1bd7187c-3014-4293-a697-23d2a10561e7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13181e983af3fefa3155ea30bbd99521546f2c84b4a85d0b7ba7097a95839b6"/>
    <n v="1"/>
    <n v="1"/>
  </r>
  <r>
    <s v="387d98bb-d6ac-4346-aebf-338d50e2397e"/>
    <d v="2022-08-11T00:00:00"/>
    <x v="255"/>
    <d v="2022-08-11T00:00:00"/>
    <n v="27.9888"/>
    <n v="27.9888"/>
    <x v="3"/>
    <n v="9711.202891068662"/>
    <n v="271804.9154775426"/>
    <n v="271804.9154775426"/>
    <n v="1"/>
    <m/>
    <s v="Contrato Seamore"/>
    <s v="Gnosis"/>
    <m/>
    <m/>
    <m/>
    <m/>
    <s v="Venda primária dos NFTs do Seamore"/>
    <m/>
    <s v="Gnosis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8de253fb-ae9b-4fc0-b237-eee70ed9892b"/>
    <d v="2022-08-11T00:00:00"/>
    <x v="255"/>
    <d v="2022-08-11T00:00:00"/>
    <n v="-0.000619125748885462"/>
    <n v="-0.000619125748885462"/>
    <x v="3"/>
    <n v="9711.202891068662"/>
    <n v="-6.012455762511549"/>
    <n v="-6.012455762511549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eafc683-d420-4f12-885b-ca8b9a927a64"/>
    <d v="2022-08-11T00:00:00"/>
    <x v="255"/>
    <d v="2022-08-11T00:00:00"/>
    <n v="-27.98877734155679"/>
    <n v="-27.98877734155679"/>
    <x v="3"/>
    <n v="9711.202891068662"/>
    <n v="-271804.6954368034"/>
    <n v="-271804.6954368034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71e8da1a-95f2-4594-8c78-2db9caddf9de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eda7b55d4e36766ecc08d8da36c6403dedb41881a61f1d93d805607703ab3a7"/>
    <n v="1"/>
    <n v="1"/>
  </r>
  <r>
    <s v="13579100-f0ab-48e5-9bf0-ae9d2fb01ac8"/>
    <d v="2022-08-11T00:00:00"/>
    <x v="255"/>
    <d v="2022-08-11T00:00:00"/>
    <n v="-0.0008048300000000001"/>
    <n v="-0.0008048300000000001"/>
    <x v="3"/>
    <n v="9711.202891068662"/>
    <n v="-7.815867422818792"/>
    <n v="-7.815867422818792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dae5142f-a9ed-4289-9d40-0fd1145e1d0c"/>
    <d v="2022-08-11T00:00:00"/>
    <x v="255"/>
    <d v="2022-08-11T00:00:00"/>
    <n v="-0.801272175063488"/>
    <n v="-0.801272175063488"/>
    <x v="3"/>
    <n v="9711.202891068662"/>
    <n v="-7781.31666300942"/>
    <n v="-7781.31666300942"/>
    <n v="1"/>
    <m/>
    <s v="Ledger"/>
    <m/>
    <m/>
    <m/>
    <m/>
    <m/>
    <s v="Reembolso feito ao Gabriel"/>
    <m/>
    <s v="Ledger"/>
    <m/>
    <x v="162"/>
    <s v="Outros"/>
    <s v="Others"/>
    <s v="Administrative Costs"/>
    <s v="Administrative Costs"/>
    <x v="5"/>
    <m/>
    <s v="0x843ab11243c6a6b9f686a3920b0e472f9b6dc7b09d7375521c9c6e3b0d7b5a9f"/>
    <n v="1"/>
    <n v="1"/>
  </r>
  <r>
    <s v="bc9c6fac-09f2-45d7-960b-b502c18c1e4d"/>
    <d v="2022-08-11T00:00:00"/>
    <x v="255"/>
    <d v="2022-08-11T00:00:00"/>
    <n v="-7"/>
    <n v="-7"/>
    <x v="3"/>
    <n v="9711.202891068662"/>
    <n v="-67978.42023748063"/>
    <n v="-67978.4202374806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e2345128-9d96-4339-a21d-242f46dfe1d3"/>
    <d v="2022-08-11T00:00:00"/>
    <x v="255"/>
    <d v="2022-08-11T00:00:00"/>
    <n v="0.0075"/>
    <n v="0.0075"/>
    <x v="3"/>
    <n v="9711.202891068662"/>
    <n v="72.83402168301497"/>
    <n v="72.8340216830149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d0cebddf2938f47b570c072c58cc44da80a4617efd3e3ac0f06a49b8f905cf6"/>
    <n v="1"/>
    <n v="1"/>
  </r>
  <r>
    <s v="b5d7ff36-d007-4a19-b4f3-21072c6580e9"/>
    <d v="2022-08-11T00:00:00"/>
    <x v="255"/>
    <d v="2022-08-11T00:00:00"/>
    <n v="0.00675"/>
    <n v="0.00675"/>
    <x v="3"/>
    <n v="9711.202891068662"/>
    <n v="65.55061951471347"/>
    <n v="65.550619514713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2f3a00de7996cf56a995c820c8cd3bc217f98b99ce5901dfc9c980eb6a6b366"/>
    <n v="1"/>
    <n v="1"/>
  </r>
  <r>
    <s v="81e79e6c-ed39-411b-8b6f-ab8fbf5aa8e3"/>
    <d v="2022-08-11T00:00:00"/>
    <x v="255"/>
    <d v="2022-08-11T00:00:00"/>
    <n v="-0.001729779315154624"/>
    <n v="-0.001729779315154624"/>
    <x v="3"/>
    <n v="9711.202891068662"/>
    <n v="-16.79823788624035"/>
    <n v="-16.79823788624035"/>
    <n v="1"/>
    <m/>
    <s v="Ledger"/>
    <s v="Contrato Seamore"/>
    <m/>
    <m/>
    <m/>
    <m/>
    <s v="Mudança do max supply do contrato do seamore"/>
    <m/>
    <s v="Ledger"/>
    <m/>
    <x v="61"/>
    <s v="Blockchain"/>
    <s v="Technology &amp; Infrastructure"/>
    <s v="Operating Costs"/>
    <s v="Operating Costs"/>
    <x v="7"/>
    <m/>
    <s v="0x7ce4f474047e57c626552e211370d9c150082370db1e91c746b4cffdd06c00af"/>
    <n v="1"/>
    <n v="1"/>
  </r>
  <r>
    <s v="6b6c2aa7-137b-4d92-b2fc-9b9fa1e21446"/>
    <d v="2022-08-11T00:00:00"/>
    <x v="255"/>
    <d v="2022-08-11T00:00:00"/>
    <n v="-0.01121855454015425"/>
    <n v="-0.01121855454015425"/>
    <x v="3"/>
    <n v="9711.202891068662"/>
    <n v="-108.9456592839574"/>
    <n v="-108.9456592839574"/>
    <n v="1"/>
    <m/>
    <s v="Ledger"/>
    <s v="Contrato Seamore"/>
    <m/>
    <m/>
    <m/>
    <m/>
    <s v="Mint do resto dos tokens do Seamore"/>
    <m/>
    <s v="Ledger"/>
    <m/>
    <x v="61"/>
    <s v="Blockchain"/>
    <s v="Technology &amp; Infrastructure"/>
    <s v="Operating Costs"/>
    <s v="Operating Costs"/>
    <x v="7"/>
    <m/>
    <s v="0x4b9f0fbfe98725c854deda733c3f8dcfafe687446d6cf6d3974a7d9d2ca5f986"/>
    <n v="1"/>
    <n v="1"/>
  </r>
  <r>
    <s v="fb0158c8-5495-44d5-b9b5-3eaa7db10196"/>
    <d v="2022-08-11T00:00:00"/>
    <x v="255"/>
    <d v="2022-08-11T00:00:00"/>
    <n v="-0.0021614430044753"/>
    <n v="-0.0021614430044753"/>
    <x v="3"/>
    <n v="9711.202891068662"/>
    <n v="-20.99021155394067"/>
    <n v="-20.99021155394067"/>
    <n v="1"/>
    <m/>
    <s v="Ledger"/>
    <s v="Contrato Seamore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1e01f8e3-4408-438d-b19f-4757e3698c25"/>
    <d v="2022-08-11T00:00:00"/>
    <x v="255"/>
    <d v="2022-08-11T00:00:00"/>
    <n v="0.00674999925"/>
    <n v="0.00674999925"/>
    <x v="3"/>
    <n v="9711.202891068662"/>
    <n v="65.55061223131131"/>
    <n v="65.550612231311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32175d9b08ca982a1f8a26be3d87c4a83ebcd9db736c90586fd96175c9f8a3"/>
    <n v="1"/>
    <n v="1"/>
  </r>
  <r>
    <s v="5f156c1a-1f6e-4aeb-925b-ca57d3eb9ada"/>
    <d v="2022-08-11T00:00:00"/>
    <x v="255"/>
    <d v="2022-08-11T00:00:00"/>
    <n v="0.006"/>
    <n v="0.006"/>
    <x v="3"/>
    <n v="9711.202891068662"/>
    <n v="58.26721734641198"/>
    <n v="58.267217346411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d7b61e0334e67b43a558e41e6e78b29f28283385c2233bed1c61eca626e46b4"/>
    <n v="1"/>
    <n v="1"/>
  </r>
  <r>
    <s v="f9ee0c74-d06b-4233-a25c-8e7ec46cc482"/>
    <d v="2022-08-11T00:00:00"/>
    <x v="255"/>
    <d v="2022-08-11T00:00:00"/>
    <n v="0.005925"/>
    <n v="0.005925"/>
    <x v="3"/>
    <n v="9711.202891068662"/>
    <n v="57.53887712958182"/>
    <n v="57.538877129581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dd6bc397995d7176cbf978e49fd672fcbf2b4f79be6ed4235ff0cf74c568106"/>
    <n v="1"/>
    <n v="1"/>
  </r>
  <r>
    <s v="23108202-4160-4ce6-b012-f7948b0949f8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789b12e-06fc-4aa9-9175-dbaf706db739"/>
    <d v="2022-08-11T00:00:00"/>
    <x v="255"/>
    <d v="2022-08-11T00:00:00"/>
    <n v="-7.000311542517034"/>
    <n v="-7.000311542517034"/>
    <x v="3"/>
    <n v="9711.202891068662"/>
    <n v="-67981.44569007275"/>
    <n v="-67981.44569007275"/>
    <n v="1"/>
    <m/>
    <s v="Ledger"/>
    <s v="Mercado Bitcoin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384a3779-1ba8-43c1-a590-7d1df4ab9bfe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e462a19a-e5e2-415f-b123-384448d32492"/>
    <d v="2022-08-11T00:00:00"/>
    <x v="255"/>
    <d v="2022-08-11T00:00:00"/>
    <n v="27.9888"/>
    <n v="27.9888"/>
    <x v="3"/>
    <n v="9711.202891068662"/>
    <n v="271804.9154775426"/>
    <n v="271804.9154775426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c635ac8-dea8-4423-8a46-1b2e1655ea49"/>
    <d v="2022-08-11T00:00:00"/>
    <x v="255"/>
    <d v="2022-08-11T00:00:00"/>
    <n v="7"/>
    <n v="7"/>
    <x v="3"/>
    <n v="9711.202891068662"/>
    <n v="67978.42023748063"/>
    <n v="67978.42023748063"/>
    <n v="1"/>
    <m/>
    <s v="Ledger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258fc36c-4e68-457a-a3d2-1c6261ec5ea0"/>
    <d v="2022-08-11T00:00:00"/>
    <x v="255"/>
    <d v="2022-08-11T00:00:00"/>
    <n v="0.0052275"/>
    <n v="0.0052275"/>
    <x v="3"/>
    <n v="9711.202891068662"/>
    <n v="50.76531311306144"/>
    <n v="50.765313113061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90a00427f9dff569eb8e00ef675f1366ac68c7a228bf2f23269eb1610fdb5a"/>
    <n v="1"/>
    <n v="1"/>
  </r>
  <r>
    <s v="c9d4207e-ed51-437a-a401-005a76a936c7"/>
    <d v="2022-08-11T00:00:00"/>
    <x v="255"/>
    <d v="2022-08-11T00:00:00"/>
    <n v="0.0004125"/>
    <n v="0.0004125"/>
    <x v="2"/>
    <n v="9660.712441920494"/>
    <n v="3.985043882292204"/>
    <n v="3.98504388229220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a0f9ec002ddc1173d94df8b2a4037a5e3389a2f3be02105c2bb07a65611bf46"/>
    <n v="1"/>
    <n v="1"/>
  </r>
  <r>
    <s v="4428"/>
    <d v="2022-08-10T00:00:00"/>
    <x v="256"/>
    <d v="2022-08-10T00:00:00"/>
    <n v="-187.4"/>
    <n v="-187.4"/>
    <x v="0"/>
    <n v="1"/>
    <n v="-187.4"/>
    <n v="-187.4"/>
    <n v="1"/>
    <m/>
    <s v="Cora"/>
    <s v="Michel Ruthenberg Goldberg"/>
    <n v="100"/>
    <s v="Financeiro"/>
    <s v="Michel Ruthenberg Goldberg"/>
    <m/>
    <s v="Pizza Lançamento Seamore"/>
    <m/>
    <s v="Cora"/>
    <m/>
    <x v="91"/>
    <s v="Despesa Comercial"/>
    <s v="Comercial"/>
    <s v="Operating Costs"/>
    <s v="Operating Costs"/>
    <x v="6"/>
    <m/>
    <m/>
    <n v="0"/>
    <n v="0"/>
  </r>
  <r>
    <s v="4429"/>
    <d v="2022-08-10T00:00:00"/>
    <x v="256"/>
    <d v="2022-08-10T00:00:00"/>
    <n v="-8.960000000000001"/>
    <n v="-8.960000000000001"/>
    <x v="0"/>
    <n v="1"/>
    <n v="-8.960000000000001"/>
    <n v="-8.9600000000000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0"/>
    <d v="2022-08-10T00:00:00"/>
    <x v="256"/>
    <d v="2022-08-10T00:00:00"/>
    <n v="-9.119999999999999"/>
    <n v="-9.119999999999999"/>
    <x v="0"/>
    <n v="1"/>
    <n v="-9.119999999999999"/>
    <n v="-9.1199999999999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1"/>
    <d v="2022-08-10T00:00:00"/>
    <x v="256"/>
    <d v="2022-08-10T00:00:00"/>
    <n v="-2853.32"/>
    <n v="-2853.32"/>
    <x v="0"/>
    <n v="1"/>
    <n v="-2853.32"/>
    <n v="-2853.32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4432"/>
    <d v="2022-08-10T00:00:00"/>
    <x v="256"/>
    <d v="2022-08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433"/>
    <d v="2022-08-10T00:00:00"/>
    <x v="256"/>
    <d v="2022-08-10T00:00:00"/>
    <n v="-205.71"/>
    <n v="-205.71"/>
    <x v="0"/>
    <n v="1"/>
    <n v="-205.71"/>
    <n v="-205.71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4"/>
    <d v="2022-08-10T00:00:00"/>
    <x v="256"/>
    <d v="2022-08-10T00:00:00"/>
    <n v="-29.9"/>
    <n v="-29.9"/>
    <x v="0"/>
    <n v="1"/>
    <n v="-29.9"/>
    <n v="-29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5"/>
    <d v="2022-08-10T00:00:00"/>
    <x v="256"/>
    <d v="2022-08-10T00:00:00"/>
    <n v="-39.93"/>
    <n v="-39.93"/>
    <x v="0"/>
    <n v="1"/>
    <n v="-39.93"/>
    <n v="-39.9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6"/>
    <d v="2022-08-10T00:00:00"/>
    <x v="256"/>
    <d v="2022-08-10T00:00:00"/>
    <n v="-44.98"/>
    <n v="-44.98"/>
    <x v="0"/>
    <n v="1"/>
    <n v="-44.98"/>
    <n v="-4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a8b6c2fd-3953-45df-a6f1-36d524e65ecb"/>
    <d v="2022-08-10T00:00:00"/>
    <x v="256"/>
    <d v="2022-08-10T00:00:00"/>
    <n v="0.0069"/>
    <n v="0.0069"/>
    <x v="3"/>
    <n v="9473.939703628001"/>
    <n v="65.3701839550332"/>
    <n v="65.370183955033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27f2dc58fb5672ae9e898e035d468eb7032b9e62e8226f65bd2bcb4b965341"/>
    <n v="1"/>
    <n v="1"/>
  </r>
  <r>
    <s v="24b3a839-c641-4f46-8533-6dfab6d25f5f"/>
    <d v="2022-08-10T00:00:00"/>
    <x v="256"/>
    <d v="2022-08-10T00:00:00"/>
    <n v="0.004425"/>
    <n v="0.004425"/>
    <x v="3"/>
    <n v="9473.939703628001"/>
    <n v="41.9221831885539"/>
    <n v="41.92218318855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56ca025f20962f86bb9645760feda8ed0ab7cc33fce832a0fe763860141fd5f"/>
    <n v="1"/>
    <n v="1"/>
  </r>
  <r>
    <s v="322f75da-0e7d-402d-bbf7-c49df2508231"/>
    <d v="2022-08-10T00:00:00"/>
    <x v="256"/>
    <d v="2022-08-10T00:00:00"/>
    <n v="0.00045"/>
    <n v="0.00045"/>
    <x v="3"/>
    <n v="9473.939703628001"/>
    <n v="4.2632728666326"/>
    <n v="4.26327286663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9f708259b59f41c1c61cece67c0790f23f5fa9d7ed28197fb2cf8856a14da"/>
    <n v="1"/>
    <n v="1"/>
  </r>
  <r>
    <s v="4ec8842c-da5a-45cf-b4c7-cfb9a6e54762"/>
    <d v="2022-08-10T00:00:00"/>
    <x v="256"/>
    <d v="2022-08-10T00:00:00"/>
    <n v="0.0052125"/>
    <n v="0.0052125"/>
    <x v="3"/>
    <n v="9473.939703628001"/>
    <n v="49.38291070516095"/>
    <n v="49.3829107051609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b5aac6daf15803dcd40dc4097c30d6c4b8535c692d75cee3ec0e416c748a7d6"/>
    <n v="1"/>
    <n v="1"/>
  </r>
  <r>
    <s v="c2c20891-696e-4312-9e35-879f5640446d"/>
    <d v="2022-08-10T00:00:00"/>
    <x v="256"/>
    <d v="2022-08-10T00:00:00"/>
    <n v="0.005175"/>
    <n v="0.005175"/>
    <x v="3"/>
    <n v="9473.939703628001"/>
    <n v="49.0276379662749"/>
    <n v="49.02763796627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4fdca9f47b9c672a902143b0a518785f6880aa44af385ebc2aaf69ea17e87e"/>
    <n v="1"/>
    <n v="1"/>
  </r>
  <r>
    <s v="03f4594e-6265-41d1-946f-dc50b437fb45"/>
    <d v="2022-08-10T00:00:00"/>
    <x v="256"/>
    <d v="2022-08-10T00:00:00"/>
    <n v="0.00525"/>
    <n v="0.00525"/>
    <x v="3"/>
    <n v="9473.939703628001"/>
    <n v="49.738183444047"/>
    <n v="49.7381834440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147ad29433a5e625a2e937b5f9322525af453a4895d2590cfc413e226ae847"/>
    <n v="1"/>
    <n v="1"/>
  </r>
  <r>
    <s v="cdd1171e-5ac7-4a80-913a-3e0f97f919a2"/>
    <d v="2022-08-10T00:00:00"/>
    <x v="256"/>
    <d v="2022-08-10T00:00:00"/>
    <n v="0.0069675"/>
    <n v="0.0069675"/>
    <x v="3"/>
    <n v="9473.939703628001"/>
    <n v="66.00967488502809"/>
    <n v="66.0096748850280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048c70474cf9dc9217db946556784ad569fed73fe6004ef32cc81be1d356991"/>
    <n v="1"/>
    <n v="1"/>
  </r>
  <r>
    <s v="3991b918-5a33-4eb2-b1ee-64600b352358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d9cc16e1b84ee3fd62bbc9287db1fefa6096fe0a3be0db5b7021439e281ba06"/>
    <n v="1"/>
    <n v="1"/>
  </r>
  <r>
    <s v="35bdb353-6409-4730-a186-5661e756e1ab"/>
    <d v="2022-08-10T00:00:00"/>
    <x v="256"/>
    <d v="2022-08-10T00:00:00"/>
    <n v="0.006975"/>
    <n v="0.006975"/>
    <x v="3"/>
    <n v="9473.939703628001"/>
    <n v="66.08072943280531"/>
    <n v="66.080729432805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7fbf52a3b79f26b86ce2faa12a5ea352f7f304ed54520432fa4a65aff84fa0b"/>
    <n v="1"/>
    <n v="1"/>
  </r>
  <r>
    <s v="b4b0a697-67ad-4556-b093-8842de51214e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235548a13b775ca38e8e4d68473c562f641bb02e84280853b572cfe79bccb5"/>
    <n v="1"/>
    <n v="1"/>
  </r>
  <r>
    <s v="6f0634bd-7d3b-4c99-a269-372520e2b4c9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d91b54ad1eed791902e04ffac47c94fd69121b6684fd986310aac3a8a8d64b"/>
    <n v="1"/>
    <n v="1"/>
  </r>
  <r>
    <s v="ad50aa81-6a6a-46b5-a4ad-e5d18163b494"/>
    <d v="2022-08-10T00:00:00"/>
    <x v="256"/>
    <d v="2022-08-10T00:00:00"/>
    <n v="0.006225"/>
    <n v="0.006225"/>
    <x v="3"/>
    <n v="9473.939703628001"/>
    <n v="58.9752746550843"/>
    <n v="58.975274655084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a28240347c34ca87a049a69554b4a981e91e80b1665146cfd26d800a2ecd41"/>
    <n v="1"/>
    <n v="1"/>
  </r>
  <r>
    <s v="83c0fe3b-63ef-4382-8f59-2150d55fd618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1fe0614767b1c0e3e13fb423994ca6235ec9c0bf61c9f65be9ea60fa3ad4497"/>
    <n v="1"/>
    <n v="1"/>
  </r>
  <r>
    <s v="3471205a-cc46-4c93-84dd-7ee92e225ca6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fa9bbbbf8bf347980d82d80cfd1d6712a64bfa293c2c002a0b023efd3bb0403"/>
    <n v="1"/>
    <n v="1"/>
  </r>
  <r>
    <s v="6ebe43e2-6661-4baa-a5c5-c6cf2fee3d62"/>
    <d v="2022-08-10T00:00:00"/>
    <x v="256"/>
    <d v="2022-08-10T00:00:00"/>
    <n v="0.006525"/>
    <n v="0.006525"/>
    <x v="3"/>
    <n v="9473.939703628001"/>
    <n v="61.81745656617271"/>
    <n v="61.8174565661727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6b765bc3ee76f4800fc8d8e43a3692268315ba7b9fb86311028f057120afa1"/>
    <n v="1"/>
    <n v="1"/>
  </r>
  <r>
    <s v="72a117e5-33e0-403f-aa85-14066b1fdc5a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5c95c5128f03056066d331f7682036bd14b1ca00b79f6f2806d02338b3435ae"/>
    <n v="1"/>
    <n v="1"/>
  </r>
  <r>
    <s v="e98c5fb8-40e9-4fb4-816d-6c684d613b02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14545616d6c2a6d641b0b6e7604de4bb2ef78e207d9d11d50f4b6ffc96720ef"/>
    <n v="1"/>
    <n v="1"/>
  </r>
  <r>
    <s v="b35e46d4-3fea-4371-bcd3-5e5ab1171078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5999c62a08c26d3d589beeb34b02581ca3cb7faae3ed686f129483448d9a967"/>
    <n v="1"/>
    <n v="1"/>
  </r>
  <r>
    <s v="fec6a732-a6c2-48db-80f5-31de3d9fe4d6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680da5fd8ac6650f9e2a2ee8a4565dc199515778499cb8241c7355fa2bb7534"/>
    <n v="1"/>
    <n v="1"/>
  </r>
  <r>
    <s v="f8f57979-80e2-459a-a992-5b8ed004f5af"/>
    <d v="2022-08-10T00:00:00"/>
    <x v="256"/>
    <d v="2022-08-10T00:00:00"/>
    <n v="-0.100455919861348"/>
    <n v="-0.100455919861348"/>
    <x v="3"/>
    <n v="9473.939703628001"/>
    <n v="-951.7133276388976"/>
    <n v="-951.7133276388976"/>
    <n v="1"/>
    <m/>
    <s v="Ledger"/>
    <m/>
    <m/>
    <m/>
    <m/>
    <m/>
    <s v="ETH usado para testar o Sniping bot"/>
    <m/>
    <s v="Ledger"/>
    <m/>
    <x v="61"/>
    <s v="Blockchain"/>
    <s v="Technology &amp; Infrastructure"/>
    <s v="Operating Costs"/>
    <s v="Operating Costs"/>
    <x v="7"/>
    <m/>
    <s v="0x5b18f96e142a5e0020f7b6a15b18b503bddf6e48afc7d73be89f7a3d75c10c30"/>
    <n v="1"/>
    <n v="1"/>
  </r>
  <r>
    <s v="7d8062ea-b6af-4978-a216-b873a6acc105"/>
    <d v="2022-08-10T00:00:00"/>
    <x v="256"/>
    <d v="2022-08-10T00:00:00"/>
    <n v="-0.028007157527087"/>
    <n v="-0.028007157527087"/>
    <x v="3"/>
    <n v="9473.939703628001"/>
    <n v="-265.3381216816333"/>
    <n v="-265.3381216816333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51d4afe32f007018019c128fbbd961c086faaca67cf70ae5819e0ad25a697e1b"/>
    <n v="1"/>
    <n v="1"/>
  </r>
  <r>
    <s v="c8afd45d-c2b9-49d6-8108-d0793a79ed8c"/>
    <d v="2022-08-10T00:00:00"/>
    <x v="256"/>
    <d v="2022-08-10T00:00:00"/>
    <n v="0.004125"/>
    <n v="0.004125"/>
    <x v="2"/>
    <n v="9480.940214614206"/>
    <n v="39.1088783852836"/>
    <n v="39.1088783852836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3d8519152785ba34de18fba61c02535283ca43f35a87fe370c2a666c423c38e"/>
    <n v="1"/>
    <n v="1"/>
  </r>
  <r>
    <s v="2e47799f-461f-46b6-9a58-f9cfc4b1eecb"/>
    <d v="2022-08-10T00:00:00"/>
    <x v="256"/>
    <d v="2022-08-10T00:00:00"/>
    <n v="0.00045"/>
    <n v="0.00045"/>
    <x v="2"/>
    <n v="9480.940214614206"/>
    <n v="4.266423096576393"/>
    <n v="4.26642309657639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b65d0df84bbeb7fe370ff3f8f90694407f0d57edd1f68dac4a70ee40738c9"/>
    <n v="1"/>
    <n v="1"/>
  </r>
  <r>
    <s v="4d6235c2-4fdd-43fa-9b4e-e39389d21517"/>
    <d v="2022-08-10T00:00:00"/>
    <x v="256"/>
    <d v="2022-08-10T00:00:00"/>
    <n v="0.006"/>
    <n v="0.006"/>
    <x v="2"/>
    <n v="9480.940214614206"/>
    <n v="56.88564128768523"/>
    <n v="56.885641287685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58dd8281fec3ea72e025924633bc3712496eb51cda2c6150c8b4d874cda8b75"/>
    <n v="1"/>
    <n v="1"/>
  </r>
  <r>
    <s v="ed4df411-00e5-4259-8847-182c65152bd0"/>
    <d v="2022-08-09T00:00:00"/>
    <x v="257"/>
    <d v="2022-08-09T00:00:00"/>
    <n v="-0.001075478895776808"/>
    <n v="-0.001075478895776808"/>
    <x v="3"/>
    <n v="8775.940236991242"/>
    <n v="-9.4383385154826"/>
    <n v="-9.4383385154826"/>
    <n v="1"/>
    <m/>
    <s v="Ledger"/>
    <s v="Contrato Seamore"/>
    <m/>
    <m/>
    <m/>
    <m/>
    <s v="Mudando o URI dos NFTS do seamore"/>
    <m/>
    <s v="Ledger"/>
    <m/>
    <x v="61"/>
    <s v="Blockchain"/>
    <s v="Technology &amp; Infrastructure"/>
    <s v="Operating Costs"/>
    <s v="Operating Costs"/>
    <x v="7"/>
    <m/>
    <s v="0x7f857adba6a764e61659ef76c40101e3daac95f99a6417634770fe03024f3a5c"/>
    <n v="1"/>
    <n v="1"/>
  </r>
  <r>
    <s v="4c289a51-9c9d-4d44-829b-809682f61bf6"/>
    <d v="2022-08-09T00:00:00"/>
    <x v="257"/>
    <d v="2022-08-09T00:00:00"/>
    <n v="0.007875"/>
    <n v="0.007875"/>
    <x v="3"/>
    <n v="8775.940236991242"/>
    <n v="69.11052936630604"/>
    <n v="69.110529366306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914c8e42511cd14b85c78502c01711373636111df2d1356b514791422068c9e"/>
    <n v="1"/>
    <n v="1"/>
  </r>
  <r>
    <s v="e25ee116-a3c3-4a9e-8b1a-af2c36306174"/>
    <d v="2022-08-09T00:00:00"/>
    <x v="257"/>
    <d v="2022-08-09T00:00:00"/>
    <n v="0.00825"/>
    <n v="0.00825"/>
    <x v="3"/>
    <n v="8775.940236991242"/>
    <n v="72.40150695517775"/>
    <n v="72.401506955177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e5d6b382edfffdc52beec6b5bc568a1336d4e760f1cab6f7ce7495e31e6206e"/>
    <n v="1"/>
    <n v="1"/>
  </r>
  <r>
    <s v="dbbb40c5-d9f8-4efb-9a48-b628aae87873"/>
    <d v="2022-08-09T00:00:00"/>
    <x v="257"/>
    <d v="2022-08-09T00:00:00"/>
    <n v="0.00975"/>
    <n v="0.00975"/>
    <x v="3"/>
    <n v="8775.940236991242"/>
    <n v="85.56541731066461"/>
    <n v="85.565417310664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00ab0de765f850c213950cf681b16dd695da8d4de9f3dc8c0c6c90df6c2b11"/>
    <n v="1"/>
    <n v="1"/>
  </r>
  <r>
    <s v="3e17247c-4735-41c9-b6ca-101c44243a5c"/>
    <d v="2022-08-09T00:00:00"/>
    <x v="257"/>
    <d v="2022-08-09T00:00:00"/>
    <n v="0.009374074074074999"/>
    <n v="0.009374074074074999"/>
    <x v="3"/>
    <n v="8775.940236991242"/>
    <n v="82.26631385121121"/>
    <n v="82.266313851211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573adb2c42d63e413ffb96d9e474afb372b50c56062d39395f4c6f44db1b87"/>
    <n v="1"/>
    <n v="1"/>
  </r>
  <r>
    <s v="15da33e4-9c87-4ca9-bf89-c292db964b9d"/>
    <d v="2022-08-09T00:00:00"/>
    <x v="257"/>
    <d v="2022-08-09T00:00:00"/>
    <n v="0.009375"/>
    <n v="0.009375"/>
    <x v="3"/>
    <n v="8775.940236991242"/>
    <n v="82.27443972179289"/>
    <n v="82.274439721792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cce8f3a16cf8737c60fbadb49647d04121e7e07e1b1664ca9b5a2eefb1d18"/>
    <n v="1"/>
    <n v="1"/>
  </r>
  <r>
    <s v="02ce007e-5724-4dc3-bb0b-b6f701cbf1a5"/>
    <d v="2022-08-09T00:00:00"/>
    <x v="257"/>
    <d v="2022-08-09T00:00:00"/>
    <n v="0.0105"/>
    <n v="0.0105"/>
    <x v="3"/>
    <n v="8775.940236991242"/>
    <n v="92.14737248840805"/>
    <n v="92.1473724884080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f21e049089993c139d9d5cb711913d6e0e54ec84656a992789f1e19739d498"/>
    <n v="1"/>
    <n v="1"/>
  </r>
  <r>
    <s v="789fbf84-ded5-42f3-94b6-7d5434559731"/>
    <d v="2022-08-09T00:00:00"/>
    <x v="257"/>
    <d v="2022-08-09T00:00:00"/>
    <n v="-0.00068744442678884"/>
    <n v="-0.00068744442678884"/>
    <x v="3"/>
    <n v="8775.940236991242"/>
    <n v="-6.032971205751561"/>
    <n v="-6.032971205751561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fc789f51ed0c179d17259c3b2080745a307b01cb8d6c9d2c07b3c38153a19270"/>
    <n v="1"/>
    <n v="1"/>
  </r>
  <r>
    <s v="c94196e5-600c-4163-9519-625be887b250"/>
    <d v="2022-08-09T00:00:00"/>
    <x v="257"/>
    <d v="2022-08-09T00:00:00"/>
    <n v="-0.000427805957412953"/>
    <n v="-0.000427805957412953"/>
    <x v="3"/>
    <n v="8775.940236991242"/>
    <n v="-3.754399515284896"/>
    <n v="-3.75439951528489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735396e30466255d549b671a42f9394343b254249351aab26d1cbff1a5e0026f"/>
    <n v="1"/>
    <n v="1"/>
  </r>
  <r>
    <s v="65906ef3-c556-4256-a7f5-ad9015e7971a"/>
    <d v="2022-08-09T00:00:00"/>
    <x v="257"/>
    <d v="2022-08-09T00:00:00"/>
    <n v="-0.000395453334075471"/>
    <n v="-0.000395453334075471"/>
    <x v="3"/>
    <n v="8775.940236991242"/>
    <n v="-3.470474826365266"/>
    <n v="-3.47047482636526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90b3e355adc4ebf077ef8aeef29002fa46e864ad10fe7e0290f59d1bece17360"/>
    <n v="1"/>
    <n v="1"/>
  </r>
  <r>
    <s v="99685d55-406b-485e-8097-f2de8334614b"/>
    <d v="2022-08-09T00:00:00"/>
    <x v="257"/>
    <d v="2022-08-09T00:00:00"/>
    <n v="-0.001515441530911548"/>
    <n v="-0.001515441530911548"/>
    <x v="3"/>
    <n v="8775.940236991242"/>
    <n v="-13.29942430793426"/>
    <n v="-13.29942430793426"/>
    <n v="1"/>
    <m/>
    <s v="Ledger"/>
    <m/>
    <m/>
    <m/>
    <m/>
    <m/>
    <s v="Adicionando os royalties para o marketplace do rarible"/>
    <m/>
    <s v="Ledger"/>
    <m/>
    <x v="61"/>
    <s v="Blockchain"/>
    <s v="Technology &amp; Infrastructure"/>
    <s v="Operating Costs"/>
    <s v="Operating Costs"/>
    <x v="7"/>
    <m/>
    <s v="0x5a27a49ee9f2fd60c60b45cb44193ffe38b0431d79091e9d1edd3422b2d52935"/>
    <n v="1"/>
    <n v="1"/>
  </r>
  <r>
    <s v="f9948ae5-8d3a-409d-8e4d-527ce312b7d5"/>
    <d v="2022-08-09T00:00:00"/>
    <x v="257"/>
    <d v="2022-08-09T00:00:00"/>
    <n v="0.0072"/>
    <n v="0.0072"/>
    <x v="3"/>
    <n v="8775.940236991242"/>
    <n v="63.18676970633694"/>
    <n v="63.1867697063369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a2179d95d97dd9613b19e1da62844a78c31256926b0965f0ba63bc7336091a"/>
    <n v="1"/>
    <n v="1"/>
  </r>
  <r>
    <s v="a1d23a07-d499-4aa2-932d-8046c6b07558"/>
    <d v="2022-08-09T00:00:00"/>
    <x v="257"/>
    <d v="2022-08-09T00:00:00"/>
    <n v="0.006675"/>
    <n v="0.006675"/>
    <x v="3"/>
    <n v="8775.940236991242"/>
    <n v="58.57940108191654"/>
    <n v="58.579401081916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27c7fd4065875757d13c46291ae23c1154c995d072d888812bce1bcb59c4c31"/>
    <n v="1"/>
    <n v="1"/>
  </r>
  <r>
    <s v="16e75bce-34bf-4a79-beb9-ab9363ddda44"/>
    <d v="2022-08-09T00:00:00"/>
    <x v="257"/>
    <d v="2022-08-09T00:00:00"/>
    <n v="0.006"/>
    <n v="0.006"/>
    <x v="3"/>
    <n v="8775.940236991242"/>
    <n v="52.65564142194746"/>
    <n v="52.6556414219474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7ee7c6a2e7d83318af6e7caf94c93edc3754eda3d0b8d62a1ed94ad4d2a2c9"/>
    <n v="1"/>
    <n v="1"/>
  </r>
  <r>
    <s v="fc766e2d-1371-49ad-b18d-c798adb79515"/>
    <d v="2022-08-09T00:00:00"/>
    <x v="257"/>
    <d v="2022-08-09T00:00:00"/>
    <n v="0.006375"/>
    <n v="0.006375"/>
    <x v="3"/>
    <n v="8775.940236991242"/>
    <n v="55.94661901081916"/>
    <n v="55.946619010819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cc5fbf46844eb6134ef3a46b222ca8750d75287f5d42e4aa0a843b9e09044f"/>
    <n v="1"/>
    <n v="1"/>
  </r>
  <r>
    <s v="28ea04d7-53b6-4e80-bd7b-f698107ecb18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a1b229afaa911801730eb35a556d94ee86331883d42ebe63ad20bb100182a1a"/>
    <n v="1"/>
    <n v="1"/>
  </r>
  <r>
    <s v="78e9ff05-950a-473d-bfce-6e7cb24fe7d2"/>
    <d v="2022-08-09T00:00:00"/>
    <x v="257"/>
    <d v="2022-08-09T00:00:00"/>
    <n v="-0.000350214342219171"/>
    <n v="-0.000350214342219171"/>
    <x v="3"/>
    <n v="8775.940236991242"/>
    <n v="-3.073460137452643"/>
    <n v="-3.073460137452643"/>
    <n v="1"/>
    <m/>
    <s v="Ledger"/>
    <s v="Contrato Seamor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8de34c575810ee0ac3d7364f600d86a5abcfbf45e219c2dd5007ad322536fee"/>
    <n v="1"/>
    <n v="1"/>
  </r>
  <r>
    <s v="a6aa3182-d767-4bcd-9e5b-7d7a4f9e29bc"/>
    <d v="2022-08-09T00:00:00"/>
    <x v="257"/>
    <d v="2022-08-09T00:00:00"/>
    <n v="-0.00032663210464536"/>
    <n v="-0.00032663210464536"/>
    <x v="3"/>
    <n v="8775.940236991242"/>
    <n v="-2.866503829850349"/>
    <n v="-2.866503829850349"/>
    <n v="1"/>
    <m/>
    <s v="Ledger"/>
    <s v="Contrato Seamore"/>
    <m/>
    <m/>
    <m/>
    <m/>
    <s v="Mudando o valor maximo que cada carteira pode mintar o seamore"/>
    <m/>
    <s v="Ledger"/>
    <m/>
    <x v="61"/>
    <s v="Blockchain"/>
    <s v="Technology &amp; Infrastructure"/>
    <s v="Operating Costs"/>
    <s v="Operating Costs"/>
    <x v="7"/>
    <m/>
    <s v="0xee0e5ced59703884611e4efb955ce1430a1ba043d72ba42c8a8e4f74d838ae6c"/>
    <n v="1"/>
    <n v="1"/>
  </r>
  <r>
    <s v="473dd94d-452d-4ed9-a726-e6059c7cbfc0"/>
    <d v="2022-08-09T00:00:00"/>
    <x v="257"/>
    <d v="2022-08-09T00:00:00"/>
    <n v="-0.002003761374761769"/>
    <n v="-0.002003761374761769"/>
    <x v="3"/>
    <n v="8775.940236991242"/>
    <n v="-17.5848900741007"/>
    <n v="-17.5848900741007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cb3ad37dc58f0bd889ebd12c8ec37cb535ed0e1d0922f6b935399cb0935a9192"/>
    <n v="1"/>
    <n v="1"/>
  </r>
  <r>
    <s v="0cb80965-6531-43fc-afac-07b0d5dfb917"/>
    <d v="2022-08-09T00:00:00"/>
    <x v="257"/>
    <d v="2022-08-09T00:00:00"/>
    <n v="0.0076125"/>
    <n v="0.0076125"/>
    <x v="3"/>
    <n v="8775.940236991242"/>
    <n v="66.80684505409583"/>
    <n v="66.806845054095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71c8caf5d86fbc222eefd9a3a0dc5b0a0572c18912923026257833795aa5fa"/>
    <n v="1"/>
    <n v="1"/>
  </r>
  <r>
    <s v="610e9fda-4bd0-43ab-a56b-3562457b405d"/>
    <d v="2022-08-09T00:00:00"/>
    <x v="257"/>
    <d v="2022-08-09T00:00:00"/>
    <n v="0.00765"/>
    <n v="0.00765"/>
    <x v="3"/>
    <n v="8775.940236991242"/>
    <n v="67.135942812983"/>
    <n v="67.1359428129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9e5ea561db92c47b21cb0fc74a70ccb5246d6ec0fe255e89c8f5c0bbdb99a"/>
    <n v="1"/>
    <n v="1"/>
  </r>
  <r>
    <s v="f1c2078a-3327-4647-a557-fb97f929e043"/>
    <d v="2022-08-09T00:00:00"/>
    <x v="257"/>
    <d v="2022-08-09T00:00:00"/>
    <n v="0.007575"/>
    <n v="0.007575"/>
    <x v="3"/>
    <n v="8775.940236991242"/>
    <n v="66.47774729520866"/>
    <n v="66.47774729520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530d2ff5b772980ceebf1779f7abacac5857fa35b6d254645d80cdc5aa1cf9c"/>
    <n v="1"/>
    <n v="1"/>
  </r>
  <r>
    <s v="2438bc93-8a6a-47bc-a120-66523eaf260f"/>
    <d v="2022-08-09T00:00:00"/>
    <x v="257"/>
    <d v="2022-08-09T00:00:00"/>
    <n v="0.007425"/>
    <n v="0.007425"/>
    <x v="3"/>
    <n v="8775.940236991242"/>
    <n v="65.16135625965998"/>
    <n v="65.161356259659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511559818e61ec2233a0bf0b84911e6b7f87da06ac6b2923a71e32d7a6bd565"/>
    <n v="1"/>
    <n v="1"/>
  </r>
  <r>
    <s v="dc7cd8af-4c17-4523-bf69-dc0bda133c0b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f5fbb81da26c0512884fcaae224e28fd4bf9f860731e1274798dbff18ff6382"/>
    <n v="1"/>
    <n v="1"/>
  </r>
  <r>
    <s v="5846e325-1884-47cb-b09a-6106aa94fd2a"/>
    <d v="2022-08-09T00:00:00"/>
    <x v="257"/>
    <d v="2022-08-09T00:00:00"/>
    <n v="0.0077925"/>
    <n v="0.0077925"/>
    <x v="3"/>
    <n v="8775.940236991242"/>
    <n v="68.38651429675426"/>
    <n v="68.386514296754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4efc042cab4ba8fe5ed2f7ab8cb7f2942581b4329f996f8613ebc7dfca637d"/>
    <n v="1"/>
    <n v="1"/>
  </r>
  <r>
    <s v="a005a3ea-41d3-4e2b-859d-f70ef394de56"/>
    <d v="2022-08-09T00:00:00"/>
    <x v="257"/>
    <d v="2022-08-09T00:00:00"/>
    <n v="0.0077962425"/>
    <n v="0.0077962425"/>
    <x v="3"/>
    <n v="8775.940236991242"/>
    <n v="68.41935825309119"/>
    <n v="68.4193582530911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7dce7932cda4f7d5fe3f1c69ddbe5ba88c5030a1f65cf00311b79cfde829ee0"/>
    <n v="1"/>
    <n v="1"/>
  </r>
  <r>
    <s v="5a535893-bc7d-43f5-b7a5-df5d4d373974"/>
    <d v="2022-08-09T00:00:00"/>
    <x v="257"/>
    <d v="2022-08-09T00:00:00"/>
    <n v="0.01125"/>
    <n v="0.01125"/>
    <x v="3"/>
    <n v="8775.940236991242"/>
    <n v="98.72932766615148"/>
    <n v="98.729327666151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f38266f4aae7dd336a0f1d33d703c222c472f1fe6815c3f00e17297915047d7"/>
    <n v="1"/>
    <n v="1"/>
  </r>
  <r>
    <s v="6feebe6d-1d52-4e8b-bb8e-5ff104ffb0bc"/>
    <d v="2022-08-09T00:00:00"/>
    <x v="257"/>
    <d v="2022-08-09T00:00:00"/>
    <n v="0.007275"/>
    <n v="0.007275"/>
    <x v="3"/>
    <n v="8775.940236991242"/>
    <n v="63.84496522411129"/>
    <n v="63.8449652241112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c1220b211477374f530e0e021fac49573ac251ec86c1ee5d5472bd2fa926f57"/>
    <n v="1"/>
    <n v="1"/>
  </r>
  <r>
    <s v="fb5a1da1-4dbe-4c4e-a757-522f9cde1c5d"/>
    <d v="2022-08-09T00:00:00"/>
    <x v="257"/>
    <d v="2022-08-09T00:00:00"/>
    <n v="0.007860000000000001"/>
    <n v="0.007860000000000001"/>
    <x v="3"/>
    <n v="8775.940236991242"/>
    <n v="68.97889026275116"/>
    <n v="68.978890262751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4722f853e6449de6ed1adf6af8066d3515dde49bbfdeb0082b7a928b65e5557"/>
    <n v="1"/>
    <n v="1"/>
  </r>
  <r>
    <s v="0030e11a-e3b1-4f5d-b1b2-6bcfcedb748e"/>
    <d v="2022-08-09T00:00:00"/>
    <x v="257"/>
    <d v="2022-08-09T00:00:00"/>
    <n v="0.007785"/>
    <n v="0.007785"/>
    <x v="3"/>
    <n v="8775.940236991242"/>
    <n v="68.32069474497682"/>
    <n v="68.320694744976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449d2a64d330d3ed84ce9e5157f20ae3e3ab33ac8a49b257ff5bd6bac05b14"/>
    <n v="1"/>
    <n v="1"/>
  </r>
  <r>
    <s v="127ea9bf-89cb-425a-b9c6-0c82b3d74af6"/>
    <d v="2022-08-09T00:00:00"/>
    <x v="257"/>
    <d v="2022-08-09T00:00:00"/>
    <n v="0.007867499999999999"/>
    <n v="0.007867499999999999"/>
    <x v="3"/>
    <n v="8775.940236991242"/>
    <n v="69.04470981452859"/>
    <n v="69.0447098145285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f3e26da05130a15f3041751a8d4d11844df3b9ecee26681465a235e9210590b"/>
    <n v="1"/>
    <n v="1"/>
  </r>
  <r>
    <s v="e943eb47-b391-4a0a-86e5-3165204401f6"/>
    <d v="2022-08-09T00:00:00"/>
    <x v="257"/>
    <d v="2022-08-09T00:00:00"/>
    <n v="0.009599999999999999"/>
    <n v="0.009599999999999999"/>
    <x v="2"/>
    <n v="8812.15868109222"/>
    <n v="84.5967233384853"/>
    <n v="84.596723338485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3624d0facefad8c76e090b1074e395ee7ef65ce4cb6a2746979d4c8fd191e9"/>
    <n v="1"/>
    <n v="1"/>
  </r>
  <r>
    <s v="426"/>
    <d v="2022-08-08T00:00:00"/>
    <x v="258"/>
    <d v="2022-08-08T00:00:00"/>
    <n v="70"/>
    <n v="70"/>
    <x v="0"/>
    <n v="1"/>
    <n v="70"/>
    <n v="70"/>
    <n v="1"/>
    <m/>
    <s v="Buser Brasil Tecnologia Ltda."/>
    <s v="Mercado Pago"/>
    <n v="100"/>
    <s v="Comercial"/>
    <s v="Buser Brasil Tecnologia Ltda."/>
    <m/>
    <s v="Passagem Caio para São Paulo"/>
    <m/>
    <s v="Mercado Pago"/>
    <m/>
    <x v="59"/>
    <s v="Despesa Comercial"/>
    <s v="Comercial"/>
    <s v="Operating Costs"/>
    <s v="Operating Costs"/>
    <x v="6"/>
    <m/>
    <m/>
    <n v="0"/>
    <n v="0"/>
  </r>
  <r>
    <s v="4437"/>
    <d v="2022-08-08T00:00:00"/>
    <x v="258"/>
    <d v="2022-08-08T00:00:00"/>
    <n v="-243.54"/>
    <n v="-243.54"/>
    <x v="0"/>
    <n v="1"/>
    <n v="-243.54"/>
    <n v="-243.54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8"/>
    <d v="2022-08-08T00:00:00"/>
    <x v="258"/>
    <d v="2022-08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439"/>
    <d v="2022-08-08T00:00:00"/>
    <x v="258"/>
    <d v="2022-08-08T00:00:00"/>
    <n v="-11070"/>
    <n v="-11070"/>
    <x v="0"/>
    <n v="1"/>
    <n v="-11070"/>
    <n v="-11070"/>
    <n v="1"/>
    <m/>
    <s v="Cora"/>
    <s v="Fitdance Entretenimento Ltda"/>
    <n v="100"/>
    <m/>
    <s v="Fitdance Entretenimento Ltda"/>
    <m/>
    <s v="Reembolso a Pagamento de Prestação de Serviços"/>
    <m/>
    <s v="Cora"/>
    <m/>
    <x v="62"/>
    <s v="Impostos"/>
    <s v="Tax And Fees"/>
    <s v="Tax And Fees"/>
    <s v="Tax And Fees"/>
    <x v="13"/>
    <m/>
    <m/>
    <n v="0"/>
    <n v="0"/>
  </r>
  <r>
    <s v="4440"/>
    <d v="2022-08-08T00:00:00"/>
    <x v="258"/>
    <d v="2022-08-08T00:00:00"/>
    <n v="-2145.6"/>
    <n v="-2145.6"/>
    <x v="0"/>
    <n v="1"/>
    <n v="-2145.6"/>
    <n v="-2145.6"/>
    <n v="1"/>
    <m/>
    <s v="Cora"/>
    <s v="Gabriel Polverelli Nogueira"/>
    <n v="100"/>
    <s v="Tecnologia"/>
    <s v="Gabriel Polverelli Nogueira"/>
    <m/>
    <s v="Cobrança Google Referente Ao Mês 7"/>
    <m/>
    <s v="Cora"/>
    <m/>
    <x v="4"/>
    <s v="Software"/>
    <s v="Technology &amp; Infrastructure"/>
    <s v="Technology &amp; Infrastructure"/>
    <s v="Technology &amp; Infrastructure"/>
    <x v="3"/>
    <m/>
    <m/>
    <n v="0"/>
    <n v="0"/>
  </r>
  <r>
    <s v="4441"/>
    <d v="2022-08-08T00:00:00"/>
    <x v="258"/>
    <d v="2022-08-08T00:00:00"/>
    <n v="-1041.07"/>
    <n v="-1041.07"/>
    <x v="0"/>
    <n v="1"/>
    <n v="-1041.07"/>
    <n v="-1041.07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442"/>
    <d v="2022-08-08T00:00:00"/>
    <x v="258"/>
    <d v="2022-08-08T00:00:00"/>
    <n v="-1178.05"/>
    <n v="-1178.05"/>
    <x v="0"/>
    <n v="1"/>
    <n v="-1178.05"/>
    <n v="-1178.05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443"/>
    <d v="2022-08-08T00:00:00"/>
    <x v="258"/>
    <d v="2022-08-08T00:00:00"/>
    <n v="-295.96"/>
    <n v="-295.96"/>
    <x v="0"/>
    <n v="1"/>
    <n v="-295.96"/>
    <n v="-295.96"/>
    <n v="1"/>
    <m/>
    <s v="Cora"/>
    <s v="Gabriel Polverelli Nogueira"/>
    <n v="100"/>
    <s v="Tecnologia"/>
    <s v="Gabriel Polverelli Nogueira"/>
    <m/>
    <s v="Reembolso"/>
    <m/>
    <s v="Cora"/>
    <m/>
    <x v="163"/>
    <s v="Tráfego Pago"/>
    <s v="Marketing"/>
    <s v="Operating Costs"/>
    <s v="Operating Costs"/>
    <x v="8"/>
    <m/>
    <m/>
    <n v="0"/>
    <n v="0"/>
  </r>
  <r>
    <s v="4444"/>
    <d v="2022-08-08T00:00:00"/>
    <x v="258"/>
    <d v="2022-08-08T00:00:00"/>
    <n v="-4473.92"/>
    <n v="-4473.92"/>
    <x v="0"/>
    <n v="1"/>
    <n v="-4473.92"/>
    <n v="-4473.92"/>
    <n v="1"/>
    <m/>
    <s v="Cora"/>
    <s v="Gabriel Polverelli Nogueira"/>
    <n v="100"/>
    <s v="Tecnologia"/>
    <s v="Gabriel Polverelli Nogueira"/>
    <m/>
    <s v="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445"/>
    <d v="2022-08-08T00:00:00"/>
    <x v="258"/>
    <d v="2022-08-08T00:00:00"/>
    <n v="-757.5"/>
    <n v="-757.5"/>
    <x v="0"/>
    <n v="1"/>
    <n v="-757.5"/>
    <n v="-757.5"/>
    <n v="1"/>
    <m/>
    <s v="Cora"/>
    <s v="Gabriel Polverelli Nogueira"/>
    <n v="100"/>
    <s v="Tecnologia"/>
    <s v="Gabriel Polverelli Nogueira"/>
    <m/>
    <s v="Viagem Sp"/>
    <m/>
    <s v="Cora"/>
    <m/>
    <x v="91"/>
    <s v="Despesa Comercial"/>
    <s v="Comercial"/>
    <s v="Operating Costs"/>
    <s v="Operating Costs"/>
    <x v="6"/>
    <m/>
    <m/>
    <n v="0"/>
    <n v="0"/>
  </r>
  <r>
    <s v="4446"/>
    <d v="2022-08-08T00:00:00"/>
    <x v="258"/>
    <d v="2022-08-08T00:00:00"/>
    <n v="-2118.34"/>
    <n v="-2118.34"/>
    <x v="0"/>
    <n v="1"/>
    <n v="-2118.34"/>
    <n v="-2118.34"/>
    <n v="1"/>
    <m/>
    <s v="Cora"/>
    <s v="Gabriel Polverelli Nogueira"/>
    <n v="100"/>
    <s v="Tecnologia"/>
    <s v="Gabriel Polverelli Nogueira"/>
    <m/>
    <s v="Webflow - Reembolso"/>
    <m/>
    <s v="Cora"/>
    <m/>
    <x v="26"/>
    <s v="Software"/>
    <s v="Technology &amp; Infrastructure"/>
    <s v="Technology &amp; Infrastructure"/>
    <s v="Technology &amp; Infrastructure"/>
    <x v="3"/>
    <m/>
    <m/>
    <n v="0"/>
    <n v="0"/>
  </r>
  <r>
    <s v="755"/>
    <d v="2022-08-08T00:00:00"/>
    <x v="258"/>
    <d v="2022-08-08T00:00:00"/>
    <n v="280000"/>
    <n v="280000"/>
    <x v="0"/>
    <n v="1"/>
    <n v="280000"/>
    <n v="28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6"/>
    <d v="2022-08-08T00:00:00"/>
    <x v="258"/>
    <d v="2022-08-08T00:00:00"/>
    <n v="88755.14"/>
    <n v="88755.14"/>
    <x v="0"/>
    <n v="1"/>
    <n v="88755.14"/>
    <n v="88755.14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6"/>
    <d v="2022-08-08T00:00:00"/>
    <x v="258"/>
    <d v="2022-08-08T00:00:00"/>
    <n v="-88755.14"/>
    <n v="-88755.14"/>
    <x v="0"/>
    <n v="1"/>
    <n v="-88755.14"/>
    <n v="-88755.1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17"/>
    <d v="2022-08-08T00:00:00"/>
    <x v="258"/>
    <d v="2022-08-08T00:00:00"/>
    <n v="-280000"/>
    <n v="-280000"/>
    <x v="0"/>
    <n v="1"/>
    <n v="-280000"/>
    <n v="-28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004ddbd-2e11-4035-8cc3-9a74a23edfb4"/>
    <d v="2022-08-08T00:00:00"/>
    <x v="258"/>
    <d v="2022-08-08T00:00:00"/>
    <n v="0.008977499999999999"/>
    <n v="0.008977499999999999"/>
    <x v="3"/>
    <n v="9131.946584488956"/>
    <n v="81.9820504622496"/>
    <n v="81.982050462249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f6f16e326098a9331b540cba35576f26dd9c7f7c6a82fc1c114abd2a73bf31d"/>
    <n v="1"/>
    <n v="1"/>
  </r>
  <r>
    <s v="8a17332b-2963-4e25-9db4-eeacc03f579f"/>
    <d v="2022-08-08T00:00:00"/>
    <x v="258"/>
    <d v="2022-08-08T00:00:00"/>
    <n v="0.008999999999999999"/>
    <n v="0.008999999999999999"/>
    <x v="3"/>
    <n v="9131.946584488956"/>
    <n v="82.18751926040061"/>
    <n v="82.187519260400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8cb53aa3fd9f689199cacb7d23bb1aa786bde1530813d97105b601adbbbb79"/>
    <n v="1"/>
    <n v="1"/>
  </r>
  <r>
    <s v="27f0a620-b889-489c-950d-fb29424b0ee7"/>
    <d v="2022-08-07T00:00:00"/>
    <x v="259"/>
    <d v="2022-08-07T00:00:00"/>
    <n v="0.00045"/>
    <n v="0.00045"/>
    <x v="3"/>
    <n v="8829.38733125649"/>
    <n v="3.973224299065421"/>
    <n v="3.9732242990654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2b8bec78214d393a49fa2e74bb5b14cfab3da27f2b1e04d1c643fe049c664db"/>
    <n v="1"/>
    <n v="1"/>
  </r>
  <r>
    <s v="4447"/>
    <d v="2022-08-06T00:00:00"/>
    <x v="260"/>
    <d v="2022-08-06T00:00:00"/>
    <n v="-83.41"/>
    <n v="-83.41"/>
    <x v="0"/>
    <n v="1"/>
    <n v="-83.41"/>
    <n v="-83.4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448"/>
    <d v="2022-08-06T00:00:00"/>
    <x v="260"/>
    <d v="2022-08-06T00:00:00"/>
    <n v="-11.99"/>
    <n v="-11.99"/>
    <x v="0"/>
    <n v="1"/>
    <n v="-11.99"/>
    <n v="-11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68014f7-3b96-4447-8484-42b30ed303f2"/>
    <d v="2022-08-06T00:00:00"/>
    <x v="260"/>
    <d v="2022-08-06T00:00:00"/>
    <n v="0.0075"/>
    <n v="0.0075"/>
    <x v="2"/>
    <n v="8794.911734164072"/>
    <n v="65.96183800623054"/>
    <n v="65.9618380062305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ab9d1e1282d87dd0dcd832baa31a92fe638adbf7a1161e876c04cbdc904aed"/>
    <n v="1"/>
    <n v="1"/>
  </r>
  <r>
    <s v="4449"/>
    <d v="2022-08-05T00:00:00"/>
    <x v="261"/>
    <d v="2022-08-05T00:00:00"/>
    <n v="-523.87"/>
    <n v="-523.87"/>
    <x v="0"/>
    <n v="1"/>
    <n v="-523.87"/>
    <n v="-523.87"/>
    <n v="1"/>
    <m/>
    <s v="Mercado Pago"/>
    <s v="Lumx Studios S/A"/>
    <n v="100"/>
    <s v="Lumx"/>
    <s v="Lumx Studios S/A"/>
    <m/>
    <s v="Pinata Cloud"/>
    <m/>
    <s v="Mercado Pago"/>
    <m/>
    <x v="90"/>
    <s v="Gestão - Transporte"/>
    <s v="Gestão"/>
    <s v="Governance"/>
    <s v="Governance"/>
    <x v="6"/>
    <m/>
    <m/>
    <n v="0"/>
    <n v="0"/>
  </r>
  <r>
    <s v="4450"/>
    <d v="2022-08-05T00:00:00"/>
    <x v="261"/>
    <d v="2022-08-05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bertura de Sociedade / Vex"/>
    <m/>
    <s v="Cora"/>
    <m/>
    <x v="124"/>
    <s v="Corporate/Societário"/>
    <s v="Legal"/>
    <s v="Operating Costs"/>
    <s v="Operating Costs"/>
    <x v="1"/>
    <m/>
    <m/>
    <n v="0"/>
    <n v="0"/>
  </r>
  <r>
    <s v="757"/>
    <d v="2022-08-05T00:00:00"/>
    <x v="261"/>
    <d v="2022-08-05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8"/>
    <d v="2022-08-05T00:00:00"/>
    <x v="261"/>
    <d v="2022-08-05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8"/>
    <d v="2022-08-05T00:00:00"/>
    <x v="261"/>
    <d v="2022-08-05T00:00:00"/>
    <n v="-250000"/>
    <n v="-250000"/>
    <x v="0"/>
    <n v="1"/>
    <n v="-250000"/>
    <n v="-25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9"/>
    <d v="2022-08-05T00:00:00"/>
    <x v="261"/>
    <d v="2022-08-05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b91f91a0-8859-46ea-97f5-9028c12a0051"/>
    <d v="2022-08-05T00:00:00"/>
    <x v="261"/>
    <d v="2022-08-05T00:00:00"/>
    <n v="0.0004875"/>
    <n v="0.0004875"/>
    <x v="3"/>
    <n v="9003.525142560913"/>
    <n v="4.389218506998445"/>
    <n v="4.38921850699844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1910cc5ac5fc130bda97f2ee2176c5ec787fd22bc5f6ac0cb4b27d422218e37"/>
    <n v="1"/>
    <n v="1"/>
  </r>
  <r>
    <s v="c0450b9b-9b1f-4bf4-91d0-9352612688c1"/>
    <d v="2022-08-05T00:00:00"/>
    <x v="261"/>
    <d v="2022-08-05T00:00:00"/>
    <n v="0.010275"/>
    <n v="0.010275"/>
    <x v="3"/>
    <n v="9003.525142560913"/>
    <n v="92.51122083981338"/>
    <n v="92.51122083981338"/>
    <n v="1"/>
    <m/>
    <s v="OpenSea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716e3df88cdaae800ecdf3471795829fcc50eb7617bf9c882b2857e4e0cf1062"/>
    <n v="1"/>
    <n v="1"/>
  </r>
  <r>
    <s v="393"/>
    <d v="2022-08-04T00:00:00"/>
    <x v="262"/>
    <d v="2022-08-04T00:00:00"/>
    <n v="180000"/>
    <n v="180000"/>
    <x v="0"/>
    <n v="1"/>
    <n v="180000"/>
    <n v="180000"/>
    <n v="1"/>
    <m/>
    <s v="Fitdance Entretenimento Ltda"/>
    <s v="Cora"/>
    <n v="100"/>
    <s v="Lumx"/>
    <s v="Fitdance Entretenimento Ltda"/>
    <m/>
    <s v="Desenvolvimento de Nfts"/>
    <m/>
    <s v="Cora"/>
    <s v="Fitdance"/>
    <x v="164"/>
    <s v="Receita Setup Fee"/>
    <s v="Non Recurrent"/>
    <s v="Operating Revenue"/>
    <s v="Operating Revenue"/>
    <x v="12"/>
    <m/>
    <m/>
    <n v="0"/>
    <n v="0"/>
  </r>
  <r>
    <s v="4451"/>
    <d v="2022-08-04T00:00:00"/>
    <x v="262"/>
    <d v="2022-08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2"/>
    <d v="2022-08-04T00:00:00"/>
    <x v="262"/>
    <d v="2022-08-04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3"/>
    <d v="2022-08-04T00:00:00"/>
    <x v="262"/>
    <d v="2022-08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4"/>
    <d v="2022-08-04T00:00:00"/>
    <x v="262"/>
    <d v="2022-08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5"/>
    <d v="2022-08-04T00:00:00"/>
    <x v="262"/>
    <d v="2022-08-04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6"/>
    <d v="2022-08-04T00:00:00"/>
    <x v="262"/>
    <d v="2022-08-04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7"/>
    <d v="2022-08-04T00:00:00"/>
    <x v="262"/>
    <d v="2022-08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458"/>
    <d v="2022-08-04T00:00:00"/>
    <x v="262"/>
    <d v="2022-08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9"/>
    <d v="2022-08-04T00:00:00"/>
    <x v="262"/>
    <d v="2022-08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0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1"/>
    <d v="2022-08-04T00:00:00"/>
    <x v="262"/>
    <d v="2022-08-04T00:00:00"/>
    <n v="-13.91"/>
    <n v="-13.91"/>
    <x v="0"/>
    <n v="1"/>
    <n v="-13.91"/>
    <n v="-13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2"/>
    <d v="2022-08-04T00:00:00"/>
    <x v="262"/>
    <d v="2022-08-04T00:00:00"/>
    <n v="-14.98"/>
    <n v="-14.98"/>
    <x v="0"/>
    <n v="1"/>
    <n v="-14.98"/>
    <n v="-1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3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4"/>
    <d v="2022-08-04T00:00:00"/>
    <x v="262"/>
    <d v="2022-08-04T00:00:00"/>
    <n v="-15.01"/>
    <n v="-15.01"/>
    <x v="0"/>
    <n v="1"/>
    <n v="-15.01"/>
    <n v="-15.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5"/>
    <d v="2022-08-04T00:00:00"/>
    <x v="262"/>
    <d v="2022-08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6"/>
    <d v="2022-08-04T00:00:00"/>
    <x v="262"/>
    <d v="2022-08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7"/>
    <d v="2022-08-04T00:00:00"/>
    <x v="262"/>
    <d v="2022-08-04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8"/>
    <d v="2022-08-04T00:00:00"/>
    <x v="262"/>
    <d v="2022-08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9"/>
    <d v="2022-08-04T00:00:00"/>
    <x v="262"/>
    <d v="2022-08-04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70"/>
    <d v="2022-08-04T00:00:00"/>
    <x v="262"/>
    <d v="2022-08-04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1"/>
    <d v="2022-08-04T00:00:00"/>
    <x v="262"/>
    <d v="2022-08-04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2"/>
    <d v="2022-08-04T00:00:00"/>
    <x v="262"/>
    <d v="2022-08-04T00:00:00"/>
    <n v="-31.97"/>
    <n v="-31.97"/>
    <x v="0"/>
    <n v="1"/>
    <n v="-31.97"/>
    <n v="-31.97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3"/>
    <d v="2022-08-04T00:00:00"/>
    <x v="262"/>
    <d v="2022-08-04T00:00:00"/>
    <n v="-24.96"/>
    <n v="-24.96"/>
    <x v="0"/>
    <n v="1"/>
    <n v="-24.96"/>
    <n v="-24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4"/>
    <d v="2022-08-04T00:00:00"/>
    <x v="262"/>
    <d v="2022-08-04T00:00:00"/>
    <n v="-29.92"/>
    <n v="-29.92"/>
    <x v="0"/>
    <n v="1"/>
    <n v="-29.92"/>
    <n v="-29.92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5"/>
    <d v="2022-08-04T00:00:00"/>
    <x v="262"/>
    <d v="2022-08-04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6"/>
    <d v="2022-08-04T00:00:00"/>
    <x v="262"/>
    <d v="2022-08-04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477"/>
    <d v="2022-08-04T00:00:00"/>
    <x v="262"/>
    <d v="2022-08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78"/>
    <d v="2022-08-04T00:00:00"/>
    <x v="262"/>
    <d v="2022-08-04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Liquidação de Conta a Pagar"/>
    <m/>
    <s v="Cora"/>
    <m/>
    <x v="109"/>
    <s v="Despesas com Pessoal"/>
    <s v="People"/>
    <s v="People"/>
    <s v="People"/>
    <x v="9"/>
    <m/>
    <m/>
    <n v="0"/>
    <n v="0"/>
  </r>
  <r>
    <s v="4479"/>
    <d v="2022-08-04T00:00:00"/>
    <x v="262"/>
    <d v="2022-08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480"/>
    <d v="2022-08-04T00:00:00"/>
    <x v="262"/>
    <d v="2022-08-04T00:00:00"/>
    <n v="-3000"/>
    <n v="-3000"/>
    <x v="0"/>
    <n v="1"/>
    <n v="-3000"/>
    <n v="-3000"/>
    <n v="1"/>
    <m/>
    <s v="Cora"/>
    <s v="Lucas Bier de Freitas"/>
    <n v="100"/>
    <m/>
    <s v="Lucas Bier de Freitas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81"/>
    <d v="2022-08-04T00:00:00"/>
    <x v="262"/>
    <d v="2022-08-04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2"/>
    <d v="2022-08-04T00:00:00"/>
    <x v="262"/>
    <d v="2022-08-0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3"/>
    <d v="2022-08-04T00:00:00"/>
    <x v="262"/>
    <d v="2022-08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484"/>
    <d v="2022-08-04T00:00:00"/>
    <x v="262"/>
    <d v="2022-08-04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5"/>
    <d v="2022-08-04T00:00:00"/>
    <x v="262"/>
    <d v="2022-08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486"/>
    <d v="2022-08-04T00:00:00"/>
    <x v="262"/>
    <d v="2022-08-04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7"/>
    <d v="2022-08-04T00:00:00"/>
    <x v="262"/>
    <d v="2022-08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488"/>
    <d v="2022-08-04T00:00:00"/>
    <x v="262"/>
    <d v="2022-08-04T00:00:00"/>
    <n v="-24.91"/>
    <n v="-24.91"/>
    <x v="0"/>
    <n v="1"/>
    <n v="-24.91"/>
    <n v="-24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89"/>
    <d v="2022-08-04T00:00:00"/>
    <x v="262"/>
    <d v="2022-08-04T00:00:00"/>
    <n v="-480"/>
    <n v="-480"/>
    <x v="0"/>
    <n v="1"/>
    <n v="-480"/>
    <n v="-480"/>
    <n v="1"/>
    <m/>
    <s v="Cora"/>
    <s v="Gabriel Miguel Oliveira 43769684800"/>
    <n v="100"/>
    <m/>
    <s v="Gabriel Miguel Oliveira 43769684800"/>
    <m/>
    <s v="Freela - Ilustração"/>
    <m/>
    <s v="Cora"/>
    <m/>
    <x v="98"/>
    <s v="Despesas com Pessoal"/>
    <s v="People"/>
    <s v="People"/>
    <s v="People"/>
    <x v="9"/>
    <m/>
    <m/>
    <n v="0"/>
    <n v="0"/>
  </r>
  <r>
    <s v="4490"/>
    <d v="2022-08-04T00:00:00"/>
    <x v="262"/>
    <d v="2022-08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91"/>
    <d v="2022-08-04T00:00:00"/>
    <x v="262"/>
    <d v="2022-08-04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8af43ed8-b0ea-4b2d-af8a-0ed836c13cfb"/>
    <d v="2022-08-04T00:00:00"/>
    <x v="262"/>
    <d v="2022-08-04T00:00:00"/>
    <n v="0.007875"/>
    <n v="0.007875"/>
    <x v="3"/>
    <n v="8431.882538017828"/>
    <n v="66.40107498689039"/>
    <n v="66.401074986890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85f98589997c142f9c61799be369f15dcbef6143c83285b6241e09362b02cb"/>
    <n v="1"/>
    <n v="1"/>
  </r>
  <r>
    <s v="2fb3a4ce-7eb4-4ce0-bcd2-77c61ef78f49"/>
    <d v="2022-08-04T00:00:00"/>
    <x v="262"/>
    <d v="2022-08-04T00:00:00"/>
    <n v="0.0018"/>
    <n v="0.0018"/>
    <x v="3"/>
    <n v="8431.882538017828"/>
    <n v="15.17738856843209"/>
    <n v="15.17738856843209"/>
    <n v="1"/>
    <m/>
    <s v="OpenSea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80c8ee24a9cec3bd4d1afd9d2a13ecaef06d1d76aa98960aff7ee592ff6a2"/>
    <n v="1"/>
    <n v="1"/>
  </r>
  <r>
    <s v="3920"/>
    <d v="2022-08-03T00:00:00"/>
    <x v="263"/>
    <d v="2022-08-03T00:00:00"/>
    <n v="-401.16"/>
    <n v="-401.16"/>
    <x v="0"/>
    <n v="1"/>
    <n v="-401.16"/>
    <n v="-401.16"/>
    <n v="1"/>
    <m/>
    <s v="Mercado Pago"/>
    <s v="Koinly"/>
    <n v="100"/>
    <m/>
    <s v="Koinly"/>
    <m/>
    <s v="Tax Report"/>
    <m/>
    <s v="Mercado Pago"/>
    <m/>
    <x v="165"/>
    <s v="Software"/>
    <s v="Technology &amp; Infrastructure"/>
    <s v="Technology &amp; Infrastructure"/>
    <s v="Technology &amp; Infrastructure"/>
    <x v="3"/>
    <m/>
    <m/>
    <n v="0"/>
    <n v="0"/>
  </r>
  <r>
    <s v="436"/>
    <d v="2022-08-03T00:00:00"/>
    <x v="263"/>
    <d v="2022-08-03T00:00:00"/>
    <n v="419"/>
    <n v="419"/>
    <x v="0"/>
    <n v="1"/>
    <n v="419"/>
    <n v="419"/>
    <n v="1"/>
    <m/>
    <s v="Lumx Studios S/A"/>
    <s v="Mercado Pago"/>
    <n v="100"/>
    <s v="Lumx"/>
    <s v="Lumx Studios S/A"/>
    <m/>
    <s v="Estorno Compra de Equipamen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92"/>
    <d v="2022-08-03T00:00:00"/>
    <x v="263"/>
    <d v="2022-08-03T00:00:00"/>
    <n v="-250"/>
    <n v="-250"/>
    <x v="0"/>
    <n v="1"/>
    <n v="-250"/>
    <n v="-250"/>
    <n v="1"/>
    <m/>
    <s v="Cora"/>
    <s v="Ministerio da Fazenda"/>
    <n v="100"/>
    <m/>
    <s v="Ministerio da Fazenda"/>
    <m/>
    <s v="Guia de Recolhimento"/>
    <m/>
    <s v="Cora"/>
    <m/>
    <x v="156"/>
    <s v="Impostos"/>
    <s v="Tax And Fees"/>
    <s v="Tax And Fees"/>
    <s v="Tax And Fees"/>
    <x v="13"/>
    <m/>
    <m/>
    <n v="0"/>
    <n v="0"/>
  </r>
  <r>
    <s v="4493"/>
    <d v="2022-08-03T00:00:00"/>
    <x v="263"/>
    <d v="2022-08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494"/>
    <d v="2022-08-03T00:00:00"/>
    <x v="263"/>
    <d v="2022-08-03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 - Baixa por Conciliação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496"/>
    <d v="2022-08-03T00:00:00"/>
    <x v="263"/>
    <d v="2022-08-03T00:00:00"/>
    <n v="-39.97"/>
    <n v="-39.97"/>
    <x v="0"/>
    <n v="1"/>
    <n v="-39.97"/>
    <n v="-39.97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7"/>
    <d v="2022-08-03T00:00:00"/>
    <x v="263"/>
    <d v="2022-08-03T00:00:00"/>
    <n v="-24.98"/>
    <n v="-24.98"/>
    <x v="0"/>
    <n v="1"/>
    <n v="-24.98"/>
    <n v="-24.98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8"/>
    <d v="2022-08-03T00:00:00"/>
    <x v="263"/>
    <d v="2022-08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499"/>
    <d v="2022-08-03T00:00:00"/>
    <x v="263"/>
    <d v="2022-08-03T00:00:00"/>
    <n v="-20.21"/>
    <n v="-20.21"/>
    <x v="0"/>
    <n v="1"/>
    <n v="-20.21"/>
    <n v="-20.2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0"/>
    <d v="2022-08-03T00:00:00"/>
    <x v="263"/>
    <d v="2022-08-03T00:00:00"/>
    <n v="-19.98"/>
    <n v="-19.98"/>
    <x v="0"/>
    <n v="1"/>
    <n v="-19.98"/>
    <n v="-19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1"/>
    <d v="2022-08-03T00:00:00"/>
    <x v="263"/>
    <d v="2022-08-03T00:00:00"/>
    <n v="-13.96"/>
    <n v="-13.96"/>
    <x v="0"/>
    <n v="1"/>
    <n v="-13.96"/>
    <n v="-13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2"/>
    <d v="2022-08-03T00:00:00"/>
    <x v="263"/>
    <d v="2022-08-03T00:00:00"/>
    <n v="-419"/>
    <n v="-419"/>
    <x v="0"/>
    <n v="1"/>
    <n v="-419"/>
    <n v="-419"/>
    <n v="1"/>
    <m/>
    <s v="Mercado Pago"/>
    <s v="Mercadolivre.com Atividades de Internet Ltda"/>
    <n v="100"/>
    <m/>
    <s v="Mercadolivre.com Atividades de Internet Ltd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a9dfbd2f-2f85-4bb8-9751-8755b4ec1c4c"/>
    <d v="2022-08-03T00:00:00"/>
    <x v="263"/>
    <d v="2022-08-03T00:00:00"/>
    <n v="0.00074999925"/>
    <n v="0.00074999925"/>
    <x v="3"/>
    <n v="8591.71974522293"/>
    <n v="6.443783365127389"/>
    <n v="6.4437833651273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604b4b75331e520f2fa9c24b71c1b204e6ee3033143e08fc1abc56c5670c8ba"/>
    <n v="1"/>
    <n v="1"/>
  </r>
  <r>
    <s v="3ccdd113-aa1c-4044-ad80-9371a2815dfc"/>
    <d v="2022-08-03T00:00:00"/>
    <x v="263"/>
    <d v="2022-08-03T00:00:00"/>
    <n v="0.0075"/>
    <n v="0.0075"/>
    <x v="2"/>
    <n v="8607.271762208067"/>
    <n v="64.5545382165605"/>
    <n v="64.554538216560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a95547cd889252f556fb8c5a60d24d3d4a0adb3db3caa0cbbece99d0d3ea69"/>
    <n v="1"/>
    <n v="1"/>
  </r>
  <r>
    <s v="4503"/>
    <d v="2022-08-02T00:00:00"/>
    <x v="264"/>
    <d v="2022-08-02T00:00:00"/>
    <n v="-1180.08"/>
    <n v="-1180.08"/>
    <x v="0"/>
    <n v="1"/>
    <n v="-1180.08"/>
    <n v="-1180.08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59"/>
    <d v="2022-08-02T00:00:00"/>
    <x v="264"/>
    <d v="2022-08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0"/>
    <d v="2022-08-02T00:00:00"/>
    <x v="264"/>
    <d v="2022-08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17271f3f-8cdd-445d-988e-5f3462fd7202"/>
    <d v="2022-08-02T00:00:00"/>
    <x v="264"/>
    <d v="2022-08-02T00:00:00"/>
    <n v="0.0009"/>
    <n v="0.0009"/>
    <x v="3"/>
    <n v="8625.647805393972"/>
    <n v="7.763083024854574"/>
    <n v="7.7630830248545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5aa35b6c3ce36016312d9c62a9b2d0f02997e886f8344ac60e9b976a116cc3e"/>
    <n v="1"/>
    <n v="1"/>
  </r>
  <r>
    <s v="4504"/>
    <d v="2022-08-01T00:00:00"/>
    <x v="265"/>
    <d v="2022-08-01T00:00:00"/>
    <n v="-36.47"/>
    <n v="-36.47"/>
    <x v="0"/>
    <n v="1"/>
    <n v="-36.47"/>
    <n v="-36.47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05"/>
    <d v="2022-08-01T00:00:00"/>
    <x v="265"/>
    <d v="2022-08-01T00:00:00"/>
    <n v="-36.68"/>
    <n v="-36.68"/>
    <x v="0"/>
    <n v="1"/>
    <n v="-36.68"/>
    <n v="-36.68"/>
    <n v="1"/>
    <m/>
    <s v="Cora"/>
    <s v="Caio Diniz Bretas"/>
    <n v="100"/>
    <s v="Financeiro"/>
    <s v="Caio Diniz Bretas"/>
    <m/>
    <s v="Compra de Materiais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506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07"/>
    <d v="2022-08-01T00:00:00"/>
    <x v="265"/>
    <d v="2022-08-01T00:00:00"/>
    <n v="-1860.4"/>
    <n v="-1860.4"/>
    <x v="0"/>
    <n v="1"/>
    <n v="-1860.4"/>
    <n v="-1860.4"/>
    <n v="1"/>
    <m/>
    <s v="Mercado Pago"/>
    <s v="Google Brasil Internet Ltda."/>
    <n v="100"/>
    <m/>
    <s v="Google Brasil Internet Ltda."/>
    <m/>
    <s v="Liquidação de Conta a Pagar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508"/>
    <d v="2022-08-01T00:00:00"/>
    <x v="265"/>
    <d v="2022-08-01T00:00:00"/>
    <n v="-513.03"/>
    <n v="-513.03"/>
    <x v="0"/>
    <n v="1"/>
    <n v="-513.03"/>
    <n v="-513.03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4509"/>
    <d v="2022-08-01T00:00:00"/>
    <x v="265"/>
    <d v="2022-08-01T00:00:00"/>
    <n v="-113.56"/>
    <n v="-113.56"/>
    <x v="0"/>
    <n v="1"/>
    <n v="-113.56"/>
    <n v="-113.56"/>
    <n v="1"/>
    <m/>
    <s v="Mercado Pago"/>
    <s v="Lumx Studios S/A"/>
    <n v="100"/>
    <s v="Conselho"/>
    <s v="Lumx Studios S/A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10"/>
    <d v="2022-08-01T00:00:00"/>
    <x v="265"/>
    <d v="2022-08-01T00:00:00"/>
    <n v="-227.12"/>
    <n v="-227.12"/>
    <x v="0"/>
    <n v="1"/>
    <n v="-227.12"/>
    <n v="-227.12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11"/>
    <d v="2022-08-01T00:00:00"/>
    <x v="265"/>
    <d v="2022-08-01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12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1"/>
    <s v="Corporate/Societário"/>
    <s v="Legal"/>
    <s v="Operating Costs"/>
    <s v="Operating Costs"/>
    <x v="1"/>
    <m/>
    <m/>
    <n v="0"/>
    <n v="0"/>
  </r>
  <r>
    <s v="4513"/>
    <d v="2022-08-01T00:00:00"/>
    <x v="265"/>
    <d v="2022-08-01T00:00:00"/>
    <n v="-1590.41"/>
    <n v="-1590.41"/>
    <x v="0"/>
    <n v="1"/>
    <n v="-1590.41"/>
    <n v="-1590.41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760"/>
    <d v="2022-08-01T00:00:00"/>
    <x v="265"/>
    <d v="2022-08-01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1"/>
    <d v="2022-08-01T00:00:00"/>
    <x v="265"/>
    <d v="2022-08-01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9742012-6ff0-444c-8a52-09330f9a7a92"/>
    <d v="2022-08-01T00:00:00"/>
    <x v="265"/>
    <d v="2022-08-01T00:00:00"/>
    <n v="0.0075"/>
    <n v="0.0075"/>
    <x v="3"/>
    <n v="8479.563182527301"/>
    <n v="63.59672386895475"/>
    <n v="63.596723868954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bcbf9655f634f4f08a62921a470e88669d430767c6feaaf38d6ffcfe4e59598"/>
    <n v="1"/>
    <n v="1"/>
  </r>
  <r>
    <s v="caa058e6-3f6b-4928-8ba4-0de34962ef3f"/>
    <d v="2022-08-01T00:00:00"/>
    <x v="265"/>
    <d v="2022-08-01T00:00:00"/>
    <n v="0.00135"/>
    <n v="0.00135"/>
    <x v="3"/>
    <n v="8479.563182527301"/>
    <n v="11.44741029641186"/>
    <n v="11.447410296411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56b827b8fb6311d90b14c1ed33a3f9238a281543c045bb4f568f59098401bfa"/>
    <n v="1"/>
    <n v="1"/>
  </r>
  <r>
    <s v="4514"/>
    <d v="2022-07-31T00:00:00"/>
    <x v="266"/>
    <d v="2022-07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03d3ed52-d77b-4cb2-a815-ae0614f33ecf"/>
    <d v="2022-07-31T00:00:00"/>
    <x v="266"/>
    <d v="2022-07-31T00:00:00"/>
    <n v="0.0007499925"/>
    <n v="0.0007499925"/>
    <x v="3"/>
    <n v="8784.25732217573"/>
    <n v="6.588127109701881"/>
    <n v="6.58812710970188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2ae6ab4c205bb517ce65803a08c5e3a4647c09eb2cf5ca58c6c7802b880fe2b"/>
    <n v="1"/>
    <n v="1"/>
  </r>
  <r>
    <s v="4515"/>
    <d v="2022-07-30T00:00:00"/>
    <x v="267"/>
    <d v="2022-07-30T00:00:00"/>
    <n v="-5618.34"/>
    <n v="-5618.34"/>
    <x v="0"/>
    <n v="1"/>
    <n v="-5618.34"/>
    <n v="-5618.34"/>
    <n v="1"/>
    <m/>
    <s v="Mercado Pago"/>
    <s v="Mongodb Servicos de Software no Brasil Ltda."/>
    <n v="100"/>
    <m/>
    <s v="Mongodb Servicos de Software no Brasil Ltda."/>
    <m/>
    <s v="Software - Mongodb"/>
    <m/>
    <s v="Mercado Pago"/>
    <m/>
    <x v="37"/>
    <s v="Software"/>
    <s v="Technology &amp; Infrastructure"/>
    <s v="Technology &amp; Infrastructure"/>
    <s v="Technology &amp; Infrastructure"/>
    <x v="3"/>
    <m/>
    <m/>
    <n v="0"/>
    <n v="0"/>
  </r>
  <r>
    <s v="4516"/>
    <d v="2022-07-30T00:00:00"/>
    <x v="267"/>
    <d v="2022-07-30T00:00:00"/>
    <n v="-349.7"/>
    <n v="-349.7"/>
    <x v="0"/>
    <n v="1"/>
    <n v="-349.7"/>
    <n v="-349.7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bfec2e-1c54-4a8f-9a8f-b18816fb5d7f"/>
    <d v="2022-07-30T00:00:00"/>
    <x v="267"/>
    <d v="2022-07-30T00:00:00"/>
    <n v="0.008699999999999999"/>
    <n v="0.008699999999999999"/>
    <x v="3"/>
    <n v="8845.857217300678"/>
    <n v="76.9589577905159"/>
    <n v="76.958957790515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fd8d17e18043aa05f0157e5c54bf2900720474a6de063be87b9e6b7ae83585"/>
    <n v="1"/>
    <n v="1"/>
  </r>
  <r>
    <s v="ed92b121-7dee-4860-b208-64b71866a990"/>
    <d v="2022-07-30T00:00:00"/>
    <x v="267"/>
    <d v="2022-07-30T00:00:00"/>
    <n v="7.5e-07"/>
    <n v="7.5e-07"/>
    <x v="3"/>
    <n v="8845.857217300678"/>
    <n v="0.006634392912975509"/>
    <n v="0.006634392912975509"/>
    <n v="1"/>
    <m/>
    <s v="OpenSea Seaport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7a0a4d89c4663d447c3e9dc089091f026a1960c329258141b63540d89a1b2d62"/>
    <n v="1"/>
    <n v="1"/>
  </r>
  <r>
    <s v="66b6df6a-2095-46f2-9655-657bdce4f046"/>
    <d v="2022-07-30T00:00:00"/>
    <x v="267"/>
    <d v="2022-07-30T00:00:00"/>
    <n v="0.00825"/>
    <n v="0.00825"/>
    <x v="2"/>
    <n v="8821.782178217823"/>
    <n v="72.77970297029705"/>
    <n v="72.77970297029705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98c0504e506e533215b4adcab04e15e81e0571ff87a5db7d76befabfaabb49f"/>
    <n v="1"/>
    <n v="1"/>
  </r>
  <r>
    <s v="433"/>
    <d v="2022-07-29T00:00:00"/>
    <x v="268"/>
    <d v="2022-07-29T00:00:00"/>
    <n v="2500"/>
    <n v="2500"/>
    <x v="0"/>
    <n v="1"/>
    <n v="2500"/>
    <n v="2500"/>
    <n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24"/>
    <s v="Corporate/Societário"/>
    <s v="Legal"/>
    <s v="Operating Costs"/>
    <s v="Operating Costs"/>
    <x v="1"/>
    <m/>
    <m/>
    <n v="0"/>
    <n v="0"/>
  </r>
  <r>
    <s v="b359de1a-b3a6-44fb-b3e6-4aa91ed2432a"/>
    <d v="2022-07-29T00:00:00"/>
    <x v="268"/>
    <d v="2022-07-29T00:00:00"/>
    <n v="0.0007499925"/>
    <n v="0.0007499925"/>
    <x v="3"/>
    <n v="8970.208333333332"/>
    <n v="6.727588973437499"/>
    <n v="6.72758897343749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68d70c1c5a67242f22497d37338679788e52edc84235b1d49b797bae2af5529"/>
    <n v="1"/>
    <n v="1"/>
  </r>
  <r>
    <s v="4517"/>
    <d v="2022-07-28T00:00:00"/>
    <x v="269"/>
    <d v="2022-07-28T00:00:00"/>
    <n v="-4388.16"/>
    <n v="-4388.16"/>
    <x v="0"/>
    <n v="1"/>
    <n v="-4388.16"/>
    <n v="-4388.16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518"/>
    <d v="2022-07-28T00:00:00"/>
    <x v="269"/>
    <d v="2022-07-28T00:00:00"/>
    <n v="-84"/>
    <n v="-84"/>
    <x v="0"/>
    <n v="1"/>
    <n v="-84"/>
    <n v="-8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5e93c0c-1f3d-4931-8f31-3ad222fb51f2"/>
    <d v="2022-07-28T00:00:00"/>
    <x v="269"/>
    <d v="2022-07-28T00:00:00"/>
    <n v="-0.001051043330218308"/>
    <n v="-0.001051043330218308"/>
    <x v="3"/>
    <n v="8983.96668401874"/>
    <n v="-9.442538262141387"/>
    <n v="-9.442538262141387"/>
    <n v="1"/>
    <m/>
    <s v="Seamore"/>
    <m/>
    <m/>
    <m/>
    <m/>
    <m/>
    <s v="Envio de ENS do seamore para carteira do gabriel"/>
    <m/>
    <s v="Seamore"/>
    <m/>
    <x v="56"/>
    <s v="NFTs"/>
    <s v="Technology &amp; Infrastructure"/>
    <s v="Operating Costs"/>
    <s v="Operating Costs"/>
    <x v="7"/>
    <m/>
    <s v="0x8a6d005a4c672ff0ced0deef9ac307d115c948e088af4b562bd9ba6884294cb3"/>
    <n v="1"/>
    <n v="1"/>
  </r>
  <r>
    <s v="c1050901-df94-440a-b738-10c7ad09417a"/>
    <d v="2022-07-28T00:00:00"/>
    <x v="269"/>
    <d v="2022-07-28T00:00:00"/>
    <n v="-0.00084306569886324"/>
    <n v="-0.00084306569886324"/>
    <x v="3"/>
    <n v="8983.96668401874"/>
    <n v="-7.574074151026324"/>
    <n v="-7.574074151026324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70af645edfe7834ca068fd47afdbae53329096829cda0d175c6a72d665c1633e"/>
    <n v="1"/>
    <n v="1"/>
  </r>
  <r>
    <s v="4519"/>
    <d v="2022-07-27T00:00:00"/>
    <x v="270"/>
    <d v="2022-07-27T00:00:00"/>
    <n v="-56.3"/>
    <n v="-56.3"/>
    <x v="0"/>
    <n v="1"/>
    <n v="-56.3"/>
    <n v="-56.3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20"/>
    <d v="2022-07-27T00:00:00"/>
    <x v="270"/>
    <d v="2022-07-27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 Discord Nitro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21"/>
    <d v="2022-07-27T00:00:00"/>
    <x v="270"/>
    <d v="2022-07-27T00:00:00"/>
    <n v="-60.66"/>
    <n v="-60.66"/>
    <x v="0"/>
    <n v="1"/>
    <n v="-60.66"/>
    <n v="-60.66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f2702e5e-b2af-468e-94b7-c28b7afebc69"/>
    <d v="2022-07-27T00:00:00"/>
    <x v="270"/>
    <d v="2022-07-27T00:00:00"/>
    <n v="-0.000504708724885066"/>
    <n v="-0.000504708724885066"/>
    <x v="3"/>
    <n v="8624.23603793467"/>
    <n v="-4.352727173813841"/>
    <n v="-4.352727173813841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0b552ffc7a85e9ab72b8d403bcf7495dc6ee50362f0b02a8a9d13af071cbc47"/>
    <n v="1"/>
    <n v="1"/>
  </r>
  <r>
    <s v="39ea8a5d-cd2a-4af7-adeb-4d82bd86535d"/>
    <d v="2022-07-27T00:00:00"/>
    <x v="270"/>
    <d v="2022-07-27T00:00:00"/>
    <n v="-0.00058268733097445"/>
    <n v="-0.00058268733097445"/>
    <x v="3"/>
    <n v="8624.23603793467"/>
    <n v="-5.025233078637819"/>
    <n v="-5.02523307863781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600d2b0915481c2734305c61fde408d85b7d9aef516d695c3f579e6cdbf3727"/>
    <n v="1"/>
    <n v="1"/>
  </r>
  <r>
    <s v="2c3b6d40-a286-4eba-9b69-cb03c18ab3ff"/>
    <d v="2022-07-27T00:00:00"/>
    <x v="270"/>
    <d v="2022-07-27T00:00:00"/>
    <n v="-0.0007790672891243581"/>
    <n v="-0.0007790672891243581"/>
    <x v="3"/>
    <n v="8624.23603793467"/>
    <n v="-6.718860190842358"/>
    <n v="-6.718860190842358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5fd8b434f800fa146c0dcfdb98e3bff01bddb52adb0a02b31979f0728f9f2805"/>
    <n v="1"/>
    <n v="1"/>
  </r>
  <r>
    <s v="622133d6-3af0-408d-b854-2c1de3d3cc2e"/>
    <d v="2022-07-27T00:00:00"/>
    <x v="270"/>
    <d v="2022-07-27T00:00:00"/>
    <n v="-0.0006827011411868699"/>
    <n v="-0.0006827011411868699"/>
    <x v="3"/>
    <n v="8624.23603793467"/>
    <n v="-5.887775784962929"/>
    <n v="-5.88777578496292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417685844473a88791ba624d20d51d9882c7ca55935c7b6e108a152ede2e9e4"/>
    <n v="1"/>
    <n v="1"/>
  </r>
  <r>
    <s v="4d5de159-88a7-4302-a7a9-330f6a0e1743"/>
    <d v="2022-07-27T00:00:00"/>
    <x v="270"/>
    <d v="2022-07-27T00:00:00"/>
    <n v="-0.000620485943253683"/>
    <n v="-0.000620485943253683"/>
    <x v="3"/>
    <n v="8624.23603793467"/>
    <n v="-5.3512172328403"/>
    <n v="-5.3512172328403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19393f801f12106cbe7fc8fa1e5da04d5bee43a8b00f2a917487ce2c3a347e0"/>
    <n v="1"/>
    <n v="1"/>
  </r>
  <r>
    <s v="c2eea3b1-ddc2-4d14-96e8-f0d4958ebb1d"/>
    <d v="2022-07-26T00:00:00"/>
    <x v="271"/>
    <d v="2022-07-26T00:00:00"/>
    <n v="-0.000373537124765784"/>
    <n v="-0.000373537124765784"/>
    <x v="3"/>
    <n v="7810.398706896552"/>
    <n v="-2.917473876248535"/>
    <n v="-2.917473876248535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6771ec5fc52f0eb32112b99445a150a9ffd0d1e955627d670bb0c39b28ff2203"/>
    <n v="1"/>
    <n v="1"/>
  </r>
  <r>
    <s v="103750d1-d858-409a-9729-04578b625d79"/>
    <d v="2022-07-26T00:00:00"/>
    <x v="271"/>
    <d v="2022-07-26T00:00:00"/>
    <n v="-0.09026084610976767"/>
    <n v="-0.09026084610976767"/>
    <x v="3"/>
    <n v="7810.398706896552"/>
    <n v="-704.9731957391181"/>
    <n v="-704.9731957391181"/>
    <n v="1"/>
    <m/>
    <s v="Ledger"/>
    <m/>
    <m/>
    <m/>
    <m/>
    <m/>
    <s v="Criacão do contrato do seamore"/>
    <m/>
    <s v="Ledger"/>
    <m/>
    <x v="61"/>
    <s v="Blockchain"/>
    <s v="Technology &amp; Infrastructure"/>
    <s v="Operating Costs"/>
    <s v="Operating Costs"/>
    <x v="7"/>
    <m/>
    <s v="0x1d38d176bff7ffc5b7ec28ff85d5bd2657f0fe9b2ccb68999e63d6cf0c972485"/>
    <n v="1"/>
    <n v="1"/>
  </r>
  <r>
    <s v="3824092d-68d9-434c-80d6-009633142bd2"/>
    <d v="2022-07-26T00:00:00"/>
    <x v="271"/>
    <d v="2022-07-26T00:00:00"/>
    <n v="-0.00054742467432541"/>
    <n v="-0.00054742467432541"/>
    <x v="3"/>
    <n v="7810.398706896552"/>
    <n v="-4.275604968474448"/>
    <n v="-4.275604968474448"/>
    <n v="1"/>
    <m/>
    <s v="Ledger"/>
    <s v="Contrato Seamore"/>
    <m/>
    <m/>
    <m/>
    <m/>
    <s v="Mudança no horário das mintagens"/>
    <m/>
    <s v="Ledger"/>
    <m/>
    <x v="61"/>
    <s v="Blockchain"/>
    <s v="Technology &amp; Infrastructure"/>
    <s v="Operating Costs"/>
    <s v="Operating Costs"/>
    <x v="7"/>
    <m/>
    <s v="0x7bd9d1bac473e9b9f43956156587b7e435d80620882d4a022639e61ac21eb349"/>
    <n v="1"/>
    <n v="1"/>
  </r>
  <r>
    <s v="a7896fef-82b9-4b6d-8df1-3d73d4c6b733"/>
    <d v="2022-07-26T00:00:00"/>
    <x v="271"/>
    <d v="2022-07-26T00:00:00"/>
    <n v="0.0196"/>
    <n v="0.0196"/>
    <x v="3"/>
    <n v="7810.398706896552"/>
    <n v="153.0838146551724"/>
    <n v="153.0838146551724"/>
    <n v="1"/>
    <m/>
    <s v="Contrato Seamore"/>
    <s v="Ledger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f78231e5-8e35-4483-84ce-d35c868c7965"/>
    <d v="2022-07-26T00:00:00"/>
    <x v="271"/>
    <d v="2022-07-26T00:00:00"/>
    <n v="-0.0005339901543580081"/>
    <n v="-0.0005339901543580081"/>
    <x v="3"/>
    <n v="7810.398706896552"/>
    <n v="-4.170676011093276"/>
    <n v="-4.170676011093276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eb044cf1107a67bbc9d81fdbac8593bf965ff34d68aa71220b5994bc06b09a"/>
    <n v="1"/>
    <n v="1"/>
  </r>
  <r>
    <s v="9fb231ec-bd11-4594-a6b8-7cb69b2a7045"/>
    <d v="2022-07-26T00:00:00"/>
    <x v="271"/>
    <d v="2022-07-26T00:00:00"/>
    <n v="-0.1030143903638877"/>
    <n v="-0.1030143903638877"/>
    <x v="3"/>
    <n v="7810.398706896552"/>
    <n v="-804.5834612898451"/>
    <n v="-804.5834612898451"/>
    <n v="1"/>
    <m/>
    <s v="Ledger"/>
    <s v="Contrato Seamore"/>
    <m/>
    <m/>
    <m/>
    <m/>
    <s v="Teste de mint"/>
    <m/>
    <s v="Ledger"/>
    <m/>
    <x v="61"/>
    <s v="Blockchain"/>
    <s v="Technology &amp; Infrastructure"/>
    <s v="Operating Costs"/>
    <s v="Operating Costs"/>
    <x v="7"/>
    <m/>
    <s v="0x34ccae9ff49c3350ca3084be278d0165ca03048967419390753c8c20ffa8ee60"/>
    <n v="1"/>
    <n v="1"/>
  </r>
  <r>
    <s v="4d8bf842-b6fa-42f6-a788-aa3200d661ec"/>
    <d v="2022-07-26T00:00:00"/>
    <x v="271"/>
    <d v="2022-07-26T00:00:00"/>
    <n v="-0.00216642667065097"/>
    <n v="-0.00216642667065097"/>
    <x v="3"/>
    <n v="7810.398706896552"/>
    <n v="-16.92065606703854"/>
    <n v="-16.92065606703854"/>
    <n v="1"/>
    <m/>
    <s v="Ledger"/>
    <s v="Contrato Seamore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a0b787a5-1052-483d-8f4e-a0f9004d18e4"/>
    <d v="2022-07-26T00:00:00"/>
    <x v="271"/>
    <d v="2022-07-26T00:00:00"/>
    <n v="0.0784"/>
    <n v="0.0784"/>
    <x v="3"/>
    <n v="7810.398706896552"/>
    <n v="612.3352586206896"/>
    <n v="612.3352586206896"/>
    <n v="1"/>
    <m/>
    <s v="Contrato Seamore"/>
    <s v="Gnosis"/>
    <m/>
    <m/>
    <m/>
    <m/>
    <s v="Teste de withdraw"/>
    <m/>
    <s v="Gnosis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d8c673cd-9029-4d59-97c7-87c96da97ab8"/>
    <d v="2022-07-26T00:00:00"/>
    <x v="271"/>
    <d v="2022-07-26T00:00:00"/>
    <n v="-0.0008135597112234681"/>
    <n v="-0.0008135597112234681"/>
    <x v="3"/>
    <n v="7810.398706896552"/>
    <n v="-6.354225716522907"/>
    <n v="-6.354225716522907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7494e5453396bcd493eef30d0b472b87f6dea4b1633ae3d007c9c445711f6e"/>
    <n v="1"/>
    <n v="1"/>
  </r>
  <r>
    <s v="1b2b036d-f39e-43a4-8a3a-0ad38a23c3c9"/>
    <d v="2022-07-26T00:00:00"/>
    <x v="271"/>
    <d v="2022-07-26T00:00:00"/>
    <n v="0"/>
    <n v="0"/>
    <x v="3"/>
    <n v="7810.398706896552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c81a9e4be2f6883d4393b69d95f991f5b9fc7f5b00d7014b04670e07371eec"/>
    <n v="1"/>
    <n v="1"/>
  </r>
  <r>
    <s v="4522"/>
    <d v="2022-07-25T00:00:00"/>
    <x v="272"/>
    <d v="2022-07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4f89753-0304-4fd7-994e-6bc466ed9734"/>
    <d v="2022-07-25T00:00:00"/>
    <x v="272"/>
    <d v="2022-07-25T00:00:00"/>
    <n v="-0.090767987415804"/>
    <n v="-0.090767987415804"/>
    <x v="3"/>
    <n v="7760.442525634106"/>
    <n v="-704.3997495078268"/>
    <n v="-704.399749507826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c4828c22d7476fac672348ae602d2299a52f091aac622f4d64cfcdb2240fe7c"/>
    <n v="1"/>
    <n v="1"/>
  </r>
  <r>
    <s v="e40d1dd5-c3f2-41ab-a14f-4cfd9e1e7102"/>
    <d v="2022-07-24T00:00:00"/>
    <x v="273"/>
    <d v="2022-07-24T00:00:00"/>
    <n v="0.0007425"/>
    <n v="0.0007425"/>
    <x v="3"/>
    <n v="8802.865013774106"/>
    <n v="6.536127272727274"/>
    <n v="6.53612727272727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3c08c9b575cc74ce66e3835e857cb4d0b95cf23af751bd10e74d9cb9fc36076"/>
    <n v="1"/>
    <n v="1"/>
  </r>
  <r>
    <s v="4523"/>
    <d v="2022-07-22T00:00:00"/>
    <x v="274"/>
    <d v="2022-07-22T00:00:00"/>
    <n v="-191.95"/>
    <n v="-191.95"/>
    <x v="0"/>
    <n v="1"/>
    <n v="-191.95"/>
    <n v="-191.95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56313a0f-645a-4468-92b3-275f2a7d6208"/>
    <d v="2022-07-22T00:00:00"/>
    <x v="274"/>
    <d v="2022-07-22T00:00:00"/>
    <n v="-0.001343516742004662"/>
    <n v="-0.001343516742004662"/>
    <x v="3"/>
    <n v="8484.585635359117"/>
    <n v="-11.39918285007724"/>
    <n v="-11.39918285007724"/>
    <n v="1"/>
    <m/>
    <s v="Ledger"/>
    <m/>
    <m/>
    <m/>
    <m/>
    <m/>
    <s v="Envio do nft da reserva para o ganhador da loja do 55"/>
    <m/>
    <s v="Ledger"/>
    <m/>
    <x v="166"/>
    <s v="Blockchain"/>
    <s v="Technology &amp; Infrastructure"/>
    <s v="Operating Costs"/>
    <s v="Operating Costs"/>
    <x v="7"/>
    <m/>
    <s v="0xe4587cb2cd3d34529cd5920b798248d72fbae067a33d13095c47fffa8d82b84b"/>
    <n v="1"/>
    <n v="1"/>
  </r>
  <r>
    <s v="204467a0-d09b-4899-a955-48b570cb43f9"/>
    <d v="2022-07-22T00:00:00"/>
    <x v="274"/>
    <d v="2022-07-22T00:00:00"/>
    <n v="0.00225"/>
    <n v="0.00225"/>
    <x v="3"/>
    <n v="8484.585635359117"/>
    <n v="19.09031767955801"/>
    <n v="19.0903176795580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776a9b1e182d59f2448832021da016ae4d16b4f6f18b4a52afc2814081986a4"/>
    <n v="1"/>
    <n v="1"/>
  </r>
  <r>
    <s v="0141f648-e683-4920-a4c0-824c94a3117f"/>
    <d v="2022-07-22T00:00:00"/>
    <x v="274"/>
    <d v="2022-07-22T00:00:00"/>
    <n v="-0.00153661126399128"/>
    <n v="-0.00153661126399128"/>
    <x v="3"/>
    <n v="8484.585635359117"/>
    <n v="-13.03750985759143"/>
    <n v="-13.03750985759143"/>
    <n v="1"/>
    <m/>
    <s v="55Unity"/>
    <m/>
    <m/>
    <m/>
    <m/>
    <m/>
    <s v="Envio do nft da reserva para o ganhador da loja do 55"/>
    <m/>
    <s v="55Unity"/>
    <m/>
    <x v="166"/>
    <s v="Blockchain"/>
    <s v="Technology &amp; Infrastructure"/>
    <s v="Operating Costs"/>
    <s v="Operating Costs"/>
    <x v="7"/>
    <m/>
    <s v="0x100f07be63aa4d27cd1546acdc8aa0a7ec1afac2a4783298bfe8f5c5a2b6c6a5"/>
    <n v="1"/>
    <n v="1"/>
  </r>
  <r>
    <s v="81ec8944-0ff2-4a50-820a-0ae32d1e7fce"/>
    <d v="2022-07-20T00:00:00"/>
    <x v="275"/>
    <d v="2022-07-20T00:00:00"/>
    <n v="0.00225"/>
    <n v="0.00225"/>
    <x v="3"/>
    <n v="8342.763157894737"/>
    <n v="18.77121710526315"/>
    <n v="18.7712171052631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04cd81ecd0f1fa3c20191cf90909f07ab461b56f660fffbc81a0957cc7154ecb"/>
    <n v="1"/>
    <n v="1"/>
  </r>
  <r>
    <s v="4524"/>
    <d v="2022-07-19T00:00:00"/>
    <x v="276"/>
    <d v="2022-07-19T00:00:00"/>
    <n v="-288.64"/>
    <n v="-288.64"/>
    <x v="0"/>
    <n v="1"/>
    <n v="-288.64"/>
    <n v="-288.64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525"/>
    <d v="2022-07-19T00:00:00"/>
    <x v="276"/>
    <d v="2022-07-19T00:00:00"/>
    <n v="-340.58"/>
    <n v="-340.58"/>
    <x v="0"/>
    <n v="1"/>
    <n v="-340.58"/>
    <n v="-340.58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6"/>
    <d v="2022-07-19T00:00:00"/>
    <x v="276"/>
    <d v="2022-07-19T00:00:00"/>
    <n v="-1055.81"/>
    <n v="-1055.81"/>
    <x v="0"/>
    <n v="1"/>
    <n v="-1055.81"/>
    <n v="-1055.81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7"/>
    <d v="2022-07-16T00:00:00"/>
    <x v="277"/>
    <d v="2022-07-16T00:00:00"/>
    <n v="-116.98"/>
    <n v="-116.98"/>
    <x v="0"/>
    <n v="1"/>
    <n v="-116.98"/>
    <n v="-116.98"/>
    <n v="1"/>
    <m/>
    <s v="Mercado Pago"/>
    <s v="Webflow.Com"/>
    <n v="100"/>
    <m/>
    <s v="Webflow.Com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28"/>
    <d v="2022-07-15T00:00:00"/>
    <x v="278"/>
    <d v="2022-07-1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98"/>
    <s v="Despesas com Pessoal"/>
    <s v="People"/>
    <s v="People"/>
    <s v="People"/>
    <x v="9"/>
    <m/>
    <m/>
    <n v="0"/>
    <n v="0"/>
  </r>
  <r>
    <s v="4529"/>
    <d v="2022-07-15T00:00:00"/>
    <x v="278"/>
    <d v="2022-07-15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Propriedade Intelectual Lima &amp; Feigelson"/>
    <m/>
    <s v="Cora"/>
    <m/>
    <x v="49"/>
    <s v="Propriedade Intelectual"/>
    <s v="Legal"/>
    <s v="Operating Costs"/>
    <s v="Operating Costs"/>
    <x v="1"/>
    <m/>
    <m/>
    <n v="0"/>
    <n v="0"/>
  </r>
  <r>
    <s v="4530"/>
    <d v="2022-07-14T00:00:00"/>
    <x v="279"/>
    <d v="2022-07-14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31"/>
    <d v="2022-07-13T00:00:00"/>
    <x v="280"/>
    <d v="2022-07-13T00:00:00"/>
    <n v="-14.65"/>
    <n v="-14.65"/>
    <x v="0"/>
    <n v="1"/>
    <n v="-14.65"/>
    <n v="-14.65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0c524735-9b94-4a38-9d79-69ca7394c417"/>
    <d v="2022-07-13T00:00:00"/>
    <x v="280"/>
    <d v="2022-07-13T00:00:00"/>
    <n v="0.00525"/>
    <n v="0.00525"/>
    <x v="3"/>
    <n v="6041.029810298103"/>
    <n v="31.71540650406504"/>
    <n v="31.7154065040650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a5ff5e81d806876be43b4961802a733896782c1bfaefaab3b7a39e7dec1fc4"/>
    <n v="1"/>
    <n v="1"/>
  </r>
  <r>
    <s v="80409208-f34e-4a7f-8b40-3134d52f0e66"/>
    <d v="2022-07-13T00:00:00"/>
    <x v="280"/>
    <d v="2022-07-13T00:00:00"/>
    <n v="-0.00129745361487599"/>
    <n v="-0.00129745361487599"/>
    <x v="3"/>
    <n v="6041.029810298103"/>
    <n v="-7.83795596494489"/>
    <n v="-7.83795596494489"/>
    <n v="1"/>
    <m/>
    <s v="Ledger"/>
    <s v="AREZZO INDÚSTRIA E COMERCIO S.A"/>
    <m/>
    <m/>
    <m/>
    <m/>
    <s v="Permissão dada ao opensea para enviar mais de um token ao mesmo tempo"/>
    <m/>
    <s v="Ledger"/>
    <m/>
    <x v="61"/>
    <s v="Blockchain"/>
    <s v="Technology &amp; Infrastructure"/>
    <s v="Operating Costs"/>
    <s v="Operating Costs"/>
    <x v="7"/>
    <m/>
    <s v="0x1985852d866e34bd6885d3b03055be54778b071bdabb9f5c66713db091a92977"/>
    <n v="1"/>
    <n v="1"/>
  </r>
  <r>
    <s v="02d09270-b1fa-4790-a9fc-397bb9fd03ef"/>
    <d v="2022-07-13T00:00:00"/>
    <x v="280"/>
    <d v="2022-07-13T00:00:00"/>
    <n v="-0.007107672216979858"/>
    <n v="-0.007107672216979858"/>
    <x v="3"/>
    <n v="6041.029810298103"/>
    <n v="-42.93765974460293"/>
    <n v="-42.93765974460293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8a96e2656d758b6d91c281400c57e3d3cfaf6b9e65a3a35e5810ec9252dba862"/>
    <n v="1"/>
    <n v="1"/>
  </r>
  <r>
    <s v="4532"/>
    <d v="2022-07-12T00:00:00"/>
    <x v="281"/>
    <d v="2022-07-12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94cad83-07af-4d43-a48a-369aff9b2a89"/>
    <d v="2022-07-12T00:00:00"/>
    <x v="281"/>
    <d v="2022-07-12T00:00:00"/>
    <n v="-0.001985563189652022"/>
    <n v="-0.001985563189652022"/>
    <x v="3"/>
    <n v="5674.890590809628"/>
    <n v="-11.26785386241421"/>
    <n v="-11.26785386241421"/>
    <n v="1"/>
    <m/>
    <s v="Ledger"/>
    <m/>
    <m/>
    <m/>
    <m/>
    <m/>
    <s v="Envio de NFT da loja do 55"/>
    <m/>
    <s v="Ledger"/>
    <m/>
    <x v="56"/>
    <s v="NFTs"/>
    <s v="Technology &amp; Infrastructure"/>
    <s v="Operating Costs"/>
    <s v="Operating Costs"/>
    <x v="7"/>
    <m/>
    <s v="0x13d8388a223c08308b096ccb4423bb52ad6b2081b1d466a016578a9067f0b83f"/>
    <n v="1"/>
    <n v="1"/>
  </r>
  <r>
    <s v="82c02ad4-db74-4542-aec2-3d6214bfbe43"/>
    <d v="2022-07-12T00:00:00"/>
    <x v="281"/>
    <d v="2022-07-12T00:00:00"/>
    <n v="-0.001116482937607836"/>
    <n v="-0.001116482937607836"/>
    <x v="3"/>
    <n v="5674.890590809628"/>
    <n v="-6.335918517430201"/>
    <n v="-6.33591851743020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c63f34870d7c6120b0e72d9fab1585fd47c6b3814a0d72a6199dacdfa831a19b"/>
    <n v="1"/>
    <n v="1"/>
  </r>
  <r>
    <s v="3876"/>
    <d v="2022-07-11T00:00:00"/>
    <x v="282"/>
    <d v="2022-07-11T00:00:00"/>
    <n v="-58.58"/>
    <n v="-58.58"/>
    <x v="0"/>
    <n v="1"/>
    <n v="-58.58"/>
    <n v="-58.58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534"/>
    <d v="2022-07-11T00:00:00"/>
    <x v="282"/>
    <d v="2022-07-11T00:00:00"/>
    <n v="-335.86"/>
    <n v="-335.86"/>
    <x v="0"/>
    <n v="1"/>
    <n v="-335.86"/>
    <n v="-335.8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535"/>
    <d v="2022-07-11T00:00:00"/>
    <x v="282"/>
    <d v="2022-07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0f3ce4bf-7b45-44f5-9330-fd2b133aa540"/>
    <d v="2022-07-10T00:00:00"/>
    <x v="283"/>
    <d v="2022-07-10T00:00:00"/>
    <n v="0.002625"/>
    <n v="0.002625"/>
    <x v="3"/>
    <n v="6186.062533121356"/>
    <n v="16.23841414944356"/>
    <n v="16.2384141494435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7a1a73c7611c24e77fc8aa835c1e72fa466093654eac9d3801bd2cf8387e3ac"/>
    <n v="1"/>
    <n v="1"/>
  </r>
  <r>
    <s v="6a12e078-dc20-4ae4-87f0-5c3597a1b366"/>
    <d v="2022-07-10T00:00:00"/>
    <x v="283"/>
    <d v="2022-07-10T00:00:00"/>
    <n v="0.0009225"/>
    <n v="0.0009225"/>
    <x v="3"/>
    <n v="6186.062533121356"/>
    <n v="5.706642686804451"/>
    <n v="5.70664268680445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c2c3b52f9b906f391c3cb5257b6d33421e27b4254077cfb0032818f1220166a3"/>
    <n v="1"/>
    <n v="1"/>
  </r>
  <r>
    <s v="6520bf20-06d0-41b2-a987-f9731cf3334f"/>
    <d v="2022-07-10T00:00:00"/>
    <x v="283"/>
    <d v="2022-07-10T00:00:00"/>
    <n v="0.05249174999997"/>
    <n v="0.05249174999997"/>
    <x v="3"/>
    <n v="6186.062533121356"/>
    <n v="324.7172479727873"/>
    <n v="324.7172479727873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e5d422a69a998353d178b6f5fe4527a518d1181cfe4d548c85660f7bdacfbd"/>
    <n v="1"/>
    <n v="1"/>
  </r>
  <r>
    <s v="afe43a82-35e7-40d3-ab2d-37a14f809e42"/>
    <d v="2022-07-09T00:00:00"/>
    <x v="284"/>
    <d v="2022-07-09T00:00:00"/>
    <n v="0.006"/>
    <n v="0.006"/>
    <x v="3"/>
    <n v="6450.318133616119"/>
    <n v="38.70190880169671"/>
    <n v="38.7019088016967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3bb0aa8ac7f1a6b1f2fca989ad24bd768737cf5a4a0d0ee008fe624edb48ea"/>
    <n v="1"/>
    <n v="1"/>
  </r>
  <r>
    <s v="03c6f7aa-ba6d-4b28-aba0-de5b9fea85ee"/>
    <d v="2022-07-09T00:00:00"/>
    <x v="284"/>
    <d v="2022-07-09T00:00:00"/>
    <n v="0.0009"/>
    <n v="0.0009"/>
    <x v="3"/>
    <n v="6450.318133616119"/>
    <n v="5.805286320254507"/>
    <n v="5.80528632025450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22ffff6adc73a38dd3c6f0bd99ac76946da31134e255b852f2e6caae9f40fd5"/>
    <n v="1"/>
    <n v="1"/>
  </r>
  <r>
    <s v="4536"/>
    <d v="2022-07-08T00:00:00"/>
    <x v="285"/>
    <d v="2022-07-08T00:00:00"/>
    <n v="-516.4299999999999"/>
    <n v="-516.4299999999999"/>
    <x v="0"/>
    <n v="1"/>
    <n v="-516.4299999999999"/>
    <n v="-516.4299999999999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537"/>
    <d v="2022-07-08T00:00:00"/>
    <x v="285"/>
    <d v="2022-07-08T00:00:00"/>
    <n v="-1131.52"/>
    <n v="-1131.52"/>
    <x v="0"/>
    <n v="1"/>
    <n v="-1131.52"/>
    <n v="-1131.52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94"/>
    <d v="2022-07-07T00:00:00"/>
    <x v="286"/>
    <d v="2022-07-07T00:00:00"/>
    <n v="14000"/>
    <n v="14000"/>
    <x v="0"/>
    <n v="1"/>
    <n v="14000"/>
    <n v="14000"/>
    <n v="1"/>
    <m/>
    <s v="Zion Ventures Participacoes Ltda"/>
    <s v="Cora"/>
    <n v="100"/>
    <s v="Lumx"/>
    <s v="Zion Ventures Participacoes Ltda"/>
    <m/>
    <s v="Aporte Restante Bruno Feigelson"/>
    <m/>
    <s v="Cora"/>
    <m/>
    <x v="110"/>
    <s v="Aporte"/>
    <s v="Investment"/>
    <s v="Investment Subscription"/>
    <s v="Investment Subscription"/>
    <x v="15"/>
    <m/>
    <m/>
    <n v="0"/>
    <n v="0"/>
  </r>
  <r>
    <s v="b2510828-24e0-4983-be18-658a494aa67c"/>
    <d v="2022-07-07T00:00:00"/>
    <x v="286"/>
    <d v="2022-07-07T00:00:00"/>
    <n v="0.0008474999999999999"/>
    <n v="0.0008474999999999999"/>
    <x v="3"/>
    <n v="6637.895866881375"/>
    <n v="5.625616747181965"/>
    <n v="5.62561674718196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3b40828b6ac6e76aa41115abbcdfbc7fa006588f4a844421140be7f47cad066"/>
    <n v="1"/>
    <n v="1"/>
  </r>
  <r>
    <s v="4070"/>
    <d v="2022-07-06T00:00:00"/>
    <x v="287"/>
    <d v="2022-07-06T00:00:00"/>
    <n v="-2000"/>
    <n v="-2000"/>
    <x v="0"/>
    <n v="1"/>
    <n v="-2000"/>
    <n v="-2000"/>
    <n v="1"/>
    <m/>
    <s v="Cora"/>
    <s v="Arthur Guedes"/>
    <n v="100"/>
    <m/>
    <s v="Arthur Guedes"/>
    <m/>
    <s v="Prestação de Serviços Seamore"/>
    <m/>
    <s v="Cora"/>
    <m/>
    <x v="98"/>
    <s v="Despesas com Pessoal"/>
    <s v="People"/>
    <s v="People"/>
    <s v="People"/>
    <x v="9"/>
    <m/>
    <m/>
    <n v="0"/>
    <n v="0"/>
  </r>
  <r>
    <s v="4538"/>
    <d v="2022-07-06T00:00:00"/>
    <x v="287"/>
    <d v="2022-07-06T00:00:00"/>
    <n v="-2500"/>
    <n v="-2500"/>
    <x v="0"/>
    <n v="1"/>
    <n v="-2500"/>
    <n v="-2500"/>
    <n v="1"/>
    <m/>
    <s v="Cora"/>
    <s v="Gabriel Veras Lima"/>
    <n v="100"/>
    <m/>
    <s v="Gabriel Veras Lim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39"/>
    <d v="2022-07-06T00:00:00"/>
    <x v="287"/>
    <d v="2022-07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540"/>
    <d v="2022-07-06T00:00:00"/>
    <x v="287"/>
    <d v="2022-07-06T00:00:00"/>
    <n v="-320"/>
    <n v="-320"/>
    <x v="0"/>
    <n v="1"/>
    <n v="-320"/>
    <n v="-320"/>
    <n v="1"/>
    <m/>
    <s v="Cora"/>
    <s v="Gabriel Miguel Oliveira 43769684800"/>
    <n v="100"/>
    <m/>
    <s v="Gabriel Miguel Oliveira 43769684800"/>
    <m/>
    <s v="Ilustração das Páginas do 55unity"/>
    <m/>
    <s v="Cora"/>
    <m/>
    <x v="98"/>
    <s v="Despesas com Pessoal"/>
    <s v="People"/>
    <s v="People"/>
    <s v="People"/>
    <x v="9"/>
    <m/>
    <m/>
    <n v="0"/>
    <n v="0"/>
  </r>
  <r>
    <s v="4542"/>
    <d v="2022-07-06T00:00:00"/>
    <x v="287"/>
    <d v="2022-07-06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543"/>
    <d v="2022-07-06T00:00:00"/>
    <x v="287"/>
    <d v="2022-07-06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544"/>
    <d v="2022-07-06T00:00:00"/>
    <x v="287"/>
    <d v="2022-07-06T00:00:00"/>
    <n v="-86.40000000000001"/>
    <n v="-86.40000000000001"/>
    <x v="0"/>
    <n v="1"/>
    <n v="-86.40000000000001"/>
    <n v="-86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761"/>
    <d v="2022-07-06T00:00:00"/>
    <x v="287"/>
    <d v="2022-07-06T00:00:00"/>
    <n v="50000"/>
    <n v="50000"/>
    <x v="0"/>
    <n v="1"/>
    <n v="50000"/>
    <n v="5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2"/>
    <d v="2022-07-06T00:00:00"/>
    <x v="287"/>
    <d v="2022-07-06T00:00:00"/>
    <n v="-50000"/>
    <n v="-50000"/>
    <x v="0"/>
    <n v="1"/>
    <n v="-50000"/>
    <n v="-5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545"/>
    <d v="2022-07-05T00:00:00"/>
    <x v="288"/>
    <d v="2022-07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6"/>
    <d v="2022-07-05T00:00:00"/>
    <x v="288"/>
    <d v="2022-07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7"/>
    <d v="2022-07-05T00:00:00"/>
    <x v="288"/>
    <d v="2022-07-05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48"/>
    <d v="2022-07-05T00:00:00"/>
    <x v="288"/>
    <d v="2022-07-05T00:00:00"/>
    <n v="-1172"/>
    <n v="-1172"/>
    <x v="0"/>
    <n v="1"/>
    <n v="-1172"/>
    <n v="-1172"/>
    <n v="1"/>
    <m/>
    <s v="Cora"/>
    <s v="Carol Sampaio Nonato"/>
    <n v="100"/>
    <m/>
    <s v="Carol Sampaio Nona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9"/>
    <d v="2022-07-05T00:00:00"/>
    <x v="288"/>
    <d v="2022-07-05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0"/>
    <d v="2022-07-05T00:00:00"/>
    <x v="288"/>
    <d v="2022-07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1"/>
    <d v="2022-07-05T00:00:00"/>
    <x v="288"/>
    <d v="2022-07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2"/>
    <d v="2022-07-05T00:00:00"/>
    <x v="288"/>
    <d v="2022-07-05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3"/>
    <d v="2022-07-05T00:00:00"/>
    <x v="288"/>
    <d v="2022-07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Estágio"/>
    <m/>
    <s v="Cora"/>
    <m/>
    <x v="40"/>
    <s v="Despesas com Pessoal"/>
    <s v="People"/>
    <s v="People"/>
    <s v="People"/>
    <x v="9"/>
    <m/>
    <m/>
    <n v="0"/>
    <n v="0"/>
  </r>
  <r>
    <s v="4554"/>
    <d v="2022-07-05T00:00:00"/>
    <x v="288"/>
    <d v="2022-07-05T00:00:00"/>
    <n v="-1000"/>
    <n v="-1000"/>
    <x v="0"/>
    <n v="1"/>
    <n v="-1000"/>
    <n v="-1000"/>
    <n v="1"/>
    <m/>
    <s v="Cora"/>
    <s v="Guilherme de Souza Ramos"/>
    <n v="100"/>
    <m/>
    <s v="Guilherme de Souza Ram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5"/>
    <d v="2022-07-05T00:00:00"/>
    <x v="288"/>
    <d v="2022-07-05T00:00:00"/>
    <n v="-117.78"/>
    <n v="-117.78"/>
    <x v="0"/>
    <n v="1"/>
    <n v="-117.78"/>
    <n v="-117.78"/>
    <n v="1"/>
    <m/>
    <s v="Cora"/>
    <s v="Bruno Leão Teixeira"/>
    <n v="100"/>
    <s v="Tecnologia"/>
    <s v="Bruno Leão Teixeira"/>
    <m/>
    <s v="Estorno Ao Colaborador Bruno Leão"/>
    <m/>
    <s v="Cora"/>
    <m/>
    <x v="38"/>
    <s v="Software"/>
    <s v="Technology &amp; Infrastructure"/>
    <s v="Technology &amp; Infrastructure"/>
    <s v="Technology &amp; Infrastructure"/>
    <x v="3"/>
    <m/>
    <m/>
    <n v="0"/>
    <n v="0"/>
  </r>
  <r>
    <s v="4556"/>
    <d v="2022-07-05T00:00:00"/>
    <x v="288"/>
    <d v="2022-07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557"/>
    <d v="2022-07-05T00:00:00"/>
    <x v="288"/>
    <d v="2022-07-05T00:00:00"/>
    <n v="-1280"/>
    <n v="-1280"/>
    <x v="0"/>
    <n v="1"/>
    <n v="-1280"/>
    <n v="-1280"/>
    <n v="1"/>
    <m/>
    <s v="Cora"/>
    <s v="J D Marvin Mael Destin"/>
    <n v="100"/>
    <m/>
    <s v="J D Marvin Mael Destin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8"/>
    <d v="2022-07-05T00:00:00"/>
    <x v="288"/>
    <d v="2022-07-05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59"/>
    <d v="2022-07-05T00:00:00"/>
    <x v="288"/>
    <d v="2022-07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0"/>
    <d v="2022-07-05T00:00:00"/>
    <x v="288"/>
    <d v="2022-07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1"/>
    <d v="2022-07-05T00:00:00"/>
    <x v="288"/>
    <d v="2022-07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2"/>
    <d v="2022-07-05T00:00:00"/>
    <x v="288"/>
    <d v="2022-07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o de Serviços"/>
    <m/>
    <s v="Cora"/>
    <m/>
    <x v="39"/>
    <s v="Despesas com Pessoal"/>
    <s v="People"/>
    <s v="People"/>
    <s v="People"/>
    <x v="9"/>
    <m/>
    <m/>
    <n v="0"/>
    <n v="0"/>
  </r>
  <r>
    <s v="4563"/>
    <d v="2022-07-05T00:00:00"/>
    <x v="288"/>
    <d v="2022-07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4"/>
    <d v="2022-07-05T00:00:00"/>
    <x v="288"/>
    <d v="2022-07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65"/>
    <d v="2022-07-05T00:00:00"/>
    <x v="288"/>
    <d v="2022-07-05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"/>
    <m/>
    <s v="Cora"/>
    <m/>
    <x v="42"/>
    <s v="Despesa de Marketing"/>
    <s v="Marketing"/>
    <s v="Operating Costs"/>
    <s v="Operating Costs"/>
    <x v="8"/>
    <m/>
    <m/>
    <n v="0"/>
    <n v="0"/>
  </r>
  <r>
    <s v="4566"/>
    <d v="2022-07-05T00:00:00"/>
    <x v="288"/>
    <d v="2022-07-05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67"/>
    <d v="2022-07-05T00:00:00"/>
    <x v="288"/>
    <d v="2022-07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8"/>
    <d v="2022-07-05T00:00:00"/>
    <x v="288"/>
    <d v="2022-07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9"/>
    <d v="2022-07-05T00:00:00"/>
    <x v="288"/>
    <d v="2022-07-05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70"/>
    <d v="2022-07-05T00:00:00"/>
    <x v="288"/>
    <d v="2022-07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1"/>
    <d v="2022-07-05T00:00:00"/>
    <x v="288"/>
    <d v="2022-07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2"/>
    <d v="2022-07-05T00:00:00"/>
    <x v="288"/>
    <d v="2022-07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3"/>
    <d v="2022-07-05T00:00:00"/>
    <x v="288"/>
    <d v="2022-07-05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4"/>
    <d v="2022-07-05T00:00:00"/>
    <x v="288"/>
    <d v="2022-07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5"/>
    <d v="2022-07-05T00:00:00"/>
    <x v="288"/>
    <d v="2022-07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76"/>
    <d v="2022-07-05T00:00:00"/>
    <x v="288"/>
    <d v="2022-07-05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7"/>
    <d v="2022-07-05T00:00:00"/>
    <x v="288"/>
    <d v="2022-07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3918"/>
    <d v="2022-07-04T00:00:00"/>
    <x v="289"/>
    <d v="2022-07-04T00:00:00"/>
    <n v="-99.83"/>
    <n v="-99.83"/>
    <x v="0"/>
    <n v="1"/>
    <n v="-99.83"/>
    <n v="-99.83"/>
    <n v="1"/>
    <m/>
    <s v="Mercado Pago"/>
    <s v="Tam Linhas Aereas S/A."/>
    <n v="100"/>
    <m/>
    <s v="Tam Linhas Aereas S/A."/>
    <m/>
    <s v="Passagem de Avião Gabriel"/>
    <m/>
    <s v="Mercado Pago"/>
    <m/>
    <x v="75"/>
    <s v="Gestão - Avião"/>
    <s v="Gestão"/>
    <s v="Governance"/>
    <s v="Governance"/>
    <x v="6"/>
    <m/>
    <m/>
    <n v="0"/>
    <n v="0"/>
  </r>
  <r>
    <s v="4579"/>
    <d v="2022-07-04T00:00:00"/>
    <x v="289"/>
    <d v="2022-07-04T00:00:00"/>
    <n v="-8333.139999999999"/>
    <n v="-8333.139999999999"/>
    <x v="0"/>
    <n v="1"/>
    <n v="-8333.139999999999"/>
    <n v="-8333.139999999999"/>
    <n v="1"/>
    <m/>
    <s v="Cora"/>
    <s v="Gabriel Polverelli Nogueira"/>
    <n v="100"/>
    <s v="Tecnologia"/>
    <s v="Gabriel Polverelli Nogueira"/>
    <m/>
    <s v="Reembolso Software"/>
    <m/>
    <s v="Cora"/>
    <m/>
    <x v="162"/>
    <s v="Outros"/>
    <s v="Others"/>
    <s v="Administrative Costs"/>
    <s v="Administrative Costs"/>
    <x v="5"/>
    <m/>
    <m/>
    <n v="0"/>
    <n v="0"/>
  </r>
  <r>
    <s v="762"/>
    <d v="2022-07-04T00:00:00"/>
    <x v="289"/>
    <d v="2022-07-04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3"/>
    <d v="2022-07-04T00:00:00"/>
    <x v="289"/>
    <d v="2022-07-04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1c76e91-d6a6-4e81-af59-dc4356221755"/>
    <d v="2022-07-04T00:00:00"/>
    <x v="289"/>
    <d v="2022-07-04T00:00:00"/>
    <n v="0.00075"/>
    <n v="0.00075"/>
    <x v="3"/>
    <n v="6135.592315901814"/>
    <n v="4.60169423692636"/>
    <n v="4.601694236926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94f87fbe6dbbce6cd0d2614a9b6c40e32f8ddcdf7381d5aefa89d3d330736b"/>
    <n v="1"/>
    <n v="1"/>
  </r>
  <r>
    <s v="4580"/>
    <d v="2022-07-03T00:00:00"/>
    <x v="290"/>
    <d v="2022-07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581"/>
    <d v="2022-07-02T00:00:00"/>
    <x v="291"/>
    <d v="2022-07-02T00:00:00"/>
    <n v="-3942.86"/>
    <n v="-3942.86"/>
    <x v="0"/>
    <n v="1"/>
    <n v="-3942.86"/>
    <n v="-3942.86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da0b25c6-7b8c-4902-a9dd-e9cb65a03f42"/>
    <d v="2022-07-02T00:00:00"/>
    <x v="291"/>
    <d v="2022-07-02T00:00:00"/>
    <n v="0.001575"/>
    <n v="0.001575"/>
    <x v="3"/>
    <n v="5686.712913553895"/>
    <n v="8.956572838847386"/>
    <n v="8.95657283884738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047ee9dcdd64361ccebc018d246e5fac8491cd0a3b14a5f3724e872bb2b737f"/>
    <n v="1"/>
    <n v="1"/>
  </r>
  <r>
    <s v="84a0e81e-f1d3-4977-9a1f-3f89bfeefe48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88347c36756a97a93a991037accd3942453726bce2743a3f026b3520a95e567"/>
    <n v="1"/>
    <n v="1"/>
  </r>
  <r>
    <s v="0e301f3c-8ae0-4f09-ad63-e3811d76b0e6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290acf33b1fa31b7b255fb0ae0bc83a9fdfa71a5ca9c950da15086713ef34a5"/>
    <n v="1"/>
    <n v="1"/>
  </r>
  <r>
    <s v="dc65aa28-7417-4440-b7f0-1b2bb709a8bc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a5b82b72a11578512ec4a14fe7baf1763cb0db73f2ee9398b8d7440cca686c8"/>
    <n v="1"/>
    <n v="1"/>
  </r>
  <r>
    <s v="18a778c3-b199-45a7-933a-453723d10339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5188f4507cd5bb00d92abf74409fad01ea8b61c209d0fdb44a814e8323dde060"/>
    <n v="1"/>
    <n v="1"/>
  </r>
  <r>
    <s v="eb517039-a883-407a-8071-8e19d10c4433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6361978036eeca4b5a15f0678c733b8c7f712025b153f22025ee3188e26a99c"/>
    <n v="1"/>
    <n v="1"/>
  </r>
  <r>
    <s v="6ce0e9ed-fab8-4f6d-af36-7c20461abf92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10223f78-32f6-4941-97ba-497418a6a972"/>
    <d v="2022-07-02T00:00:00"/>
    <x v="291"/>
    <d v="2022-07-02T00:00:00"/>
    <n v="0.000675"/>
    <n v="0.000675"/>
    <x v="2"/>
    <n v="5697.705442902881"/>
    <n v="3.845951173959445"/>
    <n v="3.845951173959445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395"/>
    <d v="2022-07-01T00:00:00"/>
    <x v="292"/>
    <d v="2022-07-01T00:00:00"/>
    <n v="538755.14"/>
    <n v="538755.14"/>
    <x v="0"/>
    <n v="1"/>
    <n v="538755.14"/>
    <n v="538755.14"/>
    <n v="1"/>
    <m/>
    <s v="Lumx Studios S/A"/>
    <s v="Mercado Bitcoin"/>
    <n v="100"/>
    <s v="Lumx"/>
    <s v="Lumx Studios S/A"/>
    <m/>
    <s v="Conversão Usdc-Brl"/>
    <m/>
    <s v="Mercado Bitcoin"/>
    <m/>
    <x v="71"/>
    <s v="Conversões"/>
    <s v="Financial Revenue"/>
    <s v="Financial Revenue"/>
    <s v="Financial Revenue"/>
    <x v="14"/>
    <m/>
    <m/>
    <n v="0"/>
    <n v="0"/>
  </r>
  <r>
    <s v="4582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83"/>
    <d v="2022-07-01T00:00:00"/>
    <x v="292"/>
    <d v="2022-07-01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584"/>
    <d v="2022-07-01T00:00:00"/>
    <x v="292"/>
    <d v="2022-07-01T00:00:00"/>
    <n v="-230.21"/>
    <n v="-230.21"/>
    <x v="0"/>
    <n v="1"/>
    <n v="-230.21"/>
    <n v="-230.21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85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1"/>
    <s v="Corporate/Societário"/>
    <s v="Legal"/>
    <s v="Operating Costs"/>
    <s v="Operating Costs"/>
    <x v="1"/>
    <m/>
    <m/>
    <n v="0"/>
    <n v="0"/>
  </r>
  <r>
    <s v="178f0fac-42b4-4ccd-b564-3cded067038a"/>
    <d v="2022-07-01T00:00:00"/>
    <x v="292"/>
    <d v="2022-07-01T00:00:00"/>
    <n v="-0.000785778825090999"/>
    <n v="-0.000785778825090999"/>
    <x v="3"/>
    <n v="5657.807486631016"/>
    <n v="-4.445785319435978"/>
    <n v="-4.445785319435978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8f261980-3e50-4bc5-bd92-42e66786a962"/>
    <d v="2022-07-01T00:00:00"/>
    <x v="292"/>
    <d v="2022-07-01T00:00:00"/>
    <n v="0.000882"/>
    <n v="0.000882"/>
    <x v="3"/>
    <n v="5657.807486631016"/>
    <n v="4.990186203208556"/>
    <n v="4.990186203208556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6ba5bcf9-ad6b-4f10-bc4e-c39c94d920e5"/>
    <d v="2022-07-01T00:00:00"/>
    <x v="292"/>
    <d v="2022-07-01T00:00:00"/>
    <n v="0"/>
    <n v="0"/>
    <x v="3"/>
    <n v="5657.807486631016"/>
    <n v="0"/>
    <n v="0"/>
    <n v="1"/>
    <m/>
    <s v="Caio Barbos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058e5812-92b7-479d-b552-37ced11b2a6f"/>
    <d v="2022-07-01T00:00:00"/>
    <x v="292"/>
    <d v="2022-07-01T00:00:00"/>
    <n v="0.000675"/>
    <n v="0.000675"/>
    <x v="3"/>
    <n v="5657.807486631016"/>
    <n v="3.819020053475936"/>
    <n v="3.8190200534759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d1e995bdc641af5aade73dcb58b8dc066645cd8007a29275dba4cc6dd8eb73a"/>
    <n v="1"/>
    <n v="1"/>
  </r>
  <r>
    <s v="9364e0a6-225e-4972-98fb-00360e066533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9ecb6e72-ca7e-41ff-9568-48d2379a514e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2acabd1b-ea97-4a23-bf8a-d8df95835c7e"/>
    <d v="2022-07-01T00:00:00"/>
    <x v="292"/>
    <d v="2022-07-01T00:00:00"/>
    <n v="109142.89863"/>
    <n v="109142.89863"/>
    <x v="5"/>
    <n v="5.346524064171123"/>
    <n v="583535.1339586845"/>
    <n v="583535.1339586845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4586"/>
    <d v="2022-06-30T00:00:00"/>
    <x v="293"/>
    <d v="2022-06-30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587"/>
    <d v="2022-06-30T00:00:00"/>
    <x v="293"/>
    <d v="2022-06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ae9b285-18a7-4af9-8855-b8a6ff6bfdc3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54f30f55a04f20db82498119ab3a348aa0bf01e037481dba5cf1d1ad31a6f66"/>
    <n v="1"/>
    <n v="1"/>
  </r>
  <r>
    <s v="4b4f691b-6d3a-40cf-b1c3-3bfab5056495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f02991e3be7cb8d39037c42632f63b631bfeeca0deb18f89af88fd68d6fa2bb"/>
    <n v="1"/>
    <n v="1"/>
  </r>
  <r>
    <s v="6be1dbfb-74da-4eda-96ec-4d0d1b1ba233"/>
    <d v="2022-06-30T00:00:00"/>
    <x v="293"/>
    <d v="2022-06-30T00:00:00"/>
    <n v="0.000825"/>
    <n v="0.000825"/>
    <x v="3"/>
    <n v="5652.906976744185"/>
    <n v="4.663648255813952"/>
    <n v="4.66364825581395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ada2ae903f29cc4718a05e09825b290a8dc1ca6106ba91a5c7c15eb4e84b177"/>
    <n v="1"/>
    <n v="1"/>
  </r>
  <r>
    <s v="1c44f44a-5683-49ed-b49f-4dfe358b0730"/>
    <d v="2022-06-30T00:00:00"/>
    <x v="293"/>
    <d v="2022-06-30T00:00:00"/>
    <n v="0.02"/>
    <n v="0.02"/>
    <x v="3"/>
    <n v="5652.906976744185"/>
    <n v="113.0581395348837"/>
    <n v="113.0581395348837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0c625449-0668-4b2a-aab7-74c239818b86"/>
    <d v="2022-06-30T00:00:00"/>
    <x v="293"/>
    <d v="2022-06-30T00:00:00"/>
    <n v="-0.006286477466412132"/>
    <n v="-0.006286477466412132"/>
    <x v="3"/>
    <n v="5652.906976744185"/>
    <n v="-35.53687232902625"/>
    <n v="-35.53687232902625"/>
    <n v="1"/>
    <m/>
    <s v="55Unity"/>
    <m/>
    <m/>
    <m/>
    <m/>
    <m/>
    <s v="Envio nft small bros para holder do 55"/>
    <m/>
    <s v="55Unity"/>
    <m/>
    <x v="139"/>
    <s v="Despesa de Marketing"/>
    <s v="Marketing"/>
    <s v="Operating Costs"/>
    <s v="Operating Costs"/>
    <x v="8"/>
    <m/>
    <s v="0xd6b967276a631c64df2159f4bb12f127e58834b2b295d32ce1138a6b49df5598"/>
    <n v="1"/>
    <n v="1"/>
  </r>
  <r>
    <s v="7a736025-07d7-4091-8214-fd54eea7c26f"/>
    <d v="2022-06-30T00:00:00"/>
    <x v="293"/>
    <d v="2022-06-30T00:00:00"/>
    <n v="-0.022093654800356"/>
    <n v="-0.022093654800356"/>
    <x v="3"/>
    <n v="5652.906976744185"/>
    <n v="-124.8933753627101"/>
    <n v="-124.8933753627101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d69e1a65-e622-410a-957a-02534343c5dc"/>
    <d v="2022-06-30T00:00:00"/>
    <x v="293"/>
    <d v="2022-06-30T00:00:00"/>
    <n v="-0.00339910383982518"/>
    <n v="-0.00339910383982518"/>
    <x v="3"/>
    <n v="5652.906976744185"/>
    <n v="-19.21481781082571"/>
    <n v="-19.21481781082571"/>
    <n v="1"/>
    <m/>
    <s v="55Unity"/>
    <m/>
    <m/>
    <m/>
    <m/>
    <m/>
    <s v="Envio nft clay friends para holder do 55"/>
    <m/>
    <s v="55Unity"/>
    <m/>
    <x v="139"/>
    <s v="Despesa de Marketing"/>
    <s v="Marketing"/>
    <s v="Operating Costs"/>
    <s v="Operating Costs"/>
    <x v="8"/>
    <m/>
    <s v="0xbeb3a932f05b0c2147b61667f957e1082b35e3004e1e7111f6c6c3b5ee6eadc7"/>
    <n v="1"/>
    <n v="1"/>
  </r>
  <r>
    <s v="ffce5727-fd2a-46fe-9511-baa8fe25c3b4"/>
    <d v="2022-06-30T00:00:00"/>
    <x v="293"/>
    <d v="2022-06-30T00:00:00"/>
    <n v="0.0045"/>
    <n v="0.0045"/>
    <x v="3"/>
    <n v="5652.906976744185"/>
    <n v="25.43808139534883"/>
    <n v="25.43808139534883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44b4356e6870989ce70a29f995ff4b8e857b65a080477a52f37841c561e5d23"/>
    <n v="1"/>
    <n v="1"/>
  </r>
  <r>
    <s v="432"/>
    <d v="2022-06-29T00:00:00"/>
    <x v="294"/>
    <d v="2022-06-29T00:00:00"/>
    <n v="2500"/>
    <n v="2500"/>
    <x v="0"/>
    <n v="1"/>
    <n v="2500"/>
    <n v="2500"/>
    <n v="1"/>
    <m/>
    <s v="Lima &amp; Feigelson Sociedade de Advogados"/>
    <s v="Cora"/>
    <n v="100"/>
    <s v="Comercial"/>
    <s v="Lima &amp; Feigelson Sociedade de Advogados"/>
    <m/>
    <s v="Estorno Pgto Errado"/>
    <m/>
    <s v="Cora"/>
    <m/>
    <x v="124"/>
    <s v="Corporate/Societário"/>
    <s v="Legal"/>
    <s v="Operating Costs"/>
    <s v="Operating Costs"/>
    <x v="1"/>
    <m/>
    <m/>
    <n v="0"/>
    <n v="0"/>
  </r>
  <r>
    <s v="f5e30186-5230-424b-b1b7-cbe16c668e92"/>
    <d v="2022-06-29T00:00:00"/>
    <x v="294"/>
    <d v="2022-06-29T00:00:00"/>
    <n v="0.000675"/>
    <n v="0.000675"/>
    <x v="3"/>
    <n v="5725.429911412195"/>
    <n v="3.864665190203232"/>
    <n v="3.86466519020323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e07f713eed376a937fa786d4f07515c6ee7212d74fa4cacee07b5fdf6f2232f"/>
    <n v="1"/>
    <n v="1"/>
  </r>
  <r>
    <s v="4588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09"/>
    <m/>
    <s v="Cora"/>
    <m/>
    <x v="144"/>
    <s v="Propriedade Intelectual"/>
    <s v="Legal"/>
    <s v="Operating Costs"/>
    <s v="Operating Costs"/>
    <x v="1"/>
    <m/>
    <m/>
    <n v="0"/>
    <n v="0"/>
  </r>
  <r>
    <s v="4589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42"/>
    <m/>
    <s v="Cora"/>
    <m/>
    <x v="144"/>
    <s v="Propriedade Intelectual"/>
    <s v="Legal"/>
    <s v="Operating Costs"/>
    <s v="Operating Costs"/>
    <x v="1"/>
    <m/>
    <m/>
    <n v="0"/>
    <n v="0"/>
  </r>
  <r>
    <s v="4590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42"/>
    <m/>
    <s v="Cora"/>
    <m/>
    <x v="144"/>
    <s v="Propriedade Intelectual"/>
    <s v="Legal"/>
    <s v="Operating Costs"/>
    <s v="Operating Costs"/>
    <x v="1"/>
    <m/>
    <m/>
    <n v="0"/>
    <n v="0"/>
  </r>
  <r>
    <s v="4591"/>
    <d v="2022-06-28T00:00:00"/>
    <x v="295"/>
    <d v="2022-06-28T00:00:00"/>
    <n v="-127.7"/>
    <n v="-127.7"/>
    <x v="0"/>
    <n v="1"/>
    <n v="-127.7"/>
    <n v="-127.7"/>
    <n v="1"/>
    <m/>
    <s v="Mercado Pago"/>
    <s v="Mercadolivre.com Atividades de Internet Ltda"/>
    <n v="100"/>
    <m/>
    <s v="Mercadolivre.com Atividades de Internet Ltda"/>
    <m/>
    <s v="Compra de Mão Francesa para Bancadas"/>
    <m/>
    <s v="Mercado Pago"/>
    <m/>
    <x v="157"/>
    <s v="Material de Uso e Consumo"/>
    <s v="Office"/>
    <s v="Administrative Costs"/>
    <s v="Administrative Costs"/>
    <x v="5"/>
    <m/>
    <m/>
    <n v="0"/>
    <n v="0"/>
  </r>
  <r>
    <s v="4592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09"/>
    <m/>
    <s v="Cora"/>
    <m/>
    <x v="144"/>
    <s v="Propriedade Intelectual"/>
    <s v="Legal"/>
    <s v="Operating Costs"/>
    <s v="Operating Costs"/>
    <x v="1"/>
    <m/>
    <m/>
    <n v="0"/>
    <n v="0"/>
  </r>
  <r>
    <s v="dafcaf53-878c-4e6d-8cea-f44608c4a46e"/>
    <d v="2022-06-28T00:00:00"/>
    <x v="295"/>
    <d v="2022-06-28T00:00:00"/>
    <n v="-0.050886604159574"/>
    <n v="-0.050886604159574"/>
    <x v="3"/>
    <n v="6034.918119387216"/>
    <n v="-307.096489476698"/>
    <n v="-307.096489476698"/>
    <n v="1"/>
    <m/>
    <s v="Ledger"/>
    <s v="Umbe"/>
    <m/>
    <m/>
    <m/>
    <m/>
    <s v="Envio ETH para carteira Umbe"/>
    <m/>
    <s v="Ledger"/>
    <m/>
    <x v="61"/>
    <s v="Blockchain"/>
    <s v="Technology &amp; Infrastructure"/>
    <s v="Operating Costs"/>
    <s v="Operating Costs"/>
    <x v="7"/>
    <m/>
    <s v="0xa48f96f7dfd98232ed8a691f11a4ac695e3d5e6f2b6d5256eb6eb9854dc9f0e5"/>
    <n v="1"/>
    <n v="1"/>
  </r>
  <r>
    <s v="6e47b276-b632-4c1c-9014-fb6a363970b7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e2f9274612445dd18b7a90ed47fa127c5be1acf2f78e276d49c2c1dcbb180c5"/>
    <n v="1"/>
    <n v="1"/>
  </r>
  <r>
    <s v="802e7228-78a8-41b8-b8a5-9dcf8a447106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d76cd6bb68b9b64b7e14bc02c0239469ba747d3ee07e050b8c39d36d7653077"/>
    <n v="1"/>
    <n v="1"/>
  </r>
  <r>
    <s v="4593"/>
    <d v="2022-06-25T00:00:00"/>
    <x v="297"/>
    <d v="2022-06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69a31e90-9668-4f8b-bc95-6c805ff09efc"/>
    <d v="2022-06-24T00:00:00"/>
    <x v="298"/>
    <d v="2022-06-24T00:00:00"/>
    <n v="0.000825"/>
    <n v="0.000825"/>
    <x v="3"/>
    <n v="6422.455403987408"/>
    <n v="5.298525708289612"/>
    <n v="5.29852570828961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1a9d81c82abdf53befe4ace42ec5080547aede623c7d144097b0c136c90a559"/>
    <n v="1"/>
    <n v="1"/>
  </r>
  <r>
    <s v="a8c1df5d-6e42-488f-8867-0c9c70bdc9f3"/>
    <d v="2022-06-24T00:00:00"/>
    <x v="298"/>
    <d v="2022-06-24T00:00:00"/>
    <n v="0.00075"/>
    <n v="0.00075"/>
    <x v="3"/>
    <n v="6422.455403987408"/>
    <n v="4.816841552990557"/>
    <n v="4.81684155299055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35914c9797c60aff08ccc1fac65b10e467fe5c9f9bf14c58638b19209eb863a"/>
    <n v="1"/>
    <n v="1"/>
  </r>
  <r>
    <s v="4594"/>
    <d v="2022-06-23T00:00:00"/>
    <x v="299"/>
    <d v="2022-06-23T00:00:00"/>
    <n v="-217.99"/>
    <n v="-217.99"/>
    <x v="0"/>
    <n v="1"/>
    <n v="-217.99"/>
    <n v="-217.99"/>
    <n v="1"/>
    <m/>
    <s v="Mercado Pago"/>
    <s v="Mercadolivre.com Atividades de Internet Ltda"/>
    <n v="100"/>
    <m/>
    <s v="Mercadolivre.com Atividades de Internet Ltda"/>
    <m/>
    <s v="Compra de Cafeteira Electrolux"/>
    <m/>
    <s v="Mercado Pago"/>
    <m/>
    <x v="63"/>
    <s v="Material de Uso e Consumo"/>
    <s v="Office"/>
    <s v="Administrative Costs"/>
    <s v="Administrative Costs"/>
    <x v="5"/>
    <m/>
    <m/>
    <n v="0"/>
    <n v="0"/>
  </r>
  <r>
    <s v="4595"/>
    <d v="2022-06-22T00:00:00"/>
    <x v="300"/>
    <d v="2022-06-22T00:00:00"/>
    <n v="-185.6"/>
    <n v="-185.6"/>
    <x v="0"/>
    <n v="1"/>
    <n v="-185.6"/>
    <n v="-185.6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596"/>
    <d v="2022-06-21T00:00:00"/>
    <x v="301"/>
    <d v="2022-06-21T00:00:00"/>
    <n v="-252.73"/>
    <n v="-252.73"/>
    <x v="0"/>
    <n v="1"/>
    <n v="-252.73"/>
    <n v="-252.73"/>
    <n v="1"/>
    <m/>
    <s v="Cora"/>
    <s v="Bianca Torquato Dias"/>
    <n v="100"/>
    <m/>
    <s v="Bianca Torquato Dias"/>
    <m/>
    <s v="Reembolso Bot Discord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97"/>
    <d v="2022-06-20T00:00:00"/>
    <x v="302"/>
    <d v="2022-06-20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2d6bf2b-45c4-4508-ad5e-234a917b4ad2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1e9d128544d52444726caf0c6282976d17e9729964a9e3d01fada4e1b77d53d"/>
    <n v="1"/>
    <n v="1"/>
  </r>
  <r>
    <s v="97d92f97-5645-44d0-9be3-6c47ecc8f0b7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dfc976b0e6acef974d3dccf828c0d9ea7363bb9f8bd0d15471dcc19c4bca534"/>
    <n v="1"/>
    <n v="1"/>
  </r>
  <r>
    <s v="22810e5c-d675-4345-9df2-8ef778b9f9f6"/>
    <d v="2022-06-20T00:00:00"/>
    <x v="302"/>
    <d v="2022-06-20T00:00:00"/>
    <n v="0.00073125"/>
    <n v="0.00073125"/>
    <x v="2"/>
    <n v="5872.703684483653"/>
    <n v="4.294414569278671"/>
    <n v="4.294414569278671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4570e61f88f0f3e1a590d860fbaa9c9af5d0aeddc917742d3deddeecd0ee4f8"/>
    <n v="1"/>
    <n v="1"/>
  </r>
  <r>
    <s v="4598"/>
    <d v="2022-06-19T00:00:00"/>
    <x v="303"/>
    <d v="2022-06-19T00:00:00"/>
    <n v="-274.57"/>
    <n v="-274.57"/>
    <x v="0"/>
    <n v="1"/>
    <n v="-274.57"/>
    <n v="-274.57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4599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4600"/>
    <d v="2022-06-17T00:00:00"/>
    <x v="304"/>
    <d v="2022-06-17T00:00:00"/>
    <n v="-4330.89"/>
    <n v="-4330.89"/>
    <x v="0"/>
    <n v="1"/>
    <n v="-4330.89"/>
    <n v="-4330.8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601"/>
    <d v="2022-06-17T00:00:00"/>
    <x v="304"/>
    <d v="2022-06-17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602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9e9a5468-bf40-4ab8-97e3-46dc635ea494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6ccb262f84dd93ce3645b57b29b8afd29f8f21fe6f5cdabeb935ab4812b2870"/>
    <n v="1"/>
    <n v="1"/>
  </r>
  <r>
    <s v="d3ce3e79-bc0b-4b49-8c37-432bbbf817a2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8db14ed8961b408575cd5afa0fe9734030828bf3b567b0c4bbde9a5cfbc4e6c"/>
    <n v="1"/>
    <n v="1"/>
  </r>
  <r>
    <s v="0a7ed7ac-fe59-42b3-8b92-0d1d07f6ed18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dd907ccaac5c2826d7dfea2300ff521dc088e29ebdd93a84c8aa3b7bc968bf"/>
    <n v="1"/>
    <n v="1"/>
  </r>
  <r>
    <s v="9e5ba072-1368-435b-a73f-48f35acd1b0d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b1cd9df96fdc6bac389a450c80fabae007871bf86e2b2be6b1bb031f6519e98"/>
    <n v="1"/>
    <n v="1"/>
  </r>
  <r>
    <s v="4603"/>
    <d v="2022-06-15T00:00:00"/>
    <x v="306"/>
    <d v="2022-06-15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04"/>
    <d v="2022-06-15T00:00:00"/>
    <x v="306"/>
    <d v="2022-06-15T00:00:00"/>
    <n v="-6829.06"/>
    <n v="-6829.06"/>
    <x v="0"/>
    <n v="1"/>
    <n v="-6829.06"/>
    <n v="-6829.06"/>
    <n v="1"/>
    <m/>
    <s v="Cora"/>
    <s v="Ministerio da Fazenda"/>
    <n v="100"/>
    <m/>
    <s v="Ministerio da Fazenda"/>
    <m/>
    <s v="Cofins"/>
    <m/>
    <s v="Cora"/>
    <m/>
    <x v="50"/>
    <s v="Impostos"/>
    <s v="Tax And Fees"/>
    <s v="Tax And Fees"/>
    <s v="Tax And Fees"/>
    <x v="13"/>
    <m/>
    <m/>
    <n v="0"/>
    <n v="0"/>
  </r>
  <r>
    <s v="4605"/>
    <d v="2022-06-15T00:00:00"/>
    <x v="306"/>
    <d v="2022-06-15T00:00:00"/>
    <n v="-15505.82"/>
    <n v="-15505.82"/>
    <x v="0"/>
    <n v="1"/>
    <n v="-15505.82"/>
    <n v="-15505.82"/>
    <n v="1"/>
    <m/>
    <s v="Cora"/>
    <s v="Ministerio da Fazenda"/>
    <n v="100"/>
    <m/>
    <s v="Ministerio da Fazenda"/>
    <m/>
    <s v="Irpj - Lucro Presumido"/>
    <m/>
    <s v="Cora"/>
    <m/>
    <x v="45"/>
    <s v="Impostos"/>
    <s v="Tax And Fees"/>
    <s v="Tax And Fees"/>
    <s v="Tax And Fees"/>
    <x v="13"/>
    <m/>
    <m/>
    <n v="0"/>
    <n v="0"/>
  </r>
  <r>
    <s v="4606"/>
    <d v="2022-06-15T00:00:00"/>
    <x v="306"/>
    <d v="2022-06-15T00:00:00"/>
    <n v="-12160.05"/>
    <n v="-12160.05"/>
    <x v="0"/>
    <n v="1"/>
    <n v="-12160.05"/>
    <n v="-12160.05"/>
    <n v="1"/>
    <m/>
    <s v="Cora"/>
    <s v="Ministerio da Fazenda"/>
    <n v="100"/>
    <m/>
    <s v="Ministerio da Fazenda"/>
    <m/>
    <s v="Csll- Lucro Presumido"/>
    <m/>
    <s v="Cora"/>
    <m/>
    <x v="44"/>
    <s v="Impostos"/>
    <s v="Tax And Fees"/>
    <s v="Tax And Fees"/>
    <s v="Tax And Fees"/>
    <x v="13"/>
    <m/>
    <m/>
    <n v="0"/>
    <n v="0"/>
  </r>
  <r>
    <s v="7bd9e23b-1209-4e05-b959-d1e86c5ed88c"/>
    <d v="2022-06-14T00:00:00"/>
    <x v="307"/>
    <d v="2022-06-14T00:00:00"/>
    <n v="-0.00481193054696172"/>
    <n v="-0.00481193054696172"/>
    <x v="3"/>
    <n v="6243.869632695292"/>
    <n v="-30.04506701681313"/>
    <n v="-30.04506701681313"/>
    <n v="1"/>
    <m/>
    <s v="Ledger"/>
    <m/>
    <m/>
    <m/>
    <m/>
    <m/>
    <s v="Mint do bird bonus da ReservaX"/>
    <m/>
    <s v="Ledger"/>
    <m/>
    <x v="66"/>
    <s v="NFTs"/>
    <s v="Technology &amp; Infrastructure"/>
    <s v="Operating Costs"/>
    <s v="Operating Costs"/>
    <x v="7"/>
    <m/>
    <s v="0xb6d3859fb873c6584f364ae9aad7a5f4a0a140f16e5b0a708eb183dbf7d27a02"/>
    <n v="1"/>
    <n v="1"/>
  </r>
  <r>
    <s v="914d0b08-5717-4e9d-b855-40ba14c322bb"/>
    <d v="2022-06-14T00:00:00"/>
    <x v="307"/>
    <d v="2022-06-14T00:00:00"/>
    <n v="-0.6441460000805921"/>
    <n v="-0.6441460000805921"/>
    <x v="3"/>
    <n v="6243.869632695292"/>
    <n v="-4021.963648925348"/>
    <n v="-4021.963648925348"/>
    <n v="1"/>
    <m/>
    <s v="Ledger"/>
    <s v="Nelson 55Unity"/>
    <m/>
    <m/>
    <m/>
    <m/>
    <s v="Bônus 55"/>
    <m/>
    <s v="Ledger"/>
    <m/>
    <x v="159"/>
    <s v="Outros"/>
    <s v="People"/>
    <s v="People"/>
    <s v="People"/>
    <x v="9"/>
    <m/>
    <s v="0x94a004af5da9180796751d5ef0c34ab87a53bfc8ce3839ca87002ac99645afd7"/>
    <n v="1"/>
    <n v="1"/>
  </r>
  <r>
    <s v="4607"/>
    <d v="2022-06-13T00:00:00"/>
    <x v="308"/>
    <d v="2022-06-13T00:00:00"/>
    <n v="-13.89"/>
    <n v="-13.89"/>
    <x v="0"/>
    <n v="1"/>
    <n v="-13.89"/>
    <n v="-13.89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00"/>
    <d v="2022-06-11T00:00:00"/>
    <x v="309"/>
    <d v="2022-06-11T00:00:00"/>
    <n v="-55.56"/>
    <n v="-55.56"/>
    <x v="0"/>
    <n v="1"/>
    <n v="-55.56"/>
    <n v="-55.56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f32e70e-cb08-4621-88ef-ae0771d82598"/>
    <d v="2022-06-11T00:00:00"/>
    <x v="309"/>
    <d v="2022-06-11T00:00:00"/>
    <n v="-0.005271412660477992"/>
    <n v="-0.005271412660477992"/>
    <x v="3"/>
    <n v="7693.715434891905"/>
    <n v="-40.55674894960413"/>
    <n v="-40.55674894960413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af762eb5ee513c13f6879300a7d83308acef780c27ed7b9c46e9051e77ec73e5"/>
    <n v="1"/>
    <n v="1"/>
  </r>
  <r>
    <s v="4609"/>
    <d v="2022-06-10T00:00:00"/>
    <x v="310"/>
    <d v="2022-06-10T00:00:00"/>
    <n v="-495.29"/>
    <n v="-495.29"/>
    <x v="0"/>
    <n v="1"/>
    <n v="-495.29"/>
    <n v="-495.29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0"/>
    <d v="2022-06-10T00:00:00"/>
    <x v="310"/>
    <d v="2022-06-10T00:00:00"/>
    <n v="-159.05"/>
    <n v="-159.05"/>
    <x v="0"/>
    <n v="1"/>
    <n v="-159.05"/>
    <n v="-159.0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1"/>
    <d v="2022-06-10T00:00:00"/>
    <x v="310"/>
    <d v="2022-06-10T00:00:00"/>
    <n v="-342.5"/>
    <n v="-342.5"/>
    <x v="0"/>
    <n v="1"/>
    <n v="-342.5"/>
    <n v="-342.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2"/>
    <d v="2022-06-10T00:00:00"/>
    <x v="310"/>
    <d v="2022-06-10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3"/>
    <d v="2022-06-10T00:00:00"/>
    <x v="310"/>
    <d v="2022-06-10T00:00:00"/>
    <n v="-165"/>
    <n v="-165"/>
    <x v="0"/>
    <n v="1"/>
    <n v="-165"/>
    <n v="-16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14"/>
    <d v="2022-06-10T00:00:00"/>
    <x v="310"/>
    <d v="2022-06-10T00:00:00"/>
    <n v="-750"/>
    <n v="-750"/>
    <x v="0"/>
    <n v="1"/>
    <n v="-750"/>
    <n v="-750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c6ddccf3-1101-460e-a98f-750a807c6533"/>
    <d v="2022-06-10T00:00:00"/>
    <x v="310"/>
    <d v="2022-06-10T00:00:00"/>
    <n v="1.53"/>
    <n v="1.53"/>
    <x v="3"/>
    <n v="8330.491474423268"/>
    <n v="12745.6519558676"/>
    <n v="12745.6519558676"/>
    <n v="1"/>
    <m/>
    <m/>
    <s v="Ledger"/>
    <m/>
    <m/>
    <m/>
    <m/>
    <s v="Reembolso Reserva X"/>
    <m/>
    <s v="Ledger"/>
    <m/>
    <x v="162"/>
    <s v="Outros"/>
    <s v="Others"/>
    <s v="Administrative Costs"/>
    <s v="Administrative Costs"/>
    <x v="5"/>
    <m/>
    <s v="0xabf21e71ea9a5a3cd27f5e2c54059c1c220c2a6a7c348916a0bb578290c7d9cf"/>
    <n v="1"/>
    <n v="1"/>
  </r>
  <r>
    <s v="3c5b7f47-ba47-4f64-958d-c322fa053663"/>
    <d v="2022-06-10T00:00:00"/>
    <x v="310"/>
    <d v="2022-06-10T00:00:00"/>
    <n v="-0.020893242307559"/>
    <n v="-0.020893242307559"/>
    <x v="3"/>
    <n v="8330.491474423268"/>
    <n v="-174.0509769161798"/>
    <n v="-174.050976916179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a8b29a9c14d96814ff744741dfe13b98710697f3d4d0e725dccd7af87be4549"/>
    <n v="1"/>
    <n v="1"/>
  </r>
  <r>
    <s v="4615"/>
    <d v="2022-06-08T00:00:00"/>
    <x v="311"/>
    <d v="2022-06-08T00:00:00"/>
    <n v="-26"/>
    <n v="-26"/>
    <x v="0"/>
    <n v="1"/>
    <n v="-26"/>
    <n v="-26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6"/>
    <d v="2022-06-08T00:00:00"/>
    <x v="311"/>
    <d v="2022-06-08T00:00:00"/>
    <n v="-315"/>
    <n v="-315"/>
    <x v="0"/>
    <n v="1"/>
    <n v="-315"/>
    <n v="-315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7"/>
    <d v="2022-06-08T00:00:00"/>
    <x v="311"/>
    <d v="2022-06-08T00:00:00"/>
    <n v="-1453.51"/>
    <n v="-1453.51"/>
    <x v="0"/>
    <n v="1"/>
    <n v="-1453.51"/>
    <n v="-1453.51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618"/>
    <d v="2022-06-07T00:00:00"/>
    <x v="312"/>
    <d v="2022-06-07T00:00:00"/>
    <n v="-331.91"/>
    <n v="-331.91"/>
    <x v="0"/>
    <n v="1"/>
    <n v="-331.91"/>
    <n v="-331.91"/>
    <n v="1"/>
    <m/>
    <s v="Cora"/>
    <s v="Caio Diniz Bretas"/>
    <n v="100"/>
    <s v="Financeiro"/>
    <s v="Caio Diniz Bretas"/>
    <m/>
    <s v="Toalhas, Gancho P/Toalha, Cafeteira, Lixeira"/>
    <m/>
    <s v="Cora"/>
    <m/>
    <x v="162"/>
    <s v="Outros"/>
    <s v="Others"/>
    <s v="Administrative Costs"/>
    <s v="Administrative Costs"/>
    <x v="5"/>
    <m/>
    <m/>
    <n v="0"/>
    <n v="0"/>
  </r>
  <r>
    <s v="4619"/>
    <d v="2022-06-07T00:00:00"/>
    <x v="312"/>
    <d v="2022-06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0"/>
    <d v="2022-06-07T00:00:00"/>
    <x v="312"/>
    <d v="2022-06-07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Bling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621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2"/>
    <d v="2022-06-07T00:00:00"/>
    <x v="312"/>
    <d v="2022-06-07T00:00:00"/>
    <n v="-9410.23"/>
    <n v="-9410.23"/>
    <x v="0"/>
    <n v="1"/>
    <n v="-9410.23"/>
    <n v="-9410.23"/>
    <n v="1"/>
    <m/>
    <s v="Cor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1"/>
    <s v="Corporate/Societário"/>
    <s v="Legal"/>
    <s v="Operating Costs"/>
    <s v="Operating Costs"/>
    <x v="1"/>
    <m/>
    <m/>
    <n v="0"/>
    <n v="0"/>
  </r>
  <r>
    <s v="4623"/>
    <d v="2022-06-07T00:00:00"/>
    <x v="312"/>
    <d v="2022-06-07T00:00:00"/>
    <n v="-41.25"/>
    <n v="-41.25"/>
    <x v="0"/>
    <n v="1"/>
    <n v="-41.25"/>
    <n v="-41.25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24"/>
    <d v="2022-06-07T00:00:00"/>
    <x v="312"/>
    <d v="2022-06-07T00:00:00"/>
    <n v="-25.48"/>
    <n v="-25.48"/>
    <x v="0"/>
    <n v="1"/>
    <n v="-25.48"/>
    <n v="-25.4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25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6"/>
    <d v="2022-06-06T00:00:00"/>
    <x v="313"/>
    <d v="2022-06-06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27"/>
    <d v="2022-06-06T00:00:00"/>
    <x v="313"/>
    <d v="2022-06-06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628"/>
    <d v="2022-06-06T00:00:00"/>
    <x v="313"/>
    <d v="2022-06-06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9"/>
    <d v="2022-06-06T00:00:00"/>
    <x v="313"/>
    <d v="2022-06-06T00:00:00"/>
    <n v="-3145.16"/>
    <n v="-3145.16"/>
    <x v="0"/>
    <n v="1"/>
    <n v="-3145.16"/>
    <n v="-3145.16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0"/>
    <d v="2022-06-06T00:00:00"/>
    <x v="313"/>
    <d v="2022-06-06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1"/>
    <d v="2022-06-06T00:00:00"/>
    <x v="313"/>
    <d v="2022-06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2"/>
    <d v="2022-06-06T00:00:00"/>
    <x v="313"/>
    <d v="2022-06-06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3"/>
    <d v="2022-06-06T00:00:00"/>
    <x v="313"/>
    <d v="2022-06-06T00:00:00"/>
    <n v="-3500"/>
    <n v="-3500"/>
    <x v="0"/>
    <n v="1"/>
    <n v="-3500"/>
    <n v="-3500"/>
    <n v="1"/>
    <m/>
    <s v="Cora"/>
    <s v="Gabriel Veras Lima"/>
    <n v="100"/>
    <m/>
    <s v="Gabriel Veras Lim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4"/>
    <d v="2022-06-06T00:00:00"/>
    <x v="313"/>
    <d v="2022-06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5"/>
    <d v="2022-06-06T00:00:00"/>
    <x v="313"/>
    <d v="2022-06-06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6"/>
    <d v="2022-06-06T00:00:00"/>
    <x v="313"/>
    <d v="2022-06-06T00:00:00"/>
    <n v="-1600"/>
    <n v="-1600"/>
    <x v="0"/>
    <n v="1"/>
    <n v="-1600"/>
    <n v="-160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7"/>
    <d v="2022-06-06T00:00:00"/>
    <x v="313"/>
    <d v="2022-06-06T00:00:00"/>
    <n v="-148"/>
    <n v="-148"/>
    <x v="0"/>
    <n v="1"/>
    <n v="-148"/>
    <n v="-148"/>
    <n v="1"/>
    <m/>
    <s v="Mercado Pago"/>
    <s v="Lumx Studios S/A"/>
    <n v="100"/>
    <s v="Conselho"/>
    <s v="Lumx Studios S/A"/>
    <m/>
    <s v="Compra de Escada de Alumínio"/>
    <m/>
    <s v="Mercado Pago"/>
    <m/>
    <x v="64"/>
    <s v="Material de Uso e Consumo"/>
    <s v="Office"/>
    <s v="Administrative Costs"/>
    <s v="Administrative Costs"/>
    <x v="5"/>
    <m/>
    <m/>
    <n v="0"/>
    <n v="0"/>
  </r>
  <r>
    <s v="4638"/>
    <d v="2022-06-06T00:00:00"/>
    <x v="313"/>
    <d v="2022-06-06T00:00:00"/>
    <n v="-2903.23"/>
    <n v="-2903.23"/>
    <x v="0"/>
    <n v="1"/>
    <n v="-2903.23"/>
    <n v="-2903.23"/>
    <n v="1"/>
    <m/>
    <s v="Cora"/>
    <s v="Arev Steffen"/>
    <n v="100"/>
    <m/>
    <s v="Arev Steffen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9"/>
    <d v="2022-06-06T00:00:00"/>
    <x v="313"/>
    <d v="2022-06-06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"/>
    <m/>
    <s v="Cora"/>
    <m/>
    <x v="39"/>
    <s v="Despesas com Pessoal"/>
    <s v="People"/>
    <s v="People"/>
    <s v="People"/>
    <x v="9"/>
    <m/>
    <m/>
    <n v="0"/>
    <n v="0"/>
  </r>
  <r>
    <s v="4640"/>
    <d v="2022-06-06T00:00:00"/>
    <x v="313"/>
    <d v="2022-06-06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1"/>
    <d v="2022-06-06T00:00:00"/>
    <x v="313"/>
    <d v="2022-06-06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2"/>
    <d v="2022-06-06T00:00:00"/>
    <x v="313"/>
    <d v="2022-06-06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3"/>
    <d v="2022-06-06T00:00:00"/>
    <x v="313"/>
    <d v="2022-06-06T00:00:00"/>
    <n v="-938.7"/>
    <n v="-938.7"/>
    <x v="0"/>
    <n v="1"/>
    <n v="-938.7"/>
    <n v="-938.7"/>
    <n v="1"/>
    <m/>
    <s v="Cora"/>
    <s v="Marcos Antônio da Silva Lima Filho"/>
    <n v="100"/>
    <m/>
    <s v="Marcos Antônio da Silva Lima Filho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4"/>
    <d v="2022-06-06T00:00:00"/>
    <x v="313"/>
    <d v="2022-06-06T00:00:00"/>
    <n v="-838.7"/>
    <n v="-838.7"/>
    <x v="0"/>
    <n v="1"/>
    <n v="-838.7"/>
    <n v="-838.7"/>
    <n v="1"/>
    <m/>
    <s v="Cora"/>
    <s v="Giancarlo Maricato Di Bella"/>
    <n v="100"/>
    <m/>
    <s v="Giancarlo Maricato Di Bella"/>
    <m/>
    <s v="Prestação de Serviço - Mod"/>
    <m/>
    <s v="Cora"/>
    <m/>
    <x v="39"/>
    <s v="Despesas com Pessoal"/>
    <s v="People"/>
    <s v="People"/>
    <s v="People"/>
    <x v="9"/>
    <m/>
    <m/>
    <n v="0"/>
    <n v="0"/>
  </r>
  <r>
    <s v="4645"/>
    <d v="2022-06-06T00:00:00"/>
    <x v="313"/>
    <d v="2022-06-06T00:00:00"/>
    <n v="-838.7"/>
    <n v="-838.7"/>
    <x v="0"/>
    <n v="1"/>
    <n v="-838.7"/>
    <n v="-838.7"/>
    <n v="1"/>
    <m/>
    <s v="Cora"/>
    <s v="Luiz Henrique Gomes"/>
    <n v="100"/>
    <m/>
    <s v="Luiz Henrique Gomes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6"/>
    <d v="2022-06-06T00:00:00"/>
    <x v="313"/>
    <d v="2022-06-06T00:00:00"/>
    <n v="-200"/>
    <n v="-200"/>
    <x v="0"/>
    <n v="1"/>
    <n v="-200"/>
    <n v="-200"/>
    <n v="1"/>
    <m/>
    <s v="Cora"/>
    <s v="Luciene Borges da Silva"/>
    <n v="100"/>
    <m/>
    <s v="Luciene Borges da Silva"/>
    <m/>
    <s v="Faxina"/>
    <m/>
    <s v="Cora"/>
    <m/>
    <x v="5"/>
    <s v="Despesas de Escritório"/>
    <s v="Office"/>
    <s v="Administrative Costs"/>
    <s v="Administrative Costs"/>
    <x v="4"/>
    <m/>
    <m/>
    <n v="0"/>
    <n v="0"/>
  </r>
  <r>
    <s v="4647"/>
    <d v="2022-06-06T00:00:00"/>
    <x v="313"/>
    <d v="2022-06-06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8"/>
    <d v="2022-06-06T00:00:00"/>
    <x v="313"/>
    <d v="2022-06-06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9"/>
    <d v="2022-06-06T00:00:00"/>
    <x v="313"/>
    <d v="2022-06-06T00:00:00"/>
    <n v="-945.36"/>
    <n v="-945.36"/>
    <x v="0"/>
    <n v="1"/>
    <n v="-945.36"/>
    <n v="-945.36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650"/>
    <d v="2022-06-06T00:00:00"/>
    <x v="313"/>
    <d v="2022-06-06T00:00:00"/>
    <n v="-945.36"/>
    <n v="-945.36"/>
    <x v="0"/>
    <n v="1"/>
    <n v="-945.36"/>
    <n v="-945.36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651"/>
    <d v="2022-06-06T00:00:00"/>
    <x v="313"/>
    <d v="2022-06-06T00:00:00"/>
    <n v="-51.91"/>
    <n v="-51.91"/>
    <x v="0"/>
    <n v="1"/>
    <n v="-51.91"/>
    <n v="-51.9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52"/>
    <d v="2022-06-06T00:00:00"/>
    <x v="313"/>
    <d v="2022-06-06T00:00:00"/>
    <n v="-141.5"/>
    <n v="-141.5"/>
    <x v="0"/>
    <n v="1"/>
    <n v="-141.5"/>
    <n v="-141.5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653"/>
    <d v="2022-06-06T00:00:00"/>
    <x v="313"/>
    <d v="2022-06-06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654"/>
    <d v="2022-06-06T00:00:00"/>
    <x v="313"/>
    <d v="2022-06-06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Braun"/>
    <m/>
    <s v="Cora"/>
    <m/>
    <x v="39"/>
    <s v="Despesas com Pessoal"/>
    <s v="People"/>
    <s v="People"/>
    <s v="People"/>
    <x v="9"/>
    <m/>
    <m/>
    <n v="0"/>
    <n v="0"/>
  </r>
  <r>
    <s v="4655"/>
    <d v="2022-06-06T00:00:00"/>
    <x v="313"/>
    <d v="2022-06-06T00:00:00"/>
    <n v="-1100"/>
    <n v="-1100"/>
    <x v="0"/>
    <n v="1"/>
    <n v="-1100"/>
    <n v="-1100"/>
    <n v="1"/>
    <m/>
    <s v="Cora"/>
    <s v="Gabriel Frota Soares"/>
    <n v="100"/>
    <m/>
    <s v="Gabriel Frota Soares"/>
    <m/>
    <s v="Transf Pix Enviada - Gabriel Frota Soares                     - 071.697.033-35"/>
    <m/>
    <s v="Cora"/>
    <m/>
    <x v="39"/>
    <s v="Despesas com Pessoal"/>
    <s v="People"/>
    <s v="People"/>
    <s v="People"/>
    <x v="9"/>
    <m/>
    <m/>
    <n v="0"/>
    <n v="0"/>
  </r>
  <r>
    <s v="4656"/>
    <d v="2022-06-06T00:00:00"/>
    <x v="313"/>
    <d v="2022-06-06T00:00:00"/>
    <n v="-5000"/>
    <n v="-5000"/>
    <x v="0"/>
    <n v="1"/>
    <n v="-5000"/>
    <n v="-5000"/>
    <n v="1"/>
    <m/>
    <s v="Cora"/>
    <s v="Guilherme de Souza Ramos"/>
    <n v="100"/>
    <m/>
    <s v="Guilherme de Souza Ram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7"/>
    <d v="2022-06-06T00:00:00"/>
    <x v="313"/>
    <d v="2022-06-06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8"/>
    <d v="2022-06-06T00:00:00"/>
    <x v="313"/>
    <d v="2022-06-06T00:00:00"/>
    <n v="-3500"/>
    <n v="-3500"/>
    <x v="0"/>
    <n v="1"/>
    <n v="-3500"/>
    <n v="-3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9"/>
    <d v="2022-06-06T00:00:00"/>
    <x v="313"/>
    <d v="2022-06-06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0"/>
    <d v="2022-06-06T00:00:00"/>
    <x v="313"/>
    <d v="2022-06-06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1"/>
    <d v="2022-06-06T00:00:00"/>
    <x v="313"/>
    <d v="2022-06-06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2"/>
    <d v="2022-06-06T00:00:00"/>
    <x v="313"/>
    <d v="2022-06-06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3"/>
    <d v="2022-06-06T00:00:00"/>
    <x v="313"/>
    <d v="2022-06-06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4"/>
    <d v="2022-06-06T00:00:00"/>
    <x v="313"/>
    <d v="2022-06-06T00:00:00"/>
    <n v="-6500"/>
    <n v="-6500"/>
    <x v="0"/>
    <n v="1"/>
    <n v="-6500"/>
    <n v="-6500"/>
    <n v="1"/>
    <m/>
    <s v="Cora"/>
    <s v="Antonio da Silva Arieiro Junior"/>
    <n v="100"/>
    <m/>
    <s v="Antonio da Silva Arieiro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5"/>
    <d v="2022-06-06T00:00:00"/>
    <x v="313"/>
    <d v="2022-06-06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6"/>
    <d v="2022-06-06T00:00:00"/>
    <x v="313"/>
    <d v="2022-06-06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324395a-b987-44ab-a2d7-840d68cab584"/>
    <d v="2022-06-06T00:00:00"/>
    <x v="313"/>
    <d v="2022-06-06T00:00:00"/>
    <n v="-0.00719519032554322"/>
    <n v="-0.00719519032554322"/>
    <x v="3"/>
    <n v="8952.601156069362"/>
    <n v="-64.41566922659732"/>
    <n v="-64.41566922659732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f54b714f6cfe9abc684478b64930046bfecbf27b51725949c6f2e79badf220fd"/>
    <n v="1"/>
    <n v="1"/>
  </r>
  <r>
    <s v="ed1c7208-355e-496f-b787-ee2228d10b4c"/>
    <d v="2022-06-06T00:00:00"/>
    <x v="313"/>
    <d v="2022-06-06T00:00:00"/>
    <n v="0"/>
    <n v="0"/>
    <x v="3"/>
    <n v="8952.601156069362"/>
    <n v="0"/>
    <n v="0"/>
    <n v="1"/>
    <m/>
    <s v="Michel Goldberg"/>
    <s v="Gnosis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adfce3f0-58d9-4d40-9340-ac0a236e9c72"/>
    <d v="2022-06-06T00:00:00"/>
    <x v="313"/>
    <d v="2022-06-06T00:00:00"/>
    <n v="0"/>
    <n v="0"/>
    <x v="3"/>
    <n v="8952.6011560693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e6b163a-ef33-4e35-adc6-ed87c19cb8f1"/>
    <d v="2022-06-06T00:00:00"/>
    <x v="313"/>
    <d v="2022-06-06T00:00:00"/>
    <n v="0"/>
    <n v="0"/>
    <x v="3"/>
    <n v="8952.601156069362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512acdaf-9213-4a23-bf9e-548c26482464"/>
    <d v="2022-06-06T00:00:00"/>
    <x v="313"/>
    <d v="2022-06-06T00:00:00"/>
    <n v="-0.003743812318254791"/>
    <n v="-0.003743812318254791"/>
    <x v="3"/>
    <n v="8952.601156069362"/>
    <n v="-33.51685848851456"/>
    <n v="-33.51685848851456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44613ec1-b77b-4923-a32e-482d32166dae"/>
    <d v="2022-06-06T00:00:00"/>
    <x v="313"/>
    <d v="2022-06-06T00:00:00"/>
    <n v="-1"/>
    <n v="-1"/>
    <x v="3"/>
    <n v="8952.601156069362"/>
    <n v="-8952.601156069362"/>
    <n v="-8952.60115606936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b677493-cf89-440b-8594-2ae84cec91eb"/>
    <d v="2022-06-06T00:00:00"/>
    <x v="313"/>
    <d v="2022-06-06T00:00:00"/>
    <n v="1"/>
    <n v="1"/>
    <x v="3"/>
    <n v="8952.601156069362"/>
    <n v="8952.601156069362"/>
    <n v="8952.60115606936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7f8990a5-565a-44b7-b05e-f1d1899cc87e"/>
    <d v="2022-06-06T00:00:00"/>
    <x v="313"/>
    <d v="2022-06-06T00:00:00"/>
    <n v="-0.8100000000000001"/>
    <n v="-0.8100000000000001"/>
    <x v="3"/>
    <n v="8952.601156069362"/>
    <n v="-7251.606936416184"/>
    <n v="-7251.606936416184"/>
    <n v="1"/>
    <m/>
    <s v="Gnosis"/>
    <s v="Diego Borgo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1738e0f3-a522-4611-8440-63a078836adc"/>
    <d v="2022-06-06T00:00:00"/>
    <x v="313"/>
    <d v="2022-06-06T00:00:00"/>
    <n v="-0.003405531140356176"/>
    <n v="-0.003405531140356176"/>
    <x v="3"/>
    <n v="8952.601156069362"/>
    <n v="-30.48836202418291"/>
    <n v="-30.488362024182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22c58937196b1f00b372663e88149b750a5ea59f6c566508762ace033736a2f"/>
    <n v="1"/>
    <n v="1"/>
  </r>
  <r>
    <s v="c796d0dc-6eae-4168-a951-95dd3ea080d6"/>
    <d v="2022-06-06T00:00:00"/>
    <x v="313"/>
    <d v="2022-06-06T00:00:00"/>
    <n v="-0.01833424541433856"/>
    <n v="-0.01833424541433856"/>
    <x v="3"/>
    <n v="8952.601156069362"/>
    <n v="-164.1391866920668"/>
    <n v="-164.1391866920668"/>
    <n v="1"/>
    <m/>
    <s v="Ledger"/>
    <m/>
    <m/>
    <m/>
    <m/>
    <m/>
    <s v="Envio de três tokens do 55 para cara que colou os adesivos na europa"/>
    <m/>
    <s v="Ledger"/>
    <m/>
    <x v="61"/>
    <s v="Blockchain"/>
    <s v="Technology &amp; Infrastructure"/>
    <s v="Operating Costs"/>
    <s v="Operating Costs"/>
    <x v="7"/>
    <m/>
    <s v="0x08d0e47eb7e61b88c7d8143a95e42fa8f507a909881c52c40853c8b946e8317c"/>
    <n v="1"/>
    <n v="1"/>
  </r>
  <r>
    <s v="18ec66c8-d36d-450d-8a53-d8976efe3caf"/>
    <d v="2022-06-06T00:00:00"/>
    <x v="313"/>
    <d v="2022-06-06T00:00:00"/>
    <n v="-0.00407563539262104"/>
    <n v="-0.00407563539262104"/>
    <x v="3"/>
    <n v="8952.601156069362"/>
    <n v="-36.48753812769633"/>
    <n v="-36.48753812769633"/>
    <n v="1"/>
    <m/>
    <s v="Michel Goldberg"/>
    <s v="Gnosis"/>
    <m/>
    <m/>
    <m/>
    <m/>
    <s v="Pgto Diego Borgo"/>
    <m/>
    <s v="Michel Goldberg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ebffb97a-4012-4d03-88a6-80510592ec0c"/>
    <d v="2022-06-06T00:00:00"/>
    <x v="313"/>
    <d v="2022-06-06T00:00:00"/>
    <n v="-174.49"/>
    <n v="-174.49"/>
    <x v="5"/>
    <n v="4.816955684007707"/>
    <n v="-840.5105973025047"/>
    <n v="-840.5105973025047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4667"/>
    <d v="2022-06-04T00:00:00"/>
    <x v="314"/>
    <d v="2022-06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68"/>
    <d v="2022-06-03T00:00:00"/>
    <x v="315"/>
    <d v="2022-06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1"/>
    <s v="Corporate/Societário"/>
    <s v="Legal"/>
    <s v="Operating Costs"/>
    <s v="Operating Costs"/>
    <x v="1"/>
    <m/>
    <m/>
    <n v="0"/>
    <n v="0"/>
  </r>
  <r>
    <s v="4669"/>
    <d v="2022-06-03T00:00:00"/>
    <x v="315"/>
    <d v="2022-06-03T00:00:00"/>
    <n v="-187.2"/>
    <n v="-187.2"/>
    <x v="0"/>
    <n v="1"/>
    <n v="-187.2"/>
    <n v="-187.2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70"/>
    <d v="2022-06-03T00:00:00"/>
    <x v="315"/>
    <d v="2022-06-03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71"/>
    <d v="2022-06-03T00:00:00"/>
    <x v="315"/>
    <d v="2022-06-03T00:00:00"/>
    <n v="-23.55"/>
    <n v="-23.55"/>
    <x v="0"/>
    <n v="1"/>
    <n v="-23.55"/>
    <n v="-23.55"/>
    <n v="1"/>
    <m/>
    <s v="Cora"/>
    <s v="Caio Diniz Bretas"/>
    <n v="100"/>
    <s v="Financeiro"/>
    <s v="Caio Diniz Bretas"/>
    <m/>
    <s v="Reembolso Mundial"/>
    <m/>
    <s v="Cora"/>
    <m/>
    <x v="162"/>
    <s v="Outros"/>
    <s v="Others"/>
    <s v="Administrative Costs"/>
    <s v="Administrative Costs"/>
    <x v="5"/>
    <m/>
    <m/>
    <n v="0"/>
    <n v="0"/>
  </r>
  <r>
    <s v="4672"/>
    <d v="2022-06-03T00:00:00"/>
    <x v="315"/>
    <d v="2022-06-03T00:00:00"/>
    <n v="-100"/>
    <n v="-100"/>
    <x v="0"/>
    <n v="1"/>
    <n v="-100"/>
    <n v="-100"/>
    <n v="1"/>
    <m/>
    <s v="Cora"/>
    <s v="Caio Diniz Bretas"/>
    <n v="100"/>
    <s v="Financeiro"/>
    <s v="Caio Diniz Bretas"/>
    <m/>
    <s v="Reembolso Cópias Chaves"/>
    <m/>
    <s v="Cora"/>
    <m/>
    <x v="162"/>
    <s v="Outros"/>
    <s v="Others"/>
    <s v="Administrative Costs"/>
    <s v="Administrative Costs"/>
    <x v="5"/>
    <m/>
    <m/>
    <n v="0"/>
    <n v="0"/>
  </r>
  <r>
    <s v="4673"/>
    <d v="2022-06-03T00:00:00"/>
    <x v="315"/>
    <d v="2022-06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674"/>
    <d v="2022-06-03T00:00:00"/>
    <x v="315"/>
    <d v="2022-06-03T00:00:00"/>
    <n v="-250"/>
    <n v="-250"/>
    <x v="0"/>
    <n v="1"/>
    <n v="-250"/>
    <n v="-250"/>
    <n v="1"/>
    <m/>
    <s v="Cora"/>
    <s v="Luciene Borges da Silva"/>
    <n v="100"/>
    <m/>
    <s v="Luciene Borges da Silva"/>
    <m/>
    <s v="Limpeza e Manutenção"/>
    <m/>
    <s v="Cora"/>
    <m/>
    <x v="5"/>
    <s v="Despesas de Escritório"/>
    <s v="Office"/>
    <s v="Administrative Costs"/>
    <s v="Administrative Costs"/>
    <x v="4"/>
    <m/>
    <m/>
    <n v="0"/>
    <n v="0"/>
  </r>
  <r>
    <s v="4675"/>
    <d v="2022-06-03T00:00:00"/>
    <x v="315"/>
    <d v="2022-06-03T00:00:00"/>
    <n v="-87.51000000000001"/>
    <n v="-87.51000000000001"/>
    <x v="0"/>
    <n v="1"/>
    <n v="-87.51000000000001"/>
    <n v="-87.51000000000001"/>
    <n v="1"/>
    <m/>
    <s v="Cora"/>
    <s v="Thiago Henrique dos Santos"/>
    <n v="100"/>
    <s v="Produto"/>
    <s v="Thiago Henrique dos Santos"/>
    <m/>
    <s v="Reembolso Reunião com Investidor"/>
    <m/>
    <s v="Cora"/>
    <m/>
    <x v="162"/>
    <s v="Outros"/>
    <s v="Others"/>
    <s v="Administrative Costs"/>
    <s v="Administrative Costs"/>
    <x v="5"/>
    <m/>
    <m/>
    <n v="0"/>
    <n v="0"/>
  </r>
  <r>
    <s v="4676"/>
    <d v="2022-06-03T00:00:00"/>
    <x v="315"/>
    <d v="2022-06-03T00:00:00"/>
    <n v="-142.61"/>
    <n v="-142.61"/>
    <x v="0"/>
    <n v="1"/>
    <n v="-142.61"/>
    <n v="-142.61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63"/>
    <d v="2022-06-03T00:00:00"/>
    <x v="315"/>
    <d v="2022-06-03T00:00:00"/>
    <n v="195632.2"/>
    <n v="195632.2"/>
    <x v="0"/>
    <n v="1"/>
    <n v="195632.2"/>
    <n v="195632.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4"/>
    <d v="2022-06-03T00:00:00"/>
    <x v="315"/>
    <d v="2022-06-03T00:00:00"/>
    <n v="-195632.2"/>
    <n v="-195632.2"/>
    <x v="0"/>
    <n v="1"/>
    <n v="-195632.2"/>
    <n v="-195632.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15dbc66-9b97-411c-9a08-3f9e47d95be2"/>
    <d v="2022-06-03T00:00:00"/>
    <x v="315"/>
    <d v="2022-06-03T00:00:00"/>
    <n v="-0.0423619387211765"/>
    <n v="-0.0423619387211765"/>
    <x v="3"/>
    <n v="8526.875"/>
    <n v="-361.2149562331319"/>
    <n v="-361.2149562331319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93767d5bd822a46204c245d94c5ee8a915e44fc34b7713ba3f1cb4144dcb31d2"/>
    <n v="1"/>
    <n v="1"/>
  </r>
  <r>
    <s v="92792132-5646-4a74-9da2-d94d6493a8e9"/>
    <d v="2022-06-03T00:00:00"/>
    <x v="315"/>
    <d v="2022-06-03T00:00:00"/>
    <n v="-0.007597703816483981"/>
    <n v="-0.007597703816483981"/>
    <x v="3"/>
    <n v="8526.875"/>
    <n v="-64.78467073018184"/>
    <n v="-64.78467073018184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d1126278160ecc8307bfd858daf330ed42de3c7ba8cb71d7ad4f9bc2c9f590e7"/>
    <n v="1"/>
    <n v="1"/>
  </r>
  <r>
    <s v="55223bab-4336-45b1-bb0b-621d32793851"/>
    <d v="2022-06-03T00:00:00"/>
    <x v="315"/>
    <d v="2022-06-03T00:00:00"/>
    <n v="-0.0206659455966719"/>
    <n v="-0.0206659455966719"/>
    <x v="3"/>
    <n v="8526.875"/>
    <n v="-176.2159348596217"/>
    <n v="-176.2159348596217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c1b9afe92bbbc34eeaa6a71afeba47ad67575ca0cbe7619207ad5a16732f369c"/>
    <n v="1"/>
    <n v="1"/>
  </r>
  <r>
    <s v="4677"/>
    <d v="2022-06-02T00:00:00"/>
    <x v="316"/>
    <d v="2022-06-02T00:00:00"/>
    <n v="-285"/>
    <n v="-285"/>
    <x v="0"/>
    <n v="1"/>
    <n v="-285"/>
    <n v="-28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78"/>
    <d v="2022-06-02T00:00:00"/>
    <x v="316"/>
    <d v="2022-06-02T00:00:00"/>
    <n v="-3038.05"/>
    <n v="-3038.05"/>
    <x v="0"/>
    <n v="1"/>
    <n v="-3038.05"/>
    <n v="-3038.05"/>
    <n v="1"/>
    <m/>
    <s v="Mercado Pago"/>
    <s v="Lumx Studios S/A"/>
    <n v="100"/>
    <s v="Conselho"/>
    <s v="Lumx Studios S/A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64"/>
    <d v="2022-06-02T00:00:00"/>
    <x v="316"/>
    <d v="2022-06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5"/>
    <d v="2022-06-02T00:00:00"/>
    <x v="316"/>
    <d v="2022-06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0e46d88-c5d1-4a8d-8565-97cd2b918ecb"/>
    <d v="2022-06-02T00:00:00"/>
    <x v="316"/>
    <d v="2022-06-02T00:00:00"/>
    <n v="-0.002476755031430368"/>
    <n v="-0.002476755031430368"/>
    <x v="3"/>
    <n v="8826.480500722197"/>
    <n v="-21.86102998998573"/>
    <n v="-21.86102998998573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4dc2eaf73bf60ce40c88d54a086dd63073629924198f9b1b6594541169ab4960"/>
    <n v="1"/>
    <n v="1"/>
  </r>
  <r>
    <s v="5866eef6-be4c-4777-b56a-e45555a7560c"/>
    <d v="2022-06-02T00:00:00"/>
    <x v="316"/>
    <d v="2022-06-02T00:00:00"/>
    <n v="-0.021458453407334"/>
    <n v="-0.021458453407334"/>
    <x v="3"/>
    <n v="8826.480500722197"/>
    <n v="-189.4026205754894"/>
    <n v="-189.40262057548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931b25947f23196a3c9eb3841464a0095fa9bcb4994beec968f5a7935bd2ccab"/>
    <n v="1"/>
    <n v="1"/>
  </r>
  <r>
    <s v="57edaa2f-b2e0-4868-b94f-66dd54f81c6c"/>
    <d v="2022-06-02T00:00:00"/>
    <x v="316"/>
    <d v="2022-06-02T00:00:00"/>
    <n v="-0.02022084828844817"/>
    <n v="-0.02022084828844817"/>
    <x v="3"/>
    <n v="8826.480500722197"/>
    <n v="-178.4789231260496"/>
    <n v="-178.4789231260496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608a714202eeedb2f028f9e4593b9e7ea82acd2d043b3e710621be75bcee2e17"/>
    <n v="1"/>
    <n v="1"/>
  </r>
  <r>
    <s v="3f233197-4034-42ad-ad7d-ced832bb505b"/>
    <d v="2022-06-02T00:00:00"/>
    <x v="316"/>
    <d v="2022-06-02T00:00:00"/>
    <n v="0.04"/>
    <n v="0.04"/>
    <x v="3"/>
    <n v="8826.480500722197"/>
    <n v="353.0592200288879"/>
    <n v="353.0592200288879"/>
    <n v="1"/>
    <m/>
    <m/>
    <s v="55Unity"/>
    <m/>
    <m/>
    <m/>
    <m/>
    <s v="Venda secundária 55Unity"/>
    <m/>
    <s v="55Unity"/>
    <m/>
    <x v="102"/>
    <s v="Venda Secundária"/>
    <s v="Non Recurrent"/>
    <s v="Operating Revenue"/>
    <s v="Operating Revenue"/>
    <x v="12"/>
    <m/>
    <s v="0xcf74f48c867b2d3c2fdeec8364fd6c74b6ac3f2fca26976021fa4692cd4d0538"/>
    <n v="1"/>
    <n v="1"/>
  </r>
  <r>
    <s v="32ba2083-6a2f-43a6-adcc-1874f8063db1"/>
    <d v="2022-06-02T00:00:00"/>
    <x v="316"/>
    <d v="2022-06-02T00:00:00"/>
    <n v="-0.049472458831242"/>
    <n v="-0.049472458831242"/>
    <x v="3"/>
    <n v="8826.480500722197"/>
    <n v="-436.6676931967392"/>
    <n v="-436.6676931967392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fa176bbd-3c94-4d01-87ad-bb6d100fcd86"/>
    <d v="2022-06-02T00:00:00"/>
    <x v="316"/>
    <d v="2022-06-02T00:00:00"/>
    <n v="0.048"/>
    <n v="0.048"/>
    <x v="3"/>
    <n v="8826.480500722197"/>
    <n v="423.6710640346654"/>
    <n v="423.671064034665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b9c3986a-d591-46b9-94ea-c5c8dfef3d4b"/>
    <d v="2022-06-02T00:00:00"/>
    <x v="316"/>
    <d v="2022-06-02T00:00:00"/>
    <n v="-0.004686450547732772"/>
    <n v="-0.004686450547732772"/>
    <x v="3"/>
    <n v="8826.480500722197"/>
    <n v="-41.36486437716217"/>
    <n v="-41.36486437716217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0393632369cc1f207cfb1987ba1aae3623ffbeb1e69cc4a2ecca14931ca8c6e9"/>
    <n v="1"/>
    <n v="1"/>
  </r>
  <r>
    <s v="435"/>
    <d v="2022-06-01T00:00:00"/>
    <x v="317"/>
    <d v="2022-06-01T00:00:00"/>
    <n v="526.8099999999999"/>
    <n v="526.8099999999999"/>
    <x v="0"/>
    <n v="1"/>
    <n v="526.8099999999999"/>
    <n v="526.8099999999999"/>
    <n v="1"/>
    <m/>
    <s v="Lumx Studios S/A"/>
    <s v="Mercado Pago"/>
    <n v="100"/>
    <s v="Lumx"/>
    <s v="Lumx Studios S/A"/>
    <m/>
    <s v="Estorno Compra de Roteador"/>
    <m/>
    <s v="Mercado Pago"/>
    <m/>
    <x v="63"/>
    <s v="Material de Uso e Consumo"/>
    <s v="Office"/>
    <s v="Administrative Costs"/>
    <s v="Administrative Costs"/>
    <x v="5"/>
    <m/>
    <m/>
    <n v="0"/>
    <n v="0"/>
  </r>
  <r>
    <s v="4679"/>
    <d v="2022-06-01T00:00:00"/>
    <x v="317"/>
    <d v="2022-06-01T00:00:00"/>
    <n v="-19.17"/>
    <n v="-19.17"/>
    <x v="0"/>
    <n v="1"/>
    <n v="-19.17"/>
    <n v="-19.17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680"/>
    <d v="2022-06-01T00:00:00"/>
    <x v="317"/>
    <d v="2022-06-01T00:00:00"/>
    <n v="-60.2"/>
    <n v="-60.2"/>
    <x v="0"/>
    <n v="1"/>
    <n v="-60.2"/>
    <n v="-60.2"/>
    <n v="1"/>
    <m/>
    <s v="Cora"/>
    <s v="Luciene Borges da Silva"/>
    <n v="100"/>
    <m/>
    <s v="Luciene Borges da Silva"/>
    <m/>
    <s v="Reembolso Compra de Produtos de Limpeza"/>
    <m/>
    <s v="Cora"/>
    <m/>
    <x v="162"/>
    <s v="Outros"/>
    <s v="Others"/>
    <s v="Administrative Costs"/>
    <s v="Administrative Costs"/>
    <x v="5"/>
    <m/>
    <m/>
    <n v="0"/>
    <n v="0"/>
  </r>
  <r>
    <s v="4681"/>
    <d v="2022-06-01T00:00:00"/>
    <x v="317"/>
    <d v="2022-06-01T00:00:00"/>
    <n v="-3.5"/>
    <n v="-3.5"/>
    <x v="0"/>
    <n v="1"/>
    <n v="-3.5"/>
    <n v="-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2"/>
    <d v="2022-06-01T00:00:00"/>
    <x v="317"/>
    <d v="2022-06-01T00:00:00"/>
    <n v="-526.8099999999999"/>
    <n v="-526.8099999999999"/>
    <x v="0"/>
    <n v="1"/>
    <n v="-526.8099999999999"/>
    <n v="-526.8099999999999"/>
    <n v="1"/>
    <m/>
    <s v="Mercado Pago"/>
    <s v="Lumx Studios S/A"/>
    <n v="100"/>
    <s v="Conselho"/>
    <s v="Lumx Studios S/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3"/>
    <d v="2022-06-01T00:00:00"/>
    <x v="317"/>
    <d v="2022-06-01T00:00:00"/>
    <n v="-917"/>
    <n v="-917"/>
    <x v="0"/>
    <n v="1"/>
    <n v="-917"/>
    <n v="-917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4"/>
    <d v="2022-06-01T00:00:00"/>
    <x v="317"/>
    <d v="2022-06-01T00:00:00"/>
    <n v="-2.29"/>
    <n v="-2.29"/>
    <x v="0"/>
    <n v="1"/>
    <n v="-2.29"/>
    <n v="-2.29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5"/>
    <d v="2022-06-01T00:00:00"/>
    <x v="317"/>
    <d v="2022-06-01T00:00:00"/>
    <n v="-84.94"/>
    <n v="-84.94"/>
    <x v="0"/>
    <n v="1"/>
    <n v="-84.94"/>
    <n v="-84.9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6"/>
    <d v="2022-06-01T00:00:00"/>
    <x v="317"/>
    <d v="2022-06-01T00:00:00"/>
    <n v="-77.18000000000001"/>
    <n v="-77.18000000000001"/>
    <x v="0"/>
    <n v="1"/>
    <n v="-77.18000000000001"/>
    <n v="-77.18000000000001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7"/>
    <d v="2022-06-01T00:00:00"/>
    <x v="317"/>
    <d v="2022-06-01T00:00:00"/>
    <n v="-24.44"/>
    <n v="-24.44"/>
    <x v="0"/>
    <n v="1"/>
    <n v="-24.44"/>
    <n v="-24.4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8"/>
    <d v="2022-05-31T00:00:00"/>
    <x v="318"/>
    <d v="2022-05-31T00:00:00"/>
    <n v="-1139.98"/>
    <n v="-1139.98"/>
    <x v="0"/>
    <n v="1"/>
    <n v="-1139.98"/>
    <n v="-1139.98"/>
    <n v="1"/>
    <m/>
    <s v="Mercado Pago"/>
    <s v="Lumx Studios S/A"/>
    <n v="100"/>
    <s v="Conselho"/>
    <s v="Lumx Studios S/A"/>
    <m/>
    <s v="Compra de Frigobar Philco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9"/>
    <d v="2022-05-31T00:00:00"/>
    <x v="318"/>
    <d v="2022-05-31T00:00:00"/>
    <n v="-471.9"/>
    <n v="-471.9"/>
    <x v="0"/>
    <n v="1"/>
    <n v="-471.9"/>
    <n v="-471.9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0"/>
    <d v="2022-05-31T00:00:00"/>
    <x v="318"/>
    <d v="2022-05-31T00:00:00"/>
    <n v="-633.28"/>
    <n v="-633.28"/>
    <x v="0"/>
    <n v="1"/>
    <n v="-633.28"/>
    <n v="-633.28"/>
    <n v="1"/>
    <m/>
    <s v="Mercado Pago"/>
    <s v="Lumx Studios S/A"/>
    <n v="100"/>
    <s v="Conselho"/>
    <s v="Lumx Studios S/A"/>
    <m/>
    <s v="Compra de Filtro de Água"/>
    <m/>
    <s v="Mercado Pago"/>
    <m/>
    <x v="63"/>
    <s v="Material de Uso e Consumo"/>
    <s v="Office"/>
    <s v="Administrative Costs"/>
    <s v="Administrative Costs"/>
    <x v="5"/>
    <m/>
    <m/>
    <n v="0"/>
    <n v="0"/>
  </r>
  <r>
    <s v="4691"/>
    <d v="2022-05-31T00:00:00"/>
    <x v="318"/>
    <d v="2022-05-31T00:00:00"/>
    <n v="-612.39"/>
    <n v="-612.39"/>
    <x v="0"/>
    <n v="1"/>
    <n v="-612.39"/>
    <n v="-612.39"/>
    <n v="1"/>
    <m/>
    <s v="Mercado Pago"/>
    <s v="Lumx Studios S/A"/>
    <n v="100"/>
    <s v="Conselho"/>
    <s v="Lumx Studios S/A"/>
    <m/>
    <s v="Compra de Microondas Toshiba"/>
    <m/>
    <s v="Mercado Pago"/>
    <m/>
    <x v="63"/>
    <s v="Material de Uso e Consumo"/>
    <s v="Office"/>
    <s v="Administrative Costs"/>
    <s v="Administrative Costs"/>
    <x v="5"/>
    <m/>
    <m/>
    <n v="0"/>
    <n v="0"/>
  </r>
  <r>
    <s v="765"/>
    <d v="2022-05-31T00:00:00"/>
    <x v="318"/>
    <d v="2022-05-31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6"/>
    <d v="2022-05-31T00:00:00"/>
    <x v="318"/>
    <d v="2022-05-31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6695129-2b1d-4291-88a7-590e401a979e"/>
    <d v="2022-05-30T00:00:00"/>
    <x v="319"/>
    <d v="2022-05-30T00:00:00"/>
    <n v="-0.01393024460268815"/>
    <n v="-0.01393024460268815"/>
    <x v="3"/>
    <n v="9562.661560555289"/>
    <n v="-133.2102145912588"/>
    <n v="-133.2102145912588"/>
    <n v="1"/>
    <m/>
    <s v="Helper"/>
    <m/>
    <m/>
    <m/>
    <m/>
    <m/>
    <s v="Transferencia de ethereum entres contas do Bruno e Hercilio para envio dos airdrops"/>
    <m/>
    <s v="Helper"/>
    <m/>
    <x v="61"/>
    <s v="Blockchain"/>
    <s v="Technology &amp; Infrastructure"/>
    <s v="Operating Costs"/>
    <s v="Operating Costs"/>
    <x v="7"/>
    <m/>
    <s v="0xe39bd120afa936f7c3496fabad3872ea507c78c7d747ffb65089e72517b9fb36"/>
    <n v="1"/>
    <n v="1"/>
  </r>
  <r>
    <s v="4692"/>
    <d v="2022-05-27T00:00:00"/>
    <x v="320"/>
    <d v="2022-05-27T00:00:00"/>
    <n v="-178.16"/>
    <n v="-178.16"/>
    <x v="0"/>
    <n v="1"/>
    <n v="-178.16"/>
    <n v="-178.1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3"/>
    <d v="2022-05-27T00:00:00"/>
    <x v="320"/>
    <d v="2022-05-27T00:00:00"/>
    <n v="-185"/>
    <n v="-185"/>
    <x v="0"/>
    <n v="1"/>
    <n v="-185"/>
    <n v="-18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94"/>
    <d v="2022-05-26T00:00:00"/>
    <x v="321"/>
    <d v="2022-05-26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95"/>
    <d v="2022-05-26T00:00:00"/>
    <x v="321"/>
    <d v="2022-05-26T00:00:00"/>
    <n v="-528.46"/>
    <n v="-528.46"/>
    <x v="0"/>
    <n v="1"/>
    <n v="-528.46"/>
    <n v="-528.4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8e0f45f4-caf0-484f-8995-ede07e665197"/>
    <d v="2022-05-26T00:00:00"/>
    <x v="321"/>
    <d v="2022-05-26T00:00:00"/>
    <n v="-0.195627784188654"/>
    <n v="-0.195627784188654"/>
    <x v="3"/>
    <n v="8618.864292589029"/>
    <n v="-1686.089323781903"/>
    <n v="-1686.089323781903"/>
    <n v="1"/>
    <m/>
    <s v="Ledger"/>
    <m/>
    <m/>
    <m/>
    <m/>
    <m/>
    <s v="Reembolso Gabriel"/>
    <m/>
    <s v="Ledger"/>
    <m/>
    <x v="162"/>
    <s v="Outros"/>
    <s v="Others"/>
    <s v="Administrative Costs"/>
    <s v="Administrative Costs"/>
    <x v="5"/>
    <m/>
    <s v="0x865adc1ea1e0abfa71ffeec7e27516516f1459fc1bd941624f980f2bcc98d21c"/>
    <n v="1"/>
    <n v="1"/>
  </r>
  <r>
    <s v="7aa1f0a8-ee4c-44a2-a90a-22f0ee1e842f"/>
    <d v="2022-05-26T00:00:00"/>
    <x v="321"/>
    <d v="2022-05-26T00:00:00"/>
    <n v="-0.00159213914483578"/>
    <n v="-0.00159213914483578"/>
    <x v="3"/>
    <n v="8618.864292589029"/>
    <n v="-13.72243122425834"/>
    <n v="-13.72243122425834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3b9e0a3da8087fe021d586e3d13f4ce16d859b8cd174a3ebb0b4635d89063f"/>
    <n v="1"/>
    <n v="1"/>
  </r>
  <r>
    <s v="4696"/>
    <d v="2022-05-25T00:00:00"/>
    <x v="322"/>
    <d v="2022-05-25T00:00:00"/>
    <n v="-133.56"/>
    <n v="-133.56"/>
    <x v="0"/>
    <n v="1"/>
    <n v="-133.56"/>
    <n v="-133.56"/>
    <n v="1"/>
    <m/>
    <s v="Cora"/>
    <s v="Ministerio da Fazenda"/>
    <n v="100"/>
    <m/>
    <s v="Ministerio da Fazenda"/>
    <m/>
    <s v="Irrf - Remuneração Serv Prestados por Pj (Apuração 30/04/2022)"/>
    <m/>
    <s v="Cora"/>
    <m/>
    <x v="21"/>
    <s v="Impostos"/>
    <s v="Tax And Fees"/>
    <s v="Tax And Fees"/>
    <s v="Tax And Fees"/>
    <x v="9"/>
    <m/>
    <m/>
    <n v="0"/>
    <n v="0"/>
  </r>
  <r>
    <s v="4697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8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9"/>
    <d v="2022-05-25T00:00:00"/>
    <x v="322"/>
    <d v="2022-05-25T00:00:00"/>
    <n v="-414.07"/>
    <n v="-414.07"/>
    <x v="0"/>
    <n v="1"/>
    <n v="-414.07"/>
    <n v="-414.07"/>
    <n v="1"/>
    <m/>
    <s v="Cora"/>
    <s v="Ministerio da Fazenda"/>
    <n v="100"/>
    <m/>
    <s v="Ministerio da Fazenda"/>
    <m/>
    <s v="Csll Abril"/>
    <m/>
    <s v="Cora"/>
    <m/>
    <x v="44"/>
    <s v="Impostos"/>
    <s v="Tax And Fees"/>
    <s v="Tax And Fees"/>
    <s v="Tax And Fees"/>
    <x v="13"/>
    <m/>
    <m/>
    <n v="0"/>
    <n v="0"/>
  </r>
  <r>
    <s v="4700"/>
    <d v="2022-05-25T00:00:00"/>
    <x v="322"/>
    <d v="2022-05-25T00:00:00"/>
    <n v="-188.92"/>
    <n v="-188.92"/>
    <x v="0"/>
    <n v="1"/>
    <n v="-188.92"/>
    <n v="-188.92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01"/>
    <d v="2022-05-25T00:00:00"/>
    <x v="322"/>
    <d v="2022-05-25T00:00:00"/>
    <n v="-57"/>
    <n v="-57"/>
    <x v="0"/>
    <n v="1"/>
    <n v="-57"/>
    <n v="-57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2"/>
    <d v="2022-05-25T00:00:00"/>
    <x v="322"/>
    <d v="2022-05-25T00:00:00"/>
    <n v="-150"/>
    <n v="-150"/>
    <x v="0"/>
    <n v="1"/>
    <n v="-150"/>
    <n v="-15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3"/>
    <d v="2022-05-25T00:00:00"/>
    <x v="322"/>
    <d v="2022-05-25T00:00:00"/>
    <n v="-1500"/>
    <n v="-1500"/>
    <x v="0"/>
    <n v="1"/>
    <n v="-1500"/>
    <n v="-1500"/>
    <n v="1"/>
    <m/>
    <s v="Cora"/>
    <s v="Brunna Pinheiro Lorenzo"/>
    <n v="100"/>
    <m/>
    <s v="Brunna Pinheiro Lorenzo"/>
    <m/>
    <s v="60% do Projeto"/>
    <m/>
    <s v="Cora"/>
    <m/>
    <x v="111"/>
    <s v="Obras"/>
    <s v="Office"/>
    <s v="Administrative Costs"/>
    <s v="Administrative Costs"/>
    <x v="4"/>
    <m/>
    <m/>
    <n v="0"/>
    <n v="0"/>
  </r>
  <r>
    <s v="4704"/>
    <d v="2022-05-24T00:00:00"/>
    <x v="323"/>
    <d v="2022-05-24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05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Bruto"/>
    <m/>
    <s v="Cora"/>
    <m/>
    <x v="1"/>
    <s v="Corporate/Societário"/>
    <s v="Legal"/>
    <s v="Operating Costs"/>
    <s v="Operating Costs"/>
    <x v="1"/>
    <m/>
    <m/>
    <n v="0"/>
    <n v="0"/>
  </r>
  <r>
    <s v="4706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707"/>
    <d v="2022-05-24T00:00:00"/>
    <x v="323"/>
    <d v="2022-05-24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66"/>
    <d v="2022-05-24T00:00:00"/>
    <x v="323"/>
    <d v="2022-05-2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7"/>
    <d v="2022-05-24T00:00:00"/>
    <x v="323"/>
    <d v="2022-05-2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08"/>
    <d v="2022-05-23T00:00:00"/>
    <x v="324"/>
    <d v="2022-05-23T00:00:00"/>
    <n v="-5577.13"/>
    <n v="-5577.13"/>
    <x v="0"/>
    <n v="1"/>
    <n v="-5577.13"/>
    <n v="-5577.13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709"/>
    <d v="2022-05-23T00:00:00"/>
    <x v="324"/>
    <d v="2022-05-23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10"/>
    <d v="2022-05-23T00:00:00"/>
    <x v="324"/>
    <d v="2022-05-23T00:00:00"/>
    <n v="-2476.36"/>
    <n v="-2476.36"/>
    <x v="0"/>
    <n v="1"/>
    <n v="-2476.36"/>
    <n v="-2476.36"/>
    <n v="1"/>
    <m/>
    <s v="Cora"/>
    <s v="Michel Ruthenberg Goldberg"/>
    <n v="100"/>
    <s v="Financeiro"/>
    <s v="Michel Ruthenberg Goldberg"/>
    <m/>
    <s v="Reembolso Michel"/>
    <m/>
    <s v="Cora"/>
    <m/>
    <x v="162"/>
    <s v="Outros"/>
    <s v="Others"/>
    <s v="Administrative Costs"/>
    <s v="Administrative Costs"/>
    <x v="5"/>
    <m/>
    <m/>
    <n v="0"/>
    <n v="0"/>
  </r>
  <r>
    <s v="2b52282e-006b-44fc-a897-0798beca606e"/>
    <d v="2022-05-23T00:00:00"/>
    <x v="324"/>
    <d v="2022-05-23T00:00:00"/>
    <n v="-0.2950731217980127"/>
    <n v="-0.2950731217980127"/>
    <x v="3"/>
    <n v="9571.151044196211"/>
    <n v="-2824.189417811285"/>
    <n v="-2824.189417811285"/>
    <n v="1"/>
    <m/>
    <s v="Ledger"/>
    <m/>
    <m/>
    <m/>
    <m/>
    <m/>
    <s v="mint de token para loja do 55"/>
    <m/>
    <s v="Ledger"/>
    <m/>
    <x v="66"/>
    <s v="NFTs"/>
    <s v="Technology &amp; Infrastructure"/>
    <s v="Operating Costs"/>
    <s v="Operating Costs"/>
    <x v="7"/>
    <m/>
    <s v="0x3e4dae715b97612741f12d6f2a2db91e5e0fd010095669c46d83aa06f7e73d97"/>
    <n v="1"/>
    <n v="1"/>
  </r>
  <r>
    <s v="4711"/>
    <d v="2022-05-22T00:00:00"/>
    <x v="325"/>
    <d v="2022-05-22T00:00:00"/>
    <n v="-172.25"/>
    <n v="-172.25"/>
    <x v="0"/>
    <n v="1"/>
    <n v="-172.25"/>
    <n v="-172.25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7"/>
    <d v="2022-05-20T00:00:00"/>
    <x v="326"/>
    <d v="2022-05-20T00:00:00"/>
    <n v="-1231.31"/>
    <n v="-1231.31"/>
    <x v="0"/>
    <n v="1"/>
    <n v="-1231.31"/>
    <n v="-1231.31"/>
    <n v="1"/>
    <m/>
    <s v="Cora"/>
    <s v="Regus do Brasil Ltda"/>
    <n v="100"/>
    <m/>
    <s v="Regus do Brasil Ltda"/>
    <m/>
    <s v="Serviço de Maio"/>
    <m/>
    <s v="Cora"/>
    <m/>
    <x v="6"/>
    <s v="Despesas de Escritório"/>
    <s v="Office"/>
    <s v="Administrative Costs"/>
    <s v="Administrative Costs"/>
    <x v="4"/>
    <m/>
    <m/>
    <n v="0"/>
    <n v="0"/>
  </r>
  <r>
    <s v="3848"/>
    <d v="2022-05-20T00:00:00"/>
    <x v="326"/>
    <d v="2022-05-20T00:00:00"/>
    <n v="-217.25"/>
    <n v="-217.25"/>
    <x v="0"/>
    <n v="1"/>
    <n v="-217.25"/>
    <n v="-217.25"/>
    <n v="1"/>
    <m/>
    <s v="Cora"/>
    <s v="Regus do Brasil Ltda"/>
    <n v="100"/>
    <m/>
    <s v="Regus do Brasil Ltda"/>
    <m/>
    <s v="Pro Rata Maio 115"/>
    <m/>
    <s v="Cora"/>
    <m/>
    <x v="6"/>
    <s v="Despesas de Escritório"/>
    <s v="Office"/>
    <s v="Administrative Costs"/>
    <s v="Administrative Costs"/>
    <x v="4"/>
    <m/>
    <m/>
    <n v="0"/>
    <n v="0"/>
  </r>
  <r>
    <s v="3850"/>
    <d v="2022-05-20T00:00:00"/>
    <x v="326"/>
    <d v="2022-05-20T00:00:00"/>
    <n v="-236.29"/>
    <n v="-236.29"/>
    <x v="0"/>
    <n v="1"/>
    <n v="-236.29"/>
    <n v="-236.29"/>
    <n v="1"/>
    <m/>
    <s v="Cora"/>
    <s v="Regus do Brasil Ltda"/>
    <n v="100"/>
    <m/>
    <s v="Regus do Brasil Ltda"/>
    <m/>
    <s v="Pro Rata Maio 114"/>
    <m/>
    <s v="Cora"/>
    <m/>
    <x v="6"/>
    <s v="Despesas de Escritório"/>
    <s v="Office"/>
    <s v="Administrative Costs"/>
    <s v="Administrative Costs"/>
    <x v="4"/>
    <m/>
    <m/>
    <n v="0"/>
    <n v="0"/>
  </r>
  <r>
    <s v="434"/>
    <d v="2022-05-20T00:00:00"/>
    <x v="326"/>
    <d v="2022-05-20T00:00:00"/>
    <n v="7511.14"/>
    <n v="7511.14"/>
    <x v="0"/>
    <n v="1"/>
    <n v="7511.14"/>
    <n v="7511.14"/>
    <n v="1"/>
    <m/>
    <s v="Lumx Studios S/A"/>
    <s v="Mercado Pago"/>
    <n v="100"/>
    <s v="Lumx"/>
    <s v="Lumx Studios S/A"/>
    <m/>
    <s v="Estorno 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12"/>
    <d v="2022-05-20T00:00:00"/>
    <x v="326"/>
    <d v="2022-05-20T00:00:00"/>
    <n v="-72.5"/>
    <n v="-72.5"/>
    <x v="0"/>
    <n v="1"/>
    <n v="-72.5"/>
    <n v="-72.5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713"/>
    <d v="2022-05-20T00:00:00"/>
    <x v="326"/>
    <d v="2022-05-20T00:00:00"/>
    <n v="-72"/>
    <n v="-72"/>
    <x v="0"/>
    <n v="1"/>
    <n v="-72"/>
    <n v="-72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767"/>
    <d v="2022-05-20T00:00:00"/>
    <x v="326"/>
    <d v="2022-05-2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8"/>
    <d v="2022-05-20T00:00:00"/>
    <x v="326"/>
    <d v="2022-05-2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17"/>
    <d v="2022-05-19T00:00:00"/>
    <x v="327"/>
    <d v="2022-05-19T00:00:00"/>
    <n v="-259.34"/>
    <n v="-259.34"/>
    <x v="0"/>
    <n v="1"/>
    <n v="-259.34"/>
    <n v="-259.34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3931"/>
    <d v="2022-05-18T00:00:00"/>
    <x v="328"/>
    <d v="2022-05-18T00:00:00"/>
    <n v="-1410"/>
    <n v="-1410"/>
    <x v="0"/>
    <n v="1"/>
    <n v="-1410"/>
    <n v="-1410"/>
    <n v="1"/>
    <m/>
    <s v="Cora"/>
    <s v="Kamino Instituicao de Pagamento Ltda"/>
    <n v="100"/>
    <m/>
    <s v="Kamino Instituicao de Pagamento Ltda"/>
    <m/>
    <s v="Custos do Flip"/>
    <m/>
    <s v="Cora"/>
    <m/>
    <x v="169"/>
    <s v="Jurídico"/>
    <s v="Legal"/>
    <s v="Operating Costs"/>
    <s v="Operating Costs"/>
    <x v="1"/>
    <m/>
    <m/>
    <n v="0"/>
    <n v="0"/>
  </r>
  <r>
    <s v="4719"/>
    <d v="2022-05-18T00:00:00"/>
    <x v="328"/>
    <d v="2022-05-18T00:00:00"/>
    <n v="-26000"/>
    <n v="-26000"/>
    <x v="0"/>
    <n v="1"/>
    <n v="-26000"/>
    <n v="-26000"/>
    <n v="1"/>
    <m/>
    <s v="Cora"/>
    <s v="Lumx Studios S/A"/>
    <n v="100"/>
    <s v="Conselho"/>
    <s v="Lumx Studios S/A"/>
    <m/>
    <s v="Compra de Mesas"/>
    <m/>
    <s v="Cora"/>
    <m/>
    <x v="111"/>
    <s v="Obras"/>
    <s v="Office"/>
    <s v="Administrative Costs"/>
    <s v="Administrative Costs"/>
    <x v="4"/>
    <m/>
    <m/>
    <n v="0"/>
    <n v="0"/>
  </r>
  <r>
    <s v="4720"/>
    <d v="2022-05-18T00:00:00"/>
    <x v="328"/>
    <d v="2022-05-18T00:00:00"/>
    <n v="-960"/>
    <n v="-960"/>
    <x v="0"/>
    <n v="1"/>
    <n v="-960"/>
    <n v="-96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721"/>
    <d v="2022-05-18T00:00:00"/>
    <x v="328"/>
    <d v="2022-05-18T00:00:00"/>
    <n v="-60"/>
    <n v="-60"/>
    <x v="0"/>
    <n v="1"/>
    <n v="-60"/>
    <n v="-6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768"/>
    <d v="2022-05-18T00:00:00"/>
    <x v="328"/>
    <d v="2022-05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9"/>
    <d v="2022-05-18T00:00:00"/>
    <x v="328"/>
    <d v="2022-05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22"/>
    <d v="2022-05-17T00:00:00"/>
    <x v="329"/>
    <d v="2022-05-17T00:00:00"/>
    <n v="-27.59"/>
    <n v="-27.59"/>
    <x v="0"/>
    <n v="1"/>
    <n v="-27.59"/>
    <n v="-27.5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23"/>
    <d v="2022-05-17T00:00:00"/>
    <x v="329"/>
    <d v="2022-05-17T00:00:00"/>
    <n v="-220"/>
    <n v="-220"/>
    <x v="0"/>
    <n v="1"/>
    <n v="-220"/>
    <n v="-220"/>
    <n v="1"/>
    <m/>
    <s v="Cora"/>
    <s v="Lumx Studios S/A"/>
    <n v="100"/>
    <s v="Conselho"/>
    <s v="Lumx Studios S/A"/>
    <m/>
    <s v="Remoção de Entulho"/>
    <m/>
    <s v="Cora"/>
    <m/>
    <x v="111"/>
    <s v="Obras"/>
    <s v="Office"/>
    <s v="Administrative Costs"/>
    <s v="Administrative Costs"/>
    <x v="4"/>
    <m/>
    <m/>
    <n v="0"/>
    <n v="0"/>
  </r>
  <r>
    <s v="4724"/>
    <d v="2022-05-17T00:00:00"/>
    <x v="329"/>
    <d v="2022-05-17T00:00:00"/>
    <n v="-970"/>
    <n v="-970"/>
    <x v="0"/>
    <n v="1"/>
    <n v="-970"/>
    <n v="-97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ef145156-3a46-4b48-aba4-0b82e21b609f"/>
    <d v="2022-05-17T00:00:00"/>
    <x v="329"/>
    <d v="2022-05-17T00:00:00"/>
    <n v="0.040244925"/>
    <n v="0.040244925"/>
    <x v="3"/>
    <n v="10378.98658718331"/>
    <n v="417.7015367771982"/>
    <n v="417.7015367771982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2eb381efcc5bb4e6b810e19385b238c1d9832fd31c6966087cbaef5c6bd3dd54"/>
    <n v="1"/>
    <n v="1"/>
  </r>
  <r>
    <s v="4725"/>
    <d v="2022-05-16T00:00:00"/>
    <x v="330"/>
    <d v="2022-05-16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6"/>
    <d v="2022-05-16T00:00:00"/>
    <x v="330"/>
    <d v="2022-05-16T00:00:00"/>
    <n v="-1813.5"/>
    <n v="-1813.5"/>
    <x v="0"/>
    <n v="1"/>
    <n v="-1813.5"/>
    <n v="-181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7"/>
    <d v="2022-05-16T00:00:00"/>
    <x v="330"/>
    <d v="2022-05-16T00:00:00"/>
    <n v="-32.93"/>
    <n v="-32.93"/>
    <x v="0"/>
    <n v="1"/>
    <n v="-32.93"/>
    <n v="-32.93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8"/>
    <d v="2022-05-16T00:00:00"/>
    <x v="330"/>
    <d v="2022-05-16T00:00:00"/>
    <n v="-397.98"/>
    <n v="-397.98"/>
    <x v="0"/>
    <n v="1"/>
    <n v="-397.98"/>
    <n v="-397.98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29"/>
    <d v="2022-05-16T00:00:00"/>
    <x v="330"/>
    <d v="2022-05-16T00:00:00"/>
    <n v="-12396.08"/>
    <n v="-12396.08"/>
    <x v="0"/>
    <n v="1"/>
    <n v="-12396.08"/>
    <n v="-12396.08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30"/>
    <d v="2022-05-14T00:00:00"/>
    <x v="331"/>
    <d v="2022-05-14T00:00:00"/>
    <n v="-85.92"/>
    <n v="-85.92"/>
    <x v="0"/>
    <n v="1"/>
    <n v="-85.92"/>
    <n v="-85.92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1"/>
    <d v="2022-05-13T00:00:00"/>
    <x v="332"/>
    <d v="2022-05-13T00:00:00"/>
    <n v="-2900"/>
    <n v="-2900"/>
    <x v="0"/>
    <n v="1"/>
    <n v="-2900"/>
    <n v="-2900"/>
    <n v="1"/>
    <m/>
    <s v="Cora"/>
    <s v="Luiz Haroldo Faria 01624240780"/>
    <n v="100"/>
    <m/>
    <s v="Luiz Haroldo Faria 01624240780"/>
    <m/>
    <s v="Obra"/>
    <m/>
    <s v="Cora"/>
    <m/>
    <x v="111"/>
    <s v="Obras"/>
    <s v="Office"/>
    <s v="Administrative Costs"/>
    <s v="Administrative Costs"/>
    <x v="4"/>
    <m/>
    <m/>
    <n v="0"/>
    <n v="0"/>
  </r>
  <r>
    <s v="4732"/>
    <d v="2022-05-13T00:00:00"/>
    <x v="332"/>
    <d v="2022-05-13T00:00:00"/>
    <n v="-90.98999999999999"/>
    <n v="-90.98999999999999"/>
    <x v="0"/>
    <n v="1"/>
    <n v="-90.98999999999999"/>
    <n v="-90.98999999999999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3"/>
    <d v="2022-05-13T00:00:00"/>
    <x v="332"/>
    <d v="2022-05-13T00:00:00"/>
    <n v="-51.9"/>
    <n v="-51.9"/>
    <x v="0"/>
    <n v="1"/>
    <n v="-51.9"/>
    <n v="-51.9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34"/>
    <d v="2022-05-13T00:00:00"/>
    <x v="332"/>
    <d v="2022-05-13T00:00:00"/>
    <n v="-522.37"/>
    <n v="-522.37"/>
    <x v="0"/>
    <n v="1"/>
    <n v="-522.37"/>
    <n v="-522.37"/>
    <n v="1"/>
    <m/>
    <s v="Cora"/>
    <s v="Caio Barbosa Zacarias"/>
    <n v="100"/>
    <s v="Comercial"/>
    <s v="Caio Barbosa Zacarias"/>
    <m/>
    <s v="Viagem Caio Barbosa"/>
    <m/>
    <s v="Cora"/>
    <m/>
    <x v="91"/>
    <s v="Despesa Comercial"/>
    <s v="Comercial"/>
    <s v="Operating Costs"/>
    <s v="Operating Costs"/>
    <x v="6"/>
    <m/>
    <m/>
    <n v="0"/>
    <n v="0"/>
  </r>
  <r>
    <s v="769"/>
    <d v="2022-05-13T00:00:00"/>
    <x v="332"/>
    <d v="2022-05-13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0"/>
    <d v="2022-05-13T00:00:00"/>
    <x v="332"/>
    <d v="2022-05-13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0d6c18d-59c8-4b50-ac7e-8e8ff50bd21a"/>
    <d v="2022-05-13T00:00:00"/>
    <x v="332"/>
    <d v="2022-05-13T00:00:00"/>
    <n v="0.01"/>
    <n v="0.01"/>
    <x v="3"/>
    <n v="10247.75280898876"/>
    <n v="102.4775280898876"/>
    <n v="102.4775280898876"/>
    <n v="1"/>
    <m/>
    <s v="Bruno Leão - Pessoal"/>
    <s v="Helper"/>
    <m/>
    <m/>
    <m/>
    <m/>
    <s v="Transferencia de ethereum entres contas do Bruno para envio dos airdrops"/>
    <m/>
    <s v="Helper"/>
    <m/>
    <x v="61"/>
    <s v="Blockchain"/>
    <s v="Technology &amp; Infrastructure"/>
    <s v="Operating Costs"/>
    <s v="Operating Costs"/>
    <x v="7"/>
    <m/>
    <s v="0x6a318dd3cc8fc79caa7f25ff63e29ae51d6e2b1cd60fcf5822d539bd75fa3729"/>
    <n v="1"/>
    <n v="1"/>
  </r>
  <r>
    <s v="28ecb122-71a7-438b-8c1a-2441c465ecf2"/>
    <d v="2022-05-13T00:00:00"/>
    <x v="332"/>
    <d v="2022-05-13T00:00:00"/>
    <n v="-0.001803782763961057"/>
    <n v="-0.001803782763961057"/>
    <x v="3"/>
    <n v="10247.75280898876"/>
    <n v="-18.48471988618744"/>
    <n v="-18.484719886187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b3050c6bd8ecede7b65864e0ded50b8988d431cd0752360f41c0bd0d42ea11"/>
    <n v="1"/>
    <n v="1"/>
  </r>
  <r>
    <s v="c3747099-8813-46e4-9f93-da3456e67b72"/>
    <d v="2022-05-13T00:00:00"/>
    <x v="332"/>
    <d v="2022-05-13T00:00:00"/>
    <n v="-0.01828083815133745"/>
    <n v="-0.01828083815133745"/>
    <x v="3"/>
    <n v="10247.75280898876"/>
    <n v="-187.3375105160373"/>
    <n v="-187.3375105160373"/>
    <n v="1"/>
    <m/>
    <s v="Helper"/>
    <m/>
    <m/>
    <m/>
    <m/>
    <m/>
    <s v="Transferencia de Nft como parte dos airdrops que fizemos para todos holders"/>
    <m/>
    <s v="Helper"/>
    <m/>
    <x v="56"/>
    <s v="NFTs"/>
    <s v="Technology &amp; Infrastructure"/>
    <s v="Operating Costs"/>
    <s v="Operating Costs"/>
    <x v="7"/>
    <m/>
    <s v="0x0ec34490721bb2aef7b6cc0ea2c1d240051fbae3218728e0ac8076616b83379f"/>
    <n v="1"/>
    <n v="1"/>
  </r>
  <r>
    <s v="4735"/>
    <d v="2022-05-12T00:00:00"/>
    <x v="333"/>
    <d v="2022-05-12T00:00:00"/>
    <n v="-934.64"/>
    <n v="-934.64"/>
    <x v="0"/>
    <n v="1"/>
    <n v="-934.64"/>
    <n v="-934.64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36"/>
    <d v="2022-05-12T00:00:00"/>
    <x v="333"/>
    <d v="2022-05-12T00:00:00"/>
    <n v="-7909.12"/>
    <n v="-7909.12"/>
    <x v="0"/>
    <n v="1"/>
    <n v="-7909.12"/>
    <n v="-7909.12"/>
    <n v="1"/>
    <m/>
    <s v="Cora"/>
    <s v="Lumx Studios S/A"/>
    <n v="100"/>
    <s v="Conselho"/>
    <s v="Lumx Studios S/A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faa39990-7d62-4003-95d1-4e9dad27b2d7"/>
    <d v="2022-05-12T00:00:00"/>
    <x v="333"/>
    <d v="2022-05-12T00:00:00"/>
    <n v="-0.005134687755887431"/>
    <n v="-0.005134687755887431"/>
    <x v="3"/>
    <n v="10149.74012474012"/>
    <n v="-52.11574634394248"/>
    <n v="-52.11574634394248"/>
    <n v="1"/>
    <m/>
    <s v="Ledger"/>
    <m/>
    <m/>
    <m/>
    <m/>
    <m/>
    <s v="Envio de NFT da veecon para carteira do Bruno"/>
    <m/>
    <s v="Ledger"/>
    <m/>
    <x v="56"/>
    <s v="NFTs"/>
    <s v="Technology &amp; Infrastructure"/>
    <s v="Operating Costs"/>
    <s v="Operating Costs"/>
    <x v="7"/>
    <m/>
    <s v="0xc7de8b3d9c5124dd38e4a645688379b2f1a040325624f4611688b126509750b6"/>
    <n v="1"/>
    <n v="1"/>
  </r>
  <r>
    <s v="4ffbbc7d-9de8-4b2f-935f-87317229a764"/>
    <d v="2022-05-12T00:00:00"/>
    <x v="333"/>
    <d v="2022-05-12T00:00:00"/>
    <n v="0"/>
    <n v="0"/>
    <x v="3"/>
    <n v="10149.74012474012"/>
    <n v="0"/>
    <n v="0"/>
    <n v="1"/>
    <m/>
    <s v="Michel Goldberg"/>
    <s v="Gnosis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825c44fa-f33c-4824-a24b-5e3343e5b134"/>
    <d v="2022-05-12T00:00:00"/>
    <x v="333"/>
    <d v="2022-05-12T00:00:00"/>
    <n v="-0.2857143"/>
    <n v="-0.2857143"/>
    <x v="3"/>
    <n v="10149.74012474012"/>
    <n v="-2899.925894922037"/>
    <n v="-2899.925894922037"/>
    <n v="1"/>
    <m/>
    <s v="Gnosis"/>
    <s v="Diego Borgo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1c07bad9-8c64-49e2-aef6-ea0efc6cfb08"/>
    <d v="2022-05-12T00:00:00"/>
    <x v="333"/>
    <d v="2022-05-12T00:00:00"/>
    <n v="-0.003828245446691008"/>
    <n v="-0.003828245446691008"/>
    <x v="3"/>
    <n v="10149.74012474012"/>
    <n v="-38.85569641763341"/>
    <n v="-38.8556964176334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504826fe0382e7fbf21517f5050e834bd6822da4d78ea72b70dda106ddaa6a"/>
    <n v="1"/>
    <n v="1"/>
  </r>
  <r>
    <s v="2bb7d918-2647-4e96-80d1-ae6a588b44e0"/>
    <d v="2022-05-12T00:00:00"/>
    <x v="333"/>
    <d v="2022-05-12T00:00:00"/>
    <n v="-0.00554885061586875"/>
    <n v="-0.00554885061586875"/>
    <x v="3"/>
    <n v="10149.74012474012"/>
    <n v="-56.31939174207201"/>
    <n v="-56.31939174207201"/>
    <n v="1"/>
    <m/>
    <s v="Ledger"/>
    <m/>
    <m/>
    <m/>
    <m/>
    <m/>
    <s v="Envio de NFT da veecon para carteira do Caio"/>
    <m/>
    <s v="Ledger"/>
    <m/>
    <x v="56"/>
    <s v="NFTs"/>
    <s v="Technology &amp; Infrastructure"/>
    <s v="Operating Costs"/>
    <s v="Operating Costs"/>
    <x v="7"/>
    <m/>
    <s v="0xa4ac1197642d9798b54677c20d1bd2d52f475f1bc1144e4d4aa98b846656851d"/>
    <n v="1"/>
    <n v="1"/>
  </r>
  <r>
    <s v="6c111822-0ce7-4ff0-9eb7-39ff20a20ae0"/>
    <d v="2022-05-12T00:00:00"/>
    <x v="333"/>
    <d v="2022-05-12T00:00:00"/>
    <n v="-0.007036621646774346"/>
    <n v="-0.007036621646774346"/>
    <x v="3"/>
    <n v="10149.74012474012"/>
    <n v="-71.41988107088051"/>
    <n v="-71.41988107088051"/>
    <n v="1"/>
    <m/>
    <s v="Michel Goldberg"/>
    <s v="Gnosis"/>
    <m/>
    <m/>
    <m/>
    <m/>
    <s v="Pagamento de salário Diego Borgo"/>
    <m/>
    <s v="Michel Goldberg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4737"/>
    <d v="2022-05-11T00:00:00"/>
    <x v="334"/>
    <d v="2022-05-11T00:00:00"/>
    <n v="-2056"/>
    <n v="-2056"/>
    <x v="0"/>
    <n v="1"/>
    <n v="-2056"/>
    <n v="-2056"/>
    <n v="1"/>
    <m/>
    <s v="Cora"/>
    <s v="Marc Francois Luc Lebreton"/>
    <n v="100"/>
    <m/>
    <s v="Marc Francois Luc Lebreton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31f2a62b-a772-4995-85a0-d5c79eaf4c56"/>
    <d v="2022-05-11T00:00:00"/>
    <x v="334"/>
    <d v="2022-05-11T00:00:00"/>
    <n v="-0.007563860576591319"/>
    <n v="-0.007563860576591319"/>
    <x v="3"/>
    <n v="10793.92207792208"/>
    <n v="-81.64372167199346"/>
    <n v="-81.64372167199346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de42c6bb0e3845ac75dba1e3c0385e1e112a7838bf2eae2c200e198177da87d0"/>
    <n v="1"/>
    <n v="1"/>
  </r>
  <r>
    <s v="4738"/>
    <d v="2022-05-10T00:00:00"/>
    <x v="335"/>
    <d v="2022-05-10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4739"/>
    <d v="2022-05-10T00:00:00"/>
    <x v="335"/>
    <d v="2022-05-10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740"/>
    <d v="2022-05-10T00:00:00"/>
    <x v="335"/>
    <d v="2022-05-10T00:00:00"/>
    <n v="-58"/>
    <n v="-58"/>
    <x v="0"/>
    <n v="1"/>
    <n v="-58"/>
    <n v="-58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1"/>
    <d v="2022-05-10T00:00:00"/>
    <x v="335"/>
    <d v="2022-05-10T00:00:00"/>
    <n v="-225.6"/>
    <n v="-225.6"/>
    <x v="0"/>
    <n v="1"/>
    <n v="-225.6"/>
    <n v="-225.6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2"/>
    <d v="2022-05-10T00:00:00"/>
    <x v="335"/>
    <d v="2022-05-10T00:00:00"/>
    <n v="-509.75"/>
    <n v="-509.75"/>
    <x v="0"/>
    <n v="1"/>
    <n v="-509.75"/>
    <n v="-509.75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70"/>
    <d v="2022-05-10T00:00:00"/>
    <x v="335"/>
    <d v="2022-05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1"/>
    <d v="2022-05-10T00:00:00"/>
    <x v="335"/>
    <d v="2022-05-1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84094cf-bf5a-41c4-b315-9799a446f7a8"/>
    <d v="2022-05-10T00:00:00"/>
    <x v="335"/>
    <d v="2022-05-10T00:00:00"/>
    <n v="-0.006436399706499357"/>
    <n v="-0.006436399706499357"/>
    <x v="3"/>
    <n v="12132.53886010363"/>
    <n v="-78.08986955826303"/>
    <n v="-78.0898695582630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241175b05b288ea944a9106861603348cf6b5a715f2eda5eb6a051255ea57d6"/>
    <n v="1"/>
    <n v="1"/>
  </r>
  <r>
    <s v="981ee15d-2f95-43fc-be40-3db2d1ffc4bd"/>
    <d v="2022-05-10T00:00:00"/>
    <x v="335"/>
    <d v="2022-05-10T00:00:00"/>
    <n v="-0.01937948173564174"/>
    <n v="-0.01937948173564174"/>
    <x v="3"/>
    <n v="12132.53886010363"/>
    <n v="-235.1223152463419"/>
    <n v="-235.1223152463419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6d3e1de3ce4bb622fe58ac5a7668d7248a76adf363be4ca08990a90051534bd6"/>
    <n v="1"/>
    <n v="1"/>
  </r>
  <r>
    <s v="3c291f78-6abb-4b2c-b5c3-551a5669ac72"/>
    <d v="2022-05-10T00:00:00"/>
    <x v="335"/>
    <d v="2022-05-10T00:00:00"/>
    <n v="-0.00317232521226894"/>
    <n v="-0.00317232521226894"/>
    <x v="3"/>
    <n v="12132.53886010363"/>
    <n v="-38.4883589147394"/>
    <n v="-38.4883589147394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728261aa-bc4a-42da-a8b0-1c346a48ffa6"/>
    <d v="2022-05-10T00:00:00"/>
    <x v="335"/>
    <d v="2022-05-10T00:00:00"/>
    <n v="0"/>
    <n v="0"/>
    <x v="3"/>
    <n v="12132.53886010363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8d7cf7e2-db3e-4cc1-b0e8-5a788df519cc"/>
    <d v="2022-05-10T00:00:00"/>
    <x v="335"/>
    <d v="2022-05-10T00:00:00"/>
    <n v="1.5"/>
    <n v="1.5"/>
    <x v="3"/>
    <n v="12132.53886010363"/>
    <n v="18198.80829015544"/>
    <n v="18198.80829015544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08a756fb-2ec7-429e-878e-49efbd608de1"/>
    <d v="2022-05-10T00:00:00"/>
    <x v="335"/>
    <d v="2022-05-10T00:00:00"/>
    <n v="-0.7488381060074064"/>
    <n v="-0.7488381060074064"/>
    <x v="3"/>
    <n v="12132.53886010363"/>
    <n v="-9085.307421061258"/>
    <n v="-9085.307421061258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f978e3fdbd37bf42b084c7178cc4e375d69330e9394bd7bf861bb77058050f40"/>
    <n v="1"/>
    <n v="1"/>
  </r>
  <r>
    <s v="aebf5757-ece9-4152-aabf-4c1097a4be99"/>
    <d v="2022-05-10T00:00:00"/>
    <x v="335"/>
    <d v="2022-05-10T00:00:00"/>
    <n v="-0.2444755006930009"/>
    <n v="-0.2444755006930009"/>
    <x v="3"/>
    <n v="12132.53886010363"/>
    <n v="-2966.108512501125"/>
    <n v="-2966.108512501125"/>
    <n v="1"/>
    <m/>
    <s v="Ledger"/>
    <m/>
    <m/>
    <m/>
    <m/>
    <m/>
    <s v="Mint scam reserva los muertos"/>
    <m/>
    <s v="Ledger"/>
    <m/>
    <x v="66"/>
    <s v="NFTs"/>
    <s v="Technology &amp; Infrastructure"/>
    <s v="Operating Costs"/>
    <s v="Operating Costs"/>
    <x v="7"/>
    <m/>
    <s v="0xa8a6bd956cd6211a04cf9e21f79a2feaa7de12d8ef29f9ece211e7b2f212196a"/>
    <n v="1"/>
    <n v="1"/>
  </r>
  <r>
    <s v="6a724ae4-b836-479d-a169-4f3c41deb1cf"/>
    <d v="2022-05-10T00:00:00"/>
    <x v="335"/>
    <d v="2022-05-10T00:00:00"/>
    <n v="-0.001969275669587985"/>
    <n v="-0.001969275669587985"/>
    <x v="3"/>
    <n v="12132.53886010363"/>
    <n v="-23.89231358753282"/>
    <n v="-23.8923135875328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a0e3d07c3fcf7c53def22c4f3790cfd704cdad61c10a70f2d1319b76b3617e7f"/>
    <n v="1"/>
    <n v="1"/>
  </r>
  <r>
    <s v="ae435e9e-d1a5-49e1-b52f-1895d6681505"/>
    <d v="2022-05-10T00:00:00"/>
    <x v="335"/>
    <d v="2022-05-10T00:00:00"/>
    <n v="-0.00343566833292121"/>
    <n v="-0.00343566833292121"/>
    <x v="3"/>
    <n v="12132.53886010363"/>
    <n v="-41.68337955959402"/>
    <n v="-41.6833795595940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5727bb66d6e944c310ed80d8484e6569dbe63a3ba780f914285b198e5a471d4e"/>
    <n v="1"/>
    <n v="1"/>
  </r>
  <r>
    <s v="d73082d8-cf38-4fdd-a9ab-775c1de807ee"/>
    <d v="2022-05-10T00:00:00"/>
    <x v="335"/>
    <d v="2022-05-10T00:00:00"/>
    <n v="-0.0017447753044489"/>
    <n v="-0.0017447753044489"/>
    <x v="3"/>
    <n v="12132.53886010363"/>
    <n v="-21.16855418337542"/>
    <n v="-21.1685541833754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3b56dc02ff1ac9c1c5e4ea556d851741b23b6df3dd5bf72c8677d881f1e25c4"/>
    <n v="1"/>
    <n v="1"/>
  </r>
  <r>
    <s v="f900e2ba-d6dc-434a-b9f8-eb104503962c"/>
    <d v="2022-05-10T00:00:00"/>
    <x v="335"/>
    <d v="2022-05-10T00:00:00"/>
    <n v="-0.00303462296295246"/>
    <n v="-0.00303462296295246"/>
    <x v="3"/>
    <n v="12132.53886010363"/>
    <n v="-36.81768102378353"/>
    <n v="-36.81768102378353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772bc4002433fb28e7f21015ce56dbb3791b6abdfb9a934d2858f5ec9e0953"/>
    <n v="1"/>
    <n v="1"/>
  </r>
  <r>
    <s v="ca6d695b-d845-4222-bd9e-aa7652e92f39"/>
    <d v="2022-05-10T00:00:00"/>
    <x v="335"/>
    <d v="2022-05-10T00:00:00"/>
    <n v="-0.005170065811739448"/>
    <n v="-0.005170065811739448"/>
    <x v="3"/>
    <n v="12132.53886010363"/>
    <n v="-62.72602437022205"/>
    <n v="-62.72602437022205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e6a46248450084752e904e10cf5a6d5245eda0394b2927223ed6250499b0a0d7"/>
    <n v="1"/>
    <n v="1"/>
  </r>
  <r>
    <s v="c1167f38-1ac2-4b8b-8b0c-dc27aa5ff866"/>
    <d v="2022-05-10T00:00:00"/>
    <x v="335"/>
    <d v="2022-05-10T00:00:00"/>
    <n v="-0.00233165656648782"/>
    <n v="-0.00233165656648782"/>
    <x v="3"/>
    <n v="12132.53886010363"/>
    <n v="-28.28891390132927"/>
    <n v="-28.288913901329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90bf05f970d9c9a9197482581a60d65fe7126db4bb1d65e73c3ce8074fc16b"/>
    <n v="1"/>
    <n v="1"/>
  </r>
  <r>
    <s v="4b07021d-3f2c-4220-8a01-e7ba71f8f240"/>
    <d v="2022-05-10T00:00:00"/>
    <x v="335"/>
    <d v="2022-05-10T00:00:00"/>
    <n v="-0.00284183212624754"/>
    <n v="-0.00284183212624754"/>
    <x v="3"/>
    <n v="12132.53886010363"/>
    <n v="-34.4786387055892"/>
    <n v="-34.4786387055892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61216bfe738725ee7246d6440ddb90fba454869e307c519c21b1d26284beec"/>
    <n v="1"/>
    <n v="1"/>
  </r>
  <r>
    <s v="d7bbd4b5-f424-4b9c-a191-d86b71edfebe"/>
    <d v="2022-05-10T00:00:00"/>
    <x v="335"/>
    <d v="2022-05-10T00:00:00"/>
    <n v="-0.00258880899052588"/>
    <n v="-0.00258880899052588"/>
    <x v="3"/>
    <n v="12132.53886010363"/>
    <n v="-31.40882567894088"/>
    <n v="-31.4088256789408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156f4999813294360ffad8c6001a22a88d9eed9818a413f15d4bdfac82f2880"/>
    <n v="1"/>
    <n v="1"/>
  </r>
  <r>
    <s v="aff1ba26-a24b-44d3-8827-32ba26737b4e"/>
    <d v="2022-05-10T00:00:00"/>
    <x v="335"/>
    <d v="2022-05-10T00:00:00"/>
    <n v="-0.003090049555759408"/>
    <n v="-0.003090049555759408"/>
    <x v="3"/>
    <n v="12132.53886010363"/>
    <n v="-37.49014631489696"/>
    <n v="-37.49014631489696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5fd8ca5f299084fd69eebbf8627b963c4eb32cf2137f457f44fa8ca265b24e1"/>
    <n v="1"/>
    <n v="1"/>
  </r>
  <r>
    <s v="7442c5fb-2a7e-468a-9e8b-3b2e6d740a97"/>
    <d v="2022-05-10T00:00:00"/>
    <x v="335"/>
    <d v="2022-05-10T00:00:00"/>
    <n v="-0.00340254071408752"/>
    <n v="-0.00340254071408752"/>
    <x v="3"/>
    <n v="12132.53886010363"/>
    <n v="-41.28145743675158"/>
    <n v="-41.2814574367515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ea8363ba34126ffc94ee22a5865ea53c869f6f4c794cd13574c595ec1c610ee0"/>
    <n v="1"/>
    <n v="1"/>
  </r>
  <r>
    <s v="e7bf23bd-0dfa-4236-8eb2-c1f10c34bf8d"/>
    <d v="2022-05-10T00:00:00"/>
    <x v="335"/>
    <d v="2022-05-10T00:00:00"/>
    <n v="-0.00272481760064638"/>
    <n v="-0.00272481760064638"/>
    <x v="3"/>
    <n v="12132.53886010363"/>
    <n v="-33.05895542653653"/>
    <n v="-33.058955426536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e36c7b253e61ace72ad9483d8f70d6b3c1a36504b218d5b4cbc5ceb498fda2"/>
    <n v="1"/>
    <n v="1"/>
  </r>
  <r>
    <s v="c73ece2d-3016-422d-aa15-e92f5edc69a1"/>
    <d v="2022-05-10T00:00:00"/>
    <x v="335"/>
    <d v="2022-05-10T00:00:00"/>
    <n v="-0.00447002355033364"/>
    <n v="-0.00447002355033364"/>
    <x v="3"/>
    <n v="12132.53886010363"/>
    <n v="-54.23273443000127"/>
    <n v="-54.232734430001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1288c68ec4803ef13d8432b114524dc5ca8f329ad011ecafa74b61de8f4c60"/>
    <n v="1"/>
    <n v="1"/>
  </r>
  <r>
    <s v="4d138b3d-0ee0-494c-93b3-94df23276e5e"/>
    <d v="2022-05-10T00:00:00"/>
    <x v="335"/>
    <d v="2022-05-10T00:00:00"/>
    <n v="-0.00337838838371642"/>
    <n v="-0.00337838838371642"/>
    <x v="3"/>
    <n v="12132.53886010363"/>
    <n v="-40.98842834996215"/>
    <n v="-40.98842834996215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a2d527ca51f027c274598183837c5c67c0eca370fe3ff6ab1a28d8fb1f825b"/>
    <n v="1"/>
    <n v="1"/>
  </r>
  <r>
    <s v="77b4eb6d-d310-4294-b2ae-20a3b67ee689"/>
    <d v="2022-05-10T00:00:00"/>
    <x v="335"/>
    <d v="2022-05-10T00:00:00"/>
    <n v="-0.1977991237563028"/>
    <n v="-0.1977991237563028"/>
    <x v="3"/>
    <n v="12132.53886010363"/>
    <n v="-2399.80555546779"/>
    <n v="-2399.80555546779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a3ed3a42912d3cf20dd14cfc31e0f602abfe58c1a84c216f2a6d4ccdc0642dd9"/>
    <n v="1"/>
    <n v="1"/>
  </r>
  <r>
    <s v="c44d40ee-edd5-4451-b320-c0cae5fc8431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2e194cd9be97961e7698feeebf2137f4ff5776aa86d7293e89ca048de4686da"/>
    <n v="1"/>
    <n v="1"/>
  </r>
  <r>
    <s v="9e04fa7e-4e01-4450-9c33-05d6379642cb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d07bed6549d19e3283f8a7d5ec5f404291bee91c62f3137b8c2b835e78da09cb"/>
    <n v="1"/>
    <n v="1"/>
  </r>
  <r>
    <s v="e432d0b0-f173-4a93-8634-0bc1ea59f97d"/>
    <d v="2022-05-10T00:00:00"/>
    <x v="335"/>
    <d v="2022-05-10T00:00:00"/>
    <n v="-0.006521386119781049"/>
    <n v="-0.006521386119781049"/>
    <x v="3"/>
    <n v="12132.53886010363"/>
    <n v="-79.12097051998398"/>
    <n v="-79.12097051998398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f9cf744520d2038f5e8c784357f4d2211687273c3f094d107c2c5438c81d797"/>
    <n v="1"/>
    <n v="1"/>
  </r>
  <r>
    <s v="988fbdb2-16b2-45b4-97e4-f68481246d90"/>
    <d v="2022-05-10T00:00:00"/>
    <x v="335"/>
    <d v="2022-05-10T00:00:00"/>
    <n v="-0.005178643927177257"/>
    <n v="-0.005178643927177257"/>
    <x v="3"/>
    <n v="12132.53886010363"/>
    <n v="-62.83009868911773"/>
    <n v="-62.8300986891177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10267815c0e871a5888fd509082e9f0b35d23e75fb8c54e0a8cf666acfda4a2"/>
    <n v="1"/>
    <n v="1"/>
  </r>
  <r>
    <s v="cef23df7-43fd-4df2-b4a9-9e95716d20a4"/>
    <d v="2022-05-10T00:00:00"/>
    <x v="335"/>
    <d v="2022-05-10T00:00:00"/>
    <n v="-1.312290795013685"/>
    <n v="-1.312290795013685"/>
    <x v="3"/>
    <n v="12132.53886010363"/>
    <n v="-15921.41906625982"/>
    <n v="-15921.41906625982"/>
    <n v="1"/>
    <m/>
    <s v="Ledger"/>
    <m/>
    <m/>
    <m/>
    <m/>
    <m/>
    <s v="Mint scam resreva Toxic Skulls"/>
    <m/>
    <s v="Ledger"/>
    <m/>
    <x v="66"/>
    <s v="NFTs"/>
    <s v="Technology &amp; Infrastructure"/>
    <s v="Operating Costs"/>
    <s v="Operating Costs"/>
    <x v="7"/>
    <m/>
    <s v="0x97639238a35f625fee62ae9cbce4dec370c4b3cdb39db5704626b62e3184d0ff"/>
    <n v="1"/>
    <n v="1"/>
  </r>
  <r>
    <s v="986183f5-b692-480f-ba73-f8318dee98d9"/>
    <d v="2022-05-10T00:00:00"/>
    <x v="335"/>
    <d v="2022-05-10T00:00:00"/>
    <n v="-0.004555346860097495"/>
    <n v="-0.004555346860097495"/>
    <x v="3"/>
    <n v="12132.53886010363"/>
    <n v="-55.2679228013839"/>
    <n v="-55.2679228013839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492f4c1bf0ff94e5c7fb3e0996c730450688c34607dce998f2b3689f8a5ab55"/>
    <n v="1"/>
    <n v="1"/>
  </r>
  <r>
    <s v="86b1da29-48db-4a07-baed-2570e5a4175d"/>
    <d v="2022-05-10T00:00:00"/>
    <x v="335"/>
    <d v="2022-05-10T00:00:00"/>
    <n v="-0.1995279948240268"/>
    <n v="-0.1995279948240268"/>
    <x v="3"/>
    <n v="12132.53886010363"/>
    <n v="-2420.78115088106"/>
    <n v="-2420.78115088106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9385bb1fa6cff8710ab2eac135f8a7a416c35e750bac65fd8c59b79bcab2615c"/>
    <n v="1"/>
    <n v="1"/>
  </r>
  <r>
    <s v="3ab986f5-37b3-42c4-939f-6656b19a7da1"/>
    <d v="2022-05-10T00:00:00"/>
    <x v="335"/>
    <d v="2022-05-10T00:00:00"/>
    <n v="-0.2495490482844689"/>
    <n v="-0.2495490482844689"/>
    <x v="3"/>
    <n v="12132.53886010363"/>
    <n v="-3027.663525813195"/>
    <n v="-3027.663525813195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b2f5587822015c010f8f7c0ee1666701c52e804a992ce6a74ce8a4edad3a2e0a"/>
    <n v="1"/>
    <n v="1"/>
  </r>
  <r>
    <s v="0164e9ab-21ab-423f-8911-f72385e1721a"/>
    <d v="2022-05-10T00:00:00"/>
    <x v="335"/>
    <d v="2022-05-10T00:00:00"/>
    <n v="-1.5"/>
    <n v="-1.5"/>
    <x v="3"/>
    <n v="12132.53886010363"/>
    <n v="-18198.80829015544"/>
    <n v="-18198.80829015544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cf1adbf4-8fdb-452d-afbe-83f6ccd9493c"/>
    <d v="2022-05-10T00:00:00"/>
    <x v="335"/>
    <d v="2022-05-10T00:00:00"/>
    <n v="-0.01063626563380745"/>
    <n v="-0.01063626563380745"/>
    <x v="3"/>
    <n v="12132.53886010363"/>
    <n v="-129.0449061285536"/>
    <n v="-129.0449061285536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a4046166ba6ca35051b2c0719241e9093e0970e615655aef37d61f653c431305"/>
    <n v="1"/>
    <n v="1"/>
  </r>
  <r>
    <s v="4743"/>
    <d v="2022-05-09T00:00:00"/>
    <x v="336"/>
    <d v="2022-05-09T00:00:00"/>
    <n v="-3050.01"/>
    <n v="-3050.01"/>
    <x v="0"/>
    <n v="1"/>
    <n v="-3050.01"/>
    <n v="-3050.01"/>
    <n v="1"/>
    <m/>
    <s v="Cora"/>
    <s v="Raphael Costa Gaspar"/>
    <n v="100"/>
    <m/>
    <s v="Raphael Costa Gaspar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4744"/>
    <d v="2022-05-09T00:00:00"/>
    <x v="336"/>
    <d v="2022-05-09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745"/>
    <d v="2022-05-09T00:00:00"/>
    <x v="336"/>
    <d v="2022-05-09T00:00:00"/>
    <n v="-7511.14"/>
    <n v="-7511.14"/>
    <x v="0"/>
    <n v="1"/>
    <n v="-7511.14"/>
    <n v="-7511.14"/>
    <n v="1"/>
    <m/>
    <s v="Mercado Pago"/>
    <s v="Lumx Studios S/A"/>
    <n v="100"/>
    <s v="Conselho"/>
    <s v="Lumx Studios S/A"/>
    <m/>
    <s v="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46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7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8"/>
    <d v="2022-05-06T00:00:00"/>
    <x v="337"/>
    <d v="2022-05-06T00:00:00"/>
    <n v="-5548.39"/>
    <n v="-5548.39"/>
    <x v="0"/>
    <n v="1"/>
    <n v="-5548.39"/>
    <n v="-5548.39"/>
    <n v="1"/>
    <m/>
    <s v="Cora"/>
    <s v="Gabriel Veras Lima"/>
    <n v="100"/>
    <m/>
    <s v="Gabriel Veras Lima"/>
    <m/>
    <s v="Pagamento de Contas. (Performance e Prestações de Conta Março + Performance e Prestações de Contas Abril)"/>
    <m/>
    <s v="Cora"/>
    <m/>
    <x v="39"/>
    <s v="Despesas com Pessoal"/>
    <s v="People"/>
    <s v="People"/>
    <s v="People"/>
    <x v="9"/>
    <m/>
    <m/>
    <n v="0"/>
    <n v="0"/>
  </r>
  <r>
    <s v="4749"/>
    <d v="2022-05-06T00:00:00"/>
    <x v="337"/>
    <d v="2022-05-06T00:00:00"/>
    <n v="-988.53"/>
    <n v="-988.53"/>
    <x v="0"/>
    <n v="1"/>
    <n v="-988.53"/>
    <n v="-988.53"/>
    <n v="1"/>
    <m/>
    <s v="Cora"/>
    <s v="Bruno Leão Teixeira"/>
    <n v="100"/>
    <s v="Tecnologia"/>
    <s v="Bruno Leão Teixeira"/>
    <m/>
    <s v="Reembolso Passagem Avião Caio"/>
    <m/>
    <s v="Cora"/>
    <m/>
    <x v="152"/>
    <s v="Despesa Comercial"/>
    <s v="Comercial"/>
    <s v="Operating Costs"/>
    <s v="Operating Costs"/>
    <x v="6"/>
    <m/>
    <m/>
    <n v="0"/>
    <n v="0"/>
  </r>
  <r>
    <s v="4750"/>
    <d v="2022-05-06T00:00:00"/>
    <x v="337"/>
    <d v="2022-05-06T00:00:00"/>
    <n v="-157.63"/>
    <n v="-157.63"/>
    <x v="0"/>
    <n v="1"/>
    <n v="-157.63"/>
    <n v="-157.63"/>
    <n v="1"/>
    <m/>
    <s v="Mercado Pago"/>
    <s v="Lumx Studios S/A"/>
    <n v="100"/>
    <s v="Conselho"/>
    <s v="Lumx Studios S/A"/>
    <m/>
    <s v="Compra de Pacote de Fontes para Uso do Time de Design e Marketing"/>
    <m/>
    <s v="Mercado Pago"/>
    <m/>
    <x v="171"/>
    <s v="Despesa de Marketing"/>
    <s v="Marketing"/>
    <s v="Operating Costs"/>
    <s v="Operating Costs"/>
    <x v="8"/>
    <m/>
    <m/>
    <n v="0"/>
    <n v="0"/>
  </r>
  <r>
    <s v="4751"/>
    <d v="2022-05-06T00:00:00"/>
    <x v="337"/>
    <d v="2022-05-06T00:00:00"/>
    <n v="-24900"/>
    <n v="-24900"/>
    <x v="0"/>
    <n v="1"/>
    <n v="-24900"/>
    <n v="-24900"/>
    <n v="1"/>
    <m/>
    <s v="Cora"/>
    <s v="Raphael Costa Gaspar"/>
    <n v="100"/>
    <m/>
    <s v="Raphael Costa Gaspar"/>
    <m/>
    <s v="100% do Contrato"/>
    <m/>
    <s v="Cora"/>
    <m/>
    <x v="111"/>
    <s v="Obras"/>
    <s v="Office"/>
    <s v="Administrative Costs"/>
    <s v="Administrative Costs"/>
    <x v="4"/>
    <m/>
    <m/>
    <n v="0"/>
    <n v="0"/>
  </r>
  <r>
    <s v="4752"/>
    <d v="2022-05-06T00:00:00"/>
    <x v="337"/>
    <d v="2022-05-06T00:00:00"/>
    <n v="-2800"/>
    <n v="-2800"/>
    <x v="0"/>
    <n v="1"/>
    <n v="-2800"/>
    <n v="-2800"/>
    <n v="1"/>
    <m/>
    <s v="Cora"/>
    <s v="Larissa Araujo de Oliveira"/>
    <n v="100"/>
    <m/>
    <s v="Larissa Araujo de Oliveira"/>
    <m/>
    <s v="Prestações de Serviço Passadas"/>
    <m/>
    <s v="Cora"/>
    <m/>
    <x v="39"/>
    <s v="Despesas com Pessoal"/>
    <s v="People"/>
    <s v="People"/>
    <s v="People"/>
    <x v="9"/>
    <m/>
    <m/>
    <n v="0"/>
    <n v="0"/>
  </r>
  <r>
    <s v="8f4de574-7797-487e-b043-ed7328e0787e"/>
    <d v="2022-05-06T00:00:00"/>
    <x v="337"/>
    <d v="2022-05-06T00:00:00"/>
    <n v="-0.002325646205518579"/>
    <n v="-0.002325646205518579"/>
    <x v="3"/>
    <n v="13756.15738375064"/>
    <n v="-31.99195522203605"/>
    <n v="-31.9919552220360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28d20625-9c0a-42d9-b520-0435c486e2cc"/>
    <d v="2022-05-06T00:00:00"/>
    <x v="337"/>
    <d v="2022-05-06T00:00:00"/>
    <n v="-0.003071366481727869"/>
    <n v="-0.003071366481727869"/>
    <x v="3"/>
    <n v="13756.15738375064"/>
    <n v="-42.25020070582504"/>
    <n v="-42.25020070582504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e58a358f81e5f06c0603272a1dca8a03052e68b71f97c199f4971340b8b578c2"/>
    <n v="1"/>
    <n v="1"/>
  </r>
  <r>
    <s v="16fdc56b-f443-49a3-8559-f24e95e374e5"/>
    <d v="2022-05-06T00:00:00"/>
    <x v="337"/>
    <d v="2022-05-06T00:00:00"/>
    <n v="-0.00311259"/>
    <n v="-0.00311259"/>
    <x v="3"/>
    <n v="13756.15738375064"/>
    <n v="-42.81727791108839"/>
    <n v="-42.81727791108839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369319f7e2c62186018dfb38d27b14f895d6305bacfa6dac3605951352b6cdcd"/>
    <n v="1"/>
    <n v="1"/>
  </r>
  <r>
    <s v="cbc11b75-cf93-47da-a5ac-ba89fe1f2b48"/>
    <d v="2022-05-06T00:00:00"/>
    <x v="337"/>
    <d v="2022-05-06T00:00:00"/>
    <n v="-0.002512589"/>
    <n v="-0.002512589"/>
    <x v="3"/>
    <n v="13756.15738375064"/>
    <n v="-34.56356972468063"/>
    <n v="-34.56356972468063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894adbced85b89632da17239b8c97256c4e2721015bfc024709e3bd48cb29b84"/>
    <n v="1"/>
    <n v="1"/>
  </r>
  <r>
    <s v="b85130e1-ac93-4123-8bc9-d860b01c2b0c"/>
    <d v="2022-05-06T00:00:00"/>
    <x v="337"/>
    <d v="2022-05-06T00:00:00"/>
    <n v="-0.1"/>
    <n v="-0.1"/>
    <x v="3"/>
    <n v="13756.15738375064"/>
    <n v="-1375.615738375064"/>
    <n v="-1375.615738375064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049f96ea-e986-4b95-939c-f082429f51a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f134aaff-8aed-42f8-a7c9-72ab8c9334d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8e3e9043-c5a6-4bc4-99e4-b47d6bce185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c2c7a26b-ea12-4f55-afcf-1a07ba1b623e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bd7c572d-70c3-42ab-830d-0973597e4e56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b15a8818-1a11-4fd3-92af-3a8d41b33c9b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8b96e902-615a-40e6-a0ef-6132989308a0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1be796d5-05fe-4ecd-a9e0-8292d5d1d4f6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bd361a19-586d-463d-903c-136eadbc2743"/>
    <d v="2022-05-06T00:00:00"/>
    <x v="337"/>
    <d v="2022-05-06T00:00:00"/>
    <n v="0.1"/>
    <n v="0.1"/>
    <x v="3"/>
    <n v="13756.15738375064"/>
    <n v="1375.615738375064"/>
    <n v="1375.615738375064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eac879f9-1d14-4cb0-9e0c-9084de4d03a6"/>
    <d v="2022-05-06T00:00:00"/>
    <x v="337"/>
    <d v="2022-05-06T00:00:00"/>
    <n v="-0.00174311015112885"/>
    <n v="-0.00174311015112885"/>
    <x v="3"/>
    <n v="13756.15738375064"/>
    <n v="-23.97849757614182"/>
    <n v="-23.9784975761418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562633c0-17b9-41ef-b0c8-4363ecd2e611"/>
    <d v="2022-05-06T00:00:00"/>
    <x v="337"/>
    <d v="2022-05-06T00:00:00"/>
    <n v="-0.0030209297557131"/>
    <n v="-0.0030209297557131"/>
    <x v="3"/>
    <n v="13756.15738375064"/>
    <n v="-41.55638516484476"/>
    <n v="-41.55638516484476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492191c4-be0f-4007-8388-7e6528cfd88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c4ba0833-b611-4b1b-bb2f-f1b92c2bfc6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8d58d5f1-c10b-4e38-a796-42df56a7e6d9"/>
    <d v="2022-05-06T00:00:00"/>
    <x v="337"/>
    <d v="2022-05-06T00:00:00"/>
    <n v="0"/>
    <n v="0"/>
    <x v="3"/>
    <n v="13756.1573837506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95cfccec2f7f6fd8cb32937590182bf39150e778ccabf359ffdf6eeac7713a8"/>
    <n v="1"/>
    <n v="1"/>
  </r>
  <r>
    <s v="7226d04b-61c4-41b7-a8e2-24b7de78eeca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f7449cc1-40aa-4ee5-a0a6-c59597e52c5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858b9cc9-33f6-4009-bc1b-7cf860bf6ea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01311137-3ac7-4569-8ee9-931efa66e93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7e2b6b98-debf-4200-801e-2cd6c67a4da4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b673af34-1cb9-49b0-98b5-90c1322362ac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51014196-22fd-4af0-93c0-b9e48388d46b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b2e77128-c664-42ec-98f9-4300824182ea"/>
    <d v="2022-05-06T00:00:00"/>
    <x v="337"/>
    <d v="2022-05-06T00:00:00"/>
    <n v="-0.001418801565144642"/>
    <n v="-0.001418801565144642"/>
    <x v="3"/>
    <n v="13756.15738375064"/>
    <n v="-19.51725762644143"/>
    <n v="-19.5172576264414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a84f9566-a090-4abe-a8d3-8c61d38d8647"/>
    <d v="2022-05-06T00:00:00"/>
    <x v="337"/>
    <d v="2022-05-06T00:00:00"/>
    <n v="-0.00319147911369914"/>
    <n v="-0.00319147911369914"/>
    <x v="3"/>
    <n v="13756.15738375064"/>
    <n v="-43.90248897499836"/>
    <n v="-43.9024889749983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6771fa414a4b0b1c975705b9617c57050746f30343acdac20663ceabe10612de"/>
    <n v="1"/>
    <n v="1"/>
  </r>
  <r>
    <s v="51985b27-bd13-4dca-b7e4-a7a8783cfd9c"/>
    <d v="2022-05-06T00:00:00"/>
    <x v="337"/>
    <d v="2022-05-06T00:00:00"/>
    <n v="-0.002810409673910123"/>
    <n v="-0.002810409673910123"/>
    <x v="3"/>
    <n v="13756.15738375064"/>
    <n v="-38.66043778712296"/>
    <n v="-38.6604377871229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5eec5291f8de057b2b4d5fa34d4ebb50126b1cf7f66159f3c851fe125d6013e9"/>
    <n v="1"/>
    <n v="1"/>
  </r>
  <r>
    <s v="94674801-bcfe-4690-ac5a-05850f63a352"/>
    <d v="2022-05-06T00:00:00"/>
    <x v="337"/>
    <d v="2022-05-06T00:00:00"/>
    <n v="-0.003014617233708743"/>
    <n v="-0.003014617233708743"/>
    <x v="3"/>
    <n v="13756.15738375064"/>
    <n v="-41.46954911866444"/>
    <n v="-41.46954911866444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ca1cca3429350446b3eb433617b2988ed1ff918864ded7b727e449e6d82e8a0b"/>
    <n v="1"/>
    <n v="1"/>
  </r>
  <r>
    <s v="08996ff6-29eb-40f0-8315-441ffa1e08eb"/>
    <d v="2022-05-06T00:00:00"/>
    <x v="337"/>
    <d v="2022-05-06T00:00:00"/>
    <n v="-0.001279062319953802"/>
    <n v="-0.001279062319953802"/>
    <x v="3"/>
    <n v="13756.15738375064"/>
    <n v="-17.59498257690971"/>
    <n v="-17.594982576909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95959c78a9c02518a4fd6e4c369f002e212084e2ae57a00b1f24da7d2c19755"/>
    <n v="1"/>
    <n v="1"/>
  </r>
  <r>
    <s v="2154cb89-1a9f-4d46-acf5-8bd95b842368"/>
    <d v="2022-05-06T00:00:00"/>
    <x v="337"/>
    <d v="2022-05-06T00:00:00"/>
    <n v="-0.101120897591632"/>
    <n v="-0.101120897591632"/>
    <x v="3"/>
    <n v="13756.15738375064"/>
    <n v="-1391.034982056621"/>
    <n v="-1391.034982056621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9bb001ed-00d2-4940-a8d6-86d46b4d1f06"/>
    <d v="2022-05-06T00:00:00"/>
    <x v="337"/>
    <d v="2022-05-06T00:00:00"/>
    <n v="-0.03934685830546181"/>
    <n v="-0.03934685830546181"/>
    <x v="3"/>
    <n v="13756.15738375064"/>
    <n v="-541.2615754060685"/>
    <n v="-541.261575406068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c3b8923f4903cc5ab3c4d3f771c72b46094ac22f014e852c858c145ab89c8"/>
    <n v="1"/>
    <n v="1"/>
  </r>
  <r>
    <s v="78fd240d-98c0-483a-ae42-d92e5b3f9bd6"/>
    <d v="2022-05-06T00:00:00"/>
    <x v="337"/>
    <d v="2022-05-06T00:00:00"/>
    <n v="-0.005149912087376596"/>
    <n v="-0.005149912087376596"/>
    <x v="3"/>
    <n v="13756.15738375064"/>
    <n v="-70.84300118643222"/>
    <n v="-70.8430011864322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7555b512-5766-42a6-9eaa-7322d91bb9d1"/>
    <d v="2022-05-06T00:00:00"/>
    <x v="337"/>
    <d v="2022-05-06T00:00:00"/>
    <n v="-0.002911648201744576"/>
    <n v="-0.002911648201744576"/>
    <x v="3"/>
    <n v="13756.15738375064"/>
    <n v="-40.05309090931291"/>
    <n v="-40.0530909093129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189c29ed-94ee-4574-87b4-23132992cfe6"/>
    <d v="2022-05-06T00:00:00"/>
    <x v="337"/>
    <d v="2022-05-06T00:00:00"/>
    <n v="-0.002376341696544779"/>
    <n v="-0.002376341696544779"/>
    <x v="3"/>
    <n v="13756.15738375064"/>
    <n v="-32.68933037523897"/>
    <n v="-32.68933037523897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6417ec53-d272-47fa-9944-ad434ab93d12"/>
    <d v="2022-05-06T00:00:00"/>
    <x v="337"/>
    <d v="2022-05-06T00:00:00"/>
    <n v="-0.001815621911921293"/>
    <n v="-0.001815621911921293"/>
    <x v="3"/>
    <n v="13756.15738375064"/>
    <n v="-24.97598076977554"/>
    <n v="-24.9759807697755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2e2c2a19-1971-4cd7-b319-586d0ed539d4"/>
    <d v="2022-05-06T00:00:00"/>
    <x v="337"/>
    <d v="2022-05-06T00:00:00"/>
    <n v="-0.002015071639953883"/>
    <n v="-0.002015071639953883"/>
    <x v="3"/>
    <n v="13756.15738375064"/>
    <n v="-27.71964261873811"/>
    <n v="-27.7196426187381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165c67be-b9c3-44d8-b2b4-5fc9a89d73a2"/>
    <d v="2022-05-06T00:00:00"/>
    <x v="337"/>
    <d v="2022-05-06T00:00:00"/>
    <n v="-0.00233044"/>
    <n v="-0.00233044"/>
    <x v="3"/>
    <n v="13756.15738375064"/>
    <n v="-32.05789941338784"/>
    <n v="-32.057899413387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820e4480-9008-4aaf-99d9-9d48cb888ed1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ec6c6ecf-44fc-4208-8739-21608e14e865"/>
    <d v="2022-05-06T00:00:00"/>
    <x v="337"/>
    <d v="2022-05-06T00:00:00"/>
    <n v="-0.00183877640110396"/>
    <n v="-0.00183877640110396"/>
    <x v="3"/>
    <n v="13756.15738375064"/>
    <n v="-25.29449756711266"/>
    <n v="-25.29449756711266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95b55d4c-370c-4c36-97e5-0cf80b89850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f23970cb-1b80-4295-bcec-4eb62f84a9c1"/>
    <d v="2022-05-06T00:00:00"/>
    <x v="337"/>
    <d v="2022-05-06T00:00:00"/>
    <n v="-0.00384591253369818"/>
    <n v="-0.00384591253369818"/>
    <x v="3"/>
    <n v="13756.15738375064"/>
    <n v="-52.90497809769133"/>
    <n v="-52.90497809769133"/>
    <n v="1"/>
    <m/>
    <s v="Michel Goldberg"/>
    <s v="Gnosis"/>
    <m/>
    <m/>
    <m/>
    <m/>
    <s v="Bônus 55"/>
    <m/>
    <s v="Michel Goldberg"/>
    <m/>
    <x v="159"/>
    <s v="Outros"/>
    <s v="People"/>
    <s v="People"/>
    <s v="People"/>
    <x v="9"/>
    <m/>
    <s v="0xf92894b27c145acc4ca5bf64fc3c382a0094d58bbd4862c6665a34e1843d8f52"/>
    <n v="1"/>
    <n v="1"/>
  </r>
  <r>
    <s v="32fa6e8a-c2e9-443e-8f22-6dcd68921089"/>
    <d v="2022-05-06T00:00:00"/>
    <x v="337"/>
    <d v="2022-05-06T00:00:00"/>
    <n v="0.1"/>
    <n v="0.1"/>
    <x v="3"/>
    <n v="13756.15738375064"/>
    <n v="1375.615738375064"/>
    <n v="1375.615738375064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38af0402-2d24-46cc-8ac5-ee032ec2047f"/>
    <d v="2022-05-06T00:00:00"/>
    <x v="337"/>
    <d v="2022-05-06T00:00:00"/>
    <n v="-0.002213462"/>
    <n v="-0.002213462"/>
    <x v="3"/>
    <n v="13756.15738375064"/>
    <n v="-30.44873163495145"/>
    <n v="-30.448731634951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daa88de9-159c-406c-a79e-aceef6377dae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7cc087d1-6b89-4b59-a786-c9166d48ec18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Gabriel Frota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0cae3828-101d-4178-9fe4-55fc626d40a9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a18366ac-c3ad-43d8-88c8-31d77e8f9c1c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Marcos Antonio da Silva Lima Filho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aedefd9c-9805-4be0-968e-e2d3b1c9fc2f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iz Henrique Gome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540b5a08-3eea-4f08-9ee7-e2c0d97fbe1b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120488d2-683a-48ae-9b68-e7933ed1fd37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4753"/>
    <d v="2022-05-05T00:00:00"/>
    <x v="338"/>
    <d v="2022-05-05T00:00:00"/>
    <n v="-960"/>
    <n v="-960"/>
    <x v="0"/>
    <n v="1"/>
    <n v="-960"/>
    <n v="-960"/>
    <n v="1"/>
    <m/>
    <s v="Cora"/>
    <s v="Kayky de Carvalho Vieira"/>
    <n v="100"/>
    <s v="Tecnologia"/>
    <s v="Kayky de Carvalho Vieira"/>
    <m/>
    <s v="Salário"/>
    <m/>
    <s v="Cora"/>
    <m/>
    <x v="39"/>
    <s v="Despesas com Pessoal"/>
    <s v="People"/>
    <s v="People"/>
    <s v="People"/>
    <x v="9"/>
    <m/>
    <m/>
    <n v="0"/>
    <n v="0"/>
  </r>
  <r>
    <s v="4754"/>
    <d v="2022-05-05T00:00:00"/>
    <x v="338"/>
    <d v="2022-05-05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"/>
    <m/>
    <s v="Cora"/>
    <m/>
    <x v="39"/>
    <s v="Despesas com Pessoal"/>
    <s v="People"/>
    <s v="People"/>
    <s v="People"/>
    <x v="9"/>
    <m/>
    <m/>
    <n v="0"/>
    <n v="0"/>
  </r>
  <r>
    <s v="4755"/>
    <d v="2022-05-05T00:00:00"/>
    <x v="338"/>
    <d v="2022-05-05T00:00:00"/>
    <n v="-666.67"/>
    <n v="-666.67"/>
    <x v="0"/>
    <n v="1"/>
    <n v="-666.67"/>
    <n v="-666.67"/>
    <n v="1"/>
    <m/>
    <s v="Cora"/>
    <s v="Patrick de Souza Costa"/>
    <n v="100"/>
    <m/>
    <s v="Patrick de Souza Costa"/>
    <m/>
    <s v="Salário"/>
    <m/>
    <s v="Cora"/>
    <m/>
    <x v="39"/>
    <s v="Despesas com Pessoal"/>
    <s v="People"/>
    <s v="People"/>
    <s v="People"/>
    <x v="9"/>
    <m/>
    <m/>
    <n v="0"/>
    <n v="0"/>
  </r>
  <r>
    <s v="4756"/>
    <d v="2022-05-05T00:00:00"/>
    <x v="338"/>
    <d v="2022-05-05T00:00:00"/>
    <n v="-7666.67"/>
    <n v="-7666.67"/>
    <x v="0"/>
    <n v="1"/>
    <n v="-7666.67"/>
    <n v="-7666.67"/>
    <n v="1"/>
    <m/>
    <s v="Cora"/>
    <s v="Thiago Henrique dos Santos"/>
    <n v="100"/>
    <s v="Produto"/>
    <s v="Thiago Henrique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57"/>
    <d v="2022-05-05T00:00:00"/>
    <x v="338"/>
    <d v="2022-05-05T00:00:00"/>
    <n v="-1516.67"/>
    <n v="-1516.67"/>
    <x v="0"/>
    <n v="1"/>
    <n v="-1516.67"/>
    <n v="-1516.67"/>
    <n v="1"/>
    <m/>
    <s v="Cora"/>
    <s v="Antonio da Silva Arieiro Junior"/>
    <n v="100"/>
    <m/>
    <s v="Antonio da Silva Arieiro Junior"/>
    <m/>
    <s v="Salário"/>
    <m/>
    <s v="Cora"/>
    <m/>
    <x v="39"/>
    <s v="Despesas com Pessoal"/>
    <s v="People"/>
    <s v="People"/>
    <s v="People"/>
    <x v="9"/>
    <m/>
    <m/>
    <n v="0"/>
    <n v="0"/>
  </r>
  <r>
    <s v="4758"/>
    <d v="2022-05-05T00:00:00"/>
    <x v="338"/>
    <d v="2022-05-05T00:00:00"/>
    <n v="-2550"/>
    <n v="-2550"/>
    <x v="0"/>
    <n v="1"/>
    <n v="-2550"/>
    <n v="-2550"/>
    <n v="1"/>
    <m/>
    <s v="Cora"/>
    <s v="Arev Steffen"/>
    <n v="100"/>
    <m/>
    <s v="Arev Steffen"/>
    <m/>
    <s v="Salário"/>
    <m/>
    <s v="Cora"/>
    <m/>
    <x v="39"/>
    <s v="Despesas com Pessoal"/>
    <s v="People"/>
    <s v="People"/>
    <s v="People"/>
    <x v="9"/>
    <m/>
    <m/>
    <n v="0"/>
    <n v="0"/>
  </r>
  <r>
    <s v="4759"/>
    <d v="2022-05-05T00:00:00"/>
    <x v="338"/>
    <d v="2022-05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760"/>
    <d v="2022-05-05T00:00:00"/>
    <x v="338"/>
    <d v="2022-05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"/>
    <m/>
    <s v="Cora"/>
    <m/>
    <x v="39"/>
    <s v="Despesas com Pessoal"/>
    <s v="People"/>
    <s v="People"/>
    <s v="People"/>
    <x v="9"/>
    <m/>
    <m/>
    <n v="0"/>
    <n v="0"/>
  </r>
  <r>
    <s v="4761"/>
    <d v="2022-05-05T00:00:00"/>
    <x v="338"/>
    <d v="2022-05-05T00:00:00"/>
    <n v="-4766.67"/>
    <n v="-4766.67"/>
    <x v="0"/>
    <n v="1"/>
    <n v="-4766.67"/>
    <n v="-4766.67"/>
    <n v="1"/>
    <m/>
    <s v="Cora"/>
    <s v="Thiago José Nascimento Silva"/>
    <n v="100"/>
    <m/>
    <s v="Thiago José Nascimento Silva"/>
    <m/>
    <s v="Salário"/>
    <m/>
    <s v="Cora"/>
    <m/>
    <x v="39"/>
    <s v="Despesas com Pessoal"/>
    <s v="People"/>
    <s v="People"/>
    <s v="People"/>
    <x v="9"/>
    <m/>
    <m/>
    <n v="0"/>
    <n v="0"/>
  </r>
  <r>
    <s v="4762"/>
    <d v="2022-05-05T00:00:00"/>
    <x v="338"/>
    <d v="2022-05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"/>
    <m/>
    <s v="Cora"/>
    <m/>
    <x v="39"/>
    <s v="Despesas com Pessoal"/>
    <s v="People"/>
    <s v="People"/>
    <s v="People"/>
    <x v="9"/>
    <m/>
    <m/>
    <n v="0"/>
    <n v="0"/>
  </r>
  <r>
    <s v="4763"/>
    <d v="2022-05-05T00:00:00"/>
    <x v="338"/>
    <d v="2022-05-05T00:00:00"/>
    <n v="-2216.67"/>
    <n v="-2216.67"/>
    <x v="0"/>
    <n v="1"/>
    <n v="-2216.67"/>
    <n v="-2216.67"/>
    <n v="1"/>
    <m/>
    <s v="Cora"/>
    <s v="Ayotunde Cavalcante de Sales"/>
    <n v="100"/>
    <s v="Tecnologia"/>
    <s v="Ayotunde Cavalcante de Sales"/>
    <m/>
    <s v="Salário"/>
    <m/>
    <s v="Cora"/>
    <m/>
    <x v="39"/>
    <s v="Despesas com Pessoal"/>
    <s v="People"/>
    <s v="People"/>
    <s v="People"/>
    <x v="9"/>
    <m/>
    <m/>
    <n v="0"/>
    <n v="0"/>
  </r>
  <r>
    <s v="4764"/>
    <d v="2022-05-05T00:00:00"/>
    <x v="338"/>
    <d v="2022-05-05T00:00:00"/>
    <n v="-4116.67"/>
    <n v="-4116.67"/>
    <x v="0"/>
    <n v="1"/>
    <n v="-4116.67"/>
    <n v="-4116.67"/>
    <n v="1"/>
    <m/>
    <s v="Cora"/>
    <s v="Jeane Resque Gomes dos Santos"/>
    <n v="100"/>
    <s v="Design"/>
    <s v="Jeane Resque Gomes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65"/>
    <d v="2022-05-05T00:00:00"/>
    <x v="338"/>
    <d v="2022-05-05T00:00:00"/>
    <n v="-5915.31"/>
    <n v="-5915.31"/>
    <x v="0"/>
    <n v="1"/>
    <n v="-5915.31"/>
    <n v="-5915.31"/>
    <n v="1"/>
    <m/>
    <s v="Mercado Pago"/>
    <s v="Lumx Studios S/A"/>
    <n v="100"/>
    <s v="Conselho"/>
    <s v="Lumx Studios S/A"/>
    <m/>
    <s v="Booking.com | Hospedagem Alan e Caio"/>
    <m/>
    <s v="Mercado Pago"/>
    <m/>
    <x v="84"/>
    <s v="Despesa Comercial"/>
    <s v="Comercial"/>
    <s v="Operating Costs"/>
    <s v="Operating Costs"/>
    <x v="6"/>
    <m/>
    <m/>
    <n v="0"/>
    <n v="0"/>
  </r>
  <r>
    <s v="4766"/>
    <d v="2022-05-05T00:00:00"/>
    <x v="338"/>
    <d v="2022-05-05T00:00:00"/>
    <n v="-3000"/>
    <n v="-3000"/>
    <x v="0"/>
    <n v="1"/>
    <n v="-3000"/>
    <n v="-3000"/>
    <n v="1"/>
    <m/>
    <s v="Cora"/>
    <s v="Bruno Dyskant Flomin"/>
    <n v="100"/>
    <s v="Conselho"/>
    <s v="Bruno Dyskant Flomin"/>
    <m/>
    <s v="Salário"/>
    <m/>
    <s v="Cora"/>
    <m/>
    <x v="39"/>
    <s v="Despesas com Pessoal"/>
    <s v="People"/>
    <s v="People"/>
    <s v="People"/>
    <x v="9"/>
    <m/>
    <m/>
    <n v="0"/>
    <n v="0"/>
  </r>
  <r>
    <s v="4767"/>
    <d v="2022-05-05T00:00:00"/>
    <x v="338"/>
    <d v="2022-05-05T00:00:00"/>
    <n v="-152.6"/>
    <n v="-152.6"/>
    <x v="0"/>
    <n v="1"/>
    <n v="-152.6"/>
    <n v="-152.6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68"/>
    <d v="2022-05-05T00:00:00"/>
    <x v="338"/>
    <d v="2022-05-05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"/>
    <m/>
    <s v="Cora"/>
    <m/>
    <x v="39"/>
    <s v="Despesas com Pessoal"/>
    <s v="People"/>
    <s v="People"/>
    <s v="People"/>
    <x v="9"/>
    <m/>
    <m/>
    <n v="0"/>
    <n v="0"/>
  </r>
  <r>
    <s v="4769"/>
    <d v="2022-05-05T00:00:00"/>
    <x v="338"/>
    <d v="2022-05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Salário"/>
    <m/>
    <s v="Cora"/>
    <m/>
    <x v="40"/>
    <s v="Despesas com Pessoal"/>
    <s v="People"/>
    <s v="People"/>
    <s v="People"/>
    <x v="9"/>
    <m/>
    <m/>
    <n v="0"/>
    <n v="0"/>
  </r>
  <r>
    <s v="4770"/>
    <d v="2022-05-05T00:00:00"/>
    <x v="338"/>
    <d v="2022-05-05T00:00:00"/>
    <n v="-3600"/>
    <n v="-3600"/>
    <x v="0"/>
    <n v="1"/>
    <n v="-3600"/>
    <n v="-3600"/>
    <n v="1"/>
    <m/>
    <s v="Cora"/>
    <s v="Gabriel Pereira Dias Batista"/>
    <n v="100"/>
    <m/>
    <s v="Gabriel Pereira Dias Batista"/>
    <m/>
    <s v="Salário"/>
    <m/>
    <s v="Cora"/>
    <m/>
    <x v="39"/>
    <s v="Despesas com Pessoal"/>
    <s v="People"/>
    <s v="People"/>
    <s v="People"/>
    <x v="9"/>
    <m/>
    <m/>
    <n v="0"/>
    <n v="0"/>
  </r>
  <r>
    <s v="4771"/>
    <d v="2022-05-05T00:00:00"/>
    <x v="338"/>
    <d v="2022-05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Salário"/>
    <m/>
    <s v="Cora"/>
    <m/>
    <x v="39"/>
    <s v="Despesas com Pessoal"/>
    <s v="People"/>
    <s v="People"/>
    <s v="People"/>
    <x v="9"/>
    <m/>
    <m/>
    <n v="0"/>
    <n v="0"/>
  </r>
  <r>
    <s v="4772"/>
    <d v="2022-05-05T00:00:00"/>
    <x v="338"/>
    <d v="2022-05-05T00:00:00"/>
    <n v="-154.73"/>
    <n v="-154.73"/>
    <x v="0"/>
    <n v="1"/>
    <n v="-154.73"/>
    <n v="-154.73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73"/>
    <d v="2022-05-05T00:00:00"/>
    <x v="338"/>
    <d v="2022-05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"/>
    <m/>
    <s v="Cora"/>
    <m/>
    <x v="39"/>
    <s v="Despesas com Pessoal"/>
    <s v="People"/>
    <s v="People"/>
    <s v="People"/>
    <x v="9"/>
    <m/>
    <m/>
    <n v="0"/>
    <n v="0"/>
  </r>
  <r>
    <s v="4774"/>
    <d v="2022-05-05T00:00:00"/>
    <x v="338"/>
    <d v="2022-05-05T00:00:00"/>
    <n v="-833.33"/>
    <n v="-833.33"/>
    <x v="0"/>
    <n v="1"/>
    <n v="-833.33"/>
    <n v="-833.33"/>
    <n v="1"/>
    <m/>
    <s v="Cora"/>
    <s v="Guilherme de Souza Ramos"/>
    <n v="100"/>
    <m/>
    <s v="Guilherme de Souza Ramos"/>
    <m/>
    <s v="Salário"/>
    <m/>
    <s v="Cora"/>
    <m/>
    <x v="39"/>
    <s v="Despesas com Pessoal"/>
    <s v="People"/>
    <s v="People"/>
    <s v="People"/>
    <x v="9"/>
    <m/>
    <m/>
    <n v="0"/>
    <n v="0"/>
  </r>
  <r>
    <s v="4775"/>
    <d v="2022-05-05T00:00:00"/>
    <x v="338"/>
    <d v="2022-05-05T00:00:00"/>
    <n v="-9000"/>
    <n v="-9000"/>
    <x v="0"/>
    <n v="1"/>
    <n v="-9000"/>
    <n v="-9000"/>
    <n v="1"/>
    <m/>
    <s v="Cora"/>
    <s v="Gabriel Polverelli Nogueira"/>
    <n v="100"/>
    <s v="Tecnologia"/>
    <s v="Gabriel Polverelli Nogueira"/>
    <m/>
    <s v="Antecipação de Dividendo + Pró-Labore Mês Anterior"/>
    <m/>
    <s v="Cora"/>
    <m/>
    <x v="109"/>
    <s v="Despesas com Pessoal"/>
    <s v="People"/>
    <s v="People"/>
    <s v="People"/>
    <x v="9"/>
    <m/>
    <m/>
    <n v="0"/>
    <n v="0"/>
  </r>
  <r>
    <s v="4776"/>
    <d v="2022-05-05T00:00:00"/>
    <x v="338"/>
    <d v="2022-05-05T00:00:00"/>
    <n v="-1212"/>
    <n v="-1212"/>
    <x v="0"/>
    <n v="1"/>
    <n v="-1212"/>
    <n v="-1212"/>
    <n v="1"/>
    <m/>
    <s v="Cora"/>
    <s v="Gabriel Polverelli Nogueira"/>
    <n v="100"/>
    <s v="Tecnologia"/>
    <s v="Gabriel Polverelli Nogueira"/>
    <m/>
    <s v="Pró-Labore"/>
    <m/>
    <s v="Cora"/>
    <m/>
    <x v="41"/>
    <s v="Despesas com Pessoal"/>
    <s v="People"/>
    <s v="People"/>
    <s v="People"/>
    <x v="9"/>
    <m/>
    <m/>
    <n v="0"/>
    <n v="0"/>
  </r>
  <r>
    <s v="4777"/>
    <d v="2022-05-05T00:00:00"/>
    <x v="338"/>
    <d v="2022-05-05T00:00:00"/>
    <n v="-2903.22"/>
    <n v="-2903.22"/>
    <x v="0"/>
    <n v="1"/>
    <n v="-2903.22"/>
    <n v="-2903.22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78"/>
    <d v="2022-05-05T00:00:00"/>
    <x v="338"/>
    <d v="2022-05-05T00:00:00"/>
    <n v="-1212"/>
    <n v="-1212"/>
    <x v="0"/>
    <n v="1"/>
    <n v="-1212"/>
    <n v="-1212"/>
    <n v="1"/>
    <m/>
    <s v="Cora"/>
    <s v="Caio Barbosa Zacarias"/>
    <n v="100"/>
    <s v="Comercial"/>
    <s v="Caio Barbosa Zacarias"/>
    <m/>
    <s v="Pró-Labore"/>
    <m/>
    <s v="Cora"/>
    <m/>
    <x v="41"/>
    <s v="Despesas com Pessoal"/>
    <s v="People"/>
    <s v="People"/>
    <s v="People"/>
    <x v="9"/>
    <m/>
    <m/>
    <n v="0"/>
    <n v="0"/>
  </r>
  <r>
    <s v="4779"/>
    <d v="2022-05-05T00:00:00"/>
    <x v="338"/>
    <d v="2022-05-05T00:00:00"/>
    <n v="-9000"/>
    <n v="-9000"/>
    <x v="0"/>
    <n v="1"/>
    <n v="-9000"/>
    <n v="-9000"/>
    <n v="1"/>
    <m/>
    <s v="Cora"/>
    <s v="Caio Barbosa Zacarias"/>
    <n v="100"/>
    <s v="Comercial"/>
    <s v="Caio Barbosa Zacarias"/>
    <m/>
    <s v="Antecipação de Dividendos + Pró-Labore Mês Anterior"/>
    <m/>
    <s v="Cora"/>
    <m/>
    <x v="109"/>
    <s v="Despesas com Pessoal"/>
    <s v="People"/>
    <s v="People"/>
    <s v="People"/>
    <x v="9"/>
    <m/>
    <m/>
    <n v="0"/>
    <n v="0"/>
  </r>
  <r>
    <s v="4780"/>
    <d v="2022-05-05T00:00:00"/>
    <x v="338"/>
    <d v="2022-05-05T00:00:00"/>
    <n v="-4500"/>
    <n v="-4500"/>
    <x v="0"/>
    <n v="1"/>
    <n v="-4500"/>
    <n v="-45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1"/>
    <d v="2022-05-05T00:00:00"/>
    <x v="338"/>
    <d v="2022-05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Salário"/>
    <m/>
    <s v="Cora"/>
    <m/>
    <x v="39"/>
    <s v="Despesas com Pessoal"/>
    <s v="People"/>
    <s v="People"/>
    <s v="People"/>
    <x v="9"/>
    <m/>
    <m/>
    <n v="0"/>
    <n v="0"/>
  </r>
  <r>
    <s v="4782"/>
    <d v="2022-05-05T00:00:00"/>
    <x v="338"/>
    <d v="2022-05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83"/>
    <d v="2022-05-05T00:00:00"/>
    <x v="338"/>
    <d v="2022-05-05T00:00:00"/>
    <n v="-4800"/>
    <n v="-4800"/>
    <x v="0"/>
    <n v="1"/>
    <n v="-4800"/>
    <n v="-4800"/>
    <n v="1"/>
    <m/>
    <s v="Cora"/>
    <s v="Bianca Torquato Dias"/>
    <n v="100"/>
    <m/>
    <s v="Bianca Torquato Dias"/>
    <m/>
    <s v="Salário"/>
    <m/>
    <s v="Cora"/>
    <m/>
    <x v="39"/>
    <s v="Despesas com Pessoal"/>
    <s v="People"/>
    <s v="People"/>
    <s v="People"/>
    <x v="9"/>
    <m/>
    <m/>
    <n v="0"/>
    <n v="0"/>
  </r>
  <r>
    <s v="4784"/>
    <d v="2022-05-05T00:00:00"/>
    <x v="338"/>
    <d v="2022-05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5"/>
    <d v="2022-05-05T00:00:00"/>
    <x v="338"/>
    <d v="2022-05-05T00:00:00"/>
    <n v="-750"/>
    <n v="-750"/>
    <x v="0"/>
    <n v="1"/>
    <n v="-750"/>
    <n v="-750"/>
    <n v="1"/>
    <m/>
    <s v="Cora"/>
    <s v="Fabiano de Albuquerque Araruna Silva"/>
    <n v="100"/>
    <m/>
    <s v="Fabiano de Albuquerque Araruna Silva"/>
    <m/>
    <s v="Salário"/>
    <m/>
    <s v="Cora"/>
    <m/>
    <x v="39"/>
    <s v="Despesas com Pessoal"/>
    <s v="People"/>
    <s v="People"/>
    <s v="People"/>
    <x v="9"/>
    <m/>
    <m/>
    <n v="0"/>
    <n v="0"/>
  </r>
  <r>
    <s v="3cb34f87-a89a-4476-be63-b96d1fc4fc1c"/>
    <d v="2022-05-05T00:00:00"/>
    <x v="338"/>
    <d v="2022-05-05T00:00:00"/>
    <n v="-0.006234947419302745"/>
    <n v="-0.006234947419302745"/>
    <x v="3"/>
    <n v="13910.27848101266"/>
    <n v="-86.72985491697237"/>
    <n v="-86.72985491697237"/>
    <n v="1"/>
    <m/>
    <s v="55Unity"/>
    <s v="Contrato 55Unity"/>
    <m/>
    <m/>
    <m/>
    <m/>
    <s v="Envio de NFT 55Unity para thezaptio.eth"/>
    <m/>
    <s v="55Unity"/>
    <m/>
    <x v="56"/>
    <s v="NFTs"/>
    <s v="Technology &amp; Infrastructure"/>
    <s v="Operating Costs"/>
    <s v="Operating Costs"/>
    <x v="7"/>
    <m/>
    <s v="0x2abd3afaf41113de1efe40d1f74e57ead878b1aaa6511c4f76cf96b036b81125"/>
    <n v="1"/>
    <n v="1"/>
  </r>
  <r>
    <s v="e005c1c8-4d36-4cc2-85d6-85649ea78423"/>
    <d v="2022-05-05T00:00:00"/>
    <x v="338"/>
    <d v="2022-05-05T00:00:00"/>
    <n v="-0.0016714012930888"/>
    <n v="-0.0016714012930888"/>
    <x v="3"/>
    <n v="13910.27848101266"/>
    <n v="-23.24965744038986"/>
    <n v="-23.24965744038986"/>
    <n v="1"/>
    <m/>
    <s v="Helper"/>
    <m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c496cb6c8a59aadbeaabe03b51d4ba6b6a4be0cc6f407dd928b081d9964f1aeb"/>
    <n v="1"/>
    <n v="1"/>
  </r>
  <r>
    <s v="4786"/>
    <d v="2022-05-04T00:00:00"/>
    <x v="339"/>
    <d v="2022-05-04T00:00:00"/>
    <n v="-7307.4"/>
    <n v="-7307.4"/>
    <x v="0"/>
    <n v="1"/>
    <n v="-7307.4"/>
    <n v="-7307.4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87"/>
    <d v="2022-05-04T00:00:00"/>
    <x v="339"/>
    <d v="2022-05-04T00:00:00"/>
    <n v="-96000"/>
    <n v="-96000"/>
    <x v="0"/>
    <n v="1"/>
    <n v="-96000"/>
    <n v="-96000"/>
    <n v="1"/>
    <m/>
    <s v="Cora"/>
    <s v="Velazquez &amp; Drummond Aa"/>
    <n v="100"/>
    <m/>
    <s v="Velazquez &amp; Drummond Aa"/>
    <m/>
    <s v="9 Meses Aluguel + 3 Meses Caução"/>
    <m/>
    <s v="Cora"/>
    <m/>
    <x v="6"/>
    <s v="Despesas de Escritório"/>
    <s v="Office"/>
    <s v="Administrative Costs"/>
    <s v="Administrative Costs"/>
    <x v="4"/>
    <m/>
    <m/>
    <n v="0"/>
    <n v="0"/>
  </r>
  <r>
    <s v="4788"/>
    <d v="2022-05-03T00:00:00"/>
    <x v="340"/>
    <d v="2022-05-03T00:00:00"/>
    <n v="-164.34"/>
    <n v="-164.34"/>
    <x v="0"/>
    <n v="1"/>
    <n v="-164.34"/>
    <n v="-164.34"/>
    <n v="1"/>
    <m/>
    <s v="Cora"/>
    <s v="Bruno Leão Teixeira"/>
    <n v="100"/>
    <s v="Tecnologia"/>
    <s v="Bruno Leão Teixeira"/>
    <m/>
    <s v="U$29,55"/>
    <m/>
    <s v="Cora"/>
    <m/>
    <x v="162"/>
    <s v="Outros"/>
    <s v="Others"/>
    <s v="Administrative Costs"/>
    <s v="Administrative Costs"/>
    <x v="5"/>
    <m/>
    <m/>
    <n v="0"/>
    <n v="0"/>
  </r>
  <r>
    <s v="4789"/>
    <d v="2022-05-03T00:00:00"/>
    <x v="340"/>
    <d v="2022-05-03T00:00:00"/>
    <n v="-1000"/>
    <n v="-1000"/>
    <x v="0"/>
    <n v="1"/>
    <n v="-1000"/>
    <n v="-1000"/>
    <n v="1"/>
    <m/>
    <s v="Cora"/>
    <s v="Brunna Pinheiro Lorenzo"/>
    <n v="100"/>
    <m/>
    <s v="Brunna Pinheiro Lorenzo"/>
    <m/>
    <s v="40% do Contrato"/>
    <m/>
    <s v="Cora"/>
    <m/>
    <x v="111"/>
    <s v="Obras"/>
    <s v="Office"/>
    <s v="Administrative Costs"/>
    <s v="Administrative Costs"/>
    <x v="4"/>
    <m/>
    <m/>
    <n v="0"/>
    <n v="0"/>
  </r>
  <r>
    <s v="4790"/>
    <d v="2022-05-03T00:00:00"/>
    <x v="340"/>
    <d v="2022-05-03T00:00:00"/>
    <n v="-32.69"/>
    <n v="-32.69"/>
    <x v="0"/>
    <n v="1"/>
    <n v="-32.69"/>
    <n v="-32.69"/>
    <n v="1"/>
    <m/>
    <s v="Mercado Pago"/>
    <s v="Lumx Studios S/A"/>
    <n v="100"/>
    <s v="Conselho"/>
    <s v="Lumx Studios S/A"/>
    <m/>
    <s v="Compra de Acessório Fabiano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1"/>
    <d v="2022-05-03T00:00:00"/>
    <x v="340"/>
    <d v="2022-05-03T00:00:00"/>
    <n v="-54"/>
    <n v="-54"/>
    <x v="0"/>
    <n v="1"/>
    <n v="-54"/>
    <n v="-5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92"/>
    <d v="2022-05-03T00:00:00"/>
    <x v="340"/>
    <d v="2022-05-03T00:00:00"/>
    <n v="-10558.42"/>
    <n v="-10558.42"/>
    <x v="0"/>
    <n v="1"/>
    <n v="-10558.42"/>
    <n v="-10558.42"/>
    <n v="1"/>
    <m/>
    <s v="Cora"/>
    <s v="Bruno Leão Teixeira"/>
    <n v="100"/>
    <s v="Tecnologia"/>
    <s v="Bruno Leão Teixeira"/>
    <m/>
    <s v="Reembolso Compra de Passagem de Avião Caio Barbosa."/>
    <m/>
    <s v="Cora"/>
    <m/>
    <x v="152"/>
    <s v="Despesa Comercial"/>
    <s v="Comercial"/>
    <s v="Operating Costs"/>
    <s v="Operating Costs"/>
    <x v="6"/>
    <m/>
    <m/>
    <n v="0"/>
    <n v="0"/>
  </r>
  <r>
    <s v="4793"/>
    <d v="2022-05-03T00:00:00"/>
    <x v="340"/>
    <d v="2022-05-03T00:00:00"/>
    <n v="-314.49"/>
    <n v="-314.49"/>
    <x v="0"/>
    <n v="1"/>
    <n v="-314.49"/>
    <n v="-314.49"/>
    <n v="1"/>
    <m/>
    <s v="Mercado Pago"/>
    <s v="Lumx Studios S/A"/>
    <n v="100"/>
    <s v="Conselho"/>
    <s v="Lumx Studios S/A"/>
    <m/>
    <s v="Compra de Memória Kingston Notebook Fury Impact 8gb 3200mhz Ddr4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4"/>
    <d v="2022-05-03T00:00:00"/>
    <x v="340"/>
    <d v="2022-05-03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Caio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795"/>
    <d v="2022-05-03T00:00:00"/>
    <x v="340"/>
    <d v="2022-05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796"/>
    <d v="2022-05-03T00:00:00"/>
    <x v="340"/>
    <d v="2022-05-03T00:00:00"/>
    <n v="-265.85"/>
    <n v="-265.85"/>
    <x v="0"/>
    <n v="1"/>
    <n v="-265.85"/>
    <n v="-265.85"/>
    <n v="1"/>
    <m/>
    <s v="Cora"/>
    <s v="Thiago Henrique dos Santos"/>
    <n v="100"/>
    <s v="Produto"/>
    <s v="Thiago Henrique dos Santos"/>
    <m/>
    <s v="Reembolso Cartório"/>
    <m/>
    <s v="Cora"/>
    <m/>
    <x v="99"/>
    <s v="Jurídico"/>
    <s v="Legal"/>
    <s v="Operating Costs"/>
    <s v="Operating Costs"/>
    <x v="1"/>
    <m/>
    <m/>
    <n v="0"/>
    <n v="0"/>
  </r>
  <r>
    <s v="9f1e3df4-7906-437a-9a92-cc9daaecde35"/>
    <d v="2022-05-03T00:00:00"/>
    <x v="340"/>
    <d v="2022-05-03T00:00:00"/>
    <n v="-0.008825465107314967"/>
    <n v="-0.008825465107314967"/>
    <x v="3"/>
    <n v="13889.26073926074"/>
    <n v="-122.5791860207454"/>
    <n v="-122.5791860207454"/>
    <n v="1"/>
    <m/>
    <s v="55Unity"/>
    <s v="Contrato 55Unity"/>
    <m/>
    <m/>
    <m/>
    <m/>
    <s v="Envio de NFT 55Unity para Michel"/>
    <m/>
    <s v="55Unity"/>
    <m/>
    <x v="56"/>
    <s v="NFTs"/>
    <s v="Technology &amp; Infrastructure"/>
    <s v="Operating Costs"/>
    <s v="Operating Costs"/>
    <x v="7"/>
    <m/>
    <s v="0x8139cb73f5e95ecbfbd2a5d3234ab5870ff375afbee3f2e441a813a07594b8b8"/>
    <n v="1"/>
    <n v="1"/>
  </r>
  <r>
    <s v="4797"/>
    <d v="2022-05-02T00:00:00"/>
    <x v="341"/>
    <d v="2022-05-02T00:00:00"/>
    <n v="-250.03"/>
    <n v="-250.03"/>
    <x v="0"/>
    <n v="1"/>
    <n v="-250.03"/>
    <n v="-250.03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98"/>
    <d v="2022-05-02T00:00:00"/>
    <x v="341"/>
    <d v="2022-05-02T00:00:00"/>
    <n v="-151.32"/>
    <n v="-151.32"/>
    <x v="0"/>
    <n v="1"/>
    <n v="-151.32"/>
    <n v="-151.32"/>
    <n v="1"/>
    <m/>
    <s v="Mercado Pago"/>
    <s v="Lumx Studios S/A"/>
    <n v="100"/>
    <s v="Conselho"/>
    <s v="Lumx Studios S/A"/>
    <m/>
    <s v="Ifood Michel Reunião C-Level"/>
    <m/>
    <s v="Mercado Pago"/>
    <m/>
    <x v="91"/>
    <s v="Despesa Comercial"/>
    <s v="Comercial"/>
    <s v="Operating Costs"/>
    <s v="Operating Costs"/>
    <x v="6"/>
    <m/>
    <m/>
    <n v="0"/>
    <n v="0"/>
  </r>
  <r>
    <s v="4799"/>
    <d v="2022-05-02T00:00:00"/>
    <x v="341"/>
    <d v="2022-05-02T00:00:00"/>
    <n v="-191.95"/>
    <n v="-191.95"/>
    <x v="0"/>
    <n v="1"/>
    <n v="-191.95"/>
    <n v="-191.9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800"/>
    <d v="2022-05-02T00:00:00"/>
    <x v="341"/>
    <d v="2022-05-02T00:00:00"/>
    <n v="-246.68"/>
    <n v="-246.68"/>
    <x v="0"/>
    <n v="1"/>
    <n v="-246.68"/>
    <n v="-246.68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4801"/>
    <d v="2022-05-02T00:00:00"/>
    <x v="341"/>
    <d v="2022-05-02T00:00:00"/>
    <n v="-175.65"/>
    <n v="-175.65"/>
    <x v="0"/>
    <n v="1"/>
    <n v="-175.65"/>
    <n v="-175.65"/>
    <n v="1"/>
    <m/>
    <s v="Mercado Pago"/>
    <s v="Lumx Studios S/A"/>
    <n v="100"/>
    <s v="Conselho"/>
    <s v="Lumx Studios S/A"/>
    <m/>
    <s v="Contratação de Serviço. Fiverr."/>
    <m/>
    <s v="Mercado Pago"/>
    <m/>
    <x v="172"/>
    <s v="Serviços Pontuais"/>
    <s v="People"/>
    <s v="People"/>
    <s v="People"/>
    <x v="9"/>
    <m/>
    <m/>
    <n v="0"/>
    <n v="0"/>
  </r>
  <r>
    <s v="771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2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3"/>
    <d v="2022-05-02T00:00:00"/>
    <x v="341"/>
    <d v="2022-05-02T00:00:00"/>
    <n v="5000"/>
    <n v="5000"/>
    <x v="0"/>
    <n v="1"/>
    <n v="5000"/>
    <n v="5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2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3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4"/>
    <d v="2022-05-02T00:00:00"/>
    <x v="341"/>
    <d v="2022-05-02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a845430-3c80-45c7-b852-7181ab27f115"/>
    <d v="2022-05-02T00:00:00"/>
    <x v="341"/>
    <d v="2022-05-02T00:00:00"/>
    <n v="-0.009815604541855486"/>
    <n v="-0.009815604541855486"/>
    <x v="3"/>
    <n v="14498.07106598985"/>
    <n v="-142.3073322034735"/>
    <n v="-142.3073322034735"/>
    <n v="1"/>
    <m/>
    <s v="Ledger"/>
    <s v="Contrato 55Unity"/>
    <m/>
    <m/>
    <m/>
    <m/>
    <s v="Envio de NFT do 55 para mary moon"/>
    <m/>
    <s v="Ledger"/>
    <m/>
    <x v="56"/>
    <s v="NFTs"/>
    <s v="Technology &amp; Infrastructure"/>
    <s v="Operating Costs"/>
    <s v="Operating Costs"/>
    <x v="7"/>
    <m/>
    <s v="0x9bb0e03d80e21ab8b14d97d6ca2dc1556883d2c8aacfd81d12b1f98084a70fd6"/>
    <n v="1"/>
    <n v="1"/>
  </r>
  <r>
    <s v="0eda7af2-3118-45b1-b19e-07357ba04e91"/>
    <d v="2022-05-02T00:00:00"/>
    <x v="341"/>
    <d v="2022-05-02T00:00:00"/>
    <n v="0.025143"/>
    <n v="0.025143"/>
    <x v="3"/>
    <n v="14498.07106598985"/>
    <n v="364.5250008121827"/>
    <n v="364.525000812182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72f61adb4726d71c1796ea3226bed0e28aa5d78ed699d88fd50d222545bacea"/>
    <n v="1"/>
    <n v="1"/>
  </r>
  <r>
    <s v="e80553ba-42da-4fb7-912f-6fa95c6b6006"/>
    <d v="2022-05-02T00:00:00"/>
    <x v="341"/>
    <d v="2022-05-02T00:00:00"/>
    <n v="0.523070411"/>
    <n v="0.523070411"/>
    <x v="3"/>
    <n v="14498.07106598985"/>
    <n v="7583.511991194517"/>
    <n v="7583.511991194517"/>
    <n v="1"/>
    <m/>
    <m/>
    <s v="Ledger"/>
    <m/>
    <m/>
    <m/>
    <m/>
    <s v="Reembolso crypto"/>
    <m/>
    <s v="Ledger"/>
    <m/>
    <x v="162"/>
    <s v="Outros"/>
    <s v="Others"/>
    <s v="Administrative Costs"/>
    <s v="Administrative Costs"/>
    <x v="5"/>
    <m/>
    <s v="0xd296d7d18559d47d50b2571f712eddc50f1360e36604bb8d735eeba1ea7e4b73"/>
    <n v="1"/>
    <n v="1"/>
  </r>
  <r>
    <s v="4802"/>
    <d v="2022-04-29T00:00:00"/>
    <x v="342"/>
    <d v="2022-04-29T00:00:00"/>
    <n v="-489.37"/>
    <n v="-489.37"/>
    <x v="0"/>
    <n v="1"/>
    <n v="-489.37"/>
    <n v="-489.37"/>
    <n v="1"/>
    <m/>
    <s v="Mercado Pago"/>
    <s v="Lumx Studios S/A"/>
    <n v="100"/>
    <s v="Conselho"/>
    <s v="Lumx Studios S/A"/>
    <m/>
    <s v="Bot Discord. Cobrança Life-Time.89,90u$ + R$29,32 Iof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43f96235-7e7d-4c37-96d9-ea25884f5889"/>
    <d v="2022-04-29T00:00:00"/>
    <x v="342"/>
    <d v="2022-04-29T00:00:00"/>
    <n v="-0.0039989526569896"/>
    <n v="-0.0039989526569896"/>
    <x v="3"/>
    <n v="14079.11044477761"/>
    <n v="-56.30169612119345"/>
    <n v="-56.301696121193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8e5597c8-c814-49c1-8c7f-6503355a65a0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0e03c803-6cbe-4e3a-b543-fac7710d23aa"/>
    <d v="2022-04-29T00:00:00"/>
    <x v="342"/>
    <d v="2022-04-29T00:00:00"/>
    <n v="-0.3284723351459337"/>
    <n v="-0.3284723351459337"/>
    <x v="3"/>
    <n v="14079.11044477761"/>
    <n v="-4624.598284573607"/>
    <n v="-4624.598284573607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4413e1de7c4b9662546ec400f91287587ca89f84ed58c6c072f0c43a52caddca"/>
    <n v="1"/>
    <n v="1"/>
  </r>
  <r>
    <s v="04b3713c-c9aa-4324-9200-2781128c737a"/>
    <d v="2022-04-29T00:00:00"/>
    <x v="342"/>
    <d v="2022-04-29T00:00:00"/>
    <n v="-0.00255269599315668"/>
    <n v="-0.00255269599315668"/>
    <x v="3"/>
    <n v="14079.11044477761"/>
    <n v="-35.93968881959417"/>
    <n v="-35.939688819594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f0e59e-caf6-4655-95ce-1f8b557551d4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3905a73f-4115-4a54-87c6-018b47108001"/>
    <d v="2022-04-29T00:00:00"/>
    <x v="342"/>
    <d v="2022-04-29T00:00:00"/>
    <n v="-2"/>
    <n v="-2"/>
    <x v="3"/>
    <n v="14079.11044477761"/>
    <n v="-28158.22088955522"/>
    <n v="-28158.2208895552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697478-a84f-4cd1-8b99-4c4b268216ba"/>
    <d v="2022-04-29T00:00:00"/>
    <x v="342"/>
    <d v="2022-04-29T00:00:00"/>
    <n v="2"/>
    <n v="2"/>
    <x v="3"/>
    <n v="14079.11044477761"/>
    <n v="28158.22088955522"/>
    <n v="28158.2208895552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774"/>
    <d v="2022-04-28T00:00:00"/>
    <x v="343"/>
    <d v="2022-04-28T00:00:00"/>
    <n v="230000"/>
    <n v="230000"/>
    <x v="0"/>
    <n v="1"/>
    <n v="230000"/>
    <n v="23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5"/>
    <d v="2022-04-28T00:00:00"/>
    <x v="343"/>
    <d v="2022-04-2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5"/>
    <d v="2022-04-28T00:00:00"/>
    <x v="343"/>
    <d v="2022-04-28T00:00:00"/>
    <n v="-230000"/>
    <n v="-230000"/>
    <x v="0"/>
    <n v="1"/>
    <n v="-230000"/>
    <n v="-23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36"/>
    <d v="2022-04-28T00:00:00"/>
    <x v="343"/>
    <d v="2022-04-2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3"/>
    <d v="2022-04-27T00:00:00"/>
    <x v="344"/>
    <d v="2022-04-27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76"/>
    <d v="2022-04-27T00:00:00"/>
    <x v="344"/>
    <d v="2022-04-27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7"/>
    <d v="2022-04-27T00:00:00"/>
    <x v="344"/>
    <d v="2022-04-27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46a8fdb-eaa5-45b2-99a1-7e9a0b20ef3d"/>
    <d v="2022-04-27T00:00:00"/>
    <x v="344"/>
    <d v="2022-04-27T00:00:00"/>
    <n v="8.741250000000001"/>
    <n v="8.741250000000001"/>
    <x v="3"/>
    <n v="14419.76047904192"/>
    <n v="126046.7312874252"/>
    <n v="126046.7312874252"/>
    <n v="1"/>
    <m/>
    <s v="AREZZO INDÚSTRIA E COMERCIO S.A"/>
    <s v="Gnosis"/>
    <m/>
    <m/>
    <m/>
    <m/>
    <s v="Venda Primária ReservaX - valor marretado"/>
    <m/>
    <s v="Gnosis"/>
    <m/>
    <x v="161"/>
    <s v="Venda Primária"/>
    <s v="Non Recurrent"/>
    <s v="Operating Revenue"/>
    <s v="Operating Revenue"/>
    <x v="12"/>
    <m/>
    <s v="0xaccc624016edab5a9ac46c6c2eed09c04b3c70a29ea571db40ba885e56b6a511"/>
    <n v="1"/>
    <n v="1"/>
  </r>
  <r>
    <s v="777"/>
    <d v="2022-04-26T00:00:00"/>
    <x v="345"/>
    <d v="2022-04-2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8"/>
    <d v="2022-04-26T00:00:00"/>
    <x v="345"/>
    <d v="2022-04-26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4"/>
    <d v="2022-04-25T00:00:00"/>
    <x v="346"/>
    <d v="2022-04-25T00:00:00"/>
    <n v="-1500"/>
    <n v="-1500"/>
    <x v="0"/>
    <n v="1"/>
    <n v="-1500"/>
    <n v="-1500"/>
    <n v="1"/>
    <m/>
    <s v="Cora"/>
    <s v="Axm Services Ltda"/>
    <n v="100"/>
    <m/>
    <s v="Axm Services Ltda"/>
    <m/>
    <s v="Regularização de Pendências (Dctf, Efd Contribuições, Gfip) - Julho/2021 a Fevereiro/2022."/>
    <m/>
    <s v="Cora"/>
    <m/>
    <x v="0"/>
    <s v="Contabilidade"/>
    <s v="Others"/>
    <s v="Operating Costs"/>
    <s v="Operating Costs"/>
    <x v="0"/>
    <m/>
    <m/>
    <n v="0"/>
    <n v="0"/>
  </r>
  <r>
    <s v="4805"/>
    <d v="2022-04-25T00:00:00"/>
    <x v="346"/>
    <d v="2022-04-25T00:00:00"/>
    <n v="-80.56999999999999"/>
    <n v="-80.56999999999999"/>
    <x v="0"/>
    <n v="1"/>
    <n v="-80.56999999999999"/>
    <n v="-80.56999999999999"/>
    <n v="1"/>
    <m/>
    <s v="Cora"/>
    <s v="Caio Diniz Bretas"/>
    <n v="100"/>
    <s v="Financeiro"/>
    <s v="Caio Diniz Bretas"/>
    <m/>
    <s v="Reembolso Caio Bretas"/>
    <m/>
    <s v="Cora"/>
    <m/>
    <x v="162"/>
    <s v="Outros"/>
    <s v="Others"/>
    <s v="Administrative Costs"/>
    <s v="Administrative Costs"/>
    <x v="5"/>
    <m/>
    <m/>
    <n v="0"/>
    <n v="0"/>
  </r>
  <r>
    <s v="41f17573-2aa8-4537-a5da-05e7a153f833"/>
    <d v="2022-04-24T00:00:00"/>
    <x v="347"/>
    <d v="2022-04-24T00:00:00"/>
    <n v="0.02170425"/>
    <n v="0.02170425"/>
    <x v="3"/>
    <n v="14117.72946859903"/>
    <n v="306.4147298188406"/>
    <n v="306.4147298188406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d2a332afbd67eaa888d88c83a0adcde48d256e6d3be842434edfd9d3e731826"/>
    <n v="1"/>
    <n v="1"/>
  </r>
  <r>
    <s v="396"/>
    <d v="2022-04-20T00:00:00"/>
    <x v="348"/>
    <d v="2022-04-20T00:00:00"/>
    <n v="1"/>
    <n v="1"/>
    <x v="0"/>
    <n v="1"/>
    <n v="1"/>
    <n v="1"/>
    <n v="1"/>
    <m/>
    <s v="Caio Diniz Bretas"/>
    <s v="Cora"/>
    <n v="100"/>
    <s v="Lumx"/>
    <s v="Caio Diniz Bretas"/>
    <m/>
    <s v="Envio de Teste Pix"/>
    <m/>
    <s v="Cora"/>
    <m/>
    <x v="143"/>
    <s v="Receita Desconhecida"/>
    <s v="Others"/>
    <s v="Other Revenue"/>
    <s v="Other Revenue"/>
    <x v="12"/>
    <m/>
    <m/>
    <n v="0"/>
    <n v="0"/>
  </r>
  <r>
    <s v="397"/>
    <d v="2022-04-20T00:00:00"/>
    <x v="348"/>
    <d v="2022-04-05T00:00:00"/>
    <n v="3086.12"/>
    <n v="3086.12"/>
    <x v="0"/>
    <n v="1"/>
    <n v="3086.12"/>
    <n v="3086.12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806"/>
    <d v="2022-04-20T00:00:00"/>
    <x v="348"/>
    <d v="2022-04-20T00:00:00"/>
    <n v="-3988.1"/>
    <n v="-3988.1"/>
    <x v="0"/>
    <n v="1"/>
    <n v="-3988.1"/>
    <n v="-3988.1"/>
    <n v="1"/>
    <m/>
    <s v="Mercado Pago"/>
    <s v="Mercadolivre.com Atividades de Internet Ltda"/>
    <n v="100"/>
    <m/>
    <s v="Mercadolivre.com Atividades de Internet Ltda"/>
    <m/>
    <s v="Compra de Monitores para Equipe"/>
    <m/>
    <s v="Mercado Pago"/>
    <m/>
    <x v="63"/>
    <s v="Material de Uso e Consumo"/>
    <s v="Office"/>
    <s v="Administrative Costs"/>
    <s v="Administrative Costs"/>
    <x v="5"/>
    <m/>
    <m/>
    <n v="0"/>
    <n v="0"/>
  </r>
  <r>
    <s v="4807"/>
    <d v="2022-04-20T00:00:00"/>
    <x v="348"/>
    <d v="2022-04-20T00:00:00"/>
    <n v="-217.9"/>
    <n v="-217.9"/>
    <x v="0"/>
    <n v="1"/>
    <n v="-217.9"/>
    <n v="-217.9"/>
    <n v="1"/>
    <m/>
    <s v="Mercado Pago"/>
    <s v="Mercadolivre.com Atividades de Internet Ltda"/>
    <n v="100"/>
    <m/>
    <s v="Mercadolivre.com Atividades de Internet Ltda"/>
    <m/>
    <s v="Compra de Teclado e Mouses (Jeane e Caio)."/>
    <m/>
    <s v="Mercado Pago"/>
    <m/>
    <x v="63"/>
    <s v="Material de Uso e Consumo"/>
    <s v="Office"/>
    <s v="Administrative Costs"/>
    <s v="Administrative Costs"/>
    <x v="5"/>
    <m/>
    <m/>
    <n v="0"/>
    <n v="0"/>
  </r>
  <r>
    <s v="7fcc34c7-a755-485d-baf2-68085c04241f"/>
    <d v="2022-04-20T00:00:00"/>
    <x v="348"/>
    <d v="2022-04-20T00:00:00"/>
    <n v="-0.4031917124667011"/>
    <n v="-0.4031917124667011"/>
    <x v="3"/>
    <n v="14328.39851024208"/>
    <n v="-5777.091532249835"/>
    <n v="-5777.091532249835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7d07a775786a3da6c4ff31a94d812b6769178935d7504d3b9cf60cdfd181fe5a"/>
    <n v="1"/>
    <n v="1"/>
  </r>
  <r>
    <s v="4808"/>
    <d v="2022-04-19T00:00:00"/>
    <x v="349"/>
    <d v="2022-04-19T00:00:00"/>
    <n v="-785"/>
    <n v="-785"/>
    <x v="0"/>
    <n v="1"/>
    <n v="-785"/>
    <n v="-785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4809"/>
    <d v="2022-04-19T00:00:00"/>
    <x v="349"/>
    <d v="2022-04-19T00:00:00"/>
    <n v="-100"/>
    <n v="-100"/>
    <x v="0"/>
    <n v="1"/>
    <n v="-100"/>
    <n v="-100"/>
    <n v="1"/>
    <m/>
    <s v="Cora"/>
    <s v="Carolina Hiromi Kameyama"/>
    <n v="100"/>
    <m/>
    <s v="Carolina Hiromi Kameyama"/>
    <m/>
    <s v="Serviço de Ilustração."/>
    <m/>
    <s v="Cora"/>
    <m/>
    <x v="168"/>
    <s v="Serviços Pontuais"/>
    <s v="People"/>
    <s v="People"/>
    <s v="People"/>
    <x v="9"/>
    <m/>
    <m/>
    <n v="0"/>
    <n v="0"/>
  </r>
  <r>
    <s v="778"/>
    <d v="2022-04-19T00:00:00"/>
    <x v="349"/>
    <d v="2022-04-19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9"/>
    <d v="2022-04-19T00:00:00"/>
    <x v="349"/>
    <d v="2022-04-19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9"/>
    <d v="2022-04-18T00:00:00"/>
    <x v="350"/>
    <d v="2022-04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0"/>
    <d v="2022-04-18T00:00:00"/>
    <x v="350"/>
    <d v="2022-04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69098e7-60bf-46f9-92d4-1e8af03cfd45"/>
    <d v="2022-04-15T00:00:00"/>
    <x v="351"/>
    <d v="2022-04-15T00:00:00"/>
    <n v="-0.004912815921384006"/>
    <n v="-0.004912815921384006"/>
    <x v="3"/>
    <n v="14413.31753554502"/>
    <n v="-70.80997586858888"/>
    <n v="-70.80997586858888"/>
    <n v="1"/>
    <m/>
    <s v="Seamore"/>
    <m/>
    <m/>
    <m/>
    <m/>
    <m/>
    <s v="Sem Histórico"/>
    <m/>
    <s v="Seamore"/>
    <m/>
    <x v="174"/>
    <s v="Contracts"/>
    <s v="Technology &amp; Infrastructure"/>
    <s v="Operating Costs"/>
    <s v="Operating Costs"/>
    <x v="7"/>
    <m/>
    <s v="0x928abb84be4e7a5d408205a76af2b78c893dd9ad867ff5f54130826e66a3763a"/>
    <n v="1"/>
    <n v="1"/>
  </r>
  <r>
    <s v="24c2d6d0-ea92-432a-b954-3b6823c9ec88"/>
    <d v="2022-04-15T00:00:00"/>
    <x v="351"/>
    <d v="2022-04-15T00:00:00"/>
    <n v="-0.001959717671748364"/>
    <n v="-0.001959717671748364"/>
    <x v="3"/>
    <n v="14413.31753554502"/>
    <n v="-28.24603308292816"/>
    <n v="-28.24603308292816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8e56ed28fa64b5c33fce850f514fbde23f1b4abaf45c1516103ce4488ef494c3"/>
    <n v="1"/>
    <n v="1"/>
  </r>
  <r>
    <s v="3e25063e-49ba-451c-bc8c-136637d5d05d"/>
    <d v="2022-04-15T00:00:00"/>
    <x v="351"/>
    <d v="2022-04-15T00:00:00"/>
    <n v="-0.08091660719473401"/>
    <n v="-0.08091660719473401"/>
    <x v="3"/>
    <n v="14413.31753554502"/>
    <n v="-1166.276753396668"/>
    <n v="-1166.27675339666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1a25bb24f1c8e64c097fe8ff1c135b837b0aa014078646da1a7920b7a1b561c7"/>
    <n v="1"/>
    <n v="1"/>
  </r>
  <r>
    <s v="b5154941-fb1b-4f26-8050-0c243dad6915"/>
    <d v="2022-04-15T00:00:00"/>
    <x v="351"/>
    <d v="2022-04-15T00:00:00"/>
    <n v="-0.004913018020649566"/>
    <n v="-0.004913018020649566"/>
    <x v="3"/>
    <n v="14413.31753554502"/>
    <n v="-70.8128887894771"/>
    <n v="-70.8128887894771"/>
    <n v="1"/>
    <m/>
    <s v="55Unity"/>
    <m/>
    <m/>
    <m/>
    <m/>
    <m/>
    <s v="Sem Histórico"/>
    <m/>
    <s v="55Unity"/>
    <m/>
    <x v="174"/>
    <s v="Contracts"/>
    <s v="Technology &amp; Infrastructure"/>
    <s v="Operating Costs"/>
    <s v="Operating Costs"/>
    <x v="7"/>
    <m/>
    <s v="0xbbbed79ea874cb7e5c33c4f4afccdc2c83b83f278dc064ffb799fc8898dff229"/>
    <n v="1"/>
    <n v="1"/>
  </r>
  <r>
    <s v="2507f3f8-436a-4b5d-aaf6-6fc1496b2804"/>
    <d v="2022-04-15T00:00:00"/>
    <x v="351"/>
    <d v="2022-04-15T00:00:00"/>
    <n v="-0.050754714160655"/>
    <n v="-0.050754714160655"/>
    <x v="3"/>
    <n v="14413.31753554502"/>
    <n v="-731.5438116233441"/>
    <n v="-731.5438116233441"/>
    <n v="1"/>
    <m/>
    <s v="Ledger"/>
    <s v="Seamore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dbbb494d-b347-420c-a516-ea3a824a03d5"/>
    <d v="2022-04-15T00:00:00"/>
    <x v="351"/>
    <d v="2022-04-15T00:00:00"/>
    <n v="0.05"/>
    <n v="0.05"/>
    <x v="3"/>
    <n v="14413.31753554502"/>
    <n v="720.6658767772512"/>
    <n v="720.6658767772512"/>
    <n v="1"/>
    <m/>
    <s v="Ledger"/>
    <s v="Seamore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f8522c7c-eb53-440d-a840-2cbc46124ee4"/>
    <d v="2022-04-15T00:00:00"/>
    <x v="351"/>
    <d v="2022-04-15T00:00:00"/>
    <n v="-0.001707060144959741"/>
    <n v="-0.001707060144959741"/>
    <x v="3"/>
    <n v="14413.31753554502"/>
    <n v="-24.60439992157827"/>
    <n v="-24.604399921578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cdeb48720f0955e81ec89d5c51fbc2b9a01bfeaa744343195bfcfaa21f03153"/>
    <n v="1"/>
    <n v="1"/>
  </r>
  <r>
    <s v="3c603e58-2bcd-4bf2-b060-593bfc2303eb"/>
    <d v="2022-04-15T00:00:00"/>
    <x v="351"/>
    <d v="2022-04-15T00:00:00"/>
    <n v="-0.00144778355136822"/>
    <n v="-0.00144778355136822"/>
    <x v="3"/>
    <n v="14413.31753554502"/>
    <n v="-20.86736404860921"/>
    <n v="-20.86736404860921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462e85ef563c2e0e226ef0a8ecb4a3ec720bb057749e153bf307b835da9d280d"/>
    <n v="1"/>
    <n v="1"/>
  </r>
  <r>
    <s v="08d94897-418c-43ca-9207-8d8866403507"/>
    <d v="2022-04-15T00:00:00"/>
    <x v="351"/>
    <d v="2022-04-15T00:00:00"/>
    <n v="-0.004306907254322242"/>
    <n v="-0.004306907254322242"/>
    <x v="3"/>
    <n v="14413.31753554502"/>
    <n v="-62.07682185268884"/>
    <n v="-62.07682185268884"/>
    <n v="1"/>
    <m/>
    <s v="Ledger"/>
    <m/>
    <m/>
    <m/>
    <m/>
    <m/>
    <s v="Sem Histórico"/>
    <m/>
    <s v="Ledger"/>
    <m/>
    <x v="174"/>
    <s v="Contracts"/>
    <s v="Technology &amp; Infrastructure"/>
    <s v="Operating Costs"/>
    <s v="Operating Costs"/>
    <x v="7"/>
    <m/>
    <s v="0x05c1503aba5ddc3efa68681259b841d9685e6aba322101675c83f72306060fde"/>
    <n v="1"/>
    <n v="1"/>
  </r>
  <r>
    <s v="5c31857c-33ad-4ffe-9a24-c68c08caeffe"/>
    <d v="2022-04-15T00:00:00"/>
    <x v="351"/>
    <d v="2022-04-15T00:00:00"/>
    <n v="0.000165668522615752"/>
    <n v="0.000165668522615752"/>
    <x v="3"/>
    <n v="14413.31753554502"/>
    <n v="2.387833022105456"/>
    <n v="2.387833022105456"/>
    <n v="1"/>
    <m/>
    <m/>
    <s v="Seamore"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a1c450ad-5bb7-4e48-9475-be43a89dd0d3"/>
    <d v="2022-04-15T00:00:00"/>
    <x v="351"/>
    <d v="2022-04-15T00:00:00"/>
    <n v="-0.06857442856126643"/>
    <n v="-0.06857442856126643"/>
    <x v="3"/>
    <n v="14413.31753554502"/>
    <n v="-988.385013672081"/>
    <n v="-988.385013672081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a88231c8-54c1-43ad-a0b4-ebfe276ea639"/>
    <d v="2022-04-15T00:00:00"/>
    <x v="351"/>
    <d v="2022-04-15T00:00:00"/>
    <n v="-0.001894316113471756"/>
    <n v="-0.001894316113471756"/>
    <x v="3"/>
    <n v="14413.31753554502"/>
    <n v="-27.30337965616796"/>
    <n v="-27.30337965616796"/>
    <n v="1"/>
    <m/>
    <s v="Seamore"/>
    <m/>
    <m/>
    <m/>
    <m/>
    <m/>
    <s v="Sem Histórico"/>
    <m/>
    <s v="Seamore"/>
    <m/>
    <x v="61"/>
    <s v="Blockchain"/>
    <s v="Technology &amp; Infrastructure"/>
    <s v="Operating Costs"/>
    <s v="Operating Costs"/>
    <x v="7"/>
    <m/>
    <s v="0x25b90b98eb99e0b6f00eacdb76cca586a24d88263552e856824ae0df8f605f88"/>
    <n v="1"/>
    <n v="1"/>
  </r>
  <r>
    <s v="40f12bc8-8a2e-44c4-bd90-01f6ca00212d"/>
    <d v="2022-04-15T00:00:00"/>
    <x v="351"/>
    <d v="2022-04-15T00:00:00"/>
    <n v="0.005301392723697798"/>
    <n v="0.005301392723697798"/>
    <x v="3"/>
    <n v="14413.31753554502"/>
    <n v="76.41065670728428"/>
    <n v="76.41065670728428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e72e816d-dead-48c8-8fa5-f0b6be3c020b"/>
    <d v="2022-04-15T00:00:00"/>
    <x v="351"/>
    <d v="2022-04-15T00:00:00"/>
    <n v="-0.01250797409048655"/>
    <n v="-0.01250797409048655"/>
    <x v="3"/>
    <n v="14413.31753554502"/>
    <n v="-180.2814022925526"/>
    <n v="-180.2814022925526"/>
    <n v="1"/>
    <m/>
    <s v="Seamore"/>
    <m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4810"/>
    <d v="2022-04-14T00:00:00"/>
    <x v="352"/>
    <d v="2022-04-14T00:00:00"/>
    <n v="-19086.87"/>
    <n v="-19086.87"/>
    <x v="0"/>
    <n v="1"/>
    <n v="-19086.87"/>
    <n v="-19086.87"/>
    <n v="1"/>
    <m/>
    <s v="Cora"/>
    <s v="Magazine Luiza"/>
    <n v="100"/>
    <m/>
    <s v="Magazine Luiza"/>
    <m/>
    <s v="Compra de Computadores para Equipe"/>
    <m/>
    <s v="Cora"/>
    <m/>
    <x v="63"/>
    <s v="Material de Uso e Consumo"/>
    <s v="Office"/>
    <s v="Administrative Costs"/>
    <s v="Administrative Costs"/>
    <x v="5"/>
    <m/>
    <m/>
    <n v="0"/>
    <n v="0"/>
  </r>
  <r>
    <s v="4811"/>
    <d v="2022-04-14T00:00:00"/>
    <x v="352"/>
    <d v="2022-04-14T00:00:00"/>
    <n v="-800"/>
    <n v="-800"/>
    <x v="0"/>
    <n v="1"/>
    <n v="-800"/>
    <n v="-800"/>
    <n v="1"/>
    <m/>
    <s v="Cora"/>
    <s v="Fernanda Fagundes Gonçalves"/>
    <n v="100"/>
    <m/>
    <s v="Fernanda Fagundes Gonçalves"/>
    <m/>
    <s v="Serviço de Ilustração: Fernanda Fagundes Gonçalves"/>
    <m/>
    <s v="Cora"/>
    <m/>
    <x v="168"/>
    <s v="Serviços Pontuais"/>
    <s v="People"/>
    <s v="People"/>
    <s v="People"/>
    <x v="9"/>
    <m/>
    <m/>
    <n v="0"/>
    <n v="0"/>
  </r>
  <r>
    <s v="780"/>
    <d v="2022-04-14T00:00:00"/>
    <x v="352"/>
    <d v="2022-04-14T00:00:00"/>
    <n v="200"/>
    <n v="200"/>
    <x v="0"/>
    <n v="1"/>
    <n v="200"/>
    <n v="2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81"/>
    <d v="2022-04-14T00:00:00"/>
    <x v="352"/>
    <d v="2022-04-1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1"/>
    <d v="2022-04-14T00:00:00"/>
    <x v="352"/>
    <d v="2022-04-1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42"/>
    <d v="2022-04-14T00:00:00"/>
    <x v="352"/>
    <d v="2022-04-14T00:00:00"/>
    <n v="-200"/>
    <n v="-200"/>
    <x v="0"/>
    <n v="1"/>
    <n v="-200"/>
    <n v="-2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aab341f7-376d-445b-880d-f452562580a7"/>
    <d v="2022-04-14T00:00:00"/>
    <x v="352"/>
    <d v="2022-04-14T00:00:00"/>
    <n v="-0.002988545201124624"/>
    <n v="-0.002988545201124624"/>
    <x v="3"/>
    <n v="14314.35338702037"/>
    <n v="-42.77909212198173"/>
    <n v="-42.77909212198173"/>
    <n v="1"/>
    <m/>
    <s v="Ledger"/>
    <m/>
    <m/>
    <m/>
    <m/>
    <m/>
    <s v="Envio do NFT premint para carteira do Gabriel"/>
    <m/>
    <s v="Ledger"/>
    <m/>
    <x v="56"/>
    <s v="NFTs"/>
    <s v="Technology &amp; Infrastructure"/>
    <s v="Operating Costs"/>
    <s v="Operating Costs"/>
    <x v="7"/>
    <m/>
    <s v="0xe5a1f771fcce81b3cfb1f80d48440352850189c6d4ba6e17004dacf539a1b875"/>
    <n v="1"/>
    <n v="1"/>
  </r>
  <r>
    <s v="107e5b44-d0e2-42ad-bcb0-8dc72df9fc40"/>
    <d v="2022-04-14T00:00:00"/>
    <x v="352"/>
    <d v="2022-04-14T00:00:00"/>
    <n v="0.0278925"/>
    <n v="0.0278925"/>
    <x v="3"/>
    <n v="14314.35338702037"/>
    <n v="399.2631018474657"/>
    <n v="399.263101847465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6361a5f48707f1123ceb63596a5ca6925a6a7ed2550da2547302e7442c607e4"/>
    <n v="1"/>
    <n v="1"/>
  </r>
  <r>
    <s v="3954"/>
    <d v="2022-04-13T00:00:00"/>
    <x v="353"/>
    <d v="2022-04-13T00:00:00"/>
    <n v="-5238"/>
    <n v="-5238"/>
    <x v="0"/>
    <n v="1"/>
    <n v="-5238"/>
    <n v="-5238"/>
    <n v="1"/>
    <m/>
    <s v="Cora"/>
    <s v="Dell Computadores do Brasil Ltda"/>
    <n v="100"/>
    <m/>
    <s v="Dell Computadores do Brasil Ltda"/>
    <m/>
    <s v="Compra de Computador Jeane"/>
    <m/>
    <s v="Cora"/>
    <m/>
    <x v="63"/>
    <s v="Material de Uso e Consumo"/>
    <s v="Office"/>
    <s v="Administrative Costs"/>
    <s v="Administrative Costs"/>
    <x v="5"/>
    <m/>
    <m/>
    <n v="0"/>
    <n v="0"/>
  </r>
  <r>
    <s v="782"/>
    <d v="2022-04-13T00:00:00"/>
    <x v="353"/>
    <d v="2022-04-13T00:00:00"/>
    <n v="3800"/>
    <n v="3800"/>
    <x v="0"/>
    <n v="1"/>
    <n v="3800"/>
    <n v="38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43"/>
    <d v="2022-04-13T00:00:00"/>
    <x v="353"/>
    <d v="2022-04-13T00:00:00"/>
    <n v="-3800"/>
    <n v="-3800"/>
    <x v="0"/>
    <n v="1"/>
    <n v="-3800"/>
    <n v="-38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cce208-88cc-4762-b193-c4e253c05d81"/>
    <d v="2022-04-13T00:00:00"/>
    <x v="353"/>
    <d v="2022-04-13T00:00:00"/>
    <n v="-0.121289991547992"/>
    <n v="-0.121289991547992"/>
    <x v="3"/>
    <n v="14737.71266540643"/>
    <n v="-1787.53704462388"/>
    <n v="-1787.5370446238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bab665494a7959daac5567e6fe43e4d6f47a8e5948eae20433baf75edda9c6cb"/>
    <n v="1"/>
    <n v="1"/>
  </r>
  <r>
    <s v="4813"/>
    <d v="2022-04-12T00:00:00"/>
    <x v="354"/>
    <d v="2022-04-12T00:00:00"/>
    <n v="-59.14"/>
    <n v="-59.14"/>
    <x v="0"/>
    <n v="1"/>
    <n v="-59.14"/>
    <n v="-59.14"/>
    <n v="1"/>
    <m/>
    <s v="Cora"/>
    <s v="Mercadolivre.com Atividades de Internet Ltda"/>
    <n v="100"/>
    <m/>
    <s v="Mercadolivre.com Atividades de Internet Ltda"/>
    <m/>
    <s v="Compra de Filtro de Linha"/>
    <m/>
    <s v="Cora"/>
    <m/>
    <x v="63"/>
    <s v="Material de Uso e Consumo"/>
    <s v="Office"/>
    <s v="Administrative Costs"/>
    <s v="Administrative Costs"/>
    <x v="5"/>
    <m/>
    <m/>
    <n v="0"/>
    <n v="0"/>
  </r>
  <r>
    <s v="4814"/>
    <d v="2022-04-12T00:00:00"/>
    <x v="354"/>
    <d v="2022-04-12T00:00:00"/>
    <n v="-5327.65"/>
    <n v="-5327.65"/>
    <x v="0"/>
    <n v="1"/>
    <n v="-5327.65"/>
    <n v="-5327.65"/>
    <n v="1"/>
    <m/>
    <s v="Cor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1"/>
    <s v="Corporate/Societário"/>
    <s v="Legal"/>
    <s v="Operating Costs"/>
    <s v="Operating Costs"/>
    <x v="1"/>
    <m/>
    <m/>
    <n v="0"/>
    <n v="0"/>
  </r>
  <r>
    <s v="0a8e5b1f-b2d8-428e-ab5b-9d9d4f3137b7"/>
    <d v="2022-04-12T00:00:00"/>
    <x v="354"/>
    <d v="2022-04-12T00:00:00"/>
    <n v="0.02025"/>
    <n v="0.02025"/>
    <x v="3"/>
    <n v="14279.91513437058"/>
    <n v="289.1682814710043"/>
    <n v="289.1682814710043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c1909f688192e772c8434e20c669efe0419ead733b3404168904ef0cdeeda17c"/>
    <n v="1"/>
    <n v="1"/>
  </r>
  <r>
    <s v="4815"/>
    <d v="2022-04-11T00:00:00"/>
    <x v="355"/>
    <d v="2022-04-11T00:00:00"/>
    <n v="-1274"/>
    <n v="-1274"/>
    <x v="0"/>
    <n v="1"/>
    <n v="-1274"/>
    <n v="-1274"/>
    <n v="1"/>
    <m/>
    <s v="Cora"/>
    <s v="Lumx Studios S/A"/>
    <n v="100"/>
    <s v="Conselho"/>
    <s v="Lumx Studios S/A"/>
    <m/>
    <s v="Assessoria Empresarial Gav6331 Gv+Tx"/>
    <m/>
    <s v="Cora"/>
    <m/>
    <x v="142"/>
    <s v="Corporate/Societário"/>
    <s v="Legal"/>
    <s v="Operating Costs"/>
    <s v="Operating Costs"/>
    <x v="1"/>
    <m/>
    <m/>
    <n v="0"/>
    <n v="0"/>
  </r>
  <r>
    <s v="4816"/>
    <d v="2022-04-11T00:00:00"/>
    <x v="355"/>
    <d v="2022-04-11T00:00:00"/>
    <n v="-300"/>
    <n v="-300"/>
    <x v="0"/>
    <n v="1"/>
    <n v="-300"/>
    <n v="-300"/>
    <n v="1"/>
    <m/>
    <s v="Cora"/>
    <s v="Lumx Studios S/A"/>
    <n v="100"/>
    <s v="Conselho"/>
    <s v="Lumx Studios S/A"/>
    <m/>
    <s v="Despesa Contratual Convênio Puc-Rj"/>
    <m/>
    <s v="Cora"/>
    <m/>
    <x v="175"/>
    <s v="Serviços Pontuais"/>
    <s v="People"/>
    <s v="People"/>
    <s v="People"/>
    <x v="9"/>
    <m/>
    <m/>
    <n v="0"/>
    <n v="0"/>
  </r>
  <r>
    <s v="4817"/>
    <d v="2022-04-11T00:00:00"/>
    <x v="355"/>
    <d v="2022-04-11T00:00:00"/>
    <n v="-1433.16"/>
    <n v="-1433.16"/>
    <x v="0"/>
    <n v="1"/>
    <n v="-1433.16"/>
    <n v="-1433.16"/>
    <n v="1"/>
    <m/>
    <s v="Cora"/>
    <s v="Caio Barbosa Zacarias"/>
    <n v="100"/>
    <s v="Comercial"/>
    <s v="Caio Barbosa Zacarias"/>
    <m/>
    <s v="Reembolso Caio Barbosa Zacaria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18"/>
    <d v="2022-04-11T00:00:00"/>
    <x v="355"/>
    <d v="2022-04-11T00:00:00"/>
    <n v="-1467.74"/>
    <n v="-1467.74"/>
    <x v="0"/>
    <n v="1"/>
    <n v="-1467.74"/>
    <n v="-1467.74"/>
    <n v="1"/>
    <m/>
    <s v="Cora"/>
    <s v="Caio Posse Estevez Matos"/>
    <n v="100"/>
    <m/>
    <s v="Caio Posse Estevez Matos"/>
    <m/>
    <s v="Salário Caio Posse Estevez Matos - Baixa por Conciliação"/>
    <m/>
    <s v="Cora"/>
    <m/>
    <x v="39"/>
    <s v="Despesas com Pessoal"/>
    <s v="People"/>
    <s v="People"/>
    <s v="People"/>
    <x v="9"/>
    <m/>
    <m/>
    <n v="0"/>
    <n v="0"/>
  </r>
  <r>
    <s v="6259d921-7771-4da2-9936-494b4076ca8b"/>
    <d v="2022-04-11T00:00:00"/>
    <x v="355"/>
    <d v="2022-04-11T00:00:00"/>
    <n v="-0.001697257273219344"/>
    <n v="-0.001697257273219344"/>
    <x v="3"/>
    <n v="14120.94786729858"/>
    <n v="-23.9668814725237"/>
    <n v="-23.966881472523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829980afe38dffb5e037701c46aea8d354d25ab5906a6ca536728d75ac43bb9"/>
    <n v="1"/>
    <n v="1"/>
  </r>
  <r>
    <s v="c5c1b8a1-8f23-48c6-a693-336652b70417"/>
    <d v="2022-04-11T00:00:00"/>
    <x v="355"/>
    <d v="2022-04-11T00:00:00"/>
    <n v="-0.002310223329184912"/>
    <n v="-0.002310223329184912"/>
    <x v="3"/>
    <n v="14120.94786729858"/>
    <n v="-32.62254319323711"/>
    <n v="-32.6225431932371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543230e072b25d420a66ecdb054d8fa750be1ae3f201cf5f30cf8468268ea3d"/>
    <n v="1"/>
    <n v="1"/>
  </r>
  <r>
    <s v="0399c2e1-8701-4117-a3cd-8840c709acfa"/>
    <d v="2022-04-11T00:00:00"/>
    <x v="355"/>
    <d v="2022-04-11T00:00:00"/>
    <n v="-0.00262325635468182"/>
    <n v="-0.00262325635468182"/>
    <x v="3"/>
    <n v="14120.94786729858"/>
    <n v="-37.04286622702169"/>
    <n v="-37.04286622702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3aea80e3700fe2936cc612f4ce74cefe7a693d365230eeed612121b05cbff3"/>
    <n v="1"/>
    <n v="1"/>
  </r>
  <r>
    <s v="f9c32453-ce2a-4c40-a01b-a5ac9eddb14e"/>
    <d v="2022-04-11T00:00:00"/>
    <x v="355"/>
    <d v="2022-04-11T00:00:00"/>
    <n v="-0.00150033060027768"/>
    <n v="-0.00150033060027768"/>
    <x v="3"/>
    <n v="14120.94786729858"/>
    <n v="-21.1860901902339"/>
    <n v="-21.186090190233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110b1d95d6b354d26b6dc5444cfa4878bd55fadcd317f86e135d8b9f87d10d1"/>
    <n v="1"/>
    <n v="1"/>
  </r>
  <r>
    <s v="ae62cded-9d90-4964-bb5e-16b7685b57e0"/>
    <d v="2022-04-11T00:00:00"/>
    <x v="355"/>
    <d v="2022-04-11T00:00:00"/>
    <n v="-0.005041405148862271"/>
    <n v="-0.005041405148862271"/>
    <x v="3"/>
    <n v="14120.94786729858"/>
    <n v="-71.18941928501476"/>
    <n v="-71.18941928501476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701d7ba2a94627ba8907e7760b8663b6b0cc6ed3b5d038d0cd3f7ac9e5835ddb"/>
    <n v="1"/>
    <n v="1"/>
  </r>
  <r>
    <s v="53093371-0dee-4f2d-9db5-635157488440"/>
    <d v="2022-04-11T00:00:00"/>
    <x v="355"/>
    <d v="2022-04-11T00:00:00"/>
    <n v="-0.00534724554259728"/>
    <n v="-0.00534724554259728"/>
    <x v="3"/>
    <n v="14120.94786729858"/>
    <n v="-75.5081755406609"/>
    <n v="-75.508175540660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f7029c77bfe88a69bfcfe46312dfd0af77cc9edb05723d10738346c8fc068b7"/>
    <n v="1"/>
    <n v="1"/>
  </r>
  <r>
    <s v="b6b8b9c8-a1f6-45c2-ae11-a2f1e391612e"/>
    <d v="2022-04-10T00:00:00"/>
    <x v="356"/>
    <d v="2022-04-10T00:00:00"/>
    <n v="0.03146925"/>
    <n v="0.03146925"/>
    <x v="3"/>
    <n v="15186.77098150782"/>
    <n v="477.916292709815"/>
    <n v="477.916292709815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5fa88a303ec7517616945b0a9726bae057f504f446df1465d4de17f994ab41f"/>
    <n v="1"/>
    <n v="1"/>
  </r>
  <r>
    <s v="04beed83-17bf-4979-abfb-c7b7e832d031"/>
    <d v="2022-04-09T00:00:00"/>
    <x v="357"/>
    <d v="2022-04-09T00:00:00"/>
    <n v="-0.003321660365738364"/>
    <n v="-0.003321660365738364"/>
    <x v="3"/>
    <n v="15463.09297912714"/>
    <n v="-51.36314308049376"/>
    <n v="-51.3631430804937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e24301fb4fdf14c5358faad623f891d684ed0748d1a7601cad16ef669b17349d"/>
    <n v="1"/>
    <n v="1"/>
  </r>
  <r>
    <s v="7cc9485e-78cb-436e-9db4-58da51547e99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1f04a2f7-f001-4d5c-8f44-e10b50412050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eeea965b576a3614ac1521d7bfa4dff52bc932738dd9f0edb54feb933800f27"/>
    <n v="1"/>
    <n v="1"/>
  </r>
  <r>
    <s v="06a214cf-9ad0-4f4e-b916-a804cbdedc6b"/>
    <d v="2022-04-09T00:00:00"/>
    <x v="357"/>
    <d v="2022-04-09T00:00:00"/>
    <n v="-0.001491904"/>
    <n v="-0.001491904"/>
    <x v="3"/>
    <n v="15463.09297912714"/>
    <n v="-23.06945026793169"/>
    <n v="-23.0694502679316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783183d5-ab4a-495b-97c1-334bc55db9cd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1a318c56-78c9-488c-9202-741fb98852d7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2f4236b2-7b2c-404c-94b9-8fd0151e2199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e497ef50-eee8-46e0-a095-711bd829cf82"/>
    <d v="2022-04-09T00:00:00"/>
    <x v="357"/>
    <d v="2022-04-09T00:00:00"/>
    <n v="-0.003021157930503551"/>
    <n v="-0.003021157930503551"/>
    <x v="3"/>
    <n v="15463.09297912714"/>
    <n v="-46.71644598400373"/>
    <n v="-46.71644598400373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943b33f951dbace60127ac91fa59ce1ecee12e3a5c1221bec8045da9c526de12"/>
    <n v="1"/>
    <n v="1"/>
  </r>
  <r>
    <s v="c67a5bd7-2ece-44a1-a5d8-0befce554491"/>
    <d v="2022-04-09T00:00:00"/>
    <x v="357"/>
    <d v="2022-04-09T00:00:00"/>
    <n v="-0.003435574304466395"/>
    <n v="-0.003435574304466395"/>
    <x v="3"/>
    <n v="15463.09297912714"/>
    <n v="-53.1246049066639"/>
    <n v="-53.1246049066639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244da079d72424dfbd787a901dec80374897766eefc5d8677a8d042938ec847e"/>
    <n v="1"/>
    <n v="1"/>
  </r>
  <r>
    <s v="ca5d1f08-b70a-49e1-b4a2-8cd48f553a5b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8bde5a16-ceb3-4364-bd42-37035a635b4e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2ed55b11-b509-4419-b2fb-52134932ff7d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3a61b964-9ab3-48e4-8961-2697a38e24b5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8b8a10a5-ae6b-4daa-b984-aeb949c0990c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6f9ab113-34c3-4d64-8290-e6ef2feb09dc"/>
    <d v="2022-04-08T00:00:00"/>
    <x v="358"/>
    <d v="2022-04-08T00:00:00"/>
    <n v="0"/>
    <n v="0"/>
    <x v="3"/>
    <n v="15146.67931688805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73aa98a4-9b3f-450b-9b44-bade6e97909e"/>
    <d v="2022-04-08T00:00:00"/>
    <x v="358"/>
    <d v="2022-04-08T00:00:00"/>
    <n v="0.135"/>
    <n v="0.135"/>
    <x v="3"/>
    <n v="15146.67931688805"/>
    <n v="2044.801707779887"/>
    <n v="2044.801707779887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da2ae328df15c63769a824cbcfb5543b8c34a79948f6775f34acef31025fc04a"/>
    <n v="1"/>
    <n v="1"/>
  </r>
  <r>
    <s v="a43fc1a8-2e2c-4dbd-9130-fc35e06b5ae3"/>
    <d v="2022-04-08T00:00:00"/>
    <x v="358"/>
    <d v="2022-04-08T00:00:00"/>
    <n v="-0.00376387023443508"/>
    <n v="-0.00376387023443508"/>
    <x v="3"/>
    <n v="15146.67931688805"/>
    <n v="-57.01013543136838"/>
    <n v="-57.0101354313683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a98705b589ee38954facf09b1b82f8e8c58fa412b9dd619d028bb8e5939ab3"/>
    <n v="1"/>
    <n v="1"/>
  </r>
  <r>
    <s v="85828ca3-cb47-474e-b8ae-f43966597d19"/>
    <d v="2022-04-08T00:00:00"/>
    <x v="358"/>
    <d v="2022-04-08T00:00:00"/>
    <n v="-213"/>
    <n v="-213"/>
    <x v="5"/>
    <n v="4.743358633776092"/>
    <n v="-1010.335388994308"/>
    <n v="-1010.335388994308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4819"/>
    <d v="2022-04-07T00:00:00"/>
    <x v="359"/>
    <d v="2022-04-07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820"/>
    <d v="2022-04-07T00:00:00"/>
    <x v="359"/>
    <d v="2022-04-07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1"/>
    <d v="2022-04-07T00:00:00"/>
    <x v="359"/>
    <d v="2022-04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2"/>
    <d v="2022-04-07T00:00:00"/>
    <x v="359"/>
    <d v="2022-04-07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4823"/>
    <d v="2022-04-07T00:00:00"/>
    <x v="359"/>
    <d v="2022-04-07T00:00:00"/>
    <n v="-3903.23"/>
    <n v="-3903.23"/>
    <x v="0"/>
    <n v="1"/>
    <n v="-3903.23"/>
    <n v="-3903.23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824"/>
    <d v="2022-04-07T00:00:00"/>
    <x v="359"/>
    <d v="2022-04-07T00:00:00"/>
    <n v="-177.42"/>
    <n v="-177.42"/>
    <x v="0"/>
    <n v="1"/>
    <n v="-177.42"/>
    <n v="-177.42"/>
    <n v="1"/>
    <m/>
    <s v="Cora"/>
    <s v="Henrique Geraldo Pinheiro Monteverde"/>
    <n v="100"/>
    <m/>
    <s v="Henrique Geraldo Pinheiro Monteverde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825"/>
    <d v="2022-04-07T00:00:00"/>
    <x v="359"/>
    <d v="2022-04-07T00:00:00"/>
    <n v="-5000"/>
    <n v="-5000"/>
    <x v="0"/>
    <n v="1"/>
    <n v="-5000"/>
    <n v="-5000"/>
    <n v="1"/>
    <m/>
    <s v="Cora"/>
    <s v="Eduardo de Borba Muniz 03151619061"/>
    <n v="100"/>
    <m/>
    <s v="Eduardo de Borba Muniz 03151619061"/>
    <m/>
    <s v="Criação de Landing Page Reserva X - Baixa por Conciliação"/>
    <m/>
    <s v="Cora"/>
    <m/>
    <x v="176"/>
    <s v="Serviços Pontuais"/>
    <s v="People"/>
    <s v="People"/>
    <s v="People"/>
    <x v="9"/>
    <m/>
    <m/>
    <n v="0"/>
    <n v="0"/>
  </r>
  <r>
    <s v="4826"/>
    <d v="2022-04-07T00:00:00"/>
    <x v="359"/>
    <d v="2022-04-07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 - Baixa por Conciliação"/>
    <m/>
    <s v="Cora"/>
    <m/>
    <x v="39"/>
    <s v="Despesas com Pessoal"/>
    <s v="People"/>
    <s v="People"/>
    <s v="People"/>
    <x v="9"/>
    <m/>
    <m/>
    <n v="0"/>
    <n v="0"/>
  </r>
  <r>
    <s v="4827"/>
    <d v="2022-04-07T00:00:00"/>
    <x v="359"/>
    <d v="2022-04-07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8"/>
    <d v="2022-04-07T00:00:00"/>
    <x v="359"/>
    <d v="2022-04-07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9"/>
    <d v="2022-04-07T00:00:00"/>
    <x v="359"/>
    <d v="2022-04-07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 Março"/>
    <m/>
    <s v="Cora"/>
    <m/>
    <x v="39"/>
    <s v="Despesas com Pessoal"/>
    <s v="People"/>
    <s v="People"/>
    <s v="People"/>
    <x v="9"/>
    <m/>
    <m/>
    <n v="0"/>
    <n v="0"/>
  </r>
  <r>
    <s v="4830"/>
    <d v="2022-04-07T00:00:00"/>
    <x v="359"/>
    <d v="2022-04-07T00:00:00"/>
    <n v="-10000"/>
    <n v="-10000"/>
    <x v="0"/>
    <n v="1"/>
    <n v="-10000"/>
    <n v="-10000"/>
    <n v="1"/>
    <m/>
    <s v="Cora"/>
    <s v="Smartalk Comunicacao Estrategica e Tecnologia Ltda."/>
    <n v="100"/>
    <m/>
    <s v="Smartalk Comunicacao Estrategica e Tecnologia Ltda."/>
    <m/>
    <s v="Preparação de Pitch Deck"/>
    <m/>
    <s v="Cora"/>
    <m/>
    <x v="124"/>
    <s v="Corporate/Societário"/>
    <s v="Legal"/>
    <s v="Operating Costs"/>
    <s v="Operating Costs"/>
    <x v="1"/>
    <m/>
    <m/>
    <n v="0"/>
    <n v="0"/>
  </r>
  <r>
    <s v="4831"/>
    <d v="2022-04-07T00:00:00"/>
    <x v="359"/>
    <d v="2022-04-07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32"/>
    <d v="2022-04-07T00:00:00"/>
    <x v="359"/>
    <d v="2022-04-07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783"/>
    <d v="2022-04-07T00:00:00"/>
    <x v="359"/>
    <d v="2022-04-07T00:00:00"/>
    <n v="100000"/>
    <n v="100000"/>
    <x v="0"/>
    <n v="1"/>
    <n v="100000"/>
    <n v="1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4"/>
    <d v="2022-04-07T00:00:00"/>
    <x v="359"/>
    <d v="2022-04-07T00:00:00"/>
    <n v="-100000"/>
    <n v="-100000"/>
    <x v="0"/>
    <n v="1"/>
    <n v="-100000"/>
    <n v="-1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7381203-f703-4408-bc4f-f6ca0feac5da"/>
    <d v="2022-04-07T00:00:00"/>
    <x v="359"/>
    <d v="2022-04-07T00:00:00"/>
    <n v="-0.1376915538977674"/>
    <n v="-0.1376915538977674"/>
    <x v="3"/>
    <n v="15473.31097268807"/>
    <n v="-2130.544231772795"/>
    <n v="-2130.544231772795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34ca206756581240c6d7d9f24ae8afa37c2ac9b8934246f80b2419d2b0d3689"/>
    <n v="1"/>
    <n v="1"/>
  </r>
  <r>
    <s v="5927dbe7-3357-4ac3-ae9c-3bcb02c16d02"/>
    <d v="2022-04-07T00:00:00"/>
    <x v="359"/>
    <d v="2022-04-07T00:00:00"/>
    <n v="-0.00280609904095276"/>
    <n v="-0.00280609904095276"/>
    <x v="3"/>
    <n v="15473.31097268807"/>
    <n v="-43.41964308082381"/>
    <n v="-43.4196430808238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f495937066249b9fdd694470e08c5071fdd0444c12af1721309fcc74b0051e0"/>
    <n v="1"/>
    <n v="1"/>
  </r>
  <r>
    <s v="dc4372bb-95b0-474b-b3b4-d45ef4843162"/>
    <d v="2022-04-07T00:00:00"/>
    <x v="359"/>
    <d v="2022-04-07T00:00:00"/>
    <n v="0.125"/>
    <n v="0.125"/>
    <x v="3"/>
    <n v="15473.31097268807"/>
    <n v="1934.163871586009"/>
    <n v="1934.163871586009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5bbf692575d64926c4c458256fd437007aeb5889acd1a703de67e354a967680a"/>
    <n v="1"/>
    <n v="1"/>
  </r>
  <r>
    <s v="e33813ce-2e28-4219-9d35-d0281124d04a"/>
    <d v="2022-04-07T00:00:00"/>
    <x v="359"/>
    <d v="2022-04-07T00:00:00"/>
    <n v="-0.00239655825386494"/>
    <n v="-0.00239655825386494"/>
    <x v="3"/>
    <n v="15473.31097268807"/>
    <n v="-37.08269112621453"/>
    <n v="-37.082691126214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d4962815f903e90467d2d318b54e173f2ee332b1688b8b889ffdfd5cd778a00"/>
    <n v="1"/>
    <n v="1"/>
  </r>
  <r>
    <s v="7f08ff8b-ebd7-4a0c-9971-a909febb3761"/>
    <d v="2022-04-07T00:00:00"/>
    <x v="359"/>
    <d v="2022-04-07T00:00:00"/>
    <n v="-0.004086896296469536"/>
    <n v="-0.004086896296469536"/>
    <x v="3"/>
    <n v="15473.31097268807"/>
    <n v="-63.23781730840031"/>
    <n v="-63.2378173084003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0389b39d8393ac062f72b61b8ed99d5ed649a9732c4fbc0b995494e4bf30a5"/>
    <n v="1"/>
    <n v="1"/>
  </r>
  <r>
    <s v="91ee075c-23ac-4b53-a135-de842bb94a9a"/>
    <d v="2022-04-07T00:00:00"/>
    <x v="359"/>
    <d v="2022-04-07T00:00:00"/>
    <n v="-0.1283504135069271"/>
    <n v="-0.1283504135069271"/>
    <x v="3"/>
    <n v="15473.31097268807"/>
    <n v="-1986.005861665787"/>
    <n v="-1986.005861665787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4fb57ae803310887facba021ab2ce152c3e34f9d5ccf70c55ecdb0cec8bed9b3"/>
    <n v="1"/>
    <n v="1"/>
  </r>
  <r>
    <s v="c57116e8-0c5f-4472-993e-4bef50acf0df"/>
    <d v="2022-04-07T00:00:00"/>
    <x v="359"/>
    <d v="2022-04-07T00:00:00"/>
    <n v="-0.1299136606824722"/>
    <n v="-0.1299136606824722"/>
    <x v="3"/>
    <n v="15473.31097268807"/>
    <n v="-2010.194471340172"/>
    <n v="-2010.194471340172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db63654bf6f6904d00bb5c1c27e41e8c522cacb4d9d8d5fe8f44a1faaaa455f"/>
    <n v="1"/>
    <n v="1"/>
  </r>
  <r>
    <s v="18c8293e-7151-46c9-b8cd-ea6c04c2d69f"/>
    <d v="2022-04-07T00:00:00"/>
    <x v="359"/>
    <d v="2022-04-07T00:00:00"/>
    <n v="-0.1278621943807605"/>
    <n v="-0.1278621943807605"/>
    <x v="3"/>
    <n v="15473.31097268807"/>
    <n v="-1978.451495303796"/>
    <n v="-1978.45149530379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1a7626c7e4c9d8e27a564cbbab9b1afe7abc76a4a918af672508f33b6f7c0fa"/>
    <n v="1"/>
    <n v="1"/>
  </r>
  <r>
    <s v="4833"/>
    <d v="2022-04-06T00:00:00"/>
    <x v="360"/>
    <d v="2022-04-06T00:00:00"/>
    <n v="-253"/>
    <n v="-253"/>
    <x v="0"/>
    <n v="1"/>
    <n v="-253"/>
    <n v="-253"/>
    <n v="1"/>
    <m/>
    <s v="Cora"/>
    <s v="Lumx Studios S/A"/>
    <n v="100"/>
    <s v="Conselho"/>
    <s v="Lumx Studios S/A"/>
    <m/>
    <s v="Certificado DigitalSafetopay Intermediacao de Negocios Ltda"/>
    <m/>
    <s v="Cora"/>
    <m/>
    <x v="124"/>
    <s v="Corporate/Societário"/>
    <s v="Legal"/>
    <s v="Operating Costs"/>
    <s v="Operating Costs"/>
    <x v="1"/>
    <m/>
    <m/>
    <n v="0"/>
    <n v="0"/>
  </r>
  <r>
    <s v="129975d0-6d38-4777-9683-08b5270e41bc"/>
    <d v="2022-04-06T00:00:00"/>
    <x v="360"/>
    <d v="2022-04-06T00:00:00"/>
    <n v="-0.006163849031841335"/>
    <n v="-0.006163849031841335"/>
    <x v="3"/>
    <n v="15075.68981921979"/>
    <n v="-92.92427609653816"/>
    <n v="-92.9242760965381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9086248aea8b2d984de9b8e6d0775497bf75a2c8cf18d08957603ff7c3b0c85d"/>
    <n v="1"/>
    <n v="1"/>
  </r>
  <r>
    <s v="822fc814-dad5-4a59-a195-52f1afdf524d"/>
    <d v="2022-04-06T00:00:00"/>
    <x v="360"/>
    <d v="2022-04-06T00:00:00"/>
    <n v="-0.00514965142043815"/>
    <n v="-0.00514965142043815"/>
    <x v="3"/>
    <n v="15075.68981921979"/>
    <n v="-77.63454749163014"/>
    <n v="-77.63454749163014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54f3b9fb711b1060ebf2d51ad4a217fb0d1d15482bcb8c1bb4740059f9559ba8"/>
    <n v="1"/>
    <n v="1"/>
  </r>
  <r>
    <s v="67681b8a-1d69-4807-8def-bc492875cb58"/>
    <d v="2022-04-05T00:00:00"/>
    <x v="361"/>
    <d v="2022-04-05T00:00:00"/>
    <n v="-0.14637496275385"/>
    <n v="-0.14637496275385"/>
    <x v="3"/>
    <n v="15970.37037037037"/>
    <n v="-2337.662368128153"/>
    <n v="-2337.662368128153"/>
    <n v="1"/>
    <m/>
    <s v="Ledger"/>
    <m/>
    <m/>
    <m/>
    <m/>
    <m/>
    <s v="Giveaway"/>
    <m/>
    <s v="Ledger"/>
    <m/>
    <x v="61"/>
    <s v="Blockchain"/>
    <s v="Technology &amp; Infrastructure"/>
    <s v="Operating Costs"/>
    <s v="Operating Costs"/>
    <x v="7"/>
    <m/>
    <s v="0x02f3ce29aeb25db78b7fd61f806a50c764d2f37d7c3c207146ce100cce93f6da"/>
    <n v="1"/>
    <n v="1"/>
  </r>
  <r>
    <s v="4834"/>
    <d v="2022-04-04T00:00:00"/>
    <x v="362"/>
    <d v="2022-04-04T00:00:00"/>
    <n v="-110.46"/>
    <n v="-110.46"/>
    <x v="0"/>
    <n v="1"/>
    <n v="-110.46"/>
    <n v="-110.46"/>
    <n v="1"/>
    <m/>
    <s v="Cora"/>
    <s v="Mercadolivre.com Atividades de Internet Ltda"/>
    <n v="100"/>
    <m/>
    <s v="Mercadolivre.com Atividades de Internet Ltda"/>
    <m/>
    <s v="Compra de Filtro de Linha e Kit Adaptador Tomada"/>
    <m/>
    <s v="Cora"/>
    <m/>
    <x v="63"/>
    <s v="Material de Uso e Consumo"/>
    <s v="Office"/>
    <s v="Administrative Costs"/>
    <s v="Administrative Costs"/>
    <x v="5"/>
    <m/>
    <m/>
    <n v="0"/>
    <n v="0"/>
  </r>
  <r>
    <s v="4835"/>
    <d v="2022-04-04T00:00:00"/>
    <x v="362"/>
    <d v="2022-04-04T00:00:00"/>
    <n v="-216"/>
    <n v="-216"/>
    <x v="0"/>
    <n v="1"/>
    <n v="-216"/>
    <n v="-216"/>
    <n v="1"/>
    <m/>
    <s v="Cora"/>
    <s v="Mercadolivre.com Atividades de Internet Ltda"/>
    <n v="100"/>
    <m/>
    <s v="Mercadolivre.com Atividades de Internet Ltda"/>
    <m/>
    <s v="Compra de Teclado e Mouse"/>
    <m/>
    <s v="Cora"/>
    <m/>
    <x v="63"/>
    <s v="Material de Uso e Consumo"/>
    <s v="Office"/>
    <s v="Administrative Costs"/>
    <s v="Administrative Costs"/>
    <x v="5"/>
    <m/>
    <m/>
    <n v="0"/>
    <n v="0"/>
  </r>
  <r>
    <s v="4836"/>
    <d v="2022-04-04T00:00:00"/>
    <x v="362"/>
    <d v="2022-04-04T00:00:00"/>
    <n v="-158.15"/>
    <n v="-158.15"/>
    <x v="0"/>
    <n v="1"/>
    <n v="-158.15"/>
    <n v="-158.1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7"/>
    <d v="2022-04-04T00:00:00"/>
    <x v="362"/>
    <d v="2022-04-04T00:00:00"/>
    <n v="-131.18"/>
    <n v="-131.18"/>
    <x v="0"/>
    <n v="1"/>
    <n v="-131.18"/>
    <n v="-131.18"/>
    <n v="1"/>
    <m/>
    <s v="Cora"/>
    <s v="Lumx Studios S/A"/>
    <n v="100"/>
    <s v="Conselho"/>
    <s v="Lumx Studios S/A"/>
    <m/>
    <s v="Análise de Ficha (para Poder Alugar).Assempar Ass Cadastral Ltda"/>
    <m/>
    <s v="Cora"/>
    <m/>
    <x v="124"/>
    <s v="Corporate/Societário"/>
    <s v="Legal"/>
    <s v="Operating Costs"/>
    <s v="Operating Costs"/>
    <x v="1"/>
    <m/>
    <m/>
    <n v="0"/>
    <n v="0"/>
  </r>
  <r>
    <s v="4838"/>
    <d v="2022-04-04T00:00:00"/>
    <x v="362"/>
    <d v="2022-04-04T00:00:00"/>
    <n v="-2755"/>
    <n v="-2755"/>
    <x v="0"/>
    <n v="1"/>
    <n v="-2755"/>
    <n v="-275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9"/>
    <d v="2022-04-04T00:00:00"/>
    <x v="362"/>
    <d v="2022-04-04T00:00:00"/>
    <n v="-288.39"/>
    <n v="-288.39"/>
    <x v="0"/>
    <n v="1"/>
    <n v="-288.39"/>
    <n v="-288.39"/>
    <n v="1"/>
    <m/>
    <s v="Cora"/>
    <s v="Bruno Leão Teixeira"/>
    <n v="100"/>
    <s v="Tecnologia"/>
    <s v="Bruno Leão Teixeira"/>
    <m/>
    <s v="Reembolso Bruno Leão Teixeira - Baixa por Conciliação"/>
    <m/>
    <s v="Cora"/>
    <m/>
    <x v="162"/>
    <s v="Outros"/>
    <s v="Others"/>
    <s v="Administrative Costs"/>
    <s v="Administrative Costs"/>
    <x v="5"/>
    <m/>
    <m/>
    <n v="0"/>
    <n v="0"/>
  </r>
  <r>
    <s v="4840"/>
    <d v="2022-04-04T00:00:00"/>
    <x v="362"/>
    <d v="2022-04-04T00:00:00"/>
    <n v="-6838.08"/>
    <n v="-6838.08"/>
    <x v="0"/>
    <n v="1"/>
    <n v="-6838.08"/>
    <n v="-6838.08"/>
    <n v="1"/>
    <m/>
    <s v="Cora"/>
    <s v="Gabriel Polverelli Nogueira"/>
    <n v="100"/>
    <s v="Tecnologia"/>
    <s v="Gabriel Polverelli Nogueira"/>
    <m/>
    <s v="Reembolso Gabriel Polvereli - Baixa por Conciliação"/>
    <m/>
    <s v="Cora"/>
    <m/>
    <x v="162"/>
    <s v="Outros"/>
    <s v="Others"/>
    <s v="Administrative Costs"/>
    <s v="Administrative Costs"/>
    <x v="5"/>
    <m/>
    <m/>
    <n v="0"/>
    <n v="0"/>
  </r>
  <r>
    <s v="81c961c5-d3fa-4d73-9dd9-acc1cb3ab677"/>
    <d v="2022-04-04T00:00:00"/>
    <x v="362"/>
    <d v="2022-04-04T00:00:00"/>
    <n v="-0.008486176992837354"/>
    <n v="-0.008486176992837354"/>
    <x v="3"/>
    <n v="16327.22634508349"/>
    <n v="-138.5557325664954"/>
    <n v="-138.5557325664954"/>
    <n v="1"/>
    <m/>
    <s v="Ledger"/>
    <s v="Contrato 55Unity"/>
    <m/>
    <m/>
    <m/>
    <m/>
    <s v="Envio de NFT 55Unity para Michel"/>
    <m/>
    <s v="Ledger"/>
    <m/>
    <x v="56"/>
    <s v="NFTs"/>
    <s v="Technology &amp; Infrastructure"/>
    <s v="Operating Costs"/>
    <s v="Operating Costs"/>
    <x v="7"/>
    <m/>
    <s v="0xea69fd0ab2bffb390f15249c740fd0d6a6e1a3f55f29a0d2eabec41a5bb87ce8"/>
    <n v="1"/>
    <n v="1"/>
  </r>
  <r>
    <s v="5927f332-9e02-4bf2-9fdc-107049319ae6"/>
    <d v="2022-04-04T00:00:00"/>
    <x v="362"/>
    <d v="2022-04-04T00:00:00"/>
    <n v="-1.016751484805763"/>
    <n v="-1.016751484805763"/>
    <x v="3"/>
    <n v="16327.22634508349"/>
    <n v="-16600.73162912341"/>
    <n v="-16600.73162912341"/>
    <n v="1"/>
    <m/>
    <s v="Ledger"/>
    <m/>
    <m/>
    <m/>
    <m/>
    <m/>
    <s v="Compra do nft premint, que da a tool de whitelist"/>
    <m/>
    <s v="Ledger"/>
    <m/>
    <x v="61"/>
    <s v="Blockchain"/>
    <s v="Technology &amp; Infrastructure"/>
    <s v="Operating Costs"/>
    <s v="Operating Costs"/>
    <x v="7"/>
    <m/>
    <s v="0x8a8631243b41692fe16972013011ae43d3b6064a07faf4741e878dfd65c1276b"/>
    <n v="1"/>
    <n v="1"/>
  </r>
  <r>
    <s v="72e0e2ca-593f-4f99-8845-12b0107d0b85"/>
    <d v="2022-04-03T00:00:00"/>
    <x v="363"/>
    <d v="2022-04-03T00:00:00"/>
    <n v="0.01939499999924925"/>
    <n v="0.01939499999924925"/>
    <x v="3"/>
    <n v="16560.83685942642"/>
    <n v="321.1974308761424"/>
    <n v="321.1974308761424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9993f73a602cde3840f3d6ab9c4eb0e680775a5052c49bf57ffc645a8937267"/>
    <n v="1"/>
    <n v="1"/>
  </r>
  <r>
    <s v="253ff11f-b92a-4cc7-94c8-73c2e6b78901"/>
    <d v="2022-04-02T00:00:00"/>
    <x v="364"/>
    <d v="2022-04-02T00:00:00"/>
    <n v="-0.002540875409166545"/>
    <n v="-0.002540875409166545"/>
    <x v="3"/>
    <n v="16202.63405456256"/>
    <n v="-41.16887443296243"/>
    <n v="-41.16887443296243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559a610d9027f4ebf7afc3567ce630a9aa4189a234244b00004168c2c46cc506"/>
    <n v="1"/>
    <n v="1"/>
  </r>
  <r>
    <s v="3851"/>
    <d v="2022-04-01T00:00:00"/>
    <x v="365"/>
    <d v="2022-04-01T00:00:00"/>
    <n v="-1404"/>
    <n v="-1404"/>
    <x v="0"/>
    <n v="1"/>
    <n v="-1404"/>
    <n v="-1404"/>
    <n v="1"/>
    <m/>
    <s v="Cora"/>
    <s v="Regus do Brasil Ltda"/>
    <n v="100"/>
    <m/>
    <s v="Regus do Brasil Ltda"/>
    <m/>
    <s v="Serviços Abril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2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3"/>
    <d v="2022-04-01T00:00:00"/>
    <x v="365"/>
    <d v="2022-04-01T00:00:00"/>
    <n v="-1800"/>
    <n v="-1800"/>
    <x v="0"/>
    <n v="1"/>
    <n v="-1800"/>
    <n v="-1800"/>
    <n v="1"/>
    <m/>
    <s v="Cora"/>
    <s v="Regus do Brasil Ltda"/>
    <n v="100"/>
    <m/>
    <s v="Regus do Brasil Ltda"/>
    <m/>
    <s v="Taxa Única de Ativação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4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4844"/>
    <d v="2022-04-01T00:00:00"/>
    <x v="365"/>
    <d v="2022-04-01T00:00:00"/>
    <n v="-7472.39"/>
    <n v="-7472.39"/>
    <x v="0"/>
    <n v="1"/>
    <n v="-7472.39"/>
    <n v="-7472.39"/>
    <n v="1"/>
    <m/>
    <s v="Cora"/>
    <s v="Magazine Luiza"/>
    <n v="100"/>
    <m/>
    <s v="Magazine Luiza"/>
    <m/>
    <s v="Compra de Monitores"/>
    <m/>
    <s v="Cora"/>
    <m/>
    <x v="63"/>
    <s v="Material de Uso e Consumo"/>
    <s v="Office"/>
    <s v="Administrative Costs"/>
    <s v="Administrative Costs"/>
    <x v="5"/>
    <m/>
    <m/>
    <n v="0"/>
    <n v="0"/>
  </r>
  <r>
    <s v="57f5d002-34f3-4bc0-a9d7-cce703f0847a"/>
    <d v="2022-04-01T00:00:00"/>
    <x v="365"/>
    <d v="2022-04-01T00:00:00"/>
    <n v="-0.2622717780886478"/>
    <n v="-0.2622717780886478"/>
    <x v="3"/>
    <n v="16262.21176470588"/>
    <n v="-4265.119195183539"/>
    <n v="-4265.11919518353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1f2fe0affa98256972702547c8955cae28dd0526c5428230090c64b07ba6e257"/>
    <n v="1"/>
    <n v="1"/>
  </r>
  <r>
    <s v="feaef120-3e85-43e5-81e9-d6f5e0418bc0"/>
    <d v="2022-03-31T00:00:00"/>
    <x v="366"/>
    <d v="2022-03-31T00:00:00"/>
    <n v="0.015"/>
    <n v="0.015"/>
    <x v="3"/>
    <n v="15699.56958393113"/>
    <n v="235.493543758967"/>
    <n v="235.493543758967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6c2a4307-1cb1-4a91-9297-acc50bc271c7"/>
    <d v="2022-03-31T00:00:00"/>
    <x v="366"/>
    <d v="2022-03-31T00:00:00"/>
    <n v="-0.0026994401671072"/>
    <n v="-0.0026994401671072"/>
    <x v="3"/>
    <n v="15699.56958393113"/>
    <n v="-42.38004874115818"/>
    <n v="-42.3800487411581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ad51cb27d77e608a88752679bcb4c6a6878454b80fa8a17661c14cc9b05c5c6"/>
    <n v="1"/>
    <n v="1"/>
  </r>
  <r>
    <s v="6d77367b-1cab-402c-a711-442fe0b92f04"/>
    <d v="2022-03-31T00:00:00"/>
    <x v="366"/>
    <d v="2022-03-31T00:00:00"/>
    <n v="-0.1567489505817112"/>
    <n v="-0.1567489505817112"/>
    <x v="3"/>
    <n v="15699.56958393113"/>
    <n v="-2460.891056865757"/>
    <n v="-2460.891056865757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9465e8dcf968171eb7c5d1bb4aa5a4af6a7e3862a708581877c06717cae8ccf1"/>
    <n v="1"/>
    <n v="1"/>
  </r>
  <r>
    <s v="c0fb37a4-b9da-4e22-8e61-f2f2df6dd36e"/>
    <d v="2022-03-31T00:00:00"/>
    <x v="366"/>
    <d v="2022-03-31T00:00:00"/>
    <n v="-0.004240147864633993"/>
    <n v="-0.004240147864633993"/>
    <x v="3"/>
    <n v="15699.56958393113"/>
    <n v="-66.56849644697837"/>
    <n v="-66.56849644697837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4846"/>
    <d v="2022-03-30T00:00:00"/>
    <x v="367"/>
    <d v="2022-03-30T00:00:00"/>
    <n v="-176.91"/>
    <n v="-176.91"/>
    <x v="0"/>
    <n v="1"/>
    <n v="-176.91"/>
    <n v="-176.91"/>
    <n v="1"/>
    <m/>
    <s v="Cora"/>
    <s v="Caio Barbosa Zacarias"/>
    <n v="100"/>
    <s v="Comercial"/>
    <s v="Caio Barbosa Zacarias"/>
    <m/>
    <s v="Despesa Ônibus Caio Barbosa | BuserBuser Brasil Tecnologia Ltda"/>
    <m/>
    <s v="Cora"/>
    <m/>
    <x v="112"/>
    <s v="Despesa Comercial"/>
    <s v="Comercial"/>
    <s v="Operating Costs"/>
    <s v="Operating Costs"/>
    <x v="6"/>
    <m/>
    <m/>
    <n v="0"/>
    <n v="0"/>
  </r>
  <r>
    <s v="7ef77bb0-288f-4ef7-972e-345288fa4f32"/>
    <d v="2022-03-30T00:00:00"/>
    <x v="367"/>
    <d v="2022-03-30T00:00:00"/>
    <n v="-0.006883608408539982"/>
    <n v="-0.006883608408539982"/>
    <x v="3"/>
    <n v="16282.39538239538"/>
    <n v="-112.0816337654294"/>
    <n v="-112.0816337654294"/>
    <n v="1"/>
    <m/>
    <s v="55Unity"/>
    <m/>
    <m/>
    <m/>
    <m/>
    <m/>
    <s v="Sem Histórico"/>
    <m/>
    <s v="55Unity"/>
    <m/>
    <x v="66"/>
    <s v="NFTs"/>
    <s v="Technology &amp; Infrastructure"/>
    <s v="Operating Costs"/>
    <s v="Operating Costs"/>
    <x v="7"/>
    <m/>
    <s v="0xd2ec5c041ee4f205176b8fd022f32b3ed0bb0509fbd1054c37411187298f227e"/>
    <n v="1"/>
    <n v="1"/>
  </r>
  <r>
    <s v="66538b3f-d6d8-48e8-8f1d-e30d722e2f80"/>
    <d v="2022-03-30T00:00:00"/>
    <x v="367"/>
    <d v="2022-03-30T00:00:00"/>
    <n v="-0.002156272111163776"/>
    <n v="-0.002156272111163776"/>
    <x v="3"/>
    <n v="16282.39538239538"/>
    <n v="-35.10927506600101"/>
    <n v="-35.10927506600101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c55e06a746c119be437eda4b4b6cd45df2c9a09dc709f40362fa4a8c036df1d8"/>
    <n v="1"/>
    <n v="1"/>
  </r>
  <r>
    <s v="c6e29eb4-fa26-46c5-804a-b77d339ffe61"/>
    <d v="2022-03-30T00:00:00"/>
    <x v="367"/>
    <d v="2022-03-30T00:00:00"/>
    <n v="-0.1617977408261991"/>
    <n v="-0.1617977408261991"/>
    <x v="3"/>
    <n v="16282.39538239538"/>
    <n v="-2634.454788110509"/>
    <n v="-2634.454788110509"/>
    <n v="1"/>
    <m/>
    <s v="Ledger"/>
    <m/>
    <m/>
    <m/>
    <m/>
    <m/>
    <s v="Criação do contrato da ReservaX, deploy na mainnet ( Reembolsado)"/>
    <m/>
    <s v="Ledger"/>
    <m/>
    <x v="61"/>
    <s v="Blockchain"/>
    <s v="Technology &amp; Infrastructure"/>
    <s v="Operating Costs"/>
    <s v="Operating Costs"/>
    <x v="7"/>
    <m/>
    <s v="0x4265e64a993693c72ca72541547c989673fedff751b00813bb841ae47081a7b8"/>
    <n v="1"/>
    <n v="1"/>
  </r>
  <r>
    <s v="d1beb023-c248-4509-a5cc-14f274b77d5a"/>
    <d v="2022-03-30T00:00:00"/>
    <x v="367"/>
    <d v="2022-03-30T00:00:00"/>
    <n v="-0.00147001761318136"/>
    <n v="-0.00147001761318136"/>
    <x v="3"/>
    <n v="16282.39538239538"/>
    <n v="-23.93540799690406"/>
    <n v="-23.9354079969040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7369513e559bd00ebcc8da0221513fb65e68ba3065fad332d5f8ed96f4b3a2c"/>
    <n v="1"/>
    <n v="1"/>
  </r>
  <r>
    <s v="08381bd1-e1c8-4e01-a70c-1224e73a1fc4"/>
    <d v="2022-03-29T00:00:00"/>
    <x v="368"/>
    <d v="2022-03-29T00:00:00"/>
    <n v="0.3366243177808889"/>
    <n v="0.3366243177808889"/>
    <x v="3"/>
    <n v="16311.69702780441"/>
    <n v="5490.913883833212"/>
    <n v="5490.91388383321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2283517ce1a756aebf43450b2ed607847c36f9c563c35c4b44a91f55adc8bb5"/>
    <n v="1"/>
    <n v="1"/>
  </r>
  <r>
    <s v="398"/>
    <d v="2022-03-28T00:00:00"/>
    <x v="369"/>
    <d v="2022-03-28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847"/>
    <d v="2022-03-28T00:00:00"/>
    <x v="369"/>
    <d v="2022-03-28T00:00:00"/>
    <n v="-5692.95"/>
    <n v="-5692.95"/>
    <x v="0"/>
    <n v="1"/>
    <n v="-5692.95"/>
    <n v="-5692.95"/>
    <n v="1"/>
    <m/>
    <s v="Cora"/>
    <s v="Lumx Studios S/A"/>
    <n v="100"/>
    <s v="Conselho"/>
    <s v="Lumx Studios S/A"/>
    <m/>
    <s v="Compra Equipamento Pc Bruno Leão"/>
    <m/>
    <s v="Cora"/>
    <m/>
    <x v="63"/>
    <s v="Material de Uso e Consumo"/>
    <s v="Office"/>
    <s v="Administrative Costs"/>
    <s v="Administrative Costs"/>
    <x v="5"/>
    <m/>
    <m/>
    <n v="0"/>
    <n v="0"/>
  </r>
  <r>
    <s v="0f022795-c629-48a5-a8ee-932738fe2f44"/>
    <d v="2022-03-26T00:00:00"/>
    <x v="370"/>
    <d v="2022-03-26T00:00:00"/>
    <n v="-0.003570566025012147"/>
    <n v="-0.003570566025012147"/>
    <x v="3"/>
    <n v="15047.15447154472"/>
    <n v="-53.72685852920717"/>
    <n v="-53.72685852920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080196de606a2d29a2f3f8f4d4c1aabb8bea501ed7521151bcb1adebc6bd29"/>
    <n v="1"/>
    <n v="1"/>
  </r>
  <r>
    <s v="1a51d0ad-44bb-4bec-9621-a13e82a762df"/>
    <d v="2022-03-26T00:00:00"/>
    <x v="370"/>
    <d v="2022-03-26T00:00:00"/>
    <n v="-0.00614764612028364"/>
    <n v="-0.00614764612028364"/>
    <x v="3"/>
    <n v="15047.15447154472"/>
    <n v="-92.5045808083005"/>
    <n v="-92.504580808300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314b740688b96cb003215679116200aa49f2c0c3b0666b1b23c7d7af45ff61d9"/>
    <n v="1"/>
    <n v="1"/>
  </r>
  <r>
    <s v="e6ef0ef8-e393-4f16-9ad4-385d16417b6a"/>
    <d v="2022-03-26T00:00:00"/>
    <x v="370"/>
    <d v="2022-03-26T00:00:00"/>
    <n v="-0.007228736193222945"/>
    <n v="-0.007228736193222945"/>
    <x v="3"/>
    <n v="15047.15447154472"/>
    <n v="-108.7719101334718"/>
    <n v="-108.77191013347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fa742e2c806e912ddb0540c28be47a0e76f4e50d043f23c83328d0e87575c4b"/>
    <n v="1"/>
    <n v="1"/>
  </r>
  <r>
    <s v="ec4881fd-373e-4a66-973a-137a67b6a4c2"/>
    <d v="2022-03-26T00:00:00"/>
    <x v="370"/>
    <d v="2022-03-26T00:00:00"/>
    <n v="-0.007039261216895991"/>
    <n v="-0.007039261216895991"/>
    <x v="3"/>
    <n v="15047.15447154472"/>
    <n v="-105.9208508961878"/>
    <n v="-105.92085089618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b8ab7087c728f9a54d073764fe30521bbcf7279a196fe80173524e5a23a5901"/>
    <n v="1"/>
    <n v="1"/>
  </r>
  <r>
    <s v="3024e063-0fbe-420f-9f6b-2d5e4e48041a"/>
    <d v="2022-03-25T00:00:00"/>
    <x v="371"/>
    <d v="2022-03-25T00:00:00"/>
    <n v="0.8"/>
    <n v="0.8"/>
    <x v="3"/>
    <n v="14837.6673040153"/>
    <n v="11870.13384321224"/>
    <n v="11870.1338432122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2ee0ce4e-57da-4a2b-bd70-cbbb0580bdd0"/>
    <d v="2022-03-25T00:00:00"/>
    <x v="371"/>
    <d v="2022-03-25T00:00:00"/>
    <n v="-0.2402685507548027"/>
    <n v="-0.2402685507548027"/>
    <x v="3"/>
    <n v="14837.6673040153"/>
    <n v="-3565.024819717677"/>
    <n v="-3565.024819717677"/>
    <n v="1"/>
    <m/>
    <s v="Ledger"/>
    <m/>
    <m/>
    <m/>
    <m/>
    <m/>
    <s v="Criação do contrato do 55unity - Toxic Power, deploy na mainnet"/>
    <m/>
    <s v="Ledger"/>
    <m/>
    <x v="61"/>
    <s v="Blockchain"/>
    <s v="Technology &amp; Infrastructure"/>
    <s v="Operating Costs"/>
    <s v="Operating Costs"/>
    <x v="7"/>
    <m/>
    <s v="0x755a3e96ea12b7f0acb4cbb6cf58aa4b1494b661c6d38022421f49f9cb7efc45"/>
    <n v="1"/>
    <n v="1"/>
  </r>
  <r>
    <s v="282001bf-93da-461b-a216-59b64b635433"/>
    <d v="2022-03-25T00:00:00"/>
    <x v="371"/>
    <d v="2022-03-25T00:00:00"/>
    <n v="-0.8464470548456206"/>
    <n v="-0.8464470548456206"/>
    <x v="3"/>
    <n v="14837.6673040153"/>
    <n v="-12559.29979026291"/>
    <n v="-12559.29979026291"/>
    <n v="1"/>
    <m/>
    <s v="55Unity"/>
    <m/>
    <m/>
    <m/>
    <m/>
    <m/>
    <s v="Compra de vários nft diferentes para loja do 55"/>
    <m/>
    <s v="55Unity"/>
    <m/>
    <x v="166"/>
    <s v="Blockchain"/>
    <s v="Technology &amp; Infrastructure"/>
    <s v="Operating Costs"/>
    <s v="Operating Costs"/>
    <x v="7"/>
    <m/>
    <s v="0xd1863933016b1928fe1dbee99978f9c17280c1e96e38e35ddbe64bb1deb0e38a"/>
    <n v="1"/>
    <n v="1"/>
  </r>
  <r>
    <s v="0eb16755-14e4-4608-9e75-a84ebbdd5124"/>
    <d v="2022-03-25T00:00:00"/>
    <x v="371"/>
    <d v="2022-03-25T00:00:00"/>
    <n v="-0.002212301652694784"/>
    <n v="-0.002212301652694784"/>
    <x v="3"/>
    <n v="14837.6673040153"/>
    <n v="-32.8253958988084"/>
    <n v="-32.8253958988084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69bd6179870013cce62176b9d08399b2c623243f30b75bf957a2e8bd1df740e"/>
    <n v="1"/>
    <n v="1"/>
  </r>
  <r>
    <s v="186ea0db-b4d6-4ec4-84b3-b4232c16315f"/>
    <d v="2022-03-25T00:00:00"/>
    <x v="371"/>
    <d v="2022-03-25T00:00:00"/>
    <n v="0.1"/>
    <n v="0.1"/>
    <x v="3"/>
    <n v="14837.6673040153"/>
    <n v="1483.76673040153"/>
    <n v="1483.76673040153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0ba1242b-6aad-4029-bffc-217a385ff488"/>
    <d v="2022-03-25T00:00:00"/>
    <x v="371"/>
    <d v="2022-03-25T00:00:00"/>
    <n v="-0.004868812489592683"/>
    <n v="-0.004868812489592683"/>
    <x v="3"/>
    <n v="14837.6673040153"/>
    <n v="-72.24181988621068"/>
    <n v="-72.24181988621068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618efb8e6029d140459397cc01fd2a9c480ec784a09311ebab13a643a98c16ff"/>
    <n v="1"/>
    <n v="1"/>
  </r>
  <r>
    <s v="7af0684d-5094-49b2-a7f4-c7493fa9b007"/>
    <d v="2022-03-25T00:00:00"/>
    <x v="371"/>
    <d v="2022-03-25T00:00:00"/>
    <n v="-0.003506552194005822"/>
    <n v="-0.003506552194005822"/>
    <x v="3"/>
    <n v="14837.6673040153"/>
    <n v="-52.02905483882328"/>
    <n v="-52.0290548388232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ccbebf549c192ae6af6bdf1687c67a3d622bc7cc857f3efef4e5416f27900b"/>
    <n v="1"/>
    <n v="1"/>
  </r>
  <r>
    <s v="ded0b188-bfdc-47f7-bc64-11a3de9c46f6"/>
    <d v="2022-03-25T00:00:00"/>
    <x v="371"/>
    <d v="2022-03-25T00:00:00"/>
    <n v="-0.070734230315161"/>
    <n v="-0.070734230315161"/>
    <x v="3"/>
    <n v="14837.6673040153"/>
    <n v="-1049.530976421952"/>
    <n v="-1049.530976421952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60495c05283472a6d5d8023e0012fcf9cbcb99d2371b5c3cf5166d78f9ff61f6"/>
    <n v="1"/>
    <n v="1"/>
  </r>
  <r>
    <s v="82b2a7e4-de88-481f-b9a6-e8b3963df175"/>
    <d v="2022-03-25T00:00:00"/>
    <x v="371"/>
    <d v="2022-03-25T00:00:00"/>
    <n v="-0.100953116721844"/>
    <n v="-0.100953116721844"/>
    <x v="3"/>
    <n v="14837.6673040153"/>
    <n v="-1497.908759222145"/>
    <n v="-1497.908759222145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2f923afe-236a-4489-b1b6-c598355d7a62"/>
    <d v="2022-03-25T00:00:00"/>
    <x v="371"/>
    <d v="2022-03-25T00:00:00"/>
    <n v="-0.8010083883615681"/>
    <n v="-0.8010083883615681"/>
    <x v="3"/>
    <n v="14837.6673040153"/>
    <n v="-11885.09597423443"/>
    <n v="-11885.09597423443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4848"/>
    <d v="2022-03-24T00:00:00"/>
    <x v="372"/>
    <d v="2022-03-24T00:00:00"/>
    <n v="-689"/>
    <n v="-689"/>
    <x v="0"/>
    <n v="1"/>
    <n v="-689"/>
    <n v="-689"/>
    <n v="1"/>
    <m/>
    <s v="Cora"/>
    <s v="Lumx Studios S/A"/>
    <n v="100"/>
    <s v="Conselho"/>
    <s v="Lumx Studios S/A"/>
    <m/>
    <s v="Compensação por Emissão de Carbono - Moss(Ebanx)"/>
    <m/>
    <s v="Cora"/>
    <m/>
    <x v="178"/>
    <s v="Compensação Carbono"/>
    <s v="Others"/>
    <s v="Administrative Costs"/>
    <s v="Administrative Costs"/>
    <x v="5"/>
    <m/>
    <m/>
    <n v="0"/>
    <n v="0"/>
  </r>
  <r>
    <s v="4849"/>
    <d v="2022-03-24T00:00:00"/>
    <x v="372"/>
    <d v="2022-03-24T00:00:00"/>
    <n v="-285"/>
    <n v="-285"/>
    <x v="0"/>
    <n v="1"/>
    <n v="-285"/>
    <n v="-285"/>
    <n v="1"/>
    <m/>
    <s v="Cora"/>
    <s v="Lumx Studios S/A"/>
    <n v="100"/>
    <s v="Lumx"/>
    <s v="Lumx Studios S/A"/>
    <m/>
    <s v="Alteração Contratual CnpjCoplan Proc de Dados Ltda Epp"/>
    <m/>
    <s v="Cora"/>
    <m/>
    <x v="142"/>
    <s v="Corporate/Societário"/>
    <s v="Legal"/>
    <s v="Operating Costs"/>
    <s v="Operating Costs"/>
    <x v="1"/>
    <m/>
    <m/>
    <n v="0"/>
    <n v="0"/>
  </r>
  <r>
    <s v="b6247d9f-da6b-48a5-bae7-b932141946aa"/>
    <d v="2022-03-24T00:00:00"/>
    <x v="372"/>
    <d v="2022-03-24T00:00:00"/>
    <n v="-0.00347861907683"/>
    <n v="-0.00347861907683"/>
    <x v="3"/>
    <n v="15067.03775411423"/>
    <n v="-52.41248496277959"/>
    <n v="-52.41248496277959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1b015638a10254e7a904bbb50afea4c32cb4200478041d924dec307b22e4310"/>
    <n v="1"/>
    <n v="1"/>
  </r>
  <r>
    <s v="43deed44-e833-4e07-8a99-79fa9396023e"/>
    <d v="2022-03-24T00:00:00"/>
    <x v="372"/>
    <d v="2022-03-24T00:00:00"/>
    <n v="-0.007885636031290999"/>
    <n v="-0.007885636031290999"/>
    <x v="3"/>
    <n v="15067.03775411423"/>
    <n v="-118.813175798665"/>
    <n v="-118.813175798665"/>
    <n v="1"/>
    <m/>
    <s v="Helper"/>
    <s v="Gabriela Leão"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ccb11edb0e84ad060aef9cd3f2d4957380d6cfc329407196462bbcc4f770062"/>
    <n v="1"/>
    <n v="1"/>
  </r>
  <r>
    <s v="4850"/>
    <d v="2022-03-23T00:00:00"/>
    <x v="373"/>
    <d v="2022-03-23T00:00:00"/>
    <n v="-393.2"/>
    <n v="-393.2"/>
    <x v="0"/>
    <n v="1"/>
    <n v="-393.2"/>
    <n v="-393.2"/>
    <n v="1"/>
    <m/>
    <s v="Cora"/>
    <s v="Lumx Studios S/A"/>
    <n v="100"/>
    <s v="Conselho"/>
    <s v="Lumx Studios S/A"/>
    <m/>
    <s v="Decolar.com | Hospedagem Eduardo e Guilherme"/>
    <m/>
    <s v="Cora"/>
    <m/>
    <x v="84"/>
    <s v="Despesa Comercial"/>
    <s v="Comercial"/>
    <s v="Operating Costs"/>
    <s v="Operating Costs"/>
    <x v="6"/>
    <m/>
    <m/>
    <n v="0"/>
    <n v="0"/>
  </r>
  <r>
    <s v="4851"/>
    <d v="2022-03-23T00:00:00"/>
    <x v="373"/>
    <d v="2022-03-23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lteração Contrato SocialPm Rio de Janeiro"/>
    <m/>
    <s v="Cora"/>
    <m/>
    <x v="142"/>
    <s v="Corporate/Societário"/>
    <s v="Legal"/>
    <s v="Operating Costs"/>
    <s v="Operating Costs"/>
    <x v="1"/>
    <m/>
    <m/>
    <n v="0"/>
    <n v="0"/>
  </r>
  <r>
    <s v="4852"/>
    <d v="2022-03-23T00:00:00"/>
    <x v="373"/>
    <d v="2022-03-23T00:00:00"/>
    <n v="-414.38"/>
    <n v="-414.38"/>
    <x v="0"/>
    <n v="1"/>
    <n v="-414.38"/>
    <n v="-414.38"/>
    <n v="1"/>
    <m/>
    <s v="Cora"/>
    <s v="Lumx Studios S/A"/>
    <n v="100"/>
    <s v="Conselho"/>
    <s v="Lumx Studios S/A"/>
    <m/>
    <s v="Buser. Vinda de Eduardo e Guilherme para O Rio"/>
    <m/>
    <s v="Cora"/>
    <m/>
    <x v="112"/>
    <s v="Despesa Comercial"/>
    <s v="Comercial"/>
    <s v="Operating Costs"/>
    <s v="Operating Costs"/>
    <x v="6"/>
    <m/>
    <m/>
    <n v="0"/>
    <n v="0"/>
  </r>
  <r>
    <s v="51f02d3b-7562-4e66-abb0-b01368bf27ba"/>
    <d v="2022-03-20T00:00:00"/>
    <x v="374"/>
    <d v="2022-03-20T00:00:00"/>
    <n v="-0.09044854063610906"/>
    <n v="-0.09044854063610906"/>
    <x v="3"/>
    <n v="14465.41961577351"/>
    <n v="-1308.376093935659"/>
    <n v="-1308.376093935659"/>
    <n v="1"/>
    <m/>
    <s v="Ledger"/>
    <m/>
    <m/>
    <m/>
    <m/>
    <m/>
    <s v="Criação do contrato do 55unity - Survive, deploy na mainnet"/>
    <m/>
    <s v="Ledger"/>
    <m/>
    <x v="61"/>
    <s v="Blockchain"/>
    <s v="Technology &amp; Infrastructure"/>
    <s v="Operating Costs"/>
    <s v="Operating Costs"/>
    <x v="7"/>
    <m/>
    <s v="0xf01c3a474106d3fc50bde09928e9e43703ba4cfdf329af58f8650668fc259bfa"/>
    <n v="1"/>
    <n v="1"/>
  </r>
  <r>
    <s v="a322ecc3-ae4c-4769-9c4e-3f7f0eda1231"/>
    <d v="2022-03-20T00:00:00"/>
    <x v="374"/>
    <d v="2022-03-20T00:00:00"/>
    <n v="0.002625"/>
    <n v="0.002625"/>
    <x v="2"/>
    <n v="14519.16076845298"/>
    <n v="38.11279701718907"/>
    <n v="38.11279701718907"/>
    <n v="1"/>
    <m/>
    <m/>
    <s v="Ledger"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1a4a6b1a5b3a30dfe0676e9c700f6816fb0cdaa990e5cb6b63930faa5fe7709a"/>
    <n v="1"/>
    <n v="1"/>
  </r>
  <r>
    <s v="24154dec-714e-4c42-b9be-cece9ecb400b"/>
    <d v="2022-03-18T00:00:00"/>
    <x v="375"/>
    <d v="2022-03-18T00:00:00"/>
    <n v="0.0506924999925"/>
    <n v="0.0506924999925"/>
    <x v="3"/>
    <n v="14832.67776096823"/>
    <n v="751.9055172866368"/>
    <n v="751.9055172866368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a50b7535c3fff619a8da8d20f787a50fe712a0d066421fa06e8924a6bfa553c"/>
    <n v="1"/>
    <n v="1"/>
  </r>
  <r>
    <s v="4853"/>
    <d v="2022-03-14T00:00:00"/>
    <x v="376"/>
    <d v="2022-03-14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e59ce2eb-5bde-459e-ae44-af4793395f64"/>
    <d v="2022-03-14T00:00:00"/>
    <x v="376"/>
    <d v="2022-03-14T00:00:00"/>
    <n v="-0.600557846251179"/>
    <n v="-0.600557846251179"/>
    <x v="3"/>
    <n v="13241.95196729688"/>
    <n v="-7952.558153641378"/>
    <n v="-7952.55815364137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f87dffce42ced55b877daaf2430e5150880c6330642308328a35c2b7149a226a"/>
    <n v="1"/>
    <n v="1"/>
  </r>
  <r>
    <s v="4854"/>
    <d v="2022-03-13T00:00:00"/>
    <x v="377"/>
    <d v="2022-03-13T00:00:00"/>
    <n v="-2097.55"/>
    <n v="-2097.55"/>
    <x v="0"/>
    <n v="1"/>
    <n v="-2097.55"/>
    <n v="-2097.55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2aafa00e-1da1-45ef-b4d5-b385c1c2dce7"/>
    <d v="2022-03-13T00:00:00"/>
    <x v="377"/>
    <d v="2022-03-13T00:00:00"/>
    <n v="0.05045025"/>
    <n v="0.05045025"/>
    <x v="3"/>
    <n v="12840.9693877551"/>
    <n v="647.8301158545919"/>
    <n v="647.8301158545919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a5dd109201f59df5f4f26e74620200b307ce67621864f1ca676332ace3994701"/>
    <n v="1"/>
    <n v="1"/>
  </r>
  <r>
    <s v="4855"/>
    <d v="2022-03-10T00:00:00"/>
    <x v="378"/>
    <d v="2022-03-10T00:00:00"/>
    <n v="-6000"/>
    <n v="-6000"/>
    <x v="0"/>
    <n v="1"/>
    <n v="-6000"/>
    <n v="-6000"/>
    <n v="1"/>
    <m/>
    <s v="Cora"/>
    <s v="Lumx Studios S/A"/>
    <n v="100"/>
    <s v="Conselho"/>
    <s v="Lumx Studios S/A"/>
    <m/>
    <s v="CoworkingBathalzar Servicos de Vendas Ltda"/>
    <m/>
    <s v="Cora"/>
    <m/>
    <x v="6"/>
    <s v="Despesas de Escritório"/>
    <s v="Office"/>
    <s v="Administrative Costs"/>
    <s v="Administrative Costs"/>
    <x v="4"/>
    <m/>
    <m/>
    <n v="0"/>
    <n v="0"/>
  </r>
  <r>
    <s v="d0de345a-cab5-40e7-89a0-f6789019f811"/>
    <d v="2022-03-10T00:00:00"/>
    <x v="378"/>
    <d v="2022-03-10T00:00:00"/>
    <n v="-0.002018559687996267"/>
    <n v="-0.002018559687996267"/>
    <x v="3"/>
    <n v="13174.94949494949"/>
    <n v="-26.59442194189182"/>
    <n v="-26.5944219418918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34643d552895489afa838cd7cf6a25ad4bcbb26874f66a22ba32832c1863eb"/>
    <n v="1"/>
    <n v="1"/>
  </r>
  <r>
    <s v="f160725c-27af-4a9c-9a5c-1bd0940efaa0"/>
    <d v="2022-03-10T00:00:00"/>
    <x v="378"/>
    <d v="2022-03-10T00:00:00"/>
    <n v="-0.001443494316562857"/>
    <n v="-0.001443494316562857"/>
    <x v="3"/>
    <n v="13174.94949494949"/>
    <n v="-19.01796471696228"/>
    <n v="-19.017964716962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1d13e1e6d43bd42a240d727ccb292ab25e8dae38527071a3d0c135646d35f72"/>
    <n v="1"/>
    <n v="1"/>
  </r>
  <r>
    <s v="630294bf-6fff-4d5a-9e2a-563a5ec612fc"/>
    <d v="2022-03-10T00:00:00"/>
    <x v="378"/>
    <d v="2022-03-10T00:00:00"/>
    <n v="-0.00100629613796634"/>
    <n v="-0.00100629613796634"/>
    <x v="3"/>
    <n v="13174.94949494949"/>
    <n v="-13.25790079466926"/>
    <n v="-13.2579007946692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48d31671d9fc5b838297af12b6335961e755dfb4a195a9e3a3e9acecb092800"/>
    <n v="1"/>
    <n v="1"/>
  </r>
  <r>
    <s v="4856"/>
    <d v="2022-03-09T00:00:00"/>
    <x v="379"/>
    <d v="2022-03-09T00:00:00"/>
    <n v="-3000"/>
    <n v="-3000"/>
    <x v="0"/>
    <n v="1"/>
    <n v="-3000"/>
    <n v="-3000"/>
    <n v="1"/>
    <m/>
    <s v="Cora"/>
    <s v="Gabriel Polverelli Nogueira"/>
    <n v="100"/>
    <s v="Tecnologia"/>
    <s v="Gabriel Polverelli Nogueira"/>
    <m/>
    <s v="Salário Gabriel Polverelli Nogueira"/>
    <m/>
    <s v="Cora"/>
    <m/>
    <x v="109"/>
    <s v="Despesas com Pessoal"/>
    <s v="People"/>
    <s v="People"/>
    <s v="People"/>
    <x v="9"/>
    <m/>
    <m/>
    <n v="0"/>
    <n v="0"/>
  </r>
  <r>
    <s v="4857"/>
    <d v="2022-03-09T00:00:00"/>
    <x v="379"/>
    <d v="2022-03-09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ão Teixeira"/>
    <m/>
    <s v="Cora"/>
    <m/>
    <x v="39"/>
    <s v="Despesas com Pessoal"/>
    <s v="People"/>
    <s v="People"/>
    <s v="People"/>
    <x v="9"/>
    <m/>
    <m/>
    <n v="0"/>
    <n v="0"/>
  </r>
  <r>
    <s v="4858"/>
    <d v="2022-03-09T00:00:00"/>
    <x v="379"/>
    <d v="2022-03-09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59"/>
    <d v="2022-03-09T00:00:00"/>
    <x v="379"/>
    <d v="2022-03-09T00:00:00"/>
    <n v="-6975"/>
    <n v="-6975"/>
    <x v="0"/>
    <n v="1"/>
    <n v="-6975"/>
    <n v="-6975"/>
    <n v="1"/>
    <m/>
    <s v="Cora"/>
    <s v="Lumx Studios S/A"/>
    <n v="100"/>
    <s v="Conselho"/>
    <s v="Lumx Studios S/A"/>
    <m/>
    <s v="Compensação por Emissão de Carbono - MossEbanx"/>
    <m/>
    <s v="Cora"/>
    <m/>
    <x v="178"/>
    <s v="Compensação Carbono"/>
    <s v="Others"/>
    <s v="Administrative Costs"/>
    <s v="Administrative Costs"/>
    <x v="5"/>
    <m/>
    <m/>
    <n v="0"/>
    <n v="0"/>
  </r>
  <r>
    <s v="4860"/>
    <d v="2022-03-09T00:00:00"/>
    <x v="379"/>
    <d v="2022-03-09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61"/>
    <d v="2022-03-09T00:00:00"/>
    <x v="379"/>
    <d v="2022-03-09T00:00:00"/>
    <n v="-5000"/>
    <n v="-5000"/>
    <x v="0"/>
    <n v="1"/>
    <n v="-5000"/>
    <n v="-5000"/>
    <n v="1"/>
    <m/>
    <s v="Cora"/>
    <s v="Caio Barbosa Zacarias"/>
    <n v="100"/>
    <s v="Comercial"/>
    <s v="Caio Barbosa Zacarias"/>
    <m/>
    <s v="Salário Caio Barbosa Zacarias"/>
    <m/>
    <s v="Cora"/>
    <m/>
    <x v="109"/>
    <s v="Despesas com Pessoal"/>
    <s v="People"/>
    <s v="People"/>
    <s v="People"/>
    <x v="9"/>
    <m/>
    <m/>
    <n v="0"/>
    <n v="0"/>
  </r>
  <r>
    <s v="4862"/>
    <d v="2022-03-09T00:00:00"/>
    <x v="379"/>
    <d v="2022-03-09T00:00:00"/>
    <n v="-645.16"/>
    <n v="-645.16"/>
    <x v="0"/>
    <n v="1"/>
    <n v="-645.16"/>
    <n v="-645.16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63"/>
    <d v="2022-03-09T00:00:00"/>
    <x v="379"/>
    <d v="2022-03-09T00:00:00"/>
    <n v="-2000"/>
    <n v="-2000"/>
    <x v="0"/>
    <n v="1"/>
    <n v="-2000"/>
    <n v="-2000"/>
    <n v="1"/>
    <m/>
    <s v="Cora"/>
    <s v="Bruno Dyskant Flomin"/>
    <n v="100"/>
    <s v="Conselho"/>
    <s v="Bruno Dyskant Flomin"/>
    <m/>
    <s v="Salário Bruno Dyskant Flomin"/>
    <m/>
    <s v="Cora"/>
    <m/>
    <x v="39"/>
    <s v="Despesas com Pessoal"/>
    <s v="People"/>
    <s v="People"/>
    <s v="People"/>
    <x v="9"/>
    <m/>
    <m/>
    <n v="0"/>
    <n v="0"/>
  </r>
  <r>
    <s v="4864"/>
    <d v="2022-03-09T00:00:00"/>
    <x v="379"/>
    <d v="2022-03-09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c739baa6-e8bd-4435-9884-62e0d62eb21c"/>
    <d v="2022-03-08T00:00:00"/>
    <x v="380"/>
    <d v="2022-03-08T00:00:00"/>
    <n v="-0.005397195906140445"/>
    <n v="-0.005397195906140445"/>
    <x v="3"/>
    <n v="13165.79887697805"/>
    <n v="-71.0583957998944"/>
    <n v="-71.0583957998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9f52d45aa1f9497538882983c753acc386273d8604a8e684c613e19dec867b"/>
    <n v="1"/>
    <n v="1"/>
  </r>
  <r>
    <s v="31fb1200-5e01-4df9-8f16-a101a5f79947"/>
    <d v="2022-03-08T00:00:00"/>
    <x v="380"/>
    <d v="2022-03-08T00:00:00"/>
    <n v="-0.00320419866077877"/>
    <n v="-0.00320419866077877"/>
    <x v="3"/>
    <n v="13165.79887697805"/>
    <n v="-42.1858351296957"/>
    <n v="-42.18583512969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3562d52935cf99941450f84af17a71e7de5dc07a1124c9c90e1e178223f0560"/>
    <n v="1"/>
    <n v="1"/>
  </r>
  <r>
    <s v="ca500c16-7e47-4afa-bfae-7b65349a972f"/>
    <d v="2022-03-08T00:00:00"/>
    <x v="380"/>
    <d v="2022-03-08T00:00:00"/>
    <n v="-0.150591321948357"/>
    <n v="-0.150591321948357"/>
    <x v="3"/>
    <n v="13165.79887697805"/>
    <n v="-1982.655057390318"/>
    <n v="-1982.65505739031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c2e1476d23aedb7b7d6e6131b002a7f7ee27e76dea6d4eb36c6181c07c716b86"/>
    <n v="1"/>
    <n v="1"/>
  </r>
  <r>
    <s v="f867dfd4-de76-46eb-bee8-4df382f8fd22"/>
    <d v="2022-03-08T00:00:00"/>
    <x v="380"/>
    <d v="2022-03-08T00:00:00"/>
    <n v="-0.002819296383047599"/>
    <n v="-0.002819296383047599"/>
    <x v="3"/>
    <n v="13165.79887697805"/>
    <n v="-37.11828915379636"/>
    <n v="-37.1182891537963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abf8a469864b6dc3accb0f7215774734fa51a168c4b4c78d6ac450a07589f78"/>
    <n v="1"/>
    <n v="1"/>
  </r>
  <r>
    <s v="399"/>
    <d v="2022-03-07T00:00:00"/>
    <x v="381"/>
    <d v="2022-03-07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0"/>
    <d v="2022-03-07T00:00:00"/>
    <x v="381"/>
    <d v="2022-03-07T00:00:00"/>
    <n v="25000"/>
    <n v="25000"/>
    <x v="0"/>
    <n v="1"/>
    <n v="25000"/>
    <n v="25000"/>
    <n v="1"/>
    <m/>
    <s v="Roberto Rosenthal Grosman"/>
    <s v="Cora"/>
    <n v="100"/>
    <s v="Lumx"/>
    <s v="Roberto Rosenthal Grosman"/>
    <m/>
    <s v="Mútuo Conversível"/>
    <m/>
    <s v="Cora"/>
    <m/>
    <x v="110"/>
    <s v="Aporte"/>
    <s v="Investment"/>
    <s v="Investment Subscription"/>
    <s v="Investment Subscription"/>
    <x v="15"/>
    <m/>
    <m/>
    <n v="0"/>
    <n v="0"/>
  </r>
  <r>
    <s v="7405c07f-bbb8-487b-b701-0ac0436aaf87"/>
    <d v="2022-03-07T00:00:00"/>
    <x v="381"/>
    <d v="2022-03-07T00:00:00"/>
    <n v="-1.28636421338438"/>
    <n v="-1.28636421338438"/>
    <x v="3"/>
    <n v="12829.753340185"/>
    <n v="-16503.73556336269"/>
    <n v="-16503.7355633626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8a254a81073045c63bf73631bde3b9b72d3a3c1f658a3e7da24593b6eab9f219"/>
    <n v="1"/>
    <n v="1"/>
  </r>
  <r>
    <s v="cdca743f-4326-4491-afbe-aedb1f7fba52"/>
    <d v="2022-03-07T00:00:00"/>
    <x v="381"/>
    <d v="2022-03-07T00:00:00"/>
    <n v="-2.572285572869251"/>
    <n v="-2.572285572869251"/>
    <x v="3"/>
    <n v="12829.753340185"/>
    <n v="-33001.78942042895"/>
    <n v="-33001.7894204289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5b3feba081672c03138f971d705b33ca0cdfbadaecd320bcafd277a96dbf6f7"/>
    <n v="1"/>
    <n v="1"/>
  </r>
  <r>
    <s v="d5bc918d-bec0-4bd2-9cca-b6e3ada38014"/>
    <d v="2022-03-07T00:00:00"/>
    <x v="381"/>
    <d v="2022-03-07T00:00:00"/>
    <n v="-2.57205312470377"/>
    <n v="-2.57205312470377"/>
    <x v="3"/>
    <n v="12829.753340185"/>
    <n v="-32998.80716780145"/>
    <n v="-32998.8071678014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e64660ad072fc1d2e8314a8a59635989528ef7e6d555fbd0430329217d2dde6"/>
    <n v="1"/>
    <n v="1"/>
  </r>
  <r>
    <s v="26eeafdb-3974-4959-aa37-1061fb893b04"/>
    <d v="2022-03-07T00:00:00"/>
    <x v="381"/>
    <d v="2022-03-07T00:00:00"/>
    <n v="0.3073575"/>
    <n v="0.3073575"/>
    <x v="3"/>
    <n v="12829.753340185"/>
    <n v="3943.32091225591"/>
    <n v="3943.32091225591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18896ccdf18c56acfe2b9ac4b8085d5c0d3ff1444ee8eb1ced56b455331de4bc"/>
    <n v="1"/>
    <n v="1"/>
  </r>
  <r>
    <s v="778ad586-8ee5-48b2-b6d3-8b43c19ce605"/>
    <d v="2022-03-07T00:00:00"/>
    <x v="381"/>
    <d v="2022-03-07T00:00:00"/>
    <n v="-0.6435232217935241"/>
    <n v="-0.6435232217935241"/>
    <x v="3"/>
    <n v="12829.753340185"/>
    <n v="-8256.244204292076"/>
    <n v="-8256.244204292076"/>
    <n v="1"/>
    <m/>
    <s v="Ledger"/>
    <s v="Gabriela Leão"/>
    <m/>
    <m/>
    <m/>
    <m/>
    <s v="Bonus Gabriela do 55"/>
    <m/>
    <s v="Ledger"/>
    <m/>
    <x v="159"/>
    <s v="Outros"/>
    <s v="People"/>
    <s v="People"/>
    <s v="People"/>
    <x v="9"/>
    <m/>
    <s v="0x174c4cb9ed9f871f8a855b95fcb6a505146c68c7743d7c037681fda0a8bc0188"/>
    <n v="1"/>
    <n v="1"/>
  </r>
  <r>
    <s v="7b546173-6f6d-4cf2-8988-6acdeb06ca2d"/>
    <d v="2022-03-07T00:00:00"/>
    <x v="381"/>
    <d v="2022-03-07T00:00:00"/>
    <n v="-0.003904498199180484"/>
    <n v="-0.003904498199180484"/>
    <x v="3"/>
    <n v="12829.753340185"/>
    <n v="-50.09374881268212"/>
    <n v="-50.09374881268212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cabd126e6e761369a1b056bf413a556b9828748af647663acbb8993ebe1eeb05"/>
    <n v="1"/>
    <n v="1"/>
  </r>
  <r>
    <s v="c5df0b8f-5875-4f02-9f95-dac8234245d7"/>
    <d v="2022-03-07T00:00:00"/>
    <x v="381"/>
    <d v="2022-03-07T00:00:00"/>
    <n v="-0.000685652241813"/>
    <n v="-0.000685652241813"/>
    <x v="3"/>
    <n v="12829.753340185"/>
    <n v="-8.796749139605668"/>
    <n v="-8.796749139605668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6cef3fff0446a97a6ce4318adf497f11b59fadd8288681b8825165e3967d40c6"/>
    <n v="1"/>
    <n v="1"/>
  </r>
  <r>
    <s v="23546510-eba0-4e7d-af9d-34a9630460ac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be5f9736f35fce14b7d5271cfae6e7e0634130257102bb104cd7ade45d92b83d"/>
    <n v="1"/>
    <n v="1"/>
  </r>
  <r>
    <s v="9e827b74-a62c-459d-b4ea-2606710f1cdc"/>
    <d v="2022-03-07T00:00:00"/>
    <x v="381"/>
    <d v="2022-03-07T00:00:00"/>
    <n v="-0.300670952241813"/>
    <n v="-0.300670952241813"/>
    <x v="3"/>
    <n v="12829.753340185"/>
    <n v="-3857.534153821004"/>
    <n v="-3857.534153821004"/>
    <n v="1"/>
    <m/>
    <s v="Helper"/>
    <m/>
    <m/>
    <m/>
    <m/>
    <m/>
    <s v="Transferencia de ethereum entres contas do Bruno e outra pessoa do 55 para envio dos airdrops"/>
    <m/>
    <s v="Helper"/>
    <m/>
    <x v="61"/>
    <s v="Blockchain"/>
    <s v="Technology &amp; Infrastructure"/>
    <s v="Operating Costs"/>
    <s v="Operating Costs"/>
    <x v="7"/>
    <m/>
    <s v="0x9b44eb81359ad3296d0106fc41c280a8c209d5f6510aac07d0d6a56756930588"/>
    <n v="1"/>
    <n v="1"/>
  </r>
  <r>
    <s v="2b547d9c-3420-4a7a-bcc6-41b397b9e8b1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3862167657cb1bd03a7a39bbf0d2eed1600b4934f4532c3f5c96b3c8aba14e5d"/>
    <n v="1"/>
    <n v="1"/>
  </r>
  <r>
    <s v="f6c080f3-a1d6-4579-b8d8-f3b406539dcc"/>
    <d v="2022-03-07T00:00:00"/>
    <x v="381"/>
    <d v="2022-03-07T00:00:00"/>
    <n v="-0.007338866559657948"/>
    <n v="-0.007338866559657948"/>
    <x v="3"/>
    <n v="12829.753340185"/>
    <n v="-94.15584775694353"/>
    <n v="-94.1558477569435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19d862a189cacaea3407bfd4317269730971fd951bba97023b39121bcaf1865"/>
    <n v="1"/>
    <n v="1"/>
  </r>
  <r>
    <s v="b940a0f2-7d86-4749-a24f-e2562b3fb107"/>
    <d v="2022-03-07T00:00:00"/>
    <x v="381"/>
    <d v="2022-03-07T00:00:00"/>
    <n v="-2.286248658425566"/>
    <n v="-2.286248658425566"/>
    <x v="3"/>
    <n v="12829.753340185"/>
    <n v="-29332.00636192887"/>
    <n v="-29332.00636192887"/>
    <n v="1"/>
    <m/>
    <s v="Ledger"/>
    <s v="Rodrigo Wolff"/>
    <m/>
    <m/>
    <m/>
    <m/>
    <s v="Pagamento ao artista do 55Unity"/>
    <m/>
    <s v="Ledger"/>
    <m/>
    <x v="179"/>
    <s v="Fornecedores"/>
    <s v="Suppliers"/>
    <s v="Partnerships &amp; Suppliers"/>
    <s v="Partnerships &amp; Suppliers"/>
    <x v="2"/>
    <m/>
    <s v="0x497e3b65cfa07a34d6f20b54972b6f0ffb24439d25b500f07f583880028df510"/>
    <n v="1"/>
    <n v="1"/>
  </r>
  <r>
    <s v="a09f8337-766e-4966-9f3a-c0ed3034f3e2"/>
    <d v="2022-03-07T00:00:00"/>
    <x v="381"/>
    <d v="2022-03-07T00:00:00"/>
    <n v="-0.643631737056793"/>
    <n v="-0.643631737056793"/>
    <x v="3"/>
    <n v="12829.753340185"/>
    <n v="-8257.63642835346"/>
    <n v="-8257.63642835346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8e4997180c957ff0ec045aa5153601c7bc1281ee86efd89372d911e3a9afcd0"/>
    <n v="1"/>
    <n v="1"/>
  </r>
  <r>
    <s v="154f2adf-a4ab-4b74-bfc7-88a1bedd639a"/>
    <d v="2022-03-05T00:00:00"/>
    <x v="382"/>
    <d v="2022-03-05T00:00:00"/>
    <n v="-0.002413259061006098"/>
    <n v="-0.002413259061006098"/>
    <x v="3"/>
    <n v="13630.77709611452"/>
    <n v="-32.89459633575275"/>
    <n v="-32.8945963357527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8494934ae71b7bf8a685b0e052d2e9bdfbad491e679679cb8c12bd35b242ac5"/>
    <n v="1"/>
    <n v="1"/>
  </r>
  <r>
    <s v="f218ab99-8145-4bff-b0dd-935d87568b60"/>
    <d v="2022-03-05T00:00:00"/>
    <x v="382"/>
    <d v="2022-03-05T00:00:00"/>
    <n v="-0.00218496033411272"/>
    <n v="-0.00218496033411272"/>
    <x v="3"/>
    <n v="13630.77709611452"/>
    <n v="-29.7827072781424"/>
    <n v="-29.782707278142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cd2581bb4d09c698f7d8ffdf26647cf7382af1ceaadcd9f9c6ebfe30da010f3"/>
    <n v="1"/>
    <n v="1"/>
  </r>
  <r>
    <s v="c1e3ef0c-2cd1-4a20-8219-12bc055eee1e"/>
    <d v="2022-03-05T00:00:00"/>
    <x v="382"/>
    <d v="2022-03-05T00:00:00"/>
    <n v="-0.00208584328926064"/>
    <n v="-0.00208584328926064"/>
    <x v="3"/>
    <n v="13630.77709611452"/>
    <n v="-28.43166493333811"/>
    <n v="-28.431664933338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4e90e9ee7e3804fb9099f23943b3505b8ae0249fd9fd8b1af5667b906ab213"/>
    <n v="1"/>
    <n v="1"/>
  </r>
  <r>
    <s v="461527f9-e460-4751-aeb6-14eeb03f6991"/>
    <d v="2022-03-05T00:00:00"/>
    <x v="382"/>
    <d v="2022-03-05T00:00:00"/>
    <n v="-0.002342180424254372"/>
    <n v="-0.002342180424254372"/>
    <x v="3"/>
    <n v="13630.77709611452"/>
    <n v="-31.92573928189428"/>
    <n v="-31.925739281894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2c71b69c9a1e1f25b4651b5985288f43d8df73a93336b492801ccec35a093f"/>
    <n v="1"/>
    <n v="1"/>
  </r>
  <r>
    <s v="4f0fba59-f2c1-48f9-b1ea-a86dadd7cd8f"/>
    <d v="2022-03-05T00:00:00"/>
    <x v="382"/>
    <d v="2022-03-05T00:00:00"/>
    <n v="-0.001086704689165108"/>
    <n v="-0.001086704689165108"/>
    <x v="3"/>
    <n v="13630.77709611452"/>
    <n v="-14.812629387312"/>
    <n v="-14.812629387312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c1b99b96c7382f10984a267d90d3492a10a2f72850afc23bf2aa458dfcd193c0"/>
    <n v="1"/>
    <n v="1"/>
  </r>
  <r>
    <s v="06204e54-319e-4639-a098-cbd2ee84506f"/>
    <d v="2022-03-05T00:00:00"/>
    <x v="382"/>
    <d v="2022-03-05T00:00:00"/>
    <n v="-1.399745083995384"/>
    <n v="-1.399745083995384"/>
    <x v="3"/>
    <n v="13630.77709611452"/>
    <n v="-19079.61323132318"/>
    <n v="-19079.61323132318"/>
    <n v="1"/>
    <m/>
    <s v="55Unity"/>
    <m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a5e39529e0f1808bceccbddb7a1b7fb5723605e373fb440581acf465f3663a61"/>
    <n v="1"/>
    <n v="1"/>
  </r>
  <r>
    <s v="45d38e7c-8954-4f1f-b130-fc19e701d59a"/>
    <d v="2022-03-05T00:00:00"/>
    <x v="382"/>
    <d v="2022-03-05T00:00:00"/>
    <n v="-0.005537022706051566"/>
    <n v="-0.005537022706051566"/>
    <x v="3"/>
    <n v="13630.77709611452"/>
    <n v="-75.47392228231372"/>
    <n v="-75.473922282313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b3ba08e70107b9a4a897cfded1ba97df735f22870b17aa93976773bff4220b"/>
    <n v="1"/>
    <n v="1"/>
  </r>
  <r>
    <s v="d25d7070-f9fd-4c0e-91f7-6c66b8f98498"/>
    <d v="2022-03-05T00:00:00"/>
    <x v="382"/>
    <d v="2022-03-05T00:00:00"/>
    <n v="-0.00159742067527016"/>
    <n v="-0.00159742067527016"/>
    <x v="3"/>
    <n v="13630.77709611452"/>
    <n v="-21.77408515333229"/>
    <n v="-21.7740851533322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3d6a1f4ee4007194975bc578dfee66c3e5b47100fe088646873ebc7c46fbc56"/>
    <n v="1"/>
    <n v="1"/>
  </r>
  <r>
    <s v="6552f046-8be9-4986-aaa5-2110f580671f"/>
    <d v="2022-03-05T00:00:00"/>
    <x v="382"/>
    <d v="2022-03-05T00:00:00"/>
    <n v="-0.00224191122170561"/>
    <n v="-0.00224191122170561"/>
    <x v="3"/>
    <n v="13630.77709611452"/>
    <n v="-30.55899213234695"/>
    <n v="-30.558992132346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5ec7aa69ef06d8a9b6d252e68521cd01368b9f4a6736f48bf0d02e61793fcbb"/>
    <n v="1"/>
    <n v="1"/>
  </r>
  <r>
    <s v="a376aefb-dfc9-4b92-be24-89483e8d0fcc"/>
    <d v="2022-03-05T00:00:00"/>
    <x v="382"/>
    <d v="2022-03-05T00:00:00"/>
    <n v="-0.004835758285519875"/>
    <n v="-0.004835758285519875"/>
    <x v="3"/>
    <n v="13630.77709611452"/>
    <n v="-65.91514328061034"/>
    <n v="-65.915143280610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c35385e50652e4756a75c3251164e6a4dcf3183d6294a198c486fe6bc1a01b"/>
    <n v="1"/>
    <n v="1"/>
  </r>
  <r>
    <s v="14ceed8e-8b91-486d-845f-080f6a05565f"/>
    <d v="2022-03-05T00:00:00"/>
    <x v="382"/>
    <d v="2022-03-05T00:00:00"/>
    <n v="-0.002452404186273002"/>
    <n v="-0.002452404186273002"/>
    <x v="3"/>
    <n v="13630.77709611452"/>
    <n v="-33.4281748126654"/>
    <n v="-33.42817481266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73deba03f793615eda26fc528ca696ed6f27d0b4cbe5745e3e7367868dd48e"/>
    <n v="1"/>
    <n v="1"/>
  </r>
  <r>
    <s v="b07b3338-46fc-4a5f-978e-710a85d33f11"/>
    <d v="2022-03-05T00:00:00"/>
    <x v="382"/>
    <d v="2022-03-05T00:00:00"/>
    <n v="-0.001518095415639244"/>
    <n v="-0.001518095415639244"/>
    <x v="3"/>
    <n v="13630.77709611452"/>
    <n v="-20.69282022121186"/>
    <n v="-20.692820221211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2587abc3c155a6b5c6a6cc8acf132844f93d1f85371a9a33a961b5b85aea3"/>
    <n v="1"/>
    <n v="1"/>
  </r>
  <r>
    <s v="35f8003b-c79b-48e1-a75a-d8c7dd39983f"/>
    <d v="2022-03-05T00:00:00"/>
    <x v="382"/>
    <d v="2022-03-05T00:00:00"/>
    <n v="-0.001605002893733308"/>
    <n v="-0.001605002893733308"/>
    <x v="3"/>
    <n v="13630.77709611452"/>
    <n v="-21.8774366830975"/>
    <n v="-21.87743668309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837db8cc272592d7afddce27ec4d9be537c15e542382b4872da9a73f93d3d"/>
    <n v="1"/>
    <n v="1"/>
  </r>
  <r>
    <s v="c3b407c4-6d4b-448e-8fa0-98306b852c78"/>
    <d v="2022-03-05T00:00:00"/>
    <x v="382"/>
    <d v="2022-03-05T00:00:00"/>
    <n v="-0.000642348302003704"/>
    <n v="-0.000642348302003704"/>
    <x v="3"/>
    <n v="13630.77709611452"/>
    <n v="-8.755706522680141"/>
    <n v="-8.7557065226801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c6b78a53c31dba780624c12ced2f5bfd5a83a6e24c7a9a3cbcbd353f040e18"/>
    <n v="1"/>
    <n v="1"/>
  </r>
  <r>
    <s v="4d007fb8-bd4e-41b1-8f51-2629ab46aced"/>
    <d v="2022-03-05T00:00:00"/>
    <x v="382"/>
    <d v="2022-03-05T00:00:00"/>
    <n v="-0.00069298946341308"/>
    <n v="-0.00069298946341308"/>
    <x v="3"/>
    <n v="13630.77709611452"/>
    <n v="-9.445984905739703"/>
    <n v="-9.4459849057397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971aac4d81c3449cc593cde8b88fc0edcf2879a6081c13923a1c5a5f1c6b7a"/>
    <n v="1"/>
    <n v="1"/>
  </r>
  <r>
    <s v="e583e793-3fd0-4db1-962e-8195e040d4c4"/>
    <d v="2022-03-05T00:00:00"/>
    <x v="382"/>
    <d v="2022-03-05T00:00:00"/>
    <n v="-0.000859927806353635"/>
    <n v="-0.000859927806353635"/>
    <x v="3"/>
    <n v="13630.77709611452"/>
    <n v="-11.72148424715713"/>
    <n v="-11.721484247157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a5936c1d9de9fa781cfb1f72cd58d64944353e3e8104a554a5f597469a61a"/>
    <n v="1"/>
    <n v="1"/>
  </r>
  <r>
    <s v="c339af8e-56e6-47e4-a3a4-93d6a58cb088"/>
    <d v="2022-03-05T00:00:00"/>
    <x v="382"/>
    <d v="2022-03-05T00:00:00"/>
    <n v="-0.001004673544591025"/>
    <n v="-0.001004673544591025"/>
    <x v="3"/>
    <n v="13630.77709611452"/>
    <n v="-13.69448114068353"/>
    <n v="-13.694481140683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e315789bc2d185fff0c7442c5e604a3c90e1a86b1b3c6686ad21f5b24fd00"/>
    <n v="1"/>
    <n v="1"/>
  </r>
  <r>
    <s v="8b852c35-fafb-423c-bd0a-de7ab28fc80c"/>
    <d v="2022-03-05T00:00:00"/>
    <x v="382"/>
    <d v="2022-03-05T00:00:00"/>
    <n v="-0.00105846528912512"/>
    <n v="-0.00105846528912512"/>
    <x v="3"/>
    <n v="13630.77709611452"/>
    <n v="-14.42770442003892"/>
    <n v="-14.427704420038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9909dcd90f410073aad72c85cb03a978cf8bc0d0977d43a7df7eda340d42f4"/>
    <n v="1"/>
    <n v="1"/>
  </r>
  <r>
    <s v="cf81b45d-73b4-432a-9f62-7f43b84d53ef"/>
    <d v="2022-03-05T00:00:00"/>
    <x v="382"/>
    <d v="2022-03-05T00:00:00"/>
    <n v="-0.003271369634672376"/>
    <n v="-0.003271369634672376"/>
    <x v="3"/>
    <n v="13630.77709611452"/>
    <n v="-44.59131028921674"/>
    <n v="-44.591310289216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78f7d7bc2b3f5fb0d2f8856c6e3cbfafeefdf1d25dee642a428529a92f7c8c"/>
    <n v="1"/>
    <n v="1"/>
  </r>
  <r>
    <s v="7752a854-5ad3-4f96-9ce2-4332a4b84085"/>
    <d v="2022-03-05T00:00:00"/>
    <x v="382"/>
    <d v="2022-03-05T00:00:00"/>
    <n v="-0.00228689816886271"/>
    <n v="-0.00228689816886271"/>
    <x v="3"/>
    <n v="13630.77709611452"/>
    <n v="-31.17219918128006"/>
    <n v="-31.1721991812800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1f834e451e41d0c4046d75343b1f25aac7818cc9fff2d6ab906b4428868e48e"/>
    <n v="1"/>
    <n v="1"/>
  </r>
  <r>
    <s v="a3e09720-48a0-455d-926f-1fb9505ed344"/>
    <d v="2022-03-05T00:00:00"/>
    <x v="382"/>
    <d v="2022-03-05T00:00:00"/>
    <n v="0.3"/>
    <n v="0.3"/>
    <x v="3"/>
    <n v="13630.77709611452"/>
    <n v="4089.233128834356"/>
    <n v="4089.233128834356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40d143662dd718bccf677d84ea6deb01ed405e74093db5990c5efa7533a7b26d"/>
    <n v="1"/>
    <n v="1"/>
  </r>
  <r>
    <s v="f96f8cce-1468-4631-800f-a87dde93b9d1"/>
    <d v="2022-03-05T00:00:00"/>
    <x v="382"/>
    <d v="2022-03-05T00:00:00"/>
    <n v="-0.240790269568158"/>
    <n v="-0.240790269568158"/>
    <x v="3"/>
    <n v="13630.77709611452"/>
    <n v="-3282.158491396889"/>
    <n v="-3282.15849139688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fbfcbe5bf2f06f10649cc57e4b92671216d5f923dbe837312a9a917a8d99978c"/>
    <n v="1"/>
    <n v="1"/>
  </r>
  <r>
    <s v="41ca9c11-cef5-45f9-98aa-727509bb67d2"/>
    <d v="2022-03-05T00:00:00"/>
    <x v="382"/>
    <d v="2022-03-05T00:00:00"/>
    <n v="-0.501430579020815"/>
    <n v="-0.501430579020815"/>
    <x v="3"/>
    <n v="13630.77709611452"/>
    <n v="-6834.888451808367"/>
    <n v="-6834.88845180836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7e4599eaeb91da07c278d59cc09272a393f97a684e12a7c9fa78697e53775744"/>
    <n v="1"/>
    <n v="1"/>
  </r>
  <r>
    <s v="bf78e9dc-fbec-44c0-9307-aca5fa9369f1"/>
    <d v="2022-03-05T00:00:00"/>
    <x v="382"/>
    <d v="2022-03-05T00:00:00"/>
    <n v="-0.00233249154320814"/>
    <n v="-0.00233249154320814"/>
    <x v="3"/>
    <n v="13630.77709611452"/>
    <n v="-31.79367230404232"/>
    <n v="-31.7936723040423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cadf07b877db51c3ba93baecd4aaabf22b06c39c92a207e12296735a24d6429"/>
    <n v="1"/>
    <n v="1"/>
  </r>
  <r>
    <s v="76a43b48-8892-43f7-9ea8-3da4c1b4e9b5"/>
    <d v="2022-03-05T00:00:00"/>
    <x v="382"/>
    <d v="2022-03-05T00:00:00"/>
    <n v="-0.501161201548031"/>
    <n v="-0.501161201548031"/>
    <x v="3"/>
    <n v="13630.77709611452"/>
    <n v="-6831.216627522133"/>
    <n v="-6831.21662752213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242912cb78b67b6d85efc97aa7c53890a3c18335ea2fb7e0f223b016bd39f01a"/>
    <n v="1"/>
    <n v="1"/>
  </r>
  <r>
    <s v="3635381e-a89c-4b48-a09d-29eb6dd5d14c"/>
    <d v="2022-03-05T00:00:00"/>
    <x v="382"/>
    <d v="2022-03-05T00:00:00"/>
    <n v="-0.002275878914044216"/>
    <n v="-0.002275878914044216"/>
    <x v="3"/>
    <n v="13630.77709611452"/>
    <n v="-31.02199817508389"/>
    <n v="-31.0219981750838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abdc9b6bc88ed5f1d83b6b29539970a26dcd8b2ac8ff6af2a2fd5beb18d1dc4"/>
    <n v="1"/>
    <n v="1"/>
  </r>
  <r>
    <s v="d93bf385-2b77-4565-811c-5e3376540958"/>
    <d v="2022-03-05T00:00:00"/>
    <x v="382"/>
    <d v="2022-03-05T00:00:00"/>
    <n v="-0.001175102287445632"/>
    <n v="-0.001175102287445632"/>
    <x v="3"/>
    <n v="13630.77709611452"/>
    <n v="-16.0175573453057"/>
    <n v="-16.017557345305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06b9db83d79cdd92599e880684bea3a5e67de3eea0c4033eee8979e1ad29ffd"/>
    <n v="1"/>
    <n v="1"/>
  </r>
  <r>
    <s v="28aa7184-5220-46fe-b0aa-fa09a577a4ac"/>
    <d v="2022-03-05T00:00:00"/>
    <x v="382"/>
    <d v="2022-03-05T00:00:00"/>
    <n v="-0.000702234804341616"/>
    <n v="-0.000702234804341616"/>
    <x v="3"/>
    <n v="13630.77709611452"/>
    <n v="-9.572006087114161"/>
    <n v="-9.57200608711416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fd9eb466c27e394581ee64dfc660147e0597e37a91564f4a76bccbbaee230b9"/>
    <n v="1"/>
    <n v="1"/>
  </r>
  <r>
    <s v="ed472c24-add0-4654-948f-876d5de8ca25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77126180cb0f579b4521b962b6a0ab404c03cebcd92dc0d170c598a7b9770d3"/>
    <n v="1"/>
    <n v="1"/>
  </r>
  <r>
    <s v="29270207-9e56-4748-b31d-d5171cd6fc91"/>
    <d v="2022-03-05T00:00:00"/>
    <x v="382"/>
    <d v="2022-03-05T00:00:00"/>
    <n v="-0.002602116384010156"/>
    <n v="-0.002602116384010156"/>
    <x v="3"/>
    <n v="13630.77709611452"/>
    <n v="-35.46886840858997"/>
    <n v="-35.4688684085899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64390c26f70f448714f5cf97e233dbbb526c9ec63c210631ef2b8bd7147c009"/>
    <n v="1"/>
    <n v="1"/>
  </r>
  <r>
    <s v="9d07ba22-9837-4ce0-a920-3f43ef23ce16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ae3bf07733603a4b884fc2ce221d9d541771b55e0555fb547a3d2eb66513a14"/>
    <n v="1"/>
    <n v="1"/>
  </r>
  <r>
    <s v="79de376a-1fba-4013-b793-2e36c3e6cc99"/>
    <d v="2022-03-05T00:00:00"/>
    <x v="382"/>
    <d v="2022-03-05T00:00:00"/>
    <n v="-0.000674421056059744"/>
    <n v="-0.000674421056059744"/>
    <x v="3"/>
    <n v="13630.77709611452"/>
    <n v="-9.192883084076525"/>
    <n v="-9.19288308407652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df3733edf37586c6d8b269fb3973cd48b54819816ef8b444dacc383499af3c7"/>
    <n v="1"/>
    <n v="1"/>
  </r>
  <r>
    <s v="73a3c2b2-b7cc-43c6-bde2-3806f074e9d8"/>
    <d v="2022-03-05T00:00:00"/>
    <x v="382"/>
    <d v="2022-03-05T00:00:00"/>
    <n v="-0.00267423384263204"/>
    <n v="-0.00267423384263204"/>
    <x v="3"/>
    <n v="13630.77709611452"/>
    <n v="-36.45188541180313"/>
    <n v="-36.4518854118031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e20989bef5a13d0fb73ae741fb07e5e0057d5225c53f103f15e0c3512db5c93"/>
    <n v="1"/>
    <n v="1"/>
  </r>
  <r>
    <s v="e26b014f-29f9-4100-95bb-ab582a428609"/>
    <d v="2022-03-05T00:00:00"/>
    <x v="382"/>
    <d v="2022-03-05T00:00:00"/>
    <n v="-0.00312595491585221"/>
    <n v="-0.00312595491585221"/>
    <x v="3"/>
    <n v="13630.77709611452"/>
    <n v="-42.6091946704849"/>
    <n v="-42.609194670484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34698066cb1aff2167ed709c3ee540ee62ed2d98ad6ae866d2865a8b67b29996"/>
    <n v="1"/>
    <n v="1"/>
  </r>
  <r>
    <s v="0ea106bb-9a7d-4443-9d74-d395e75b4fb6"/>
    <d v="2022-03-05T00:00:00"/>
    <x v="382"/>
    <d v="2022-03-05T00:00:00"/>
    <n v="-0.00330533754786352"/>
    <n v="-0.00330533754786352"/>
    <x v="3"/>
    <n v="13630.77709611452"/>
    <n v="-45.0543193423454"/>
    <n v="-45.05431934234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7699c8e259b8da1bb70c2f1bde778fa5fe98741f648526605eee0c738e0bd7b"/>
    <n v="1"/>
    <n v="1"/>
  </r>
  <r>
    <s v="2f8ca06a-0d3c-4e65-b002-bd6064c2cf24"/>
    <d v="2022-03-05T00:00:00"/>
    <x v="382"/>
    <d v="2022-03-05T00:00:00"/>
    <n v="-0.00310556035391719"/>
    <n v="-0.00310556035391719"/>
    <x v="3"/>
    <n v="13630.77709611452"/>
    <n v="-42.33120094277574"/>
    <n v="-42.3312009427757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b63672b41a3813ce24f8e4a5d32d058144a3587db96945cd5817b22722ff87f"/>
    <n v="1"/>
    <n v="1"/>
  </r>
  <r>
    <s v="3055973a-7711-4266-8284-52b52be90512"/>
    <d v="2022-03-05T00:00:00"/>
    <x v="382"/>
    <d v="2022-03-05T00:00:00"/>
    <n v="-0.50115757234418"/>
    <n v="-0.50115757234418"/>
    <x v="3"/>
    <n v="13630.77709611452"/>
    <n v="-6831.167158653405"/>
    <n v="-6831.16715865340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334c0712ff39e708f3a65b79b32be7857c4a5479d9012c8c264a3c21d1cd53c2"/>
    <n v="1"/>
    <n v="1"/>
  </r>
  <r>
    <s v="0ffc5e6d-b408-47ab-bf2b-745daeefb1aa"/>
    <d v="2022-03-05T00:00:00"/>
    <x v="382"/>
    <d v="2022-03-05T00:00:00"/>
    <n v="-0.00230332120738174"/>
    <n v="-0.00230332120738174"/>
    <x v="3"/>
    <n v="13630.77709611452"/>
    <n v="-31.39605795857387"/>
    <n v="-31.396057958573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ceac5a0c74d0f88d29fcfbeddba886e2c6b9a8bbe0c05b9595f5809c9486fa8"/>
    <n v="1"/>
    <n v="1"/>
  </r>
  <r>
    <s v="cf98ac68-633a-47c1-8c7a-a1c91a4e35dc"/>
    <d v="2022-03-05T00:00:00"/>
    <x v="382"/>
    <d v="2022-03-05T00:00:00"/>
    <n v="-0.00245663633266896"/>
    <n v="-0.00245663633266896"/>
    <x v="3"/>
    <n v="13630.77709611452"/>
    <n v="-33.48586225682683"/>
    <n v="-33.4858622568268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f1e530a193acc31348268c54095f488f09cbe0e97096547b45ac0cdf8f5a55f"/>
    <n v="1"/>
    <n v="1"/>
  </r>
  <r>
    <s v="806c613c-bbbc-43dc-9443-68723d09ec2d"/>
    <d v="2022-03-05T00:00:00"/>
    <x v="382"/>
    <d v="2022-03-05T00:00:00"/>
    <n v="-0.00201880806767042"/>
    <n v="-0.00201880806767042"/>
    <x v="3"/>
    <n v="13630.77709611452"/>
    <n v="-27.51792277025317"/>
    <n v="-27.5179227702531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fa10462affc624c376e80d1539a1cfcc3a9aee5bffc92a2c10abe81b5c7bb0"/>
    <n v="1"/>
    <n v="1"/>
  </r>
  <r>
    <s v="d9d831d8-f858-4c64-b55f-f0bf63ae9cd1"/>
    <d v="2022-03-05T00:00:00"/>
    <x v="382"/>
    <d v="2022-03-05T00:00:00"/>
    <n v="-0.00191894517343945"/>
    <n v="-0.00191894517343945"/>
    <x v="3"/>
    <n v="13630.77709611452"/>
    <n v="-26.15671391881796"/>
    <n v="-26.1567139188179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4093a291c8a8fb94331e71654363ee743cb3b0f584b186e45f042746889c742"/>
    <n v="1"/>
    <n v="1"/>
  </r>
  <r>
    <s v="9626357c-afcc-429f-9daf-6c1cd0073789"/>
    <d v="2022-03-05T00:00:00"/>
    <x v="382"/>
    <d v="2022-03-05T00:00:00"/>
    <n v="-0.001842785965942394"/>
    <n v="-0.001842785965942394"/>
    <x v="3"/>
    <n v="13630.77709611452"/>
    <n v="-25.11860473760886"/>
    <n v="-25.1186047376088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87ade1ee4bacdb4c1b0e39f98ef3109b33b0a5cd68aec46ed70d196ab21d73f"/>
    <n v="1"/>
    <n v="1"/>
  </r>
  <r>
    <s v="b53c1025-a5b4-4330-b5fe-86efd020572b"/>
    <d v="2022-03-05T00:00:00"/>
    <x v="382"/>
    <d v="2022-03-05T00:00:00"/>
    <n v="-0.0016874953893824"/>
    <n v="-0.0016874953893824"/>
    <x v="3"/>
    <n v="13630.77709611452"/>
    <n v="-23.00187350339247"/>
    <n v="-23.001873503392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3f1bc732ae0295e08e3f26973b154a3a1d69068aed462d85ba0db029320fb91"/>
    <n v="1"/>
    <n v="1"/>
  </r>
  <r>
    <s v="26ba329d-2e20-4e6b-a357-b593055a028c"/>
    <d v="2022-03-05T00:00:00"/>
    <x v="382"/>
    <d v="2022-03-05T00:00:00"/>
    <n v="-0.0019584544602467"/>
    <n v="-0.0019584544602467"/>
    <x v="3"/>
    <n v="13630.77709611452"/>
    <n v="-26.69525620051405"/>
    <n v="-26.6952562005140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8f5a2cba6387184c989d9361b795aa3c717c91529be87c0c660530bd789ffe"/>
    <n v="1"/>
    <n v="1"/>
  </r>
  <r>
    <s v="bcd34df3-aaf3-4e73-aa68-9c453731552b"/>
    <d v="2022-03-05T00:00:00"/>
    <x v="382"/>
    <d v="2022-03-05T00:00:00"/>
    <n v="-0.00196814958425657"/>
    <n v="-0.00196814958425657"/>
    <x v="3"/>
    <n v="13630.77709611452"/>
    <n v="-26.82740827481177"/>
    <n v="-26.8274082748117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adbceb882b70fab8155cad6816f02acc9825a1f01aa30b84b70c54a209bd641f"/>
    <n v="1"/>
    <n v="1"/>
  </r>
  <r>
    <s v="90602a9a-d327-4f77-892c-4962c92b2338"/>
    <d v="2022-03-05T00:00:00"/>
    <x v="382"/>
    <d v="2022-03-05T00:00:00"/>
    <n v="-0.002039758319604284"/>
    <n v="-0.002039758319604284"/>
    <x v="3"/>
    <n v="13630.77709611452"/>
    <n v="-27.80349098447111"/>
    <n v="-27.803490984471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71c3cd9fadb2197916f13bcb0ecb2633bc5bfe682fa2a41fe52528a6aa65de6"/>
    <n v="1"/>
    <n v="1"/>
  </r>
  <r>
    <s v="a7face00-d95f-43ab-9a3d-7dc456498520"/>
    <d v="2022-03-05T00:00:00"/>
    <x v="382"/>
    <d v="2022-03-05T00:00:00"/>
    <n v="-0.002085556746493544"/>
    <n v="-0.002085556746493544"/>
    <x v="3"/>
    <n v="13630.77709611452"/>
    <n v="-28.42775913275132"/>
    <n v="-28.4277591327513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20641802d020482b2fd13e360f3495d8b211adae7e5b299425753f077d75d32"/>
    <n v="1"/>
    <n v="1"/>
  </r>
  <r>
    <s v="4d090f0e-fc33-4138-a76e-f3c4da81b01c"/>
    <d v="2022-03-05T00:00:00"/>
    <x v="382"/>
    <d v="2022-03-05T00:00:00"/>
    <n v="0.5"/>
    <n v="0.5"/>
    <x v="3"/>
    <n v="13630.77709611452"/>
    <n v="6815.38854805726"/>
    <n v="6815.38854805726"/>
    <n v="1"/>
    <m/>
    <s v="Max Keiser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2c517bfe445b3a235aaa5757de7be31da15477bd6dce97e735868729247be729"/>
    <n v="1"/>
    <n v="1"/>
  </r>
  <r>
    <s v="15602cd9-9ec7-44ce-b630-9c2e61ebceb1"/>
    <d v="2022-03-05T00:00:00"/>
    <x v="382"/>
    <d v="2022-03-05T00:00:00"/>
    <n v="0.07614696513677312"/>
    <n v="0.07614696513677312"/>
    <x v="3"/>
    <n v="13630.77709611452"/>
    <n v="1037.942308324958"/>
    <n v="1037.942308324958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9a913a0ab83788832fc8b1108dedbe6809d1e25242f84e415e0232b4572bcd8b"/>
    <n v="1"/>
    <n v="1"/>
  </r>
  <r>
    <s v="5981dc29-60ad-4ea6-b905-9e9e4a7d8cf7"/>
    <d v="2022-03-05T00:00:00"/>
    <x v="382"/>
    <d v="2022-03-05T00:00:00"/>
    <n v="0.4992954192498431"/>
    <n v="0.4992954192498431"/>
    <x v="3"/>
    <n v="13630.77709611452"/>
    <n v="6805.784564905658"/>
    <n v="6805.784564905658"/>
    <n v="1"/>
    <m/>
    <m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873819bdb1dd3e97f3858125528d5a0c049b556db96600ffa33a796bcca751c6"/>
    <n v="1"/>
    <n v="1"/>
  </r>
  <r>
    <s v="6368fb0f-6571-4a2d-9748-8454236c9478"/>
    <d v="2022-03-05T00:00:00"/>
    <x v="382"/>
    <d v="2022-03-05T00:00:00"/>
    <n v="-0.501220480169615"/>
    <n v="-0.501220480169615"/>
    <x v="3"/>
    <n v="13630.77709611452"/>
    <n v="-6832.024641199509"/>
    <n v="-6832.024641199509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ad5d2d17dfa4390435af1ea961ce3c7e9c9e9ab85e30126c5980589fb9c354e3"/>
    <n v="1"/>
    <n v="1"/>
  </r>
  <r>
    <s v="7c978e34-c600-4710-94c2-55c39b5ff0f5"/>
    <d v="2022-03-05T00:00:00"/>
    <x v="382"/>
    <d v="2022-03-05T00:00:00"/>
    <n v="-0.00232500230511536"/>
    <n v="-0.00232500230511536"/>
    <x v="3"/>
    <n v="13630.77709611452"/>
    <n v="-31.69158816897991"/>
    <n v="-31.691588168979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822f7407797f70855c62e59e301d297ae1e7ef54a15dc23eb314206d8dcf339"/>
    <n v="1"/>
    <n v="1"/>
  </r>
  <r>
    <s v="f52dcc39-de4e-4b04-b003-b7e74627a996"/>
    <d v="2022-03-05T00:00:00"/>
    <x v="382"/>
    <d v="2022-03-05T00:00:00"/>
    <n v="-0.001381411006304064"/>
    <n v="-0.001381411006304064"/>
    <x v="3"/>
    <n v="13630.77709611452"/>
    <n v="-18.82970550504994"/>
    <n v="-18.8297055050499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0703dceea2ee572f06079b84dc975ba1d8789484513b7a726e00343e2b9e0c5"/>
    <n v="1"/>
    <n v="1"/>
  </r>
  <r>
    <s v="70e8786d-b536-4157-99e8-ea1be57ce69a"/>
    <d v="2022-03-05T00:00:00"/>
    <x v="382"/>
    <d v="2022-03-05T00:00:00"/>
    <n v="-0.001304019481020676"/>
    <n v="-0.001304019481020676"/>
    <x v="3"/>
    <n v="13630.77709611452"/>
    <n v="-17.77479887478377"/>
    <n v="-17.774798874783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cc44da68285888c2d97618390331fb1844bbd3ba563d72928a184985e5d5e4"/>
    <n v="1"/>
    <n v="1"/>
  </r>
  <r>
    <s v="c6c7afee-6700-4e41-b807-cdc2c4fa656e"/>
    <d v="2022-03-05T00:00:00"/>
    <x v="382"/>
    <d v="2022-03-05T00:00:00"/>
    <n v="0.49"/>
    <n v="0.49"/>
    <x v="3"/>
    <n v="13630.77709611452"/>
    <n v="6679.080777096115"/>
    <n v="6679.080777096115"/>
    <n v="1"/>
    <m/>
    <s v="Caio Barbosa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0311c3a72fd2d869a2ea7fae9819f41a2176c51b65f9bf22c0404c99fd91d698"/>
    <n v="1"/>
    <n v="1"/>
  </r>
  <r>
    <s v="f72db5f2-0fa1-49f8-9a4a-1303d34a737f"/>
    <d v="2022-03-05T00:00:00"/>
    <x v="382"/>
    <d v="2022-03-05T00:00:00"/>
    <n v="-0.000391501495077"/>
    <n v="-0.000391501495077"/>
    <x v="3"/>
    <n v="13630.77709611452"/>
    <n v="-5.336469612190163"/>
    <n v="-5.336469612190163"/>
    <n v="1"/>
    <m/>
    <s v="Helper"/>
    <s v="Helper"/>
    <m/>
    <m/>
    <m/>
    <m/>
    <s v="Transferência para destravar metamas"/>
    <m/>
    <s v="Helper"/>
    <m/>
    <x v="61"/>
    <s v="Blockchain"/>
    <s v="Technology &amp; Infrastructure"/>
    <s v="Operating Costs"/>
    <s v="Operating Costs"/>
    <x v="7"/>
    <m/>
    <s v="0x0ea278efb13741669caba2c0e6c91ce785cd732d7536a027413cc79613e201fe"/>
    <n v="1"/>
    <n v="1"/>
  </r>
  <r>
    <s v="b8fd53f9-e7b8-4dce-a5d0-a775fef6a523"/>
    <d v="2022-03-05T00:00:00"/>
    <x v="382"/>
    <d v="2022-03-05T00:00:00"/>
    <n v="-0.000419851495077"/>
    <n v="-0.000419851495077"/>
    <x v="3"/>
    <n v="13630.77709611452"/>
    <n v="-5.72290214286501"/>
    <n v="-5.7229021428650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82b7d72f9c8eb35154e548cf60ea3115d4ab90c734e9ad3bdad763dc2294469e"/>
    <n v="1"/>
    <n v="1"/>
  </r>
  <r>
    <s v="ad148abc-b4b0-49c3-ad53-ac86fe3ab469"/>
    <d v="2022-03-05T00:00:00"/>
    <x v="382"/>
    <d v="2022-03-05T00:00:00"/>
    <n v="-0.004562534313717956"/>
    <n v="-0.004562534313717956"/>
    <x v="3"/>
    <n v="13630.77709611452"/>
    <n v="-62.19088822366329"/>
    <n v="-62.1908882236632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7f2372302153372e2d67476720bb97a335a92a4b71b19e48c94af7a99193b5"/>
    <n v="1"/>
    <n v="1"/>
  </r>
  <r>
    <s v="c7b05f2d-98d5-48b9-9698-d1898298f854"/>
    <d v="2022-03-05T00:00:00"/>
    <x v="382"/>
    <d v="2022-03-05T00:00:00"/>
    <n v="-0.00343242165025058"/>
    <n v="-0.00343242165025058"/>
    <x v="3"/>
    <n v="13630.77709611452"/>
    <n v="-46.78657441444321"/>
    <n v="-46.7865744144432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a4a3f90e1169c41c4e1b84a2cca757674e19cabbf66cc2fbeb6e3303a3f334a"/>
    <n v="1"/>
    <n v="1"/>
  </r>
  <r>
    <s v="11f7c745-128c-4463-8b8c-8bb080d2010b"/>
    <d v="2022-03-05T00:00:00"/>
    <x v="382"/>
    <d v="2022-03-05T00:00:00"/>
    <n v="-0.00320575621196571"/>
    <n v="-0.00320575621196571"/>
    <x v="3"/>
    <n v="13630.77709611452"/>
    <n v="-43.69694834978904"/>
    <n v="-43.69694834978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02d0328ffec2a12a94f19f095fb42a782752df25ee98862f5a7eca94b8f7ffc"/>
    <n v="1"/>
    <n v="1"/>
  </r>
  <r>
    <s v="43249115-b905-424b-8bc3-8c0b6f39f685"/>
    <d v="2022-03-05T00:00:00"/>
    <x v="382"/>
    <d v="2022-03-05T00:00:00"/>
    <n v="-0.0032037116985796"/>
    <n v="-0.0032037116985796"/>
    <x v="3"/>
    <n v="13630.77709611452"/>
    <n v="-43.66908004355295"/>
    <n v="-43.669080043552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a4b7f9bc4ed780f6c2f782eff201243e811f0b1c0c30405d640002808506982"/>
    <n v="1"/>
    <n v="1"/>
  </r>
  <r>
    <s v="bf01e28a-1d2b-4a2f-af32-42ce333e3302"/>
    <d v="2022-03-05T00:00:00"/>
    <x v="382"/>
    <d v="2022-03-05T00:00:00"/>
    <n v="-0.00183479329762001"/>
    <n v="-0.00183479329762001"/>
    <x v="3"/>
    <n v="13630.77709611452"/>
    <n v="-25.00965845730326"/>
    <n v="-25.0096584573032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7e4253738b4d948ed19a4d6dae51542d078b3d8e090aa137a35de691f30bea0b"/>
    <n v="1"/>
    <n v="1"/>
  </r>
  <r>
    <s v="474eb83e-ca2d-4094-aabf-9b54ea474b0f"/>
    <d v="2022-03-05T00:00:00"/>
    <x v="382"/>
    <d v="2022-03-05T00:00:00"/>
    <n v="-0.00183551203547543"/>
    <n v="-0.00183551203547543"/>
    <x v="3"/>
    <n v="13630.77709611452"/>
    <n v="-25.01945541280103"/>
    <n v="-25.0194554128010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dacfd35265ccd643de9696a2c43441f2e15f7a7dd15ed2c3b431bf70fd5df0"/>
    <n v="1"/>
    <n v="1"/>
  </r>
  <r>
    <s v="e7cf8dac-eb3e-44d9-bfec-c04fa73ee2af"/>
    <d v="2022-03-05T00:00:00"/>
    <x v="382"/>
    <d v="2022-03-05T00:00:00"/>
    <n v="-0.00269444175121485"/>
    <n v="-0.00269444175121485"/>
    <x v="3"/>
    <n v="13630.77709611452"/>
    <n v="-36.72733490927408"/>
    <n v="-36.7273349092740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79bdfd400bcbb5875d63cc3be2c7549a7dac222a9e7d505e16cc765259406ad"/>
    <n v="1"/>
    <n v="1"/>
  </r>
  <r>
    <s v="76d5ef7f-059b-48fc-be86-7e863585b516"/>
    <d v="2022-03-05T00:00:00"/>
    <x v="382"/>
    <d v="2022-03-05T00:00:00"/>
    <n v="-0.002251484403604735"/>
    <n v="-0.002251484403604735"/>
    <x v="3"/>
    <n v="13630.77709611452"/>
    <n v="-30.68948204091448"/>
    <n v="-30.68948204091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61c622b027647487bc8606d4b84a7161302b61b717c5b917f3735f4a807fd634"/>
    <n v="1"/>
    <n v="1"/>
  </r>
  <r>
    <s v="cd546d86-10e5-47c3-9fc0-231cd71d9838"/>
    <d v="2022-03-05T00:00:00"/>
    <x v="382"/>
    <d v="2022-03-05T00:00:00"/>
    <n v="-0.00215673064901"/>
    <n v="-0.00215673064901"/>
    <x v="3"/>
    <n v="13630.77709611452"/>
    <n v="-29.39791473301371"/>
    <n v="-29.3979147330137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20dda63f6b3041732f9474652fb0c9c7e527147376fdd3e62f87dabe653efff"/>
    <n v="1"/>
    <n v="1"/>
  </r>
  <r>
    <s v="6ce98726-80eb-4e7f-b675-1a5e2571936d"/>
    <d v="2022-03-05T00:00:00"/>
    <x v="382"/>
    <d v="2022-03-05T00:00:00"/>
    <n v="-0.00276650924676867"/>
    <n v="-0.00276650924676867"/>
    <x v="3"/>
    <n v="13630.77709611452"/>
    <n v="-37.70967087704342"/>
    <n v="-37.7096708770434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a85160e7907c34a5258c120391868b63210f2503ab6b268e58aa51403f8e02"/>
    <n v="1"/>
    <n v="1"/>
  </r>
  <r>
    <s v="844f3921-4421-4c5d-9762-dbdcb86fe04c"/>
    <d v="2022-03-05T00:00:00"/>
    <x v="382"/>
    <d v="2022-03-05T00:00:00"/>
    <n v="-0.0025818889974969"/>
    <n v="-0.0025818889974969"/>
    <x v="3"/>
    <n v="13630.77709611452"/>
    <n v="-35.19315341179082"/>
    <n v="-35.1931534117908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c4db1392499dfa63412137e7b7e02c5480e17c71598b6fc3c0e5d2908bade91f"/>
    <n v="1"/>
    <n v="1"/>
  </r>
  <r>
    <s v="7bced832-b072-44e6-8ab8-f11a9b71f4b1"/>
    <d v="2022-03-05T00:00:00"/>
    <x v="382"/>
    <d v="2022-03-05T00:00:00"/>
    <n v="-0.00182617313562138"/>
    <n v="-0.00182617313562138"/>
    <x v="3"/>
    <n v="13630.77709611452"/>
    <n v="-24.89215895056754"/>
    <n v="-24.892158950567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b7e3906109651b755cb4ae12476d1ab533d52ed427a578e97c6c9643381f0ac"/>
    <n v="1"/>
    <n v="1"/>
  </r>
  <r>
    <s v="c55668a3-e4a3-4f48-af8c-09021e8786d5"/>
    <d v="2022-03-05T00:00:00"/>
    <x v="382"/>
    <d v="2022-03-05T00:00:00"/>
    <n v="-0.00207534774577234"/>
    <n v="-0.00207534774577234"/>
    <x v="3"/>
    <n v="13630.77709611452"/>
    <n v="-28.28860251954651"/>
    <n v="-28.288602519546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99daaefc406ec362075a841a959b158305b0602af6e3744a8e5c516a373a0ee"/>
    <n v="1"/>
    <n v="1"/>
  </r>
  <r>
    <s v="0a94619d-510f-4141-ad3f-2acbbe3ef43b"/>
    <d v="2022-03-05T00:00:00"/>
    <x v="382"/>
    <d v="2022-03-05T00:00:00"/>
    <n v="-0.00169429334277437"/>
    <n v="-0.00169429334277437"/>
    <x v="3"/>
    <n v="13630.77709611452"/>
    <n v="-23.09453489078819"/>
    <n v="-23.0945348907881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7586139181ec9f6979bc9cab11296e3b39349032d1878ffdb7890167fa95a5"/>
    <n v="1"/>
    <n v="1"/>
  </r>
  <r>
    <s v="7f1c4c26-f54e-42c7-b1aa-c3475d9304ae"/>
    <d v="2022-03-05T00:00:00"/>
    <x v="382"/>
    <d v="2022-03-05T00:00:00"/>
    <n v="-0.002762710426333364"/>
    <n v="-0.002762710426333364"/>
    <x v="3"/>
    <n v="13630.77709611452"/>
    <n v="-37.6578900024616"/>
    <n v="-37.657890002461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598dce49ec57627fe5e1e4fb66f076e56109b64627c137a2c005dc4bdfbc2b0"/>
    <n v="1"/>
    <n v="1"/>
  </r>
  <r>
    <s v="29dae633-0580-4c4e-bb9c-9e0f43323d4b"/>
    <d v="2022-03-05T00:00:00"/>
    <x v="382"/>
    <d v="2022-03-05T00:00:00"/>
    <n v="-0.00251157793701854"/>
    <n v="-0.00251157793701854"/>
    <x v="3"/>
    <n v="13630.77709611452"/>
    <n v="-34.23475901901887"/>
    <n v="-34.234759019018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a675bc43f5edb9f047df93a8c6d2aa82e92765d6ec31ee92181657f187bf2b3"/>
    <n v="1"/>
    <n v="1"/>
  </r>
  <r>
    <s v="9a4e58cf-35fd-41f6-a106-358f545ea3b2"/>
    <d v="2022-03-05T00:00:00"/>
    <x v="382"/>
    <d v="2022-03-05T00:00:00"/>
    <n v="-0.00247049681639033"/>
    <n v="-0.00247049681639033"/>
    <x v="3"/>
    <n v="13630.77709611452"/>
    <n v="-33.67479142087715"/>
    <n v="-33.6747914208771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e49c85d32d88e2ab0aeebd746994895a51842762c4f3fd817827d53edbfb924"/>
    <n v="1"/>
    <n v="1"/>
  </r>
  <r>
    <s v="98ee20e1-88b8-4edf-81fc-4b72e12600bd"/>
    <d v="2022-03-05T00:00:00"/>
    <x v="382"/>
    <d v="2022-03-05T00:00:00"/>
    <n v="-0.00263331570879273"/>
    <n v="-0.00263331570879273"/>
    <x v="3"/>
    <n v="13630.77709611452"/>
    <n v="-35.89413945025051"/>
    <n v="-35.894139450250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0c66481cb2da814fe83eaa44e0591cbba334f3ff6bb76573f441e6e776def85"/>
    <n v="1"/>
    <n v="1"/>
  </r>
  <r>
    <s v="a5efce2b-e124-4fcd-a2f0-27735c532122"/>
    <d v="2022-03-05T00:00:00"/>
    <x v="382"/>
    <d v="2022-03-05T00:00:00"/>
    <n v="-0.0029721535129039"/>
    <n v="-0.0029721535129039"/>
    <x v="3"/>
    <n v="13630.77709611452"/>
    <n v="-40.51276202982679"/>
    <n v="-40.5127620298267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839335ba1daf03a72afe1927cfe73d5449888be7b5a95e72a8b7ff8a6ceded"/>
    <n v="1"/>
    <n v="1"/>
  </r>
  <r>
    <s v="aca79162-9412-433b-bd3f-d0ba9b58e07d"/>
    <d v="2022-03-05T00:00:00"/>
    <x v="382"/>
    <d v="2022-03-05T00:00:00"/>
    <n v="-0.00227899048318305"/>
    <n v="-0.00227899048318305"/>
    <x v="3"/>
    <n v="13630.77709611452"/>
    <n v="-31.06441128043448"/>
    <n v="-31.06441128043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38f9618539f615e6385722ea45f4d7f6aa2bc57dd1123570c16bf34d6a05695"/>
    <n v="1"/>
    <n v="1"/>
  </r>
  <r>
    <s v="eb11584d-30e0-4911-805b-79b50475388d"/>
    <d v="2022-03-05T00:00:00"/>
    <x v="382"/>
    <d v="2022-03-05T00:00:00"/>
    <n v="-0.0019750461278912"/>
    <n v="-0.0019750461278912"/>
    <x v="3"/>
    <n v="13630.77709611452"/>
    <n v="-26.92141352382904"/>
    <n v="-26.92141352382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48c6563db288237430aa2e419b0f447a0cc2cc2bd1155e4d21521c832c2d5bc"/>
    <n v="1"/>
    <n v="1"/>
  </r>
  <r>
    <s v="9cea3cc4-940e-4fe7-992d-1086bae371a4"/>
    <d v="2022-03-05T00:00:00"/>
    <x v="382"/>
    <d v="2022-03-05T00:00:00"/>
    <n v="-0.001714756082686384"/>
    <n v="-0.001714756082686384"/>
    <x v="3"/>
    <n v="13630.77709611452"/>
    <n v="-23.37345793730462"/>
    <n v="-23.3734579373046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5b673577cfb228c23aecf63da658b0e2ea06ba6551905c7c1dc33fa8c112a4f"/>
    <n v="1"/>
    <n v="1"/>
  </r>
  <r>
    <s v="7cf20c8a-f301-439b-9d59-b3838c4888ed"/>
    <d v="2022-03-05T00:00:00"/>
    <x v="382"/>
    <d v="2022-03-05T00:00:00"/>
    <n v="-0.002116051900734284"/>
    <n v="-0.002116051900734284"/>
    <x v="3"/>
    <n v="13630.77709611452"/>
    <n v="-28.84343178271847"/>
    <n v="-28.843431782718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1683696b173467db016a66f67525560a9284b94c03983735bb9245a607b788a"/>
    <n v="1"/>
    <n v="1"/>
  </r>
  <r>
    <s v="ca16d192-793d-40fe-ae0d-2586974eb29a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d8d89cfdeda4021f70553d207fad0218b7f2c9cbcf7e9776e904ce6373913"/>
    <n v="1"/>
    <n v="1"/>
  </r>
  <r>
    <s v="024356aa-1929-489c-bdd6-112417d12f9a"/>
    <d v="2022-03-04T00:00:00"/>
    <x v="383"/>
    <d v="2022-03-04T00:00:00"/>
    <n v="-0.002426700483099605"/>
    <n v="-0.002426700483099605"/>
    <x v="3"/>
    <n v="13400.66428206438"/>
    <n v="-32.51939848714127"/>
    <n v="-32.519398487141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8622848fcdc59fcf165585e51135c2c7e37ae04e552566ab9e5557accce4d1"/>
    <n v="1"/>
    <n v="1"/>
  </r>
  <r>
    <s v="6d049512-0711-4712-a480-9d226085271f"/>
    <d v="2022-03-04T00:00:00"/>
    <x v="383"/>
    <d v="2022-03-04T00:00:00"/>
    <n v="-0.0017975797625335"/>
    <n v="-0.0017975797625335"/>
    <x v="3"/>
    <n v="13400.66428206438"/>
    <n v="-24.08876291794445"/>
    <n v="-24.08876291794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a141a27f60351d44b328f4cea3090c11b7e7aee246636ad8c877a411d9d2ca"/>
    <n v="1"/>
    <n v="1"/>
  </r>
  <r>
    <s v="885231fc-3480-4c81-b37e-5695024be87a"/>
    <d v="2022-03-04T00:00:00"/>
    <x v="383"/>
    <d v="2022-03-04T00:00:00"/>
    <n v="-0.002787412073366372"/>
    <n v="-0.002787412073366372"/>
    <x v="3"/>
    <n v="13400.66428206438"/>
    <n v="-37.35317341095577"/>
    <n v="-37.353173410955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79d9f7852b516c70fc9af599af2ace2b9a78805c82d241d6c3f3b8ed443889"/>
    <n v="1"/>
    <n v="1"/>
  </r>
  <r>
    <s v="566df14e-99f4-4342-9f4f-991016eeab43"/>
    <d v="2022-03-04T00:00:00"/>
    <x v="383"/>
    <d v="2022-03-04T00:00:00"/>
    <n v="-0.00186144233816828"/>
    <n v="-0.00186144233816828"/>
    <x v="3"/>
    <n v="13400.66428206438"/>
    <n v="-24.94456385421408"/>
    <n v="-24.944563854214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4b7f9ba77522b38c355d31adf4be99a0e4ce8b687c273286e0fbd0bde1afa"/>
    <n v="1"/>
    <n v="1"/>
  </r>
  <r>
    <s v="ee3d8a81-bd25-4f90-9691-fefb4d45c0da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ba375fb0ec31ea7f3f03e13703b442e01276e05b2ca95b855eac17583d9b4"/>
    <n v="1"/>
    <n v="1"/>
  </r>
  <r>
    <s v="158a1b2c-d2be-4816-95a6-d15155a3b32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d6d13aac226555e7232d484d60ad8fe6b83e1269e68d3d63458d677e15cd60"/>
    <n v="1"/>
    <n v="1"/>
  </r>
  <r>
    <s v="828753fe-a5cb-4576-ab47-966ab13b089d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20b916b67637d8813650cbd4422b9a7768c164184ce9cb26287cdb4ea4efca"/>
    <n v="1"/>
    <n v="1"/>
  </r>
  <r>
    <s v="f368fc99-312b-468e-99ab-1fc22372068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10c959c25c7a5bda0c316feef5f231096d2b5958cfaf40049d0344d4b46cc"/>
    <n v="1"/>
    <n v="1"/>
  </r>
  <r>
    <s v="af6e55d5-0eaf-481a-bd99-78af0a0f544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1715843e89d14139cd3fbaa6104d3892bd215dc78949e96293ca07d3b23bdc"/>
    <n v="1"/>
    <n v="1"/>
  </r>
  <r>
    <s v="09fb262b-8725-467e-9216-cb12090dcea4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d5309ccfaf55f0cd29ce7d42122bc1a0215626b32730c508c71a2d58223ad"/>
    <n v="1"/>
    <n v="1"/>
  </r>
  <r>
    <s v="bb65b013-8072-43c0-b059-2e92633fc752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84aad50e9df55d03ba933b050b4f071ea2bb54c5fdb82b0ab62b3f4142c088"/>
    <n v="1"/>
    <n v="1"/>
  </r>
  <r>
    <s v="8404fed6-28c6-4a7b-8ff6-7f9d28e7d2ce"/>
    <d v="2022-03-04T00:00:00"/>
    <x v="383"/>
    <d v="2022-03-04T00:00:00"/>
    <n v="-0.003094385385306214"/>
    <n v="-0.003094385385306214"/>
    <x v="3"/>
    <n v="13400.66428206438"/>
    <n v="-41.46681970781502"/>
    <n v="-41.466819707815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46ceff6361a8ecd7858543cfd9be4a3278663a0ec3a503092aa276d56563ce"/>
    <n v="1"/>
    <n v="1"/>
  </r>
  <r>
    <s v="f8dfadbd-fd41-4198-b314-92bdc56fcf67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866852b2a486d1fec636c3044967df27362d559575bed319677423e579f47"/>
    <n v="1"/>
    <n v="1"/>
  </r>
  <r>
    <s v="c5e7f126-fed7-46db-a99c-023cb81a86d3"/>
    <d v="2022-03-04T00:00:00"/>
    <x v="383"/>
    <d v="2022-03-04T00:00:00"/>
    <n v="-0.00259147"/>
    <n v="-0.00259147"/>
    <x v="3"/>
    <n v="13400.66428206438"/>
    <n v="-34.72741946704139"/>
    <n v="-34.7274194670413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58f62af0cad10ee6828729dd0dd73a3aa9e80ea0bdb82646a36f5d82ff9a93"/>
    <n v="1"/>
    <n v="1"/>
  </r>
  <r>
    <s v="7fd55f82-5328-45e7-8f2c-6cd1a90e5417"/>
    <d v="2022-03-04T00:00:00"/>
    <x v="383"/>
    <d v="2022-03-04T00:00:00"/>
    <n v="-0.00189626717359355"/>
    <n v="-0.00189626717359355"/>
    <x v="3"/>
    <n v="13400.66428206438"/>
    <n v="-25.41123978242627"/>
    <n v="-25.411239782426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cdeedaaba0d924c54786bb87deb5e44c8bf6fd80617f38c772324e3bddb422"/>
    <n v="1"/>
    <n v="1"/>
  </r>
  <r>
    <s v="cee21cbb-c48e-481d-8722-11a8ec2c375e"/>
    <d v="2022-03-04T00:00:00"/>
    <x v="383"/>
    <d v="2022-03-04T00:00:00"/>
    <n v="-0.003158730367859566"/>
    <n v="-0.003158730367859566"/>
    <x v="3"/>
    <n v="13400.66428206438"/>
    <n v="-42.32908521724778"/>
    <n v="-42.329085217247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824fdeb5b3466c47d27025b6b989b2b16f880ecf521eec2f251785de8473a"/>
    <n v="1"/>
    <n v="1"/>
  </r>
  <r>
    <s v="4963f324-691c-404c-8e15-759e27b74584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df88cc7320beb538a1cf03a85d9b6e4e7a2fdd1d2a5d223f96ff7bc2a57f8f"/>
    <n v="1"/>
    <n v="1"/>
  </r>
  <r>
    <s v="aaba3a8a-a338-428d-9303-be61b43d02dc"/>
    <d v="2022-03-04T00:00:00"/>
    <x v="383"/>
    <d v="2022-03-04T00:00:00"/>
    <n v="-0.00330163666758978"/>
    <n v="-0.00330163666758978"/>
    <x v="3"/>
    <n v="13400.66428206438"/>
    <n v="-44.24412456372445"/>
    <n v="-44.24412456372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79d133921feafc3f1eb975c275a8cf7a04d8582b27087603bf1d007f60a907"/>
    <n v="1"/>
    <n v="1"/>
  </r>
  <r>
    <s v="d37cf1c6-d563-4b35-9cd4-5b9dfca7c6b4"/>
    <d v="2022-03-04T00:00:00"/>
    <x v="383"/>
    <d v="2022-03-04T00:00:00"/>
    <n v="-0.00328158321930913"/>
    <n v="-0.00328158321930913"/>
    <x v="3"/>
    <n v="13400.66428206438"/>
    <n v="-43.97539503561771"/>
    <n v="-43.975395035617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db4443016e934af4d07b9ba14cad248991067cc9820a7d88cf1d48e2a65c1"/>
    <n v="1"/>
    <n v="1"/>
  </r>
  <r>
    <s v="a650371a-0e92-42e9-adb8-fed42e7555a1"/>
    <d v="2022-03-04T00:00:00"/>
    <x v="383"/>
    <d v="2022-03-04T00:00:00"/>
    <n v="-0.00290856001906362"/>
    <n v="-0.00290856001906362"/>
    <x v="3"/>
    <n v="13400.66428206438"/>
    <n v="-38.97663635970636"/>
    <n v="-38.976636359706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dbe64de237977d8ba26f805faedb4687673685b0af0c642d647974f50c10f1"/>
    <n v="1"/>
    <n v="1"/>
  </r>
  <r>
    <s v="b82fbf08-749a-4c76-8268-44076d94660f"/>
    <d v="2022-03-04T00:00:00"/>
    <x v="383"/>
    <d v="2022-03-04T00:00:00"/>
    <n v="-0.002571098132913678"/>
    <n v="-0.002571098132913678"/>
    <x v="3"/>
    <n v="13400.66428206438"/>
    <n v="-34.45442291541875"/>
    <n v="-34.454422915418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4229a615619f39c4396f404abf93cc836c4e8bb78b79cec311e0ff73a3ff5"/>
    <n v="1"/>
    <n v="1"/>
  </r>
  <r>
    <s v="ce2ab96e-d43e-4bcf-bd53-16fd7252ed5b"/>
    <d v="2022-03-04T00:00:00"/>
    <x v="383"/>
    <d v="2022-03-04T00:00:00"/>
    <n v="-0.004147672352336076"/>
    <n v="-0.004147672352336076"/>
    <x v="3"/>
    <n v="13400.66428206438"/>
    <n v="-55.58156474565602"/>
    <n v="-55.581564745656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ddfe010bd5f0ab93797cd885ee07644f4927626e810ffca15084b31d2a4327"/>
    <n v="1"/>
    <n v="1"/>
  </r>
  <r>
    <s v="e10871cc-1b8c-4027-a35d-b899758d505b"/>
    <d v="2022-03-04T00:00:00"/>
    <x v="383"/>
    <d v="2022-03-04T00:00:00"/>
    <n v="-0.002959382021455742"/>
    <n v="-0.002959382021455742"/>
    <x v="3"/>
    <n v="13400.66428206438"/>
    <n v="-39.65768495190546"/>
    <n v="-39.657684951905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f063639d42e4127f8fa50574bfc0eacf01bf6116a503b0d332d0ec0ca234ea"/>
    <n v="1"/>
    <n v="1"/>
  </r>
  <r>
    <s v="52fb0270-b4d7-45f5-a3f1-a202c3232618"/>
    <d v="2022-03-04T00:00:00"/>
    <x v="383"/>
    <d v="2022-03-04T00:00:00"/>
    <n v="-0.00330827796880879"/>
    <n v="-0.00330827796880879"/>
    <x v="3"/>
    <n v="13400.66428206438"/>
    <n v="-44.33312241175647"/>
    <n v="-44.333122411756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394dab289bc9cbdc6feb57efee2965e85522b7572879dd9218efbf2a1ba45"/>
    <n v="1"/>
    <n v="1"/>
  </r>
  <r>
    <s v="651c7ea1-f99d-40e3-af7b-12d0135530c0"/>
    <d v="2022-03-04T00:00:00"/>
    <x v="383"/>
    <d v="2022-03-04T00:00:00"/>
    <n v="-0.002732587085610346"/>
    <n v="-0.002732587085610346"/>
    <x v="3"/>
    <n v="13400.66428206438"/>
    <n v="-36.61848215576897"/>
    <n v="-36.618482155768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4278efb384fd48215ad9a55a5c4d36343c1ab8a458eaaf906e28f60bab619c"/>
    <n v="1"/>
    <n v="1"/>
  </r>
  <r>
    <s v="2a9474f4-67a1-402e-ac19-532003d96487"/>
    <d v="2022-03-04T00:00:00"/>
    <x v="383"/>
    <d v="2022-03-04T00:00:00"/>
    <n v="-0.003279448681816092"/>
    <n v="-0.003279448681816092"/>
    <x v="3"/>
    <n v="13400.66428206438"/>
    <n v="-43.94679081527603"/>
    <n v="-43.946790815276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2668084f4608efa8c06b19d1333301ea9af9ad07f0c23dc9b704b37cd7d81f"/>
    <n v="1"/>
    <n v="1"/>
  </r>
  <r>
    <s v="e87dd2dc-6154-464b-b335-6c4a345b9c29"/>
    <d v="2022-03-04T00:00:00"/>
    <x v="383"/>
    <d v="2022-03-04T00:00:00"/>
    <n v="-0.001648169662743099"/>
    <n v="-0.001648169662743099"/>
    <x v="3"/>
    <n v="13400.66428206438"/>
    <n v="-22.08656833030355"/>
    <n v="-22.086568330303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0af1d9cb6ffdfaf07b7aa08b34db84f6dbdd674e806bac7fd082bc1ec4273"/>
    <n v="1"/>
    <n v="1"/>
  </r>
  <r>
    <s v="e956a03d-4652-4743-81c7-2953abe73d4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fc91227b3c528dbf0800c94865e60a2fbc14fbd0b5ab8575665243697e4626"/>
    <n v="1"/>
    <n v="1"/>
  </r>
  <r>
    <s v="80a09a63-77a0-4136-b5d3-cc84f574a3bc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b494d4aaf76a9c468640d61a007c9ca1f5059f99f443caba5c1575f6006b01"/>
    <n v="1"/>
    <n v="1"/>
  </r>
  <r>
    <s v="f6d6a338-2e36-449a-ac84-959afbea60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182e0f7ed0c2a38247d1e894532e7745c6969713dbf418c40ff5bf032a9ce1"/>
    <n v="1"/>
    <n v="1"/>
  </r>
  <r>
    <s v="d62ad67c-2ae3-40d1-a3ff-9bfd623b066c"/>
    <d v="2022-03-04T00:00:00"/>
    <x v="383"/>
    <d v="2022-03-04T00:00:00"/>
    <n v="-0.001681096580893858"/>
    <n v="-0.001681096580893858"/>
    <x v="3"/>
    <n v="13400.66428206438"/>
    <n v="-22.52781090628488"/>
    <n v="-22.527810906284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2f697d6db0c1180b62983b4fc53f20aa37e8349577f2f5c72973d660481b27"/>
    <n v="1"/>
    <n v="1"/>
  </r>
  <r>
    <s v="10e71ceb-8e08-45f5-ae5b-17733caa378e"/>
    <d v="2022-03-04T00:00:00"/>
    <x v="383"/>
    <d v="2022-03-04T00:00:00"/>
    <n v="-0.003944297708204522"/>
    <n v="-0.003944297708204522"/>
    <x v="3"/>
    <n v="13400.66428206438"/>
    <n v="-52.85620941616475"/>
    <n v="-52.856209416164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c74c4e51846bccab35d962a67c49ee13fd70e3355692e3accfa468327805fe"/>
    <n v="1"/>
    <n v="1"/>
  </r>
  <r>
    <s v="115246f7-a4c0-4290-be79-651c62d94fc3"/>
    <d v="2022-03-04T00:00:00"/>
    <x v="383"/>
    <d v="2022-03-04T00:00:00"/>
    <n v="-0.001867605311555924"/>
    <n v="-0.001867605311555924"/>
    <x v="3"/>
    <n v="13400.66428206438"/>
    <n v="-25.0271517915612"/>
    <n v="-25.02715179156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965f852690dc353aa876698b0c4b370ff61492f67b573e051158239a414cb7"/>
    <n v="1"/>
    <n v="1"/>
  </r>
  <r>
    <s v="0fe3fcaa-8fbe-4cfa-915b-a1592a5719e4"/>
    <d v="2022-03-04T00:00:00"/>
    <x v="383"/>
    <d v="2022-03-04T00:00:00"/>
    <n v="-0.00282450353277016"/>
    <n v="-0.00282450353277016"/>
    <x v="3"/>
    <n v="13400.66428206438"/>
    <n v="-37.85022360615775"/>
    <n v="-37.850223606157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12f1d01e910982845055ff36159f31b81e5a9cc002352146bd86313f5bb184"/>
    <n v="1"/>
    <n v="1"/>
  </r>
  <r>
    <s v="d28af3e7-5018-4d9c-979f-46d90b8e743f"/>
    <d v="2022-03-04T00:00:00"/>
    <x v="383"/>
    <d v="2022-03-04T00:00:00"/>
    <n v="-0.003849665175266944"/>
    <n v="-0.003849665175266944"/>
    <x v="3"/>
    <n v="13400.66428206438"/>
    <n v="-51.58807061210686"/>
    <n v="-51.588070612106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885eee50ef0750e1e360453472db306f28043f3520a96ae78ecbc2ad1fb343"/>
    <n v="1"/>
    <n v="1"/>
  </r>
  <r>
    <s v="e0e15f1e-66a3-4a29-8620-340fdb662c61"/>
    <d v="2022-03-04T00:00:00"/>
    <x v="383"/>
    <d v="2022-03-04T00:00:00"/>
    <n v="-0.001835284787748258"/>
    <n v="-0.001835284787748258"/>
    <x v="3"/>
    <n v="13400.66428206438"/>
    <n v="-24.5940353025942"/>
    <n v="-24.5940353025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d5523c3242755d331e9b30e7fed4a3840e169a2ea7d4740cd2f489e075a130"/>
    <n v="1"/>
    <n v="1"/>
  </r>
  <r>
    <s v="85e4050a-8dcb-4353-ad7f-4a9c37103979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7ac17bf9aa9f377f6405d600f5597974065cdecfc5baff76f3f710a1a780a5"/>
    <n v="1"/>
    <n v="1"/>
  </r>
  <r>
    <s v="a89f7aae-8b75-4ec5-a506-5520d534a1da"/>
    <d v="2022-03-04T00:00:00"/>
    <x v="383"/>
    <d v="2022-03-04T00:00:00"/>
    <n v="-1.143767744162639"/>
    <n v="-1.143767744162639"/>
    <x v="3"/>
    <n v="13400.66428206438"/>
    <n v="-15327.24755617763"/>
    <n v="-15327.2475561776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6cbe190c52237cdc4709325dce32ce6c1da1ec2579f036d248130bd72b7959a7"/>
    <n v="1"/>
    <n v="1"/>
  </r>
  <r>
    <s v="4deba226-36ed-4c43-9c77-02e72b0a32e1"/>
    <d v="2022-03-04T00:00:00"/>
    <x v="383"/>
    <d v="2022-03-04T00:00:00"/>
    <n v="-1.143582549489983"/>
    <n v="-1.143582549489983"/>
    <x v="3"/>
    <n v="13400.66428206438"/>
    <n v="-15324.76582454254"/>
    <n v="-15324.76582454254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3f7eb3f7441d70f6b7cf3498922fa721f2d5ecd6ea2bbdd573753e2fa2575e9"/>
    <n v="1"/>
    <n v="1"/>
  </r>
  <r>
    <s v="c88bbe35-923d-4dca-80ab-3ad3c1c2ad6b"/>
    <d v="2022-03-04T00:00:00"/>
    <x v="383"/>
    <d v="2022-03-04T00:00:00"/>
    <n v="-0.6436554219616241"/>
    <n v="-0.6436554219616241"/>
    <x v="3"/>
    <n v="13400.66428206438"/>
    <n v="-8625.410223038216"/>
    <n v="-8625.410223038216"/>
    <n v="1"/>
    <m/>
    <s v="Ledger"/>
    <s v="Umbe"/>
    <m/>
    <m/>
    <m/>
    <m/>
    <s v="Bônus 55"/>
    <m/>
    <s v="Ledger"/>
    <m/>
    <x v="159"/>
    <s v="Outros"/>
    <s v="People"/>
    <s v="People"/>
    <s v="People"/>
    <x v="9"/>
    <m/>
    <s v="0x8b97bb659f513c04c43c48f1bc768eb6163213a1d9ad5240c564c2b943437444"/>
    <n v="1"/>
    <n v="1"/>
  </r>
  <r>
    <s v="ef314331-922b-4f64-b5f9-aa61bfd1fd56"/>
    <d v="2022-03-04T00:00:00"/>
    <x v="383"/>
    <d v="2022-03-04T00:00:00"/>
    <n v="-1.143629952396044"/>
    <n v="-1.143629952396044"/>
    <x v="3"/>
    <n v="13400.66428206438"/>
    <n v="-15325.40105497266"/>
    <n v="-15325.40105497266"/>
    <n v="1"/>
    <m/>
    <s v="Ledger"/>
    <s v="Bruno Leão - Binance"/>
    <m/>
    <m/>
    <m/>
    <m/>
    <s v="Bônus 55"/>
    <m/>
    <s v="Ledger"/>
    <m/>
    <x v="159"/>
    <s v="Outros"/>
    <s v="People"/>
    <s v="People"/>
    <s v="People"/>
    <x v="9"/>
    <m/>
    <s v="0x93f6135f9f9e0ac8c70061b482f6e213b8acb43d737791d3dab401102c8e64d9"/>
    <n v="1"/>
    <n v="1"/>
  </r>
  <r>
    <s v="4f1f1ab4-ffd1-4c08-8576-52862298e967"/>
    <d v="2022-03-04T00:00:00"/>
    <x v="383"/>
    <d v="2022-03-04T00:00:00"/>
    <n v="-1.143728903291234"/>
    <n v="-1.143728903291234"/>
    <x v="3"/>
    <n v="13400.66428206438"/>
    <n v="-15326.72706269951"/>
    <n v="-15326.72706269951"/>
    <n v="1"/>
    <m/>
    <s v="Ledger"/>
    <s v="Amanda CM"/>
    <m/>
    <m/>
    <m/>
    <m/>
    <s v="Bônus 55"/>
    <m/>
    <s v="Ledger"/>
    <m/>
    <x v="159"/>
    <s v="Outros"/>
    <s v="People"/>
    <s v="People"/>
    <s v="People"/>
    <x v="9"/>
    <m/>
    <s v="0x5eecbdaec1bf56b3334573e5f2e34ce083dca46e4091fc5d8d1b38bb917db07e"/>
    <n v="1"/>
    <n v="1"/>
  </r>
  <r>
    <s v="1fc443a9-e486-4a5a-bb5d-12ef6ca6eae7"/>
    <d v="2022-03-04T00:00:00"/>
    <x v="383"/>
    <d v="2022-03-04T00:00:00"/>
    <n v="-1.143547732058516"/>
    <n v="-1.143547732058516"/>
    <x v="3"/>
    <n v="13400.66428206438"/>
    <n v="-15324.29924783229"/>
    <n v="-15324.29924783229"/>
    <n v="1"/>
    <m/>
    <s v="Ledger"/>
    <s v="Alan Lopes"/>
    <m/>
    <m/>
    <m/>
    <m/>
    <s v="Bônus 55"/>
    <m/>
    <s v="Ledger"/>
    <m/>
    <x v="159"/>
    <s v="Outros"/>
    <s v="People"/>
    <s v="People"/>
    <s v="People"/>
    <x v="9"/>
    <m/>
    <s v="0x2fa914c28de7e852230d25ae1900fe0d78830e9bfb687c0e66deefa5d1f54230"/>
    <n v="1"/>
    <n v="1"/>
  </r>
  <r>
    <s v="8462fec4-0c79-4283-ace3-5201bb659697"/>
    <d v="2022-03-04T00:00:00"/>
    <x v="383"/>
    <d v="2022-03-04T00:00:00"/>
    <n v="-1.144006891805576"/>
    <n v="-1.144006891805576"/>
    <x v="3"/>
    <n v="13400.66428206438"/>
    <n v="-15330.45229345448"/>
    <n v="-15330.45229345448"/>
    <n v="1"/>
    <m/>
    <s v="Ledger"/>
    <s v="Gabriel Polverelli Nogueira"/>
    <m/>
    <m/>
    <m/>
    <m/>
    <s v="Bônus 55"/>
    <m/>
    <s v="Ledger"/>
    <m/>
    <x v="159"/>
    <s v="Outros"/>
    <s v="People"/>
    <s v="People"/>
    <s v="People"/>
    <x v="9"/>
    <m/>
    <s v="0xa07f9098cc4909360c8f77733a057b96d5d890dee8e5599046279020706eaa3c"/>
    <n v="1"/>
    <n v="1"/>
  </r>
  <r>
    <s v="7a915845-4cde-4c10-99ee-bba0542f16f8"/>
    <d v="2022-03-04T00:00:00"/>
    <x v="383"/>
    <d v="2022-03-04T00:00:00"/>
    <n v="-1.143782567230157"/>
    <n v="-1.143782567230157"/>
    <x v="3"/>
    <n v="13400.66428206438"/>
    <n v="-15327.44619512907"/>
    <n v="-15327.44619512907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66bac3c63a2a1638f3fb280879e498813a629a54048dfb1bfe2801f91b45c7ba"/>
    <n v="1"/>
    <n v="1"/>
  </r>
  <r>
    <s v="7eb248da-984f-42f0-8b44-dc86b006c5bf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7c8e80c7dc7574f06926afd6743da882e11fbcaac5498657c4a85c5b6b614c"/>
    <n v="1"/>
    <n v="1"/>
  </r>
  <r>
    <s v="83f378b9-84a9-4439-9fe5-cca45269e30f"/>
    <d v="2022-03-04T00:00:00"/>
    <x v="383"/>
    <d v="2022-03-04T00:00:00"/>
    <n v="-0.00199805684234442"/>
    <n v="-0.00199805684234442"/>
    <x v="3"/>
    <n v="13400.66428206438"/>
    <n v="-26.77528896073922"/>
    <n v="-26.775288960739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fb2ec820fa785c59f8924d8cbdc1875d117fdd2eaae868a9cddff9d2474fc0"/>
    <n v="1"/>
    <n v="1"/>
  </r>
  <r>
    <s v="b90b856d-01f1-4c07-8596-cec2396ea8e4"/>
    <d v="2022-03-04T00:00:00"/>
    <x v="383"/>
    <d v="2022-03-04T00:00:00"/>
    <n v="-0.002274852016249249"/>
    <n v="-0.002274852016249249"/>
    <x v="3"/>
    <n v="13400.66428206438"/>
    <n v="-30.48452816113346"/>
    <n v="-30.4845281611334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f6014705f5a4fa0885910d7f1597c1997b64e870c68eda13a74cc91628024e"/>
    <n v="1"/>
    <n v="1"/>
  </r>
  <r>
    <s v="a291a614-a740-4aaa-872c-b93c7e9de648"/>
    <d v="2022-03-04T00:00:00"/>
    <x v="383"/>
    <d v="2022-03-04T00:00:00"/>
    <n v="-0.00339209259947115"/>
    <n v="-0.00339209259947115"/>
    <x v="3"/>
    <n v="13400.66428206438"/>
    <n v="-45.45629413918797"/>
    <n v="-45.456294139187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b7a93818065b2e4bb8de772b81c4537a52ef91cbf4d04342d998930d4c98558"/>
    <n v="1"/>
    <n v="1"/>
  </r>
  <r>
    <s v="df4948b9-15ea-42d4-8382-329e2467af6a"/>
    <d v="2022-03-04T00:00:00"/>
    <x v="383"/>
    <d v="2022-03-04T00:00:00"/>
    <n v="-0.00261296236498024"/>
    <n v="-0.00261296236498024"/>
    <x v="3"/>
    <n v="13400.66428206438"/>
    <n v="-35.01543143476918"/>
    <n v="-35.015431434769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8ed9419326471112120637537fda6c79308341ab7b028d8396775c0dab903a4"/>
    <n v="1"/>
    <n v="1"/>
  </r>
  <r>
    <s v="cb706ec8-58be-4fa7-8d65-68bcc2d85dd7"/>
    <d v="2022-03-04T00:00:00"/>
    <x v="383"/>
    <d v="2022-03-04T00:00:00"/>
    <n v="-0.0029080246910273"/>
    <n v="-0.0029080246910273"/>
    <x v="3"/>
    <n v="13400.66428206438"/>
    <n v="-38.96946260841086"/>
    <n v="-38.9694626084108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1e2fce1b8dfecd1aef59c31573ad68430ac9233542da536c7dc9ca5c18c010f"/>
    <n v="1"/>
    <n v="1"/>
  </r>
  <r>
    <s v="62a61abc-8e52-4270-a1dd-2ad8fd330744"/>
    <d v="2022-03-04T00:00:00"/>
    <x v="383"/>
    <d v="2022-03-04T00:00:00"/>
    <n v="-0.003627055282387362"/>
    <n v="-0.003627055282387362"/>
    <x v="3"/>
    <n v="13400.66428206438"/>
    <n v="-48.60495017176127"/>
    <n v="-48.604950171761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f4fdd206c38e0be907b5657e16c3aa74e488536f532e151fcb98603e17ae0dc"/>
    <n v="1"/>
    <n v="1"/>
  </r>
  <r>
    <s v="bcd035eb-3213-4d36-b124-61a5fe41f563"/>
    <d v="2022-03-04T00:00:00"/>
    <x v="383"/>
    <d v="2022-03-04T00:00:00"/>
    <n v="-0.002884562574557112"/>
    <n v="-0.002884562574557112"/>
    <x v="3"/>
    <n v="13400.66428206438"/>
    <n v="-38.65505466224717"/>
    <n v="-38.65505466224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8b62dd77897b5feb0da2f83f261f3f8d5be65885a3767011541ecbe11e3609e"/>
    <n v="1"/>
    <n v="1"/>
  </r>
  <r>
    <s v="44af9c9d-6f87-4c4e-8e35-21081906add5"/>
    <d v="2022-03-04T00:00:00"/>
    <x v="383"/>
    <d v="2022-03-04T00:00:00"/>
    <n v="-0.005162123382517444"/>
    <n v="-0.005162123382517444"/>
    <x v="3"/>
    <n v="13400.66428206438"/>
    <n v="-69.1758824317109"/>
    <n v="-69.175882431710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a3799d69210a9723662092d8f0b164c0004f0c90013248ba15d79a14549053"/>
    <n v="1"/>
    <n v="1"/>
  </r>
  <r>
    <s v="9684441b-4fba-423c-badb-fdbe073191e7"/>
    <d v="2022-03-04T00:00:00"/>
    <x v="383"/>
    <d v="2022-03-04T00:00:00"/>
    <n v="-0.00302520722548969"/>
    <n v="-0.00302520722548969"/>
    <x v="3"/>
    <n v="13400.66428206438"/>
    <n v="-40.53978641246279"/>
    <n v="-40.5397864124627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fe47b015ae3f8a1874106cc4a085be38ecbc9f99aea70c3bf3b43a10ac52469"/>
    <n v="1"/>
    <n v="1"/>
  </r>
  <r>
    <s v="72ddc13a-61dc-4c5c-a87f-6bbaccdab59c"/>
    <d v="2022-03-04T00:00:00"/>
    <x v="383"/>
    <d v="2022-03-04T00:00:00"/>
    <n v="-0.003604219903844473"/>
    <n v="-0.003604219903844473"/>
    <x v="3"/>
    <n v="13400.66428206438"/>
    <n v="-48.29894093015416"/>
    <n v="-48.2989409301541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ac211f2b2465eacf4171feb445ea526c443a72914927c56549c413733476e94"/>
    <n v="1"/>
    <n v="1"/>
  </r>
  <r>
    <s v="ef41b8fc-4c2c-4a8a-bdd3-2f2c742ab98a"/>
    <d v="2022-03-04T00:00:00"/>
    <x v="383"/>
    <d v="2022-03-04T00:00:00"/>
    <n v="-1.000666553643049"/>
    <n v="-1.000666553643049"/>
    <x v="3"/>
    <n v="13400.66428206438"/>
    <n v="-13409.59654366087"/>
    <n v="-13409.5965436608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ef8d00ad57fb7a9b99240e67fcf17309592b4111ea3bad69cc0e26f342db558e"/>
    <n v="1"/>
    <n v="1"/>
  </r>
  <r>
    <s v="95616283-87ff-448c-86c1-652b60b6699c"/>
    <d v="2022-03-04T00:00:00"/>
    <x v="383"/>
    <d v="2022-03-04T00:00:00"/>
    <n v="-0.00332850289777511"/>
    <n v="-0.00332850289777511"/>
    <x v="3"/>
    <n v="13400.66428206438"/>
    <n v="-44.60414989496272"/>
    <n v="-44.60414989496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2b938f46d30cc4b957e37e80a38b37bf8a5e8efe9dcc4d8fd6626c89279be9"/>
    <n v="1"/>
    <n v="1"/>
  </r>
  <r>
    <s v="5669cdfe-de2b-40a3-a9fa-d4c466860e49"/>
    <d v="2022-03-04T00:00:00"/>
    <x v="383"/>
    <d v="2022-03-04T00:00:00"/>
    <n v="-0.001874098144922492"/>
    <n v="-0.001874098144922492"/>
    <x v="3"/>
    <n v="13400.66428206438"/>
    <n v="-25.11416007174596"/>
    <n v="-25.1141600717459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fca517a6e2c6000ebeac3d8a8f0b7343cd455fbb5c7d387cb3f3e4685917fa7"/>
    <n v="1"/>
    <n v="1"/>
  </r>
  <r>
    <s v="e51241bf-1b90-4d8f-815f-b6e15d3ee53f"/>
    <d v="2022-03-04T00:00:00"/>
    <x v="383"/>
    <d v="2022-03-04T00:00:00"/>
    <n v="-0.002043855022466804"/>
    <n v="-0.002043855022466804"/>
    <x v="3"/>
    <n v="13400.66428206438"/>
    <n v="-27.3890149972888"/>
    <n v="-27.389014997288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7978aafbfb245697ac7d099b6b567b4ca6491ba7ad735764086037788e79f39"/>
    <n v="1"/>
    <n v="1"/>
  </r>
  <r>
    <s v="4ff78e98-5f49-4a0c-bae2-2b9f1a6c3d1a"/>
    <d v="2022-03-04T00:00:00"/>
    <x v="383"/>
    <d v="2022-03-04T00:00:00"/>
    <n v="-0.00354935392346584"/>
    <n v="-0.00354935392346584"/>
    <x v="3"/>
    <n v="13400.66428206438"/>
    <n v="-47.56370034659376"/>
    <n v="-47.563700346593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82c9974f85d0e757f43aa9ed42631cd43eb013a54d67fefb7b730f5ab654d84"/>
    <n v="1"/>
    <n v="1"/>
  </r>
  <r>
    <s v="f2a84f6f-4ba9-4e7c-ad94-48fd5f71b3df"/>
    <d v="2022-03-04T00:00:00"/>
    <x v="383"/>
    <d v="2022-03-04T00:00:00"/>
    <n v="-0.00326283734531934"/>
    <n v="-0.00326283734531934"/>
    <x v="3"/>
    <n v="13400.66428206438"/>
    <n v="-43.72418787160665"/>
    <n v="-43.724187871606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011d6257d38643bcb4f49a1b0b78feec55db6b3f4eefdaff9d8afb3b33debeb"/>
    <n v="1"/>
    <n v="1"/>
  </r>
  <r>
    <s v="ca666020-c786-4297-8a4e-13809a6ae409"/>
    <d v="2022-03-04T00:00:00"/>
    <x v="383"/>
    <d v="2022-03-04T00:00:00"/>
    <n v="-0.00385069550361888"/>
    <n v="-0.00385069550361888"/>
    <x v="3"/>
    <n v="13400.66428206438"/>
    <n v="-51.60187769645145"/>
    <n v="-51.601877696451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530efd9da8b134f24572907fbdb911c46fb1df060895eecd57e511a79b78651"/>
    <n v="1"/>
    <n v="1"/>
  </r>
  <r>
    <s v="7e51380c-4221-426c-b971-fb640dca9aea"/>
    <d v="2022-03-04T00:00:00"/>
    <x v="383"/>
    <d v="2022-03-04T00:00:00"/>
    <n v="-0.003389216703173884"/>
    <n v="-0.003389216703173884"/>
    <x v="3"/>
    <n v="13400.66428206438"/>
    <n v="-45.41775521839828"/>
    <n v="-45.4177552183982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532fecddf0b70ecd5f0020f27aee3c94c6ba8580f2ec44475a80321c5873a0c"/>
    <n v="1"/>
    <n v="1"/>
  </r>
  <r>
    <s v="086752ac-4dab-4e59-b209-f010696e43cf"/>
    <d v="2022-03-04T00:00:00"/>
    <x v="383"/>
    <d v="2022-03-04T00:00:00"/>
    <n v="-0.003642355702528242"/>
    <n v="-0.003642355702528242"/>
    <x v="3"/>
    <n v="13400.66428206438"/>
    <n v="-48.80998596544374"/>
    <n v="-48.809985965443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519d637d3e99393fdecc1aff37629cc001017116b22c18158cb855d784067591"/>
    <n v="1"/>
    <n v="1"/>
  </r>
  <r>
    <s v="7f24d7d5-131d-45ea-8026-b415a5b5b4b9"/>
    <d v="2022-03-04T00:00:00"/>
    <x v="383"/>
    <d v="2022-03-04T00:00:00"/>
    <n v="-0.00172474248577014"/>
    <n v="-0.00172474248577014"/>
    <x v="3"/>
    <n v="13400.66428206438"/>
    <n v="-23.11269502481885"/>
    <n v="-23.1126950248188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e723e6bf573f5f315176c7d123db33e0e1d63a61d9cc9f1e65a91a3b840bf47"/>
    <n v="1"/>
    <n v="1"/>
  </r>
  <r>
    <s v="9632c5f5-8744-4297-8974-c1f6e8524724"/>
    <d v="2022-03-04T00:00:00"/>
    <x v="383"/>
    <d v="2022-03-04T00:00:00"/>
    <n v="-0.005547795058226795"/>
    <n v="-0.005547795058226795"/>
    <x v="3"/>
    <n v="13400.66428206438"/>
    <n v="-74.34413908099312"/>
    <n v="-74.344139080993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6230906867d9ff79d6c579b67c12d9b042fb89c057ec6b51d7542f99250dbbf"/>
    <n v="1"/>
    <n v="1"/>
  </r>
  <r>
    <s v="3af874bc-54bd-4537-8b8f-a29b62fd74c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cfe3c4c6154aa2fd2e3869c79faddc61c5d410a750b5dcfbeff64ebc4a6fb"/>
    <n v="1"/>
    <n v="1"/>
  </r>
  <r>
    <s v="9ea4f408-0145-4555-8dfd-de34181e407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ba0c3169e98bb4c83a727ddfda2f1d4cd030a626ae42779147a998387f6f6c"/>
    <n v="1"/>
    <n v="1"/>
  </r>
  <r>
    <s v="427d9da7-3a85-495e-8e1d-ab0da39d0401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d071d79942f85478dd93aa472974f05d452b64000be7e784fecea7c7260aad"/>
    <n v="1"/>
    <n v="1"/>
  </r>
  <r>
    <s v="7306ae4f-c4bd-4005-8f77-cc4548e9e2e4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1cae21809140cdb144f61bad75f11f2073396516bd4b335ab772f90987fc8"/>
    <n v="1"/>
    <n v="1"/>
  </r>
  <r>
    <s v="4c38068a-0add-4ea9-9a68-70fa45ff19e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5c69f7f33c5c5f3196dd401bc9aa15730a5df70686277da2f1b77f8c8137b"/>
    <n v="1"/>
    <n v="1"/>
  </r>
  <r>
    <s v="ef1a09f1-f64c-4b04-ab39-6a63a0df33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81907391abf011b44c5222b15550194f0d7452f79137574a88eccc2be853c"/>
    <n v="1"/>
    <n v="1"/>
  </r>
  <r>
    <s v="087f0b11-a051-4964-baf9-32c1b95bba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1fce0b961ff0f0b7329cbafbd2908054ea3b9ca93b2f445de510235dcd8b58"/>
    <n v="1"/>
    <n v="1"/>
  </r>
  <r>
    <s v="2e572fa5-b975-4549-b7ff-4a02ca93c12b"/>
    <d v="2022-03-04T00:00:00"/>
    <x v="383"/>
    <d v="2022-03-04T00:00:00"/>
    <n v="-0.016023920065152"/>
    <n v="-0.016023920065152"/>
    <x v="3"/>
    <n v="13400.66428206438"/>
    <n v="-214.7311732757372"/>
    <n v="-214.731173275737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e5e4023f-73a3-43de-b516-da8482e68845"/>
    <d v="2022-03-04T00:00:00"/>
    <x v="383"/>
    <d v="2022-03-04T00:00:00"/>
    <n v="-0.174474432469784"/>
    <n v="-0.174474432469784"/>
    <x v="3"/>
    <n v="13400.66428206438"/>
    <n v="-2338.073295331289"/>
    <n v="-2338.07329533128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bbcab74f-c08b-4d91-8edc-1ff45bbcea91"/>
    <d v="2022-03-04T00:00:00"/>
    <x v="383"/>
    <d v="2022-03-04T00:00:00"/>
    <n v="0.01657518058865761"/>
    <n v="0.01657518058865761"/>
    <x v="3"/>
    <n v="13400.66428206438"/>
    <n v="222.118430483191"/>
    <n v="222.118430483191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fd7774f3022f4c0f838234e1fab2063b8405b8a5dbef01acde26c4ac3f6cc29d"/>
    <n v="1"/>
    <n v="1"/>
  </r>
  <r>
    <s v="f60cd7f6-f2c1-4a2b-985b-da3da871ecc6"/>
    <d v="2022-03-04T00:00:00"/>
    <x v="383"/>
    <d v="2022-03-04T00:00:00"/>
    <n v="0.1748407711491645"/>
    <n v="0.1748407711491645"/>
    <x v="3"/>
    <n v="13400.66428206438"/>
    <n v="2342.982476987202"/>
    <n v="2342.982476987202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520d2cc3dabe2bb5e37e815d1717845348029b6bc6be08b313d3e1a217498245"/>
    <n v="1"/>
    <n v="1"/>
  </r>
  <r>
    <s v="c3bcfbfc-91d3-4381-8349-cbb185a9013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844ce2550881ac631d9317ad30893cf730df984c65aa7651bdd185ae0f6011"/>
    <n v="1"/>
    <n v="1"/>
  </r>
  <r>
    <s v="ac4104cd-645a-4321-9d49-960134cc5b6c"/>
    <d v="2022-03-04T00:00:00"/>
    <x v="383"/>
    <d v="2022-03-04T00:00:00"/>
    <n v="-0.001787815088577632"/>
    <n v="-0.001787815088577632"/>
    <x v="3"/>
    <n v="13400.66428206438"/>
    <n v="-23.95790980043805"/>
    <n v="-23.957909800438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231150ddfac013b4f7ad7221fa030d1998048acf05fd975d2d4cf3b72cb6d0"/>
    <n v="1"/>
    <n v="1"/>
  </r>
  <r>
    <s v="c10c536f-eede-4175-a88e-00a53d8e765d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04dfed0cd7325bf6ebed12bf85c35b1049fc34343fe8c64914d1d38bc82955"/>
    <n v="1"/>
    <n v="1"/>
  </r>
  <r>
    <s v="23ad9c84-b904-4e0e-ae64-a02ecba3497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b90c4eaafd29fd87198c9d138c9dbbb5facca72d30bcc7e5101a619b649c9"/>
    <n v="1"/>
    <n v="1"/>
  </r>
  <r>
    <s v="001f0383-c46e-43c8-b599-b3e81f9a9328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f0f45f236e472e68af02fb4000119af3b652a86954dc79418c1f069087f82"/>
    <n v="1"/>
    <n v="1"/>
  </r>
  <r>
    <s v="b9dbc48d-b71a-4887-afaa-ef87c6ae545f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404fd068f449c95140d8236564bd1b285ec44e3ed87f6d4bc157da8f74840d"/>
    <n v="1"/>
    <n v="1"/>
  </r>
  <r>
    <s v="e887efe4-389f-43a2-95f9-a9d9bd5df8ba"/>
    <d v="2022-03-04T00:00:00"/>
    <x v="383"/>
    <d v="2022-03-04T00:00:00"/>
    <n v="-0.003343979720735102"/>
    <n v="-0.003343979720735102"/>
    <x v="3"/>
    <n v="13400.66428206438"/>
    <n v="-44.81154960360251"/>
    <n v="-44.811549603602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6fa9a00ccb3faa4e02930cafb16fae78824280c113940bf21f7ec6b22b3bca"/>
    <n v="1"/>
    <n v="1"/>
  </r>
  <r>
    <s v="0ba72d96-1ff3-413f-b452-9c397fce3724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08371d63a2b269748ad6fa241ebbb050034f7dae688bff8273a03419b1374c"/>
    <n v="1"/>
    <n v="1"/>
  </r>
  <r>
    <s v="98a72cf4-3a46-43f5-a273-e03857ddc3b9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813872ec49eb1f552348b8e30b052fe053d683c0696c0e4ed4808547ef91ee"/>
    <n v="1"/>
    <n v="1"/>
  </r>
  <r>
    <s v="5d2e7513-c19c-4561-9fa0-117751365cff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0d93a692fb7a0136cba1dbcd229ee39a1ab409756a0549a86201d36622dbe8"/>
    <n v="1"/>
    <n v="1"/>
  </r>
  <r>
    <s v="59ff1aca-3fd3-4e22-b42a-4354ac24aff8"/>
    <d v="2022-03-04T00:00:00"/>
    <x v="383"/>
    <d v="2022-03-04T00:00:00"/>
    <n v="-0.002759765631387324"/>
    <n v="-0.002759765631387324"/>
    <x v="3"/>
    <n v="13400.66428206438"/>
    <n v="-36.98269272340097"/>
    <n v="-36.98269272340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004e503cfbd4accebfa16705bd4ff126dafae58fed044cc53d14a72a8d2c4"/>
    <n v="1"/>
    <n v="1"/>
  </r>
  <r>
    <s v="5d6a8a13-c721-4c20-8532-9915f2e901c9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26dea8800857e18ad44841d3b007335c2cfd85f46f803d33415ccf5c371fe"/>
    <n v="1"/>
    <n v="1"/>
  </r>
  <r>
    <s v="479b101b-fc98-42f5-92af-c2993365d226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faffb44e4a45ae7d9b08f9dd826d616f6705436a0de51a9cc07231e4caf867"/>
    <n v="1"/>
    <n v="1"/>
  </r>
  <r>
    <s v="11b42b94-9faa-43e5-8f68-22ef9913278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b140b251a5db3a6bed6c12b32fa246dd62165f03851888afae311cfa2c89de"/>
    <n v="1"/>
    <n v="1"/>
  </r>
  <r>
    <s v="33818e1c-8884-4734-873d-695b5942357d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45826332458cda147838f180c058066f2bc74856d358200ca349b7fde6e70e"/>
    <n v="1"/>
    <n v="1"/>
  </r>
  <r>
    <s v="b07abccf-f3d2-4e0f-8a60-b54e328bdda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36e5d9040d6c7a5b35b8191e55af7e340625f04d0f422d8c27494b2fd8ab95"/>
    <n v="1"/>
    <n v="1"/>
  </r>
  <r>
    <s v="56c20bc2-6f0c-45a8-a25a-6b2bf6cd2737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89b0b1c7c6b8d099f6d5db8a6c404c3969e80276dbb63231acf08d9cdbf9d"/>
    <n v="1"/>
    <n v="1"/>
  </r>
  <r>
    <s v="00798a5e-a37d-4e43-989a-e7c78b63fd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6f44be3c87e7e85ba91489008a89219f9eb9fcb87556eec37384089aade04"/>
    <n v="1"/>
    <n v="1"/>
  </r>
  <r>
    <s v="5c828af2-fce5-4fed-9530-2a03c496e527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6c9cb1f36c01940c20aa4ce2c8e75223389def03903381ba4918428531448"/>
    <n v="1"/>
    <n v="1"/>
  </r>
  <r>
    <s v="133708c3-ab6c-4312-97fd-5a9b1c2e041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b35b9c8b0a7b8119717b96e5c018e69f579f8f5a5a28025e001f897504dbc"/>
    <n v="1"/>
    <n v="1"/>
  </r>
  <r>
    <s v="e18d26dd-ae0d-4592-a6ed-8345493d146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e0d50916fb8a67dfa051c9499754cf9ec3eccc71413ade36b1570f5c2dcfab"/>
    <n v="1"/>
    <n v="1"/>
  </r>
  <r>
    <s v="cdc1bbd1-4f34-4e64-9f31-21c366e2831b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8cc0661fc97e5618628a844a15faa1ba25ead30757721539681de5c0923c4"/>
    <n v="1"/>
    <n v="1"/>
  </r>
  <r>
    <s v="1d2d0295-e932-4ea6-a9d7-247ef8807ff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7fb3a59aab4566a3686ada7202a40177ecc1ff123da889f2cbf181a07de5fe"/>
    <n v="1"/>
    <n v="1"/>
  </r>
  <r>
    <s v="c014f176-3af1-42ab-9c61-5ed043a5041e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9b0ccdb457a3df97c368f3f634c1df512123eaa1c9d5782f85c568f61a68ba"/>
    <n v="1"/>
    <n v="1"/>
  </r>
  <r>
    <s v="e172c1ab-750b-4689-84cf-c96e833df67f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5f93e6dbcd77f8c40d952b9acde53742f0956f804b0774b3ed0a411832851a"/>
    <n v="1"/>
    <n v="1"/>
  </r>
  <r>
    <s v="08332ba7-0408-46cd-9440-44f5e8f990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5e2bfd4c4e710a9fcc0d08b8b0f844f78d376226e6201319c01ec29649a3e0"/>
    <n v="1"/>
    <n v="1"/>
  </r>
  <r>
    <s v="0ff4fab7-3c6b-4a09-8bee-06ccf478f9d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dafdf62a53556c4281202c1dd0a03c89e1805334ff8e4a5f443e60d938026"/>
    <n v="1"/>
    <n v="1"/>
  </r>
  <r>
    <s v="9d845c5f-14e0-4eff-bd84-0e5f20554aa0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02ff01dd256fb8bdc029b42c0f61abdbe8aac52c92e136f51af8863876c634"/>
    <n v="1"/>
    <n v="1"/>
  </r>
  <r>
    <s v="366a98b0-81cf-4d12-b39f-cd5a7255e958"/>
    <d v="2022-03-04T00:00:00"/>
    <x v="383"/>
    <d v="2022-03-04T00:00:00"/>
    <n v="-0.002544232343358296"/>
    <n v="-0.002544232343358296"/>
    <x v="3"/>
    <n v="13400.66428206438"/>
    <n v="-34.09440348891449"/>
    <n v="-34.094403488914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434ccdd084b73dd7cf3f4ee79ea1cf4b60a15a5fb59e921f1be0d420ff4d8e"/>
    <n v="1"/>
    <n v="1"/>
  </r>
  <r>
    <s v="6b627c22-357f-4618-8f05-a0fb46deba54"/>
    <d v="2022-03-04T00:00:00"/>
    <x v="383"/>
    <d v="2022-03-04T00:00:00"/>
    <n v="-0.001726076588854242"/>
    <n v="-0.001726076588854242"/>
    <x v="3"/>
    <n v="13400.66428206438"/>
    <n v="-23.13057289236657"/>
    <n v="-23.130572892366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a8e70ead8c444ed35624330fb6e8b1bb6caf93e3811ce7e9385fad7455d9b3"/>
    <n v="1"/>
    <n v="1"/>
  </r>
  <r>
    <s v="bca8b411-9f82-466a-b275-811f4c0e46df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eb55219e81cd7fa17e260f6ff881db673e392de198902e4e31e09525d990ef"/>
    <n v="1"/>
    <n v="1"/>
  </r>
  <r>
    <s v="a9695686-5dc2-4008-953b-db1266618f1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af3239d26fb20649e5affb34b50cf751970d14e13f6b16440296885f6d6674"/>
    <n v="1"/>
    <n v="1"/>
  </r>
  <r>
    <s v="90c815aa-c6bc-4414-a018-57f667e9289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22dc2796ed82ca2d23610254cfd076dda20342133e39178a30d0610ea6c1cd"/>
    <n v="1"/>
    <n v="1"/>
  </r>
  <r>
    <s v="19e11a1a-ab7c-435b-900b-10b31c0f55f3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0e6821999d15265b67e43416a574dde6d83c9e34f15229369e9eccae803ac3"/>
    <n v="1"/>
    <n v="1"/>
  </r>
  <r>
    <s v="e3c47212-aa61-4a72-8cc1-db3f80d57eb1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f96935e9a3dbef8bf4e3d0574b8cd7d139a24d8bc15a45d54e8e6992cc181"/>
    <n v="1"/>
    <n v="1"/>
  </r>
  <r>
    <s v="bfdfa764-85c5-482b-8d4d-071bff625ef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2d89659cdc705e3152b9cdcf464a577268aa155209c4768db4f5138d3f8475"/>
    <n v="1"/>
    <n v="1"/>
  </r>
  <r>
    <s v="586f2d52-4357-40e4-8eb3-2433bf73fc2b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9add046d94b71198967cea949650848b37070ea9129d795ca899990c91c682"/>
    <n v="1"/>
    <n v="1"/>
  </r>
  <r>
    <s v="695ad125-9ac0-48f3-85d4-5a1f572d21f4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51668f42bf2faa127e8080c6a96a26cfb02fd5cf22ecec220e4c6e3c6d6e7"/>
    <n v="1"/>
    <n v="1"/>
  </r>
  <r>
    <s v="9f0052b5-031b-4f31-b494-1cf1217c72c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606b14dfa32afd6cb01822f04000712c482d0b005b6397bf6ab03cf1d2f434"/>
    <n v="1"/>
    <n v="1"/>
  </r>
  <r>
    <s v="dbedc9d7-7224-4f1c-b193-eca1a08dfab6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251d940f4dd872490e8c830b4a57f6ded83e17b12a0cdf9eea9e96fb66647"/>
    <n v="1"/>
    <n v="1"/>
  </r>
  <r>
    <s v="b5966cb1-464f-4faf-ac81-2221ca2df89d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4ad8afb47cc42e1d4455accac9b465f29910368ea46c1aff163e237da5ada3"/>
    <n v="1"/>
    <n v="1"/>
  </r>
  <r>
    <s v="65bc575a-639f-4811-95a6-4e3242e6dd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02598abf667120da47173d9e0b40fd50082191b1483eb669cc40efc7ad5434"/>
    <n v="1"/>
    <n v="1"/>
  </r>
  <r>
    <s v="0f653b4e-4e65-4e17-b299-3dc97988df93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b124d5a1a9e34a581369f40208d1d166f3443864b687831fffad27e2025b2e"/>
    <n v="1"/>
    <n v="1"/>
  </r>
  <r>
    <s v="8a9668b3-4723-4964-b5fe-7b9d80c87569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43cac7d5733afa71a296e523eabb9c0778e07d03509b9222771aa100e1fd67"/>
    <n v="1"/>
    <n v="1"/>
  </r>
  <r>
    <s v="d45c7940-02ac-48a3-a349-6098bf0ca085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ea127525451e0d8bcd4f645be500693d0fb3a203f6de2b4270095eb263b8e"/>
    <n v="1"/>
    <n v="1"/>
  </r>
  <r>
    <s v="2f2b450c-4d88-43b6-89b7-b282ac3704d8"/>
    <d v="2022-03-04T00:00:00"/>
    <x v="383"/>
    <d v="2022-03-04T00:00:00"/>
    <n v="-0.00181357505553199"/>
    <n v="-0.00181357505553199"/>
    <x v="3"/>
    <n v="13400.66428206438"/>
    <n v="-24.30311046951047"/>
    <n v="-24.303110469510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6513ecc59173f778eaecf69dc20929cb9c0ace57177ee57a137e6de7b09444"/>
    <n v="1"/>
    <n v="1"/>
  </r>
  <r>
    <s v="bb746d92-5c12-403c-b7a7-6ad7b8ac2577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fbdb41ba8e4067f0145053a1120e89a18b8508890cf071ce74eeed3514480"/>
    <n v="1"/>
    <n v="1"/>
  </r>
  <r>
    <s v="7d37047e-fe3b-4f3f-b6b1-a2bf0d579f9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06712156a475b1800008a5a5297738a24fc181cebb24e7ee7081a0207299b3"/>
    <n v="1"/>
    <n v="1"/>
  </r>
  <r>
    <s v="95cb0479-501a-4b8e-b55c-105ef158bf6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8a44438e36022f7ff55295d80948504960bccaaf7802fdc8ee571a6f31d5b"/>
    <n v="1"/>
    <n v="1"/>
  </r>
  <r>
    <s v="e4b3f49b-f845-4028-bfbd-664967ab20b3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3d6bad7fa42b6e7ba45e31689970bf12c7f3c0e3c7b493680e67065044c5b5"/>
    <n v="1"/>
    <n v="1"/>
  </r>
  <r>
    <s v="73966228-9dc1-4c9b-8bb7-d4fad714bb46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66c486c58cc54d8ec03a094f099c15c8616f7d4c843da534f4c9c9a882180a"/>
    <n v="1"/>
    <n v="1"/>
  </r>
  <r>
    <s v="a736b56f-e551-4544-883a-c6f01e54e547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0b81c1ce0a5b3917da8bd9912a0e5b284304ecada337f99660e15bc5fe4fe"/>
    <n v="1"/>
    <n v="1"/>
  </r>
  <r>
    <s v="c4f87de1-1322-4c15-8f48-71d44727cf0c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25ece123dfe3d36acfd91b4b5445ad8b8d5d8ba2686f4af32484cacd51d2f"/>
    <n v="1"/>
    <n v="1"/>
  </r>
  <r>
    <s v="671633f3-05d7-4cdb-9905-9362e5eda66b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7e43886e9f3fb224e325f1222ea7d2dd6afd2d2882ce097f5bc95b8199d364"/>
    <n v="1"/>
    <n v="1"/>
  </r>
  <r>
    <s v="4f8a05b5-9ed2-4904-9ce4-2f9de0bdad96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24f55508c4c2bb4cb59509a5069be7a4a5f7c722f0cdfcbd5f1d836b8d277d"/>
    <n v="1"/>
    <n v="1"/>
  </r>
  <r>
    <s v="43d10698-3fba-40d6-a061-62cd092d0b7f"/>
    <d v="2022-03-04T00:00:00"/>
    <x v="383"/>
    <d v="2022-03-04T00:00:00"/>
    <n v="-0.00187516748428064"/>
    <n v="-0.00187516748428064"/>
    <x v="3"/>
    <n v="13400.66428206438"/>
    <n v="-25.1284899294881"/>
    <n v="-25.1284899294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c0ebc4df24cdf74f50f1908452f9a1b3fc6c4ec4930d30030de22138ff80cb"/>
    <n v="1"/>
    <n v="1"/>
  </r>
  <r>
    <s v="0e1c245b-f7e8-4d6b-a0b3-4da9f21764d9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18da00a6cbb0807292603e4f21461cf82b5584f00677a7ebcf169bbb037060"/>
    <n v="1"/>
    <n v="1"/>
  </r>
  <r>
    <s v="f8004725-b95c-4b55-bd41-47b47c5ed84a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11237018eacc5869c18693a7c0a8b0b392fbdabbdd5db42cef0157a7e3fec"/>
    <n v="1"/>
    <n v="1"/>
  </r>
  <r>
    <s v="17df7426-f23a-4dd8-b286-e44f3da06839"/>
    <d v="2022-03-04T00:00:00"/>
    <x v="383"/>
    <d v="2022-03-04T00:00:00"/>
    <n v="-0.001872943217537698"/>
    <n v="-0.001872943217537698"/>
    <x v="3"/>
    <n v="13400.66428206438"/>
    <n v="-25.09868327759218"/>
    <n v="-25.098683277592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4aeb682daf5d0e46e6ba3f7a3cb924de3450f5f72ecfe8876da225b1f07b27"/>
    <n v="1"/>
    <n v="1"/>
  </r>
  <r>
    <s v="22d9fcb6-f488-4204-b26a-5ad9a1e938f6"/>
    <d v="2022-03-04T00:00:00"/>
    <x v="383"/>
    <d v="2022-03-04T00:00:00"/>
    <n v="-0.005573135513088624"/>
    <n v="-0.005573135513088624"/>
    <x v="3"/>
    <n v="13400.66428206438"/>
    <n v="-74.68371800935128"/>
    <n v="-74.6837180093512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088df0ae96ee7b21c134ba5da53b21c890afb671ea0c4852cfd969b036f73"/>
    <n v="1"/>
    <n v="1"/>
  </r>
  <r>
    <s v="2c9fec94-32d0-47cb-a6a9-e74950cec804"/>
    <d v="2022-03-04T00:00:00"/>
    <x v="383"/>
    <d v="2022-03-04T00:00:00"/>
    <n v="-0.002002497741535644"/>
    <n v="-0.002002497741535644"/>
    <x v="3"/>
    <n v="13400.66428206438"/>
    <n v="-26.8347999599113"/>
    <n v="-26.83479995991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37d08e97d912690ecc844f161379136e0e8b156e5258f746d64355e73384c"/>
    <n v="1"/>
    <n v="1"/>
  </r>
  <r>
    <s v="e0ff06ca-dbdb-463c-ac40-fadb3735eba0"/>
    <d v="2022-03-04T00:00:00"/>
    <x v="383"/>
    <d v="2022-03-04T00:00:00"/>
    <n v="-0.00278428530432962"/>
    <n v="-0.00278428530432962"/>
    <x v="3"/>
    <n v="13400.66428206438"/>
    <n v="-37.31127262880671"/>
    <n v="-37.311272628806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48fd7c533cab5651f29d65b7f060764905550e98071764ff181a8ef5f69813"/>
    <n v="1"/>
    <n v="1"/>
  </r>
  <r>
    <s v="dab146fe-45ae-4607-be2e-dd2b4ed80b0a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e1e048acadedae5a148f328a1cb8c3bb3f457203e40a642d484af1c237db5b"/>
    <n v="1"/>
    <n v="1"/>
  </r>
  <r>
    <s v="5bdbdfd1-4a44-4ce8-a561-671dad9605f7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703dbf6e3ef144b58f82d3215e32cde8c1f6f3d62b27d1ae52e8bfdf8ffa3c"/>
    <n v="1"/>
    <n v="1"/>
  </r>
  <r>
    <s v="25614490-8630-4084-8a9d-b63155c6f79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faa481799503b1d2c1753718242d6f7feb61b829a41f28534514288b022e9"/>
    <n v="1"/>
    <n v="1"/>
  </r>
  <r>
    <s v="d8b484fc-009d-4b1a-982e-6c3176bc28e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7c4898696a3a814409cba6e4087be06fa084942f2180bf87c92127a515ffe4"/>
    <n v="1"/>
    <n v="1"/>
  </r>
  <r>
    <s v="caf06dc6-1ca8-4808-a8b7-44efb2a2fea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f14b9feabfb84cbc7bc7946e9b4eec44f6c2834f4050aeb6af71f801c68300"/>
    <n v="1"/>
    <n v="1"/>
  </r>
  <r>
    <s v="e7692967-a7f7-472b-99f5-5eb74c794fed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14f7c597fb196bf1627c414fa87abc51cae58450aa161a872bac86efc8d29"/>
    <n v="1"/>
    <n v="1"/>
  </r>
  <r>
    <s v="c37fd08d-d4ce-48e3-85f8-4b18f6f13a1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be227f78fad9b73caf36c973e4f2552ae0f7100fe3afc55b5819a6770beccf"/>
    <n v="1"/>
    <n v="1"/>
  </r>
  <r>
    <s v="580f0adc-bf75-492e-9879-c67e075b6ef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4942f967a81bce092a203710156adc2ef5db7de6dbb30f234e8aac17fd0b28"/>
    <n v="1"/>
    <n v="1"/>
  </r>
  <r>
    <s v="be6aba3f-cff9-4363-86d4-a54ec04f2489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ede5f6d6a3f746357971c381efebfee19ff5a5d1519392b4e8c58c172120a"/>
    <n v="1"/>
    <n v="1"/>
  </r>
  <r>
    <s v="533f4fc3-9e9d-460a-b424-402e30ccd74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14ac524595adffff44c96dd1961d352370f83aacada208744b013b6d2d7761"/>
    <n v="1"/>
    <n v="1"/>
  </r>
  <r>
    <s v="abd5d5ee-5fc6-4e81-9568-600dca02a1bc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d89badbfbb7ba76924a8f0d01a95bc9be2d9924131ec28c4c2128703d80634"/>
    <n v="1"/>
    <n v="1"/>
  </r>
  <r>
    <s v="600996fc-b01d-4f27-8968-e75c9ac35654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560e9bb03fea0a3dad0a7d1f2caf984d35211a692004b8c0f72f2b9db7f14"/>
    <n v="1"/>
    <n v="1"/>
  </r>
  <r>
    <s v="076285b6-835f-4529-ac7f-43c561e36f86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edb2a93566ba06511ad3d1b4bcdbc24eeb788df331f4c268bc780360c8931"/>
    <n v="1"/>
    <n v="1"/>
  </r>
  <r>
    <s v="483488ba-d629-4c1c-a6d6-62c9878f7d00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af6cff795f2d37dd103614a3d38b2ed5b272b93fad4e2a5337de0ce7db490"/>
    <n v="1"/>
    <n v="1"/>
  </r>
  <r>
    <s v="2aba2dcd-b5d3-4d2c-a36d-486a68f4781e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53d20ebba72a59ba8550548bfd2467d1d69bdabab5359508bb97eaeb1b3584"/>
    <n v="1"/>
    <n v="1"/>
  </r>
  <r>
    <s v="52eff3d2-3597-4834-89d8-4fc37f248c6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04bec26ed6c5aee7c7e67e3b7eab46a4d991cf42ada1d6f522e1d55214b3f8"/>
    <n v="1"/>
    <n v="1"/>
  </r>
  <r>
    <s v="172beed2-757b-4ef9-8dad-d1bfb8a7a69c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5c8224ae92dc5938f4fc984b03981eebc2129de051f044c5fed4bf26e5f7ea"/>
    <n v="1"/>
    <n v="1"/>
  </r>
  <r>
    <s v="12bce690-28dd-4d03-8480-8176f55d04d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2785e262125928991d9f6e4281ce204a9f6861d412165cd315896b6d31bdff"/>
    <n v="1"/>
    <n v="1"/>
  </r>
  <r>
    <s v="0134cda1-e3d8-4490-a7da-5b7bc9cda795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9f7eb74f1c5dc5e25bae1c7182cf192061842f171be1fbd1ba230e4c09c970"/>
    <n v="1"/>
    <n v="1"/>
  </r>
  <r>
    <s v="7c3ceca5-f133-4a32-820e-cf3d9f21240d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e1864afebe29f1876f23a5dd73fb66154e5bf1bec8cdef35529b6f14e1c455"/>
    <n v="1"/>
    <n v="1"/>
  </r>
  <r>
    <s v="87f1e54f-4613-479f-9c76-2dcb848e799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96c52016bf4b285433c6409092214028bcaeb01eb297b3884df7a62be0c2f0"/>
    <n v="1"/>
    <n v="1"/>
  </r>
  <r>
    <s v="794c19d2-a06f-4a93-9d24-94aee428d55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74fc02808115ccc1596f6d26fc78bf37ea6c87f8692dfac229008536ede4f"/>
    <n v="1"/>
    <n v="1"/>
  </r>
  <r>
    <s v="a169cc47-bc5c-4b0c-9ee9-2b2160d81e6a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e8537170dca3b2cfa7f68a257e54cba707e6f73b822fe2add8710f83172321"/>
    <n v="1"/>
    <n v="1"/>
  </r>
  <r>
    <s v="a7ac595d-545e-4680-af4f-ca12cf1d1b9a"/>
    <d v="2022-03-04T00:00:00"/>
    <x v="383"/>
    <d v="2022-03-04T00:00:00"/>
    <n v="-0.002366280566522786"/>
    <n v="-0.002366280566522786"/>
    <x v="3"/>
    <n v="13400.66428206438"/>
    <n v="-31.70973146914498"/>
    <n v="-31.70973146914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c869ad6a13f81c7bc31fa8fde643c969f63295b8cc08dc63f4d05fd5cbba13"/>
    <n v="1"/>
    <n v="1"/>
  </r>
  <r>
    <s v="c5a76866-7f11-4d6f-afae-eb60724da1ce"/>
    <d v="2022-03-04T00:00:00"/>
    <x v="383"/>
    <d v="2022-03-04T00:00:00"/>
    <n v="-0.002289718540018796"/>
    <n v="-0.002289718540018796"/>
    <x v="3"/>
    <n v="13400.66428206438"/>
    <n v="-30.68374945521049"/>
    <n v="-30.683749455210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c70363a25ad29465229d94ee18b4fedbf5444f9efbad7a04d29dc2f8e7f864"/>
    <n v="1"/>
    <n v="1"/>
  </r>
  <r>
    <s v="ccaa83bd-5bd4-4776-be61-a7f08c91806b"/>
    <d v="2022-03-04T00:00:00"/>
    <x v="383"/>
    <d v="2022-03-04T00:00:00"/>
    <n v="-0.002476423570905304"/>
    <n v="-0.002476423570905304"/>
    <x v="3"/>
    <n v="13400.66428206438"/>
    <n v="-33.18572089389305"/>
    <n v="-33.18572089389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7f29be1951109f0676a085f3cfe99fd8111f11048eeb900f472d1c7f512627"/>
    <n v="1"/>
    <n v="1"/>
  </r>
  <r>
    <s v="355b1800-4fa9-4a0a-824b-73c6b81df18b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104da8727d3c5256d6055c32826f484627be223c8145128cfe87ed2b50042"/>
    <n v="1"/>
    <n v="1"/>
  </r>
  <r>
    <s v="3e12bac7-b834-43c5-89f2-0f2ff86334fe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c69657527a5163cc7a3c9f23e7f47c5dacf7a15c8fe239aaf80158a8fc7045"/>
    <n v="1"/>
    <n v="1"/>
  </r>
  <r>
    <s v="a2880596-7dd9-4896-b4e1-cb35e902c76b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ea2f446ce768a8380ba6098cea24e7170dcfcfb852ad9d37d7104724ec9c11"/>
    <n v="1"/>
    <n v="1"/>
  </r>
  <r>
    <s v="f5ec7da8-b172-4b36-bd7c-a0907f79f0f1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efa4b78f54918ccad1637010d4fe2c080ff20d2fb6145f8e0904bdec83f8d3"/>
    <n v="1"/>
    <n v="1"/>
  </r>
  <r>
    <s v="42931933-eed0-4e19-b0f3-4e99c318a2aa"/>
    <d v="2022-03-04T00:00:00"/>
    <x v="383"/>
    <d v="2022-03-04T00:00:00"/>
    <n v="-0.001973125821086496"/>
    <n v="-0.001973125821086496"/>
    <x v="3"/>
    <n v="13400.66428206438"/>
    <n v="-26.44119671465277"/>
    <n v="-26.441196714652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bda22f9389dde2befff935522ce87f82597dc2782e2048a2f07ed2e5ca77b3"/>
    <n v="1"/>
    <n v="1"/>
  </r>
  <r>
    <s v="f60febe5-409f-47c9-9682-bdbc58c594f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5bb0e26e4b63319b4059f0b03f1a02fad2c9c272409264839a0917e8b1780"/>
    <n v="1"/>
    <n v="1"/>
  </r>
  <r>
    <s v="457d158b-ce9d-48eb-8087-1eb237ccbff9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6983d8478954f31b2c0a55092a14aedaa13e7eca47c40443daa94a20dd2e7"/>
    <n v="1"/>
    <n v="1"/>
  </r>
  <r>
    <s v="cf0c2c14-e792-4558-9e70-5b8807fbcbe2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5668f177048145d4abd7ae3c94e309b7cae275c1ace6f06d8de2bd24409adc"/>
    <n v="1"/>
    <n v="1"/>
  </r>
  <r>
    <s v="1bb4b137-1b65-4069-9d09-fa66afebb044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7468155af4083b5b3a096fa2c33a0e02a59344cfa5a76aaf839dd1e53c9f3a"/>
    <n v="1"/>
    <n v="1"/>
  </r>
  <r>
    <s v="b24aadb3-0593-4431-b4d6-cb4d4381b25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ce56e4e183ad5b4524b474c53c3453a16919d03bd5512107418d958f5bb4af"/>
    <n v="1"/>
    <n v="1"/>
  </r>
  <r>
    <s v="045b4092-5713-4bf2-bb6a-e48a63c3ed7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d97354be5036dbdfd3e918254c6c300fc27a6dac3ad433fb975354b90f2a1"/>
    <n v="1"/>
    <n v="1"/>
  </r>
  <r>
    <s v="1fa03cdf-4b00-4681-9824-034232254834"/>
    <d v="2022-03-04T00:00:00"/>
    <x v="383"/>
    <d v="2022-03-04T00:00:00"/>
    <n v="-0.004948829767627297"/>
    <n v="-0.004948829767627297"/>
    <x v="3"/>
    <n v="13400.66428206438"/>
    <n v="-66.31760630506011"/>
    <n v="-66.3176063050601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8f11567f9c6620865b0958fce90f6735e2be4c6bb2e8b7868a3e669909f19b"/>
    <n v="1"/>
    <n v="1"/>
  </r>
  <r>
    <s v="5ed73edc-0bd8-433f-82cd-b95470e74752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bf9993ec4d171c7e2230e919d3fe32874d88491e6ef36c39f769e0c72a177e"/>
    <n v="1"/>
    <n v="1"/>
  </r>
  <r>
    <s v="13af6941-e29c-4e8f-bc6e-af344dbbfa17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a96c5b6f0804d611420b915b06d5ad0918351a4ac1721320132f0185c9499"/>
    <n v="1"/>
    <n v="1"/>
  </r>
  <r>
    <s v="9a2ff84a-07b0-434c-9b41-49f889631711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a397b020d7bffce5d6bcea62b5a8a078d5929c3aec013ab3cdf8ee4b74c919"/>
    <n v="1"/>
    <n v="1"/>
  </r>
  <r>
    <s v="c9c35bc0-e039-4870-bae6-5b40c60ab1c4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a51bbeef2a19be223c292cfe9eed05cf7565a508d57abf3ee04c4ea786bb4"/>
    <n v="1"/>
    <n v="1"/>
  </r>
  <r>
    <s v="3b38fed2-d429-449c-8c1e-bba50bf778e0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66d418aa9736d11cb40a02bcf6a0e86b669e5cb69dd453600b89616eeb96dd"/>
    <n v="1"/>
    <n v="1"/>
  </r>
  <r>
    <s v="6fd0f55b-5f96-4db4-9433-5b9ec714e201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bb1ff01fa38d609c967c54d30861a2418f2a1d0a67e73bbfc0602f86a1d88"/>
    <n v="1"/>
    <n v="1"/>
  </r>
  <r>
    <s v="f589efad-9ec4-4cde-af0c-717e08c8ece5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f595a2bb4f457b28356a8b08cbba681e3b1cb043285c795b683a9c211bdd11"/>
    <n v="1"/>
    <n v="1"/>
  </r>
  <r>
    <s v="5fe14d5e-78de-43bd-ad85-0c6fe411cba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e1fb3ded66baf317febd3feae74c408c93eb3c61f1a39e307728d8791b318a"/>
    <n v="1"/>
    <n v="1"/>
  </r>
  <r>
    <s v="cddf4d8d-3ea9-4d0c-b09d-4c0b46e8d43d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19d2695725b790a22a8473ddfe1b41f7655e78297493b5d67bb05bb60d97a"/>
    <n v="1"/>
    <n v="1"/>
  </r>
  <r>
    <s v="86d9b8a5-70b3-43fb-af63-2a6514fcc8a0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8e930b2210cd17ce17623e628f13489f288b851b31dc405c2f3957cab263fd"/>
    <n v="1"/>
    <n v="1"/>
  </r>
  <r>
    <s v="bf3437e7-473c-4c71-86ac-a35bd4e739f0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ad239cd76654dce6e709e84a0f5b9a9aea4a306971ef6293766998ad6d4de0"/>
    <n v="1"/>
    <n v="1"/>
  </r>
  <r>
    <s v="f584f17b-2fa6-495f-8a07-73f0c2685c6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a31defb1753357bf61787e69dbe1514751d5fff8b82017d53c1c060a826d68"/>
    <n v="1"/>
    <n v="1"/>
  </r>
  <r>
    <s v="30e5a2c6-5e99-4aa1-8f43-f8e316ab19e6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5ddc6ec6275f8755d2d75ccbde5c0c1095885c12b6d8c431bbcd30145abc9b"/>
    <n v="1"/>
    <n v="1"/>
  </r>
  <r>
    <s v="ed6e7309-492e-4091-b8e5-dbfe5f19f37a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d5f6ca786077016cfc7e67b14d5f6daa72b94ad1798664ca400957f388458"/>
    <n v="1"/>
    <n v="1"/>
  </r>
  <r>
    <s v="2b2e0327-8155-456c-94cc-0184e07d9a1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1512405777631fcb2215329ee634c7b910df372556d34df0398983c299f086"/>
    <n v="1"/>
    <n v="1"/>
  </r>
  <r>
    <s v="1cf5366f-0853-4299-a82e-e893e91419a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5646f4b59488c350b42dcca6c27b81028f9f0c5a149f827455f11b3bf1e29"/>
    <n v="1"/>
    <n v="1"/>
  </r>
  <r>
    <s v="c3c6f1d0-0468-46a5-9879-bd7b4d75bd1f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6d336d42c91d9856110c8ecb0a3c6f040a8381f4669215a2f17a86276ad13f"/>
    <n v="1"/>
    <n v="1"/>
  </r>
  <r>
    <s v="85827c07-b9e9-4d85-a6d9-2065d41cc464"/>
    <d v="2022-03-04T00:00:00"/>
    <x v="383"/>
    <d v="2022-03-04T00:00:00"/>
    <n v="-0.00133169010156002"/>
    <n v="-0.00133169010156002"/>
    <x v="3"/>
    <n v="13400.66428206438"/>
    <n v="-17.84553197875405"/>
    <n v="-17.84553197875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460487144564891c2c14e9a9cd6f4f94d0f9c02cd5c42d5efaf17b682d9dd6"/>
    <n v="1"/>
    <n v="1"/>
  </r>
  <r>
    <s v="e5d111e7-6e4e-43b8-b0ed-fe8a0a7a709a"/>
    <d v="2022-03-04T00:00:00"/>
    <x v="383"/>
    <d v="2022-03-04T00:00:00"/>
    <n v="-0.00202716083615998"/>
    <n v="-0.00202716083615998"/>
    <x v="3"/>
    <n v="13400.66428206438"/>
    <n v="-27.16530181112881"/>
    <n v="-27.16530181112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9da1648fb3dc8337090917a90f79f0ec3074017c3f8b1d65a3b5708997828f"/>
    <n v="1"/>
    <n v="1"/>
  </r>
  <r>
    <s v="a2c064b6-886c-4ab1-8af7-08b1c90edbd3"/>
    <d v="2022-03-04T00:00:00"/>
    <x v="383"/>
    <d v="2022-03-04T00:00:00"/>
    <n v="-0.001267216986058534"/>
    <n v="-0.001267216986058534"/>
    <x v="3"/>
    <n v="13400.66428206438"/>
    <n v="-16.98154940269988"/>
    <n v="-16.98154940269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e59e2649047d50189201af52b7ad89cfc6db410d057796e8daf1f26d034ea0"/>
    <n v="1"/>
    <n v="1"/>
  </r>
  <r>
    <s v="6e183e64-007b-40ad-9e8f-2e0e890da016"/>
    <d v="2022-03-04T00:00:00"/>
    <x v="383"/>
    <d v="2022-03-04T00:00:00"/>
    <n v="-0.00295803316976153"/>
    <n v="-0.00295803316976153"/>
    <x v="3"/>
    <n v="13400.66428206438"/>
    <n v="-39.63960944318503"/>
    <n v="-39.639609443185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d13a1cc45c056f17ba85560a7ea9933641d03cc1cbab14a80f565db6952338"/>
    <n v="1"/>
    <n v="1"/>
  </r>
  <r>
    <s v="fd8a8ba2-b513-4536-9b59-408bb3082a9e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f9f3c26177917c7cc5bb414aa970b51c2190965af9e8a99db01922f5fa05a"/>
    <n v="1"/>
    <n v="1"/>
  </r>
  <r>
    <s v="a186a817-2baa-4dc5-b14b-f82fb0f5ddcc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eec7474bfc9778e94f14a5fb00ad44fd17001ba85b018c28233df58f4a641"/>
    <n v="1"/>
    <n v="1"/>
  </r>
  <r>
    <s v="b02381f3-2736-47d5-aa8e-9cd1968dc778"/>
    <d v="2022-03-04T00:00:00"/>
    <x v="383"/>
    <d v="2022-03-04T00:00:00"/>
    <n v="-0.008152051398662668"/>
    <n v="-0.008152051398662668"/>
    <x v="3"/>
    <n v="13400.66428206438"/>
    <n v="-109.2429040036118"/>
    <n v="-109.24290400361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9a4459891c6bb0962026a1f3ffad6e57b5296f9b9f7d9ba82ed931963f441e"/>
    <n v="1"/>
    <n v="1"/>
  </r>
  <r>
    <s v="3e7634c0-f5b6-4d25-ad81-37879a118235"/>
    <d v="2022-03-04T00:00:00"/>
    <x v="383"/>
    <d v="2022-03-04T00:00:00"/>
    <n v="-0.00223686937137664"/>
    <n v="-0.00223686937137664"/>
    <x v="3"/>
    <n v="13400.66428206438"/>
    <n v="-29.97553548865076"/>
    <n v="-29.975535488650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9c64d6e06c208b05674388a26dabc1529cc8afc5cc0f00ec7200205eb1ad5"/>
    <n v="1"/>
    <n v="1"/>
  </r>
  <r>
    <s v="2716c437-6337-41f6-9216-919ede78b056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91c545f2af0184b8b0f3695096bf0a40b96745c2c3c672261bfb2afecfc805"/>
    <n v="1"/>
    <n v="1"/>
  </r>
  <r>
    <s v="7ed6680f-a6bb-4dde-945f-bfd4a2052b99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90bc73224556b0d13f976d9b5ade73366108bd84ceae07d2411f487b97830"/>
    <n v="1"/>
    <n v="1"/>
  </r>
  <r>
    <s v="20141b34-4713-4b28-a0d2-5f501f6f9c8c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f5d816e25d2e50d5cb09fe7ff5bb495893bc1557fad55c00693cf9922e9e1"/>
    <n v="1"/>
    <n v="1"/>
  </r>
  <r>
    <s v="c17c66d0-bf54-406c-b41e-4ab50e11fbdd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01dd9a181e1403b4e8e96a108fd6f3e1cb9f8c2b469ea21d76d115340fd81f"/>
    <n v="1"/>
    <n v="1"/>
  </r>
  <r>
    <s v="0e7f9017-40dc-40c1-88f1-37b6e177ba07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b8b6f5db5743f14610da09caafedc3d5fc3cef431f706aac6c6c419e273bfa"/>
    <n v="1"/>
    <n v="1"/>
  </r>
  <r>
    <s v="7ef372c3-3f31-449d-a2e5-2457be8b754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265099998cd94489f37ab31b8f18fc4160fd697c80a318c57fc98dea4cf805"/>
    <n v="1"/>
    <n v="1"/>
  </r>
  <r>
    <s v="f3ad1b85-7e73-4946-b6da-831c0740345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90f30d562fe46793b356af9fc98b9af9c0fe3908cdc39363fecfde8db72dc"/>
    <n v="1"/>
    <n v="1"/>
  </r>
  <r>
    <s v="201f88af-aa60-4e1e-96b1-cf0f145de1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d80f10b9433d6e72a75021320de4492aed770a164683431f74d2d8452401"/>
    <n v="1"/>
    <n v="1"/>
  </r>
  <r>
    <s v="23a661eb-ea42-4156-9928-0399c24d21e4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ae2cb761a0bc74a9ac683692afec8b988cc3c206243a9b65e049ab0e0dedd"/>
    <n v="1"/>
    <n v="1"/>
  </r>
  <r>
    <s v="ef7f8a36-da5e-4b7b-bb11-1a2b648ad0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8b20c3d93ec4d25b52902c5606bcc7091e83a871bfd54e2a834ef383c2d71e"/>
    <n v="1"/>
    <n v="1"/>
  </r>
  <r>
    <s v="a82c2e48-74fb-40a2-bb20-261129c202a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1f3113302f32a76eb9b8b3d85d6791273b267e4289b490b74eca38ade683bb"/>
    <n v="1"/>
    <n v="1"/>
  </r>
  <r>
    <s v="6fbca1c0-1a7a-40a5-bfd9-c358a8c639c0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b9de2a91eb3be132cc452b542d312323b29fd7646a4f3580b11c809fd2f03f"/>
    <n v="1"/>
    <n v="1"/>
  </r>
  <r>
    <s v="361ca381-9c2d-46c1-892b-68c99b7b3655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ef23b4a8563e5dc0467ce47ec5ce4fbe24d15e537ac35c9c2c4023bf5689a"/>
    <n v="1"/>
    <n v="1"/>
  </r>
  <r>
    <s v="b546b080-47c7-48d8-a85b-aad3ce72e231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6c28dbfa13f02f59691e205ec8ec9256e2ff38627e7a89fb9b935c0523229e"/>
    <n v="1"/>
    <n v="1"/>
  </r>
  <r>
    <s v="e34a79ee-6b0c-4b8c-84a5-bab0a3114595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76c1c78a68dfe71715c84291662e8dcae27938bb38c82e49e766494b30d65d"/>
    <n v="1"/>
    <n v="1"/>
  </r>
  <r>
    <s v="44dbfe67-7e76-46f5-8cfa-5dab5fba9d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bbb3bfb49bfa728d79e505a0b1fe434d23a0fa67aa1e406053559524971d05"/>
    <n v="1"/>
    <n v="1"/>
  </r>
  <r>
    <s v="93fba782-5b47-4056-8e42-49a2eab4f359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34d930bc4719d7d8a309bdc6feda7a8628d590419bbf6e3e13fd882027ecf1"/>
    <n v="1"/>
    <n v="1"/>
  </r>
  <r>
    <s v="8816e7b3-cb14-4b48-994b-c7a32882f078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10b4bc1b7890b76972a7661cdb57d7f8acdf498ea7e57f6d9b37fd12e34453"/>
    <n v="1"/>
    <n v="1"/>
  </r>
  <r>
    <s v="6b735b1b-58fc-4aa1-ba5f-553466754bc6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c689528629ffeaa5f63300ee40dcc965961242cc86e5b012e6cd0924ccf72f"/>
    <n v="1"/>
    <n v="1"/>
  </r>
  <r>
    <s v="23b79c5b-37b3-4ba9-8d20-f78d355f6140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4feacd57975d7d000b335deb70c15bbb3e1b4f67b9f2f58a7d75db0e6aad6"/>
    <n v="1"/>
    <n v="1"/>
  </r>
  <r>
    <s v="801ca309-b432-412c-96c7-85ab8760dc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9a12dc5fcbdfcef0c1f13e650652c6c2107754ff97b4c96c1b86765cfef278"/>
    <n v="1"/>
    <n v="1"/>
  </r>
  <r>
    <s v="2b2babb9-f5cb-4ca1-ada1-8f5ed68a1ef3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2a85b8948578019213a483cf1a4abb9a036e56b6b611dc67a05d7ab751d1bf"/>
    <n v="1"/>
    <n v="1"/>
  </r>
  <r>
    <s v="bb850685-679f-43d0-933e-8715d2366db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8bfe48f86fd5af03697fdb50a3dfa4cba3e83660222ae77520d5b8d7f2d285"/>
    <n v="1"/>
    <n v="1"/>
  </r>
  <r>
    <s v="ab2bad45-c722-42bf-9d51-9551b88144f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18fca1b654177bc34335ae712ccf16f2189c3dae5e6dae537d6ae021debe5"/>
    <n v="1"/>
    <n v="1"/>
  </r>
  <r>
    <s v="e1875a31-ca73-4daa-b274-66518d843c5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580d687d4560f71b16192d54a798d179f76a6ea5ead190f02107b7b5bc6d26"/>
    <n v="1"/>
    <n v="1"/>
  </r>
  <r>
    <s v="760c6f46-10df-424b-90a7-bbfee27262f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c7798a0749e6d287d4c77fbfe9eb384ef40bbab1107b011ae251c369a6f87"/>
    <n v="1"/>
    <n v="1"/>
  </r>
  <r>
    <s v="33de070f-19fc-4e5f-9e66-c002d324a99a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eb9ffa1d4fbc7242fe2c6163c4cc4fc79e3eeb84b447e6bdfc3cbf682455c9"/>
    <n v="1"/>
    <n v="1"/>
  </r>
  <r>
    <s v="0357086e-3a34-45e4-8fb3-9ca2f2eb77d6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102c683122c0792aee88af27ae4235af6672a7afdaafcb2c6507f97c6d68c7"/>
    <n v="1"/>
    <n v="1"/>
  </r>
  <r>
    <s v="5c89c049-a84b-49fa-bbd3-f0aa9ad1a1b9"/>
    <d v="2022-03-04T00:00:00"/>
    <x v="383"/>
    <d v="2022-03-04T00:00:00"/>
    <n v="-0.001987044503167906"/>
    <n v="-0.001987044503167906"/>
    <x v="3"/>
    <n v="13400.66428206438"/>
    <n v="-26.62771630047453"/>
    <n v="-26.627716300474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7cf1235a63513d349418bf14567290cf7bc95c0354e120821459da686cf4c"/>
    <n v="1"/>
    <n v="1"/>
  </r>
  <r>
    <s v="f5f816d6-122e-4eb1-a3e2-f5880858ee3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e280349e676fbe33c3ee66f3cd40d40245631dbe4b8037a95211ca26d068"/>
    <n v="1"/>
    <n v="1"/>
  </r>
  <r>
    <s v="a6f3dee5-17b7-4bf6-a3c5-2abd7845a2c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762240ff6137ee1a71ba8c4268cb662336ef768343695a4a6be770a1992227"/>
    <n v="1"/>
    <n v="1"/>
  </r>
  <r>
    <s v="3434d773-fa30-4611-b232-ca0de393ad1c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5a627391ca18350f4ada563025fdf0c0466e89e16700ac556e12c6e906ca2d"/>
    <n v="1"/>
    <n v="1"/>
  </r>
  <r>
    <s v="ed267c55-2a72-4c7c-89d7-e50738b7c5ce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5647b7f2a2570a9b2b5f6d26661235e07057b1606591669be01eb134da696"/>
    <n v="1"/>
    <n v="1"/>
  </r>
  <r>
    <s v="3d8198fc-e7f8-4860-a06d-29cfffd13a34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26ac0d9391890594d6f31a65bc648f0b835d3088d663d022fa010714d0059"/>
    <n v="1"/>
    <n v="1"/>
  </r>
  <r>
    <s v="8aad6502-e729-4c3d-acc6-e49241bac80a"/>
    <d v="2022-03-04T00:00:00"/>
    <x v="383"/>
    <d v="2022-03-04T00:00:00"/>
    <n v="-0.00175683795111817"/>
    <n v="-0.00175683795111817"/>
    <x v="3"/>
    <n v="13400.66428206438"/>
    <n v="-23.54279558092443"/>
    <n v="-23.5427955809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6e4ffebc066eb183a31334e4ceceae0e9c14614715643c2982069657c9d3d6"/>
    <n v="1"/>
    <n v="1"/>
  </r>
  <r>
    <s v="61ea9271-f435-4a16-a74c-3f941e0cce2d"/>
    <d v="2022-03-04T00:00:00"/>
    <x v="383"/>
    <d v="2022-03-04T00:00:00"/>
    <n v="-0.001846642631883752"/>
    <n v="-0.001846642631883752"/>
    <x v="3"/>
    <n v="13400.66428206438"/>
    <n v="-24.74623795882196"/>
    <n v="-24.746237958821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52243a3d77b60ce3a27e2364d7e5c2357a36c1f74c209d42162b6ae0a311e5"/>
    <n v="1"/>
    <n v="1"/>
  </r>
  <r>
    <s v="ec148653-45b5-417e-be98-b966f99dc148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250bb199c00742ed95a643a823a9ac64d5f7c2e96a0a5436273622f0f0a961"/>
    <n v="1"/>
    <n v="1"/>
  </r>
  <r>
    <s v="9d075a27-d10c-41e6-9047-4855ef317365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0d1d1a8a88cf9c8ad1e7f63640111cd3eff55ccf3c86bbabf1585020e8aea1"/>
    <n v="1"/>
    <n v="1"/>
  </r>
  <r>
    <s v="55390b3e-4209-41cc-bb6d-6951725cb7a6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17fb7d0b3ffe439c7dad983128a48fc52cb9da42fd4057cc187a2607edc18"/>
    <n v="1"/>
    <n v="1"/>
  </r>
  <r>
    <s v="5d33cebf-6e61-490b-91a7-5d96a5b6242c"/>
    <d v="2022-03-04T00:00:00"/>
    <x v="383"/>
    <d v="2022-03-04T00:00:00"/>
    <n v="-0.001502603500618344"/>
    <n v="-0.001502603500618344"/>
    <x v="3"/>
    <n v="13400.66428206438"/>
    <n v="-20.13588506084115"/>
    <n v="-20.135885060841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a7fa66891e64bf7547f347d56de9d47c8f8f3e587eda3a312ce6b120d76ec"/>
    <n v="1"/>
    <n v="1"/>
  </r>
  <r>
    <s v="39bdc3db-a255-4366-86b5-a4e5eb03cd39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4e028fbb01bae8aeb0ca4defe121f67300b2b23976f8b8e94146597813b2e7"/>
    <n v="1"/>
    <n v="1"/>
  </r>
  <r>
    <s v="b4c9aab7-c1d8-4042-a65d-ef8512d3d8c1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e77f3546bf1914c0735b1c5000e5d9464aa633df7aa4d3bd72b50ebd07662c"/>
    <n v="1"/>
    <n v="1"/>
  </r>
  <r>
    <s v="85fd0dd0-4ebc-4618-b49e-11cca0932f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2cb9d16cce2685ec0e08c3a6a2fd9eba60f1167dd99952abffbb03ccdbd5e"/>
    <n v="1"/>
    <n v="1"/>
  </r>
  <r>
    <s v="58d7a2bf-c43a-40d0-926a-a0aa15880d2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309d4c477dd11740afb771e7e6e37d7a8aa8f8ff581769af919a22a5717557"/>
    <n v="1"/>
    <n v="1"/>
  </r>
  <r>
    <s v="8586bedb-712e-4c36-8950-156283701cc6"/>
    <d v="2022-03-04T00:00:00"/>
    <x v="383"/>
    <d v="2022-03-04T00:00:00"/>
    <n v="-0.001190063679882"/>
    <n v="-0.001190063679882"/>
    <x v="3"/>
    <n v="13400.66428206438"/>
    <n v="-15.94764384837682"/>
    <n v="-15.94764384837682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8a0da95a83d037ab5625fd1a78f58174fb98211a0c1ec28988613b98639db30b"/>
    <n v="1"/>
    <n v="1"/>
  </r>
  <r>
    <s v="bd81e64d-2909-4181-a3f9-9b678c8a79ff"/>
    <d v="2022-03-04T00:00:00"/>
    <x v="383"/>
    <d v="2022-03-04T00:00:00"/>
    <n v="-0.003905600758312123"/>
    <n v="-0.003905600758312123"/>
    <x v="3"/>
    <n v="13400.66428206438"/>
    <n v="-52.33764458191684"/>
    <n v="-52.337644581916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010b91e22f87bcf4dec5470c2222b4fad1ad6d66a2b7209708611ec762bdd"/>
    <n v="1"/>
    <n v="1"/>
  </r>
  <r>
    <s v="d75ca4ee-c9f0-4e60-a781-f621015aaef9"/>
    <d v="2022-03-04T00:00:00"/>
    <x v="383"/>
    <d v="2022-03-04T00:00:00"/>
    <n v="-0.003794604730925431"/>
    <n v="-0.003794604730925431"/>
    <x v="3"/>
    <n v="13400.66428206438"/>
    <n v="-50.85022408226496"/>
    <n v="-50.850224082264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5d179870c0c0d64ae23ed3bf1720e811e96c75745184afa3006b5cb83c34b"/>
    <n v="1"/>
    <n v="1"/>
  </r>
  <r>
    <s v="5ee50efa-85e5-4763-b763-ca3bd17b26c7"/>
    <d v="2022-03-04T00:00:00"/>
    <x v="383"/>
    <d v="2022-03-04T00:00:00"/>
    <n v="-0.003517621192034612"/>
    <n v="-0.003517621192034612"/>
    <x v="3"/>
    <n v="13400.66428206438"/>
    <n v="-47.13846066593097"/>
    <n v="-47.13846066593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1a6f649677b599c6e250bc594ccadd400057155228448087419e40632ca9d"/>
    <n v="1"/>
    <n v="1"/>
  </r>
  <r>
    <s v="28de7d1e-94a7-44ce-b818-c16a5969b4e8"/>
    <d v="2022-03-04T00:00:00"/>
    <x v="383"/>
    <d v="2022-03-04T00:00:00"/>
    <n v="-0.003334405597809659"/>
    <n v="-0.003334405597809659"/>
    <x v="3"/>
    <n v="13400.66428206438"/>
    <n v="-44.68324999648344"/>
    <n v="-44.683249996483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9d101b1476bc249fc1122590e9d115ee085c72aedddce4819ea0c1122973e"/>
    <n v="1"/>
    <n v="1"/>
  </r>
  <r>
    <s v="60026f5b-3303-47ca-b3f1-af0c0efa3228"/>
    <d v="2022-03-04T00:00:00"/>
    <x v="383"/>
    <d v="2022-03-04T00:00:00"/>
    <n v="-0.003470290375936328"/>
    <n v="-0.003470290375936328"/>
    <x v="3"/>
    <n v="13400.66428206438"/>
    <n v="-46.50419628920174"/>
    <n v="-46.504196289201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7729117b35a43bd26252e32cacd5d9ecff321f973b1a7119104f1f82d7e86b"/>
    <n v="1"/>
    <n v="1"/>
  </r>
  <r>
    <s v="71748a3e-5c18-445d-8c76-3b8112720efc"/>
    <d v="2022-03-04T00:00:00"/>
    <x v="383"/>
    <d v="2022-03-04T00:00:00"/>
    <n v="-0.002804584468892584"/>
    <n v="-0.002804584468892584"/>
    <x v="3"/>
    <n v="13400.66428206438"/>
    <n v="-37.58329491832136"/>
    <n v="-37.583294918321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5d55654ac95faf938a32182262513b6072c4aa22575298edc1c29904a02ff0"/>
    <n v="1"/>
    <n v="1"/>
  </r>
  <r>
    <s v="5e2fbb3d-15ba-4b3f-ba2d-28078350b700"/>
    <d v="2022-03-04T00:00:00"/>
    <x v="383"/>
    <d v="2022-03-04T00:00:00"/>
    <n v="-0.00264967511735079"/>
    <n v="-0.00264967511735079"/>
    <x v="3"/>
    <n v="13400.66428206438"/>
    <n v="-35.50740670415749"/>
    <n v="-35.5074067041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406004314cecd959679d77cbf891fed7eb6313560538d5a9a5e63c3fcb0c79"/>
    <n v="1"/>
    <n v="1"/>
  </r>
  <r>
    <s v="56412fdc-e3ae-4f8d-8a1a-2510bbf6f48f"/>
    <d v="2022-03-04T00:00:00"/>
    <x v="383"/>
    <d v="2022-03-04T00:00:00"/>
    <n v="-0.003508731875936328"/>
    <n v="-0.003508731875936328"/>
    <x v="3"/>
    <n v="13400.66428206438"/>
    <n v="-47.01933792520072"/>
    <n v="-47.019337925200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4b1c9052c33c86d370122228ac88b187b91d05364d745d3a4a6b9041dedb6"/>
    <n v="1"/>
    <n v="1"/>
  </r>
  <r>
    <s v="e2882547-bc0a-47b7-8ecc-488b17896d15"/>
    <d v="2022-03-04T00:00:00"/>
    <x v="383"/>
    <d v="2022-03-04T00:00:00"/>
    <n v="-0.003514793604052797"/>
    <n v="-0.003514793604052797"/>
    <x v="3"/>
    <n v="13400.66428206438"/>
    <n v="-47.10056910865867"/>
    <n v="-47.100569108658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c48e0c9a4efd081d9983d565778a9b81dfecb90fdc3991959f733732aa3cb6"/>
    <n v="1"/>
    <n v="1"/>
  </r>
  <r>
    <s v="8cbd98c0-93b2-4ee2-87c9-6ded21df2e3a"/>
    <d v="2022-03-04T00:00:00"/>
    <x v="383"/>
    <d v="2022-03-04T00:00:00"/>
    <n v="-0.003645087754953029"/>
    <n v="-0.003645087754953029"/>
    <x v="3"/>
    <n v="13400.66428206438"/>
    <n v="-48.84659728278931"/>
    <n v="-48.846597282789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85741615f8bb9924dcc085393a1d250cd66441368ef6c6195bc85a56aebd57"/>
    <n v="1"/>
    <n v="1"/>
  </r>
  <r>
    <s v="421e5820-1341-4efe-bb75-f048f8eb1b4a"/>
    <d v="2022-03-04T00:00:00"/>
    <x v="383"/>
    <d v="2022-03-04T00:00:00"/>
    <n v="-0.003259719588042622"/>
    <n v="-0.003259719588042622"/>
    <x v="3"/>
    <n v="13400.66428206438"/>
    <n v="-43.6824078530284"/>
    <n v="-43.68240785302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ed2338abbad92c72df5172d2b5a59206a8bcab659d4ec294cab13ad7f0e37"/>
    <n v="1"/>
    <n v="1"/>
  </r>
  <r>
    <s v="4b3bd289-c996-4800-bb13-f057b2c9c86a"/>
    <d v="2022-03-04T00:00:00"/>
    <x v="383"/>
    <d v="2022-03-04T00:00:00"/>
    <n v="-0.003433128211132169"/>
    <n v="-0.003433128211132169"/>
    <x v="3"/>
    <n v="13400.66428206438"/>
    <n v="-46.00619859466645"/>
    <n v="-46.006198594666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7da093a8280a64bfd4d9a5a41bf33619ff09a7bec443c9508684430ace12ff"/>
    <n v="1"/>
    <n v="1"/>
  </r>
  <r>
    <s v="17d8087d-92a8-42b5-9eda-a36fed66e09d"/>
    <d v="2022-03-04T00:00:00"/>
    <x v="383"/>
    <d v="2022-03-04T00:00:00"/>
    <n v="-0.003158154071029633"/>
    <n v="-0.003158154071029633"/>
    <x v="3"/>
    <n v="13400.66428206438"/>
    <n v="-42.32136245690303"/>
    <n v="-42.321362456903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a9b099e385cf66c6eb70a301ba76a060c6c9629bbbe04c35e6b21299583c4e"/>
    <n v="1"/>
    <n v="1"/>
  </r>
  <r>
    <s v="ca3bcc08-ff7d-4bd3-9ef3-43cb57f8e4fb"/>
    <d v="2022-03-04T00:00:00"/>
    <x v="383"/>
    <d v="2022-03-04T00:00:00"/>
    <n v="-0.002905944557143595"/>
    <n v="-0.002905944557143595"/>
    <x v="3"/>
    <n v="13400.66428206438"/>
    <n v="-38.94158743257358"/>
    <n v="-38.94158743257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c2bb3478be480ee69957503fb36c7e73d9ff25ef492244d2a9e22b045629eb"/>
    <n v="1"/>
    <n v="1"/>
  </r>
  <r>
    <s v="8ec8a13d-1eb1-427d-a006-2a4e29c9c658"/>
    <d v="2022-03-04T00:00:00"/>
    <x v="383"/>
    <d v="2022-03-04T00:00:00"/>
    <n v="-0.002144584730000922"/>
    <n v="-0.002144584730000922"/>
    <x v="3"/>
    <n v="13400.66428206438"/>
    <n v="-28.73885999118405"/>
    <n v="-28.73885999118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44751bd462a562ea3deb9302fe11a1dbdd4962a1e597055fc512d20236c0e"/>
    <n v="1"/>
    <n v="1"/>
  </r>
  <r>
    <s v="9c402d1e-b320-4093-a51f-a1d9c7d734a8"/>
    <d v="2022-03-04T00:00:00"/>
    <x v="383"/>
    <d v="2022-03-04T00:00:00"/>
    <n v="-0.001941348881688576"/>
    <n v="-0.001941348881688576"/>
    <x v="3"/>
    <n v="13400.66428206438"/>
    <n v="-26.01536461786974"/>
    <n v="-26.015364617869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8f51f9581c4b8ad0fbcc5e94b0c1608631dea4b897094aa4bf13bb928c8862"/>
    <n v="1"/>
    <n v="1"/>
  </r>
  <r>
    <s v="5ab179f6-a20d-4f1e-b6e5-a4357c2ddcef"/>
    <d v="2022-03-04T00:00:00"/>
    <x v="383"/>
    <d v="2022-03-04T00:00:00"/>
    <n v="-0.003122722546322741"/>
    <n v="-0.003122722546322741"/>
    <x v="3"/>
    <n v="13400.66428206438"/>
    <n v="-41.84655648930431"/>
    <n v="-41.846556489304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910e33901492c0d6ecdf3cbfc7917708868a4fd3ca3257cc3cbbef67c044ac"/>
    <n v="1"/>
    <n v="1"/>
  </r>
  <r>
    <s v="15f50ca1-302c-4cec-8cd8-0e2635bb6363"/>
    <d v="2022-03-04T00:00:00"/>
    <x v="383"/>
    <d v="2022-03-04T00:00:00"/>
    <n v="-0.002959621153905212"/>
    <n v="-0.002959621153905212"/>
    <x v="3"/>
    <n v="13400.66428206438"/>
    <n v="-39.66088948557976"/>
    <n v="-39.660889485579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e9a3e4b6ef7c1cc3409be75a764ba0dbad519956c01fed8fce7d4c5114d05c"/>
    <n v="1"/>
    <n v="1"/>
  </r>
  <r>
    <s v="78e5fca3-7f79-4dfd-8f06-d3fe580fb467"/>
    <d v="2022-03-04T00:00:00"/>
    <x v="383"/>
    <d v="2022-03-04T00:00:00"/>
    <n v="-0.002695009631987373"/>
    <n v="-0.002695009631987373"/>
    <x v="3"/>
    <n v="13400.66428206438"/>
    <n v="-36.11491931519267"/>
    <n v="-36.114919315192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f626bd380d87b6d063d7e9b3ca33ee035ab5cd17e2c548c894e632d0854ca"/>
    <n v="1"/>
    <n v="1"/>
  </r>
  <r>
    <s v="3acca629-e47f-4532-a052-8e676ad203b3"/>
    <d v="2022-03-04T00:00:00"/>
    <x v="383"/>
    <d v="2022-03-04T00:00:00"/>
    <n v="-0.002830739639868296"/>
    <n v="-0.002830739639868296"/>
    <x v="3"/>
    <n v="13400.66428206438"/>
    <n v="-37.93379158380687"/>
    <n v="-37.933791583806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b4130866156126a75e74c64074a83e5cd1686e4578698523c576d66b30891b"/>
    <n v="1"/>
    <n v="1"/>
  </r>
  <r>
    <s v="4287522e-1061-4ae5-a009-c8e3ed284d16"/>
    <d v="2022-03-04T00:00:00"/>
    <x v="383"/>
    <d v="2022-03-04T00:00:00"/>
    <n v="-0.002393405295372592"/>
    <n v="-0.002393405295372592"/>
    <x v="3"/>
    <n v="13400.66428206438"/>
    <n v="-32.07322085420325"/>
    <n v="-32.073220854203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84d7d85e2351ff91b8373ec8e899a9d2537dd988c4ee6e62ef482304fa1452"/>
    <n v="1"/>
    <n v="1"/>
  </r>
  <r>
    <s v="298573fd-c469-4971-922b-4e32c3c42b25"/>
    <d v="2022-03-04T00:00:00"/>
    <x v="383"/>
    <d v="2022-03-04T00:00:00"/>
    <n v="-0.002333962647059023"/>
    <n v="-0.002333962647059023"/>
    <x v="3"/>
    <n v="13400.66428206438"/>
    <n v="-31.27664988011629"/>
    <n v="-31.2766498801162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47be2cb2831be39c28f29dabc430341fc627ebad95d4105f60a1aee6a43f7"/>
    <n v="1"/>
    <n v="1"/>
  </r>
  <r>
    <s v="42aab3a0-0ecb-4518-abd5-1db4d627f4b3"/>
    <d v="2022-03-04T00:00:00"/>
    <x v="383"/>
    <d v="2022-03-04T00:00:00"/>
    <n v="-0.003100398028690145"/>
    <n v="-0.003100398028690145"/>
    <x v="3"/>
    <n v="13400.66428206438"/>
    <n v="-41.54739312325085"/>
    <n v="-41.547393123250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bcc9cd21f49e5bdbbfd6951e94b306e1716febc1c61a345460a3c38a71699"/>
    <n v="1"/>
    <n v="1"/>
  </r>
  <r>
    <s v="2935c31f-5bf6-499c-8acd-dbfbd1a6ada6"/>
    <d v="2022-03-04T00:00:00"/>
    <x v="383"/>
    <d v="2022-03-04T00:00:00"/>
    <n v="-0.003304417144861061"/>
    <n v="-0.003304417144861061"/>
    <x v="3"/>
    <n v="13400.66428206438"/>
    <n v="-44.2813848061808"/>
    <n v="-44.28138480618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86507916bce0f26e5de89e177066847e9dec13c24b748734b27b7e5675042b"/>
    <n v="1"/>
    <n v="1"/>
  </r>
  <r>
    <s v="cdac4ef9-a544-4602-afba-23264770ae95"/>
    <d v="2022-03-04T00:00:00"/>
    <x v="383"/>
    <d v="2022-03-04T00:00:00"/>
    <n v="-0.003073379793143929"/>
    <n v="-0.003073379793143929"/>
    <x v="3"/>
    <n v="13400.66428206438"/>
    <n v="-41.18533081920227"/>
    <n v="-41.185330819202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ba63bd988238c6b155509af20bbe49292c3850be00e11149ba2139d91b004"/>
    <n v="1"/>
    <n v="1"/>
  </r>
  <r>
    <s v="c2221399-3a3b-4139-b2b6-57b7cd31f35a"/>
    <d v="2022-03-04T00:00:00"/>
    <x v="383"/>
    <d v="2022-03-04T00:00:00"/>
    <n v="-0.002789979342591422"/>
    <n v="-0.002789979342591422"/>
    <x v="3"/>
    <n v="13400.66428206438"/>
    <n v="-37.38757652396234"/>
    <n v="-37.387576523962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1be6f7261b97f372525a451c0c396b02876d9ddcedb1c1c6c88f4983eb108f"/>
    <n v="1"/>
    <n v="1"/>
  </r>
  <r>
    <s v="3f623aab-c84d-4c6e-a92e-c12f894ca54b"/>
    <d v="2022-03-04T00:00:00"/>
    <x v="383"/>
    <d v="2022-03-04T00:00:00"/>
    <n v="-0.002761177550301114"/>
    <n v="-0.002761177550301114"/>
    <x v="3"/>
    <n v="13400.66428206438"/>
    <n v="-37.00161337475817"/>
    <n v="-37.0016133747581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41ece5700215821fa00c8155ba67ca1a04076293748bcb3e5e1708e2278763"/>
    <n v="1"/>
    <n v="1"/>
  </r>
  <r>
    <s v="5b603f25-01f7-4646-a67a-1f1ff6981a1b"/>
    <d v="2022-03-04T00:00:00"/>
    <x v="383"/>
    <d v="2022-03-04T00:00:00"/>
    <n v="-0.002769687775931563"/>
    <n v="-0.002769687775931563"/>
    <x v="3"/>
    <n v="13400.66428206438"/>
    <n v="-37.11565605139644"/>
    <n v="-37.11565605139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a213035413cc0a62532ebfb5a24bec5afcdd4390adfbc9c86fea8279bac5e5"/>
    <n v="1"/>
    <n v="1"/>
  </r>
  <r>
    <s v="fe9928d3-6339-4625-bb58-a991fd0ea7c6"/>
    <d v="2022-03-04T00:00:00"/>
    <x v="383"/>
    <d v="2022-03-04T00:00:00"/>
    <n v="-0.002780009124936403"/>
    <n v="-0.002780009124936403"/>
    <x v="3"/>
    <n v="13400.66428206438"/>
    <n v="-37.25396898434832"/>
    <n v="-37.253968984348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2ccb507c39265f78133dfb01376afade7f4e359f76fd68795018d3411d300"/>
    <n v="1"/>
    <n v="1"/>
  </r>
  <r>
    <s v="8b7a05cc-b36e-4a28-9dd9-e217a461f9a7"/>
    <d v="2022-03-04T00:00:00"/>
    <x v="383"/>
    <d v="2022-03-04T00:00:00"/>
    <n v="-0.002516522596668267"/>
    <n v="-0.002516522596668267"/>
    <x v="3"/>
    <n v="13400.66428206438"/>
    <n v="-33.72307447618036"/>
    <n v="-33.723074476180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2d536bc159a760e69505e785c112d1f7fdeca329e3406d8ccc283b1216e95"/>
    <n v="1"/>
    <n v="1"/>
  </r>
  <r>
    <s v="ff57bfeb-1a35-47ea-b7a5-0f4586c9d263"/>
    <d v="2022-03-04T00:00:00"/>
    <x v="383"/>
    <d v="2022-03-04T00:00:00"/>
    <n v="-0.002172573275136938"/>
    <n v="-0.002172573275136938"/>
    <x v="3"/>
    <n v="13400.66428206438"/>
    <n v="-29.1139250882952"/>
    <n v="-29.11392508829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16e6d9a7d323071a41a88626f163b333a7a195b55018b25e1cdee505f1618c"/>
    <n v="1"/>
    <n v="1"/>
  </r>
  <r>
    <s v="1fe0f57d-9336-425c-ab66-60cf02835439"/>
    <d v="2022-03-04T00:00:00"/>
    <x v="383"/>
    <d v="2022-03-04T00:00:00"/>
    <n v="-0.002365215881559094"/>
    <n v="-0.002365215881559094"/>
    <x v="3"/>
    <n v="13400.66428206438"/>
    <n v="-31.69546398338038"/>
    <n v="-31.695463983380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a0e989d60cd396c888c0f168502174de9e04b67757e9f099a9ad19a5fd16ac"/>
    <n v="1"/>
    <n v="1"/>
  </r>
  <r>
    <s v="2894ad57-4c70-4438-a12d-9bf1b39209bc"/>
    <d v="2022-03-04T00:00:00"/>
    <x v="383"/>
    <d v="2022-03-04T00:00:00"/>
    <n v="-0.002312908376282838"/>
    <n v="-0.002312908376282838"/>
    <x v="3"/>
    <n v="13400.66428206438"/>
    <n v="-30.99450866574096"/>
    <n v="-30.994508665740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8df151a955e307ed163c052d5df9bfd42a79fedafd839c6f5fc30978ee3b0"/>
    <n v="1"/>
    <n v="1"/>
  </r>
  <r>
    <s v="cf1439e0-9923-496d-aeb3-bab4ae33f915"/>
    <d v="2022-03-04T00:00:00"/>
    <x v="383"/>
    <d v="2022-03-04T00:00:00"/>
    <n v="-0.004039226621562309"/>
    <n v="-0.004039226621562309"/>
    <x v="3"/>
    <n v="13400.66428206438"/>
    <n v="-54.12831991473364"/>
    <n v="-54.128319914733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7ef806e2552490ad3aaa6825f28b5214293bef17330249ef53e76ca8e0346"/>
    <n v="1"/>
    <n v="1"/>
  </r>
  <r>
    <s v="e91b961b-4615-495d-916e-2779bcd53836"/>
    <d v="2022-03-04T00:00:00"/>
    <x v="383"/>
    <d v="2022-03-04T00:00:00"/>
    <n v="-0.003083670671263145"/>
    <n v="-0.003083670671263145"/>
    <x v="3"/>
    <n v="13400.66428206438"/>
    <n v="-41.32323542204553"/>
    <n v="-41.323235422045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e8c9382c0355a2268c3e967eb58927fea68b196e1d51725d41f197ba32c306"/>
    <n v="1"/>
    <n v="1"/>
  </r>
  <r>
    <s v="3b94a0c9-cdcb-4c46-8b05-fa79ff561068"/>
    <d v="2022-03-04T00:00:00"/>
    <x v="383"/>
    <d v="2022-03-04T00:00:00"/>
    <n v="-0.002359352095184297"/>
    <n v="-0.002359352095184297"/>
    <x v="3"/>
    <n v="13400.66428206438"/>
    <n v="-31.61688535074998"/>
    <n v="-31.616885350749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8bd64095ab5a077462d059f6a5b2779f5ca34f87cfb831077d2482f806f955"/>
    <n v="1"/>
    <n v="1"/>
  </r>
  <r>
    <s v="121f33d0-3571-4544-baa3-4fb675afa317"/>
    <d v="2022-03-04T00:00:00"/>
    <x v="383"/>
    <d v="2022-03-04T00:00:00"/>
    <n v="-0.002308573058852923"/>
    <n v="-0.002308573058852923"/>
    <x v="3"/>
    <n v="13400.66428206438"/>
    <n v="-30.93641253230649"/>
    <n v="-30.936412532306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34cd293db270443fc0d4abc28c4cbb52cce0d56406c330a296da831cadcb3"/>
    <n v="1"/>
    <n v="1"/>
  </r>
  <r>
    <s v="f2795eb3-2739-479c-a4eb-5ce96b57b97b"/>
    <d v="2022-03-04T00:00:00"/>
    <x v="383"/>
    <d v="2022-03-04T00:00:00"/>
    <n v="-0.002202440287158471"/>
    <n v="-0.002202440287158471"/>
    <x v="3"/>
    <n v="13400.66428206438"/>
    <n v="-29.51416288950415"/>
    <n v="-29.514162889504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628cb240533de698eb44674cbfeb0a3277035f1d9dd77364357d7b30221161"/>
    <n v="1"/>
    <n v="1"/>
  </r>
  <r>
    <s v="5846c39d-705e-4523-878f-ec02f157d36f"/>
    <d v="2022-03-04T00:00:00"/>
    <x v="383"/>
    <d v="2022-03-04T00:00:00"/>
    <n v="-0.002112833233538345"/>
    <n v="-0.002112833233538345"/>
    <x v="3"/>
    <n v="13400.66428206438"/>
    <n v="-28.3133688466359"/>
    <n v="-28.31336884663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166d90d2ea3a4c6f2b9e4fec41bc6556df6b8784a4d5476ba9950ef9d01af"/>
    <n v="1"/>
    <n v="1"/>
  </r>
  <r>
    <s v="e7203cd8-b9c5-4dd0-b024-cb8a48348167"/>
    <d v="2022-03-04T00:00:00"/>
    <x v="383"/>
    <d v="2022-03-04T00:00:00"/>
    <n v="-0.003436592930380176"/>
    <n v="-0.003436592930380176"/>
    <x v="3"/>
    <n v="13400.66428206438"/>
    <n v="-46.0526281341406"/>
    <n v="-46.05262813414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bdcb91ed821cfb4133d6c3806cf21d24547d2d738464edb75830aa186b281"/>
    <n v="1"/>
    <n v="1"/>
  </r>
  <r>
    <s v="3c763e22-6c1d-485f-bc30-488b4275b280"/>
    <d v="2022-03-04T00:00:00"/>
    <x v="383"/>
    <d v="2022-03-04T00:00:00"/>
    <n v="-0.00342702942694736"/>
    <n v="-0.00342702942694736"/>
    <x v="3"/>
    <n v="13400.66428206438"/>
    <n v="-45.92447083527706"/>
    <n v="-45.924470835277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433384ba1dfddc7fc691751425c7023af8b1719766f575a34c75b9811c6356"/>
    <n v="1"/>
    <n v="1"/>
  </r>
  <r>
    <s v="a8356cdf-ef02-4a77-ba98-36101c68d942"/>
    <d v="2022-03-04T00:00:00"/>
    <x v="383"/>
    <d v="2022-03-04T00:00:00"/>
    <n v="-0.003737109387921557"/>
    <n v="-0.003737109387921557"/>
    <x v="3"/>
    <n v="13400.66428206438"/>
    <n v="-50.07974829288791"/>
    <n v="-50.0797482928879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def352519871cc62a96c399da9d00af482e43e9802f130de04fd9ffe8e5c47"/>
    <n v="1"/>
    <n v="1"/>
  </r>
  <r>
    <s v="08bd17f7-3849-4d60-8697-f395be629676"/>
    <d v="2022-03-04T00:00:00"/>
    <x v="383"/>
    <d v="2022-03-04T00:00:00"/>
    <n v="-0.003763356328598793"/>
    <n v="-0.003763356328598793"/>
    <x v="3"/>
    <n v="13400.66428206438"/>
    <n v="-50.4314747333348"/>
    <n v="-50.43147473333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20d53fe3f2ac8fb7a3870827ccc5889960161654374877ea28623ca397e85"/>
    <n v="1"/>
    <n v="1"/>
  </r>
  <r>
    <s v="0773fd15-1228-4521-aedc-a4c2ffbe88f9"/>
    <d v="2022-03-04T00:00:00"/>
    <x v="383"/>
    <d v="2022-03-04T00:00:00"/>
    <n v="-0.003759652116499296"/>
    <n v="-0.003759652116499296"/>
    <x v="3"/>
    <n v="13400.66428206438"/>
    <n v="-50.38183583055988"/>
    <n v="-50.38183583055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a211904b68c77e3a2b37132d93c1eecbac659779436b44bb1d45303bf7633e"/>
    <n v="1"/>
    <n v="1"/>
  </r>
  <r>
    <s v="bb08d5a3-3b74-4358-b64c-ba50b1541fc2"/>
    <d v="2022-03-04T00:00:00"/>
    <x v="383"/>
    <d v="2022-03-04T00:00:00"/>
    <n v="-0.003470611295496235"/>
    <n v="-0.003470611295496235"/>
    <x v="3"/>
    <n v="13400.66428206438"/>
    <n v="-46.5084968244856"/>
    <n v="-46.50849682448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35f5493a11abda40b9c03e9cab219f0dd7e30818f1c809d6143d20bc0a26aa"/>
    <n v="1"/>
    <n v="1"/>
  </r>
  <r>
    <s v="2f5142ac-b7ed-4950-b224-20bfaa0aa3b2"/>
    <d v="2022-03-04T00:00:00"/>
    <x v="383"/>
    <d v="2022-03-04T00:00:00"/>
    <n v="-0.003241013926387859"/>
    <n v="-0.003241013926387859"/>
    <x v="3"/>
    <n v="13400.66428206438"/>
    <n v="-43.43173956101903"/>
    <n v="-43.431739561019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86ae13885d8f1d88890e96502b79444cd518949dcb06167e8827df838bdee"/>
    <n v="1"/>
    <n v="1"/>
  </r>
  <r>
    <s v="8d2a1b23-b7bc-4868-b3a3-4dc75e70f10a"/>
    <d v="2022-03-04T00:00:00"/>
    <x v="383"/>
    <d v="2022-03-04T00:00:00"/>
    <n v="-0.002829695598328251"/>
    <n v="-0.002829695598328251"/>
    <x v="3"/>
    <n v="13400.66428206438"/>
    <n v="-37.9198007336322"/>
    <n v="-37.919800733632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fed29eb2ad7673168014416200cf39736d32ba30a8e41ed861b22650cbf2ea"/>
    <n v="1"/>
    <n v="1"/>
  </r>
  <r>
    <s v="e5248b9d-6e4d-417d-bca9-54c785183de6"/>
    <d v="2022-03-04T00:00:00"/>
    <x v="383"/>
    <d v="2022-03-04T00:00:00"/>
    <n v="-0.002821998966825073"/>
    <n v="-0.002821998966825073"/>
    <x v="3"/>
    <n v="13400.66428206438"/>
    <n v="-37.81666075875535"/>
    <n v="-37.816660758755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68a45b9590693fb4494ec695d2500bd8d23ab5509b5a40187eb04a42cdca0b"/>
    <n v="1"/>
    <n v="1"/>
  </r>
  <r>
    <s v="388c3746-f12e-4ad8-8749-d1e592b5acf5"/>
    <d v="2022-03-04T00:00:00"/>
    <x v="383"/>
    <d v="2022-03-04T00:00:00"/>
    <n v="-0.002744429614139712"/>
    <n v="-0.002744429614139712"/>
    <x v="3"/>
    <n v="13400.66428206438"/>
    <n v="-36.77717990484178"/>
    <n v="-36.777179904841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23238f03e34d7c26b6b1cbd7bd1f06810ed8211c3080c27bb55012ab1d4d2b"/>
    <n v="1"/>
    <n v="1"/>
  </r>
  <r>
    <s v="d0f6b013-b41b-4644-bb73-20cc626d6ba5"/>
    <d v="2022-03-04T00:00:00"/>
    <x v="383"/>
    <d v="2022-03-04T00:00:00"/>
    <n v="-0.002676641804383166"/>
    <n v="-0.002676641804383166"/>
    <x v="3"/>
    <n v="13400.66428206438"/>
    <n v="-35.86877822387786"/>
    <n v="-35.86877822387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89a2db8611a51c30c3452a69dd1d362f4636ae25dde1be5b214f332c9b8938"/>
    <n v="1"/>
    <n v="1"/>
  </r>
  <r>
    <s v="630d2c28-028a-4a8f-9d39-8bfd264b6c29"/>
    <d v="2022-03-04T00:00:00"/>
    <x v="383"/>
    <d v="2022-03-04T00:00:00"/>
    <n v="-0.002552637886409416"/>
    <n v="-0.002552637886409416"/>
    <x v="3"/>
    <n v="13400.66428206438"/>
    <n v="-34.20704334945098"/>
    <n v="-34.207043349450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d862b2a3e3bd68d45bd48f07dafa6bfadd950d01bd49fbc62a8ee479d29a0c"/>
    <n v="1"/>
    <n v="1"/>
  </r>
  <r>
    <s v="d39b91ca-0520-4339-96b6-b4b4bdf53cff"/>
    <d v="2022-03-04T00:00:00"/>
    <x v="383"/>
    <d v="2022-03-04T00:00:00"/>
    <n v="-0.002504783816529997"/>
    <n v="-0.002504783816529997"/>
    <x v="3"/>
    <n v="13400.66428206438"/>
    <n v="-33.56576702446644"/>
    <n v="-33.56576702446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8efcfcea48d8ae27d3f69bfb287934fd876095249bb835429d30fb03242b3"/>
    <n v="1"/>
    <n v="1"/>
  </r>
  <r>
    <s v="c9dac3ef-66e7-4871-a970-a77cb3de919e"/>
    <d v="2022-03-04T00:00:00"/>
    <x v="383"/>
    <d v="2022-03-04T00:00:00"/>
    <n v="-0.002221032327656099"/>
    <n v="-0.002221032327656099"/>
    <x v="3"/>
    <n v="13400.66428206438"/>
    <n v="-29.7633085825314"/>
    <n v="-29.763308582531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ee5db9fc08ef2f6e90ac6564a6d735b83a464aaab309cc041553b92bf07717"/>
    <n v="1"/>
    <n v="1"/>
  </r>
  <r>
    <s v="47c347d9-28f5-4111-8c30-d1891754fc1c"/>
    <d v="2022-03-04T00:00:00"/>
    <x v="383"/>
    <d v="2022-03-04T00:00:00"/>
    <n v="-0.005541085114209764"/>
    <n v="-0.005541085114209764"/>
    <x v="3"/>
    <n v="13400.66428206438"/>
    <n v="-74.25422137386944"/>
    <n v="-74.25422137386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32aa83505a62df22ec8efd3f29e8f0f4cdf12e64cc7962218ddb8d9d4fbba9"/>
    <n v="1"/>
    <n v="1"/>
  </r>
  <r>
    <s v="f48b6254-412c-4e98-af74-d614b893c979"/>
    <d v="2022-03-04T00:00:00"/>
    <x v="383"/>
    <d v="2022-03-04T00:00:00"/>
    <n v="-0.002404720826733192"/>
    <n v="-0.002404720826733192"/>
    <x v="3"/>
    <n v="13400.66428206438"/>
    <n v="-32.22485649113982"/>
    <n v="-32.224856491139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5b9e4d29835e8b998bbd289d4925291cf3d3136a6e0446c338cf63606d0366"/>
    <n v="1"/>
    <n v="1"/>
  </r>
  <r>
    <s v="7534f416-00b2-4314-90b3-146a6ca154e4"/>
    <d v="2022-03-04T00:00:00"/>
    <x v="383"/>
    <d v="2022-03-04T00:00:00"/>
    <n v="-0.003357719964154558"/>
    <n v="-0.003357719964154558"/>
    <x v="3"/>
    <n v="13400.66428206438"/>
    <n v="-44.9956779928205"/>
    <n v="-44.99567799282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7539f58d9082f8a6d92d10b42999c5d04552b790be2c7cf77b165de67e410"/>
    <n v="1"/>
    <n v="1"/>
  </r>
  <r>
    <s v="41018cb0-642c-43b8-859b-57279ead400a"/>
    <d v="2022-03-04T00:00:00"/>
    <x v="383"/>
    <d v="2022-03-04T00:00:00"/>
    <n v="-0.00299224954246899"/>
    <n v="-0.00299224954246899"/>
    <x v="3"/>
    <n v="13400.66428206438"/>
    <n v="-40.09813156678769"/>
    <n v="-40.0981315667876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74269e2b8788644f7a8d86434d347479eb31593065bbc480a557cdd8e42d7c"/>
    <n v="1"/>
    <n v="1"/>
  </r>
  <r>
    <s v="db2172fd-0e5e-4902-94b2-168f975b9fd0"/>
    <d v="2022-03-04T00:00:00"/>
    <x v="383"/>
    <d v="2022-03-04T00:00:00"/>
    <n v="-0.002558000177353376"/>
    <n v="-0.002558000177353376"/>
    <x v="3"/>
    <n v="13400.66428206438"/>
    <n v="-34.27890161017375"/>
    <n v="-34.278901610173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15446374702a3f0c303fbc296d06a860957b0dee37145b7ec82b470906a6dc"/>
    <n v="1"/>
    <n v="1"/>
  </r>
  <r>
    <s v="fc389628-9dce-4e31-aa58-af47072262a7"/>
    <d v="2022-03-04T00:00:00"/>
    <x v="383"/>
    <d v="2022-03-04T00:00:00"/>
    <n v="-0.002111604367495907"/>
    <n v="-0.002111604367495907"/>
    <x v="3"/>
    <n v="13400.66428206438"/>
    <n v="-28.29690122535356"/>
    <n v="-28.296901225353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aa56f8cf74d0c567c9af6afc011f77a05f10fea1bc7a84a40b13a9dde7e2c"/>
    <n v="1"/>
    <n v="1"/>
  </r>
  <r>
    <s v="c4a100f3-c267-4ec9-b007-975421467407"/>
    <d v="2022-03-04T00:00:00"/>
    <x v="383"/>
    <d v="2022-03-04T00:00:00"/>
    <n v="-0.003342701314872713"/>
    <n v="-0.003342701314872713"/>
    <x v="3"/>
    <n v="13400.66428206438"/>
    <n v="-44.79441811582443"/>
    <n v="-44.7944181158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9f69cea9c74f7cda6d1b81ee93734840cb5c129b55a79123cb6997e54ded1d"/>
    <n v="1"/>
    <n v="1"/>
  </r>
  <r>
    <s v="acd2ea15-eb3e-45da-a00d-b65915303dc9"/>
    <d v="2022-03-04T00:00:00"/>
    <x v="383"/>
    <d v="2022-03-04T00:00:00"/>
    <n v="-0.003097502750839289"/>
    <n v="-0.003097502750839289"/>
    <x v="3"/>
    <n v="13400.66428206438"/>
    <n v="-41.50859447676824"/>
    <n v="-41.5085944767682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48f3c606de123e0eb7158bd602e6b127168bd8b80a60780f777c3ba36a65c"/>
    <n v="1"/>
    <n v="1"/>
  </r>
  <r>
    <s v="daf1bd5c-6026-4cb9-836e-713b9c1fcb8e"/>
    <d v="2022-03-04T00:00:00"/>
    <x v="383"/>
    <d v="2022-03-04T00:00:00"/>
    <n v="-0.004203159623024137"/>
    <n v="-0.004203159623024137"/>
    <x v="3"/>
    <n v="13400.66428206438"/>
    <n v="-56.32513103207476"/>
    <n v="-56.325131032074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d8bc0f102cb97f7b1d7b4b08752afd0c7af0004b9c18418f1f28fb1d33651d"/>
    <n v="1"/>
    <n v="1"/>
  </r>
  <r>
    <s v="77c8b7f5-a955-4652-bc9f-583b3e2a91f6"/>
    <d v="2022-03-04T00:00:00"/>
    <x v="383"/>
    <d v="2022-03-04T00:00:00"/>
    <n v="-0.003036867844323732"/>
    <n v="-0.003036867844323732"/>
    <x v="3"/>
    <n v="13400.66428206438"/>
    <n v="-40.6960464507789"/>
    <n v="-40.69604645077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d4e40953a55d03d2412e85e60c4f572ed6c1de505c8cea71aa61cd134f90bb"/>
    <n v="1"/>
    <n v="1"/>
  </r>
  <r>
    <s v="b3b97b33-8744-49b7-b8cf-a828b0d513d0"/>
    <d v="2022-03-04T00:00:00"/>
    <x v="383"/>
    <d v="2022-03-04T00:00:00"/>
    <n v="-0.00354004959889732"/>
    <n v="-0.00354004959889732"/>
    <x v="3"/>
    <n v="13400.66428206438"/>
    <n v="-47.43901621667967"/>
    <n v="-47.439016216679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0bba7e431b0f180774a0dacec5c49989c1dfaed2a140cc2a7473c1d9ce345"/>
    <n v="1"/>
    <n v="1"/>
  </r>
  <r>
    <s v="3a2f6622-6ed7-47f4-bdc4-49543170a697"/>
    <d v="2022-03-04T00:00:00"/>
    <x v="383"/>
    <d v="2022-03-04T00:00:00"/>
    <n v="-0.003181720047063705"/>
    <n v="-0.003181720047063705"/>
    <x v="3"/>
    <n v="13400.66428206438"/>
    <n v="-42.63716219021481"/>
    <n v="-42.637162190214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bd5399f38324440aef6c66321d82f5c14de031126abe88766c2e762a6fd9e"/>
    <n v="1"/>
    <n v="1"/>
  </r>
  <r>
    <s v="2f68a761-4de5-4473-aa0e-c71f21e81032"/>
    <d v="2022-03-04T00:00:00"/>
    <x v="383"/>
    <d v="2022-03-04T00:00:00"/>
    <n v="-0.00300704562817376"/>
    <n v="-0.00300704562817376"/>
    <x v="3"/>
    <n v="13400.66428206438"/>
    <n v="-40.29640894400596"/>
    <n v="-40.29640894400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0371795af0b07acf065b3384cef3a0cfb87811ff010093e2bd5b152ac7366"/>
    <n v="1"/>
    <n v="1"/>
  </r>
  <r>
    <s v="b415d319-c5ed-4148-9c9d-26137bfa7845"/>
    <d v="2022-03-04T00:00:00"/>
    <x v="383"/>
    <d v="2022-03-04T00:00:00"/>
    <n v="-0.002698700505596346"/>
    <n v="-0.002698700505596346"/>
    <x v="3"/>
    <n v="13400.66428206438"/>
    <n v="-36.16437947333405"/>
    <n v="-36.16437947333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8fa576bb1849091ee845388b9a89b33287d41b01842b9a8e9ce5248a3cbe63"/>
    <n v="1"/>
    <n v="1"/>
  </r>
  <r>
    <s v="0d9d405a-1aeb-4dc0-91e7-7591a724d4a4"/>
    <d v="2022-03-04T00:00:00"/>
    <x v="383"/>
    <d v="2022-03-04T00:00:00"/>
    <n v="-0.00561428488779249"/>
    <n v="-0.00561428488779249"/>
    <x v="3"/>
    <n v="13400.66428206438"/>
    <n v="-75.23514696517468"/>
    <n v="-75.2351469651746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88a6f12b98384e73bc600bac20131eb45246a852a5ccf1cc2edfe7c611f119"/>
    <n v="1"/>
    <n v="1"/>
  </r>
  <r>
    <s v="40e9b21e-1b99-4037-8d5f-03d14274e8e3"/>
    <d v="2022-03-04T00:00:00"/>
    <x v="383"/>
    <d v="2022-03-04T00:00:00"/>
    <n v="-0.004045183344929798"/>
    <n v="-0.004045183344929798"/>
    <x v="3"/>
    <n v="13400.66428206438"/>
    <n v="-54.20814396480248"/>
    <n v="-54.208143964802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6867f7ae0193e25a39ea0a1d2032fc361df903418552014a3d6b8fb3379ded"/>
    <n v="1"/>
    <n v="1"/>
  </r>
  <r>
    <s v="7d26be89-eac2-495b-b95c-f0e12adc2177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79be019d8f077b8c45462b08b162c4e635772635d330dea8565198675b6ce1"/>
    <n v="1"/>
    <n v="1"/>
  </r>
  <r>
    <s v="799bd912-9633-4bbf-b52e-182f15bc26ca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ef97f8db2ffcd57b6571f4d9f21a1b97454002d63c5cd76ffab41e50c4afd"/>
    <n v="1"/>
    <n v="1"/>
  </r>
  <r>
    <s v="5e33d8bd-321e-4771-b707-441a6a8dcf53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67ccb9f1bf9ef69e45a10ddb26f8293a0d9df273c8798f08cd43ccf6927e52"/>
    <n v="1"/>
    <n v="1"/>
  </r>
  <r>
    <s v="3a941700-9b36-42ff-a0b0-1a21de89358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e60108f09c2e7c83be6fec4bba9a3ae5b08c3656bf16c3746d5f6123046206"/>
    <n v="1"/>
    <n v="1"/>
  </r>
  <r>
    <s v="e6ae5c30-9f38-45ee-b88c-0d842933df15"/>
    <d v="2022-03-04T00:00:00"/>
    <x v="383"/>
    <d v="2022-03-04T00:00:00"/>
    <n v="-0.005409923840980099"/>
    <n v="-0.005409923840980099"/>
    <x v="3"/>
    <n v="13400.66428206438"/>
    <n v="-72.49657318451057"/>
    <n v="-72.496573184510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fb3d5f748289dfa759cf4db867319e862201bc971308f0926f7792b03cec28"/>
    <n v="1"/>
    <n v="1"/>
  </r>
  <r>
    <s v="a389b73d-b2a5-4c73-a933-590d9d75df02"/>
    <d v="2022-03-04T00:00:00"/>
    <x v="383"/>
    <d v="2022-03-04T00:00:00"/>
    <n v="-0.001956125595372966"/>
    <n v="-0.001956125595372966"/>
    <x v="3"/>
    <n v="13400.66428206438"/>
    <n v="-26.21338239714643"/>
    <n v="-26.21338239714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3b89245f4b2b038cd9094bccaf37565f8d57678fa40740942252f1870d3a9"/>
    <n v="1"/>
    <n v="1"/>
  </r>
  <r>
    <s v="4e053e5d-2669-45bf-8070-556225f48c3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7a97cb27f2f7b7dd6969e040f6dae3608bc7160a788650c61d190999ff6b10"/>
    <n v="1"/>
    <n v="1"/>
  </r>
  <r>
    <s v="d07e0757-1ae9-42ca-87e1-73973dd019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279f6d57cfdef5f4212060ff03180bf8483322798c3cb9e508381014728db7"/>
    <n v="1"/>
    <n v="1"/>
  </r>
  <r>
    <s v="78da4b2b-63a2-4ba9-9176-2e94e1328a6f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0d492103d89f0893eb34b2f6ffdc51f8f5440366bbfbd7a8b950de3b8f0979"/>
    <n v="1"/>
    <n v="1"/>
  </r>
  <r>
    <s v="3b90a5f4-a66c-495f-92a3-1a15ff716948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7bc3443ab8e09b01332a657540cd5b5932ef41576bd58b944ebbbc6f0b242d"/>
    <n v="1"/>
    <n v="1"/>
  </r>
  <r>
    <s v="6024a266-7257-4abd-ade0-df721d01c8fc"/>
    <d v="2022-03-04T00:00:00"/>
    <x v="383"/>
    <d v="2022-03-04T00:00:00"/>
    <n v="-0.00280927086905905"/>
    <n v="-0.00280927086905905"/>
    <x v="3"/>
    <n v="13400.66428206438"/>
    <n v="-37.64609579364358"/>
    <n v="-37.64609579364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618594e75c90cb43d9dc6fc134d3cc7447f68b6000f0eb00bbb9a98c1ed9e"/>
    <n v="1"/>
    <n v="1"/>
  </r>
  <r>
    <s v="054212a1-2f11-4d8a-ade7-484dbef16e66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33116fc08b385c237e039ed39d32494820524f59d47b52c664487730fcbcd"/>
    <n v="1"/>
    <n v="1"/>
  </r>
  <r>
    <s v="ed1376b9-5084-476f-a332-15abdb46bfc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5753a40f6ef5f73d743220e1086cff658263d089d51f379c8ad041d39188c"/>
    <n v="1"/>
    <n v="1"/>
  </r>
  <r>
    <s v="61bb66f3-27df-45c6-93bb-36fd89b499e5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9123ebfb3a990cad763ed89f73c47d315d0bbc7ae3dd7c696fead4ebdfcb80"/>
    <n v="1"/>
    <n v="1"/>
  </r>
  <r>
    <s v="14dfb14c-9a1c-4520-a787-ca2647d3982e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4681fc34b85d0593015ec97acfae3aa13b44b17e86a98efa12196427f07b1"/>
    <n v="1"/>
    <n v="1"/>
  </r>
  <r>
    <s v="7e020beb-51e7-4aba-8afe-f8438243e958"/>
    <d v="2022-03-04T00:00:00"/>
    <x v="383"/>
    <d v="2022-03-04T00:00:00"/>
    <n v="-0.002763534485063054"/>
    <n v="-0.002763534485063054"/>
    <x v="3"/>
    <n v="13400.66428206438"/>
    <n v="-37.03319786623766"/>
    <n v="-37.0331978662376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e7a6c0acf05c62ea8bbc8f753ed8452f2a140e87943d60c24348d2e29d4fa"/>
    <n v="1"/>
    <n v="1"/>
  </r>
  <r>
    <s v="1bd7bc29-c473-4b42-a5f3-9e4631876c51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91fd7b9964aaaa3a5a5b5d2ea6ea220729368f87b255008257a514e868b7a4"/>
    <n v="1"/>
    <n v="1"/>
  </r>
  <r>
    <s v="eaac10cd-ee60-463c-af3f-251a0f619d9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2e59ca7bb024792ffab3ae065675f89353e1c543e306c0c1c9e57c578149eb"/>
    <n v="1"/>
    <n v="1"/>
  </r>
  <r>
    <s v="d54b8d4e-f340-4fce-8428-acab9e9e5f0a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7c90543dcf8f6d5d6189ef713589820396491581a220932b24aacd738b5b99"/>
    <n v="1"/>
    <n v="1"/>
  </r>
  <r>
    <s v="401"/>
    <d v="2022-03-03T00:00:00"/>
    <x v="384"/>
    <d v="2022-03-03T00:00:00"/>
    <n v="705887.64"/>
    <n v="705887.64"/>
    <x v="0"/>
    <n v="1"/>
    <n v="705887.64"/>
    <n v="705887.64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02"/>
    <d v="2022-03-03T00:00:00"/>
    <x v="384"/>
    <d v="2022-03-03T00:00:00"/>
    <n v="236658.45"/>
    <n v="236658.45"/>
    <x v="0"/>
    <n v="1"/>
    <n v="236658.45"/>
    <n v="236658.45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6d7e958d-fb3c-41da-97c3-3ce45b66786e"/>
    <d v="2022-03-03T00:00:00"/>
    <x v="384"/>
    <d v="2022-03-03T00:00:00"/>
    <n v="-0.00299088178110436"/>
    <n v="-0.00299088178110436"/>
    <x v="3"/>
    <n v="14340.63765182186"/>
    <n v="-42.89115188225322"/>
    <n v="-42.891151882253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04a2a1622a49eeecc4727b89a6ec290793495ce25151f4d59fac36bd6dd1e90"/>
    <n v="1"/>
    <n v="1"/>
  </r>
  <r>
    <s v="5eecb47a-fc53-4a1e-af75-6dd86ca3e167"/>
    <d v="2022-03-03T00:00:00"/>
    <x v="384"/>
    <d v="2022-03-03T00:00:00"/>
    <n v="-0.00260609410925032"/>
    <n v="-0.00260609410925032"/>
    <x v="3"/>
    <n v="14340.63765182186"/>
    <n v="-37.3730513073063"/>
    <n v="-37.37305130730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cd62a0f7ceba684c1ec788837fdd51208d925f4d911dbbcd35aacac1a5c1af"/>
    <n v="1"/>
    <n v="1"/>
  </r>
  <r>
    <s v="013b0e47-cf4a-4f2b-8824-560065ac5146"/>
    <d v="2022-03-03T00:00:00"/>
    <x v="384"/>
    <d v="2022-03-03T00:00:00"/>
    <n v="-0.001910224703929555"/>
    <n v="-0.001910224703929555"/>
    <x v="3"/>
    <n v="14340.63765182186"/>
    <n v="-27.39384031261245"/>
    <n v="-27.393840312612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2ed39adad095bc7bd2e00f77bfdec803ed3d9d7389596297a248e0bf1cd1108"/>
    <n v="1"/>
    <n v="1"/>
  </r>
  <r>
    <s v="49f1653a-c484-4d02-b073-540a4a0a8829"/>
    <d v="2022-03-03T00:00:00"/>
    <x v="384"/>
    <d v="2022-03-03T00:00:00"/>
    <n v="-0.00451070774261904"/>
    <n v="-0.00451070774261904"/>
    <x v="3"/>
    <n v="14340.63765182186"/>
    <n v="-64.68642529016701"/>
    <n v="-64.6864252901670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95f2e85a7a7502493d6386a328e7d141fcb16bdab70ac5566be214a284322da"/>
    <n v="1"/>
    <n v="1"/>
  </r>
  <r>
    <s v="11d9fccf-8c91-42c9-b81d-a5c0be09ded9"/>
    <d v="2022-03-03T00:00:00"/>
    <x v="384"/>
    <d v="2022-03-03T00:00:00"/>
    <n v="-0.00399881100784025"/>
    <n v="-0.00399881100784025"/>
    <x v="3"/>
    <n v="14340.63765182186"/>
    <n v="-57.34549970155361"/>
    <n v="-57.3454997015536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16dddf8103f57dfea87341b5c72b7d2f55f03f01ae45ae3535091273b658a8"/>
    <n v="1"/>
    <n v="1"/>
  </r>
  <r>
    <s v="b49904e6-0cb1-4a20-84fb-d63326074f6b"/>
    <d v="2022-03-03T00:00:00"/>
    <x v="384"/>
    <d v="2022-03-03T00:00:00"/>
    <n v="-0.004126964291744343"/>
    <n v="-0.004126964291744343"/>
    <x v="3"/>
    <n v="14340.63765182186"/>
    <n v="-59.18329950991328"/>
    <n v="-59.18329950991328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8fc16664-24f4-4bef-b1b5-09ac597e4f4a"/>
    <d v="2022-03-03T00:00:00"/>
    <x v="384"/>
    <d v="2022-03-03T00:00:00"/>
    <n v="-0.001532267281272"/>
    <n v="-0.001532267281272"/>
    <x v="3"/>
    <n v="14340.63765182186"/>
    <n v="-21.97368986646396"/>
    <n v="-21.97368986646396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0afec25dc40bbaa0685b47fb5b8eb8e45dbedd3c06dc2acb6fbdc7e317c13ce8"/>
    <n v="1"/>
    <n v="1"/>
  </r>
  <r>
    <s v="9e742173-a513-48b8-9277-9ebabb26fea6"/>
    <d v="2022-03-03T00:00:00"/>
    <x v="384"/>
    <d v="2022-03-03T00:00:00"/>
    <n v="-0.002642238543440825"/>
    <n v="-0.002642238543440825"/>
    <x v="3"/>
    <n v="14340.63765182186"/>
    <n v="-37.89138554116245"/>
    <n v="-37.891385541162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8d34b5a7d8c29e653227bcb65da64289e22389bbd88591c91304a7f4e55ac1"/>
    <n v="1"/>
    <n v="1"/>
  </r>
  <r>
    <s v="e30705bd-7dac-4f09-a404-c653f8dd5f58"/>
    <d v="2022-03-03T00:00:00"/>
    <x v="384"/>
    <d v="2022-03-03T00:00:00"/>
    <n v="-0.00228569621975487"/>
    <n v="-0.00228569621975487"/>
    <x v="3"/>
    <n v="14340.63765182186"/>
    <n v="-32.77834126964359"/>
    <n v="-32.7783412696435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28f08adc7b209e32900636e80cbadf8ceb89aa569255da0fae2e4d519987404"/>
    <n v="1"/>
    <n v="1"/>
  </r>
  <r>
    <s v="f54db578-0365-4f20-86e1-07eb0f7202f5"/>
    <d v="2022-03-03T00:00:00"/>
    <x v="384"/>
    <d v="2022-03-03T00:00:00"/>
    <n v="-0.00357131057732533"/>
    <n v="-0.00357131057732533"/>
    <x v="3"/>
    <n v="14340.63765182186"/>
    <n v="-51.2148709315413"/>
    <n v="-51.214870931541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e8ce1131b46eb24136367660ec113efb1858a206f57e97d22ce07936324b2c5"/>
    <n v="1"/>
    <n v="1"/>
  </r>
  <r>
    <s v="95f6cb47-1664-4c0c-aee4-0c088b88ce01"/>
    <d v="2022-03-03T00:00:00"/>
    <x v="384"/>
    <d v="2022-03-03T00:00:00"/>
    <n v="-0.00321925235621041"/>
    <n v="-0.00321925235621041"/>
    <x v="3"/>
    <n v="14340.63765182186"/>
    <n v="-46.16613155018725"/>
    <n v="-46.1661315501872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6b67dfe73c6015d44a8315be357330726e6bf42e577ee7f04a2c50d1d0094c1"/>
    <n v="1"/>
    <n v="1"/>
  </r>
  <r>
    <s v="609f6abd-8fec-4f3b-be09-18b3c6322dcf"/>
    <d v="2022-03-03T00:00:00"/>
    <x v="384"/>
    <d v="2022-03-03T00:00:00"/>
    <n v="-0.00500354318895267"/>
    <n v="-0.00500354318895267"/>
    <x v="3"/>
    <n v="14340.63765182186"/>
    <n v="-71.75399984801149"/>
    <n v="-71.7539998480114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3d928965a95ac312e2816b7fb4bc92a4b90e60e513580aaedc1d767a8a2868"/>
    <n v="1"/>
    <n v="1"/>
  </r>
  <r>
    <s v="c17a5599-5554-4022-b43a-ffb3dc83d749"/>
    <d v="2022-03-03T00:00:00"/>
    <x v="384"/>
    <d v="2022-03-03T00:00:00"/>
    <n v="-0.00342046663956699"/>
    <n v="-0.00342046663956699"/>
    <x v="3"/>
    <n v="14340.63765182186"/>
    <n v="-49.05167267817497"/>
    <n v="-49.051672678174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ef91152da92b827387a70c95415f9a3e14807305d7d038a0be6c9d3b8a3d87"/>
    <n v="1"/>
    <n v="1"/>
  </r>
  <r>
    <s v="e27b98b1-2989-4e20-a4cb-9a6a13cc24e8"/>
    <d v="2022-03-03T00:00:00"/>
    <x v="384"/>
    <d v="2022-03-03T00:00:00"/>
    <n v="-0.00379000497449856"/>
    <n v="-0.00379000497449856"/>
    <x v="3"/>
    <n v="14340.63765182186"/>
    <n v="-54.35108803788621"/>
    <n v="-54.3510880378862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d2241d5f914ca91308c4c086d4d4b04a42f80196c49273a4c4f1534244267a7"/>
    <n v="1"/>
    <n v="1"/>
  </r>
  <r>
    <s v="ba1562a3-eb84-4d3e-a221-9ac0ac394ded"/>
    <d v="2022-03-03T00:00:00"/>
    <x v="384"/>
    <d v="2022-03-03T00:00:00"/>
    <n v="-0.00254740807226217"/>
    <n v="-0.00254740807226217"/>
    <x v="3"/>
    <n v="14340.63765182186"/>
    <n v="-36.53145611563782"/>
    <n v="-36.5314561156378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46ed5b749bf49edfd554b135af41027d93bad69349051578d8d8b994c35d12a"/>
    <n v="1"/>
    <n v="1"/>
  </r>
  <r>
    <s v="1d13fb97-d3ad-4afb-9ea3-cb4c087e7b4a"/>
    <d v="2022-03-03T00:00:00"/>
    <x v="384"/>
    <d v="2022-03-03T00:00:00"/>
    <n v="-0.00284540429638427"/>
    <n v="-0.00284540429638427"/>
    <x v="3"/>
    <n v="14340.63765182186"/>
    <n v="-40.80491198738395"/>
    <n v="-40.804911987383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e314db851d71b126086d55e4b05cea9d514670d582000926d22c9e0e78a82b4"/>
    <n v="1"/>
    <n v="1"/>
  </r>
  <r>
    <s v="20f91b13-0442-48e7-ac76-f8108b4629b0"/>
    <d v="2022-03-03T00:00:00"/>
    <x v="384"/>
    <d v="2022-03-03T00:00:00"/>
    <n v="-0.00220218481169962"/>
    <n v="-0.00220218481169962"/>
    <x v="3"/>
    <n v="14340.63765182186"/>
    <n v="-31.58073442692981"/>
    <n v="-31.5807344269298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a028345-8c70-4cc7-9ceb-aaeb3551cd5f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07c8498-e17d-4b7f-817d-3fe3c6e8abec"/>
    <d v="2022-03-03T00:00:00"/>
    <x v="384"/>
    <d v="2022-03-03T00:00:00"/>
    <n v="-0.002990202879366939"/>
    <n v="-0.002990202879366939"/>
    <x v="3"/>
    <n v="14340.63765182186"/>
    <n v="-42.88141599843567"/>
    <n v="-42.881415998435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90ada5324df9caa0faefb371a786ad29fb804a6e1f97b822342515c2741272"/>
    <n v="1"/>
    <n v="1"/>
  </r>
  <r>
    <s v="b029a418-6585-431e-bb13-fa9b3d4cf6ed"/>
    <d v="2022-03-03T00:00:00"/>
    <x v="384"/>
    <d v="2022-03-03T00:00:00"/>
    <n v="-0.004773377962367514"/>
    <n v="-0.004773377962367514"/>
    <x v="3"/>
    <n v="14340.63765182186"/>
    <n v="-68.45328373350429"/>
    <n v="-68.453283733504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d3e023cbab23585a936340fbff856da3ece14886904e100903809432428e69"/>
    <n v="1"/>
    <n v="1"/>
  </r>
  <r>
    <s v="7ba53417-b8e3-47f9-9d1d-7b3db1fc67a4"/>
    <d v="2022-03-03T00:00:00"/>
    <x v="384"/>
    <d v="2022-03-03T00:00:00"/>
    <n v="-0.00402436401874754"/>
    <n v="-0.00402436401874754"/>
    <x v="3"/>
    <n v="14340.63765182186"/>
    <n v="-57.71194617188812"/>
    <n v="-57.711946171888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335c57f0c37a9e90c41c90cf17fc5f7c43d06fbdcbda5cca84f838757010b42"/>
    <n v="1"/>
    <n v="1"/>
  </r>
  <r>
    <s v="1a46e605-42b3-4b6f-8333-661561201d3e"/>
    <d v="2022-03-03T00:00:00"/>
    <x v="384"/>
    <d v="2022-03-03T00:00:00"/>
    <n v="-0.003389237678173587"/>
    <n v="-0.003389237678173587"/>
    <x v="3"/>
    <n v="14340.63765182186"/>
    <n v="-48.60382945858945"/>
    <n v="-48.603829458589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75278678f8de5d10c52e9f0a7ad280a38f2cab5929e3df86eda8919cd6c016"/>
    <n v="1"/>
    <n v="1"/>
  </r>
  <r>
    <s v="5730085f-da17-4340-bf6e-3eea0df4e129"/>
    <d v="2022-03-03T00:00:00"/>
    <x v="384"/>
    <d v="2022-03-03T00:00:00"/>
    <n v="-0.003181235038577154"/>
    <n v="-0.003181235038577154"/>
    <x v="3"/>
    <n v="14340.63765182186"/>
    <n v="-45.62093897351451"/>
    <n v="-45.620938973514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acdddc70a7d57e12235eb59b3b2b46bcf0c175b268e42158c7ad2d4138a893"/>
    <n v="1"/>
    <n v="1"/>
  </r>
  <r>
    <s v="0e704c01-2cbd-4e46-b31d-cbd822f66b80"/>
    <d v="2022-03-03T00:00:00"/>
    <x v="384"/>
    <d v="2022-03-03T00:00:00"/>
    <n v="-0.003435992610156203"/>
    <n v="-0.003435992610156203"/>
    <x v="3"/>
    <n v="14340.63765182186"/>
    <n v="-49.27432499658772"/>
    <n v="-49.274324996587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6c154ab01810ca9696c3569123120c6318877d13bc231e2df26d18574981bd"/>
    <n v="1"/>
    <n v="1"/>
  </r>
  <r>
    <s v="7e197aa0-2f7b-4cdd-9565-41ab2f67d3ce"/>
    <d v="2022-03-03T00:00:00"/>
    <x v="384"/>
    <d v="2022-03-03T00:00:00"/>
    <n v="2"/>
    <n v="2"/>
    <x v="3"/>
    <n v="14340.63765182186"/>
    <n v="28681.27530364372"/>
    <n v="28681.2753036437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ff605659-1cf8-4af1-9754-274ff7eb811f"/>
    <d v="2022-03-03T00:00:00"/>
    <x v="384"/>
    <d v="2022-03-03T00:00:00"/>
    <n v="-0.00355790695218641"/>
    <n v="-0.00355790695218641"/>
    <x v="3"/>
    <n v="14340.63765182186"/>
    <n v="-51.02265440020319"/>
    <n v="-51.0226544002031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c0c0ed69a028c880e500a4b3ac44e504d6f749ae15de1eeee7e0b1a27ad5c5"/>
    <n v="1"/>
    <n v="1"/>
  </r>
  <r>
    <s v="52e45043-acc2-425c-8a0f-54e92afb3f73"/>
    <d v="2022-03-03T00:00:00"/>
    <x v="384"/>
    <d v="2022-03-03T00:00:00"/>
    <n v="-0.00452706357621622"/>
    <n v="-0.00452706357621622"/>
    <x v="3"/>
    <n v="14340.63765182186"/>
    <n v="-64.92097837327766"/>
    <n v="-64.9209783732776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6b7a0fb418d8da3cc04e53baf8c0812647d9559623c8363c73e2cd8dc7ec29"/>
    <n v="1"/>
    <n v="1"/>
  </r>
  <r>
    <s v="86f2a875-59a6-4f2f-843d-779152e36150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d v="2022-03-03T00:00:00"/>
    <x v="384"/>
    <d v="2022-03-03T00:00:00"/>
    <n v="-38.6195224949868"/>
    <n v="-38.6195224949868"/>
    <x v="3"/>
    <n v="14340.63765182186"/>
    <n v="-553828.5783869891"/>
    <n v="-553828.5783869891"/>
    <n v="1"/>
    <m/>
    <s v="Gnosis"/>
    <s v="Conversão 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3a0a9720-832f-41d2-a1d7-1395b05fbb98"/>
    <d v="2022-03-03T00:00:00"/>
    <x v="384"/>
    <d v="2022-03-03T00:00:00"/>
    <n v="-0.003140431357106913"/>
    <n v="-0.003140431357106913"/>
    <x v="3"/>
    <n v="14340.63765182186"/>
    <n v="-45.03578816268942"/>
    <n v="-45.03578816268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82389200b6db397d9c751e23bd4033ccfcd55089f29ceabf4067e68fae2202"/>
    <n v="1"/>
    <n v="1"/>
  </r>
  <r>
    <s v="51c67c6d-d950-45dd-9bbc-0400c5131e5f"/>
    <d v="2022-03-03T00:00:00"/>
    <x v="384"/>
    <d v="2022-03-03T00:00:00"/>
    <n v="-0.00498858726822194"/>
    <n v="-0.00498858726822194"/>
    <x v="3"/>
    <n v="14340.63765182186"/>
    <n v="-71.53952240806272"/>
    <n v="-71.5395224080627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43cd424aaa04f214d9fb6858c50eaaed6e4fdd4edc957c4684a567540ee4443"/>
    <n v="1"/>
    <n v="1"/>
  </r>
  <r>
    <s v="3de83417-bd88-4589-b327-1c37e72cb517"/>
    <d v="2022-03-03T00:00:00"/>
    <x v="384"/>
    <d v="2022-03-03T00:00:00"/>
    <n v="-0.0059761597166605"/>
    <n v="-0.0059761597166605"/>
    <x v="3"/>
    <n v="14340.63765182186"/>
    <n v="-85.70194104604263"/>
    <n v="-85.701941046042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5f85d8d827ffa1867a6c7a863d5afeb7cf901f21c64fde1c839f4d07d650057"/>
    <n v="1"/>
    <n v="1"/>
  </r>
  <r>
    <s v="7f8d7470-71c8-406f-a33a-5e2fd257d587"/>
    <d v="2022-03-03T00:00:00"/>
    <x v="384"/>
    <d v="2022-03-03T00:00:00"/>
    <n v="-0.00373064743196874"/>
    <n v="-0.00373064743196874"/>
    <x v="3"/>
    <n v="14340.63765182186"/>
    <n v="-53.49986302856345"/>
    <n v="-53.499863028563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77c6c2bdd2ef46dcd58749d839706cf7f1427262f2910137571231594b02dd"/>
    <n v="1"/>
    <n v="1"/>
  </r>
  <r>
    <s v="e1948f6f-1a00-48fa-8625-5fd8f468d67a"/>
    <d v="2022-03-03T00:00:00"/>
    <x v="384"/>
    <d v="2022-03-03T00:00:00"/>
    <n v="-0.001908763098044419"/>
    <n v="-0.001908763098044419"/>
    <x v="3"/>
    <n v="14340.63765182186"/>
    <n v="-27.37287995222394"/>
    <n v="-27.3728799522239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2baa3f1562be4079739a520053c5717820463ab49863e0fa08e86c07f2d66"/>
    <n v="1"/>
    <n v="1"/>
  </r>
  <r>
    <s v="22ea7e98-399a-429c-a012-13be768387b3"/>
    <d v="2022-03-03T00:00:00"/>
    <x v="384"/>
    <d v="2022-03-03T00:00:00"/>
    <n v="-0.003175213479982993"/>
    <n v="-0.003175213479982993"/>
    <x v="3"/>
    <n v="14340.63765182186"/>
    <n v="-45.53458598361643"/>
    <n v="-45.53458598361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4ddc78ffe9c9ef2ace37a7bf25ce64f87a10cda2941fc9e45f882628f66010"/>
    <n v="1"/>
    <n v="1"/>
  </r>
  <r>
    <s v="3117bc8a-094e-4e48-bf97-9a8c8d2bdcf6"/>
    <d v="2022-03-03T00:00:00"/>
    <x v="384"/>
    <d v="2022-03-03T00:00:00"/>
    <n v="-0.007180788358351719"/>
    <n v="-0.007180788358351719"/>
    <x v="3"/>
    <n v="14340.63765182186"/>
    <n v="-102.9770839015428"/>
    <n v="-102.9770839015428"/>
    <n v="1"/>
    <m/>
    <s v="Ledger"/>
    <s v="Gnosis"/>
    <m/>
    <m/>
    <m/>
    <m/>
    <s v="Conversões"/>
    <m/>
    <s v="Ledger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d v="2022-03-03T00:00:00"/>
    <x v="384"/>
    <d v="2022-03-03T00:00:00"/>
    <n v="-0.002858578449725336"/>
    <n v="-0.002858578449725336"/>
    <x v="3"/>
    <n v="14340.63765182186"/>
    <n v="-40.99383774681773"/>
    <n v="-40.9938377468177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53ae8520bde9688dc1060996d5f8a0a8689a72044f9215598d9efa6512826a"/>
    <n v="1"/>
    <n v="1"/>
  </r>
  <r>
    <s v="4df72f53-0dce-4ebf-95f9-0eabeb76554b"/>
    <d v="2022-03-03T00:00:00"/>
    <x v="384"/>
    <d v="2022-03-03T00:00:00"/>
    <n v="-0.00396781701698466"/>
    <n v="-0.00396781701698466"/>
    <x v="3"/>
    <n v="14340.63765182186"/>
    <n v="-56.90102610930973"/>
    <n v="-56.9010261093097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41ab7dacf7a0e2f6263291bab872172dc8f61c5813a05426b7ce2d3d0e2d712"/>
    <n v="1"/>
    <n v="1"/>
  </r>
  <r>
    <s v="821e069f-127a-4228-a42c-e6c82dd76b5f"/>
    <d v="2022-03-03T00:00:00"/>
    <x v="384"/>
    <d v="2022-03-03T00:00:00"/>
    <n v="-0.00388574030240728"/>
    <n v="-0.00388574030240728"/>
    <x v="3"/>
    <n v="14340.63765182186"/>
    <n v="-55.72399368590351"/>
    <n v="-55.7239936859035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226b35aee0889c6305675bb11ea6f6e4c1b95f9a06d23b2395c705074badf63"/>
    <n v="1"/>
    <n v="1"/>
  </r>
  <r>
    <s v="77809209-6ec8-4a98-b9f7-69e7bb7b7c04"/>
    <d v="2022-03-03T00:00:00"/>
    <x v="384"/>
    <d v="2022-03-03T00:00:00"/>
    <n v="-0.003546192260406572"/>
    <n v="-0.003546192260406572"/>
    <x v="3"/>
    <n v="14340.63765182186"/>
    <n v="-50.85465825018576"/>
    <n v="-50.854658250185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097c5b56568c600e8318350341f1f237df007d07ec84aca65f167cf7d05b4a9"/>
    <n v="1"/>
    <n v="1"/>
  </r>
  <r>
    <s v="30cc4b4b-b0d0-4ef5-9881-af1483a9705c"/>
    <d v="2022-03-03T00:00:00"/>
    <x v="384"/>
    <d v="2022-03-03T00:00:00"/>
    <n v="-0.004659729630053812"/>
    <n v="-0.004659729630053812"/>
    <x v="3"/>
    <n v="14340.63765182186"/>
    <n v="-66.82349418005965"/>
    <n v="-66.823494180059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d9a6a044db89af8d9497e3023380f59f45cd76df9247145af6599ed09978985"/>
    <n v="1"/>
    <n v="1"/>
  </r>
  <r>
    <s v="3c1aee75-af13-4fc1-9237-289b0dccd571"/>
    <d v="2022-03-03T00:00:00"/>
    <x v="384"/>
    <d v="2022-03-03T00:00:00"/>
    <n v="-0.006761344983191695"/>
    <n v="-0.006761344983191695"/>
    <x v="3"/>
    <n v="14340.63765182186"/>
    <n v="-96.96199844291567"/>
    <n v="-96.9619984429156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b80fdcebd87db11e0870d5adb14497b0251f265766728dababf30c582685ff"/>
    <n v="1"/>
    <n v="1"/>
  </r>
  <r>
    <s v="beb1f80a-4dbd-4025-9e69-d51544310c7e"/>
    <d v="2022-03-03T00:00:00"/>
    <x v="384"/>
    <d v="2022-03-03T00:00:00"/>
    <n v="-0.00549670596726597"/>
    <n v="-0.00549670596726597"/>
    <x v="3"/>
    <n v="14340.63765182186"/>
    <n v="-78.82626855516827"/>
    <n v="-78.82626855516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8c664642c1a0521c9cf1e27f0720e3e6f303687ccfc134d0faeafc4795fe584"/>
    <n v="1"/>
    <n v="1"/>
  </r>
  <r>
    <s v="471f3d28-00a1-432e-bd8c-90019a040f4a"/>
    <d v="2022-03-03T00:00:00"/>
    <x v="384"/>
    <d v="2022-03-03T00:00:00"/>
    <n v="-0.005686714727390199"/>
    <n v="-0.005686714727390199"/>
    <x v="3"/>
    <n v="14340.63765182186"/>
    <n v="-81.55111533478178"/>
    <n v="-81.551115334781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c2fa763cdadab9e46f812e0980f232fa36d62afc9f9d3d8dd29e1be7bb91de3"/>
    <n v="1"/>
    <n v="1"/>
  </r>
  <r>
    <s v="09c365dc-ffb9-4b8b-8a1c-804aa8870ac1"/>
    <d v="2022-03-03T00:00:00"/>
    <x v="384"/>
    <d v="2022-03-03T00:00:00"/>
    <n v="-0.007707594327982121"/>
    <n v="-0.007707594327982121"/>
    <x v="3"/>
    <n v="14340.63765182186"/>
    <n v="-110.531817424829"/>
    <n v="-110.5318174248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428a36e9466eabaeaabde3279549a9ab16f5437cfe8860a77f5e66a1ebe759b"/>
    <n v="1"/>
    <n v="1"/>
  </r>
  <r>
    <s v="1a667517-19b0-49de-9749-bcbb40c884fb"/>
    <d v="2022-03-03T00:00:00"/>
    <x v="384"/>
    <d v="2022-03-03T00:00:00"/>
    <n v="-0.00501890062154021"/>
    <n v="-0.00501890062154021"/>
    <x v="3"/>
    <n v="14340.63765182186"/>
    <n v="-71.97423522401168"/>
    <n v="-71.9742352240116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8a164f2003f5ef43037bbdf20dccc1cac1d34e4ca49cd6c87612264de46eb52"/>
    <n v="1"/>
    <n v="1"/>
  </r>
  <r>
    <s v="a54315b1-46db-4dee-8029-c3d6731909af"/>
    <d v="2022-03-03T00:00:00"/>
    <x v="384"/>
    <d v="2022-03-03T00:00:00"/>
    <n v="-0.003121678724129895"/>
    <n v="-0.003121678724129895"/>
    <x v="3"/>
    <n v="14340.63765182186"/>
    <n v="-44.76686344814841"/>
    <n v="-44.766863448148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7a9ed1f2276b9e2d9c6c570c6bac90cc50975902ff6cdf8ec200b949213b5f"/>
    <n v="1"/>
    <n v="1"/>
  </r>
  <r>
    <s v="d20db2dd-1f85-41db-a881-0b3250b09f3e"/>
    <d v="2022-03-03T00:00:00"/>
    <x v="384"/>
    <d v="2022-03-03T00:00:00"/>
    <n v="-0.00333352331962088"/>
    <n v="-0.00333352331962088"/>
    <x v="3"/>
    <n v="14340.63765182186"/>
    <n v="-47.80485003058139"/>
    <n v="-47.8048500305813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2f071217e1c32368437492789c2757dafc27828f9060b7d3f05dbd45a8cb13"/>
    <n v="1"/>
    <n v="1"/>
  </r>
  <r>
    <s v="7a02aa35-fc4c-465c-b8ab-91b0fb07ab7f"/>
    <d v="2022-03-03T00:00:00"/>
    <x v="384"/>
    <d v="2022-03-03T00:00:00"/>
    <n v="-0.006855411557711872"/>
    <n v="-0.006855411557711872"/>
    <x v="3"/>
    <n v="14340.63765182186"/>
    <n v="-98.31097310325764"/>
    <n v="-98.3109731032576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cb91eb27717ac390855c499ad3d4081d937913233428e5fd2651e6c301bdcd"/>
    <n v="1"/>
    <n v="1"/>
  </r>
  <r>
    <s v="dfb43366-348d-4f59-ab33-60e431fe22a7"/>
    <d v="2022-03-03T00:00:00"/>
    <x v="384"/>
    <d v="2022-03-03T00:00:00"/>
    <n v="-0.002739765033855158"/>
    <n v="-0.002739765033855158"/>
    <x v="3"/>
    <n v="14340.63765182186"/>
    <n v="-39.28997760164827"/>
    <n v="-39.28997760164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cd29213eb55d51f8d5120c57df6c140cffe57e8b62170af7cc512bfe00cf46"/>
    <n v="1"/>
    <n v="1"/>
  </r>
  <r>
    <s v="5aa8a167-b6db-4cdf-8952-a5e94c85a6b4"/>
    <d v="2022-03-03T00:00:00"/>
    <x v="384"/>
    <d v="2022-03-03T00:00:00"/>
    <n v="-0.002966728877918372"/>
    <n v="-0.002966728877918372"/>
    <x v="3"/>
    <n v="14340.63765182186"/>
    <n v="-42.54478384942342"/>
    <n v="-42.5447838494234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9d10f5e3a347fd22fb2820006385d4ba2c49f33173f044d4b2a21cf39e64377"/>
    <n v="1"/>
    <n v="1"/>
  </r>
  <r>
    <s v="f48044d3-07dd-421d-8387-271ace1611f1"/>
    <d v="2022-03-03T00:00:00"/>
    <x v="384"/>
    <d v="2022-03-03T00:00:00"/>
    <n v="-0.002356389199690476"/>
    <n v="-0.002356389199690476"/>
    <x v="3"/>
    <n v="14340.63765182186"/>
    <n v="-33.79212367942763"/>
    <n v="-33.792123679427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dc924656d355c38ab82e2c0abf2c5c568d8cf663b6d6eb81fabd13153ac5888"/>
    <n v="1"/>
    <n v="1"/>
  </r>
  <r>
    <s v="a23813a8-d53e-49fc-84de-2b0db52e22a9"/>
    <d v="2022-03-03T00:00:00"/>
    <x v="384"/>
    <d v="2022-03-03T00:00:00"/>
    <n v="-0.00145356953495288"/>
    <n v="-0.00145356953495288"/>
    <x v="3"/>
    <n v="14340.63765182186"/>
    <n v="-20.84511400248646"/>
    <n v="-20.84511400248646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4b7950efa252e9d05a681b5fa488ecb775aca3cd0ae11fcea4d1fdbf107540e"/>
    <n v="1"/>
    <n v="1"/>
  </r>
  <r>
    <s v="8760e687-0f63-4d91-8784-f22f79294ccb"/>
    <d v="2022-03-03T00:00:00"/>
    <x v="384"/>
    <d v="2022-03-03T00:00:00"/>
    <n v="-0.0013242010857882"/>
    <n v="-0.0013242010857882"/>
    <x v="3"/>
    <n v="14340.63765182186"/>
    <n v="-18.98988794943765"/>
    <n v="-18.98988794943765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7ad41b8219baf7922a12041e22196d6412a6d7658f9668aa1c0899852ca4ce7"/>
    <n v="1"/>
    <n v="1"/>
  </r>
  <r>
    <s v="06114c72-aab1-4e67-acc8-957b07c69b5d"/>
    <d v="2022-03-03T00:00:00"/>
    <x v="384"/>
    <d v="2022-03-03T00:00:00"/>
    <n v="-0.00156395766894546"/>
    <n v="-0.00156395766894546"/>
    <x v="3"/>
    <n v="14340.63765182186"/>
    <n v="-22.42815023313482"/>
    <n v="-22.42815023313482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b552b17bd2a7fda3fd0e758b45e8a7b327e9c5ec7ed7951b25dd4a6f7bb1218"/>
    <n v="1"/>
    <n v="1"/>
  </r>
  <r>
    <s v="0136fcfe-ff2a-4c72-9e8d-a499b3a11104"/>
    <d v="2022-03-03T00:00:00"/>
    <x v="384"/>
    <d v="2022-03-03T00:00:00"/>
    <n v="-0.00107885617282218"/>
    <n v="-0.00107885617282218"/>
    <x v="3"/>
    <n v="14340.63765182186"/>
    <n v="-15.47148545287419"/>
    <n v="-15.471485452874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53f8918b5e9dbc4656877f0871f43bbeb27ab77f192e30cb8a2804c80b29dbc"/>
    <n v="1"/>
    <n v="1"/>
  </r>
  <r>
    <s v="cd1c394f-1abd-4478-8834-60e1f7c7c9bc"/>
    <d v="2022-03-03T00:00:00"/>
    <x v="384"/>
    <d v="2022-03-03T00:00:00"/>
    <n v="-0.00082334733223098"/>
    <n v="-0.00082334733223098"/>
    <x v="3"/>
    <n v="14340.63765182186"/>
    <n v="-11.80732575311868"/>
    <n v="-11.80732575311868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f261899b33213b5e0ca926aace60af2e99e6bce75d427992a63e1f9abe91bb"/>
    <n v="1"/>
    <n v="1"/>
  </r>
  <r>
    <s v="51d412e8-9d95-4075-bca9-2694c63ceee2"/>
    <d v="2022-03-03T00:00:00"/>
    <x v="384"/>
    <d v="2022-03-03T00:00:00"/>
    <n v="-0.002649306302603437"/>
    <n v="-0.002649306302603437"/>
    <x v="3"/>
    <n v="14340.63765182186"/>
    <n v="-37.99274171432381"/>
    <n v="-37.992741714323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26c4d0e1fa3e02545f9411c635af041b824f83091503ef903ea95db40b48cc"/>
    <n v="1"/>
    <n v="1"/>
  </r>
  <r>
    <s v="55141b37-16a5-4b4d-924f-ae961f973384"/>
    <d v="2022-03-03T00:00:00"/>
    <x v="384"/>
    <d v="2022-03-03T00:00:00"/>
    <n v="-0.003802767408110692"/>
    <n v="-0.003802767408110692"/>
    <x v="3"/>
    <n v="14340.63765182186"/>
    <n v="-54.53410947387323"/>
    <n v="-54.5341094738732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c9a706904da9ab6f05f26f36ef6bd880240e8cfb2a38a593439e51448a87a2"/>
    <n v="1"/>
    <n v="1"/>
  </r>
  <r>
    <s v="cddb34e2-52e9-4924-8386-d7d858e4feb1"/>
    <d v="2022-03-03T00:00:00"/>
    <x v="384"/>
    <d v="2022-03-03T00:00:00"/>
    <n v="-0.002821600235419416"/>
    <n v="-0.002821600235419416"/>
    <x v="3"/>
    <n v="14340.63765182186"/>
    <n v="-40.46354657444511"/>
    <n v="-40.4635465744451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2bfeea5baad7127b2fe7d9d60f154182797b7a1b6fc47685228c43e777d6afa"/>
    <n v="1"/>
    <n v="1"/>
  </r>
  <r>
    <s v="aaced348-99ff-4d3e-be24-89ba0b49a37a"/>
    <d v="2022-03-03T00:00:00"/>
    <x v="384"/>
    <d v="2022-03-03T00:00:00"/>
    <n v="-0.002368634678591201"/>
    <n v="-0.002368634678591201"/>
    <x v="3"/>
    <n v="14340.63765182186"/>
    <n v="-33.96773165521596"/>
    <n v="-33.96773165521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62f80c30270b9f7118939e114fe8225634ba0c723686c1011f4677c5734aa8"/>
    <n v="1"/>
    <n v="1"/>
  </r>
  <r>
    <s v="69137277-1ad3-4c7e-9bc1-a895c63ee0a4"/>
    <d v="2022-03-03T00:00:00"/>
    <x v="384"/>
    <d v="2022-03-03T00:00:00"/>
    <n v="-0.001272345697271288"/>
    <n v="-0.001272345697271288"/>
    <x v="3"/>
    <n v="14340.63765182186"/>
    <n v="-18.24624861242217"/>
    <n v="-18.24624861242217"/>
    <n v="1"/>
    <m/>
    <s v="Ledger"/>
    <m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127b8876c4d203ee309a35bacee1bdb52194adeae0574862d020e36dbc878a79"/>
    <n v="1"/>
    <n v="1"/>
  </r>
  <r>
    <s v="f3962e95-3def-4c2c-bc07-d50dbe17dd60"/>
    <d v="2022-03-03T00:00:00"/>
    <x v="384"/>
    <d v="2022-03-03T00:00:00"/>
    <n v="-0.002504241623006227"/>
    <n v="-0.002504241623006227"/>
    <x v="3"/>
    <n v="14340.63765182186"/>
    <n v="-35.9124217081426"/>
    <n v="-35.91242170814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64228f3b2e3552a6b5a22d84152b3f0f3214c19a89b12af8180962c6375cf"/>
    <n v="1"/>
    <n v="1"/>
  </r>
  <r>
    <s v="3ee43d80-b1cc-4b05-9a74-1e3f81fc3488"/>
    <d v="2022-03-03T00:00:00"/>
    <x v="384"/>
    <d v="2022-03-03T00:00:00"/>
    <n v="-0.003076177113903187"/>
    <n v="-0.003076177113903187"/>
    <x v="3"/>
    <n v="14340.63765182186"/>
    <n v="-44.11434134331275"/>
    <n v="-44.114341343312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9f046832bcad5e60fef3f680131c8d0801f95573668db0631b144e0b179d8"/>
    <n v="1"/>
    <n v="1"/>
  </r>
  <r>
    <s v="599aad79-4154-4cfa-9ae6-9f7c9ff71506"/>
    <d v="2022-03-03T00:00:00"/>
    <x v="384"/>
    <d v="2022-03-03T00:00:00"/>
    <n v="-0.003120668248785054"/>
    <n v="-0.003120668248785054"/>
    <x v="3"/>
    <n v="14340.63765182186"/>
    <n v="-44.75237258737194"/>
    <n v="-44.752372587371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8750f48857d0a1715fe80a7836eea837710b41ae51bac1ad5c27add11cf507"/>
    <n v="1"/>
    <n v="1"/>
  </r>
  <r>
    <s v="0dd4f224-3858-4ee3-a8f6-c460366605a7"/>
    <d v="2022-03-03T00:00:00"/>
    <x v="384"/>
    <d v="2022-03-03T00:00:00"/>
    <n v="-0.002767999371971644"/>
    <n v="-0.002767999371971644"/>
    <x v="3"/>
    <n v="14340.63765182186"/>
    <n v="-39.69487601391582"/>
    <n v="-39.694876013915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07383025d0e88fc04735b670c39e14d47723d5112be904a091578b347b3b8a"/>
    <n v="1"/>
    <n v="1"/>
  </r>
  <r>
    <s v="f8e7cdb7-2512-4046-bc6b-2983b4470680"/>
    <d v="2022-03-03T00:00:00"/>
    <x v="384"/>
    <d v="2022-03-03T00:00:00"/>
    <n v="-0.003486948370289558"/>
    <n v="-0.003486948370289558"/>
    <x v="3"/>
    <n v="14340.63765182186"/>
    <n v="-50.00506308893332"/>
    <n v="-50.005063088933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9c69f641a8f3c1073726647b15f6bcc61ca7e276ec961b2b3ab90e02ac8e1e"/>
    <n v="1"/>
    <n v="1"/>
  </r>
  <r>
    <s v="2cb8299d-fa22-4fa7-9dc3-72f4e265ed7e"/>
    <d v="2022-03-03T00:00:00"/>
    <x v="384"/>
    <d v="2022-03-03T00:00:00"/>
    <n v="-0.004197224104928286"/>
    <n v="-0.004197224104928286"/>
    <x v="3"/>
    <n v="14340.63765182186"/>
    <n v="-60.19087003226889"/>
    <n v="-60.190870032268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fd4aef787a9fa3d2eb2ab82b647d23af5beb559a9de7cd62fa58d768b08a08"/>
    <n v="1"/>
    <n v="1"/>
  </r>
  <r>
    <s v="04ff188b-24bc-4859-b6ee-5bf6a556c8f8"/>
    <d v="2022-03-03T00:00:00"/>
    <x v="384"/>
    <d v="2022-03-03T00:00:00"/>
    <n v="-0.002991178671551288"/>
    <n v="-0.002991178671551288"/>
    <x v="3"/>
    <n v="14340.63765182186"/>
    <n v="-42.8954094805749"/>
    <n v="-42.895409480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b07aea3776206950afa8df9b1ae6741b281315a428d7f0ae4b6286830755ea"/>
    <n v="1"/>
    <n v="1"/>
  </r>
  <r>
    <s v="2cf545d5-445f-4d2d-8615-777e312f5063"/>
    <d v="2022-03-03T00:00:00"/>
    <x v="384"/>
    <d v="2022-03-03T00:00:00"/>
    <n v="-0.002693806600478127"/>
    <n v="-0.002693806600478127"/>
    <x v="3"/>
    <n v="14340.63765182186"/>
    <n v="-38.63090436154288"/>
    <n v="-38.630904361542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24b2567990437c7cf66f6b799577530dc654e45f8ee356dddc3063d6990f"/>
    <n v="1"/>
    <n v="1"/>
  </r>
  <r>
    <s v="d4969866-2b02-4150-8154-605b45c5c40b"/>
    <d v="2022-03-03T00:00:00"/>
    <x v="384"/>
    <d v="2022-03-03T00:00:00"/>
    <n v="-0.003251813661100747"/>
    <n v="-0.003251813661100747"/>
    <x v="3"/>
    <n v="14340.63765182186"/>
    <n v="-46.63308142509007"/>
    <n v="-46.633081425090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1dc06dfc96fef3e6579ff9572d29a71a5d1ebc66c523f352b74b9f75cc86da"/>
    <n v="1"/>
    <n v="1"/>
  </r>
  <r>
    <s v="cb661ff5-01b1-4a36-a4b2-b84bb6c0fde2"/>
    <d v="2022-03-03T00:00:00"/>
    <x v="384"/>
    <d v="2022-03-03T00:00:00"/>
    <n v="-0.003311375731778216"/>
    <n v="-0.003311375731778216"/>
    <x v="3"/>
    <n v="14340.63765182186"/>
    <n v="-47.48723949846786"/>
    <n v="-47.48723949846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33db4622b256e5601533be56341a52ca1bdff0248e88640afc6fb88fbe9c14"/>
    <n v="1"/>
    <n v="1"/>
  </r>
  <r>
    <s v="5bf769a1-3dfc-4877-b1da-3491bd1520c9"/>
    <d v="2022-03-03T00:00:00"/>
    <x v="384"/>
    <d v="2022-03-03T00:00:00"/>
    <n v="-0.002188105797013141"/>
    <n v="-0.002188105797013141"/>
    <x v="3"/>
    <n v="14340.63765182186"/>
    <n v="-31.37883237881633"/>
    <n v="-31.3788323788163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e30e6b7a78dd53d4a1433ceb791edd062b91297d92c6eb0c34ac3c771361ff"/>
    <n v="1"/>
    <n v="1"/>
  </r>
  <r>
    <s v="bf6d3511-ac7f-4a27-bc60-5e1311dda617"/>
    <d v="2022-03-03T00:00:00"/>
    <x v="384"/>
    <d v="2022-03-03T00:00:00"/>
    <n v="-0.00307347382549727"/>
    <n v="-0.00307347382549727"/>
    <x v="3"/>
    <n v="14340.63765182186"/>
    <n v="-44.07557446381512"/>
    <n v="-44.075574463815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0751bbb7eab5d9b27d85b6e78906be48584acf224e849dbfce8d9f9696741"/>
    <n v="1"/>
    <n v="1"/>
  </r>
  <r>
    <s v="0a70c1aa-b49f-44d2-864b-7fb23e93fff6"/>
    <d v="2022-03-03T00:00:00"/>
    <x v="384"/>
    <d v="2022-03-03T00:00:00"/>
    <n v="-0.00338636580663901"/>
    <n v="-0.00338636580663901"/>
    <x v="3"/>
    <n v="14340.63765182186"/>
    <n v="-48.5626449895295"/>
    <n v="-48.56264498952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eac678e35f5b59e04c5f41d8cf5aa070db9395f2624746dc2519dc192dfa55d"/>
    <n v="1"/>
    <n v="1"/>
  </r>
  <r>
    <s v="75cfaa6b-dd38-4609-8819-ebc2e9674c4c"/>
    <d v="2022-03-03T00:00:00"/>
    <x v="384"/>
    <d v="2022-03-03T00:00:00"/>
    <n v="-0.002410286056296247"/>
    <n v="-0.002410286056296247"/>
    <x v="3"/>
    <n v="14340.63765182186"/>
    <n v="-34.56503897058319"/>
    <n v="-34.5650389705831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be3303816a6b0f3a38ce51c671dc6dd78474813e855e7c647aa82bf3178627"/>
    <n v="1"/>
    <n v="1"/>
  </r>
  <r>
    <s v="6e999ae7-5a86-4fcc-8bf4-8d3f3390acb9"/>
    <d v="2022-03-03T00:00:00"/>
    <x v="384"/>
    <d v="2022-03-03T00:00:00"/>
    <n v="-0.003660760147988225"/>
    <n v="-0.003660760147988225"/>
    <x v="3"/>
    <n v="14340.63765182186"/>
    <n v="-52.49763481252891"/>
    <n v="-52.4976348125289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f56bd35f639dc2dfe5197f6089ef1f82181dc0577551830d165c58c6664b232"/>
    <n v="1"/>
    <n v="1"/>
  </r>
  <r>
    <s v="87894c89-c9ee-4a0f-ad24-c963ee757dc6"/>
    <d v="2022-03-03T00:00:00"/>
    <x v="384"/>
    <d v="2022-03-03T00:00:00"/>
    <n v="-0.002645105906304509"/>
    <n v="-0.002645105906304509"/>
    <x v="3"/>
    <n v="14340.63765182186"/>
    <n v="-37.93250535300683"/>
    <n v="-37.9325053530068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1e656b392fcd87fc975d16dbdba4bd7e2e9b957ee74a5aa2ce87239b21bab4"/>
    <n v="1"/>
    <n v="1"/>
  </r>
  <r>
    <s v="be0d4113-4239-479d-aac0-59905c6d5237"/>
    <d v="2022-03-03T00:00:00"/>
    <x v="384"/>
    <d v="2022-03-03T00:00:00"/>
    <n v="-64.35966726023646"/>
    <n v="-64.35966726023646"/>
    <x v="3"/>
    <n v="14340.63765182186"/>
    <n v="-922958.6675708739"/>
    <n v="-922958.667570873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08a2a6d5-e385-4249-b8b0-73e6a6fc1b7c"/>
    <d v="2022-03-03T00:00:00"/>
    <x v="384"/>
    <d v="2022-03-03T00:00:00"/>
    <n v="64.36024999999999"/>
    <n v="64.36024999999999"/>
    <x v="3"/>
    <n v="14340.63765182186"/>
    <n v="922967.0244306679"/>
    <n v="922967.0244306679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7aca6b54-5c2d-4993-b437-15b02bf1e79c"/>
    <d v="2022-03-03T00:00:00"/>
    <x v="384"/>
    <d v="2022-03-03T00:00:00"/>
    <n v="25.7441"/>
    <n v="25.7441"/>
    <x v="3"/>
    <n v="14340.63765182186"/>
    <n v="369186.8097722672"/>
    <n v="369186.8097722672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e9b00e7f-63d4-4237-9b94-0ed19b7868ed"/>
    <d v="2022-03-03T00:00:00"/>
    <x v="384"/>
    <d v="2022-03-03T00:00:00"/>
    <n v="38.61615"/>
    <n v="38.61615"/>
    <x v="3"/>
    <n v="14340.63765182186"/>
    <n v="553780.2146584007"/>
    <n v="553780.2146584007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3931dcb8-9286-4be1-ae36-6a54ad86c42b"/>
    <d v="2022-03-03T00:00:00"/>
    <x v="384"/>
    <d v="2022-03-03T00:00:00"/>
    <n v="-2.001120466366124"/>
    <n v="-2.001120466366124"/>
    <x v="3"/>
    <n v="14340.63765182186"/>
    <n v="-28697.34350580136"/>
    <n v="-28697.34350580136"/>
    <n v="1"/>
    <m/>
    <s v="Ledger"/>
    <m/>
    <m/>
    <m/>
    <m/>
    <m/>
    <s v="Bônus 55 Unity"/>
    <m/>
    <s v="Ledger"/>
    <m/>
    <x v="159"/>
    <s v="Outros"/>
    <s v="People"/>
    <s v="People"/>
    <s v="People"/>
    <x v="9"/>
    <m/>
    <s v="0x9be4419c2de6922165b057223174fe63ac2e997029db5a6c1ebe1f1e877060cf"/>
    <n v="1"/>
    <n v="1"/>
  </r>
  <r>
    <s v="7e1aa751-a9cf-4ef2-aa78-7b55bd154f01"/>
    <d v="2022-03-03T00:00:00"/>
    <x v="384"/>
    <d v="2022-03-03T00:00:00"/>
    <n v="-2.001327502113728"/>
    <n v="-2.001327502113728"/>
    <x v="3"/>
    <n v="14340.63765182186"/>
    <n v="-28700.31253043872"/>
    <n v="-28700.3125304387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0922adaa-7037-4d43-8204-7a1829d8920f"/>
    <d v="2022-03-03T00:00:00"/>
    <x v="384"/>
    <d v="2022-03-03T00:00:00"/>
    <n v="-0.00069435561844834"/>
    <n v="-0.00069435561844834"/>
    <x v="3"/>
    <n v="14340.63765182186"/>
    <n v="-9.957502325674319"/>
    <n v="-9.9575023256743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a94c3b56682ee07e923b1081e14cbca84fef99c6ee6e5c82601e67d6b343df"/>
    <n v="1"/>
    <n v="1"/>
  </r>
  <r>
    <s v="330c2b3c-62e9-4a7e-a712-5eededa16611"/>
    <d v="2022-03-03T00:00:00"/>
    <x v="384"/>
    <d v="2022-03-03T00:00:00"/>
    <n v="-0.0007862159769305401"/>
    <n v="-0.0007862159769305401"/>
    <x v="3"/>
    <n v="14340.63765182186"/>
    <n v="-11.27483844123401"/>
    <n v="-11.27483844123401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53b13d5f5b51df10a8e303fc0fe6db1a26f26a9dc68c35f680d61e8828ee85d"/>
    <n v="1"/>
    <n v="1"/>
  </r>
  <r>
    <s v="4fe02196-66e7-4af9-b546-38be7e1377c8"/>
    <d v="2022-03-03T00:00:00"/>
    <x v="384"/>
    <d v="2022-03-03T00:00:00"/>
    <n v="-0.003156066698348463"/>
    <n v="-0.003156066698348463"/>
    <x v="3"/>
    <n v="14340.63765182186"/>
    <n v="-45.26000892599708"/>
    <n v="-45.260008925997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021001beeca697c27f62f8ac18522c6bd02b31633ea507c4f35b9e9d891092"/>
    <n v="1"/>
    <n v="1"/>
  </r>
  <r>
    <s v="484125da-434d-423b-b16d-64724c0b2783"/>
    <d v="2022-03-03T00:00:00"/>
    <x v="384"/>
    <d v="2022-03-03T00:00:00"/>
    <n v="-0.002652647787243989"/>
    <n v="-0.002652647787243989"/>
    <x v="3"/>
    <n v="14340.63765182186"/>
    <n v="-38.0406607347731"/>
    <n v="-38.04066073477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4b69282a525e84ca441ede4f922d3a5eac1dc1c433fd18059a0f54a420603"/>
    <n v="1"/>
    <n v="1"/>
  </r>
  <r>
    <s v="eb3d8058-a4af-4b82-91f1-11acb9658652"/>
    <d v="2022-03-03T00:00:00"/>
    <x v="384"/>
    <d v="2022-03-03T00:00:00"/>
    <n v="111568.46863"/>
    <n v="111568.46863"/>
    <x v="5"/>
    <n v="5.060728744939271"/>
    <n v="564617.7562246964"/>
    <n v="564617.7562246964"/>
    <n v="1"/>
    <m/>
    <m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4865"/>
    <d v="2022-03-02T00:00:00"/>
    <x v="385"/>
    <d v="2022-03-02T00:00:00"/>
    <n v="-844.65"/>
    <n v="-844.65"/>
    <x v="0"/>
    <n v="1"/>
    <n v="-844.65"/>
    <n v="-844.65"/>
    <n v="1"/>
    <m/>
    <s v="Cora"/>
    <s v="Caio Barbosa Zacarias"/>
    <n v="100"/>
    <s v="Comercial"/>
    <s v="Caio Barbosa Zacarias"/>
    <m/>
    <s v="Custos de Advocacia Faria Cendão e Maia"/>
    <m/>
    <s v="Cora"/>
    <m/>
    <x v="180"/>
    <s v="Jurídico"/>
    <s v="Legal"/>
    <s v="Operating Costs"/>
    <s v="Operating Costs"/>
    <x v="1"/>
    <m/>
    <m/>
    <n v="0"/>
    <n v="0"/>
  </r>
  <r>
    <s v="d69111ed-0ce5-4a9c-b395-1d2436891a63"/>
    <d v="2022-03-02T00:00:00"/>
    <x v="385"/>
    <d v="2022-03-02T00:00:00"/>
    <n v="-0.002664878540728404"/>
    <n v="-0.002664878540728404"/>
    <x v="3"/>
    <n v="15107.7356557377"/>
    <n v="-40.26028054797277"/>
    <n v="-40.26028054797277"/>
    <n v="1"/>
    <m/>
    <s v="Ledger"/>
    <s v="Contrato 55Unity"/>
    <m/>
    <m/>
    <m/>
    <m/>
    <s v="Sem Histórico"/>
    <m/>
    <s v="Ledger"/>
    <m/>
    <x v="181"/>
    <s v="Contracts"/>
    <s v="Technology &amp; Infrastructure"/>
    <s v="Operating Costs"/>
    <s v="Operating Costs"/>
    <x v="7"/>
    <m/>
    <s v="0x5447b5fcae57076e94107283c59a33da65186be72e9de1322aecbfca5513e1a6"/>
    <n v="1"/>
    <n v="1"/>
  </r>
  <r>
    <s v="aa82c85a-3aac-4d32-871e-9e55d43b894f"/>
    <d v="2022-03-02T00:00:00"/>
    <x v="385"/>
    <d v="2022-03-02T00:00:00"/>
    <n v="2.826347155"/>
    <n v="2.826347155"/>
    <x v="3"/>
    <n v="15107.7356557377"/>
    <n v="42699.70568908632"/>
    <n v="42699.7056890863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827c6fd536396392de97b8e1ff4c64ae678389b6d38fc93e66cc0f492e8d645a"/>
    <n v="1"/>
    <n v="1"/>
  </r>
  <r>
    <s v="cb0d13b6-51da-40a4-be31-e7ad247360c9"/>
    <d v="2022-03-02T00:00:00"/>
    <x v="385"/>
    <d v="2022-03-02T00:00:00"/>
    <n v="-0.00520774318561717"/>
    <n v="-0.00520774318561717"/>
    <x v="3"/>
    <n v="15107.7356557377"/>
    <n v="-78.67720741127357"/>
    <n v="-78.677207411273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c5facf7c970335e3bfc47f006438550495c6772cb8c113a5b8ea82f47f180ce"/>
    <n v="1"/>
    <n v="1"/>
  </r>
  <r>
    <s v="787d621d-e022-4ce2-a71d-da0879913543"/>
    <d v="2022-03-02T00:00:00"/>
    <x v="385"/>
    <d v="2022-03-02T00:00:00"/>
    <n v="-0.00378873139607434"/>
    <n v="-0.00378873139607434"/>
    <x v="3"/>
    <n v="15107.7356557377"/>
    <n v="-57.2391524024852"/>
    <n v="-57.239152402485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01d4362c5ebeb1d93b77a719d0486b903d284eee5715c39122b961246791310"/>
    <n v="1"/>
    <n v="1"/>
  </r>
  <r>
    <s v="ed84bc1b-41a9-4d4d-a1ab-2dffd373482f"/>
    <d v="2022-03-02T00:00:00"/>
    <x v="385"/>
    <d v="2022-03-02T00:00:00"/>
    <n v="-0.0044120469711713"/>
    <n v="-0.0044120469711713"/>
    <x v="3"/>
    <n v="15107.7356557377"/>
    <n v="-66.65603934115418"/>
    <n v="-66.656039341154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13b571791ad8299195a0841af924db76c2c7849b0784db121c53010f983a5e5"/>
    <n v="1"/>
    <n v="1"/>
  </r>
  <r>
    <s v="325168eb-3f28-41b3-b690-834cb5c788fa"/>
    <d v="2022-03-02T00:00:00"/>
    <x v="385"/>
    <d v="2022-03-02T00:00:00"/>
    <n v="-0.0572249511616191"/>
    <n v="-0.0572249511616191"/>
    <x v="3"/>
    <n v="15107.7356557377"/>
    <n v="-864.5394350622415"/>
    <n v="-864.539435062241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8037f6b343ca46f46eed87c777450fdbe2f1eb626be8c490a3ff9d3ed9e991a"/>
    <n v="1"/>
    <n v="1"/>
  </r>
  <r>
    <s v="41192bce-a47a-4932-b4fd-5e114335e189"/>
    <d v="2022-03-02T00:00:00"/>
    <x v="385"/>
    <d v="2022-03-02T00:00:00"/>
    <n v="-0.004254259566035951"/>
    <n v="-0.004254259566035951"/>
    <x v="3"/>
    <n v="15107.7356557377"/>
    <n v="-64.27222893456455"/>
    <n v="-64.2722289345645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cbb50cbf15297ef8afdd7aee7ba02aa8ed9430f980ff57d791fb0dec493835c"/>
    <n v="1"/>
    <n v="1"/>
  </r>
  <r>
    <s v="c7a1b2b1-2776-4ac9-888d-ccf540cf617b"/>
    <d v="2022-03-02T00:00:00"/>
    <x v="385"/>
    <d v="2022-03-02T00:00:00"/>
    <n v="-0.03324756659024849"/>
    <n v="-0.03324756659024849"/>
    <x v="3"/>
    <n v="15107.7356557377"/>
    <n v="-502.2954472420107"/>
    <n v="-502.2954472420107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feaef5596c3ea3266ceda2cf9c695e7606e403245f87040803d53b34d6ceba6"/>
    <n v="1"/>
    <n v="1"/>
  </r>
  <r>
    <s v="b8dee6e9-a1fe-4224-a02e-c9e407c804cc"/>
    <d v="2022-03-02T00:00:00"/>
    <x v="385"/>
    <d v="2022-03-02T00:00:00"/>
    <n v="0.055"/>
    <n v="0.055"/>
    <x v="3"/>
    <n v="15107.7356557377"/>
    <n v="830.9254610655737"/>
    <n v="830.9254610655737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267312dc685726e67f7a48f1a3166a587cf722c2c5ff69a1433d74bd61dc6878"/>
    <n v="1"/>
    <n v="1"/>
  </r>
  <r>
    <s v="543300ab-e4df-47cc-aecf-b9a68350495d"/>
    <d v="2022-03-02T00:00:00"/>
    <x v="385"/>
    <d v="2022-03-02T00:00:00"/>
    <n v="-0.060945935547354"/>
    <n v="-0.060945935547354"/>
    <x v="3"/>
    <n v="15107.7356557377"/>
    <n v="-920.7550835410519"/>
    <n v="-920.7550835410519"/>
    <n v="1"/>
    <m/>
    <s v="Ledger"/>
    <m/>
    <m/>
    <m/>
    <m/>
    <m/>
    <s v="Transferencia para o Taira, antigo conselheiro"/>
    <m/>
    <s v="Ledger"/>
    <m/>
    <x v="159"/>
    <s v="Outros"/>
    <s v="People"/>
    <s v="People"/>
    <s v="People"/>
    <x v="9"/>
    <m/>
    <s v="0x15b7a2a67758eb487db333eb6f27506f9198f2ac5adfb82622023a2e44af3875"/>
    <n v="1"/>
    <n v="1"/>
  </r>
  <r>
    <s v="1038d717-77a5-4735-8802-b5199197646d"/>
    <d v="2022-03-02T00:00:00"/>
    <x v="385"/>
    <d v="2022-03-02T00:00:00"/>
    <n v="-0.061608578611774"/>
    <n v="-0.061608578611774"/>
    <x v="3"/>
    <n v="15107.7356557377"/>
    <n v="-930.7661197924173"/>
    <n v="-930.7661197924173"/>
    <n v="1"/>
    <m/>
    <s v="Ledger"/>
    <m/>
    <m/>
    <m/>
    <m/>
    <m/>
    <s v="Transferencia para carteira desconhecido"/>
    <m/>
    <s v="Ledger"/>
    <m/>
    <x v="159"/>
    <s v="Outros"/>
    <s v="People"/>
    <s v="People"/>
    <s v="People"/>
    <x v="9"/>
    <m/>
    <s v="0xf043342e2c0ed70a0427ddb29adc98057cabf736c15a8682b542baa3afc9b032"/>
    <n v="1"/>
    <n v="1"/>
  </r>
  <r>
    <s v="9f135a58-25fa-4ad2-aeaa-102779165c0b"/>
    <d v="2022-03-02T00:00:00"/>
    <x v="385"/>
    <d v="2022-03-02T00:00:00"/>
    <n v="-0.001243032479409"/>
    <n v="-0.001243032479409"/>
    <x v="3"/>
    <n v="15107.7356557377"/>
    <n v="-18.77940611040739"/>
    <n v="-18.77940611040739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aeef7e7a9e0b60223e810905618d95c05a70b56c9393e048ebf4eea3c41ec812"/>
    <n v="1"/>
    <n v="1"/>
  </r>
  <r>
    <s v="24f38298-e33a-4a2c-937f-6fb6675c7adf"/>
    <d v="2022-03-02T00:00:00"/>
    <x v="385"/>
    <d v="2022-03-02T00:00:00"/>
    <n v="-0.002896353704310157"/>
    <n v="-0.002896353704310157"/>
    <x v="3"/>
    <n v="15107.7356557377"/>
    <n v="-43.75734613023455"/>
    <n v="-43.75734613023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112bac03125e53c676dc9a333567bd16cab6fcc5a842b848c623878bd96d8c"/>
    <n v="1"/>
    <n v="1"/>
  </r>
  <r>
    <s v="4866"/>
    <d v="2022-02-28T00:00:00"/>
    <x v="386"/>
    <d v="2022-02-28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c826cddc-7f1b-44ae-8d9c-dbc6bea7e081"/>
    <d v="2022-02-28T00:00:00"/>
    <x v="386"/>
    <d v="2022-02-28T00:00:00"/>
    <n v="-0.006523150027265382"/>
    <n v="-0.006523150027265382"/>
    <x v="3"/>
    <n v="15050.77319587629"/>
    <n v="-98.17845158304549"/>
    <n v="-98.17845158304549"/>
    <n v="1"/>
    <m/>
    <s v="Ledger"/>
    <s v="Contrato 55Unity"/>
    <m/>
    <m/>
    <m/>
    <m/>
    <s v="Envio de NFT 55Unity para 0x28Aca53f9962beF187Ee5df733124a5aEE7c50A5"/>
    <m/>
    <s v="Ledger"/>
    <m/>
    <x v="56"/>
    <s v="NFTs"/>
    <s v="Technology &amp; Infrastructure"/>
    <s v="Operating Costs"/>
    <s v="Operating Costs"/>
    <x v="7"/>
    <m/>
    <s v="0xd012a06976fb7298258a87d18ff5bfa552d5c0d2cd6cf205b08d5491d0e624b3"/>
    <n v="1"/>
    <n v="1"/>
  </r>
  <r>
    <s v="b2e572dc-4ce7-46a9-8a4c-c7789cf9e7e7"/>
    <d v="2022-02-28T00:00:00"/>
    <x v="386"/>
    <d v="2022-02-28T00:00:00"/>
    <n v="-0.01179120223063922"/>
    <n v="-0.01179120223063922"/>
    <x v="3"/>
    <n v="15050.77319587629"/>
    <n v="-177.4667104800614"/>
    <n v="-177.4667104800614"/>
    <n v="1"/>
    <m/>
    <s v="Ledger"/>
    <s v="Contrato 55Unity"/>
    <m/>
    <m/>
    <m/>
    <m/>
    <s v="Envio de NFT 55Unity para MollyCooL"/>
    <m/>
    <s v="Ledger"/>
    <m/>
    <x v="56"/>
    <s v="NFTs"/>
    <s v="Technology &amp; Infrastructure"/>
    <s v="Operating Costs"/>
    <s v="Operating Costs"/>
    <x v="7"/>
    <m/>
    <s v="0x44d91e002ce10f2fbf8db4c1da09949022503486a71bc8eee6d959e9445aaa25"/>
    <n v="1"/>
    <n v="1"/>
  </r>
  <r>
    <s v="d2308a21-6150-4336-ab7c-114773a67565"/>
    <d v="2022-02-28T00:00:00"/>
    <x v="386"/>
    <d v="2022-02-28T00:00:00"/>
    <n v="0.7159271"/>
    <n v="0.7159271"/>
    <x v="3"/>
    <n v="15050.77319587629"/>
    <n v="10775.25640688144"/>
    <n v="10775.25640688144"/>
    <n v="1"/>
    <m/>
    <s v="Gabriel Polverelli - pessoal"/>
    <s v="Ledger"/>
    <m/>
    <m/>
    <m/>
    <m/>
    <s v="Aporte inicial para financiar custos"/>
    <m/>
    <s v="Ledger"/>
    <m/>
    <x v="110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4867"/>
    <d v="2022-02-27T00:00:00"/>
    <x v="387"/>
    <d v="2022-02-27T00:00:00"/>
    <n v="-10000"/>
    <n v="-10000"/>
    <x v="0"/>
    <n v="1"/>
    <n v="-10000"/>
    <n v="-1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db1ffbcb-63b3-450c-a1a0-b9b6557360cc"/>
    <d v="2022-02-27T00:00:00"/>
    <x v="387"/>
    <d v="2022-02-27T00:00:00"/>
    <n v="-0.001101083147486925"/>
    <n v="-0.001101083147486925"/>
    <x v="3"/>
    <n v="13624.77876106195"/>
    <n v="-15.0020142820431"/>
    <n v="-15.002014282043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2baa2c0790694c6798ffb30ba22e89fec8d41aeb5fe8770052afbb5f925d423"/>
    <n v="1"/>
    <n v="1"/>
  </r>
  <r>
    <s v="b0a360aa-d34a-445b-a2ec-7c2d5f6e393d"/>
    <d v="2022-02-26T00:00:00"/>
    <x v="388"/>
    <d v="2022-02-26T00:00:00"/>
    <n v="-0.1126906233166185"/>
    <n v="-0.1126906233166185"/>
    <x v="3"/>
    <n v="14443.22077922078"/>
    <n v="-1627.615552309926"/>
    <n v="-1627.615552309926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5e29eaf6c99a70a3ed8bb454103d3fddf3c56e5829452aa50a939ebeff6cc4"/>
    <n v="1"/>
    <n v="1"/>
  </r>
  <r>
    <s v="38949a5a-ca8a-451d-b09e-38062de1c008"/>
    <d v="2022-02-26T00:00:00"/>
    <x v="388"/>
    <d v="2022-02-26T00:00:00"/>
    <n v="-0.001126294962302113"/>
    <n v="-0.001126294962302113"/>
    <x v="3"/>
    <n v="14443.22077922078"/>
    <n v="-16.26732680305356"/>
    <n v="-16.2673268030535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7a5b4a690234d848985e73b7216ea229cd067af4d01e75c928b7b9f3c477fc0"/>
    <n v="1"/>
    <n v="1"/>
  </r>
  <r>
    <s v="fc5c20ac-046e-4ec4-9636-a8e11a8a89d1"/>
    <d v="2022-02-26T00:00:00"/>
    <x v="388"/>
    <d v="2022-02-26T00:00:00"/>
    <n v="-0.0006482029394557799"/>
    <n v="-0.0006482029394557799"/>
    <x v="3"/>
    <n v="14443.22077922078"/>
    <n v="-9.36213816429971"/>
    <n v="-9.3621381642997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4b27c1c0676e426d68810aa20c59edbd73b71fa8b7ce7b39ecd494e5be303"/>
    <n v="1"/>
    <n v="1"/>
  </r>
  <r>
    <s v="00a2f41c-f431-4ce9-ae9c-37d43dd8aa48"/>
    <d v="2022-02-26T00:00:00"/>
    <x v="388"/>
    <d v="2022-02-26T00:00:00"/>
    <n v="-0.000798968484048888"/>
    <n v="-0.000798968484048888"/>
    <x v="3"/>
    <n v="14443.22077922078"/>
    <n v="-11.53967821075743"/>
    <n v="-11.5396782107574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0e4b720fb350f5b255c706844d50ee616cadfde2ca0173f4037177055f99e9"/>
    <n v="1"/>
    <n v="1"/>
  </r>
  <r>
    <s v="8fe74602-dd9a-4560-859d-f42ca169271e"/>
    <d v="2022-02-26T00:00:00"/>
    <x v="388"/>
    <d v="2022-02-26T00:00:00"/>
    <n v="-0.001314878895264564"/>
    <n v="-0.001314878895264564"/>
    <x v="3"/>
    <n v="14443.22077922078"/>
    <n v="-18.99108618224401"/>
    <n v="-18.9910861822440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f42baf6a000f9f8afb6023bd802ad89fcf74c4c941fadfcc53dacdad8afd2f"/>
    <n v="1"/>
    <n v="1"/>
  </r>
  <r>
    <s v="ed9e3d8c-a12b-40e0-a105-b8a8c4c9b3de"/>
    <d v="2022-02-26T00:00:00"/>
    <x v="388"/>
    <d v="2022-02-26T00:00:00"/>
    <n v="-0.00141882346648447"/>
    <n v="-0.00141882346648447"/>
    <x v="3"/>
    <n v="14443.22077922078"/>
    <n v="-20.49238057317455"/>
    <n v="-20.49238057317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7cc2b41c07528d2364991bb433405347910100a8ccace97d813f084c54fe3ba"/>
    <n v="1"/>
    <n v="1"/>
  </r>
  <r>
    <s v="e9aa5da1-3ac6-4e9d-abc0-dea9e6ac5ced"/>
    <d v="2022-02-26T00:00:00"/>
    <x v="388"/>
    <d v="2022-02-26T00:00:00"/>
    <n v="-0.001319386643184324"/>
    <n v="-0.001319386643184324"/>
    <x v="3"/>
    <n v="14443.22077922078"/>
    <n v="-19.05619258066618"/>
    <n v="-19.0561925806661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0948bf5e6fff1069173e33d9f7176aeb925f4b0c0c7e1ff1ad3e8160912f7b5"/>
    <n v="1"/>
    <n v="1"/>
  </r>
  <r>
    <s v="403"/>
    <d v="2022-02-25T00:00:00"/>
    <x v="389"/>
    <d v="2022-02-25T00:00:00"/>
    <n v="20000"/>
    <n v="20000"/>
    <x v="0"/>
    <n v="1"/>
    <n v="20000"/>
    <n v="20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68"/>
    <d v="2022-02-25T00:00:00"/>
    <x v="389"/>
    <d v="2022-02-25T00:00:00"/>
    <n v="-50000"/>
    <n v="-50000"/>
    <x v="0"/>
    <n v="1"/>
    <n v="-50000"/>
    <n v="-5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4869"/>
    <d v="2022-02-25T00:00:00"/>
    <x v="389"/>
    <d v="2022-02-25T00:00:00"/>
    <n v="-390"/>
    <n v="-390"/>
    <x v="0"/>
    <n v="1"/>
    <n v="-390"/>
    <n v="-390"/>
    <n v="1"/>
    <m/>
    <s v="Cora"/>
    <s v="Lumx Studios S/A"/>
    <n v="100"/>
    <s v="Conselho"/>
    <s v="Lumx Studios S/A"/>
    <m/>
    <s v="Reembolso Lucas dos Santos Reis"/>
    <m/>
    <s v="Cora"/>
    <m/>
    <x v="162"/>
    <s v="Outros"/>
    <s v="Others"/>
    <s v="Administrative Costs"/>
    <s v="Administrative Costs"/>
    <x v="5"/>
    <m/>
    <m/>
    <n v="0"/>
    <n v="0"/>
  </r>
  <r>
    <s v="2a6f9f4a-5bdc-4466-b892-9bd802583761"/>
    <d v="2022-02-25T00:00:00"/>
    <x v="389"/>
    <d v="2022-02-25T00:00:00"/>
    <n v="-0.016953139398249"/>
    <n v="-0.016953139398249"/>
    <x v="3"/>
    <n v="14376.94704049844"/>
    <n v="-243.7343872988135"/>
    <n v="-243.73438729881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a7ad9358-7ce0-4c3d-8a06-c1799305af68"/>
    <d v="2022-02-25T00:00:00"/>
    <x v="389"/>
    <d v="2022-02-25T00:00:00"/>
    <n v="-0.001095062319860958"/>
    <n v="-0.001095062319860958"/>
    <x v="3"/>
    <n v="14376.94704049844"/>
    <n v="-15.74365297868636"/>
    <n v="-15.743652978686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5dce74b4e1a5b768cc35e099ec96b6357af7d2773a6bfd5ced0a41a906b87ab"/>
    <n v="1"/>
    <n v="1"/>
  </r>
  <r>
    <s v="30ea85b9-b57b-4caf-af95-7f7be3cf163c"/>
    <d v="2022-02-25T00:00:00"/>
    <x v="389"/>
    <d v="2022-02-25T00:00:00"/>
    <n v="-0.00115852444965348"/>
    <n v="-0.00115852444965348"/>
    <x v="3"/>
    <n v="14376.94704049844"/>
    <n v="-16.65604465779069"/>
    <n v="-16.6560446577906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a741b34d4e9ad55fffce22e082ef896be8fa05cc481dcde6b889409094be648"/>
    <n v="1"/>
    <n v="1"/>
  </r>
  <r>
    <s v="fe91dd5f-a2d6-4494-8ce1-26413f208538"/>
    <d v="2022-02-25T00:00:00"/>
    <x v="389"/>
    <d v="2022-02-25T00:00:00"/>
    <n v="-0.001905543189266148"/>
    <n v="-0.001905543189266148"/>
    <x v="3"/>
    <n v="14376.94704049844"/>
    <n v="-27.39589351546191"/>
    <n v="-27.395893515461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c776e5af1cc7b29575e4091df7b87cf23a3b20865ba092c9464685eb4aed088"/>
    <n v="1"/>
    <n v="1"/>
  </r>
  <r>
    <s v="576e17ad-1279-4a61-8eed-b74df9831f15"/>
    <d v="2022-02-25T00:00:00"/>
    <x v="389"/>
    <d v="2022-02-25T00:00:00"/>
    <n v="-0.0019824196030704"/>
    <n v="-0.0019824196030704"/>
    <x v="3"/>
    <n v="14376.94704049844"/>
    <n v="-28.50114164538909"/>
    <n v="-28.5011416453890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19cf6d301f61aeb6f1260235c4d6cd05ca13c5e7f10f7408e94d2ab5ca5a10b"/>
    <n v="1"/>
    <n v="1"/>
  </r>
  <r>
    <s v="d4e76291-21ce-4e41-be49-33815961fa5b"/>
    <d v="2022-02-25T00:00:00"/>
    <x v="389"/>
    <d v="2022-02-25T00:00:00"/>
    <n v="-0.0013224493687548"/>
    <n v="-0.0013224493687548"/>
    <x v="3"/>
    <n v="14376.94704049844"/>
    <n v="-19.01278453832836"/>
    <n v="-19.012784538328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a13d3fd533e4c16034b6a68d30b309b2abb9885123ffcf27167c047950005c3"/>
    <n v="1"/>
    <n v="1"/>
  </r>
  <r>
    <s v="a355f09a-b636-4742-ac49-2ee949b86144"/>
    <d v="2022-02-25T00:00:00"/>
    <x v="389"/>
    <d v="2022-02-25T00:00:00"/>
    <n v="-0.01614886780761173"/>
    <n v="-0.01614886780761173"/>
    <x v="3"/>
    <n v="14376.94704049844"/>
    <n v="-232.171417234044"/>
    <n v="-232.171417234044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a673357f39d8f30c02d691250f11f7cad86012a5793eb7794a8a14a6f8604dc"/>
    <n v="1"/>
    <n v="1"/>
  </r>
  <r>
    <s v="40149986-3b65-4f06-a777-28f7e0aa0f51"/>
    <d v="2022-02-25T00:00:00"/>
    <x v="389"/>
    <d v="2022-02-25T00:00:00"/>
    <n v="-0.003654735747671064"/>
    <n v="-0.003654735747671064"/>
    <x v="3"/>
    <n v="14376.94704049844"/>
    <n v="-52.54394229128337"/>
    <n v="-52.54394229128337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ba4e57f8-80e2-4376-a238-0b65139bb9df"/>
    <d v="2022-02-25T00:00:00"/>
    <x v="389"/>
    <d v="2022-02-25T00:00:00"/>
    <n v="-0.01081366340660584"/>
    <n v="-0.01081366340660584"/>
    <x v="3"/>
    <n v="14376.94704049844"/>
    <n v="-155.4674661105481"/>
    <n v="-155.4674661105481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e87498f860ee87c74fad521edffe4ce9a6efb5f49c1df7b4dbb1694a7bc77bc"/>
    <n v="1"/>
    <n v="1"/>
  </r>
  <r>
    <s v="4b21123e-0615-4424-948e-97a496ebc036"/>
    <d v="2022-02-25T00:00:00"/>
    <x v="389"/>
    <d v="2022-02-25T00:00:00"/>
    <n v="-0.0116481247027403"/>
    <n v="-0.0116481247027403"/>
    <x v="3"/>
    <n v="14376.94704049844"/>
    <n v="-167.464471972419"/>
    <n v="-167.464471972419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6d2e6b174f5d7cdcecd884ee3cb4a02416422740603afeb383b3ba3d36d9913"/>
    <n v="1"/>
    <n v="1"/>
  </r>
  <r>
    <s v="f81afc8b-cc7c-44a5-a880-53c621ed966f"/>
    <d v="2022-02-25T00:00:00"/>
    <x v="389"/>
    <d v="2022-02-25T00:00:00"/>
    <n v="-0.002102877596790228"/>
    <n v="-0.002102877596790228"/>
    <x v="3"/>
    <n v="14376.94704049844"/>
    <n v="-30.23295984170375"/>
    <n v="-30.2329598417037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08f985cce8bec592c542c93591b3b3bac4f1556d52f1b2800fd18895dda890"/>
    <n v="1"/>
    <n v="1"/>
  </r>
  <r>
    <s v="176857a9-e2ec-4229-9579-367859458549"/>
    <d v="2022-02-25T00:00:00"/>
    <x v="389"/>
    <d v="2022-02-25T00:00:00"/>
    <n v="-0.001444642170566928"/>
    <n v="-0.001444642170566928"/>
    <x v="3"/>
    <n v="14376.94704049844"/>
    <n v="-20.76954397871144"/>
    <n v="-20.7695439787114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8417c0f59e353f9d08e308d9bfd1ad870a0f1c30b4390b90bbe77f7fd6c5da6"/>
    <n v="1"/>
    <n v="1"/>
  </r>
  <r>
    <s v="09ad854b-fb6a-4560-b94a-99998ef31940"/>
    <d v="2022-02-25T00:00:00"/>
    <x v="389"/>
    <d v="2022-02-25T00:00:00"/>
    <n v="-0.01363341990940201"/>
    <n v="-0.01363341990940201"/>
    <x v="3"/>
    <n v="14376.94704049844"/>
    <n v="-196.0069560183499"/>
    <n v="-196.006956018349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91da6fdc65a94ded3c0cb7345c1ed603dd0cecd028acda84757cc35929d920c"/>
    <n v="1"/>
    <n v="1"/>
  </r>
  <r>
    <s v="6040bc05-cd6e-4d70-a05c-2b0504e4818a"/>
    <d v="2022-02-25T00:00:00"/>
    <x v="389"/>
    <d v="2022-02-25T00:00:00"/>
    <n v="-0.02884396228106009"/>
    <n v="-0.02884396228106009"/>
    <x v="3"/>
    <n v="14376.94704049844"/>
    <n v="-414.6881181529356"/>
    <n v="-414.6881181529356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f938856998d0f70709633106672a75cae9efd05880cb1065e306a88b8b40b76"/>
    <n v="1"/>
    <n v="1"/>
  </r>
  <r>
    <s v="6cdac6c9-ab54-43dc-ad96-8d4aaf519976"/>
    <d v="2022-02-25T00:00:00"/>
    <x v="389"/>
    <d v="2022-02-25T00:00:00"/>
    <n v="0.01725"/>
    <n v="0.01725"/>
    <x v="3"/>
    <n v="14376.94704049844"/>
    <n v="248.0023364485982"/>
    <n v="248.0023364485982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7551860d-c314-4cce-bef0-7f6c33d2ed18"/>
    <d v="2022-02-25T00:00:00"/>
    <x v="389"/>
    <d v="2022-02-25T00:00:00"/>
    <n v="0.0069"/>
    <n v="0.0069"/>
    <x v="3"/>
    <n v="14376.94704049844"/>
    <n v="99.20093457943926"/>
    <n v="99.20093457943926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53a8284d-4842-4789-a194-68b3f22e81d4"/>
    <d v="2022-02-25T00:00:00"/>
    <x v="389"/>
    <d v="2022-02-25T00:00:00"/>
    <n v="0.01035"/>
    <n v="0.01035"/>
    <x v="3"/>
    <n v="14376.94704049844"/>
    <n v="148.8014018691589"/>
    <n v="148.8014018691589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c7e25e1f-f354-4680-8f83-29eca4c718c5"/>
    <d v="2022-02-25T00:00:00"/>
    <x v="389"/>
    <d v="2022-02-25T00:00:00"/>
    <n v="-0.0029410564588454"/>
    <n v="-0.0029410564588454"/>
    <x v="3"/>
    <n v="14376.94704049844"/>
    <n v="-42.2834129519362"/>
    <n v="-42.283412951936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ee416e10f968760b9bafc98ef9b833b79dd2e4c8821d6002b36eea62ae58b94"/>
    <n v="1"/>
    <n v="1"/>
  </r>
  <r>
    <s v="06189fbe-def1-4f8f-9338-a9f4d14d64fd"/>
    <d v="2022-02-25T00:00:00"/>
    <x v="389"/>
    <d v="2022-02-25T00:00:00"/>
    <n v="-0.00180096048902756"/>
    <n v="-0.00180096048902756"/>
    <x v="3"/>
    <n v="14376.94704049844"/>
    <n v="-25.89231357277941"/>
    <n v="-25.892313572779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becca2d01a5f6248353981181bb28ba3c5b9eee7870067a216d8a9dffcde686"/>
    <n v="1"/>
    <n v="1"/>
  </r>
  <r>
    <s v="7ae3f073-809c-4ac5-bc82-c9c408669915"/>
    <d v="2022-02-25T00:00:00"/>
    <x v="389"/>
    <d v="2022-02-25T00:00:00"/>
    <n v="-0.009338796116331075"/>
    <n v="-0.009338796116331075"/>
    <x v="3"/>
    <n v="14376.94704049844"/>
    <n v="-134.2633771865044"/>
    <n v="-134.2633771865044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92a7122789100b816d0c5e8dc8add9423e2f945e2aec919a40532801e87fdda"/>
    <n v="1"/>
    <n v="1"/>
  </r>
  <r>
    <s v="32258c75-4911-4981-b830-ddf1c65a551b"/>
    <d v="2022-02-25T00:00:00"/>
    <x v="389"/>
    <d v="2022-02-25T00:00:00"/>
    <n v="-0.00172131226907808"/>
    <n v="-0.00172131226907808"/>
    <x v="3"/>
    <n v="14376.94704049844"/>
    <n v="-24.74721533269577"/>
    <n v="-24.747215332695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0b66f49e1b213dd6e92794777de0bbbee695c959a6fd8525e563efed30cd6dc"/>
    <n v="1"/>
    <n v="1"/>
  </r>
  <r>
    <s v="c25bd584-bd61-4cac-85ef-01196a2f463d"/>
    <d v="2022-02-25T00:00:00"/>
    <x v="389"/>
    <d v="2022-02-25T00:00:00"/>
    <n v="-0.04071011675222942"/>
    <n v="-0.04071011675222942"/>
    <x v="3"/>
    <n v="14376.94704049844"/>
    <n v="-585.2871925593109"/>
    <n v="-585.2871925593109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cd3fb6b88f7140aea5e6f4659cbb4a9945ee525be41a36b4b7902dbf5b956ac"/>
    <n v="1"/>
    <n v="1"/>
  </r>
  <r>
    <s v="15c858ce-cf90-4618-8009-5f9d877face0"/>
    <d v="2022-02-25T00:00:00"/>
    <x v="389"/>
    <d v="2022-02-25T00:00:00"/>
    <n v="-0.00241377352405332"/>
    <n v="-0.00241377352405332"/>
    <x v="3"/>
    <n v="14376.94704049844"/>
    <n v="-34.70269412307188"/>
    <n v="-34.7026941230718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79fa1d4ca97b803506e752370ce53d69a2e8422cf1553be4e08c5e2e33cef459"/>
    <n v="1"/>
    <n v="1"/>
  </r>
  <r>
    <s v="26ff88be-992d-4536-997b-6cfadf332a3a"/>
    <d v="2022-02-25T00:00:00"/>
    <x v="389"/>
    <d v="2022-02-25T00:00:00"/>
    <n v="-0.002214690179574906"/>
    <n v="-0.002214690179574906"/>
    <x v="3"/>
    <n v="14376.94704049844"/>
    <n v="-31.84048342286041"/>
    <n v="-31.840483422860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42aa091c3a4bbd53e6a9423244e1874ca48d108adc09ccca8f19bf885bfabb3"/>
    <n v="1"/>
    <n v="1"/>
  </r>
  <r>
    <s v="9ebae64d-a3a6-4108-b91e-630656b6074c"/>
    <d v="2022-02-24T00:00:00"/>
    <x v="390"/>
    <d v="2022-02-24T00:00:00"/>
    <n v="-0.3110959400142421"/>
    <n v="-0.3110959400142421"/>
    <x v="3"/>
    <n v="13384.54404945904"/>
    <n v="-4163.87731272849"/>
    <n v="-4163.87731272849"/>
    <n v="1"/>
    <m/>
    <s v="Ledger"/>
    <m/>
    <m/>
    <m/>
    <m/>
    <m/>
    <s v="Criação do contrato do 55unity v2, deploy na mainnet"/>
    <m/>
    <s v="Ledger"/>
    <m/>
    <x v="61"/>
    <s v="Blockchain"/>
    <s v="Technology &amp; Infrastructure"/>
    <s v="Operating Costs"/>
    <s v="Operating Costs"/>
    <x v="7"/>
    <m/>
    <s v="0x0f3e2485506fb4212a4e952a747c46e015e7876c38bf048ffc380ef94be93902"/>
    <n v="1"/>
    <n v="1"/>
  </r>
  <r>
    <s v="4d79160e-d3cb-454c-a7ef-9cef89bb4469"/>
    <d v="2022-02-24T00:00:00"/>
    <x v="390"/>
    <d v="2022-02-24T00:00:00"/>
    <n v="-0.00201113371559184"/>
    <n v="-0.00201113371559184"/>
    <x v="3"/>
    <n v="13384.54404945904"/>
    <n v="-26.91810780569121"/>
    <n v="-26.9181078056912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306d3464232a127bfd924786f79913a997c1f4d6587a063fe701bf470d8238"/>
    <n v="1"/>
    <n v="1"/>
  </r>
  <r>
    <s v="406f1c62-2c58-4aa8-94d8-85a5bf20f0b6"/>
    <d v="2022-02-24T00:00:00"/>
    <x v="390"/>
    <d v="2022-02-24T00:00:00"/>
    <n v="-0.00199249202869752"/>
    <n v="-0.00199249202869752"/>
    <x v="3"/>
    <n v="13384.54404945904"/>
    <n v="-26.66859732629796"/>
    <n v="-26.6685973262979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9000f085ddac1e16e5a868500d7815ea2bae0279798986ddc07f11accadebc"/>
    <n v="1"/>
    <n v="1"/>
  </r>
  <r>
    <s v="bedbc9bf-5dab-40cd-bfe5-94bce3b78185"/>
    <d v="2022-02-24T00:00:00"/>
    <x v="390"/>
    <d v="2022-02-24T00:00:00"/>
    <n v="0.015"/>
    <n v="0.015"/>
    <x v="3"/>
    <n v="13384.54404945904"/>
    <n v="200.7681607418856"/>
    <n v="200.7681607418856"/>
    <n v="1"/>
    <m/>
    <m/>
    <s v="Mercado Bitcoin"/>
    <m/>
    <m/>
    <m/>
    <m/>
    <s v="Lançamento como reembolso para fins de conciliação"/>
    <m/>
    <s v="Mercado Bitcoin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865fb2bb-254a-434f-9b85-a33568f53d13"/>
    <d v="2022-02-24T00:00:00"/>
    <x v="390"/>
    <d v="2022-02-24T00:00:00"/>
    <n v="-0.009391388930038"/>
    <n v="-0.009391388930038"/>
    <x v="3"/>
    <n v="13384.54404945904"/>
    <n v="-125.6994588196956"/>
    <n v="-125.6994588196956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f34b9ae7-be8d-4529-85a6-cb4908a27dc8"/>
    <d v="2022-02-24T00:00:00"/>
    <x v="390"/>
    <d v="2022-02-24T00:00:00"/>
    <n v="-0.00223313937055972"/>
    <n v="-0.00223313937055972"/>
    <x v="3"/>
    <n v="13384.54404945904"/>
    <n v="-29.88955227383781"/>
    <n v="-29.8895522738378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ba8ec4b3e8fd0ac2da217c740b60fb05216bc0530709b9b736d81f51ee506d8"/>
    <n v="1"/>
    <n v="1"/>
  </r>
  <r>
    <s v="7df7fced-53f5-4c8d-99b7-d819135fa5f5"/>
    <d v="2022-02-24T00:00:00"/>
    <x v="390"/>
    <d v="2022-02-24T00:00:00"/>
    <n v="-0.002405356366955981"/>
    <n v="-0.002405356366955981"/>
    <x v="3"/>
    <n v="13384.54404945904"/>
    <n v="-32.1945982481691"/>
    <n v="-32.194598248169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978e908eac6e834728c2b69bbc9bf1509fb06b8799acfaea9792c7b6388f25c"/>
    <n v="1"/>
    <n v="1"/>
  </r>
  <r>
    <s v="f251743b-cd09-40e2-b358-cc999949ec77"/>
    <d v="2022-02-24T00:00:00"/>
    <x v="390"/>
    <d v="2022-02-24T00:00:00"/>
    <n v="-0.2756998006837242"/>
    <n v="-0.2756998006837242"/>
    <x v="3"/>
    <n v="13384.54404945904"/>
    <n v="-3690.116126678385"/>
    <n v="-3690.116126678385"/>
    <n v="1"/>
    <m/>
    <s v="Ledger"/>
    <m/>
    <m/>
    <m/>
    <m/>
    <m/>
    <s v="Criação do contrato do 55unity, deploy na mainnet"/>
    <m/>
    <s v="Ledger"/>
    <m/>
    <x v="61"/>
    <s v="Blockchain"/>
    <s v="Technology &amp; Infrastructure"/>
    <s v="Operating Costs"/>
    <s v="Operating Costs"/>
    <x v="7"/>
    <m/>
    <s v="0x67acabfd6efb0b977575d6567ba2743d58f71fdba04cbfd2f5d28142127dcba6"/>
    <n v="1"/>
    <n v="1"/>
  </r>
  <r>
    <s v="f7e85cd6-a60d-46ce-90d8-e7d1f1d23ab5"/>
    <d v="2022-02-24T00:00:00"/>
    <x v="390"/>
    <d v="2022-02-24T00:00:00"/>
    <n v="-0.001445312950573352"/>
    <n v="-0.001445312950573352"/>
    <x v="3"/>
    <n v="13384.54404945904"/>
    <n v="-19.34485485220265"/>
    <n v="-19.3448548522026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3260a354f82f31b8ce3484c127cff80e4ef5dc655ac659dbd609823bf24fa1"/>
    <n v="1"/>
    <n v="1"/>
  </r>
  <r>
    <s v="ac0d14dc-a8a4-4e91-b9ba-47ef19e23299"/>
    <d v="2022-02-24T00:00:00"/>
    <x v="390"/>
    <d v="2022-02-24T00:00:00"/>
    <n v="-0.006764567928905619"/>
    <n v="-0.006764567928905619"/>
    <x v="3"/>
    <n v="13384.54404945904"/>
    <n v="-90.54065741999518"/>
    <n v="-90.54065741999518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a51e6bd8-835b-4f8c-b38b-008ffe6c53ba"/>
    <d v="2022-02-24T00:00:00"/>
    <x v="390"/>
    <d v="2022-02-24T00:00:00"/>
    <n v="-0.001149656655101598"/>
    <n v="-0.001149656655101598"/>
    <x v="3"/>
    <n v="13384.54404945904"/>
    <n v="-15.38763014196108"/>
    <n v="-15.38763014196108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18e4e9148eb5bb1ee5bb3b87c4b4d50af6cf81f0eaef63fda34c57733ad5271"/>
    <n v="1"/>
    <n v="1"/>
  </r>
  <r>
    <s v="991a387b-a46c-4b69-9462-6e40d43d3008"/>
    <d v="2022-02-24T00:00:00"/>
    <x v="390"/>
    <d v="2022-02-24T00:00:00"/>
    <n v="1"/>
    <n v="1"/>
    <x v="3"/>
    <n v="13384.54404945904"/>
    <n v="13384.54404945904"/>
    <n v="13384.54404945904"/>
    <n v="1"/>
    <m/>
    <m/>
    <s v="Ledger"/>
    <m/>
    <m/>
    <m/>
    <m/>
    <s v="Transfer"/>
    <m/>
    <s v="Ledger"/>
    <m/>
    <x v="61"/>
    <s v="Blockchain"/>
    <s v="Technology &amp; Infrastructure"/>
    <s v="Operating Costs"/>
    <s v="Operating Costs"/>
    <x v="7"/>
    <m/>
    <s v="0x7031a1ffeb64443bfef55e9ea5bdd2239d1386481dc186acf4244712b365a6cf"/>
    <n v="1"/>
    <n v="1"/>
  </r>
  <r>
    <s v="ef65da51-edd5-4de2-9c98-5af437ee4047"/>
    <d v="2022-02-24T00:00:00"/>
    <x v="390"/>
    <d v="2022-02-24T00:00:00"/>
    <n v="-0.013215876742881"/>
    <n v="-0.013215876742881"/>
    <x v="3"/>
    <n v="13384.54404945904"/>
    <n v="-176.888484417312"/>
    <n v="-176.88848441731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f3e200f3-8f24-49eb-a59d-61c54c510a7f"/>
    <d v="2022-02-24T00:00:00"/>
    <x v="390"/>
    <d v="2022-02-24T00:00:00"/>
    <n v="-0.001755470245339168"/>
    <n v="-0.001755470245339168"/>
    <x v="3"/>
    <n v="13384.54404945904"/>
    <n v="-23.49616882625676"/>
    <n v="-23.4961688262567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df7bf3cb4544c4cc92b976ac2714de87c0bdca60b46b0eb0cce8583a8691f0"/>
    <n v="1"/>
    <n v="1"/>
  </r>
  <r>
    <s v="0896a966-cc8d-438f-aee1-36b390f16cd0"/>
    <d v="2022-02-24T00:00:00"/>
    <x v="390"/>
    <d v="2022-02-24T00:00:00"/>
    <n v="-0.001222336987866234"/>
    <n v="-0.001222336987866234"/>
    <x v="3"/>
    <n v="13384.54404945904"/>
    <n v="-16.36042325737869"/>
    <n v="-16.3604232573786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c6f8301e08c6a623e729b3dbf348e77aff55dae5c7630f1d070e010256b79a48"/>
    <n v="1"/>
    <n v="1"/>
  </r>
  <r>
    <s v="6e327577-8735-4daa-8546-456d1247d9ce"/>
    <d v="2022-02-24T00:00:00"/>
    <x v="390"/>
    <d v="2022-02-24T00:00:00"/>
    <n v="0.01"/>
    <n v="0.01"/>
    <x v="3"/>
    <n v="13384.54404945904"/>
    <n v="133.8454404945904"/>
    <n v="133.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95345b8c3fc81bc3273e8dae3bc08ddf21836f66055be4864a023539de34659e"/>
    <n v="1"/>
    <n v="1"/>
  </r>
  <r>
    <s v="40ba4a17-832e-4ca6-a4da-1933617a2045"/>
    <d v="2022-02-24T00:00:00"/>
    <x v="390"/>
    <d v="2022-02-24T00:00:00"/>
    <n v="0.001"/>
    <n v="0.001"/>
    <x v="3"/>
    <n v="13384.54404945904"/>
    <n v="13.38454404945904"/>
    <n v="13.3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6832bffbeed68dc54668ce4fcd9bdae6ba13aee94f813359c0154f7278de678e"/>
    <n v="1"/>
    <n v="1"/>
  </r>
  <r>
    <s v="2c2c034d-b264-44d0-a699-e66bda6f6431"/>
    <d v="2022-02-24T00:00:00"/>
    <x v="390"/>
    <d v="2022-02-24T00:00:00"/>
    <n v="-0.03715257416523668"/>
    <n v="-0.03715257416523668"/>
    <x v="3"/>
    <n v="13384.54404945904"/>
    <n v="-497.2702654654043"/>
    <n v="-497.2702654654043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131164cd4c720e6a28f9331b0f6c9e608f84b62f18ab0254311e24c1fc27073"/>
    <n v="1"/>
    <n v="1"/>
  </r>
  <r>
    <s v="f9f145a9-4fbf-4688-9208-5ed928339bae"/>
    <d v="2022-02-24T00:00:00"/>
    <x v="390"/>
    <d v="2022-02-24T00:00:00"/>
    <n v="0.006"/>
    <n v="0.006"/>
    <x v="3"/>
    <n v="13384.54404945904"/>
    <n v="80.30726429675425"/>
    <n v="80.30726429675425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060d6d5a-699d-4c96-bc64-f1347c2f1a99"/>
    <d v="2022-02-24T00:00:00"/>
    <x v="390"/>
    <d v="2022-02-24T00:00:00"/>
    <n v="0.008999999999999999"/>
    <n v="0.008999999999999999"/>
    <x v="3"/>
    <n v="13384.54404945904"/>
    <n v="120.4608964451314"/>
    <n v="120.4608964451314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4870"/>
    <d v="2022-02-22T00:00:00"/>
    <x v="391"/>
    <d v="2022-02-22T00:00:00"/>
    <n v="-1894.36"/>
    <n v="-1894.36"/>
    <x v="0"/>
    <n v="1"/>
    <n v="-1894.36"/>
    <n v="-1894.36"/>
    <n v="1"/>
    <m/>
    <s v="Cora"/>
    <s v="Caio Barbosa Zacarias"/>
    <n v="100"/>
    <s v="Comercial"/>
    <s v="Caio Barbosa Zacarias"/>
    <m/>
    <s v="Reembolso Caio Barbosa Zacarias"/>
    <m/>
    <s v="Cora"/>
    <m/>
    <x v="162"/>
    <s v="Outros"/>
    <s v="Others"/>
    <s v="Administrative Costs"/>
    <s v="Administrative Costs"/>
    <x v="5"/>
    <m/>
    <m/>
    <n v="0"/>
    <n v="0"/>
  </r>
  <r>
    <s v="4871"/>
    <d v="2022-02-22T00:00:00"/>
    <x v="391"/>
    <d v="2022-02-22T00:00:00"/>
    <n v="-9435.049999999999"/>
    <n v="-9435.049999999999"/>
    <x v="0"/>
    <n v="1"/>
    <n v="-9435.049999999999"/>
    <n v="-9435.049999999999"/>
    <n v="1"/>
    <m/>
    <s v="Cora"/>
    <s v="Gabriel Polverelli Nogueira"/>
    <n v="100"/>
    <s v="Tecnologia"/>
    <s v="Gabriel Polverelli Nogueira"/>
    <m/>
    <s v="Reembolso Gabriel Polverelli Nogueira"/>
    <m/>
    <s v="Cora"/>
    <m/>
    <x v="162"/>
    <s v="Outros"/>
    <s v="Others"/>
    <s v="Administrative Costs"/>
    <s v="Administrative Costs"/>
    <x v="5"/>
    <m/>
    <m/>
    <n v="0"/>
    <n v="0"/>
  </r>
  <r>
    <s v="2824d51c-d73b-4502-a7c0-9807524f46ca"/>
    <d v="2022-02-22T00:00:00"/>
    <x v="391"/>
    <d v="2022-02-22T00:00:00"/>
    <n v="-0.1"/>
    <n v="-0.1"/>
    <x v="3"/>
    <n v="13449.59225280326"/>
    <n v="-1344.959225280326"/>
    <n v="-1344.959225280326"/>
    <n v="1"/>
    <m/>
    <s v="Gnosis"/>
    <s v="Gabriel Polverelli Nogueira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615c9c11-47e7-4cf9-98b2-520850fbf76e"/>
    <d v="2022-02-22T00:00:00"/>
    <x v="391"/>
    <d v="2022-02-22T00:00:00"/>
    <n v="0"/>
    <n v="0"/>
    <x v="3"/>
    <n v="13449.59225280326"/>
    <n v="0"/>
    <n v="0"/>
    <n v="1"/>
    <m/>
    <s v="Gnosis Safe: ProxyFactory 1.3.0"/>
    <m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57a9ea75e98d3ce0e26721d6be05e3b7fc16fa92b0af11808ed94018d3ee672a"/>
    <n v="1"/>
    <n v="1"/>
  </r>
  <r>
    <s v="21674937-ed46-4850-b00d-593591d0afc0"/>
    <d v="2022-02-22T00:00:00"/>
    <x v="391"/>
    <d v="2022-02-22T00:00:00"/>
    <n v="0.1"/>
    <n v="0.1"/>
    <x v="3"/>
    <n v="13449.59225280326"/>
    <n v="1344.959225280326"/>
    <n v="1344.959225280326"/>
    <n v="1"/>
    <m/>
    <m/>
    <s v="Gnosis"/>
    <m/>
    <m/>
    <m/>
    <m/>
    <s v="Teste"/>
    <m/>
    <s v="Gnosis"/>
    <m/>
    <x v="61"/>
    <s v="Blockchain"/>
    <s v="Technology &amp; Infrastructure"/>
    <s v="Operating Costs"/>
    <s v="Operating Costs"/>
    <x v="7"/>
    <m/>
    <s v="0xa972d3327180166c9bb67b6c65b17026268aa26ffdc7a4ddaa4015cf24649e6f"/>
    <n v="1"/>
    <n v="1"/>
  </r>
  <r>
    <s v="fabca98e-bab1-4675-b2a1-e0acb60419eb"/>
    <d v="2022-02-22T00:00:00"/>
    <x v="391"/>
    <d v="2022-02-22T00:00:00"/>
    <n v="0"/>
    <n v="0"/>
    <x v="3"/>
    <n v="13449.59225280326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406"/>
    <d v="2022-02-18T00:00:00"/>
    <x v="392"/>
    <d v="2022-02-18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7"/>
    <d v="2022-02-18T00:00:00"/>
    <x v="392"/>
    <d v="2022-02-18T00:00:00"/>
    <n v="25000"/>
    <n v="25000"/>
    <x v="0"/>
    <n v="1"/>
    <n v="25000"/>
    <n v="25000"/>
    <n v="1"/>
    <m/>
    <s v="Roberto Rosenthal Grosman"/>
    <s v="Cora"/>
    <n v="100"/>
    <s v="Financeiro"/>
    <s v="Roberto Rosenthal Grosman"/>
    <m/>
    <s v="Mútuo Conversível Roberto Grosman"/>
    <m/>
    <s v="Cora"/>
    <m/>
    <x v="110"/>
    <s v="Aporte"/>
    <s v="Investment"/>
    <s v="Investment Subscription"/>
    <s v="Investment Subscription"/>
    <x v="15"/>
    <m/>
    <m/>
    <n v="0"/>
    <n v="0"/>
  </r>
  <r>
    <s v="408"/>
    <d v="2022-02-15T00:00:00"/>
    <x v="393"/>
    <d v="2022-02-15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04"/>
    <d v="2022-02-11T00:00:00"/>
    <x v="394"/>
    <d v="2022-02-18T00:00:00"/>
    <n v="15000"/>
    <n v="15000"/>
    <x v="0"/>
    <n v="1"/>
    <n v="15000"/>
    <n v="15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72"/>
    <d v="2022-02-11T00:00:00"/>
    <x v="394"/>
    <d v="2022-02-11T00:00:00"/>
    <n v="-709.67"/>
    <n v="-709.67"/>
    <x v="0"/>
    <n v="1"/>
    <n v="-709.67"/>
    <n v="-709.67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73"/>
    <d v="2022-02-11T00:00:00"/>
    <x v="394"/>
    <d v="2022-02-11T00:00:00"/>
    <n v="-5871.79"/>
    <n v="-5871.79"/>
    <x v="0"/>
    <n v="1"/>
    <n v="-5871.79"/>
    <n v="-5871.79"/>
    <n v="1"/>
    <m/>
    <s v="Cora"/>
    <s v="Caio Barbosa Zacarias"/>
    <n v="100"/>
    <s v="Comercial"/>
    <s v="Caio Barbosa Zacarias"/>
    <m/>
    <s v="Salário Caio Barbosa Zacarias"/>
    <m/>
    <s v="Cora"/>
    <m/>
    <x v="39"/>
    <s v="Despesas com Pessoal"/>
    <s v="People"/>
    <s v="People"/>
    <s v="People"/>
    <x v="9"/>
    <m/>
    <m/>
    <n v="0"/>
    <n v="0"/>
  </r>
  <r>
    <s v="4874"/>
    <d v="2022-02-11T00:00:00"/>
    <x v="394"/>
    <d v="2022-02-11T00:00:00"/>
    <n v="-645.16"/>
    <n v="-645.16"/>
    <x v="0"/>
    <n v="1"/>
    <n v="-645.16"/>
    <n v="-645.16"/>
    <n v="1"/>
    <m/>
    <s v="Cora"/>
    <s v="Bruno Dyskant Flomin"/>
    <n v="100"/>
    <s v="Conselho"/>
    <s v="Bruno Dyskant Flomin"/>
    <m/>
    <s v="Reembolso Bruno Dyskant Flomin"/>
    <m/>
    <s v="Cora"/>
    <m/>
    <x v="162"/>
    <s v="Outros"/>
    <s v="Others"/>
    <s v="Administrative Costs"/>
    <s v="Administrative Costs"/>
    <x v="5"/>
    <m/>
    <m/>
    <n v="0"/>
    <n v="0"/>
  </r>
  <r>
    <s v="4875"/>
    <d v="2022-02-11T00:00:00"/>
    <x v="394"/>
    <d v="2022-02-11T00:00:00"/>
    <n v="-5659.25"/>
    <n v="-5659.25"/>
    <x v="0"/>
    <n v="1"/>
    <n v="-5659.25"/>
    <n v="-5659.25"/>
    <n v="1"/>
    <m/>
    <s v="Cora"/>
    <s v="Gabriel Polverelli Nogueira"/>
    <n v="100"/>
    <s v="Tecnologia"/>
    <s v="Gabriel Polverelli Nogueira"/>
    <m/>
    <s v="Reembolso Gabriel Polverelli Nogueira"/>
    <m/>
    <s v="Cora"/>
    <m/>
    <x v="39"/>
    <s v="Despesas com Pessoal"/>
    <s v="People"/>
    <s v="People"/>
    <s v="People"/>
    <x v="9"/>
    <m/>
    <m/>
    <n v="0"/>
    <n v="0"/>
  </r>
  <r>
    <s v="4876"/>
    <d v="2022-02-11T00:00:00"/>
    <x v="394"/>
    <d v="2022-02-11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77"/>
    <d v="2022-02-11T00:00:00"/>
    <x v="394"/>
    <d v="2022-02-11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4878"/>
    <d v="2022-02-11T00:00:00"/>
    <x v="394"/>
    <d v="2022-02-11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79"/>
    <d v="2022-02-11T00:00:00"/>
    <x v="394"/>
    <d v="2022-02-11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ao Teixeira"/>
    <m/>
    <s v="Cora"/>
    <m/>
    <x v="39"/>
    <s v="Despesas com Pessoal"/>
    <s v="People"/>
    <s v="People"/>
    <s v="People"/>
    <x v="9"/>
    <m/>
    <m/>
    <n v="0"/>
    <n v="0"/>
  </r>
  <r>
    <s v="405"/>
    <d v="2022-02-10T00:00:00"/>
    <x v="395"/>
    <d v="2022-02-10T00:00:00"/>
    <n v="1000"/>
    <n v="1000"/>
    <x v="0"/>
    <n v="1"/>
    <n v="1000"/>
    <n v="1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80"/>
    <d v="2022-02-09T00:00:00"/>
    <x v="396"/>
    <d v="2022-02-09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09"/>
    <d v="2022-02-08T00:00:00"/>
    <x v="397"/>
    <d v="2022-02-08T00:00:00"/>
    <n v="16666.66"/>
    <n v="16666"/>
    <x v="0"/>
    <n v="1"/>
    <n v="16666.66"/>
    <n v="16666"/>
    <n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10"/>
    <s v="Aporte"/>
    <s v="Investment"/>
    <s v="Investment Subscription"/>
    <s v="Investment Subscription"/>
    <x v="15"/>
    <m/>
    <m/>
    <n v="0"/>
    <n v="0"/>
  </r>
  <r>
    <m/>
    <m/>
    <x v="0"/>
    <m/>
    <m/>
    <m/>
    <x v="6"/>
    <m/>
    <m/>
    <m/>
    <m/>
    <m/>
    <m/>
    <m/>
    <m/>
    <m/>
    <m/>
    <m/>
    <m/>
    <m/>
    <m/>
    <m/>
    <x v="65"/>
    <m/>
    <m/>
    <m/>
    <m/>
    <x v="10"/>
    <m/>
    <m/>
    <m/>
    <m/>
  </r>
</pivotCacheRecords>
</file>

<file path=xl/pivotCache/pivotCacheRecords2.xml><?xml version="1.0" encoding="utf-8"?>
<pivotCacheRecords xmlns="http://schemas.openxmlformats.org/spreadsheetml/2006/main" count="6139">
  <r>
    <s v="6223"/>
    <d v="2024-05-03T00:00:00"/>
    <x v="0"/>
    <d v="2024-05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1"/>
    <d v="2024-05-03T00:00:00"/>
    <x v="0"/>
    <d v="2024-05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3"/>
    <d v="2024-05-02T00:00:00"/>
    <x v="0"/>
    <d v="2024-05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2"/>
    <d v="2024-05-01T00:00:00"/>
    <x v="0"/>
    <d v="2024-05-01T00:00:00"/>
    <n v="-120"/>
    <m/>
    <x v="0"/>
    <n v="1"/>
    <n v="-120"/>
    <m/>
    <n v="0"/>
    <m/>
    <m/>
    <s v="Zeplin, Inc"/>
    <n v="100"/>
    <s v="Operações"/>
    <s v="Zeplin, Inc"/>
    <m/>
    <s v="Software - Zeplin - 1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5"/>
    <d v="2024-05-01T00:00:00"/>
    <x v="0"/>
    <d v="2024-05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1"/>
    <d v="2024-04-29T00:00:00"/>
    <x v="0"/>
    <d v="2024-04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80"/>
    <d v="2024-04-29T00:00:00"/>
    <x v="0"/>
    <d v="2024-04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7"/>
    <d v="2024-04-29T00:00:00"/>
    <x v="0"/>
    <d v="2024-04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6"/>
    <d v="2024-04-29T00:00:00"/>
    <x v="0"/>
    <d v="2024-04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4"/>
    <d v="2024-04-29T00:00:00"/>
    <x v="0"/>
    <d v="2024-04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6"/>
    <d v="2024-04-29T00:00:00"/>
    <x v="0"/>
    <d v="2024-04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20"/>
    <d v="2024-04-29T00:00:00"/>
    <x v="0"/>
    <d v="2024-04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2"/>
    <d v="2024-04-29T00:00:00"/>
    <x v="0"/>
    <d v="2024-04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1"/>
    <d v="2024-04-28T00:00:00"/>
    <x v="0"/>
    <d v="2024-04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3"/>
    <d v="2024-04-26T00:00:00"/>
    <x v="0"/>
    <d v="2024-04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6"/>
    <d v="2024-04-22T00:00:00"/>
    <x v="0"/>
    <d v="2024-04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4"/>
    <d v="2024-04-22T00:00:00"/>
    <x v="0"/>
    <d v="2024-04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40"/>
    <d v="2024-04-22T00:00:00"/>
    <x v="0"/>
    <d v="2024-04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9"/>
    <d v="2024-04-20T00:00:00"/>
    <x v="0"/>
    <d v="2024-04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8"/>
    <d v="2024-04-20T00:00:00"/>
    <x v="0"/>
    <d v="2024-04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3"/>
    <d v="2024-04-20T00:00:00"/>
    <x v="0"/>
    <d v="2024-04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5"/>
    <d v="2024-04-19T00:00:00"/>
    <x v="0"/>
    <d v="2024-04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3"/>
    <d v="2024-04-19T00:00:00"/>
    <x v="0"/>
    <d v="2024-04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5"/>
    <d v="2024-04-18T00:00:00"/>
    <x v="0"/>
    <d v="2024-04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7"/>
    <d v="2024-04-17T00:00:00"/>
    <x v="0"/>
    <d v="2024-04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5"/>
    <d v="2024-04-17T00:00:00"/>
    <x v="0"/>
    <d v="2024-04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1"/>
    <d v="2024-04-16T00:00:00"/>
    <x v="0"/>
    <d v="2024-04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8"/>
    <d v="2024-04-15T00:00:00"/>
    <x v="0"/>
    <d v="2024-04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6"/>
    <d v="2024-04-15T00:00:00"/>
    <x v="0"/>
    <d v="2024-04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2"/>
    <d v="2024-04-14T00:00:00"/>
    <x v="0"/>
    <d v="2024-04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5"/>
    <d v="2024-04-13T00:00:00"/>
    <x v="0"/>
    <d v="2024-04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8"/>
    <d v="2024-04-13T00:00:00"/>
    <x v="0"/>
    <d v="2024-04-13T00:00:00"/>
    <n v="-13.82"/>
    <m/>
    <x v="0"/>
    <n v="1"/>
    <n v="-13.82"/>
    <m/>
    <n v="0"/>
    <m/>
    <m/>
    <s v="Discord"/>
    <n v="100"/>
    <m/>
    <s v="Discord"/>
    <m/>
    <s v="Tweetshit Premium - 1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2"/>
    <d v="2024-04-13T00:00:00"/>
    <x v="0"/>
    <d v="2024-04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3/50"/>
    <m/>
    <m/>
    <m/>
    <x v="31"/>
    <s v="Impostos"/>
    <s v="Tax And Fees"/>
    <s v="Tax And Fees"/>
    <s v="Tax And Fees"/>
    <x v="11"/>
    <m/>
    <m/>
    <n v="0"/>
    <n v="0"/>
  </r>
  <r>
    <s v="7965"/>
    <d v="2024-04-13T00:00:00"/>
    <x v="0"/>
    <d v="2024-04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0"/>
    <d v="2024-04-12T00:00:00"/>
    <x v="0"/>
    <d v="2024-04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1"/>
    <d v="2024-04-12T00:00:00"/>
    <x v="0"/>
    <d v="2024-04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7"/>
    <d v="2024-04-11T00:00:00"/>
    <x v="0"/>
    <d v="2024-04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7"/>
    <d v="2024-04-08T00:00:00"/>
    <x v="0"/>
    <d v="2024-04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800"/>
    <d v="2024-04-08T00:00:00"/>
    <x v="0"/>
    <d v="2024-04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0"/>
    <d v="2024-04-06T00:00:00"/>
    <x v="0"/>
    <d v="2024-04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2"/>
    <d v="2024-04-05T00:00:00"/>
    <x v="0"/>
    <d v="2024-04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6"/>
    <d v="2024-04-05T00:00:00"/>
    <x v="0"/>
    <d v="2024-04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1"/>
    <d v="2024-04-04T00:00:00"/>
    <x v="0"/>
    <d v="2024-04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7"/>
    <d v="2024-04-04T00:00:00"/>
    <x v="0"/>
    <d v="2024-04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5"/>
    <d v="2024-04-04T00:00:00"/>
    <x v="0"/>
    <d v="2024-04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2"/>
    <d v="2024-04-04T00:00:00"/>
    <x v="0"/>
    <d v="2024-04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41"/>
    <d v="2024-04-04T00:00:00"/>
    <x v="0"/>
    <d v="2024-04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7"/>
    <d v="2024-04-04T00:00:00"/>
    <x v="0"/>
    <d v="2024-04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5"/>
    <d v="2024-04-04T00:00:00"/>
    <x v="0"/>
    <d v="2024-04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0"/>
    <d v="2024-04-04T00:00:00"/>
    <x v="0"/>
    <d v="2024-04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9"/>
    <d v="2024-04-04T00:00:00"/>
    <x v="0"/>
    <d v="2024-04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7"/>
    <d v="2024-04-04T00:00:00"/>
    <x v="0"/>
    <d v="2024-04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0"/>
    <d v="2024-04-04T00:00:00"/>
    <x v="0"/>
    <d v="2024-04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70"/>
    <d v="2024-04-04T00:00:00"/>
    <x v="0"/>
    <d v="2024-04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7"/>
    <d v="2024-04-04T00:00:00"/>
    <x v="0"/>
    <d v="2024-04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2"/>
    <d v="2024-04-04T00:00:00"/>
    <x v="0"/>
    <d v="2024-04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7"/>
    <d v="2024-04-04T00:00:00"/>
    <x v="0"/>
    <d v="2024-04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5"/>
    <d v="2024-04-04T00:00:00"/>
    <x v="0"/>
    <d v="2024-04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3"/>
    <d v="2024-04-04T00:00:00"/>
    <x v="0"/>
    <d v="2024-04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200"/>
    <d v="2024-04-04T00:00:00"/>
    <x v="0"/>
    <d v="2024-04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6"/>
    <d v="2024-04-04T00:00:00"/>
    <x v="0"/>
    <d v="2024-04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5"/>
    <d v="2024-04-04T00:00:00"/>
    <x v="0"/>
    <d v="2024-04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9"/>
    <d v="2024-04-04T00:00:00"/>
    <x v="0"/>
    <d v="2024-04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9"/>
    <d v="2024-04-04T00:00:00"/>
    <x v="0"/>
    <d v="2024-04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6"/>
    <d v="2024-04-04T00:00:00"/>
    <x v="0"/>
    <d v="2024-04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4"/>
    <d v="2024-04-04T00:00:00"/>
    <x v="0"/>
    <d v="2024-04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30"/>
    <d v="2024-04-04T00:00:00"/>
    <x v="0"/>
    <d v="2024-04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6"/>
    <d v="2024-04-04T00:00:00"/>
    <x v="0"/>
    <d v="2024-04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4"/>
    <d v="2024-04-04T00:00:00"/>
    <x v="0"/>
    <d v="2024-04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0"/>
    <d v="2024-04-04T00:00:00"/>
    <x v="0"/>
    <d v="2024-04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8"/>
    <d v="2024-04-04T00:00:00"/>
    <x v="0"/>
    <d v="2024-04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7"/>
    <d v="2024-04-04T00:00:00"/>
    <x v="0"/>
    <d v="2024-04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4"/>
    <d v="2024-04-04T00:00:00"/>
    <x v="0"/>
    <d v="2024-04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3"/>
    <d v="2024-04-04T00:00:00"/>
    <x v="0"/>
    <d v="2024-04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2"/>
    <d v="2024-04-04T00:00:00"/>
    <x v="0"/>
    <d v="2024-04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20"/>
    <d v="2024-04-03T00:00:00"/>
    <x v="0"/>
    <d v="2024-04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0"/>
    <d v="2024-04-03T00:00:00"/>
    <x v="0"/>
    <d v="2024-04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2"/>
    <d v="2024-04-02T00:00:00"/>
    <x v="0"/>
    <d v="2024-04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5"/>
    <d v="2024-04-01T00:00:00"/>
    <x v="0"/>
    <d v="2024-04-01T00:00:00"/>
    <n v="-120"/>
    <m/>
    <x v="0"/>
    <n v="1"/>
    <n v="-120"/>
    <m/>
    <n v="0"/>
    <m/>
    <m/>
    <s v="Zeplin, Inc"/>
    <n v="100"/>
    <s v="Operações"/>
    <s v="Zeplin, Inc"/>
    <m/>
    <s v="Software - Zeplin - 1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4"/>
    <d v="2024-04-01T00:00:00"/>
    <x v="0"/>
    <d v="2024-04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0"/>
    <d v="2024-03-29T00:00:00"/>
    <x v="0"/>
    <d v="2024-03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9"/>
    <d v="2024-03-29T00:00:00"/>
    <x v="0"/>
    <d v="2024-03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6"/>
    <d v="2024-03-29T00:00:00"/>
    <x v="0"/>
    <d v="2024-03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5"/>
    <d v="2024-03-29T00:00:00"/>
    <x v="0"/>
    <d v="2024-03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3"/>
    <d v="2024-03-29T00:00:00"/>
    <x v="0"/>
    <d v="2024-03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5"/>
    <d v="2024-03-29T00:00:00"/>
    <x v="0"/>
    <d v="2024-03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8"/>
    <d v="2024-03-29T00:00:00"/>
    <x v="0"/>
    <d v="2024-03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6"/>
    <d v="2024-03-29T00:00:00"/>
    <x v="0"/>
    <d v="2024-03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0"/>
    <d v="2024-03-28T00:00:00"/>
    <x v="0"/>
    <d v="2024-03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2"/>
    <d v="2024-03-26T00:00:00"/>
    <x v="0"/>
    <d v="2024-03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4"/>
    <d v="2024-03-22T00:00:00"/>
    <x v="0"/>
    <d v="2024-03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2"/>
    <d v="2024-03-22T00:00:00"/>
    <x v="0"/>
    <d v="2024-03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9"/>
    <d v="2024-03-22T00:00:00"/>
    <x v="0"/>
    <d v="2024-03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8"/>
    <d v="2024-03-20T00:00:00"/>
    <x v="0"/>
    <d v="2024-03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7"/>
    <d v="2024-03-20T00:00:00"/>
    <x v="0"/>
    <d v="2024-03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2"/>
    <d v="2024-03-20T00:00:00"/>
    <x v="0"/>
    <d v="2024-03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3"/>
    <d v="2024-03-19T00:00:00"/>
    <x v="0"/>
    <d v="2024-03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4"/>
    <d v="2024-03-19T00:00:00"/>
    <x v="0"/>
    <d v="2024-03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6"/>
    <d v="2024-03-17T00:00:00"/>
    <x v="0"/>
    <d v="2024-03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3"/>
    <d v="2024-03-17T00:00:00"/>
    <x v="0"/>
    <d v="2024-03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0"/>
    <d v="2024-03-16T00:00:00"/>
    <x v="0"/>
    <d v="2024-03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7"/>
    <d v="2024-03-15T00:00:00"/>
    <x v="0"/>
    <d v="2024-03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4"/>
    <d v="2024-03-15T00:00:00"/>
    <x v="0"/>
    <d v="2024-03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7"/>
    <d v="2024-03-14T00:00:00"/>
    <x v="0"/>
    <d v="2024-03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4"/>
    <d v="2024-03-13T00:00:00"/>
    <x v="0"/>
    <d v="2024-03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5"/>
    <d v="2024-03-13T00:00:00"/>
    <x v="0"/>
    <d v="2024-03-13T00:00:00"/>
    <n v="-13.82"/>
    <m/>
    <x v="0"/>
    <n v="1"/>
    <n v="-13.82"/>
    <m/>
    <n v="0"/>
    <m/>
    <m/>
    <s v="Discord"/>
    <n v="100"/>
    <m/>
    <s v="Discord"/>
    <m/>
    <s v="Tweetshit Premium - 1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1"/>
    <d v="2024-03-13T00:00:00"/>
    <x v="0"/>
    <d v="2024-03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2/50"/>
    <m/>
    <m/>
    <m/>
    <x v="31"/>
    <s v="Impostos"/>
    <s v="Tax And Fees"/>
    <s v="Tax And Fees"/>
    <s v="Tax And Fees"/>
    <x v="11"/>
    <m/>
    <m/>
    <n v="0"/>
    <n v="0"/>
  </r>
  <r>
    <s v="7964"/>
    <d v="2024-03-13T00:00:00"/>
    <x v="0"/>
    <d v="2024-03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1"/>
    <d v="2024-03-12T00:00:00"/>
    <x v="0"/>
    <d v="2024-03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9"/>
    <d v="2024-03-12T00:00:00"/>
    <x v="0"/>
    <d v="2024-03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4"/>
    <d v="2024-03-11T00:00:00"/>
    <x v="0"/>
    <d v="2024-03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8"/>
    <d v="2024-03-08T00:00:00"/>
    <x v="0"/>
    <d v="2024-03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7"/>
    <d v="2024-03-08T00:00:00"/>
    <x v="0"/>
    <d v="2024-03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1"/>
    <d v="2024-03-06T00:00:00"/>
    <x v="0"/>
    <d v="2024-03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1"/>
    <d v="2024-03-05T00:00:00"/>
    <x v="0"/>
    <d v="2024-03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4"/>
    <d v="2024-03-05T00:00:00"/>
    <x v="0"/>
    <d v="2024-03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0"/>
    <d v="2024-03-04T00:00:00"/>
    <x v="0"/>
    <d v="2024-03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6"/>
    <d v="2024-03-04T00:00:00"/>
    <x v="0"/>
    <d v="2024-03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4"/>
    <d v="2024-03-04T00:00:00"/>
    <x v="0"/>
    <d v="2024-03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1"/>
    <d v="2024-03-04T00:00:00"/>
    <x v="0"/>
    <d v="2024-03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8"/>
    <d v="2024-03-04T00:00:00"/>
    <x v="0"/>
    <d v="2024-03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6"/>
    <d v="2024-03-04T00:00:00"/>
    <x v="0"/>
    <d v="2024-03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3"/>
    <d v="2024-03-04T00:00:00"/>
    <x v="0"/>
    <d v="2024-03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8"/>
    <d v="2024-03-04T00:00:00"/>
    <x v="0"/>
    <d v="2024-03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8"/>
    <d v="2024-03-04T00:00:00"/>
    <x v="0"/>
    <d v="2024-03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3"/>
    <d v="2024-03-04T00:00:00"/>
    <x v="0"/>
    <d v="2024-03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4"/>
    <d v="2024-03-04T00:00:00"/>
    <x v="0"/>
    <d v="2024-03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9"/>
    <d v="2024-03-04T00:00:00"/>
    <x v="0"/>
    <d v="2024-03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6"/>
    <d v="2024-03-04T00:00:00"/>
    <x v="0"/>
    <d v="2024-03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6"/>
    <d v="2024-03-04T00:00:00"/>
    <x v="0"/>
    <d v="2024-03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9"/>
    <d v="2024-03-04T00:00:00"/>
    <x v="0"/>
    <d v="2024-03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3"/>
    <d v="2024-03-04T00:00:00"/>
    <x v="0"/>
    <d v="2024-03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2"/>
    <d v="2024-03-04T00:00:00"/>
    <x v="0"/>
    <d v="2024-03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6"/>
    <d v="2024-03-04T00:00:00"/>
    <x v="0"/>
    <d v="2024-03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7"/>
    <d v="2024-03-04T00:00:00"/>
    <x v="0"/>
    <d v="2024-03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6"/>
    <d v="2024-03-04T00:00:00"/>
    <x v="0"/>
    <d v="2024-03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2"/>
    <d v="2024-03-04T00:00:00"/>
    <x v="0"/>
    <d v="2024-03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8"/>
    <d v="2024-03-04T00:00:00"/>
    <x v="0"/>
    <d v="2024-03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5"/>
    <d v="2024-03-04T00:00:00"/>
    <x v="0"/>
    <d v="2024-03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2"/>
    <d v="2024-03-04T00:00:00"/>
    <x v="0"/>
    <d v="2024-03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8"/>
    <d v="2024-03-04T00:00:00"/>
    <x v="0"/>
    <d v="2024-03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7"/>
    <d v="2024-03-04T00:00:00"/>
    <x v="0"/>
    <d v="2024-03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3"/>
    <d v="2024-03-04T00:00:00"/>
    <x v="0"/>
    <d v="2024-03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2"/>
    <d v="2024-03-04T00:00:00"/>
    <x v="0"/>
    <d v="2024-03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7"/>
    <d v="2024-03-04T00:00:00"/>
    <x v="0"/>
    <d v="2024-03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5"/>
    <d v="2024-03-04T00:00:00"/>
    <x v="0"/>
    <d v="2024-03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5"/>
    <d v="2024-03-04T00:00:00"/>
    <x v="0"/>
    <d v="2024-03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2"/>
    <d v="2024-03-04T00:00:00"/>
    <x v="0"/>
    <d v="2024-03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3"/>
    <d v="2024-03-04T00:00:00"/>
    <x v="0"/>
    <d v="2024-03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7"/>
    <d v="2024-03-03T00:00:00"/>
    <x v="0"/>
    <d v="2024-03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9"/>
    <d v="2024-03-03T00:00:00"/>
    <x v="0"/>
    <d v="2024-03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0"/>
    <d v="2024-03-02T00:00:00"/>
    <x v="0"/>
    <d v="2024-03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1"/>
    <d v="2024-03-01T00:00:00"/>
    <x v="0"/>
    <d v="2024-03-01T00:00:00"/>
    <n v="-120"/>
    <m/>
    <x v="0"/>
    <n v="1"/>
    <n v="-120"/>
    <m/>
    <n v="0"/>
    <m/>
    <m/>
    <s v="Zeplin, Inc"/>
    <n v="100"/>
    <s v="Operações"/>
    <s v="Zeplin, Inc"/>
    <m/>
    <s v="Software - Zeplin - 10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3"/>
    <d v="2024-03-01T00:00:00"/>
    <x v="0"/>
    <d v="2024-03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9"/>
    <d v="2024-02-29T00:00:00"/>
    <x v="0"/>
    <d v="2024-02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8"/>
    <d v="2024-02-29T00:00:00"/>
    <x v="0"/>
    <d v="2024-0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5"/>
    <d v="2024-02-29T00:00:00"/>
    <x v="0"/>
    <d v="2024-02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4"/>
    <d v="2024-02-29T00:00:00"/>
    <x v="0"/>
    <d v="2024-02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2"/>
    <d v="2024-02-29T00:00:00"/>
    <x v="0"/>
    <d v="2024-02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4"/>
    <d v="2024-02-29T00:00:00"/>
    <x v="0"/>
    <d v="2024-02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9"/>
    <d v="2024-02-29T00:00:00"/>
    <x v="0"/>
    <d v="2024-02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3"/>
    <d v="2024-02-29T00:00:00"/>
    <x v="0"/>
    <d v="2024-02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29"/>
    <d v="2024-02-28T00:00:00"/>
    <x v="0"/>
    <d v="2024-0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1"/>
    <d v="2024-02-26T00:00:00"/>
    <x v="0"/>
    <d v="2024-0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5"/>
    <d v="2024-02-22T00:00:00"/>
    <x v="0"/>
    <d v="2024-0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3"/>
    <d v="2024-02-22T00:00:00"/>
    <x v="0"/>
    <d v="2024-0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7"/>
    <d v="2024-02-22T00:00:00"/>
    <x v="0"/>
    <d v="2024-0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7"/>
    <d v="2024-02-20T00:00:00"/>
    <x v="0"/>
    <d v="2024-0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6"/>
    <d v="2024-02-20T00:00:00"/>
    <x v="0"/>
    <d v="2024-0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0"/>
    <d v="2024-02-20T00:00:00"/>
    <x v="0"/>
    <d v="2024-0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4"/>
    <d v="2024-02-19T00:00:00"/>
    <x v="0"/>
    <d v="2024-0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5"/>
    <d v="2024-02-19T00:00:00"/>
    <x v="0"/>
    <d v="2024-0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4"/>
    <d v="2024-02-17T00:00:00"/>
    <x v="0"/>
    <d v="2024-0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4"/>
    <d v="2024-02-17T00:00:00"/>
    <x v="0"/>
    <d v="2024-0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8"/>
    <d v="2024-02-16T00:00:00"/>
    <x v="0"/>
    <d v="2024-0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6"/>
    <d v="2024-02-15T00:00:00"/>
    <x v="0"/>
    <d v="2024-0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3"/>
    <d v="2024-02-15T00:00:00"/>
    <x v="0"/>
    <d v="2024-0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8"/>
    <d v="2024-02-14T00:00:00"/>
    <x v="0"/>
    <d v="2024-0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3"/>
    <d v="2024-02-13T00:00:00"/>
    <x v="0"/>
    <d v="2024-0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6"/>
    <d v="2024-02-13T00:00:00"/>
    <x v="0"/>
    <d v="2024-02-13T00:00:00"/>
    <n v="-13.82"/>
    <m/>
    <x v="0"/>
    <n v="1"/>
    <n v="-13.82"/>
    <m/>
    <n v="0"/>
    <m/>
    <m/>
    <s v="Discord"/>
    <n v="100"/>
    <m/>
    <s v="Discord"/>
    <m/>
    <s v="Tweetshit Premium - 11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0"/>
    <d v="2024-02-13T00:00:00"/>
    <x v="0"/>
    <d v="2024-0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1/50"/>
    <m/>
    <m/>
    <m/>
    <x v="31"/>
    <s v="Impostos"/>
    <s v="Tax And Fees"/>
    <s v="Tax And Fees"/>
    <s v="Tax And Fees"/>
    <x v="11"/>
    <m/>
    <m/>
    <n v="0"/>
    <n v="0"/>
  </r>
  <r>
    <s v="7963"/>
    <d v="2024-02-13T00:00:00"/>
    <x v="0"/>
    <d v="2024-0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2"/>
    <d v="2024-02-12T00:00:00"/>
    <x v="0"/>
    <d v="2024-0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0"/>
    <d v="2024-02-12T00:00:00"/>
    <x v="0"/>
    <d v="2024-0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5"/>
    <d v="2024-02-11T00:00:00"/>
    <x v="0"/>
    <d v="2024-0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6"/>
    <d v="2024-02-08T00:00:00"/>
    <x v="0"/>
    <d v="2024-0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2"/>
    <d v="2024-02-08T00:00:00"/>
    <x v="0"/>
    <d v="2024-0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9"/>
    <d v="2024-02-06T00:00:00"/>
    <x v="0"/>
    <d v="2024-0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9"/>
    <d v="2024-02-05T00:00:00"/>
    <x v="0"/>
    <d v="2024-0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5"/>
    <d v="2024-02-05T00:00:00"/>
    <x v="0"/>
    <d v="2024-0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9"/>
    <d v="2024-02-04T00:00:00"/>
    <x v="0"/>
    <d v="2024-0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4"/>
    <d v="2024-02-04T00:00:00"/>
    <x v="0"/>
    <d v="2024-0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3"/>
    <d v="2024-02-04T00:00:00"/>
    <x v="0"/>
    <d v="2024-0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9"/>
    <d v="2024-02-04T00:00:00"/>
    <x v="0"/>
    <d v="2024-0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9"/>
    <d v="2024-02-04T00:00:00"/>
    <x v="0"/>
    <d v="2024-0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8"/>
    <d v="2024-02-04T00:00:00"/>
    <x v="0"/>
    <d v="2024-0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2"/>
    <d v="2024-02-04T00:00:00"/>
    <x v="0"/>
    <d v="2024-0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9"/>
    <d v="2024-02-04T00:00:00"/>
    <x v="0"/>
    <d v="2024-0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7"/>
    <d v="2024-02-04T00:00:00"/>
    <x v="0"/>
    <d v="2024-0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5"/>
    <d v="2024-02-04T00:00:00"/>
    <x v="0"/>
    <d v="2024-0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2"/>
    <d v="2024-02-04T00:00:00"/>
    <x v="0"/>
    <d v="2024-0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7"/>
    <d v="2024-02-04T00:00:00"/>
    <x v="0"/>
    <d v="2024-0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3"/>
    <d v="2024-02-04T00:00:00"/>
    <x v="0"/>
    <d v="2024-0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7"/>
    <d v="2024-02-04T00:00:00"/>
    <x v="0"/>
    <d v="2024-0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8"/>
    <d v="2024-02-04T00:00:00"/>
    <x v="0"/>
    <d v="2024-0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6"/>
    <d v="2024-02-04T00:00:00"/>
    <x v="0"/>
    <d v="2024-0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0"/>
    <d v="2024-02-04T00:00:00"/>
    <x v="0"/>
    <d v="2024-0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5"/>
    <d v="2024-02-04T00:00:00"/>
    <x v="0"/>
    <d v="2024-0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4"/>
    <d v="2024-02-04T00:00:00"/>
    <x v="0"/>
    <d v="2024-0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3"/>
    <d v="2024-02-04T00:00:00"/>
    <x v="0"/>
    <d v="2024-0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3"/>
    <d v="2024-02-04T00:00:00"/>
    <x v="0"/>
    <d v="2024-0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5"/>
    <d v="2024-02-04T00:00:00"/>
    <x v="0"/>
    <d v="2024-0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3"/>
    <d v="2024-02-04T00:00:00"/>
    <x v="0"/>
    <d v="2024-0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0"/>
    <d v="2024-02-04T00:00:00"/>
    <x v="0"/>
    <d v="2024-0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9"/>
    <d v="2024-02-04T00:00:00"/>
    <x v="0"/>
    <d v="2024-0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5"/>
    <d v="2024-02-04T00:00:00"/>
    <x v="0"/>
    <d v="2024-0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2"/>
    <d v="2024-02-04T00:00:00"/>
    <x v="0"/>
    <d v="2024-0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9"/>
    <d v="2024-02-04T00:00:00"/>
    <x v="0"/>
    <d v="2024-0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5"/>
    <d v="2024-02-04T00:00:00"/>
    <x v="0"/>
    <d v="2024-0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4"/>
    <d v="2024-02-04T00:00:00"/>
    <x v="0"/>
    <d v="2024-0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3"/>
    <d v="2024-02-04T00:00:00"/>
    <x v="0"/>
    <d v="2024-0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1"/>
    <d v="2024-02-04T00:00:00"/>
    <x v="0"/>
    <d v="2024-0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1"/>
    <d v="2024-02-04T00:00:00"/>
    <x v="0"/>
    <d v="2024-0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8"/>
    <d v="2024-02-03T00:00:00"/>
    <x v="0"/>
    <d v="2024-0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8"/>
    <d v="2024-02-03T00:00:00"/>
    <x v="0"/>
    <d v="2024-0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1"/>
    <d v="2024-02-02T00:00:00"/>
    <x v="0"/>
    <d v="2024-0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7"/>
    <d v="2024-02-01T00:00:00"/>
    <x v="0"/>
    <d v="2024-02-01T00:00:00"/>
    <n v="-120"/>
    <m/>
    <x v="0"/>
    <n v="1"/>
    <n v="-120"/>
    <m/>
    <n v="0"/>
    <m/>
    <m/>
    <s v="Zeplin, Inc"/>
    <n v="100"/>
    <s v="Operações"/>
    <s v="Zeplin, Inc"/>
    <m/>
    <s v="Software - Zeplin - 9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2"/>
    <d v="2024-02-01T00:00:00"/>
    <x v="0"/>
    <d v="2024-0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7"/>
    <d v="2024-01-30T00:00:00"/>
    <x v="0"/>
    <d v="2024-0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4"/>
    <d v="2024-01-30T00:00:00"/>
    <x v="0"/>
    <d v="2024-0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2"/>
    <d v="2024-01-30T00:00:00"/>
    <x v="0"/>
    <d v="2024-0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1"/>
    <d v="2024-01-30T00:00:00"/>
    <x v="0"/>
    <d v="2024-0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3"/>
    <d v="2024-01-30T00:00:00"/>
    <x v="0"/>
    <d v="2024-0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6"/>
    <d v="2024-01-30T00:00:00"/>
    <x v="0"/>
    <d v="2024-0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5"/>
    <d v="2024-01-30T00:00:00"/>
    <x v="0"/>
    <d v="2024-0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7"/>
    <d v="2024-01-29T00:00:00"/>
    <x v="0"/>
    <d v="2024-0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6"/>
    <d v="2024-01-28T00:00:00"/>
    <x v="0"/>
    <d v="2024-0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0"/>
    <d v="2024-01-26T00:00:00"/>
    <x v="0"/>
    <d v="2024-0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3"/>
    <d v="2024-01-22T00:00:00"/>
    <x v="0"/>
    <d v="2024-0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1"/>
    <d v="2024-01-22T00:00:00"/>
    <x v="0"/>
    <d v="2024-0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3"/>
    <d v="2024-01-22T00:00:00"/>
    <x v="0"/>
    <d v="2024-0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6"/>
    <d v="2024-01-20T00:00:00"/>
    <x v="0"/>
    <d v="2024-0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5"/>
    <d v="2024-01-20T00:00:00"/>
    <x v="0"/>
    <d v="2024-0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9"/>
    <d v="2024-01-20T00:00:00"/>
    <x v="0"/>
    <d v="2024-0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2"/>
    <d v="2024-01-19T00:00:00"/>
    <x v="0"/>
    <d v="2024-0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2"/>
    <d v="2024-01-19T00:00:00"/>
    <x v="0"/>
    <d v="2024-0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4"/>
    <d v="2024-01-18T00:00:00"/>
    <x v="0"/>
    <d v="2024-01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5"/>
    <d v="2024-01-17T00:00:00"/>
    <x v="0"/>
    <d v="2024-0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2"/>
    <d v="2024-01-17T00:00:00"/>
    <x v="0"/>
    <d v="2024-0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9"/>
    <d v="2024-01-16T00:00:00"/>
    <x v="0"/>
    <d v="2024-0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1"/>
    <d v="2024-01-15T00:00:00"/>
    <x v="0"/>
    <d v="2024-0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5"/>
    <d v="2024-01-15T00:00:00"/>
    <x v="0"/>
    <d v="2024-0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6"/>
    <d v="2024-01-14T00:00:00"/>
    <x v="0"/>
    <d v="2024-0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2"/>
    <d v="2024-01-13T00:00:00"/>
    <x v="0"/>
    <d v="2024-0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9"/>
    <d v="2024-01-13T00:00:00"/>
    <x v="0"/>
    <d v="2024-01-13T00:00:00"/>
    <n v="-13.82"/>
    <m/>
    <x v="0"/>
    <n v="1"/>
    <n v="-13.82"/>
    <m/>
    <n v="0"/>
    <m/>
    <m/>
    <s v="Discord"/>
    <n v="100"/>
    <m/>
    <s v="Discord"/>
    <m/>
    <s v="Tweetshit Premium - 10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8"/>
    <d v="2024-01-13T00:00:00"/>
    <x v="0"/>
    <d v="2024-0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0/50"/>
    <m/>
    <m/>
    <m/>
    <x v="31"/>
    <s v="Impostos"/>
    <s v="Tax And Fees"/>
    <s v="Tax And Fees"/>
    <s v="Tax And Fees"/>
    <x v="11"/>
    <m/>
    <m/>
    <n v="0"/>
    <n v="0"/>
  </r>
  <r>
    <s v="7962"/>
    <d v="2024-01-13T00:00:00"/>
    <x v="0"/>
    <d v="2024-0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9"/>
    <d v="2024-01-12T00:00:00"/>
    <x v="0"/>
    <d v="2024-0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7"/>
    <d v="2024-01-12T00:00:00"/>
    <x v="0"/>
    <d v="2024-0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3"/>
    <d v="2024-01-11T00:00:00"/>
    <x v="0"/>
    <d v="2024-0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2"/>
    <d v="2024-01-08T00:00:00"/>
    <x v="0"/>
    <d v="2024-0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0"/>
    <d v="2024-01-08T00:00:00"/>
    <x v="0"/>
    <d v="2024-0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8"/>
    <d v="2024-01-06T00:00:00"/>
    <x v="0"/>
    <d v="2024-0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0"/>
    <d v="2024-01-05T00:00:00"/>
    <x v="0"/>
    <d v="2024-0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2"/>
    <d v="2024-01-05T00:00:00"/>
    <x v="0"/>
    <d v="2024-0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7"/>
    <d v="2024-01-04T00:00:00"/>
    <x v="0"/>
    <d v="2024-0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5"/>
    <d v="2024-01-04T00:00:00"/>
    <x v="0"/>
    <d v="2024-0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2"/>
    <d v="2024-01-04T00:00:00"/>
    <x v="0"/>
    <d v="2024-0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0"/>
    <d v="2024-01-04T00:00:00"/>
    <x v="0"/>
    <d v="2024-0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7"/>
    <d v="2024-01-04T00:00:00"/>
    <x v="0"/>
    <d v="2024-0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5"/>
    <d v="2024-01-04T00:00:00"/>
    <x v="0"/>
    <d v="2024-0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1"/>
    <d v="2024-01-04T00:00:00"/>
    <x v="0"/>
    <d v="2024-0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1"/>
    <d v="2024-01-04T00:00:00"/>
    <x v="0"/>
    <d v="2024-0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6"/>
    <d v="2024-01-04T00:00:00"/>
    <x v="0"/>
    <d v="2024-0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4"/>
    <d v="2024-01-04T00:00:00"/>
    <x v="0"/>
    <d v="2024-0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1"/>
    <d v="2024-01-04T00:00:00"/>
    <x v="0"/>
    <d v="2024-0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8"/>
    <d v="2024-01-04T00:00:00"/>
    <x v="0"/>
    <d v="2024-0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4"/>
    <d v="2024-01-04T00:00:00"/>
    <x v="0"/>
    <d v="2024-0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5"/>
    <d v="2024-01-04T00:00:00"/>
    <x v="0"/>
    <d v="2024-0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6"/>
    <d v="2024-01-04T00:00:00"/>
    <x v="0"/>
    <d v="2024-0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4"/>
    <d v="2024-01-04T00:00:00"/>
    <x v="0"/>
    <d v="2024-0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9"/>
    <d v="2024-01-04T00:00:00"/>
    <x v="0"/>
    <d v="2024-0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4"/>
    <d v="2024-01-04T00:00:00"/>
    <x v="0"/>
    <d v="2024-0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5"/>
    <d v="2024-01-04T00:00:00"/>
    <x v="0"/>
    <d v="2024-0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2"/>
    <d v="2024-01-04T00:00:00"/>
    <x v="0"/>
    <d v="2024-0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1"/>
    <d v="2024-01-04T00:00:00"/>
    <x v="0"/>
    <d v="2024-0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6"/>
    <d v="2024-01-04T00:00:00"/>
    <x v="0"/>
    <d v="2024-0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4"/>
    <d v="2024-01-04T00:00:00"/>
    <x v="0"/>
    <d v="2024-0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1"/>
    <d v="2024-01-04T00:00:00"/>
    <x v="0"/>
    <d v="2024-0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7"/>
    <d v="2024-01-04T00:00:00"/>
    <x v="0"/>
    <d v="2024-0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3"/>
    <d v="2024-01-04T00:00:00"/>
    <x v="0"/>
    <d v="2024-0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1"/>
    <d v="2024-01-04T00:00:00"/>
    <x v="0"/>
    <d v="2024-0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8"/>
    <d v="2024-01-04T00:00:00"/>
    <x v="0"/>
    <d v="2024-0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6"/>
    <d v="2024-01-04T00:00:00"/>
    <x v="0"/>
    <d v="2024-0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2"/>
    <d v="2024-01-04T00:00:00"/>
    <x v="0"/>
    <d v="2024-0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2"/>
    <d v="2024-01-04T00:00:00"/>
    <x v="0"/>
    <d v="2024-0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0"/>
    <d v="2024-01-04T00:00:00"/>
    <x v="0"/>
    <d v="2024-0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9"/>
    <d v="2024-01-04T00:00:00"/>
    <x v="0"/>
    <d v="2024-0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9"/>
    <d v="2024-01-03T00:00:00"/>
    <x v="0"/>
    <d v="2024-0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7"/>
    <d v="2024-01-03T00:00:00"/>
    <x v="0"/>
    <d v="2024-0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9"/>
    <d v="2024-01-02T00:00:00"/>
    <x v="0"/>
    <d v="2024-0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8"/>
    <d v="2024-01-01T00:00:00"/>
    <x v="0"/>
    <d v="2024-01-01T00:00:00"/>
    <n v="-120"/>
    <m/>
    <x v="0"/>
    <n v="1"/>
    <n v="-120"/>
    <m/>
    <n v="0"/>
    <m/>
    <m/>
    <s v="Zeplin, Inc"/>
    <n v="100"/>
    <s v="Operações"/>
    <s v="Zeplin, Inc"/>
    <m/>
    <s v="Software - Zeplin - 8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0"/>
    <d v="2024-01-01T00:00:00"/>
    <x v="0"/>
    <d v="2024-0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8"/>
    <d v="2023-12-30T00:00:00"/>
    <x v="0"/>
    <d v="2023-12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3"/>
    <d v="2023-12-30T00:00:00"/>
    <x v="0"/>
    <d v="2023-12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9"/>
    <d v="2023-12-30T00:00:00"/>
    <x v="0"/>
    <d v="2023-12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9"/>
    <d v="2023-12-30T00:00:00"/>
    <x v="0"/>
    <d v="2023-12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1"/>
    <d v="2023-12-30T00:00:00"/>
    <x v="0"/>
    <d v="2023-12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7"/>
    <d v="2023-12-30T00:00:00"/>
    <x v="0"/>
    <d v="2023-12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1"/>
    <d v="2023-12-30T00:00:00"/>
    <x v="0"/>
    <d v="2023-12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6"/>
    <d v="2023-12-29T00:00:00"/>
    <x v="0"/>
    <d v="2023-1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35"/>
    <d v="2023-12-28T00:00:00"/>
    <x v="0"/>
    <d v="2023-1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9"/>
    <d v="2023-12-26T00:00:00"/>
    <x v="0"/>
    <d v="2023-1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2"/>
    <d v="2023-12-22T00:00:00"/>
    <x v="0"/>
    <d v="2023-1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0"/>
    <d v="2023-12-22T00:00:00"/>
    <x v="0"/>
    <d v="2023-1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8"/>
    <d v="2023-12-22T00:00:00"/>
    <x v="0"/>
    <d v="2023-1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4"/>
    <d v="2023-12-20T00:00:00"/>
    <x v="0"/>
    <d v="2023-1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3"/>
    <d v="2023-12-20T00:00:00"/>
    <x v="0"/>
    <d v="2023-1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1"/>
    <d v="2023-12-20T00:00:00"/>
    <x v="0"/>
    <d v="2023-1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1"/>
    <d v="2023-12-19T00:00:00"/>
    <x v="0"/>
    <d v="2023-1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0"/>
    <d v="2023-12-19T00:00:00"/>
    <x v="0"/>
    <d v="2023-1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3"/>
    <d v="2023-12-17T00:00:00"/>
    <x v="0"/>
    <d v="2023-1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1"/>
    <d v="2023-12-17T00:00:00"/>
    <x v="0"/>
    <d v="2023-1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6"/>
    <d v="2023-12-16T00:00:00"/>
    <x v="0"/>
    <d v="2023-1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0"/>
    <d v="2023-12-15T00:00:00"/>
    <x v="0"/>
    <d v="2023-1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2"/>
    <d v="2023-12-15T00:00:00"/>
    <x v="0"/>
    <d v="2023-1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1"/>
    <d v="2023-12-14T00:00:00"/>
    <x v="0"/>
    <d v="2023-1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1"/>
    <d v="2023-12-13T00:00:00"/>
    <x v="0"/>
    <d v="2023-1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7"/>
    <d v="2023-12-13T00:00:00"/>
    <x v="0"/>
    <d v="2023-12-13T00:00:00"/>
    <n v="-13.82"/>
    <m/>
    <x v="0"/>
    <n v="1"/>
    <n v="-13.82"/>
    <m/>
    <n v="0"/>
    <m/>
    <m/>
    <s v="Discord"/>
    <n v="100"/>
    <m/>
    <s v="Discord"/>
    <m/>
    <s v="Tweetshit Premium - 9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9"/>
    <d v="2023-12-13T00:00:00"/>
    <x v="0"/>
    <d v="2023-1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9/50"/>
    <m/>
    <m/>
    <m/>
    <x v="31"/>
    <s v="Impostos"/>
    <s v="Tax And Fees"/>
    <s v="Tax And Fees"/>
    <s v="Tax And Fees"/>
    <x v="11"/>
    <m/>
    <m/>
    <n v="0"/>
    <n v="0"/>
  </r>
  <r>
    <s v="7961"/>
    <d v="2023-12-13T00:00:00"/>
    <x v="0"/>
    <d v="2023-1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8"/>
    <d v="2023-12-12T00:00:00"/>
    <x v="0"/>
    <d v="2023-1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8"/>
    <d v="2023-12-12T00:00:00"/>
    <x v="0"/>
    <d v="2023-1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2"/>
    <d v="2023-12-11T00:00:00"/>
    <x v="0"/>
    <d v="2023-1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1"/>
    <d v="2023-12-08T00:00:00"/>
    <x v="0"/>
    <d v="2023-1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9"/>
    <d v="2023-12-08T00:00:00"/>
    <x v="0"/>
    <d v="2023-1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7"/>
    <d v="2023-12-06T00:00:00"/>
    <x v="0"/>
    <d v="2023-1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7"/>
    <d v="2023-12-05T00:00:00"/>
    <x v="0"/>
    <d v="2023-1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3"/>
    <d v="2023-12-05T00:00:00"/>
    <x v="0"/>
    <d v="2023-1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8"/>
    <d v="2023-12-04T00:00:00"/>
    <x v="0"/>
    <d v="2023-1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3"/>
    <d v="2023-12-04T00:00:00"/>
    <x v="0"/>
    <d v="2023-1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9"/>
    <d v="2023-12-04T00:00:00"/>
    <x v="0"/>
    <d v="2023-1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6"/>
    <d v="2023-12-04T00:00:00"/>
    <x v="0"/>
    <d v="2023-1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6"/>
    <d v="2023-12-04T00:00:00"/>
    <x v="0"/>
    <d v="2023-1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4"/>
    <d v="2023-12-04T00:00:00"/>
    <x v="0"/>
    <d v="2023-1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0"/>
    <d v="2023-12-04T00:00:00"/>
    <x v="0"/>
    <d v="2023-1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7"/>
    <d v="2023-12-04T00:00:00"/>
    <x v="0"/>
    <d v="2023-1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4"/>
    <d v="2023-12-04T00:00:00"/>
    <x v="0"/>
    <d v="2023-1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0"/>
    <d v="2023-12-04T00:00:00"/>
    <x v="0"/>
    <d v="2023-1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9"/>
    <d v="2023-12-04T00:00:00"/>
    <x v="0"/>
    <d v="2023-1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6"/>
    <d v="2023-12-04T00:00:00"/>
    <x v="0"/>
    <d v="2023-1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2"/>
    <d v="2023-12-04T00:00:00"/>
    <x v="0"/>
    <d v="2023-1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0"/>
    <d v="2023-12-04T00:00:00"/>
    <x v="0"/>
    <d v="2023-1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2"/>
    <d v="2023-12-04T00:00:00"/>
    <x v="0"/>
    <d v="2023-1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1"/>
    <d v="2023-12-04T00:00:00"/>
    <x v="0"/>
    <d v="2023-1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1"/>
    <d v="2023-12-04T00:00:00"/>
    <x v="0"/>
    <d v="2023-1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9"/>
    <d v="2023-12-04T00:00:00"/>
    <x v="0"/>
    <d v="2023-1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3"/>
    <d v="2023-12-04T00:00:00"/>
    <x v="0"/>
    <d v="2023-1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1"/>
    <d v="2023-12-04T00:00:00"/>
    <x v="0"/>
    <d v="2023-1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7"/>
    <d v="2023-12-04T00:00:00"/>
    <x v="0"/>
    <d v="2023-1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7"/>
    <d v="2023-12-04T00:00:00"/>
    <x v="0"/>
    <d v="2023-1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1"/>
    <d v="2023-12-04T00:00:00"/>
    <x v="0"/>
    <d v="2023-1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6"/>
    <d v="2023-12-04T00:00:00"/>
    <x v="0"/>
    <d v="2023-1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4"/>
    <d v="2023-12-04T00:00:00"/>
    <x v="0"/>
    <d v="2023-1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4"/>
    <d v="2023-12-04T00:00:00"/>
    <x v="0"/>
    <d v="2023-1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8"/>
    <d v="2023-12-04T00:00:00"/>
    <x v="0"/>
    <d v="2023-1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7"/>
    <d v="2023-12-04T00:00:00"/>
    <x v="0"/>
    <d v="2023-1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3"/>
    <d v="2023-12-04T00:00:00"/>
    <x v="0"/>
    <d v="2023-1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0"/>
    <d v="2023-12-04T00:00:00"/>
    <x v="0"/>
    <d v="2023-1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1"/>
    <d v="2023-12-04T00:00:00"/>
    <x v="0"/>
    <d v="2023-1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8"/>
    <d v="2023-12-04T00:00:00"/>
    <x v="0"/>
    <d v="2023-1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0"/>
    <d v="2023-12-04T00:00:00"/>
    <x v="0"/>
    <d v="2023-1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6"/>
    <d v="2023-12-03T00:00:00"/>
    <x v="0"/>
    <d v="2023-1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4"/>
    <d v="2023-12-03T00:00:00"/>
    <x v="0"/>
    <d v="2023-1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8"/>
    <d v="2023-12-02T00:00:00"/>
    <x v="0"/>
    <d v="2023-1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9"/>
    <d v="2023-12-01T00:00:00"/>
    <x v="0"/>
    <d v="2023-12-01T00:00:00"/>
    <n v="-120"/>
    <m/>
    <x v="0"/>
    <n v="1"/>
    <n v="-120"/>
    <m/>
    <n v="0"/>
    <m/>
    <m/>
    <s v="Zeplin, Inc"/>
    <n v="100"/>
    <s v="Operações"/>
    <s v="Zeplin, Inc"/>
    <m/>
    <s v="Software - Zeplin - 7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1"/>
    <d v="2023-12-01T00:00:00"/>
    <x v="0"/>
    <d v="2023-1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4"/>
    <d v="2023-11-30T00:00:00"/>
    <x v="0"/>
    <d v="2023-1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1"/>
    <d v="2023-11-30T00:00:00"/>
    <x v="0"/>
    <d v="2023-1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8"/>
    <d v="2023-11-30T00:00:00"/>
    <x v="0"/>
    <d v="2023-1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8"/>
    <d v="2023-11-30T00:00:00"/>
    <x v="0"/>
    <d v="2023-1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2"/>
    <d v="2023-11-30T00:00:00"/>
    <x v="0"/>
    <d v="2023-1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5"/>
    <d v="2023-11-30T00:00:00"/>
    <x v="0"/>
    <d v="2023-1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0"/>
    <d v="2023-11-30T00:00:00"/>
    <x v="0"/>
    <d v="2023-1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4"/>
    <d v="2023-11-29T00:00:00"/>
    <x v="0"/>
    <d v="2023-1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7"/>
    <d v="2023-11-28T00:00:00"/>
    <x v="0"/>
    <d v="2023-1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8"/>
    <d v="2023-11-26T00:00:00"/>
    <x v="0"/>
    <d v="2023-1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1"/>
    <d v="2023-11-22T00:00:00"/>
    <x v="0"/>
    <d v="2023-1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9"/>
    <d v="2023-11-22T00:00:00"/>
    <x v="0"/>
    <d v="2023-1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2"/>
    <d v="2023-11-22T00:00:00"/>
    <x v="0"/>
    <d v="2023-1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5"/>
    <d v="2023-11-20T00:00:00"/>
    <x v="0"/>
    <d v="2023-1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4"/>
    <d v="2023-11-20T00:00:00"/>
    <x v="0"/>
    <d v="2023-1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8"/>
    <d v="2023-11-20T00:00:00"/>
    <x v="0"/>
    <d v="2023-1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0"/>
    <d v="2023-11-19T00:00:00"/>
    <x v="0"/>
    <d v="2023-1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1"/>
    <d v="2023-11-19T00:00:00"/>
    <x v="0"/>
    <d v="2023-1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2"/>
    <d v="2023-11-17T00:00:00"/>
    <x v="0"/>
    <d v="2023-1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8"/>
    <d v="2023-11-17T00:00:00"/>
    <x v="0"/>
    <d v="2023-1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7"/>
    <d v="2023-11-16T00:00:00"/>
    <x v="0"/>
    <d v="2023-1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4"/>
    <d v="2023-11-15T00:00:00"/>
    <x v="0"/>
    <d v="2023-1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9"/>
    <d v="2023-11-15T00:00:00"/>
    <x v="0"/>
    <d v="2023-1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0"/>
    <d v="2023-11-14T00:00:00"/>
    <x v="0"/>
    <d v="2023-1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0"/>
    <d v="2023-11-13T00:00:00"/>
    <x v="0"/>
    <d v="2023-1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2"/>
    <d v="2023-11-13T00:00:00"/>
    <x v="0"/>
    <d v="2023-11-13T00:00:00"/>
    <n v="-13.82"/>
    <m/>
    <x v="0"/>
    <n v="1"/>
    <n v="-13.82"/>
    <m/>
    <n v="0"/>
    <m/>
    <m/>
    <s v="Discord"/>
    <n v="100"/>
    <m/>
    <s v="Discord"/>
    <m/>
    <s v="Tweetshit Premium - 8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7"/>
    <d v="2023-11-13T00:00:00"/>
    <x v="0"/>
    <d v="2023-1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8/50"/>
    <m/>
    <m/>
    <m/>
    <x v="31"/>
    <s v="Impostos"/>
    <s v="Tax And Fees"/>
    <s v="Tax And Fees"/>
    <s v="Tax And Fees"/>
    <x v="11"/>
    <m/>
    <m/>
    <n v="0"/>
    <n v="0"/>
  </r>
  <r>
    <s v="7959"/>
    <d v="2023-11-13T00:00:00"/>
    <x v="0"/>
    <d v="2023-1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5"/>
    <d v="2023-11-12T00:00:00"/>
    <x v="0"/>
    <d v="2023-1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4"/>
    <d v="2023-11-12T00:00:00"/>
    <x v="0"/>
    <d v="2023-1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1"/>
    <d v="2023-11-11T00:00:00"/>
    <x v="0"/>
    <d v="2023-1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5"/>
    <d v="2023-11-08T00:00:00"/>
    <x v="0"/>
    <d v="2023-1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6"/>
    <d v="2023-11-08T00:00:00"/>
    <x v="0"/>
    <d v="2023-1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3"/>
    <d v="2023-11-06T00:00:00"/>
    <x v="0"/>
    <d v="2023-1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3"/>
    <d v="2023-11-05T00:00:00"/>
    <x v="0"/>
    <d v="2023-1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8"/>
    <d v="2023-11-05T00:00:00"/>
    <x v="0"/>
    <d v="2023-1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1"/>
    <d v="2023-11-04T00:00:00"/>
    <x v="0"/>
    <d v="2023-1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403"/>
    <d v="2023-11-04T00:00:00"/>
    <x v="0"/>
    <d v="2023-1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0"/>
    <d v="2023-11-04T00:00:00"/>
    <x v="0"/>
    <d v="2023-1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7"/>
    <d v="2023-11-04T00:00:00"/>
    <x v="0"/>
    <d v="2023-1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2"/>
    <d v="2023-11-04T00:00:00"/>
    <x v="0"/>
    <d v="2023-1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2"/>
    <d v="2023-11-04T00:00:00"/>
    <x v="0"/>
    <d v="2023-1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8"/>
    <d v="2023-11-04T00:00:00"/>
    <x v="0"/>
    <d v="2023-1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4"/>
    <d v="2023-11-04T00:00:00"/>
    <x v="0"/>
    <d v="2023-1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5"/>
    <d v="2023-11-04T00:00:00"/>
    <x v="0"/>
    <d v="2023-1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1"/>
    <d v="2023-11-04T00:00:00"/>
    <x v="0"/>
    <d v="2023-1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4"/>
    <d v="2023-11-04T00:00:00"/>
    <x v="0"/>
    <d v="2023-1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3"/>
    <d v="2023-11-04T00:00:00"/>
    <x v="0"/>
    <d v="2023-1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5"/>
    <d v="2023-11-04T00:00:00"/>
    <x v="0"/>
    <d v="2023-1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3"/>
    <d v="2023-11-04T00:00:00"/>
    <x v="0"/>
    <d v="2023-1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3"/>
    <d v="2023-11-04T00:00:00"/>
    <x v="0"/>
    <d v="2023-1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9"/>
    <d v="2023-11-04T00:00:00"/>
    <x v="0"/>
    <d v="2023-1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8"/>
    <d v="2023-11-04T00:00:00"/>
    <x v="0"/>
    <d v="2023-1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7"/>
    <d v="2023-11-04T00:00:00"/>
    <x v="0"/>
    <d v="2023-1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2"/>
    <d v="2023-11-04T00:00:00"/>
    <x v="0"/>
    <d v="2023-1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0"/>
    <d v="2023-11-04T00:00:00"/>
    <x v="0"/>
    <d v="2023-1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6"/>
    <d v="2023-11-04T00:00:00"/>
    <x v="0"/>
    <d v="2023-1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3"/>
    <d v="2023-11-04T00:00:00"/>
    <x v="0"/>
    <d v="2023-1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9"/>
    <d v="2023-11-04T00:00:00"/>
    <x v="0"/>
    <d v="2023-1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5"/>
    <d v="2023-11-04T00:00:00"/>
    <x v="0"/>
    <d v="2023-1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5"/>
    <d v="2023-11-04T00:00:00"/>
    <x v="0"/>
    <d v="2023-1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2"/>
    <d v="2023-11-04T00:00:00"/>
    <x v="0"/>
    <d v="2023-1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6"/>
    <d v="2023-11-04T00:00:00"/>
    <x v="0"/>
    <d v="2023-1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5"/>
    <d v="2023-11-04T00:00:00"/>
    <x v="0"/>
    <d v="2023-1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1"/>
    <d v="2023-11-04T00:00:00"/>
    <x v="0"/>
    <d v="2023-1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8"/>
    <d v="2023-11-04T00:00:00"/>
    <x v="0"/>
    <d v="2023-1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0"/>
    <d v="2023-11-04T00:00:00"/>
    <x v="0"/>
    <d v="2023-1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9"/>
    <d v="2023-11-04T00:00:00"/>
    <x v="0"/>
    <d v="2023-1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8"/>
    <d v="2023-11-04T00:00:00"/>
    <x v="0"/>
    <d v="2023-1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5"/>
    <d v="2023-11-03T00:00:00"/>
    <x v="0"/>
    <d v="2023-1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3"/>
    <d v="2023-11-03T00:00:00"/>
    <x v="0"/>
    <d v="2023-1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7"/>
    <d v="2023-11-02T00:00:00"/>
    <x v="0"/>
    <d v="2023-1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7"/>
    <d v="2023-11-01T00:00:00"/>
    <x v="0"/>
    <d v="2023-11-01T00:00:00"/>
    <n v="-120"/>
    <m/>
    <x v="0"/>
    <n v="1"/>
    <n v="-120"/>
    <m/>
    <n v="0"/>
    <m/>
    <m/>
    <s v="Zeplin, Inc"/>
    <n v="100"/>
    <s v="Operações"/>
    <s v="Zeplin, Inc"/>
    <m/>
    <s v="Software - Zeplin - 6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9"/>
    <d v="2023-11-01T00:00:00"/>
    <x v="0"/>
    <d v="2023-1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6"/>
    <d v="2023-10-30T00:00:00"/>
    <x v="0"/>
    <d v="2023-10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2"/>
    <d v="2023-10-30T00:00:00"/>
    <x v="0"/>
    <d v="2023-10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0"/>
    <d v="2023-10-30T00:00:00"/>
    <x v="0"/>
    <d v="2023-10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0"/>
    <d v="2023-10-30T00:00:00"/>
    <x v="0"/>
    <d v="2023-10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8"/>
    <d v="2023-10-30T00:00:00"/>
    <x v="0"/>
    <d v="2023-10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3"/>
    <d v="2023-10-30T00:00:00"/>
    <x v="0"/>
    <d v="2023-10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7"/>
    <d v="2023-10-30T00:00:00"/>
    <x v="0"/>
    <d v="2023-10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5"/>
    <d v="2023-10-29T00:00:00"/>
    <x v="0"/>
    <d v="2023-10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8"/>
    <d v="2023-10-28T00:00:00"/>
    <x v="0"/>
    <d v="2023-10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6"/>
    <d v="2023-10-26T00:00:00"/>
    <x v="0"/>
    <d v="2023-10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8"/>
    <d v="2023-10-22T00:00:00"/>
    <x v="0"/>
    <d v="2023-10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8"/>
    <d v="2023-10-22T00:00:00"/>
    <x v="0"/>
    <d v="2023-10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6"/>
    <d v="2023-10-22T00:00:00"/>
    <x v="0"/>
    <d v="2023-10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3"/>
    <d v="2023-10-20T00:00:00"/>
    <x v="0"/>
    <d v="2023-10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9"/>
    <d v="2023-10-20T00:00:00"/>
    <x v="0"/>
    <d v="2023-10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6"/>
    <d v="2023-10-20T00:00:00"/>
    <x v="0"/>
    <d v="2023-10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6"/>
    <d v="2023-10-19T00:00:00"/>
    <x v="0"/>
    <d v="2023-10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8"/>
    <d v="2023-10-19T00:00:00"/>
    <x v="0"/>
    <d v="2023-10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3"/>
    <d v="2023-10-18T00:00:00"/>
    <x v="0"/>
    <d v="2023-10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1"/>
    <d v="2023-10-17T00:00:00"/>
    <x v="0"/>
    <d v="2023-10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7"/>
    <d v="2023-10-17T00:00:00"/>
    <x v="0"/>
    <d v="2023-10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3"/>
    <d v="2023-10-16T00:00:00"/>
    <x v="0"/>
    <d v="2023-10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5"/>
    <d v="2023-10-15T00:00:00"/>
    <x v="0"/>
    <d v="2023-10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0"/>
    <d v="2023-10-15T00:00:00"/>
    <x v="0"/>
    <d v="2023-10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9"/>
    <d v="2023-10-14T00:00:00"/>
    <x v="0"/>
    <d v="2023-10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9"/>
    <d v="2023-10-13T00:00:00"/>
    <x v="0"/>
    <d v="2023-10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1"/>
    <d v="2023-10-13T00:00:00"/>
    <x v="0"/>
    <d v="2023-10-13T00:00:00"/>
    <n v="-13.82"/>
    <m/>
    <x v="0"/>
    <n v="1"/>
    <n v="-13.82"/>
    <m/>
    <n v="0"/>
    <m/>
    <m/>
    <s v="Discord"/>
    <n v="100"/>
    <m/>
    <s v="Discord"/>
    <m/>
    <s v="Tweetshit Premium - 7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6"/>
    <d v="2023-10-13T00:00:00"/>
    <x v="0"/>
    <d v="2023-10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7/50"/>
    <m/>
    <m/>
    <m/>
    <x v="31"/>
    <s v="Impostos"/>
    <s v="Tax And Fees"/>
    <s v="Tax And Fees"/>
    <s v="Tax And Fees"/>
    <x v="11"/>
    <m/>
    <m/>
    <n v="0"/>
    <n v="0"/>
  </r>
  <r>
    <s v="7958"/>
    <d v="2023-10-13T00:00:00"/>
    <x v="0"/>
    <d v="2023-10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6"/>
    <d v="2023-10-12T00:00:00"/>
    <x v="0"/>
    <d v="2023-10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5"/>
    <d v="2023-10-12T00:00:00"/>
    <x v="0"/>
    <d v="2023-10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7"/>
    <d v="2023-10-11T00:00:00"/>
    <x v="0"/>
    <d v="2023-10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4"/>
    <d v="2023-10-08T00:00:00"/>
    <x v="0"/>
    <d v="2023-10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3"/>
    <d v="2023-10-08T00:00:00"/>
    <x v="0"/>
    <d v="2023-10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6"/>
    <d v="2023-10-06T00:00:00"/>
    <x v="0"/>
    <d v="2023-10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5"/>
    <d v="2023-10-05T00:00:00"/>
    <x v="0"/>
    <d v="2023-10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7"/>
    <d v="2023-10-05T00:00:00"/>
    <x v="0"/>
    <d v="2023-10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2"/>
    <d v="2023-10-04T00:00:00"/>
    <x v="0"/>
    <d v="2023-10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2"/>
    <d v="2023-10-04T00:00:00"/>
    <x v="0"/>
    <d v="2023-10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1"/>
    <d v="2023-10-04T00:00:00"/>
    <x v="0"/>
    <d v="2023-10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5"/>
    <d v="2023-10-04T00:00:00"/>
    <x v="0"/>
    <d v="2023-10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4"/>
    <d v="2023-10-04T00:00:00"/>
    <x v="0"/>
    <d v="2023-10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0"/>
    <d v="2023-10-04T00:00:00"/>
    <x v="0"/>
    <d v="2023-10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9"/>
    <d v="2023-10-04T00:00:00"/>
    <x v="0"/>
    <d v="2023-10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5"/>
    <d v="2023-10-04T00:00:00"/>
    <x v="0"/>
    <d v="2023-10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1"/>
    <d v="2023-10-04T00:00:00"/>
    <x v="0"/>
    <d v="2023-10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9"/>
    <d v="2023-10-04T00:00:00"/>
    <x v="0"/>
    <d v="2023-10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5"/>
    <d v="2023-10-04T00:00:00"/>
    <x v="0"/>
    <d v="2023-10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4"/>
    <d v="2023-10-04T00:00:00"/>
    <x v="0"/>
    <d v="2023-10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0"/>
    <d v="2023-10-04T00:00:00"/>
    <x v="0"/>
    <d v="2023-10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9"/>
    <d v="2023-10-04T00:00:00"/>
    <x v="0"/>
    <d v="2023-10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4"/>
    <d v="2023-10-04T00:00:00"/>
    <x v="0"/>
    <d v="2023-10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0"/>
    <d v="2023-10-04T00:00:00"/>
    <x v="0"/>
    <d v="2023-10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7"/>
    <d v="2023-10-04T00:00:00"/>
    <x v="0"/>
    <d v="2023-10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2"/>
    <d v="2023-10-04T00:00:00"/>
    <x v="0"/>
    <d v="2023-10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0"/>
    <d v="2023-10-04T00:00:00"/>
    <x v="0"/>
    <d v="2023-10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9"/>
    <d v="2023-10-04T00:00:00"/>
    <x v="0"/>
    <d v="2023-10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4"/>
    <d v="2023-10-04T00:00:00"/>
    <x v="0"/>
    <d v="2023-10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4"/>
    <d v="2023-10-04T00:00:00"/>
    <x v="0"/>
    <d v="2023-10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0"/>
    <d v="2023-10-04T00:00:00"/>
    <x v="0"/>
    <d v="2023-10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9"/>
    <d v="2023-10-04T00:00:00"/>
    <x v="0"/>
    <d v="2023-10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6"/>
    <d v="2023-10-04T00:00:00"/>
    <x v="0"/>
    <d v="2023-10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0"/>
    <d v="2023-10-04T00:00:00"/>
    <x v="0"/>
    <d v="2023-10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0"/>
    <d v="2023-10-04T00:00:00"/>
    <x v="0"/>
    <d v="2023-10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6"/>
    <d v="2023-10-04T00:00:00"/>
    <x v="0"/>
    <d v="2023-10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4"/>
    <d v="2023-10-04T00:00:00"/>
    <x v="0"/>
    <d v="2023-10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3"/>
    <d v="2023-10-04T00:00:00"/>
    <x v="0"/>
    <d v="2023-10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9"/>
    <d v="2023-10-04T00:00:00"/>
    <x v="0"/>
    <d v="2023-10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6"/>
    <d v="2023-10-04T00:00:00"/>
    <x v="0"/>
    <d v="2023-10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7"/>
    <d v="2023-10-04T00:00:00"/>
    <x v="0"/>
    <d v="2023-10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4"/>
    <d v="2023-10-03T00:00:00"/>
    <x v="0"/>
    <d v="2023-10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2"/>
    <d v="2023-10-03T00:00:00"/>
    <x v="0"/>
    <d v="2023-10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6"/>
    <d v="2023-10-02T00:00:00"/>
    <x v="0"/>
    <d v="2023-10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8"/>
    <d v="2023-10-01T00:00:00"/>
    <x v="0"/>
    <d v="2023-10-01T00:00:00"/>
    <n v="-120"/>
    <m/>
    <x v="0"/>
    <n v="1"/>
    <n v="-120"/>
    <m/>
    <n v="0"/>
    <m/>
    <m/>
    <s v="Zeplin, Inc"/>
    <n v="100"/>
    <s v="Operações"/>
    <s v="Zeplin, Inc"/>
    <m/>
    <s v="Software - Zeplin - 5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8"/>
    <d v="2023-10-01T00:00:00"/>
    <x v="0"/>
    <d v="2023-10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3"/>
    <d v="2023-09-30T00:00:00"/>
    <x v="0"/>
    <d v="2023-09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0"/>
    <d v="2023-09-30T00:00:00"/>
    <x v="0"/>
    <d v="2023-09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3"/>
    <d v="2023-09-30T00:00:00"/>
    <x v="0"/>
    <d v="2023-09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5"/>
    <d v="2023-09-30T00:00:00"/>
    <x v="0"/>
    <d v="2023-09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7"/>
    <d v="2023-09-30T00:00:00"/>
    <x v="0"/>
    <d v="2023-09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1"/>
    <d v="2023-09-30T00:00:00"/>
    <x v="0"/>
    <d v="2023-09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8"/>
    <d v="2023-09-30T00:00:00"/>
    <x v="0"/>
    <d v="2023-09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3"/>
    <d v="2023-09-29T00:00:00"/>
    <x v="0"/>
    <d v="2023-09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5"/>
    <d v="2023-09-28T00:00:00"/>
    <x v="0"/>
    <d v="2023-09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7"/>
    <d v="2023-09-26T00:00:00"/>
    <x v="0"/>
    <d v="2023-09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9"/>
    <d v="2023-09-22T00:00:00"/>
    <x v="0"/>
    <d v="2023-09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7"/>
    <d v="2023-09-22T00:00:00"/>
    <x v="0"/>
    <d v="2023-09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4"/>
    <d v="2023-09-22T00:00:00"/>
    <x v="0"/>
    <d v="2023-09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1"/>
    <d v="2023-09-20T00:00:00"/>
    <x v="0"/>
    <d v="2023-09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2"/>
    <d v="2023-09-20T00:00:00"/>
    <x v="0"/>
    <d v="2023-09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2"/>
    <d v="2023-09-20T00:00:00"/>
    <x v="0"/>
    <d v="2023-09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8"/>
    <d v="2023-09-19T00:00:00"/>
    <x v="0"/>
    <d v="2023-09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9"/>
    <d v="2023-09-19T00:00:00"/>
    <x v="0"/>
    <d v="2023-09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9"/>
    <d v="2023-09-17T00:00:00"/>
    <x v="0"/>
    <d v="2023-09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9"/>
    <d v="2023-09-17T00:00:00"/>
    <x v="0"/>
    <d v="2023-09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2"/>
    <d v="2023-09-16T00:00:00"/>
    <x v="0"/>
    <d v="2023-09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3"/>
    <d v="2023-09-15T00:00:00"/>
    <x v="0"/>
    <d v="2023-09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8"/>
    <d v="2023-09-15T00:00:00"/>
    <x v="0"/>
    <d v="2023-09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5"/>
    <d v="2023-09-14T00:00:00"/>
    <x v="0"/>
    <d v="2023-09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8"/>
    <d v="2023-09-13T00:00:00"/>
    <x v="0"/>
    <d v="2023-09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3"/>
    <d v="2023-09-13T00:00:00"/>
    <x v="0"/>
    <d v="2023-09-13T00:00:00"/>
    <n v="-13.82"/>
    <m/>
    <x v="0"/>
    <n v="1"/>
    <n v="-13.82"/>
    <m/>
    <n v="0"/>
    <m/>
    <m/>
    <s v="Discord"/>
    <n v="100"/>
    <m/>
    <s v="Discord"/>
    <m/>
    <s v="Tweetshit Premium - 6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5"/>
    <d v="2023-09-13T00:00:00"/>
    <x v="0"/>
    <d v="2023-09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6/50"/>
    <m/>
    <m/>
    <m/>
    <x v="31"/>
    <s v="Impostos"/>
    <s v="Tax And Fees"/>
    <s v="Tax And Fees"/>
    <s v="Tax And Fees"/>
    <x v="11"/>
    <m/>
    <m/>
    <n v="0"/>
    <n v="0"/>
  </r>
  <r>
    <s v="7960"/>
    <d v="2023-09-13T00:00:00"/>
    <x v="0"/>
    <d v="2023-09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4"/>
    <d v="2023-09-12T00:00:00"/>
    <x v="0"/>
    <d v="2023-09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6"/>
    <d v="2023-09-12T00:00:00"/>
    <x v="0"/>
    <d v="2023-09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8"/>
    <d v="2023-09-11T00:00:00"/>
    <x v="0"/>
    <d v="2023-09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0"/>
    <d v="2023-09-08T00:00:00"/>
    <x v="0"/>
    <d v="2023-09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5"/>
    <d v="2023-09-08T00:00:00"/>
    <x v="0"/>
    <d v="2023-09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4"/>
    <d v="2023-09-06T00:00:00"/>
    <x v="0"/>
    <d v="2023-09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6"/>
    <d v="2023-09-05T00:00:00"/>
    <x v="0"/>
    <d v="2023-09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9"/>
    <d v="2023-09-05T00:00:00"/>
    <x v="0"/>
    <d v="2023-09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6"/>
    <d v="2023-09-04T00:00:00"/>
    <x v="0"/>
    <d v="2023-09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1"/>
    <d v="2023-09-04T00:00:00"/>
    <x v="0"/>
    <d v="2023-09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8"/>
    <d v="2023-09-04T00:00:00"/>
    <x v="0"/>
    <d v="2023-09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4"/>
    <d v="2023-09-04T00:00:00"/>
    <x v="0"/>
    <d v="2023-09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3"/>
    <d v="2023-09-04T00:00:00"/>
    <x v="0"/>
    <d v="2023-09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1"/>
    <d v="2023-09-04T00:00:00"/>
    <x v="0"/>
    <d v="2023-09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7"/>
    <d v="2023-09-04T00:00:00"/>
    <x v="0"/>
    <d v="2023-09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6"/>
    <d v="2023-09-04T00:00:00"/>
    <x v="0"/>
    <d v="2023-09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2"/>
    <d v="2023-09-04T00:00:00"/>
    <x v="0"/>
    <d v="2023-09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2"/>
    <d v="2023-09-04T00:00:00"/>
    <x v="0"/>
    <d v="2023-09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8"/>
    <d v="2023-09-04T00:00:00"/>
    <x v="0"/>
    <d v="2023-09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5"/>
    <d v="2023-09-04T00:00:00"/>
    <x v="0"/>
    <d v="2023-09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1"/>
    <d v="2023-09-04T00:00:00"/>
    <x v="0"/>
    <d v="2023-09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8"/>
    <d v="2023-09-04T00:00:00"/>
    <x v="0"/>
    <d v="2023-09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1"/>
    <d v="2023-09-04T00:00:00"/>
    <x v="0"/>
    <d v="2023-09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2"/>
    <d v="2023-09-04T00:00:00"/>
    <x v="0"/>
    <d v="2023-09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6"/>
    <d v="2023-09-04T00:00:00"/>
    <x v="0"/>
    <d v="2023-09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3"/>
    <d v="2023-09-04T00:00:00"/>
    <x v="0"/>
    <d v="2023-09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1"/>
    <d v="2023-09-04T00:00:00"/>
    <x v="0"/>
    <d v="2023-09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7"/>
    <d v="2023-09-04T00:00:00"/>
    <x v="0"/>
    <d v="2023-09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8"/>
    <d v="2023-09-04T00:00:00"/>
    <x v="0"/>
    <d v="2023-09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2"/>
    <d v="2023-09-04T00:00:00"/>
    <x v="0"/>
    <d v="2023-09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8"/>
    <d v="2023-09-04T00:00:00"/>
    <x v="0"/>
    <d v="2023-09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8"/>
    <d v="2023-09-04T00:00:00"/>
    <x v="0"/>
    <d v="2023-09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3"/>
    <d v="2023-09-04T00:00:00"/>
    <x v="0"/>
    <d v="2023-09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1"/>
    <d v="2023-09-04T00:00:00"/>
    <x v="0"/>
    <d v="2023-09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9"/>
    <d v="2023-09-04T00:00:00"/>
    <x v="0"/>
    <d v="2023-09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4"/>
    <d v="2023-09-04T00:00:00"/>
    <x v="0"/>
    <d v="2023-09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2"/>
    <d v="2023-09-04T00:00:00"/>
    <x v="0"/>
    <d v="2023-09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9"/>
    <d v="2023-09-04T00:00:00"/>
    <x v="0"/>
    <d v="2023-09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6"/>
    <d v="2023-09-04T00:00:00"/>
    <x v="0"/>
    <d v="2023-09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5"/>
    <d v="2023-09-04T00:00:00"/>
    <x v="0"/>
    <d v="2023-09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6"/>
    <d v="2023-09-04T00:00:00"/>
    <x v="0"/>
    <d v="2023-09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3"/>
    <d v="2023-09-03T00:00:00"/>
    <x v="0"/>
    <d v="2023-09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5"/>
    <d v="2023-09-03T00:00:00"/>
    <x v="0"/>
    <d v="2023-09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5"/>
    <d v="2023-09-02T00:00:00"/>
    <x v="0"/>
    <d v="2023-09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0"/>
    <d v="2023-09-01T00:00:00"/>
    <x v="0"/>
    <d v="2023-09-01T00:00:00"/>
    <n v="-120"/>
    <m/>
    <x v="0"/>
    <n v="1"/>
    <n v="-120"/>
    <m/>
    <n v="0"/>
    <m/>
    <m/>
    <s v="Zeplin, Inc"/>
    <n v="100"/>
    <s v="Operações"/>
    <s v="Zeplin, Inc"/>
    <m/>
    <s v="Software - Zeplin - 4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7"/>
    <d v="2023-09-01T00:00:00"/>
    <x v="0"/>
    <d v="2023-09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9770"/>
    <d v="2023-08-31T00:00:00"/>
    <x v="0"/>
    <d v="2023-08-31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435"/>
    <d v="2023-08-30T00:00:00"/>
    <x v="0"/>
    <d v="2023-08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9"/>
    <d v="2023-08-30T00:00:00"/>
    <x v="0"/>
    <d v="2023-08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7"/>
    <d v="2023-08-30T00:00:00"/>
    <x v="0"/>
    <d v="2023-08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6"/>
    <d v="2023-08-30T00:00:00"/>
    <x v="0"/>
    <d v="2023-08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0"/>
    <d v="2023-08-30T00:00:00"/>
    <x v="0"/>
    <d v="2023-08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2"/>
    <d v="2023-08-30T00:00:00"/>
    <x v="0"/>
    <d v="2023-08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6"/>
    <d v="2023-08-30T00:00:00"/>
    <x v="0"/>
    <d v="2023-08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2"/>
    <d v="2023-08-29T00:00:00"/>
    <x v="0"/>
    <d v="2023-08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3"/>
    <d v="2023-08-28T00:00:00"/>
    <x v="0"/>
    <d v="2023-08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5"/>
    <d v="2023-08-26T00:00:00"/>
    <x v="0"/>
    <d v="2023-08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0"/>
    <d v="2023-08-22T00:00:00"/>
    <x v="0"/>
    <d v="2023-08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5"/>
    <d v="2023-08-22T00:00:00"/>
    <x v="0"/>
    <d v="2023-08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1"/>
    <d v="2023-08-22T00:00:00"/>
    <x v="0"/>
    <d v="2023-08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0"/>
    <d v="2023-08-20T00:00:00"/>
    <x v="0"/>
    <d v="2023-08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0"/>
    <d v="2023-08-20T00:00:00"/>
    <x v="0"/>
    <d v="2023-08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5"/>
    <d v="2023-08-20T00:00:00"/>
    <x v="0"/>
    <d v="2023-08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4"/>
    <d v="2023-08-19T00:00:00"/>
    <x v="0"/>
    <d v="2023-08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6"/>
    <d v="2023-08-19T00:00:00"/>
    <x v="0"/>
    <d v="2023-08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7"/>
    <d v="2023-08-17T00:00:00"/>
    <x v="0"/>
    <d v="2023-08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0"/>
    <d v="2023-08-17T00:00:00"/>
    <x v="0"/>
    <d v="2023-08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4"/>
    <d v="2023-08-16T00:00:00"/>
    <x v="0"/>
    <d v="2023-08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8"/>
    <d v="2023-08-15T00:00:00"/>
    <x v="0"/>
    <d v="2023-08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6"/>
    <d v="2023-08-15T00:00:00"/>
    <x v="0"/>
    <d v="2023-08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4"/>
    <d v="2023-08-14T00:00:00"/>
    <x v="0"/>
    <d v="2023-08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6"/>
    <d v="2023-08-13T00:00:00"/>
    <x v="0"/>
    <d v="2023-08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4"/>
    <d v="2023-08-13T00:00:00"/>
    <x v="0"/>
    <d v="2023-08-13T00:00:00"/>
    <n v="-13.82"/>
    <m/>
    <x v="0"/>
    <n v="1"/>
    <n v="-13.82"/>
    <m/>
    <n v="0"/>
    <m/>
    <m/>
    <s v="Discord"/>
    <n v="100"/>
    <m/>
    <s v="Discord"/>
    <m/>
    <s v="Tweetshit Premium - 5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2"/>
    <d v="2023-08-13T00:00:00"/>
    <x v="0"/>
    <d v="2023-08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5/50"/>
    <m/>
    <m/>
    <m/>
    <x v="31"/>
    <s v="Impostos"/>
    <s v="Tax And Fees"/>
    <s v="Tax And Fees"/>
    <s v="Tax And Fees"/>
    <x v="11"/>
    <m/>
    <m/>
    <n v="0"/>
    <n v="0"/>
  </r>
  <r>
    <s v="7956"/>
    <d v="2023-08-13T00:00:00"/>
    <x v="0"/>
    <d v="2023-08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7"/>
    <d v="2023-08-12T00:00:00"/>
    <x v="0"/>
    <d v="2023-08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3"/>
    <d v="2023-08-12T00:00:00"/>
    <x v="0"/>
    <d v="2023-08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0"/>
    <d v="2023-08-11T00:00:00"/>
    <x v="0"/>
    <d v="2023-08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9"/>
    <d v="2023-08-08T00:00:00"/>
    <x v="0"/>
    <d v="2023-08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1"/>
    <d v="2023-08-08T00:00:00"/>
    <x v="0"/>
    <d v="2023-08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2"/>
    <d v="2023-08-06T00:00:00"/>
    <x v="0"/>
    <d v="2023-08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4"/>
    <d v="2023-08-05T00:00:00"/>
    <x v="0"/>
    <d v="2023-08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0"/>
    <d v="2023-08-05T00:00:00"/>
    <x v="0"/>
    <d v="2023-08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5"/>
    <d v="2023-08-04T00:00:00"/>
    <x v="0"/>
    <d v="2023-08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0"/>
    <d v="2023-08-04T00:00:00"/>
    <x v="0"/>
    <d v="2023-08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7"/>
    <d v="2023-08-04T00:00:00"/>
    <x v="0"/>
    <d v="2023-08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8"/>
    <d v="2023-08-04T00:00:00"/>
    <x v="0"/>
    <d v="2023-08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1"/>
    <d v="2023-08-04T00:00:00"/>
    <x v="0"/>
    <d v="2023-08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3"/>
    <d v="2023-08-04T00:00:00"/>
    <x v="0"/>
    <d v="2023-08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5"/>
    <d v="2023-08-04T00:00:00"/>
    <x v="0"/>
    <d v="2023-08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3"/>
    <d v="2023-08-04T00:00:00"/>
    <x v="0"/>
    <d v="2023-08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3"/>
    <d v="2023-08-04T00:00:00"/>
    <x v="0"/>
    <d v="2023-08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7"/>
    <d v="2023-08-04T00:00:00"/>
    <x v="0"/>
    <d v="2023-08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6"/>
    <d v="2023-08-04T00:00:00"/>
    <x v="0"/>
    <d v="2023-08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2"/>
    <d v="2023-08-04T00:00:00"/>
    <x v="0"/>
    <d v="2023-08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9"/>
    <d v="2023-08-04T00:00:00"/>
    <x v="0"/>
    <d v="2023-08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4"/>
    <d v="2023-08-04T00:00:00"/>
    <x v="0"/>
    <d v="2023-08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5"/>
    <d v="2023-08-04T00:00:00"/>
    <x v="0"/>
    <d v="2023-08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8"/>
    <d v="2023-08-04T00:00:00"/>
    <x v="0"/>
    <d v="2023-08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4"/>
    <d v="2023-08-04T00:00:00"/>
    <x v="0"/>
    <d v="2023-08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8"/>
    <d v="2023-08-04T00:00:00"/>
    <x v="0"/>
    <d v="2023-08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8"/>
    <d v="2023-08-04T00:00:00"/>
    <x v="0"/>
    <d v="2023-08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8"/>
    <d v="2023-08-04T00:00:00"/>
    <x v="0"/>
    <d v="2023-08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5"/>
    <d v="2023-08-04T00:00:00"/>
    <x v="0"/>
    <d v="2023-08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1"/>
    <d v="2023-08-04T00:00:00"/>
    <x v="0"/>
    <d v="2023-08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2"/>
    <d v="2023-08-04T00:00:00"/>
    <x v="0"/>
    <d v="2023-08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7"/>
    <d v="2023-08-04T00:00:00"/>
    <x v="0"/>
    <d v="2023-08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2"/>
    <d v="2023-08-04T00:00:00"/>
    <x v="0"/>
    <d v="2023-08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9"/>
    <d v="2023-08-04T00:00:00"/>
    <x v="0"/>
    <d v="2023-08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7"/>
    <d v="2023-08-04T00:00:00"/>
    <x v="0"/>
    <d v="2023-08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3"/>
    <d v="2023-08-04T00:00:00"/>
    <x v="0"/>
    <d v="2023-08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0"/>
    <d v="2023-08-04T00:00:00"/>
    <x v="0"/>
    <d v="2023-08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7"/>
    <d v="2023-08-04T00:00:00"/>
    <x v="0"/>
    <d v="2023-08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8"/>
    <d v="2023-08-04T00:00:00"/>
    <x v="0"/>
    <d v="2023-08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7"/>
    <d v="2023-08-04T00:00:00"/>
    <x v="0"/>
    <d v="2023-08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4"/>
    <d v="2023-08-04T00:00:00"/>
    <x v="0"/>
    <d v="2023-08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2"/>
    <d v="2023-08-03T00:00:00"/>
    <x v="0"/>
    <d v="2023-08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6"/>
    <d v="2023-08-03T00:00:00"/>
    <x v="0"/>
    <d v="2023-08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4"/>
    <d v="2023-08-02T00:00:00"/>
    <x v="0"/>
    <d v="2023-08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5"/>
    <d v="2023-08-01T00:00:00"/>
    <x v="0"/>
    <d v="2023-08-01T00:00:00"/>
    <n v="-120"/>
    <m/>
    <x v="0"/>
    <n v="1"/>
    <n v="-120"/>
    <m/>
    <n v="0"/>
    <m/>
    <m/>
    <s v="Zeplin, Inc"/>
    <n v="100"/>
    <s v="Operações"/>
    <s v="Zeplin, Inc"/>
    <m/>
    <s v="Software - Zeplin - 3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6"/>
    <d v="2023-08-01T00:00:00"/>
    <x v="0"/>
    <d v="2023-08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2"/>
    <d v="2023-07-30T00:00:00"/>
    <x v="0"/>
    <d v="2023-07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8"/>
    <d v="2023-07-30T00:00:00"/>
    <x v="0"/>
    <d v="2023-07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6"/>
    <d v="2023-07-30T00:00:00"/>
    <x v="0"/>
    <d v="2023-07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7"/>
    <d v="2023-07-30T00:00:00"/>
    <x v="0"/>
    <d v="2023-07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9"/>
    <d v="2023-07-30T00:00:00"/>
    <x v="0"/>
    <d v="2023-07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0"/>
    <d v="2023-07-30T00:00:00"/>
    <x v="0"/>
    <d v="2023-07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9"/>
    <d v="2023-07-30T00:00:00"/>
    <x v="0"/>
    <d v="2023-07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9"/>
    <d v="2023-07-30T00:00:00"/>
    <x v="0"/>
    <d v="2023-07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770"/>
    <d v="2023-07-29T00:00:00"/>
    <x v="0"/>
    <d v="2023-07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4"/>
    <d v="2023-07-28T00:00:00"/>
    <x v="0"/>
    <d v="2023-07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4"/>
    <d v="2023-07-26T00:00:00"/>
    <x v="0"/>
    <d v="2023-07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6"/>
    <d v="2023-07-22T00:00:00"/>
    <x v="0"/>
    <d v="2023-07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6"/>
    <d v="2023-07-22T00:00:00"/>
    <x v="0"/>
    <d v="2023-07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5"/>
    <d v="2023-07-22T00:00:00"/>
    <x v="0"/>
    <d v="2023-07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2"/>
    <d v="2023-07-20T00:00:00"/>
    <x v="0"/>
    <d v="2023-07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1"/>
    <d v="2023-07-20T00:00:00"/>
    <x v="0"/>
    <d v="2023-07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4"/>
    <d v="2023-07-20T00:00:00"/>
    <x v="0"/>
    <d v="2023-07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7"/>
    <d v="2023-07-19T00:00:00"/>
    <x v="0"/>
    <d v="2023-07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7"/>
    <d v="2023-07-19T00:00:00"/>
    <x v="0"/>
    <d v="2023-07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2"/>
    <d v="2023-07-18T00:00:00"/>
    <x v="0"/>
    <d v="2023-07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88"/>
    <d v="2023-07-17T00:00:00"/>
    <x v="0"/>
    <d v="2023-07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6"/>
    <d v="2023-07-17T00:00:00"/>
    <x v="0"/>
    <d v="2023-07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1"/>
    <d v="2023-07-16T00:00:00"/>
    <x v="0"/>
    <d v="2023-07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2"/>
    <d v="2023-07-15T00:00:00"/>
    <x v="0"/>
    <d v="2023-07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1"/>
    <d v="2023-07-15T00:00:00"/>
    <x v="0"/>
    <d v="2023-07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3"/>
    <d v="2023-07-14T00:00:00"/>
    <x v="0"/>
    <d v="2023-07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5"/>
    <d v="2023-07-13T00:00:00"/>
    <x v="0"/>
    <d v="2023-07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9"/>
    <d v="2023-07-13T00:00:00"/>
    <x v="0"/>
    <d v="2023-07-13T00:00:00"/>
    <n v="-13.82"/>
    <m/>
    <x v="0"/>
    <n v="1"/>
    <n v="-13.82"/>
    <m/>
    <n v="0"/>
    <m/>
    <m/>
    <s v="Discord"/>
    <n v="100"/>
    <m/>
    <s v="Discord"/>
    <m/>
    <s v="Tweetshit Premium - 4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4"/>
    <d v="2023-07-13T00:00:00"/>
    <x v="0"/>
    <d v="2023-07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4/50"/>
    <m/>
    <m/>
    <m/>
    <x v="31"/>
    <s v="Impostos"/>
    <s v="Tax And Fees"/>
    <s v="Tax And Fees"/>
    <s v="Tax And Fees"/>
    <x v="11"/>
    <m/>
    <m/>
    <n v="0"/>
    <n v="0"/>
  </r>
  <r>
    <s v="7957"/>
    <d v="2023-07-13T00:00:00"/>
    <x v="0"/>
    <d v="2023-07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2"/>
    <d v="2023-07-12T00:00:00"/>
    <x v="0"/>
    <d v="2023-07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2"/>
    <d v="2023-07-12T00:00:00"/>
    <x v="0"/>
    <d v="2023-07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9"/>
    <d v="2023-07-11T00:00:00"/>
    <x v="0"/>
    <d v="2023-07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3"/>
    <d v="2023-07-08T00:00:00"/>
    <x v="0"/>
    <d v="2023-07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4"/>
    <d v="2023-07-08T00:00:00"/>
    <x v="0"/>
    <d v="2023-07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348"/>
    <d v="2023-07-06T00:00:00"/>
    <x v="0"/>
    <d v="2023-07-06T00:00:00"/>
    <n v="60000"/>
    <m/>
    <x v="0"/>
    <n v="1"/>
    <n v="60000"/>
    <m/>
    <n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3"/>
    <s v="Receita Setup Fee"/>
    <s v="Non Recurrent"/>
    <s v="Operating Revenue"/>
    <s v="Operating Revenue"/>
    <x v="12"/>
    <m/>
    <m/>
    <n v="0"/>
    <n v="0"/>
  </r>
  <r>
    <s v="8245"/>
    <d v="2023-07-06T00:00:00"/>
    <x v="0"/>
    <d v="2023-07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8"/>
    <d v="2023-07-05T00:00:00"/>
    <x v="0"/>
    <d v="2023-07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1"/>
    <d v="2023-07-05T00:00:00"/>
    <x v="0"/>
    <d v="2023-07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4"/>
    <d v="2023-07-04T00:00:00"/>
    <x v="0"/>
    <d v="2023-07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9"/>
    <d v="2023-07-04T00:00:00"/>
    <x v="0"/>
    <d v="2023-07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6"/>
    <d v="2023-07-04T00:00:00"/>
    <x v="0"/>
    <d v="2023-07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3"/>
    <d v="2023-07-04T00:00:00"/>
    <x v="0"/>
    <d v="2023-07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5"/>
    <d v="2023-07-04T00:00:00"/>
    <x v="0"/>
    <d v="2023-07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9"/>
    <d v="2023-07-04T00:00:00"/>
    <x v="0"/>
    <d v="2023-07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6"/>
    <d v="2023-07-04T00:00:00"/>
    <x v="0"/>
    <d v="2023-07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2"/>
    <d v="2023-07-04T00:00:00"/>
    <x v="0"/>
    <d v="2023-07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0"/>
    <d v="2023-07-04T00:00:00"/>
    <x v="0"/>
    <d v="2023-07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8"/>
    <d v="2023-07-04T00:00:00"/>
    <x v="0"/>
    <d v="2023-07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7"/>
    <d v="2023-07-04T00:00:00"/>
    <x v="0"/>
    <d v="2023-07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1"/>
    <d v="2023-07-04T00:00:00"/>
    <x v="0"/>
    <d v="2023-07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8"/>
    <d v="2023-07-04T00:00:00"/>
    <x v="0"/>
    <d v="2023-07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2"/>
    <d v="2023-07-04T00:00:00"/>
    <x v="0"/>
    <d v="2023-07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0"/>
    <d v="2023-07-04T00:00:00"/>
    <x v="0"/>
    <d v="2023-07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7"/>
    <d v="2023-07-04T00:00:00"/>
    <x v="0"/>
    <d v="2023-07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5"/>
    <d v="2023-07-04T00:00:00"/>
    <x v="0"/>
    <d v="2023-07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1"/>
    <d v="2023-07-04T00:00:00"/>
    <x v="0"/>
    <d v="2023-07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9"/>
    <d v="2023-07-04T00:00:00"/>
    <x v="0"/>
    <d v="2023-07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6"/>
    <d v="2023-07-04T00:00:00"/>
    <x v="0"/>
    <d v="2023-07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3"/>
    <d v="2023-07-04T00:00:00"/>
    <x v="0"/>
    <d v="2023-07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0"/>
    <d v="2023-07-04T00:00:00"/>
    <x v="0"/>
    <d v="2023-07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7"/>
    <d v="2023-07-04T00:00:00"/>
    <x v="0"/>
    <d v="2023-07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4"/>
    <d v="2023-07-04T00:00:00"/>
    <x v="0"/>
    <d v="2023-07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1"/>
    <d v="2023-07-04T00:00:00"/>
    <x v="0"/>
    <d v="2023-07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8"/>
    <d v="2023-07-04T00:00:00"/>
    <x v="0"/>
    <d v="2023-07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5"/>
    <d v="2023-07-04T00:00:00"/>
    <x v="0"/>
    <d v="2023-07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2"/>
    <d v="2023-07-04T00:00:00"/>
    <x v="0"/>
    <d v="2023-07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9"/>
    <d v="2023-07-04T00:00:00"/>
    <x v="0"/>
    <d v="2023-07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1"/>
    <d v="2023-07-04T00:00:00"/>
    <x v="0"/>
    <d v="2023-07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7"/>
    <d v="2023-07-04T00:00:00"/>
    <x v="0"/>
    <d v="2023-07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4"/>
    <d v="2023-07-04T00:00:00"/>
    <x v="0"/>
    <d v="2023-07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5"/>
    <d v="2023-07-04T00:00:00"/>
    <x v="0"/>
    <d v="2023-07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1"/>
    <d v="2023-07-03T00:00:00"/>
    <x v="0"/>
    <d v="2023-07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1"/>
    <d v="2023-07-03T00:00:00"/>
    <x v="0"/>
    <d v="2023-07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3"/>
    <d v="2023-07-02T00:00:00"/>
    <x v="0"/>
    <d v="2023-07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6"/>
    <d v="2023-07-01T00:00:00"/>
    <x v="0"/>
    <d v="2023-07-01T00:00:00"/>
    <n v="-120"/>
    <m/>
    <x v="0"/>
    <n v="1"/>
    <n v="-120"/>
    <m/>
    <n v="0"/>
    <m/>
    <m/>
    <s v="Zeplin, Inc"/>
    <n v="100"/>
    <s v="Operações"/>
    <s v="Zeplin, Inc"/>
    <m/>
    <s v="Software - Zeplin - 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5"/>
    <d v="2023-07-01T00:00:00"/>
    <x v="0"/>
    <d v="2023-07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1"/>
    <d v="2023-06-30T00:00:00"/>
    <x v="0"/>
    <d v="2023-06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7"/>
    <d v="2023-06-30T00:00:00"/>
    <x v="0"/>
    <d v="2023-06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1"/>
    <d v="2023-06-30T00:00:00"/>
    <x v="0"/>
    <d v="2023-06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4"/>
    <d v="2023-06-30T00:00:00"/>
    <x v="0"/>
    <d v="2023-06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6"/>
    <d v="2023-06-30T00:00:00"/>
    <x v="0"/>
    <d v="2023-06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4"/>
    <d v="2023-06-30T00:00:00"/>
    <x v="0"/>
    <d v="2023-06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5"/>
    <d v="2023-06-30T00:00:00"/>
    <x v="0"/>
    <d v="2023-06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8"/>
    <d v="2023-06-30T00:00:00"/>
    <x v="0"/>
    <d v="2023-06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."/>
    <m/>
    <m/>
    <m/>
    <x v="7"/>
    <s v="Provisionamento - Custos Extras"/>
    <s v="Provisionamento - Custos Extras"/>
    <s v="Provisioning"/>
    <s v="Provisioning"/>
    <x v="5"/>
    <m/>
    <m/>
    <n v="0"/>
    <n v="0"/>
  </r>
  <r>
    <s v="5771"/>
    <d v="2023-06-29T00:00:00"/>
    <x v="0"/>
    <d v="2023-06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2"/>
    <d v="2023-06-28T00:00:00"/>
    <x v="0"/>
    <d v="2023-06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3"/>
    <d v="2023-06-26T00:00:00"/>
    <x v="0"/>
    <d v="2023-06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7"/>
    <d v="2023-06-22T00:00:00"/>
    <x v="0"/>
    <d v="2023-06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4"/>
    <d v="2023-06-22T00:00:00"/>
    <x v="0"/>
    <d v="2023-06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0"/>
    <d v="2023-06-22T00:00:00"/>
    <x v="0"/>
    <d v="2023-06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9"/>
    <d v="2023-06-20T00:00:00"/>
    <x v="0"/>
    <d v="2023-06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7"/>
    <d v="2023-06-20T00:00:00"/>
    <x v="0"/>
    <d v="2023-06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7"/>
    <d v="2023-06-20T00:00:00"/>
    <x v="0"/>
    <d v="2023-06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980"/>
    <d v="2023-06-20T00:00:00"/>
    <x v="0"/>
    <d v="2023-06-20T00:00:00"/>
    <n v="-1454.12"/>
    <m/>
    <x v="0"/>
    <n v="1"/>
    <n v="-1454.12"/>
    <m/>
    <n v="0"/>
    <m/>
    <m/>
    <s v="Lumx Studios S/A"/>
    <n v="100"/>
    <s v="Lumx"/>
    <s v="Lumx Studios S/A"/>
    <m/>
    <s v="1454,12"/>
    <m/>
    <m/>
    <m/>
    <x v="44"/>
    <s v="Impostos"/>
    <s v="Tax And Fees"/>
    <s v="Tax And Fees"/>
    <s v="Tax And Fees"/>
    <x v="13"/>
    <m/>
    <m/>
    <n v="0"/>
    <n v="0"/>
  </r>
  <r>
    <s v="9981"/>
    <d v="2023-06-20T00:00:00"/>
    <x v="0"/>
    <d v="2023-06-20T00:00:00"/>
    <n v="-2585.1"/>
    <m/>
    <x v="0"/>
    <n v="1"/>
    <n v="-2585.1"/>
    <m/>
    <n v="0"/>
    <m/>
    <m/>
    <s v="Lumx Studios S/A"/>
    <n v="100"/>
    <s v="Lumx"/>
    <s v="Lumx Studios S/A"/>
    <m/>
    <s v="Imposto - Irpj"/>
    <m/>
    <m/>
    <m/>
    <x v="45"/>
    <s v="Impostos"/>
    <s v="Tax And Fees"/>
    <s v="Tax And Fees"/>
    <s v="Tax And Fees"/>
    <x v="13"/>
    <m/>
    <m/>
    <n v="0"/>
    <n v="0"/>
  </r>
  <r>
    <s v="5289"/>
    <d v="2023-06-19T00:00:00"/>
    <x v="0"/>
    <d v="2023-06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5"/>
    <d v="2023-06-19T00:00:00"/>
    <x v="0"/>
    <d v="2023-06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0"/>
    <d v="2023-06-17T00:00:00"/>
    <x v="0"/>
    <d v="2023-06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5"/>
    <d v="2023-06-17T00:00:00"/>
    <x v="0"/>
    <d v="2023-06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5"/>
    <d v="2023-06-16T00:00:00"/>
    <x v="0"/>
    <d v="2023-06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9"/>
    <d v="2023-06-15T00:00:00"/>
    <x v="0"/>
    <d v="2023-06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7"/>
    <d v="2023-06-15T00:00:00"/>
    <x v="0"/>
    <d v="2023-06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9748"/>
    <d v="2023-06-15T00:00:00"/>
    <x v="0"/>
    <d v="2023-06-15T00:00:00"/>
    <n v="-6033.3"/>
    <m/>
    <x v="0"/>
    <n v="1"/>
    <n v="-6033.3"/>
    <m/>
    <n v="0"/>
    <m/>
    <m/>
    <s v="Little Devil Entertainment Desenvolvimento de Jogos Ltda"/>
    <n v="100"/>
    <s v="Lumx"/>
    <s v="Little Devil Entertainment Desenvolvimento de Jogos Ltda"/>
    <m/>
    <s v="Repasse Feito para Little Devil"/>
    <s v="5"/>
    <m/>
    <m/>
    <x v="39"/>
    <s v="Despesas com Pessoal"/>
    <s v="People"/>
    <s v="People"/>
    <s v="People"/>
    <x v="9"/>
    <m/>
    <m/>
    <n v="0"/>
    <n v="0"/>
  </r>
  <r>
    <s v="8002"/>
    <d v="2023-06-14T00:00:00"/>
    <x v="0"/>
    <d v="2023-06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7"/>
    <d v="2023-06-13T00:00:00"/>
    <x v="0"/>
    <d v="2023-06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0"/>
    <d v="2023-06-13T00:00:00"/>
    <x v="0"/>
    <d v="2023-06-13T00:00:00"/>
    <n v="-13.82"/>
    <m/>
    <x v="0"/>
    <n v="1"/>
    <n v="-13.82"/>
    <m/>
    <n v="0"/>
    <m/>
    <m/>
    <s v="Discord"/>
    <n v="100"/>
    <m/>
    <s v="Discord"/>
    <m/>
    <s v="Tweetshit Premium - 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1"/>
    <d v="2023-06-13T00:00:00"/>
    <x v="0"/>
    <d v="2023-06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3/50"/>
    <m/>
    <m/>
    <m/>
    <x v="31"/>
    <s v="Impostos"/>
    <s v="Tax And Fees"/>
    <s v="Tax And Fees"/>
    <s v="Tax And Fees"/>
    <x v="11"/>
    <m/>
    <m/>
    <n v="0"/>
    <n v="0"/>
  </r>
  <r>
    <s v="7955"/>
    <d v="2023-06-13T00:00:00"/>
    <x v="0"/>
    <d v="2023-06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3"/>
    <d v="2023-06-12T00:00:00"/>
    <x v="0"/>
    <d v="2023-06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1"/>
    <d v="2023-06-12T00:00:00"/>
    <x v="0"/>
    <d v="2023-06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6"/>
    <d v="2023-06-11T00:00:00"/>
    <x v="0"/>
    <d v="2023-06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8"/>
    <d v="2023-06-08T00:00:00"/>
    <x v="0"/>
    <d v="2023-06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8"/>
    <d v="2023-06-08T00:00:00"/>
    <x v="0"/>
    <d v="2023-06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1"/>
    <d v="2023-06-06T00:00:00"/>
    <x v="0"/>
    <d v="2023-06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2"/>
    <d v="2023-06-05T00:00:00"/>
    <x v="0"/>
    <d v="2023-06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6"/>
    <d v="2023-06-05T00:00:00"/>
    <x v="0"/>
    <d v="2023-06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3"/>
    <d v="2023-06-04T00:00:00"/>
    <x v="0"/>
    <d v="2023-06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8"/>
    <d v="2023-06-04T00:00:00"/>
    <x v="0"/>
    <d v="2023-06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5"/>
    <d v="2023-06-04T00:00:00"/>
    <x v="0"/>
    <d v="2023-06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2"/>
    <d v="2023-06-04T00:00:00"/>
    <x v="0"/>
    <d v="2023-06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0"/>
    <d v="2023-06-04T00:00:00"/>
    <x v="0"/>
    <d v="2023-06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8"/>
    <d v="2023-06-04T00:00:00"/>
    <x v="0"/>
    <d v="2023-06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4"/>
    <d v="2023-06-04T00:00:00"/>
    <x v="0"/>
    <d v="2023-06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1"/>
    <d v="2023-06-04T00:00:00"/>
    <x v="0"/>
    <d v="2023-06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19"/>
    <d v="2023-06-04T00:00:00"/>
    <x v="0"/>
    <d v="2023-06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6"/>
    <d v="2023-06-04T00:00:00"/>
    <x v="0"/>
    <d v="2023-06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3"/>
    <d v="2023-06-04T00:00:00"/>
    <x v="0"/>
    <d v="2023-06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0"/>
    <d v="2023-06-04T00:00:00"/>
    <x v="0"/>
    <d v="2023-06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7"/>
    <d v="2023-06-04T00:00:00"/>
    <x v="0"/>
    <d v="2023-06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1"/>
    <d v="2023-06-04T00:00:00"/>
    <x v="0"/>
    <d v="2023-06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48"/>
    <d v="2023-06-04T00:00:00"/>
    <x v="0"/>
    <d v="2023-06-04T00:00:00"/>
    <n v="-15000"/>
    <m/>
    <x v="0"/>
    <n v="1"/>
    <n v="-15000"/>
    <m/>
    <n v="0"/>
    <m/>
    <m/>
    <s v="Thiago Henrique dos Santos"/>
    <n v="100"/>
    <s v="Produto"/>
    <s v="Thiago Henrique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49"/>
    <d v="2023-06-04T00:00:00"/>
    <x v="0"/>
    <d v="2023-06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6"/>
    <d v="2023-06-04T00:00:00"/>
    <x v="0"/>
    <d v="2023-06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3"/>
    <d v="2023-06-04T00:00:00"/>
    <x v="0"/>
    <d v="2023-06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0"/>
    <d v="2023-06-04T00:00:00"/>
    <x v="0"/>
    <d v="2023-06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7"/>
    <d v="2023-06-04T00:00:00"/>
    <x v="0"/>
    <d v="2023-06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5"/>
    <d v="2023-06-04T00:00:00"/>
    <x v="0"/>
    <d v="2023-06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2"/>
    <d v="2023-06-04T00:00:00"/>
    <x v="0"/>
    <d v="2023-06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79"/>
    <d v="2023-06-04T00:00:00"/>
    <x v="0"/>
    <d v="2023-06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6"/>
    <d v="2023-06-04T00:00:00"/>
    <x v="0"/>
    <d v="2023-06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3"/>
    <d v="2023-06-04T00:00:00"/>
    <x v="0"/>
    <d v="2023-06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0"/>
    <d v="2023-06-04T00:00:00"/>
    <x v="0"/>
    <d v="2023-06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7"/>
    <d v="2023-06-04T00:00:00"/>
    <x v="0"/>
    <d v="2023-06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4"/>
    <d v="2023-06-04T00:00:00"/>
    <x v="0"/>
    <d v="2023-06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1"/>
    <d v="2023-06-04T00:00:00"/>
    <x v="0"/>
    <d v="2023-06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8"/>
    <d v="2023-06-04T00:00:00"/>
    <x v="0"/>
    <d v="2023-06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6"/>
    <d v="2023-06-04T00:00:00"/>
    <x v="0"/>
    <d v="2023-06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5"/>
    <d v="2023-06-04T00:00:00"/>
    <x v="0"/>
    <d v="2023-06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3"/>
    <d v="2023-06-04T00:00:00"/>
    <x v="0"/>
    <d v="2023-06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3"/>
    <d v="2023-06-04T00:00:00"/>
    <x v="0"/>
    <d v="2023-06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0"/>
    <d v="2023-06-03T00:00:00"/>
    <x v="0"/>
    <d v="2023-06-03T00:00:00"/>
    <n v="-1700"/>
    <m/>
    <x v="0"/>
    <n v="1"/>
    <n v="-1700"/>
    <m/>
    <n v="0"/>
    <m/>
    <m/>
    <s v="Axm Services Ltda"/>
    <n v="100"/>
    <s v="Lumx"/>
    <s v="Axm Services Ltda"/>
    <m/>
    <s v="Serviços Contábeis Axm - 2/2"/>
    <m/>
    <m/>
    <m/>
    <x v="0"/>
    <s v="Contabilidade"/>
    <s v="Others"/>
    <s v="Operating Costs"/>
    <s v="Operating Costs"/>
    <x v="0"/>
    <m/>
    <m/>
    <n v="0"/>
    <n v="0"/>
  </r>
  <r>
    <s v="7760"/>
    <d v="2023-06-03T00:00:00"/>
    <x v="0"/>
    <d v="2023-06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2"/>
    <d v="2023-06-02T00:00:00"/>
    <x v="0"/>
    <d v="2023-06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4"/>
    <d v="2023-06-01T00:00:00"/>
    <x v="0"/>
    <d v="2023-06-01T00:00:00"/>
    <n v="-120"/>
    <m/>
    <x v="0"/>
    <n v="1"/>
    <n v="-120"/>
    <m/>
    <n v="0"/>
    <m/>
    <m/>
    <s v="Zeplin, Inc"/>
    <n v="100"/>
    <s v="Operações"/>
    <s v="Zeplin, Inc"/>
    <m/>
    <s v="Software - Zeplin - 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4"/>
    <d v="2023-06-01T00:00:00"/>
    <x v="0"/>
    <d v="2023-06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0"/>
    <d v="2023-05-31T00:00:00"/>
    <x v="0"/>
    <d v="2023-05-31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6113"/>
    <d v="2023-05-31T00:00:00"/>
    <x v="0"/>
    <d v="2023-05-3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7807"/>
    <d v="2023-05-31T00:00:00"/>
    <x v="0"/>
    <d v="2023-05-31T00:00:00"/>
    <n v="-327.65"/>
    <m/>
    <x v="0"/>
    <n v="1"/>
    <n v="-327.65"/>
    <m/>
    <n v="0"/>
    <m/>
    <m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9149"/>
    <d v="2023-05-31T00:00:00"/>
    <x v="0"/>
    <d v="2023-05-31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Elaboração de Política de Privacidade"/>
    <m/>
    <m/>
    <m/>
    <x v="46"/>
    <s v="Lgpd"/>
    <s v="Legal"/>
    <s v="Operating Costs"/>
    <s v="Operating Costs"/>
    <x v="1"/>
    <m/>
    <m/>
    <n v="0"/>
    <n v="0"/>
  </r>
  <r>
    <s v="10033"/>
    <d v="2023-05-30T00:00:00"/>
    <x v="0"/>
    <d v="2023-05-30T00:00:00"/>
    <n v="-3000"/>
    <m/>
    <x v="0"/>
    <n v="1"/>
    <n v="-3000"/>
    <m/>
    <n v="0"/>
    <m/>
    <m/>
    <s v="Ministerio da Fazenda"/>
    <n v="100"/>
    <s v="Lumx"/>
    <s v="Ministerio da Fazenda"/>
    <m/>
    <s v="Parcelamento Tributário"/>
    <m/>
    <m/>
    <m/>
    <x v="31"/>
    <s v="Impostos"/>
    <s v="Tax And Fees"/>
    <s v="Tax And Fees"/>
    <s v="Tax And Fees"/>
    <x v="11"/>
    <m/>
    <m/>
    <n v="0"/>
    <n v="0"/>
  </r>
  <r>
    <s v="5866"/>
    <d v="2023-05-30T00:00:00"/>
    <x v="0"/>
    <d v="2023-05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5"/>
    <d v="2023-05-30T00:00:00"/>
    <x v="0"/>
    <d v="2023-05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3"/>
    <d v="2023-05-30T00:00:00"/>
    <x v="0"/>
    <d v="2023-05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5"/>
    <d v="2023-05-30T00:00:00"/>
    <x v="0"/>
    <d v="2023-05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09"/>
    <d v="2023-05-30T00:00:00"/>
    <x v="0"/>
    <d v="2023-05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4"/>
    <d v="2023-05-30T00:00:00"/>
    <x v="0"/>
    <d v="2023-05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69"/>
    <d v="2023-05-29T00:00:00"/>
    <x v="0"/>
    <d v="2023-05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1"/>
    <d v="2023-05-28T00:00:00"/>
    <x v="0"/>
    <d v="2023-05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2"/>
    <d v="2023-05-26T00:00:00"/>
    <x v="0"/>
    <d v="2023-05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5"/>
    <d v="2023-05-22T00:00:00"/>
    <x v="0"/>
    <d v="2023-05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3"/>
    <d v="2023-05-22T00:00:00"/>
    <x v="0"/>
    <d v="2023-05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29"/>
    <d v="2023-05-22T00:00:00"/>
    <x v="0"/>
    <d v="2023-05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8"/>
    <d v="2023-05-20T00:00:00"/>
    <x v="0"/>
    <d v="2023-05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8"/>
    <d v="2023-05-20T00:00:00"/>
    <x v="0"/>
    <d v="2023-05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6259"/>
    <d v="2023-05-20T00:00:00"/>
    <x v="0"/>
    <d v="2023-05-20T00:00:00"/>
    <n v="-1009.8"/>
    <m/>
    <x v="0"/>
    <n v="1"/>
    <n v="-1009.8"/>
    <m/>
    <n v="0"/>
    <m/>
    <m/>
    <s v="Ministerio da Fazenda"/>
    <n v="100"/>
    <s v="Lumx"/>
    <s v="Ministerio da Fazenda"/>
    <m/>
    <s v="Origem: Api, Conta Iss, Contrato: 8"/>
    <m/>
    <m/>
    <m/>
    <x v="47"/>
    <s v="Impostos"/>
    <s v="Tax And Fees"/>
    <s v="Tax And Fees"/>
    <s v="Tax And Fees"/>
    <x v="13"/>
    <m/>
    <m/>
    <n v="0"/>
    <n v="0"/>
  </r>
  <r>
    <s v="9153"/>
    <d v="2023-05-20T00:00:00"/>
    <x v="0"/>
    <d v="2023-05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226"/>
    <d v="2023-05-20T00:00:00"/>
    <x v="0"/>
    <d v="2023-05-20T00:00:00"/>
    <n v="-982.95"/>
    <m/>
    <x v="0"/>
    <n v="1"/>
    <n v="-982.95"/>
    <m/>
    <n v="0"/>
    <m/>
    <m/>
    <s v="Lima &amp; Feigelson Sociedade de Advogados"/>
    <n v="100"/>
    <s v="Lumx"/>
    <s v="Lima &amp; Feigelson Sociedade de Advogados"/>
    <m/>
    <s v="Retenções - Assessoria Jurídica - Conclusão"/>
    <s v="4195"/>
    <m/>
    <m/>
    <x v="48"/>
    <s v="Round de Captação"/>
    <s v="Others"/>
    <s v="Operating Costs"/>
    <s v="Operating Costs"/>
    <x v="1"/>
    <m/>
    <m/>
    <n v="0"/>
    <n v="0"/>
  </r>
  <r>
    <s v="9235"/>
    <d v="2023-05-20T00:00:00"/>
    <x v="0"/>
    <d v="2023-05-20T00:00:00"/>
    <n v="-98.3"/>
    <m/>
    <x v="0"/>
    <n v="1"/>
    <n v="-98.3"/>
    <m/>
    <n v="0"/>
    <m/>
    <m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49"/>
    <s v="Propriedade Intelectual"/>
    <s v="Legal"/>
    <s v="Operating Costs"/>
    <s v="Operating Costs"/>
    <x v="1"/>
    <m/>
    <m/>
    <n v="0"/>
    <n v="0"/>
  </r>
  <r>
    <s v="9237"/>
    <d v="2023-05-20T00:00:00"/>
    <x v="0"/>
    <d v="2023-05-20T00:00:00"/>
    <n v="-196.59"/>
    <m/>
    <x v="0"/>
    <n v="1"/>
    <n v="-196.59"/>
    <m/>
    <n v="0"/>
    <m/>
    <m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49"/>
    <s v="Propriedade Intelectual"/>
    <s v="Legal"/>
    <s v="Operating Costs"/>
    <s v="Operating Costs"/>
    <x v="1"/>
    <m/>
    <m/>
    <n v="0"/>
    <n v="0"/>
  </r>
  <r>
    <s v="9833"/>
    <d v="2023-05-20T00:00:00"/>
    <x v="0"/>
    <d v="2023-05-20T00:00:00"/>
    <n v="-1514.7"/>
    <m/>
    <x v="0"/>
    <n v="1"/>
    <n v="-1514.7"/>
    <m/>
    <n v="0"/>
    <m/>
    <m/>
    <s v="Ministerio da Fazenda"/>
    <n v="100"/>
    <s v="Lumx"/>
    <s v="Ministerio da Fazenda"/>
    <m/>
    <s v="Imposto - Cofins"/>
    <m/>
    <m/>
    <m/>
    <x v="50"/>
    <s v="Impostos"/>
    <s v="Tax And Fees"/>
    <s v="Tax And Fees"/>
    <s v="Tax And Fees"/>
    <x v="13"/>
    <m/>
    <m/>
    <n v="0"/>
    <n v="0"/>
  </r>
  <r>
    <s v="9834"/>
    <d v="2023-05-20T00:00:00"/>
    <x v="0"/>
    <d v="2023-05-20T00:00:00"/>
    <n v="-328.19"/>
    <m/>
    <x v="0"/>
    <n v="1"/>
    <n v="-328.19"/>
    <m/>
    <n v="0"/>
    <m/>
    <m/>
    <s v="Ministerio da Fazenda"/>
    <n v="100"/>
    <s v="Lumx"/>
    <s v="Ministerio da Fazenda"/>
    <m/>
    <s v="Imposto - Pis"/>
    <m/>
    <m/>
    <m/>
    <x v="51"/>
    <s v="Impostos"/>
    <s v="Tax And Fees"/>
    <s v="Tax And Fees"/>
    <s v="Tax And Fees"/>
    <x v="13"/>
    <m/>
    <m/>
    <n v="0"/>
    <n v="0"/>
  </r>
  <r>
    <s v="5285"/>
    <d v="2023-05-19T00:00:00"/>
    <x v="0"/>
    <d v="2023-05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4"/>
    <d v="2023-05-19T00:00:00"/>
    <x v="0"/>
    <d v="2023-05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6"/>
    <d v="2023-05-17T00:00:00"/>
    <x v="0"/>
    <d v="2023-05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4"/>
    <d v="2023-05-17T00:00:00"/>
    <x v="0"/>
    <d v="2023-05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0"/>
    <d v="2023-05-16T00:00:00"/>
    <x v="0"/>
    <d v="2023-05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7"/>
    <d v="2023-05-15T00:00:00"/>
    <x v="0"/>
    <d v="2023-05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5"/>
    <d v="2023-05-15T00:00:00"/>
    <x v="0"/>
    <d v="2023-05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1"/>
    <d v="2023-05-14T00:00:00"/>
    <x v="0"/>
    <d v="2023-05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4"/>
    <d v="2023-05-13T00:00:00"/>
    <x v="0"/>
    <d v="2023-05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8"/>
    <d v="2023-05-13T00:00:00"/>
    <x v="0"/>
    <d v="2023-05-13T00:00:00"/>
    <n v="-13.82"/>
    <m/>
    <x v="0"/>
    <n v="1"/>
    <n v="-13.82"/>
    <m/>
    <n v="0"/>
    <m/>
    <m/>
    <s v="Discord"/>
    <n v="100"/>
    <m/>
    <s v="Discord"/>
    <m/>
    <s v="Tweetshit Premium - 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3"/>
    <d v="2023-05-13T00:00:00"/>
    <x v="0"/>
    <d v="2023-05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2/50"/>
    <m/>
    <m/>
    <m/>
    <x v="31"/>
    <s v="Impostos"/>
    <s v="Tax And Fees"/>
    <s v="Tax And Fees"/>
    <s v="Tax And Fees"/>
    <x v="11"/>
    <m/>
    <m/>
    <n v="0"/>
    <n v="0"/>
  </r>
  <r>
    <s v="7954"/>
    <d v="2023-05-13T00:00:00"/>
    <x v="0"/>
    <d v="2023-05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1"/>
    <d v="2023-05-12T00:00:00"/>
    <x v="0"/>
    <d v="2023-05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0"/>
    <d v="2023-05-12T00:00:00"/>
    <x v="0"/>
    <d v="2023-05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5"/>
    <d v="2023-05-11T00:00:00"/>
    <x v="0"/>
    <d v="2023-05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10030"/>
    <d v="2023-05-08T00:00:00"/>
    <x v="0"/>
    <d v="2023-05-08T00:00:00"/>
    <n v="-6500"/>
    <m/>
    <x v="0"/>
    <n v="1"/>
    <n v="-6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8287"/>
    <d v="2023-05-08T00:00:00"/>
    <x v="0"/>
    <d v="2023-05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7"/>
    <d v="2023-05-08T00:00:00"/>
    <x v="0"/>
    <d v="2023-05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0"/>
    <d v="2023-05-06T00:00:00"/>
    <x v="0"/>
    <d v="2023-05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1"/>
    <d v="2023-05-05T00:00:00"/>
    <x v="0"/>
    <d v="2023-05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5"/>
    <d v="2023-05-05T00:00:00"/>
    <x v="0"/>
    <d v="2023-05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10031"/>
    <d v="2023-05-04T00:00:00"/>
    <x v="0"/>
    <d v="2023-05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10032"/>
    <d v="2023-05-04T00:00:00"/>
    <x v="0"/>
    <d v="2023-05-04T00:00:00"/>
    <n v="-6400"/>
    <m/>
    <x v="0"/>
    <n v="1"/>
    <n v="-64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260"/>
    <d v="2023-05-04T00:00:00"/>
    <x v="0"/>
    <d v="2023-05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56"/>
    <d v="2023-05-04T00:00:00"/>
    <x v="0"/>
    <d v="2023-05-04T00:00:00"/>
    <n v="-4000"/>
    <m/>
    <x v="0"/>
    <n v="1"/>
    <n v="-4000"/>
    <m/>
    <n v="0"/>
    <m/>
    <m/>
    <s v="Mariana Heiderich Morgado"/>
    <n v="100"/>
    <s v="Lumx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57"/>
    <d v="2023-05-04T00:00:00"/>
    <x v="0"/>
    <d v="2023-05-04T00:00:00"/>
    <n v="-6500"/>
    <m/>
    <x v="0"/>
    <n v="1"/>
    <n v="-6500"/>
    <m/>
    <n v="0"/>
    <m/>
    <m/>
    <s v="Lucas Costa da Conceição Gomes"/>
    <n v="100"/>
    <s v="Lumx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358"/>
    <d v="2023-05-04T00:00:00"/>
    <x v="0"/>
    <d v="2023-05-04T00:00:00"/>
    <n v="-10000"/>
    <m/>
    <x v="0"/>
    <n v="1"/>
    <n v="-10000"/>
    <m/>
    <n v="0"/>
    <m/>
    <m/>
    <s v="Thamyres Guedes Reis Corrêa"/>
    <n v="100"/>
    <s v="Lumx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359"/>
    <d v="2023-05-04T00:00:00"/>
    <x v="0"/>
    <d v="2023-05-04T00:00:00"/>
    <n v="-4600"/>
    <m/>
    <x v="0"/>
    <n v="1"/>
    <n v="-4600"/>
    <m/>
    <n v="0"/>
    <m/>
    <m/>
    <s v="Olga Carolina Bon Navarro"/>
    <n v="100"/>
    <s v="Lumx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360"/>
    <d v="2023-05-04T00:00:00"/>
    <x v="0"/>
    <d v="2023-05-04T00:00:00"/>
    <n v="-7933.33"/>
    <m/>
    <x v="0"/>
    <n v="1"/>
    <n v="-7933.33"/>
    <m/>
    <n v="0"/>
    <m/>
    <m/>
    <s v="Stella Leal dos Santos"/>
    <n v="100"/>
    <s v="Lumx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61"/>
    <d v="2023-05-04T00:00:00"/>
    <x v="0"/>
    <d v="2023-05-04T00:00:00"/>
    <n v="-1833.33"/>
    <m/>
    <x v="0"/>
    <n v="1"/>
    <n v="-1833.33"/>
    <m/>
    <n v="0"/>
    <m/>
    <m/>
    <s v="Jhony Wesley Terra"/>
    <n v="100"/>
    <s v="Lumx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6362"/>
    <d v="2023-05-04T00:00:00"/>
    <x v="0"/>
    <d v="2023-05-04T00:00:00"/>
    <n v="-3000"/>
    <m/>
    <x v="0"/>
    <n v="1"/>
    <n v="-3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6365"/>
    <d v="2023-05-04T00:00:00"/>
    <x v="0"/>
    <d v="2023-05-04T00:00:00"/>
    <n v="-13313.44"/>
    <m/>
    <x v="0"/>
    <n v="1"/>
    <n v="-13313.44"/>
    <m/>
    <n v="0"/>
    <m/>
    <m/>
    <s v="Caio Barbosa Zacarias"/>
    <n v="100"/>
    <s v="Lumx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366"/>
    <d v="2023-05-04T00:00:00"/>
    <x v="0"/>
    <d v="2023-05-04T00:00:00"/>
    <n v="-13313.44"/>
    <m/>
    <x v="0"/>
    <n v="1"/>
    <n v="-13313.44"/>
    <m/>
    <n v="0"/>
    <m/>
    <m/>
    <s v="Gabriel Polverelli Nogueira"/>
    <n v="100"/>
    <s v="Lumx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67"/>
    <d v="2023-05-04T00:00:00"/>
    <x v="0"/>
    <d v="2023-05-04T00:00:00"/>
    <n v="-6000"/>
    <m/>
    <x v="0"/>
    <n v="1"/>
    <n v="-6000"/>
    <m/>
    <n v="0"/>
    <m/>
    <m/>
    <s v="Hercílio Helton e Silva Junior"/>
    <n v="100"/>
    <s v="Lumx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368"/>
    <d v="2023-05-04T00:00:00"/>
    <x v="0"/>
    <d v="2023-05-04T00:00:00"/>
    <n v="-4000"/>
    <m/>
    <x v="0"/>
    <n v="1"/>
    <n v="-4000"/>
    <m/>
    <n v="0"/>
    <m/>
    <m/>
    <s v="Lucas dos Santos Reis"/>
    <n v="100"/>
    <s v="Lumx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369"/>
    <d v="2023-05-04T00:00:00"/>
    <x v="0"/>
    <d v="2023-05-04T00:00:00"/>
    <n v="-6000"/>
    <m/>
    <x v="0"/>
    <n v="1"/>
    <n v="-6000"/>
    <m/>
    <n v="0"/>
    <m/>
    <m/>
    <s v="Menachem Mendel Yaacov Aboutboul"/>
    <n v="100"/>
    <s v="Lumx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370"/>
    <d v="2023-05-04T00:00:00"/>
    <x v="0"/>
    <d v="2023-05-04T00:00:00"/>
    <n v="-13313.44"/>
    <m/>
    <x v="0"/>
    <n v="1"/>
    <n v="-13313.44"/>
    <m/>
    <n v="0"/>
    <m/>
    <m/>
    <s v="Michel Ruthenberg Goldberg"/>
    <n v="100"/>
    <s v="Lumx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6372"/>
    <d v="2023-05-04T00:00:00"/>
    <x v="0"/>
    <d v="2023-05-04T00:00:00"/>
    <n v="-11500"/>
    <m/>
    <x v="0"/>
    <n v="1"/>
    <n v="-11500"/>
    <m/>
    <n v="0"/>
    <m/>
    <m/>
    <s v="Thiago Henrique dos Santos"/>
    <n v="100"/>
    <s v="Lumx"/>
    <s v="Thiago Henrique dos Santos"/>
    <m/>
    <s v="Prestação de Serviços"/>
    <s v="27"/>
    <m/>
    <m/>
    <x v="39"/>
    <s v="Despesas com Pessoal"/>
    <s v="People"/>
    <s v="People"/>
    <s v="People"/>
    <x v="9"/>
    <m/>
    <m/>
    <n v="0"/>
    <n v="0"/>
  </r>
  <r>
    <s v="6373"/>
    <d v="2023-05-04T00:00:00"/>
    <x v="0"/>
    <d v="2023-05-04T00:00:00"/>
    <n v="-6500"/>
    <m/>
    <x v="0"/>
    <n v="1"/>
    <n v="-6500"/>
    <m/>
    <n v="0"/>
    <m/>
    <m/>
    <s v="Jeane Resque Gomes dos Santos"/>
    <n v="100"/>
    <s v="Lumx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74"/>
    <d v="2023-05-04T00:00:00"/>
    <x v="0"/>
    <d v="2023-05-04T00:00:00"/>
    <n v="-4500"/>
    <m/>
    <x v="0"/>
    <n v="1"/>
    <n v="-4500"/>
    <m/>
    <n v="0"/>
    <m/>
    <m/>
    <s v="Ayotunde Cavalcante de Sales"/>
    <n v="100"/>
    <s v="Lumx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6375"/>
    <d v="2023-05-04T00:00:00"/>
    <x v="0"/>
    <d v="2023-05-04T00:00:00"/>
    <n v="-2500"/>
    <m/>
    <x v="0"/>
    <n v="1"/>
    <n v="-2500"/>
    <m/>
    <n v="0"/>
    <m/>
    <m/>
    <s v="Pedro Medeiros Delgado"/>
    <n v="100"/>
    <s v="Lumx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76"/>
    <d v="2023-05-04T00:00:00"/>
    <x v="0"/>
    <d v="2023-05-04T00:00:00"/>
    <n v="-9000"/>
    <m/>
    <x v="0"/>
    <n v="1"/>
    <n v="-9000"/>
    <m/>
    <n v="0"/>
    <m/>
    <m/>
    <s v="Luis Guilherme Tillier"/>
    <n v="100"/>
    <s v="Lumx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6377"/>
    <d v="2023-05-04T00:00:00"/>
    <x v="0"/>
    <d v="2023-05-04T00:00:00"/>
    <n v="-10000"/>
    <m/>
    <x v="0"/>
    <n v="1"/>
    <n v="-10000"/>
    <m/>
    <n v="0"/>
    <m/>
    <m/>
    <s v="Igor Andrade Rocha"/>
    <n v="100"/>
    <s v="Lumx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6378"/>
    <d v="2023-05-04T00:00:00"/>
    <x v="0"/>
    <d v="2023-05-04T00:00:00"/>
    <n v="-9000"/>
    <m/>
    <x v="0"/>
    <n v="1"/>
    <n v="-9000"/>
    <m/>
    <n v="0"/>
    <m/>
    <m/>
    <s v="Amanda Marques Ramos Pimentel"/>
    <n v="100"/>
    <s v="Lumx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79"/>
    <d v="2023-05-04T00:00:00"/>
    <x v="0"/>
    <d v="2023-05-04T00:00:00"/>
    <n v="-3500"/>
    <m/>
    <x v="0"/>
    <n v="1"/>
    <n v="-3500"/>
    <m/>
    <n v="0"/>
    <m/>
    <m/>
    <s v="Kayky de Carvalho Vieira"/>
    <n v="100"/>
    <s v="Lumx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83"/>
    <d v="2023-05-04T00:00:00"/>
    <x v="0"/>
    <d v="2023-05-04T00:00:00"/>
    <n v="-1600"/>
    <m/>
    <x v="0"/>
    <n v="1"/>
    <n v="-1600"/>
    <m/>
    <n v="0"/>
    <m/>
    <m/>
    <s v="João Pedro Delgado Fernandes"/>
    <n v="100"/>
    <s v="Lumx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384"/>
    <d v="2023-05-04T00:00:00"/>
    <x v="0"/>
    <d v="2023-05-04T00:00:00"/>
    <n v="-1600"/>
    <m/>
    <x v="0"/>
    <n v="1"/>
    <n v="-1600"/>
    <m/>
    <n v="0"/>
    <m/>
    <m/>
    <s v="Arthur Marques Ramos Pimentel"/>
    <n v="100"/>
    <s v="Lumx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85"/>
    <d v="2023-05-04T00:00:00"/>
    <x v="0"/>
    <d v="2023-05-04T00:00:00"/>
    <n v="-10000"/>
    <m/>
    <x v="0"/>
    <n v="1"/>
    <n v="-10000"/>
    <m/>
    <n v="0"/>
    <m/>
    <m/>
    <s v="Andre Fernando de Sales Pupo"/>
    <n v="100"/>
    <s v="Lumx"/>
    <s v="Andre Fernando de Sales Pupo"/>
    <m/>
    <s v="Prestação de Serviços"/>
    <m/>
    <m/>
    <m/>
    <x v="39"/>
    <s v="Despesas com Pessoal"/>
    <s v="People"/>
    <s v="People"/>
    <s v="People"/>
    <x v="9"/>
    <m/>
    <m/>
    <n v="0"/>
    <n v="0"/>
  </r>
  <r>
    <s v="6386"/>
    <d v="2023-05-04T00:00:00"/>
    <x v="0"/>
    <d v="2023-05-04T00:00:00"/>
    <n v="-21276.6"/>
    <m/>
    <x v="0"/>
    <n v="1"/>
    <n v="-21276.6"/>
    <m/>
    <n v="0"/>
    <m/>
    <m/>
    <s v="Antonia de Souza e Silva"/>
    <n v="100"/>
    <s v="Lumx"/>
    <s v="Antonia de Souza e Silva"/>
    <m/>
    <s v="Prestação de Serviços"/>
    <s v="18"/>
    <m/>
    <m/>
    <x v="39"/>
    <s v="Despesas com Pessoal"/>
    <s v="People"/>
    <s v="People"/>
    <s v="People"/>
    <x v="9"/>
    <m/>
    <m/>
    <n v="0"/>
    <n v="0"/>
  </r>
  <r>
    <s v="6529"/>
    <d v="2023-05-04T00:00:00"/>
    <x v="0"/>
    <d v="2023-05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7"/>
    <d v="2023-05-04T00:00:00"/>
    <x v="0"/>
    <d v="2023-05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9772"/>
    <d v="2023-05-04T00:00:00"/>
    <x v="0"/>
    <d v="2023-05-04T00:00:00"/>
    <n v="-4500"/>
    <m/>
    <x v="0"/>
    <n v="1"/>
    <n v="-4500"/>
    <m/>
    <n v="0"/>
    <m/>
    <m/>
    <s v="Antonio Manoel do Nascimento"/>
    <n v="100"/>
    <s v="Tecnologia"/>
    <s v="Antonio Manoel do Nascimento"/>
    <m/>
    <s v="Prestação de Serviços - Aviso Prévio"/>
    <m/>
    <m/>
    <m/>
    <x v="39"/>
    <s v="Despesas com Pessoal"/>
    <s v="People"/>
    <s v="People"/>
    <s v="People"/>
    <x v="9"/>
    <m/>
    <m/>
    <n v="0"/>
    <n v="0"/>
  </r>
  <r>
    <s v="9835"/>
    <d v="2023-05-04T00:00:00"/>
    <x v="0"/>
    <d v="2023-05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4"/>
    <d v="2023-05-04T00:00:00"/>
    <x v="0"/>
    <d v="2023-05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2"/>
    <d v="2023-05-04T00:00:00"/>
    <x v="0"/>
    <d v="2023-05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2"/>
    <d v="2023-05-04T00:00:00"/>
    <x v="0"/>
    <d v="2023-05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796"/>
    <d v="2023-05-03T00:00:00"/>
    <x v="1"/>
    <d v="2023-05-03T00:00:00"/>
    <n v="0.16"/>
    <n v="0.16"/>
    <x v="0"/>
    <n v="1"/>
    <n v="0.16"/>
    <n v="0.1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9773"/>
    <d v="2023-05-03T00:00:00"/>
    <x v="1"/>
    <d v="2023-05-03T00:00:00"/>
    <n v="-200"/>
    <n v="-200"/>
    <x v="0"/>
    <n v="1"/>
    <n v="-200"/>
    <n v="-2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774"/>
    <d v="2023-05-03T00:00:00"/>
    <x v="1"/>
    <d v="2023-05-03T00:00:00"/>
    <n v="-51.34"/>
    <n v="-55.7"/>
    <x v="0"/>
    <n v="1"/>
    <n v="-51.34"/>
    <n v="-55.7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39"/>
    <s v="Despesas com Pessoal"/>
    <s v="People"/>
    <s v="People"/>
    <s v="People"/>
    <x v="9"/>
    <m/>
    <m/>
    <n v="0"/>
    <n v="0"/>
  </r>
  <r>
    <s v="9779"/>
    <d v="2023-05-03T00:00:00"/>
    <x v="1"/>
    <d v="2023-05-03T00:00:00"/>
    <n v="-51.34"/>
    <n v="-51.34"/>
    <x v="0"/>
    <n v="1"/>
    <n v="-51.34"/>
    <n v="-51.34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53"/>
    <s v="Software"/>
    <s v="Technology &amp; Infrastructure"/>
    <s v="Technology &amp; Infrastructure"/>
    <s v="Technology &amp; Infrastructure"/>
    <x v="3"/>
    <m/>
    <m/>
    <n v="0"/>
    <n v="0"/>
  </r>
  <r>
    <s v="9780"/>
    <d v="2023-05-03T00:00:00"/>
    <x v="1"/>
    <d v="2023-05-03T00:00:00"/>
    <n v="-108.19"/>
    <n v="-108.19"/>
    <x v="0"/>
    <n v="1"/>
    <n v="-108.19"/>
    <n v="-108.19"/>
    <n v="1"/>
    <m/>
    <s v="Conta Simples"/>
    <s v="Zeplin, Inc"/>
    <n v="100"/>
    <s v="Operações"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9784"/>
    <d v="2023-05-03T00:00:00"/>
    <x v="1"/>
    <d v="2023-05-03T00:00:00"/>
    <n v="-32"/>
    <n v="-32"/>
    <x v="0"/>
    <n v="1"/>
    <n v="-32"/>
    <n v="-32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69b8a17b-e450-40d1-bd78-ed7ef33a66d5"/>
    <d v="2023-05-03T00:00:00"/>
    <x v="1"/>
    <d v="2023-05-03T00:00:00"/>
    <n v="-0.0253445"/>
    <n v="-0.0253445"/>
    <x v="1"/>
    <n v="5.045135406218656"/>
    <n v="-0.1278664343029087"/>
    <n v="-0.1278664343029087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b30c56fa345521d44254cfcf08f27c78f2114d8d524fc02871d82be2a6c03567"/>
    <n v="1"/>
    <n v="1"/>
  </r>
  <r>
    <s v="3d2592f0-8055-4a39-97f7-31931e90003b"/>
    <d v="2023-05-03T00:00:00"/>
    <x v="1"/>
    <d v="2023-05-03T00:00:00"/>
    <n v="-0.1281601514"/>
    <n v="-0.1281601514"/>
    <x v="1"/>
    <n v="5.045135406218656"/>
    <n v="-0.6465853174944836"/>
    <n v="-0.6465853174944836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d510061549230bb1ceb5bcaf39140475cf4e49c2815cd197040885f67d470068"/>
    <n v="1"/>
    <n v="1"/>
  </r>
  <r>
    <s v="6161"/>
    <d v="2023-05-02T00:00:00"/>
    <x v="2"/>
    <d v="2023-05-02T00:00:00"/>
    <n v="-5500"/>
    <n v="-5100.1"/>
    <x v="0"/>
    <n v="1"/>
    <n v="-5500"/>
    <n v="-5100.1"/>
    <n v="1"/>
    <m/>
    <s v="Cartão de Crédito - Conta Simples"/>
    <s v="Venly"/>
    <n v="100"/>
    <s v="Lumx"/>
    <s v="Venly"/>
    <m/>
    <s v="Fornecedor - Venly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6209"/>
    <d v="2023-05-02T00:00:00"/>
    <x v="2"/>
    <d v="2023-05-03T00:00:00"/>
    <n v="-1700"/>
    <n v="-1700"/>
    <x v="0"/>
    <n v="1"/>
    <n v="-1700"/>
    <n v="-1700"/>
    <n v="1"/>
    <m/>
    <s v="Btg - Conta Corrente"/>
    <s v="Axm Services Ltda"/>
    <n v="100"/>
    <s v="Lumx"/>
    <s v="Axm Services Ltda"/>
    <m/>
    <s v="Serviços Contábeis Axm - 1/2"/>
    <m/>
    <s v="Btg - Conta Corrente"/>
    <m/>
    <x v="0"/>
    <s v="Contabilidade"/>
    <s v="Others"/>
    <s v="Operating Costs"/>
    <s v="Operating Costs"/>
    <x v="0"/>
    <m/>
    <m/>
    <n v="0"/>
    <n v="0"/>
  </r>
  <r>
    <s v="6308"/>
    <d v="2023-05-02T00:00:00"/>
    <x v="2"/>
    <d v="2023-04-30T00:00:00"/>
    <n v="-124"/>
    <n v="-124"/>
    <x v="0"/>
    <n v="1"/>
    <n v="-124"/>
    <n v="-124"/>
    <n v="1"/>
    <m/>
    <s v="Mercado Pago"/>
    <s v="Adobe Systems Brasil Ltda."/>
    <n v="100"/>
    <s v="Design"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94"/>
    <d v="2023-05-02T00:00:00"/>
    <x v="2"/>
    <d v="2023-05-02T00:00:00"/>
    <n v="12000"/>
    <n v="12000"/>
    <x v="0"/>
    <n v="1"/>
    <n v="12000"/>
    <n v="120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795"/>
    <d v="2023-05-02T00:00:00"/>
    <x v="2"/>
    <d v="2023-05-02T00:00:00"/>
    <n v="15000"/>
    <n v="15000"/>
    <x v="0"/>
    <n v="1"/>
    <n v="15000"/>
    <n v="15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7"/>
    <d v="2023-05-02T00:00:00"/>
    <x v="2"/>
    <d v="2023-05-02T00:00:00"/>
    <n v="2000"/>
    <n v="2000"/>
    <x v="0"/>
    <n v="1"/>
    <n v="2000"/>
    <n v="2000"/>
    <n v="1"/>
    <m/>
    <s v="Lumx Studios S/A"/>
    <s v="Mercado Pago"/>
    <n v="100"/>
    <s v="Comercial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75"/>
    <d v="2023-05-02T00:00:00"/>
    <x v="2"/>
    <d v="2023-05-02T00:00:00"/>
    <n v="-100.06"/>
    <n v="-100.06"/>
    <x v="0"/>
    <n v="1"/>
    <n v="-100.06"/>
    <n v="-10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776"/>
    <d v="2023-05-02T00:00:00"/>
    <x v="2"/>
    <d v="2023-05-02T00:00:00"/>
    <n v="-5.83"/>
    <n v="-5.38"/>
    <x v="0"/>
    <n v="1"/>
    <n v="-5.83"/>
    <n v="-5.38"/>
    <n v="1"/>
    <m/>
    <s v="Cartão de Crédito - Conta Simples"/>
    <s v="Lumx Studios S/A"/>
    <n v="100"/>
    <s v="Produto"/>
    <s v="Lumx Studios S/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777"/>
    <d v="2023-05-02T00:00:00"/>
    <x v="2"/>
    <d v="2023-05-02T00:00:00"/>
    <n v="-93.40000000000001"/>
    <n v="-93.40000000000001"/>
    <x v="0"/>
    <n v="1"/>
    <n v="-93.40000000000001"/>
    <n v="-93.40000000000001"/>
    <n v="1"/>
    <m/>
    <s v="Cartão de Crédito - Conta Simples"/>
    <s v="99 Tecnologia Ltda"/>
    <n v="100"/>
    <s v="Comercial"/>
    <s v="99 Tecnologia Ltda"/>
    <m/>
    <s v="Compra com Cartao em 99 Pop 26jan 14h25min - Sao Paulo / Br"/>
    <m/>
    <s v="Cartão de Crédito - Conta Simples"/>
    <m/>
    <x v="59"/>
    <s v="Despesa Comercial"/>
    <s v="Comercial"/>
    <s v="Operating Costs"/>
    <s v="Operating Costs"/>
    <x v="6"/>
    <m/>
    <m/>
    <n v="0"/>
    <n v="0"/>
  </r>
  <r>
    <s v="9781"/>
    <d v="2023-05-02T00:00:00"/>
    <x v="2"/>
    <d v="2023-05-02T00:00:00"/>
    <n v="-12000"/>
    <n v="-12000"/>
    <x v="0"/>
    <n v="1"/>
    <n v="-12000"/>
    <n v="-12000"/>
    <n v="1"/>
    <m/>
    <s v="Conta Simples"/>
    <s v="Lumx Studios S/A"/>
    <n v="100"/>
    <s v="Lumx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82"/>
    <d v="2023-05-02T00:00:00"/>
    <x v="2"/>
    <d v="2023-05-02T00:00:00"/>
    <n v="-71.53"/>
    <n v="-71.53"/>
    <x v="0"/>
    <n v="1"/>
    <n v="-71.53"/>
    <n v="-71.53"/>
    <n v="1"/>
    <m/>
    <s v="Conta Simples"/>
    <s v="Amazon Servicos de Varejo do Brasil Ltda."/>
    <n v="100"/>
    <s v="Lumx"/>
    <s v="Amazon Servicos de Varejo do Brasil Ltda."/>
    <m/>
    <s v="Softwar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783"/>
    <d v="2023-05-02T00:00:00"/>
    <x v="2"/>
    <d v="2023-05-02T00:00:00"/>
    <n v="-30"/>
    <n v="-30"/>
    <x v="0"/>
    <n v="1"/>
    <n v="-30"/>
    <n v="-30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9785"/>
    <d v="2023-05-02T00:00:00"/>
    <x v="2"/>
    <d v="2023-05-02T00:00:00"/>
    <n v="-15000"/>
    <n v="-15000"/>
    <x v="0"/>
    <n v="1"/>
    <n v="-15000"/>
    <n v="-1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86"/>
    <d v="2023-05-02T00:00:00"/>
    <x v="2"/>
    <d v="2023-05-02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Novo Pagamento _ Kamino"/>
    <m/>
    <s v="Btg - Conta Corrente"/>
    <m/>
    <x v="57"/>
    <s v="Transferências"/>
    <s v="Others"/>
    <s v="Administrative Costs"/>
    <s v="Administrative Costs"/>
    <x v="5"/>
    <m/>
    <m/>
    <n v="0"/>
    <n v="0"/>
  </r>
  <r>
    <s v="22308e5d-9d4b-42d2-8d5d-31018fb81cb7"/>
    <d v="2023-05-02T00:00:00"/>
    <x v="2"/>
    <d v="2023-05-02T00:00:00"/>
    <n v="0.01"/>
    <n v="0.01"/>
    <x v="1"/>
    <n v="4.94585020242915"/>
    <n v="0.0494585020242915"/>
    <n v="0.049458502024291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1f1d7f71d9215d60980f27027ba1986c9abfa19ad828181c42bda622275a6009"/>
    <n v="1"/>
    <n v="1"/>
  </r>
  <r>
    <s v="54f71e48-666a-4226-84d7-451ba6b16592"/>
    <d v="2023-05-02T00:00:00"/>
    <x v="2"/>
    <d v="2023-05-02T00:00:00"/>
    <n v="-0.020923515"/>
    <n v="-0.020923515"/>
    <x v="1"/>
    <n v="4.94585020242915"/>
    <n v="-0.1034845708982794"/>
    <n v="-0.103484570898279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54b071087e902e08d583fa91a6f763e0369a1e0122a2be66c9ca7e67c1fb5330"/>
    <n v="1"/>
    <n v="1"/>
  </r>
  <r>
    <s v="9771"/>
    <d v="2023-05-01T00:00:00"/>
    <x v="3"/>
    <d v="2023-05-01T00:00:00"/>
    <n v="-195000"/>
    <n v="-195000"/>
    <x v="0"/>
    <n v="1"/>
    <n v="-195000"/>
    <n v="-195000"/>
    <n v="1"/>
    <m/>
    <s v="Btg - Wealth Management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686ab93-3e12-434c-b0e2-457c0e73d62b"/>
    <d v="2023-05-01T00:00:00"/>
    <x v="3"/>
    <d v="2023-05-01T00:00:00"/>
    <n v="-0.00524968415832"/>
    <n v="-0.00524968415832"/>
    <x v="1"/>
    <n v="4.848989898989898"/>
    <n v="-0.02545566545658097"/>
    <n v="-0.02545566545658097"/>
    <n v="1"/>
    <m/>
    <s v="Help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9ca6b707f0e57d6dc4426c1ef0cb072a5d5c3cf2735aafbd4469b4b4d8a9631"/>
    <n v="1"/>
    <n v="1"/>
  </r>
  <r>
    <s v="911ba84c-9e19-43a9-9583-3bcebd890a6d"/>
    <d v="2023-05-01T00:00:00"/>
    <x v="3"/>
    <d v="2023-05-01T00:00:00"/>
    <n v="-0.0304222638"/>
    <n v="-0.0304222638"/>
    <x v="1"/>
    <n v="4.848989898989898"/>
    <n v="-0.147517249870606"/>
    <n v="-0.147517249870606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40d7a40d336bfc31c403c4adaabdcdf7a8851188d3d135b8a7c95ebc59d8fb3"/>
    <n v="1"/>
    <n v="1"/>
  </r>
  <r>
    <s v="8e979441-9648-43ee-89ea-a0491fd2ecb7"/>
    <d v="2023-05-01T00:00:00"/>
    <x v="3"/>
    <d v="2023-05-01T00:00:00"/>
    <n v="-0.0228829218"/>
    <n v="-0.0228829218"/>
    <x v="1"/>
    <n v="4.848989898989898"/>
    <n v="-0.1109590566675757"/>
    <n v="-0.1109590566675757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ad6672aa1a53b13d6da98650db4b1d76a4862722cf36fee1136a08d303c3edbf"/>
    <n v="1"/>
    <n v="1"/>
  </r>
  <r>
    <s v="a5004945-77e8-4c13-a6e6-91eae6dbfe3a"/>
    <d v="2023-05-01T00:00:00"/>
    <x v="3"/>
    <d v="2023-05-01T00:00:00"/>
    <n v="-0.02547075"/>
    <n v="-0.02547075"/>
    <x v="1"/>
    <n v="4.848989898989898"/>
    <n v="-0.1235074094696969"/>
    <n v="-0.1235074094696969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bc2cc265f1ae17a1184786f4f6a46a8097122e5d3dc902bc0fa0c4bf9c59742"/>
    <n v="1"/>
    <n v="1"/>
  </r>
  <r>
    <s v="d999bec1-3781-49d6-8bdb-1cfd1f17d213"/>
    <d v="2023-05-01T00:00:00"/>
    <x v="3"/>
    <d v="2023-05-01T00:00:00"/>
    <n v="-1.063102277039873"/>
    <n v="-1.063102277039873"/>
    <x v="1"/>
    <n v="4.848989898989898"/>
    <n v="-5.154972202959502"/>
    <n v="-5.154972202959502"/>
    <n v="1"/>
    <m/>
    <s v="Helper"/>
    <m/>
    <m/>
    <m/>
    <m/>
    <m/>
    <m/>
    <m/>
    <s v="Helper"/>
    <m/>
    <x v="61"/>
    <s v="Blockchain"/>
    <s v="Technology &amp; Infrastructure"/>
    <s v="Operating Costs"/>
    <s v="Operating Costs"/>
    <x v="7"/>
    <m/>
    <s v="0x0a4fa5b70374a080e2485615e126c4840ad49101642b08c3972d3a02f3353132"/>
    <n v="1"/>
    <n v="1"/>
  </r>
  <r>
    <s v="798"/>
    <d v="2023-04-30T00:00:00"/>
    <x v="4"/>
    <d v="2023-04-30T00:00:00"/>
    <n v="2.46"/>
    <n v="2.46"/>
    <x v="0"/>
    <n v="1"/>
    <n v="2.46"/>
    <n v="2.46"/>
    <n v="1"/>
    <m/>
    <s v="Lumx Studios S/A"/>
    <s v="Btg - Conta Corrente"/>
    <n v="100"/>
    <s v="Comercial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a45ca95-4007-4502-aebb-8a4aef4fb773"/>
    <d v="2023-04-30T00:00:00"/>
    <x v="4"/>
    <d v="2023-04-30T00:00:00"/>
    <n v="0.04025"/>
    <n v="0.04025"/>
    <x v="1"/>
    <n v="4.930618401206637"/>
    <n v="0.1984573906485671"/>
    <n v="0.198457390648567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7f209060ca63e0d20df8cb0ede5d33b39510820068d470161fdffb276e701392"/>
    <n v="1"/>
    <n v="1"/>
  </r>
  <r>
    <s v="646b4b00-bab9-475d-b584-b73b026703e0"/>
    <d v="2023-04-29T00:00:00"/>
    <x v="5"/>
    <d v="2023-04-29T00:00:00"/>
    <n v="-0.0318037428"/>
    <n v="-0.0318037428"/>
    <x v="1"/>
    <n v="5.047762694821518"/>
    <n v="-0.1605377464615385"/>
    <n v="-0.16053774646153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e58ded855cb914064b9b0f818b923279cea21e20797dede92dc7e48d6e170476"/>
    <n v="1"/>
    <n v="1"/>
  </r>
  <r>
    <s v="5768"/>
    <d v="2023-04-28T00:00:00"/>
    <x v="6"/>
    <d v="2023-04-28T00:00:00"/>
    <n v="-12586.23"/>
    <n v="-12586.23"/>
    <x v="0"/>
    <n v="1"/>
    <n v="-12586.23"/>
    <n v="-12586.23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790"/>
    <d v="2023-04-28T00:00:00"/>
    <x v="6"/>
    <d v="2023-04-27T00:00:00"/>
    <n v="195000"/>
    <n v="195000"/>
    <x v="0"/>
    <n v="1"/>
    <n v="195000"/>
    <n v="195000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91"/>
    <d v="2023-04-28T00:00:00"/>
    <x v="6"/>
    <d v="2023-04-28T00:00:00"/>
    <n v="4000"/>
    <n v="4000"/>
    <x v="0"/>
    <n v="1"/>
    <n v="4000"/>
    <n v="4000"/>
    <n v="1"/>
    <m/>
    <s v="Lumx Studios S/A"/>
    <s v="Itaú"/>
    <n v="100"/>
    <s v="Comercial"/>
    <s v="Lumx Studios S/A"/>
    <m/>
    <s v="Transferências entre Contas"/>
    <m/>
    <s v="Itaú"/>
    <m/>
    <x v="57"/>
    <s v="Transferências"/>
    <s v="Others"/>
    <s v="Administrative Costs"/>
    <s v="Administrative Costs"/>
    <x v="5"/>
    <m/>
    <m/>
    <n v="0"/>
    <n v="0"/>
  </r>
  <r>
    <s v="792"/>
    <d v="2023-04-28T00:00:00"/>
    <x v="6"/>
    <d v="2023-04-28T00:00:00"/>
    <n v="3000"/>
    <n v="3000"/>
    <x v="0"/>
    <n v="1"/>
    <n v="3000"/>
    <n v="3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3"/>
    <d v="2023-04-28T00:00:00"/>
    <x v="6"/>
    <d v="2023-04-28T00:00:00"/>
    <n v="3000"/>
    <n v="3000"/>
    <x v="0"/>
    <n v="1"/>
    <n v="3000"/>
    <n v="3000"/>
    <n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665"/>
    <d v="2023-04-28T00:00:00"/>
    <x v="6"/>
    <d v="2023-04-28T00:00:00"/>
    <n v="-492.3"/>
    <n v="-492.3"/>
    <x v="0"/>
    <n v="1"/>
    <n v="-492.3"/>
    <n v="-492.3"/>
    <n v="1"/>
    <m/>
    <s v="Btg - Conta Corrente"/>
    <s v="Ministerio da Fazenda"/>
    <n v="100"/>
    <s v="Lumx"/>
    <s v="Ministerio da Fazenda"/>
    <m/>
    <s v="Contribuição Patronal"/>
    <m/>
    <s v="Btg - Conta Corrente"/>
    <m/>
    <x v="41"/>
    <s v="Despesas com Pessoal"/>
    <s v="People"/>
    <s v="People"/>
    <s v="People"/>
    <x v="9"/>
    <m/>
    <m/>
    <n v="0"/>
    <n v="0"/>
  </r>
  <r>
    <s v="8666"/>
    <d v="2023-04-28T00:00:00"/>
    <x v="6"/>
    <d v="2023-04-28T00:00:00"/>
    <n v="-46642.14"/>
    <n v="-46642.14"/>
    <x v="0"/>
    <n v="1"/>
    <n v="-46642.14"/>
    <n v="-46642.14"/>
    <n v="1"/>
    <m/>
    <s v="Btg - Conta Corrente"/>
    <s v="Ministerio da Fazenda"/>
    <n v="100"/>
    <s v="Lumx"/>
    <s v="Ministerio da Fazenda"/>
    <m/>
    <s v="Iposto Irpj"/>
    <m/>
    <s v="Btg - Conta Corrente"/>
    <m/>
    <x v="45"/>
    <s v="Impostos"/>
    <s v="Tax And Fees"/>
    <s v="Tax And Fees"/>
    <s v="Tax And Fees"/>
    <x v="13"/>
    <m/>
    <m/>
    <n v="0"/>
    <n v="0"/>
  </r>
  <r>
    <s v="8667"/>
    <d v="2023-04-28T00:00:00"/>
    <x v="6"/>
    <d v="2023-04-28T00:00:00"/>
    <n v="-90.98"/>
    <n v="-90.98"/>
    <x v="0"/>
    <n v="1"/>
    <n v="-90.98"/>
    <n v="-90.9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8"/>
    <d v="2023-04-28T00:00:00"/>
    <x v="6"/>
    <d v="2023-04-28T00:00:00"/>
    <n v="-4164.58"/>
    <n v="-4164.58"/>
    <x v="0"/>
    <n v="1"/>
    <n v="-4164.58"/>
    <n v="-4164.5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9"/>
    <d v="2023-04-28T00:00:00"/>
    <x v="6"/>
    <d v="2023-04-28T00:00:00"/>
    <n v="-2014.02"/>
    <n v="-2014.02"/>
    <x v="0"/>
    <n v="1"/>
    <n v="-2014.02"/>
    <n v="-2014.02"/>
    <n v="1"/>
    <m/>
    <s v="Btg - Conta Corrente"/>
    <s v="Ministerio da Fazenda"/>
    <n v="100"/>
    <s v="Lumx"/>
    <s v="Ministerio da Fazenda"/>
    <m/>
    <s v="Imposto - Cofins"/>
    <m/>
    <s v="Btg - Conta Corrente"/>
    <m/>
    <x v="50"/>
    <s v="Impostos"/>
    <s v="Tax And Fees"/>
    <s v="Tax And Fees"/>
    <s v="Tax And Fees"/>
    <x v="13"/>
    <m/>
    <m/>
    <n v="0"/>
    <n v="0"/>
  </r>
  <r>
    <s v="8670"/>
    <d v="2023-04-28T00:00:00"/>
    <x v="6"/>
    <d v="2023-04-28T00:00:00"/>
    <n v="-895.11"/>
    <n v="-895.11"/>
    <x v="0"/>
    <n v="1"/>
    <n v="-895.11"/>
    <n v="-895.11"/>
    <n v="1"/>
    <m/>
    <s v="Btg - Conta Corrente"/>
    <s v="Ministerio da Fazenda"/>
    <n v="100"/>
    <s v="Lumx"/>
    <s v="Ministerio da Fazenda"/>
    <m/>
    <s v="Imposto - Contribuição Patronal"/>
    <m/>
    <s v="Btg - Conta Corrente"/>
    <m/>
    <x v="41"/>
    <s v="Despesas com Pessoal"/>
    <s v="People"/>
    <s v="People"/>
    <s v="People"/>
    <x v="9"/>
    <m/>
    <m/>
    <n v="0"/>
    <n v="0"/>
  </r>
  <r>
    <s v="8671"/>
    <d v="2023-04-28T00:00:00"/>
    <x v="6"/>
    <d v="2023-04-28T00:00:00"/>
    <n v="-51190.65"/>
    <n v="-51190.65"/>
    <x v="0"/>
    <n v="1"/>
    <n v="-51190.65"/>
    <n v="-51190.65"/>
    <n v="1"/>
    <m/>
    <s v="Btg - Conta Corrente"/>
    <s v="Ministerio da Fazenda"/>
    <n v="100"/>
    <s v="Lumx"/>
    <s v="Ministerio da Fazenda"/>
    <m/>
    <s v="Imposto - Irpj"/>
    <m/>
    <s v="Btg - Conta Corrente"/>
    <m/>
    <x v="45"/>
    <s v="Impostos"/>
    <s v="Tax And Fees"/>
    <s v="Tax And Fees"/>
    <s v="Tax And Fees"/>
    <x v="13"/>
    <m/>
    <m/>
    <n v="0"/>
    <n v="0"/>
  </r>
  <r>
    <s v="8672"/>
    <d v="2023-04-28T00:00:00"/>
    <x v="6"/>
    <d v="2023-04-28T00:00:00"/>
    <n v="-19485.4"/>
    <n v="-19485.4"/>
    <x v="0"/>
    <n v="1"/>
    <n v="-19485.4"/>
    <n v="-19485.4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8673"/>
    <d v="2023-04-28T00:00:00"/>
    <x v="6"/>
    <d v="2023-04-28T00:00:00"/>
    <n v="-282.09"/>
    <n v="-282.09"/>
    <x v="0"/>
    <n v="1"/>
    <n v="-282.09"/>
    <n v="-282.09"/>
    <n v="1"/>
    <m/>
    <s v="Btg - Conta Corrente"/>
    <s v="Ministerio da Fazenda"/>
    <n v="100"/>
    <s v="Lumx"/>
    <s v="Ministerio da Fazenda"/>
    <m/>
    <s v="Imposto - Retenções"/>
    <m/>
    <s v="Btg - Conta Corrente"/>
    <m/>
    <x v="62"/>
    <s v="Impostos"/>
    <s v="Tax And Fees"/>
    <s v="Tax And Fees"/>
    <s v="Tax And Fees"/>
    <x v="13"/>
    <m/>
    <m/>
    <n v="0"/>
    <n v="0"/>
  </r>
  <r>
    <s v="8674"/>
    <d v="2023-04-28T00:00:00"/>
    <x v="6"/>
    <d v="2023-04-28T00:00:00"/>
    <n v="-436.37"/>
    <n v="-436.37"/>
    <x v="0"/>
    <n v="1"/>
    <n v="-436.37"/>
    <n v="-436.37"/>
    <n v="1"/>
    <m/>
    <s v="Btg - Conta Corrente"/>
    <s v="Ministerio da Fazenda"/>
    <n v="100"/>
    <s v="Lumx"/>
    <s v="Ministerio da Fazenda"/>
    <m/>
    <s v="Imposto - Pis"/>
    <m/>
    <s v="Btg - Conta Corrente"/>
    <m/>
    <x v="51"/>
    <s v="Impostos"/>
    <s v="Tax And Fees"/>
    <s v="Tax And Fees"/>
    <s v="Tax And Fees"/>
    <x v="13"/>
    <m/>
    <m/>
    <n v="0"/>
    <n v="0"/>
  </r>
  <r>
    <s v="8675"/>
    <d v="2023-04-28T00:00:00"/>
    <x v="6"/>
    <d v="2023-04-28T00:00:00"/>
    <n v="-12910.21"/>
    <n v="-12910.21"/>
    <x v="0"/>
    <n v="1"/>
    <n v="-12910.21"/>
    <n v="-12910.21"/>
    <n v="1"/>
    <m/>
    <s v="Btg - Conta Corrente"/>
    <s v="Ministerio da Fazenda"/>
    <n v="100"/>
    <s v="Lumx"/>
    <s v="Ministerio da Fazenda"/>
    <m/>
    <s v="Retenções"/>
    <m/>
    <s v="Btg - Conta Corrente"/>
    <m/>
    <x v="62"/>
    <s v="Impostos"/>
    <s v="Tax And Fees"/>
    <s v="Tax And Fees"/>
    <s v="Tax And Fees"/>
    <x v="13"/>
    <m/>
    <m/>
    <n v="0"/>
    <n v="0"/>
  </r>
  <r>
    <s v="8677"/>
    <d v="2023-04-28T00:00:00"/>
    <x v="6"/>
    <d v="2023-04-28T00:00:00"/>
    <n v="-17754.03"/>
    <n v="-17754.03"/>
    <x v="0"/>
    <n v="1"/>
    <n v="-17754.03"/>
    <n v="-17754.03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9761"/>
    <d v="2023-04-28T00:00:00"/>
    <x v="6"/>
    <d v="2023-04-28T00:00:00"/>
    <n v="-3000"/>
    <n v="-3000"/>
    <x v="0"/>
    <n v="1"/>
    <n v="-3000"/>
    <n v="-3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2"/>
    <d v="2023-04-28T00:00:00"/>
    <x v="6"/>
    <d v="2023-04-28T00:00:00"/>
    <n v="-4000"/>
    <n v="-4000"/>
    <x v="0"/>
    <n v="1"/>
    <n v="-4000"/>
    <n v="-4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3"/>
    <d v="2023-04-28T00:00:00"/>
    <x v="6"/>
    <d v="2023-04-28T00:00:00"/>
    <n v="-192.8"/>
    <n v="-192.8"/>
    <x v="0"/>
    <n v="1"/>
    <n v="-192.8"/>
    <n v="-192.8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4"/>
    <d v="2023-04-28T00:00:00"/>
    <x v="6"/>
    <d v="2023-04-28T00:00:00"/>
    <n v="-298.13"/>
    <n v="-298.13"/>
    <x v="0"/>
    <n v="1"/>
    <n v="-298.13"/>
    <n v="-298.13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6"/>
    <d v="2023-04-28T00:00:00"/>
    <x v="6"/>
    <d v="2023-04-28T00:00:00"/>
    <n v="-347"/>
    <n v="-347"/>
    <x v="0"/>
    <n v="1"/>
    <n v="-347"/>
    <n v="-347"/>
    <n v="1"/>
    <m/>
    <s v="Btg - Conta Corrente"/>
    <s v="Makers Manufatura Ltda"/>
    <n v="100"/>
    <s v="Lumx"/>
    <s v="Makers Manufatura Ltda"/>
    <m/>
    <s v="Compra de Letreiro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767"/>
    <d v="2023-04-28T00:00:00"/>
    <x v="6"/>
    <d v="2023-04-28T00:00:00"/>
    <n v="-3000"/>
    <n v="-3000"/>
    <x v="0"/>
    <n v="1"/>
    <n v="-3000"/>
    <n v="-30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51bdf89d-756a-4592-a714-771f920ad5d2"/>
    <d v="2023-04-28T00:00:00"/>
    <x v="6"/>
    <d v="2023-04-28T00:00:00"/>
    <n v="-0.0274403"/>
    <n v="-0.0274403"/>
    <x v="1"/>
    <n v="5.027162977867203"/>
    <n v="-0.1379468602615694"/>
    <n v="-0.1379468602615694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95b27d29d955acaa84de430ae8b67d29127b3fc9a4215fb5a8c947be324f52e5"/>
    <n v="1"/>
    <n v="1"/>
  </r>
  <r>
    <s v="a1916c4d-4cd1-4981-8064-55e20f50e671"/>
    <d v="2023-04-28T00:00:00"/>
    <x v="6"/>
    <d v="2023-04-28T00:00:00"/>
    <n v="-80.01994623043898"/>
    <n v="-80.01994623043898"/>
    <x v="1"/>
    <n v="5.027162977867203"/>
    <n v="-402.273311180587"/>
    <n v="-402.273311180587"/>
    <n v="1"/>
    <m/>
    <s v="Helper"/>
    <m/>
    <m/>
    <m/>
    <m/>
    <m/>
    <m/>
    <m/>
    <s v="Helper"/>
    <m/>
    <x v="65"/>
    <m/>
    <m/>
    <m/>
    <m/>
    <x v="10"/>
    <m/>
    <s v="0x1a0bfaf608093991ccf834e5440db764e11c0ba8926c50fc63723102923be171"/>
    <n v="1"/>
    <n v="1"/>
  </r>
  <r>
    <s v="dd026049-22ce-450d-96a3-076b2f4f2004"/>
    <d v="2023-04-28T00:00:00"/>
    <x v="6"/>
    <d v="2023-04-28T00:00:00"/>
    <n v="-0.03128274706649764"/>
    <n v="-0.03128274706649764"/>
    <x v="1"/>
    <n v="5.027162977867203"/>
    <n v="-0.1572634678986808"/>
    <n v="-0.157263467898680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c9dbc025ca88ac115a3e135ff4c5418a8ae5ec3d8d428b1e0e0f77aacec131"/>
    <n v="1"/>
    <n v="1"/>
  </r>
  <r>
    <s v="c3d17fe5-1cc5-4fbd-a1a1-85c388e07c25"/>
    <d v="2023-04-28T00:00:00"/>
    <x v="6"/>
    <d v="2023-04-28T00:00:00"/>
    <n v="-3.018917526049213"/>
    <n v="-3.018917526049213"/>
    <x v="1"/>
    <n v="5.027162977867203"/>
    <n v="-15.17659042018905"/>
    <n v="-15.17659042018905"/>
    <n v="1"/>
    <m/>
    <s v="Helper"/>
    <m/>
    <m/>
    <m/>
    <m/>
    <m/>
    <m/>
    <m/>
    <s v="Helper"/>
    <m/>
    <x v="65"/>
    <m/>
    <m/>
    <m/>
    <m/>
    <x v="10"/>
    <m/>
    <s v="0x443ca34200f413d71ba4a710d6a840cf31cbfec7ad39db1028b9c7ef7f602b5b"/>
    <n v="1"/>
    <n v="1"/>
  </r>
  <r>
    <s v="f15a8ffc-0368-402d-91e1-9bf09af4751d"/>
    <d v="2023-04-28T00:00:00"/>
    <x v="6"/>
    <d v="2023-04-28T00:00:00"/>
    <n v="-5.017917488293935"/>
    <n v="-5.017917488293935"/>
    <x v="1"/>
    <n v="5.027162977867203"/>
    <n v="-25.22588902314365"/>
    <n v="-25.22588902314365"/>
    <n v="1"/>
    <m/>
    <s v="Helper"/>
    <m/>
    <m/>
    <m/>
    <m/>
    <m/>
    <m/>
    <m/>
    <s v="Helper"/>
    <m/>
    <x v="65"/>
    <m/>
    <m/>
    <m/>
    <m/>
    <x v="10"/>
    <m/>
    <s v="0xcb073401f7d0aadcb18561f6284f2a4dd314fbd12b27098bd70f27db9b03453f"/>
    <n v="1"/>
    <n v="1"/>
  </r>
  <r>
    <s v="3fb70fea-2267-4ea0-93b7-bb524beb7dec"/>
    <d v="2023-04-28T00:00:00"/>
    <x v="6"/>
    <d v="2023-04-28T00:00:00"/>
    <n v="0.122772526617775"/>
    <n v="0.122772526617775"/>
    <x v="1"/>
    <n v="5.027162977867203"/>
    <n v="0.6171975005120942"/>
    <n v="0.617197500512094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55b930c3cac9b54e8757b38d8ff6e336db6a24e9a2948c6890daab5576faa0e"/>
    <n v="1"/>
    <n v="1"/>
  </r>
  <r>
    <s v="99460a1f-91f3-4fb6-84b9-fed07f640e07"/>
    <d v="2023-04-28T00:00:00"/>
    <x v="6"/>
    <d v="2023-04-28T00:00:00"/>
    <n v="0.1285"/>
    <n v="0.1285"/>
    <x v="1"/>
    <n v="5.027162977867203"/>
    <n v="0.6459904426559356"/>
    <n v="0.645990442655935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9536419b81a13c5b717d16281239c4c32cead93c84db71ffcaf12fc23edd90f"/>
    <n v="1"/>
    <n v="1"/>
  </r>
  <r>
    <s v="779d856e-416f-4134-824a-b257136d2b4d"/>
    <d v="2023-04-28T00:00:00"/>
    <x v="6"/>
    <d v="2023-04-28T00:00:00"/>
    <n v="0.0245"/>
    <n v="0.0245"/>
    <x v="1"/>
    <n v="5.027162977867203"/>
    <n v="0.1231654929577465"/>
    <n v="0.123165492957746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1a4ae4d7b96070c19701c9736f02ee088816f2c3c692ed39957ea552a9918ad"/>
    <n v="1"/>
    <n v="1"/>
  </r>
  <r>
    <s v="48fa3eb2-b121-410f-856b-8dbcdde003e2"/>
    <d v="2023-04-28T00:00:00"/>
    <x v="6"/>
    <d v="2023-04-28T00:00:00"/>
    <n v="0.715325"/>
    <n v="0.715325"/>
    <x v="1"/>
    <n v="5.027162977867203"/>
    <n v="3.596055357142857"/>
    <n v="3.59605535714285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a95715fcd7e4932a660eb263fafeb77e4af3b387ec66164a843f2bb5c1b3314"/>
    <n v="1"/>
    <n v="1"/>
  </r>
  <r>
    <s v="232a9428-ceaa-434e-9488-3cf124a877a1"/>
    <d v="2023-04-28T00:00:00"/>
    <x v="6"/>
    <d v="2023-04-28T00:00:00"/>
    <n v="0.02125"/>
    <n v="0.02125"/>
    <x v="1"/>
    <n v="5.027162977867203"/>
    <n v="0.1068272132796781"/>
    <n v="0.106827213279678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aaf185aa585c6b6861a950efa2fe0f67889fd169aa4c14b392621c87d9647d1"/>
    <n v="1"/>
    <n v="1"/>
  </r>
  <r>
    <s v="14963787-9797-47e6-9ea0-fb15c314d1a6"/>
    <d v="2023-04-28T00:00:00"/>
    <x v="6"/>
    <d v="2023-04-28T00:00:00"/>
    <n v="-0.6644963424"/>
    <n v="-0.6644963424"/>
    <x v="1"/>
    <n v="5.027162977867203"/>
    <n v="-3.340531411441448"/>
    <n v="-3.340531411441448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1043e18eebe5fedbb08a546e32bd34d238b75e019d3047f5428dab37fded820d"/>
    <n v="1"/>
    <n v="1"/>
  </r>
  <r>
    <s v="415f6a5c-743d-45e5-9e8d-9de3b73caa12"/>
    <d v="2023-04-28T00:00:00"/>
    <x v="6"/>
    <d v="2023-04-28T00:00:00"/>
    <n v="-0.02996177518542467"/>
    <n v="-0.02996177518542467"/>
    <x v="1"/>
    <n v="5.027162977867203"/>
    <n v="-0.1506227269633472"/>
    <n v="-0.150622726963347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e53840695139ca0099244febd00f83e86bfd26c00d75e5ea884be4e35570d06"/>
    <n v="1"/>
    <n v="1"/>
  </r>
  <r>
    <s v="2b493b7c-cd78-4aae-b07e-2dce7dde09f7"/>
    <d v="2023-04-28T00:00:00"/>
    <x v="6"/>
    <d v="2023-04-28T00:00:00"/>
    <n v="-15.02498296142618"/>
    <n v="-15.02498296142618"/>
    <x v="1"/>
    <n v="5.027162977867203"/>
    <n v="-75.53303808676723"/>
    <n v="-75.53303808676723"/>
    <n v="1"/>
    <m/>
    <s v="Helper"/>
    <m/>
    <m/>
    <m/>
    <m/>
    <m/>
    <m/>
    <m/>
    <s v="Helper"/>
    <m/>
    <x v="65"/>
    <m/>
    <m/>
    <m/>
    <m/>
    <x v="10"/>
    <m/>
    <s v="0x1dc2eee1f307b0c81caa6e01ce3b0450a4f18013470b202eefc304ac544fb33a"/>
    <n v="1"/>
    <n v="1"/>
  </r>
  <r>
    <s v="f17c5690-b20d-4a25-97c8-4253a0114408"/>
    <d v="2023-04-28T00:00:00"/>
    <x v="6"/>
    <d v="2023-04-28T00:00:00"/>
    <n v="-5.020661075320051"/>
    <n v="-5.020661075320051"/>
    <x v="1"/>
    <n v="5.027162977867203"/>
    <n v="-25.2396814822679"/>
    <n v="-25.2396814822679"/>
    <n v="1"/>
    <m/>
    <s v="Helper"/>
    <m/>
    <m/>
    <m/>
    <m/>
    <m/>
    <m/>
    <m/>
    <s v="Helper"/>
    <m/>
    <x v="65"/>
    <m/>
    <m/>
    <m/>
    <m/>
    <x v="10"/>
    <m/>
    <s v="0x8951bf62aaf635b5aa127322bd9b088379f7bcf40fdcc00ea6863d966c309060"/>
    <n v="1"/>
    <n v="1"/>
  </r>
  <r>
    <s v="26168d86-2364-4255-99b1-eff1867f24c6"/>
    <d v="2023-04-28T00:00:00"/>
    <x v="6"/>
    <d v="2023-04-28T00:00:00"/>
    <n v="-0.03561294874305156"/>
    <n v="-0.03561294874305156"/>
    <x v="1"/>
    <n v="5.027162977867203"/>
    <n v="-0.1790320974537511"/>
    <n v="-0.1790320974537511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0ce86b4597f5205ba5221f7f549dc30d59eec010d8d22bc6d76e429403924e58"/>
    <n v="1"/>
    <n v="1"/>
  </r>
  <r>
    <s v="882e04ff-4504-4312-8bd3-d5b62e20962f"/>
    <d v="2023-04-28T00:00:00"/>
    <x v="6"/>
    <d v="2023-04-28T00:00:00"/>
    <n v="-0.03313827253799724"/>
    <n v="-0.03313827253799724"/>
    <x v="1"/>
    <n v="5.027162977867203"/>
    <n v="-0.1665914968534932"/>
    <n v="-0.1665914968534932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6306cda639d4febc438d5c7b04b52f1793f20fe834c44454e9c74bcaf55bd5b6"/>
    <n v="1"/>
    <n v="1"/>
  </r>
  <r>
    <s v="1a0abc61-ae78-457a-9e20-a0744971bee4"/>
    <d v="2023-04-28T00:00:00"/>
    <x v="6"/>
    <d v="2023-04-28T00:00:00"/>
    <n v="-0.0343555911"/>
    <n v="-0.0343555911"/>
    <x v="1"/>
    <n v="5.027162977867203"/>
    <n v="-0.172711155660664"/>
    <n v="-0.17271115566066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4cec4ac7b554f72d489845ff9a6842788e42559841c485bed5741a0de4097851"/>
    <n v="1"/>
    <n v="1"/>
  </r>
  <r>
    <s v="85efeed8-2d1c-4e3c-a838-216034a3d0f9"/>
    <d v="2023-04-28T00:00:00"/>
    <x v="6"/>
    <d v="2023-04-28T00:00:00"/>
    <n v="0.676775"/>
    <n v="0.676775"/>
    <x v="1"/>
    <n v="5.027162977867203"/>
    <n v="3.402258224346076"/>
    <n v="3.40225822434607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635ca8e091c4ae68d2ee9c55a81d6dc4a34a668e1d74ecd221381dde033a966"/>
    <n v="1"/>
    <n v="1"/>
  </r>
  <r>
    <s v="7a00169f-e919-4aad-bb1b-7d99308b68f9"/>
    <d v="2023-04-28T00:00:00"/>
    <x v="6"/>
    <d v="2023-04-28T00:00:00"/>
    <n v="137.0111258891295"/>
    <n v="137.0111258891295"/>
    <x v="1"/>
    <n v="5.027162977867203"/>
    <n v="688.7772596257346"/>
    <n v="688.7772596257346"/>
    <n v="1"/>
    <m/>
    <m/>
    <s v="Helper"/>
    <m/>
    <m/>
    <m/>
    <m/>
    <m/>
    <m/>
    <s v="Helper"/>
    <m/>
    <x v="55"/>
    <s v="Blockchain"/>
    <s v="Technology &amp; Infrastructure"/>
    <s v="Operating Costs"/>
    <s v="Operating Costs"/>
    <x v="7"/>
    <m/>
    <s v="0x4e8a0139f1c6cce5dfdad6dd8013e07a0652818916ccabaa8db3748d62de3714"/>
    <n v="1"/>
    <n v="1"/>
  </r>
  <r>
    <s v="8f2c764d-95d4-4f55-a9fb-2f5324600820"/>
    <d v="2023-04-28T00:00:00"/>
    <x v="6"/>
    <d v="2023-04-28T00:00:00"/>
    <n v="1.25e-05"/>
    <n v="1.25e-05"/>
    <x v="2"/>
    <n v="9565.291750503016"/>
    <n v="0.1195661468812877"/>
    <n v="0.119566146881287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bb8a8fcd8a5d48c2bd1340fb9154b0f60fa5d2bf383fb7de108f875ad5a7bbd1"/>
    <n v="1"/>
    <n v="1"/>
  </r>
  <r>
    <s v="a5ee4d7a-b5ce-4938-9946-876cec38ebf1"/>
    <d v="2023-04-28T00:00:00"/>
    <x v="6"/>
    <d v="2023-04-28T00:00:00"/>
    <n v="1.18168082e-05"/>
    <n v="1.18168082e-05"/>
    <x v="2"/>
    <n v="9565.291750503016"/>
    <n v="0.1130312179927364"/>
    <n v="0.113031217992736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18744bcb44693a904d386f347deee66735091ffbf7eaa094c714e6f7d7679df"/>
    <n v="1"/>
    <n v="1"/>
  </r>
  <r>
    <s v="6a7401db-1506-45c6-aa0f-bb41ac9dbd9a"/>
    <d v="2023-04-28T00:00:00"/>
    <x v="6"/>
    <d v="2023-04-28T00:00:00"/>
    <n v="9.337419825000001e-06"/>
    <n v="9.337419825000001e-06"/>
    <x v="2"/>
    <n v="9565.291750503016"/>
    <n v="0.08931514482305583"/>
    <n v="0.0893151448230558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20f4e13f7708cad8d84d49c1bb9d0d8c65dcf1a05d60b8455c08c1e31be61d52"/>
    <n v="1"/>
    <n v="1"/>
  </r>
  <r>
    <s v="784"/>
    <d v="2023-04-27T00:00:00"/>
    <x v="7"/>
    <d v="2023-04-27T00:00:00"/>
    <n v="4550.17"/>
    <n v="4550.17"/>
    <x v="0"/>
    <n v="1"/>
    <n v="4550.17"/>
    <n v="4550.17"/>
    <n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31"/>
    <s v="Impostos"/>
    <s v="Tax And Fees"/>
    <s v="Tax And Fees"/>
    <s v="Tax And Fees"/>
    <x v="11"/>
    <m/>
    <m/>
    <n v="0"/>
    <n v="0"/>
  </r>
  <r>
    <s v="786"/>
    <d v="2023-04-27T00:00:00"/>
    <x v="7"/>
    <d v="2023-04-26T00:00:00"/>
    <n v="1"/>
    <n v="1"/>
    <x v="0"/>
    <n v="1"/>
    <n v="1"/>
    <n v="1"/>
    <n v="1"/>
    <m/>
    <s v="Lumx Studios S/A"/>
    <s v="Btg - Conta Corrente"/>
    <n v="100"/>
    <s v="Comercial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7"/>
    <d v="2023-04-27T00:00:00"/>
    <x v="7"/>
    <d v="2023-04-27T00:00:00"/>
    <n v="7000"/>
    <n v="7000"/>
    <x v="0"/>
    <n v="1"/>
    <n v="7000"/>
    <n v="7000"/>
    <n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89"/>
    <d v="2023-04-27T00:00:00"/>
    <x v="7"/>
    <d v="2023-04-27T00:00:00"/>
    <n v="0.32"/>
    <n v="0.32"/>
    <x v="0"/>
    <n v="1"/>
    <n v="0.32"/>
    <n v="0.32"/>
    <n v="1"/>
    <m/>
    <m/>
    <s v="Btg - Conta Corrente"/>
    <n v="100"/>
    <s v="Financeiro"/>
    <m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745"/>
    <d v="2023-04-27T00:00:00"/>
    <x v="7"/>
    <d v="2023-04-26T00:00:00"/>
    <n v="-7000"/>
    <n v="-7000"/>
    <x v="0"/>
    <n v="1"/>
    <n v="-7000"/>
    <n v="-7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49"/>
    <d v="2023-04-27T00:00:00"/>
    <x v="7"/>
    <d v="2023-04-27T00:00:00"/>
    <n v="-6700"/>
    <n v="-6700"/>
    <x v="0"/>
    <n v="1"/>
    <n v="-6700"/>
    <n v="-67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57"/>
    <d v="2023-04-27T00:00:00"/>
    <x v="7"/>
    <d v="2023-04-27T00:00:00"/>
    <n v="-9468.440000000001"/>
    <n v="-9468.440000000001"/>
    <x v="0"/>
    <n v="1"/>
    <n v="-9468.440000000001"/>
    <n v="-9468.440000000001"/>
    <n v="1"/>
    <m/>
    <s v="Cartão de Crédito - Conta Simples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63"/>
    <s v="Material de Uso e Consumo"/>
    <s v="Office"/>
    <s v="Administrative Costs"/>
    <s v="Administrative Costs"/>
    <x v="5"/>
    <m/>
    <m/>
    <n v="0"/>
    <n v="0"/>
  </r>
  <r>
    <s v="9778"/>
    <d v="2023-04-27T00:00:00"/>
    <x v="7"/>
    <d v="2023-04-27T00:00:00"/>
    <n v="-509.4"/>
    <n v="-509.4"/>
    <x v="0"/>
    <n v="1"/>
    <n v="-509.4"/>
    <n v="-509.4"/>
    <n v="1"/>
    <m/>
    <s v="Cartão de Crédito - Conta Simples"/>
    <s v="Lumx Studios S/A"/>
    <n v="100"/>
    <s v="Lumx"/>
    <s v="Lumx Studios S/A"/>
    <m/>
    <s v="Iof - Computador Gabriel"/>
    <m/>
    <s v="Cartão de Crédito - Conta Simples"/>
    <m/>
    <x v="58"/>
    <s v="Taxas"/>
    <s v="Tax And Fees"/>
    <s v="Tax And Fees"/>
    <s v="Tax And Fees"/>
    <x v="13"/>
    <m/>
    <m/>
    <n v="0"/>
    <n v="0"/>
  </r>
  <r>
    <s v="d43f32bd-6c47-440a-b050-d1ed17db62d5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3eb17ba64e7a72a9fd5707d493ba5af875c550e4c680c94269c9f3043957cb2"/>
    <n v="1"/>
    <n v="1"/>
  </r>
  <r>
    <s v="2806c412-4d55-449b-996c-53cbf80a5a37"/>
    <d v="2023-04-27T00:00:00"/>
    <x v="7"/>
    <d v="2023-04-27T00:00:00"/>
    <n v="0.5085"/>
    <n v="0.5085"/>
    <x v="1"/>
    <n v="5.070070070070069"/>
    <n v="2.57813063063063"/>
    <n v="2.578130630630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cecbf3d27e9726759410fc9610887cff7bd9ba6a16ec523f0a2dfb1c8c067f2"/>
    <n v="1"/>
    <n v="1"/>
  </r>
  <r>
    <s v="a581d7a8-9f67-412f-98be-87f29c1c7ee7"/>
    <d v="2023-04-27T00:00:00"/>
    <x v="7"/>
    <d v="2023-04-27T00:00:00"/>
    <n v="0.04875"/>
    <n v="0.04875"/>
    <x v="1"/>
    <n v="5.070070070070069"/>
    <n v="0.2471659159159159"/>
    <n v="0.247165915915915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d3597a2cff05cbd50323e794f519b09906e76ded198b3a2603533dd001720479"/>
    <n v="1"/>
    <n v="1"/>
  </r>
  <r>
    <s v="36fdb9fa-2ea4-4373-a64e-9ef0407eea30"/>
    <d v="2023-04-27T00:00:00"/>
    <x v="7"/>
    <d v="2023-04-27T00:00:00"/>
    <n v="0.2155"/>
    <n v="0.2155"/>
    <x v="1"/>
    <n v="5.070070070070069"/>
    <n v="1.0926001001001"/>
    <n v="1.092600100100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f57840933e45651657f5f19e499f241297d678f8a16a03c0ace5b65fb8b04bc"/>
    <n v="1"/>
    <n v="1"/>
  </r>
  <r>
    <s v="d1284e36-f271-4909-9628-0c187ac13a8e"/>
    <d v="2023-04-27T00:00:00"/>
    <x v="7"/>
    <d v="2023-04-27T00:00:00"/>
    <n v="-0.03188939981995148"/>
    <n v="-0.03188939981995148"/>
    <x v="1"/>
    <n v="5.070070070070069"/>
    <n v="-0.1616814915796339"/>
    <n v="-0.16168149157963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bc4b9a84caec0347869f162f2f43c24e8748fb30d60197dccd385a57d38f54"/>
    <n v="1"/>
    <n v="1"/>
  </r>
  <r>
    <s v="8edda2f6-b872-4bea-8284-4924966e9309"/>
    <d v="2023-04-27T00:00:00"/>
    <x v="7"/>
    <d v="2023-04-27T00:00:00"/>
    <n v="0.575"/>
    <n v="0.575"/>
    <x v="1"/>
    <n v="5.070070070070069"/>
    <n v="2.91529029029029"/>
    <n v="2.9152902902902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3b33df11ea1a7d3c8f65dd60b141fff13901b4a0c011a9d02f0c161d97c7465f"/>
    <n v="1"/>
    <n v="1"/>
  </r>
  <r>
    <s v="198d61b9-0037-4b9f-a36d-157d3344732b"/>
    <d v="2023-04-27T00:00:00"/>
    <x v="7"/>
    <d v="2023-04-27T00:00:00"/>
    <n v="-0.03842677579178818"/>
    <n v="-0.03842677579178818"/>
    <x v="1"/>
    <n v="5.070070070070069"/>
    <n v="-0.1948264458312383"/>
    <n v="-0.19482644583123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2519c2b35133c727fd02c7f1df89fac4f5eac13993c39fbd39537afd08ae5e9"/>
    <n v="1"/>
    <n v="1"/>
  </r>
  <r>
    <s v="b515a12d-9bae-43fb-8049-1cd4da282554"/>
    <d v="2023-04-27T00:00:00"/>
    <x v="7"/>
    <d v="2023-04-27T00:00:00"/>
    <n v="0.015"/>
    <n v="0.015"/>
    <x v="1"/>
    <n v="5.070070070070069"/>
    <n v="0.07605105105105103"/>
    <n v="0.0760510510510510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f53d7466cef4ae1013b9b75d89cf011b716e5e29522473dcc6c3bff048d61d1"/>
    <n v="1"/>
    <n v="1"/>
  </r>
  <r>
    <s v="63542cdc-59bb-47b7-997e-9f398b8a8629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e0c98740426191cefd18356d6a7a3564869ea6df50d2a65e1ceb51388d6ae57"/>
    <n v="1"/>
    <n v="1"/>
  </r>
  <r>
    <s v="5622"/>
    <d v="2023-04-26T00:00:00"/>
    <x v="8"/>
    <d v="2023-04-22T00:00:00"/>
    <n v="-52.8"/>
    <n v="-52.8"/>
    <x v="0"/>
    <n v="1"/>
    <n v="-52.8"/>
    <n v="-52.8"/>
    <n v="1"/>
    <m/>
    <s v="Mercado Pago"/>
    <s v="Microsoft"/>
    <n v="100"/>
    <s v="Financeiro"/>
    <s v="Microsoft"/>
    <m/>
    <s v="Software - Pacote Office Caio Bretas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85"/>
    <d v="2023-04-26T00:00:00"/>
    <x v="8"/>
    <d v="2023-04-27T00:00:00"/>
    <n v="1"/>
    <n v="1"/>
    <x v="0"/>
    <n v="1"/>
    <n v="1"/>
    <n v="1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8"/>
    <d v="2023-04-26T00:00:00"/>
    <x v="8"/>
    <d v="2023-04-27T00:00:00"/>
    <n v="6700"/>
    <n v="6700"/>
    <x v="0"/>
    <n v="1"/>
    <n v="6700"/>
    <n v="67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746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47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54"/>
    <d v="2023-04-26T00:00:00"/>
    <x v="8"/>
    <d v="2023-04-26T00:00:00"/>
    <n v="-3034.14"/>
    <n v="-2972.52"/>
    <x v="0"/>
    <n v="1"/>
    <n v="-3034.14"/>
    <n v="-2972.52"/>
    <n v="1"/>
    <m/>
    <s v="Cartão de Crédito - Conta Simples"/>
    <s v="Moralis.Io"/>
    <n v="100"/>
    <s v="Tecnologia"/>
    <s v="Moralis.Io"/>
    <m/>
    <s v="Software - Moralis"/>
    <m/>
    <s v="Cartão de Crédito - Conta Simples"/>
    <m/>
    <x v="67"/>
    <m/>
    <m/>
    <m/>
    <m/>
    <x v="10"/>
    <m/>
    <m/>
    <n v="0"/>
    <n v="0"/>
  </r>
  <r>
    <s v="9758"/>
    <d v="2023-04-26T00:00:00"/>
    <x v="8"/>
    <d v="2023-04-26T00:00:00"/>
    <n v="-6.94"/>
    <n v="-6.94"/>
    <x v="0"/>
    <n v="1"/>
    <n v="-6.94"/>
    <n v="-6.94"/>
    <n v="1"/>
    <m/>
    <s v="Cartão de Crédito - Conta Simples"/>
    <s v="Sendinblue"/>
    <n v="100"/>
    <s v="Marketing"/>
    <s v="Sendinblue"/>
    <m/>
    <s v="Iof - Sendinblue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9"/>
    <d v="2023-04-26T00:00:00"/>
    <x v="8"/>
    <d v="2023-04-26T00:00:00"/>
    <n v="-78.52"/>
    <n v="-78.52"/>
    <x v="0"/>
    <n v="1"/>
    <n v="-78.52"/>
    <n v="-78.52"/>
    <n v="1"/>
    <m/>
    <s v="Cartão de Crédito - Conta Simples"/>
    <s v="Moralis.Io"/>
    <n v="100"/>
    <s v="Tecnologia"/>
    <s v="Moralis.Io"/>
    <m/>
    <s v="Iof - Moralis"/>
    <m/>
    <s v="Cartão de Crédito - Conta Simples"/>
    <m/>
    <x v="67"/>
    <m/>
    <m/>
    <m/>
    <m/>
    <x v="10"/>
    <m/>
    <m/>
    <n v="0"/>
    <n v="0"/>
  </r>
  <r>
    <s v="9765"/>
    <d v="2023-04-26T00:00:00"/>
    <x v="8"/>
    <d v="2023-04-26T00:00:00"/>
    <n v="-207.24"/>
    <n v="-207.24"/>
    <x v="0"/>
    <n v="1"/>
    <n v="-207.24"/>
    <n v="-207.24"/>
    <n v="1"/>
    <m/>
    <s v="Mercado Pago"/>
    <s v="Mercadolivre.com Atividades de Internet Ltda"/>
    <n v="100"/>
    <s v="Lumx"/>
    <s v="Mercadolivre.com Atividades de Internet Ltda"/>
    <m/>
    <s v="Compra de Equipamento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f17dc057-e4b1-4f39-a66b-7e6f6a67c219"/>
    <d v="2023-04-26T00:00:00"/>
    <x v="8"/>
    <d v="2023-04-26T00:00:00"/>
    <n v="-0.6488480879999999"/>
    <n v="-0.6488480879999999"/>
    <x v="1"/>
    <n v="5.014234875444839"/>
    <n v="-3.253476711715302"/>
    <n v="-3.25347671171530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53cb04db88b0edf69f388706af99b028aab47c42a5cec0eec431ee44cda5cb87"/>
    <n v="1"/>
    <n v="1"/>
  </r>
  <r>
    <s v="e94134d5-abcc-42b7-937c-7ef9d19fc62e"/>
    <d v="2023-04-26T00:00:00"/>
    <x v="8"/>
    <d v="2023-04-26T00:00:00"/>
    <n v="-0.0657247233"/>
    <n v="-0.0657247233"/>
    <x v="1"/>
    <n v="5.014234875444839"/>
    <n v="-0.329559199749822"/>
    <n v="-0.32955919974982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7965aadaaff1b3406a1c835916b482cd2eca6c513d0129c143e938ee1fae97eb"/>
    <n v="1"/>
    <n v="1"/>
  </r>
  <r>
    <s v="ccb7a895-3e4c-46d0-a722-73e2b3fa809d"/>
    <d v="2023-04-26T00:00:00"/>
    <x v="8"/>
    <d v="2023-04-26T00:00:00"/>
    <n v="-0.0297755"/>
    <n v="-0.0297755"/>
    <x v="1"/>
    <n v="5.014234875444839"/>
    <n v="-0.1493013505338078"/>
    <n v="-0.1493013505338078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2352f90ed81473874a7a45a9db84609ac15fd7b6a704363892d80f9167c27aef"/>
    <n v="1"/>
    <n v="1"/>
  </r>
  <r>
    <s v="92b16a39-da5e-4e91-9fe4-28fc65fc17c9"/>
    <d v="2023-04-26T00:00:00"/>
    <x v="8"/>
    <d v="2023-04-26T00:00:00"/>
    <n v="0.0036513808"/>
    <n v="0.0036513808"/>
    <x v="1"/>
    <n v="5.014234875444839"/>
    <n v="0.01830888095088968"/>
    <n v="0.0183088809508896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1e66fd8eb1ebd7fe388ac7362487036ee4a79598476a603546bc820a05625aa1"/>
    <n v="1"/>
    <n v="1"/>
  </r>
  <r>
    <s v="09171b2b-3678-4c45-9685-6abd8dc141e7"/>
    <d v="2023-04-26T00:00:00"/>
    <x v="8"/>
    <d v="2023-04-26T00:00:00"/>
    <n v="-0.0530402898"/>
    <n v="-0.0530402898"/>
    <x v="1"/>
    <n v="5.014234875444839"/>
    <n v="-0.2659564709188612"/>
    <n v="-0.265956470918861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d65b4cfd859dee9e46bf6b56bd9ac6b852308cf4f25463860428194b70f63b9"/>
    <n v="1"/>
    <n v="1"/>
  </r>
  <r>
    <s v="9751"/>
    <d v="2023-04-25T00:00:00"/>
    <x v="9"/>
    <d v="2023-04-26T00:00:00"/>
    <n v="-95"/>
    <n v="-95"/>
    <x v="0"/>
    <n v="1"/>
    <n v="-95"/>
    <n v="-95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2"/>
    <d v="2023-04-25T00:00:00"/>
    <x v="9"/>
    <d v="2023-04-26T00:00:00"/>
    <n v="-129"/>
    <n v="-129"/>
    <x v="0"/>
    <n v="1"/>
    <n v="-129"/>
    <n v="-129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baea4bb2-8e30-44fe-8866-96d053f6aa50"/>
    <d v="2023-04-25T00:00:00"/>
    <x v="9"/>
    <d v="2023-04-25T00:00:00"/>
    <n v="0.01625"/>
    <n v="0.01625"/>
    <x v="1"/>
    <n v="5.111902339776195"/>
    <n v="0.08306841302136318"/>
    <n v="0.08306841302136318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e1c7f29183b6239662c5f1bf69613600ab8fe1a77c7d0a093b309e0402abc211"/>
    <n v="1"/>
    <n v="1"/>
  </r>
  <r>
    <s v="1aff9ae8-12bf-4ea9-b5fb-296a30abc92c"/>
    <d v="2023-04-25T00:00:00"/>
    <x v="9"/>
    <d v="2023-04-25T00:00:00"/>
    <n v="0.03675"/>
    <n v="0.03675"/>
    <x v="1"/>
    <n v="5.111902339776195"/>
    <n v="0.1878624109867752"/>
    <n v="0.187862410986775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cb41750d9d81b95bc9052a5af3f9a14496e5070f1ba3e8903d6230c57438a0a7"/>
    <n v="1"/>
    <n v="1"/>
  </r>
  <r>
    <s v="a76cfdf3-3201-4281-baaf-9d7c1bfbd06d"/>
    <d v="2023-04-25T00:00:00"/>
    <x v="9"/>
    <d v="2023-04-25T00:00:00"/>
    <n v="-0.02581419622962769"/>
    <n v="-0.02581419622962769"/>
    <x v="1"/>
    <n v="5.111902339776195"/>
    <n v="-0.1319596501056756"/>
    <n v="-0.13195965010567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2db60050f5ca876f1f2c1ef3a318d664456d1da21c275c989e440123c244111"/>
    <n v="1"/>
    <n v="1"/>
  </r>
  <r>
    <s v="c37a0678-5d45-4267-9f75-f75693ae5281"/>
    <d v="2023-04-25T00:00:00"/>
    <x v="9"/>
    <d v="2023-04-25T00:00:00"/>
    <n v="-0.3499684032"/>
    <n v="-0.3499684032"/>
    <x v="1"/>
    <n v="5.111902339776195"/>
    <n v="-1.789004299165819"/>
    <n v="-1.789004299165819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e9556e01e4262fbbe0ff2959348b19987c0b2cba61f8f714921a192b22c1c5ab"/>
    <n v="1"/>
    <n v="1"/>
  </r>
  <r>
    <s v="a5cff2b0-5424-4120-af34-242cb81e5164"/>
    <d v="2023-04-25T00:00:00"/>
    <x v="9"/>
    <d v="2023-04-25T00:00:00"/>
    <n v="-0.4715074948"/>
    <n v="-0.4715074948"/>
    <x v="1"/>
    <n v="5.111902339776195"/>
    <n v="-2.410300265890132"/>
    <n v="-2.41030026589013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fb7941ca12b92c4eb3a919f2fc8335e38f174affd4173307c5ca9b73c4081dd5"/>
    <n v="1"/>
    <n v="1"/>
  </r>
  <r>
    <s v="451"/>
    <d v="2023-04-24T00:00:00"/>
    <x v="10"/>
    <d v="2023-04-24T00:00:00"/>
    <n v="0.53"/>
    <n v="0.53"/>
    <x v="0"/>
    <n v="1"/>
    <n v="0.53"/>
    <n v="0.53"/>
    <n v="1"/>
    <m/>
    <s v="Lumx Studios S/A"/>
    <s v="Btg - Conta Corrente"/>
    <n v="100"/>
    <s v="Lumx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4894"/>
    <d v="2023-04-24T00:00:00"/>
    <x v="10"/>
    <d v="2023-04-24T00:00:00"/>
    <n v="-30000"/>
    <n v="-30000"/>
    <x v="0"/>
    <n v="1"/>
    <n v="-30000"/>
    <n v="-30000"/>
    <n v="1"/>
    <m/>
    <s v="Btg - Conta Corrente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6"/>
    <s v="Lgpd"/>
    <s v="Legal"/>
    <s v="Operating Costs"/>
    <s v="Operating Costs"/>
    <x v="1"/>
    <m/>
    <m/>
    <n v="0"/>
    <n v="0"/>
  </r>
  <r>
    <s v="4895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48"/>
    <s v="Round de Captação"/>
    <s v="Others"/>
    <s v="Operating Costs"/>
    <s v="Operating Costs"/>
    <x v="1"/>
    <m/>
    <m/>
    <n v="0"/>
    <n v="0"/>
  </r>
  <r>
    <s v="618"/>
    <d v="2023-04-24T00:00:00"/>
    <x v="10"/>
    <d v="2023-04-24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7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"/>
    <s v="3857"/>
    <s v="Btg - Conta Corrente"/>
    <m/>
    <x v="48"/>
    <s v="Round de Captação"/>
    <s v="Others"/>
    <s v="Operating Costs"/>
    <s v="Operating Costs"/>
    <x v="1"/>
    <m/>
    <m/>
    <n v="0"/>
    <n v="0"/>
  </r>
  <r>
    <s v="9229"/>
    <d v="2023-04-24T00:00:00"/>
    <x v="10"/>
    <d v="2023-04-24T00:00:00"/>
    <n v="-1500"/>
    <n v="-1500"/>
    <x v="0"/>
    <n v="1"/>
    <n v="-1500"/>
    <n v="-1500"/>
    <n v="1"/>
    <m/>
    <s v="Btg - Conta Corrente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49"/>
    <s v="Propriedade Intelectual"/>
    <s v="Legal"/>
    <s v="Operating Costs"/>
    <s v="Operating Costs"/>
    <x v="1"/>
    <m/>
    <m/>
    <n v="0"/>
    <n v="0"/>
  </r>
  <r>
    <s v="9231"/>
    <d v="2023-04-24T00:00:00"/>
    <x v="10"/>
    <d v="2023-04-24T00:00:00"/>
    <n v="-590.5599999999999"/>
    <n v="-600"/>
    <x v="0"/>
    <n v="1"/>
    <n v="-590.5599999999999"/>
    <n v="-600"/>
    <n v="1"/>
    <m/>
    <s v="Btg - Conta Corrente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49"/>
    <s v="Propriedade Intelectual"/>
    <s v="Legal"/>
    <s v="Operating Costs"/>
    <s v="Operating Costs"/>
    <x v="1"/>
    <m/>
    <m/>
    <n v="0"/>
    <n v="0"/>
  </r>
  <r>
    <s v="9233"/>
    <d v="2023-04-24T00:00:00"/>
    <x v="10"/>
    <d v="2023-04-24T00:00:00"/>
    <n v="-3000"/>
    <n v="-3000"/>
    <x v="0"/>
    <n v="1"/>
    <n v="-3000"/>
    <n v="-3000"/>
    <n v="1"/>
    <m/>
    <s v="Btg - Conta Corrente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49"/>
    <s v="Propriedade Intelectual"/>
    <s v="Legal"/>
    <s v="Operating Costs"/>
    <s v="Operating Costs"/>
    <x v="1"/>
    <m/>
    <m/>
    <n v="0"/>
    <n v="0"/>
  </r>
  <r>
    <s v="9240"/>
    <d v="2023-04-24T00:00:00"/>
    <x v="10"/>
    <d v="2023-04-24T00:00:00"/>
    <n v="-550"/>
    <n v="-550"/>
    <x v="0"/>
    <n v="1"/>
    <n v="-550"/>
    <n v="-550"/>
    <n v="1"/>
    <m/>
    <s v="Btg - Conta Corrente"/>
    <s v="Lider Servicos Paralegais Ltda"/>
    <n v="100"/>
    <s v="Lumx"/>
    <s v="Lider Servicos Paralegais Ltda"/>
    <m/>
    <s v="Serviço de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1"/>
    <d v="2023-04-24T00:00:00"/>
    <x v="10"/>
    <d v="2023-04-24T00:00:00"/>
    <n v="-253"/>
    <n v="-253"/>
    <x v="0"/>
    <n v="1"/>
    <n v="-253"/>
    <n v="-253"/>
    <n v="1"/>
    <m/>
    <s v="Btg - Conta Corrente"/>
    <s v="Lumx Studios S/A"/>
    <n v="100"/>
    <s v="Lumx"/>
    <s v="Lumx Studios S/A"/>
    <m/>
    <s v="Certificado Digital"/>
    <m/>
    <s v="Btg - Conta Corrente"/>
    <m/>
    <x v="69"/>
    <s v="Contabilidade"/>
    <s v="Others"/>
    <s v="Operating Costs"/>
    <s v="Operating Costs"/>
    <x v="0"/>
    <m/>
    <m/>
    <n v="0"/>
    <n v="0"/>
  </r>
  <r>
    <s v="9242"/>
    <d v="2023-04-24T00:00:00"/>
    <x v="10"/>
    <d v="2023-04-24T00:00:00"/>
    <n v="-297.4"/>
    <n v="-297.4"/>
    <x v="0"/>
    <n v="1"/>
    <n v="-297.4"/>
    <n v="-297.4"/>
    <n v="1"/>
    <m/>
    <s v="Btg - Conta Corrente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3"/>
    <d v="2023-04-24T00:00:00"/>
    <x v="10"/>
    <d v="2023-04-24T00:00:00"/>
    <n v="-2570.29"/>
    <n v="-2570.29"/>
    <x v="0"/>
    <n v="1"/>
    <n v="-2570.29"/>
    <n v="-2570.29"/>
    <n v="1"/>
    <m/>
    <s v="Btg - Conta Corrente"/>
    <s v="Mm Turismo &amp; Viagens S.A"/>
    <n v="100"/>
    <s v="Comercial"/>
    <s v="Mm Turismo &amp; Viagens S.A"/>
    <m/>
    <s v="Passagem Caio Barbosa para São Paulo"/>
    <m/>
    <s v="Btg - Conta Corrente"/>
    <m/>
    <x v="70"/>
    <s v="Despesa Comercial"/>
    <s v="Comercial"/>
    <s v="Operating Costs"/>
    <s v="Operating Costs"/>
    <x v="6"/>
    <m/>
    <m/>
    <n v="0"/>
    <n v="0"/>
  </r>
  <r>
    <s v="9579"/>
    <d v="2023-04-24T00:00:00"/>
    <x v="10"/>
    <d v="2023-04-24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d6d5a4f8-b349-4d56-b129-706707b88a4f"/>
    <d v="2023-04-24T00:00:00"/>
    <x v="10"/>
    <d v="2023-04-24T00:00:00"/>
    <n v="-0.030432771"/>
    <n v="-0.030432771"/>
    <x v="1"/>
    <n v="5.019786910197869"/>
    <n v="-0.1527660255068493"/>
    <n v="-0.152766025506849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50ea7329019b934733b3db9919cd0d1a4723239c5b71f43d397bf5d235437c7"/>
    <n v="1"/>
    <n v="1"/>
  </r>
  <r>
    <s v="496ea256-00ef-4f4d-9a71-fc10e79b6cce"/>
    <d v="2023-04-24T00:00:00"/>
    <x v="10"/>
    <d v="2023-04-24T00:00:00"/>
    <n v="-0.031234236"/>
    <n v="-0.031234236"/>
    <x v="1"/>
    <n v="5.019786910197869"/>
    <n v="-0.156789209022831"/>
    <n v="-0.1567892090228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b70b87325fc1427990f5347b509699bc4d6bc630d0fb6028726fe66006534ab"/>
    <n v="1"/>
    <n v="1"/>
  </r>
  <r>
    <s v="bbc41881-0a2a-4a4e-9b3b-22f23e316974"/>
    <d v="2023-04-24T00:00:00"/>
    <x v="10"/>
    <d v="2023-04-24T00:00:00"/>
    <n v="-0.030532"/>
    <n v="-0.030532"/>
    <x v="1"/>
    <n v="5.019786910197869"/>
    <n v="-0.1532641339421613"/>
    <n v="-0.153264133942161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acbc9c932cf67b4410ff053a94ca0a4750b049d941136e979c614eccbba6aa"/>
    <n v="1"/>
    <n v="1"/>
  </r>
  <r>
    <s v="e8fc18b0-aeaf-409d-8db6-15a09b297c7c"/>
    <d v="2023-04-24T00:00:00"/>
    <x v="10"/>
    <d v="2023-04-24T00:00:00"/>
    <n v="-0.0286039864"/>
    <n v="-0.0286039864"/>
    <x v="1"/>
    <n v="5.019786910197869"/>
    <n v="-0.1435859165101979"/>
    <n v="-0.14358591651019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026220f4067e4fc687a82c7475823ed1ec1bd30538cda7bc3f2808a0a03b74"/>
    <n v="1"/>
    <n v="1"/>
  </r>
  <r>
    <s v="14cebe0b-d985-4d9b-a2b2-4ee43af05116"/>
    <d v="2023-04-24T00:00:00"/>
    <x v="10"/>
    <d v="2023-04-24T00:00:00"/>
    <n v="-0.028608484"/>
    <n v="-0.028608484"/>
    <x v="1"/>
    <n v="5.019786910197869"/>
    <n v="-0.1436084935038052"/>
    <n v="-0.14360849350380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e7a9cda6b79baa75af3b47cefa10ad84d04a2c02a79aa7f833d66bb385aadab"/>
    <n v="1"/>
    <n v="1"/>
  </r>
  <r>
    <s v="5f29b61c-b0d6-4a74-a51b-18aa1917eaf1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f84c5780907e5e876ed31d59f032db3bd894471673ba0a72c46cb9ce631497b"/>
    <n v="1"/>
    <n v="1"/>
  </r>
  <r>
    <s v="4bb71e0f-d175-4d70-a899-fa34a77893b2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de3679b4fd37113f1f284379e26bd99fec49875234e5899a86abbf457c2d5e9"/>
    <n v="1"/>
    <n v="1"/>
  </r>
  <r>
    <s v="6cf2c18b-ae94-4b64-a6ce-aa843451f861"/>
    <d v="2023-04-24T00:00:00"/>
    <x v="10"/>
    <d v="2023-04-24T00:00:00"/>
    <n v="-0.029959525"/>
    <n v="-0.029959525"/>
    <x v="1"/>
    <n v="5.019786910197869"/>
    <n v="-0.1503904314307458"/>
    <n v="-0.15039043143074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ead06ada482b7e3272fe1b3df2a3e16a7db4c99bec302702efab91364bb80f"/>
    <n v="1"/>
    <n v="1"/>
  </r>
  <r>
    <s v="813c84e8-d404-4702-85c1-cccda2b0e8d3"/>
    <d v="2023-04-24T00:00:00"/>
    <x v="10"/>
    <d v="2023-04-24T00:00:00"/>
    <n v="-0.030646495"/>
    <n v="-0.030646495"/>
    <x v="1"/>
    <n v="5.019786910197869"/>
    <n v="-0.1538388744444444"/>
    <n v="-0.15383887444444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e8d501a6fcd9fb7bc8d1ce104391ccfe9fd7a29a65e91d40d117aa5c608265"/>
    <n v="1"/>
    <n v="1"/>
  </r>
  <r>
    <s v="d260c269-bfb9-4433-bf89-5bd1ebd57ef0"/>
    <d v="2023-04-24T00:00:00"/>
    <x v="10"/>
    <d v="2023-04-24T00:00:00"/>
    <n v="-0.027333773"/>
    <n v="-0.027333773"/>
    <x v="1"/>
    <n v="5.019786910197869"/>
    <n v="-0.1372097159117199"/>
    <n v="-0.13720971591171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57e97eed3ec9754eb0c87401b581c2e6145f690a038b368fc9383c53f20f6fd"/>
    <n v="1"/>
    <n v="1"/>
  </r>
  <r>
    <s v="845e73e0-3cb5-4855-8ef0-49485fed340d"/>
    <d v="2023-04-24T00:00:00"/>
    <x v="10"/>
    <d v="2023-04-24T00:00:00"/>
    <n v="-0.028684814"/>
    <n v="-0.028684814"/>
    <x v="1"/>
    <n v="5.019786910197869"/>
    <n v="-0.1439916538386606"/>
    <n v="-0.14399165383866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1e3bda7c9512259ce23bab0972f39eb18369808ec899459c0dc029e018ff8da"/>
    <n v="1"/>
    <n v="1"/>
  </r>
  <r>
    <s v="5684e72b-cdce-4972-bbe4-4c2d99efa622"/>
    <d v="2023-04-24T00:00:00"/>
    <x v="10"/>
    <d v="2023-04-24T00:00:00"/>
    <n v="-0.029226757"/>
    <n v="-0.029226757"/>
    <x v="1"/>
    <n v="5.019786910197869"/>
    <n v="-0.146712092216134"/>
    <n v="-0.14671209221613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05f1bfe9d48d5d8510edd7ff59b3e4cdb5770ef44bde191720cd543cf71696"/>
    <n v="1"/>
    <n v="1"/>
  </r>
  <r>
    <s v="389eba5c-5c70-4bca-a3a0-1e2c352553ec"/>
    <d v="2023-04-24T00:00:00"/>
    <x v="10"/>
    <d v="2023-04-24T00:00:00"/>
    <n v="-0.029730535"/>
    <n v="-0.029730535"/>
    <x v="1"/>
    <n v="5.019786910197869"/>
    <n v="-0.1492409504261796"/>
    <n v="-0.149240950426179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e7900667815eccc12ad7c494e3024f47832bc3d3367536a1073aefa798ac2f"/>
    <n v="1"/>
    <n v="1"/>
  </r>
  <r>
    <s v="d3d6e36a-3dd7-4de1-8213-affc6e50a393"/>
    <d v="2023-04-24T00:00:00"/>
    <x v="10"/>
    <d v="2023-04-24T00:00:00"/>
    <n v="-0.029074097"/>
    <n v="-0.029074097"/>
    <x v="1"/>
    <n v="5.019786910197869"/>
    <n v="-0.1459457715464231"/>
    <n v="-0.14594577154642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8ef9e4442612d28bba7fd892be58e43c091a9e220f1acf3b25f9d6197bf2fa"/>
    <n v="1"/>
    <n v="1"/>
  </r>
  <r>
    <s v="c24609aa-06ab-483b-85bf-231e52ec0af6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0e7b50925b684d233c85a173b6991031e3bf1f3d9b25a5d1ac2c1371d3cd099"/>
    <n v="1"/>
    <n v="1"/>
  </r>
  <r>
    <s v="814d0a85-c5cf-401b-b704-53bb835909a1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4072ac6b489e98b64caaed2d1d7fa2fa1cfdd480b5de04a0c1553020b855048"/>
    <n v="1"/>
    <n v="1"/>
  </r>
  <r>
    <s v="c89ac45b-402f-4dec-b303-2cea898393f1"/>
    <d v="2023-04-24T00:00:00"/>
    <x v="10"/>
    <d v="2023-04-24T00:00:00"/>
    <n v="-0.027158214"/>
    <n v="-0.027158214"/>
    <x v="1"/>
    <n v="5.019786910197869"/>
    <n v="-0.1363284471415525"/>
    <n v="-0.13632844714155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3a44a5149686343ce3f412f6831c22c83f3897db8af8d45df03b160e6c28f7"/>
    <n v="1"/>
    <n v="1"/>
  </r>
  <r>
    <s v="c80135de-c254-4c6a-9258-fcfb97141023"/>
    <d v="2023-04-24T00:00:00"/>
    <x v="10"/>
    <d v="2023-04-24T00:00:00"/>
    <n v="-0.031814344"/>
    <n v="-0.031814344"/>
    <x v="1"/>
    <n v="5.019786910197869"/>
    <n v="-0.1597012275677321"/>
    <n v="-0.159701227567732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18639113d95de99d0eba4d479dbca62da876fc6e8410d0e70a6fabf9a9efcf8"/>
    <n v="1"/>
    <n v="1"/>
  </r>
  <r>
    <s v="53072eec-f36c-4a86-939c-7c68c53d47c2"/>
    <d v="2023-04-24T00:00:00"/>
    <x v="10"/>
    <d v="2023-04-24T00:00:00"/>
    <n v="-0.0211585914"/>
    <n v="-0.0211585914"/>
    <x v="1"/>
    <n v="5.019786910197869"/>
    <n v="-0.1062116201479452"/>
    <n v="-0.10621162014794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314514514820f51173e97fe23f42ca6a97e16e74c3e1bf86fd119b55c31b464"/>
    <n v="1"/>
    <n v="1"/>
  </r>
  <r>
    <s v="4ecec62d-9b50-4bb4-9c2a-253b79beeb3b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8a827a3f60ee7040b44d97b69bf77edcca8fd6eca8bd48f6f643ea134fe1baa"/>
    <n v="1"/>
    <n v="1"/>
  </r>
  <r>
    <s v="d7d69db7-ebf8-422d-a6e6-53425d1e3a6a"/>
    <d v="2023-04-24T00:00:00"/>
    <x v="10"/>
    <d v="2023-04-24T00:00:00"/>
    <n v="-0.030348808"/>
    <n v="-0.030348808"/>
    <x v="1"/>
    <n v="5.019786910197869"/>
    <n v="-0.1523445491385084"/>
    <n v="-0.152344549138508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cd19c3bb5b9e3602ccf227dd2550d896243ee839eda270d0328480d3070fbf7"/>
    <n v="1"/>
    <n v="1"/>
  </r>
  <r>
    <s v="5da25cdc-e9f7-459b-9533-f2d857d21bc0"/>
    <d v="2023-04-24T00:00:00"/>
    <x v="10"/>
    <d v="2023-04-24T00:00:00"/>
    <n v="-0.029264922"/>
    <n v="-0.029264922"/>
    <x v="1"/>
    <n v="5.019786910197869"/>
    <n v="-0.1469036723835616"/>
    <n v="-0.146903672383561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99b1b4088e2e3af3766f574784af8831341c6f2508fc14d66a7b0922a2f94f"/>
    <n v="1"/>
    <n v="1"/>
  </r>
  <r>
    <s v="bd634c24-01ed-4700-9368-845dd8a9b7e7"/>
    <d v="2023-04-24T00:00:00"/>
    <x v="10"/>
    <d v="2023-04-24T00:00:00"/>
    <n v="-0.029722902"/>
    <n v="-0.029722902"/>
    <x v="1"/>
    <n v="5.019786910197869"/>
    <n v="-0.149202634392694"/>
    <n v="-0.149202634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e21f1e84623419640170f9302670ab20a03d646f4bdc1c17b0700ec6200cfb"/>
    <n v="1"/>
    <n v="1"/>
  </r>
  <r>
    <s v="c2f7a03e-175e-4fd4-8a3d-4f34e0df39e5"/>
    <d v="2023-04-24T00:00:00"/>
    <x v="10"/>
    <d v="2023-04-24T00:00:00"/>
    <n v="-0.028158137"/>
    <n v="-0.028158137"/>
    <x v="1"/>
    <n v="5.019786910197869"/>
    <n v="-0.1413478475281583"/>
    <n v="-0.14134784752815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0c8014b5adfe8b9df0cca223db196f96a1eba6210132c61019bb4cccbe7164"/>
    <n v="1"/>
    <n v="1"/>
  </r>
  <r>
    <s v="2c7621cc-1311-46b2-ace3-e9fc009650a5"/>
    <d v="2023-04-24T00:00:00"/>
    <x v="10"/>
    <d v="2023-04-24T00:00:00"/>
    <n v="-0.028295531"/>
    <n v="-0.028295531"/>
    <x v="1"/>
    <n v="5.019786910197869"/>
    <n v="-0.142037536130898"/>
    <n v="-0.1420375361308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4a62b5a175f4ec3cba8f601ce16b12bb47a4550b97074966054446b7150411d"/>
    <n v="1"/>
    <n v="1"/>
  </r>
  <r>
    <s v="48fb79fd-61db-465a-a420-2437eba1b157"/>
    <d v="2023-04-24T00:00:00"/>
    <x v="10"/>
    <d v="2023-04-24T00:00:00"/>
    <n v="-0.029928993"/>
    <n v="-0.029928993"/>
    <x v="1"/>
    <n v="5.019786910197869"/>
    <n v="-0.1502371672968036"/>
    <n v="-0.150237167296803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278dffeaa9060652b34affbc6f1282aefee2c2a2707ebfeacabf09dddeb0567"/>
    <n v="1"/>
    <n v="1"/>
  </r>
  <r>
    <s v="85bded5d-2f94-4ce7-9419-d3615d3d4126"/>
    <d v="2023-04-24T00:00:00"/>
    <x v="10"/>
    <d v="2023-04-24T00:00:00"/>
    <n v="-0.030180882"/>
    <n v="-0.030180882"/>
    <x v="1"/>
    <n v="5.019786910197869"/>
    <n v="-0.1515015964018265"/>
    <n v="-0.151501596401826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427e5d89619f3571da14e40da19dfff59faf8620c57cbfc70d75544d4e68d40"/>
    <n v="1"/>
    <n v="1"/>
  </r>
  <r>
    <s v="957c4ba4-fcb1-4d74-88a6-6f01062fad88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d0fd0f61b27deca53ba7103c6f415a2ea053bebc451d83494a39bdc3255058"/>
    <n v="1"/>
    <n v="1"/>
  </r>
  <r>
    <s v="ee94da70-8b3f-4315-baa5-e61d2a703122"/>
    <d v="2023-04-24T00:00:00"/>
    <x v="10"/>
    <d v="2023-04-24T00:00:00"/>
    <n v="-0.029127528"/>
    <n v="-0.029127528"/>
    <x v="1"/>
    <n v="5.019786910197869"/>
    <n v="-0.1462139837808219"/>
    <n v="-0.146213983780821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609b20651e86c4193d76785c341d7d9890be5c4944ab3a63e979c79077fb08"/>
    <n v="1"/>
    <n v="1"/>
  </r>
  <r>
    <s v="8cbf4d9d-067c-44ee-9d6a-3a498241f187"/>
    <d v="2023-04-24T00:00:00"/>
    <x v="10"/>
    <d v="2023-04-24T00:00:00"/>
    <n v="-0.031280034"/>
    <n v="-0.031280034"/>
    <x v="1"/>
    <n v="5.019786910197869"/>
    <n v="-0.1570191052237443"/>
    <n v="-0.157019105223744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83c810d00d377247998c7ccb866cbcbc7d82db8ac37258dca84047ca13f7f1"/>
    <n v="1"/>
    <n v="1"/>
  </r>
  <r>
    <s v="74401773-6742-497d-88ea-39956ed23b41"/>
    <d v="2023-04-24T00:00:00"/>
    <x v="10"/>
    <d v="2023-04-24T00:00:00"/>
    <n v="-0.028188669"/>
    <n v="-0.028188669"/>
    <x v="1"/>
    <n v="5.019786910197869"/>
    <n v="-0.1415011116621004"/>
    <n v="-0.14150111166210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04284b0ac92138a5aeb10491634db781855274de50ede356b393af924c617b"/>
    <n v="1"/>
    <n v="1"/>
  </r>
  <r>
    <s v="a432ab9d-9de5-4f99-b70e-a10e1a24afa4"/>
    <d v="2023-04-24T00:00:00"/>
    <x v="10"/>
    <d v="2023-04-24T00:00:00"/>
    <n v="-0.028379494"/>
    <n v="-0.028379494"/>
    <x v="1"/>
    <n v="5.019786910197869"/>
    <n v="-0.142459012499239"/>
    <n v="-0.1424590124992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059e606f8df828063b6de0589afc05e72d177c7880d4a2c79db3785d446c9e"/>
    <n v="1"/>
    <n v="1"/>
  </r>
  <r>
    <s v="dfd97b6d-75e0-4a9f-a82b-10637a5ce27a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f4ca4af143d5ea863393b35f6bf59469302439f1e7cb1b579b69dccb5e1a1a"/>
    <n v="1"/>
    <n v="1"/>
  </r>
  <r>
    <s v="bb1d1eb0-4031-4e2f-bf96-c917fef70683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ffedbcb247c9db29ac6479628d7ad506562ad0f646db8de490cbc364a423fc"/>
    <n v="1"/>
    <n v="1"/>
  </r>
  <r>
    <s v="0ba3d180-4ea4-4137-92cc-a216c39e3ab3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9971f9e69bfd1f324d6b9a9de39f8b2730c4291855eafe623045268124e58f"/>
    <n v="1"/>
    <n v="1"/>
  </r>
  <r>
    <s v="b5ba3b55-eb12-4582-a743-a252cb4adb11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90c1d3755ca69e9c7040311ad813d77556e836ecf850791e0c98d8ef808681c"/>
    <n v="1"/>
    <n v="1"/>
  </r>
  <r>
    <s v="9be73c82-a4db-4ed9-bf05-45fe4afe6211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037b7a07dd8738b5861072bd0a91d5fb5b10e09a3854a6ff8a16856170425e8"/>
    <n v="1"/>
    <n v="1"/>
  </r>
  <r>
    <s v="3cbb94c8-56e5-4040-b423-76fafeed485b"/>
    <d v="2023-04-24T00:00:00"/>
    <x v="10"/>
    <d v="2023-04-24T00:00:00"/>
    <n v="-0.03060833"/>
    <n v="-0.03060833"/>
    <x v="1"/>
    <n v="5.019786910197869"/>
    <n v="-0.1536472942770167"/>
    <n v="-0.15364729427701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9ccf6bfd5cdf1054312352b48fd4404f16cbd157c1645a6ce0828533857c3df"/>
    <n v="1"/>
    <n v="1"/>
  </r>
  <r>
    <s v="79dda6cf-8f42-4c5c-a22e-b9cc5e65456f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cbbd1ca41ea2aacc73614fccfb3d944b8f0fe0def5b646e1320c414574a6c7"/>
    <n v="1"/>
    <n v="1"/>
  </r>
  <r>
    <s v="dd720187-a18b-4fd4-b2e8-c63c9c0aba95"/>
    <d v="2023-04-24T00:00:00"/>
    <x v="10"/>
    <d v="2023-04-24T00:00:00"/>
    <n v="-0.02732614"/>
    <n v="-0.02732614"/>
    <x v="1"/>
    <n v="5.019786910197869"/>
    <n v="-0.1371713998782344"/>
    <n v="-0.13717139987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e1d4ccd8b90c790170f3dc3de0fa0702f43d4ae7681269854e22952b3342ad6"/>
    <n v="1"/>
    <n v="1"/>
  </r>
  <r>
    <s v="b7c3cd3f-c1e8-41de-b114-cbb062fef619"/>
    <d v="2023-04-24T00:00:00"/>
    <x v="10"/>
    <d v="2023-04-24T00:00:00"/>
    <n v="-0.026990288"/>
    <n v="-0.026990288"/>
    <x v="1"/>
    <n v="5.019786910197869"/>
    <n v="-0.1354854944048706"/>
    <n v="-0.13548549440487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39bd6da060bc753a1cad1324f96e2bff9c0917fbf3b803ca55559157c369bc3"/>
    <n v="1"/>
    <n v="1"/>
  </r>
  <r>
    <s v="88e6c6fd-6a97-4ea1-ab3a-92f4d93237b0"/>
    <d v="2023-04-24T00:00:00"/>
    <x v="10"/>
    <d v="2023-04-24T00:00:00"/>
    <n v="-0.030043488"/>
    <n v="-0.030043488"/>
    <x v="1"/>
    <n v="5.019786910197869"/>
    <n v="-0.1508119077990867"/>
    <n v="-0.15081190779908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e1cb99f3b291e20e4690a06a9074ccda1e830a4874d03ccf181ace1da6f6a94"/>
    <n v="1"/>
    <n v="1"/>
  </r>
  <r>
    <s v="ca0c887e-1526-4c99-8327-09bf3cfdc40a"/>
    <d v="2023-04-24T00:00:00"/>
    <x v="10"/>
    <d v="2023-04-24T00:00:00"/>
    <n v="-0.02915806"/>
    <n v="-0.02915806"/>
    <x v="1"/>
    <n v="5.019786910197869"/>
    <n v="-0.1463672479147641"/>
    <n v="-0.14636724791476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4d79294f3543fa01c181d4759821b8adaacbddb21a386bb7a9788756f1707d"/>
    <n v="1"/>
    <n v="1"/>
  </r>
  <r>
    <s v="ec06844b-b4c6-42fb-b53a-5afa5be06839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a27378283992b695e609d86ceee946974d313702b2198935c03c6f14d73146f"/>
    <n v="1"/>
    <n v="1"/>
  </r>
  <r>
    <s v="b0858173-c002-4701-8ce7-177b0f8b4462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6bb62550a63d4364839093ef4898daf38be4f2135bad53f73199f273de124a"/>
    <n v="1"/>
    <n v="1"/>
  </r>
  <r>
    <s v="75dda5b2-7834-4b8a-bfce-ee4462323236"/>
    <d v="2023-04-24T00:00:00"/>
    <x v="10"/>
    <d v="2023-04-24T00:00:00"/>
    <n v="-0.027623827"/>
    <n v="-0.027623827"/>
    <x v="1"/>
    <n v="5.019786910197869"/>
    <n v="-0.1386657251841704"/>
    <n v="-0.13866572518417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6411cc45b0af1f6ccd48f28581b13b315789247485bbe0f2a8686cc2ba44b40"/>
    <n v="1"/>
    <n v="1"/>
  </r>
  <r>
    <s v="17691f20-7d8a-42b2-9714-dfc9fa24336d"/>
    <d v="2023-04-24T00:00:00"/>
    <x v="10"/>
    <d v="2023-04-24T00:00:00"/>
    <n v="-0.0467031672"/>
    <n v="-0.0467031672"/>
    <x v="1"/>
    <n v="5.019786910197869"/>
    <n v="-0.2344399473753425"/>
    <n v="-0.23443994737534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8c77847bbcf1c03739b84cb463b196c27406566dfa44e90d53fdab2464cfb"/>
    <n v="1"/>
    <n v="1"/>
  </r>
  <r>
    <s v="88ae646a-9609-44aa-9bb6-3d25ffff7f04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f4e46761cfc41e29b3c185d6017e5b2dcb3c2138ccc3ee0886180a93302b53d"/>
    <n v="1"/>
    <n v="1"/>
  </r>
  <r>
    <s v="b8a5c6d5-d118-46c4-9f44-ea12f3f0334b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7872eb68c62342476e6ffb9cf45aa656f3ef141d854b0ee12cd69e34917c209"/>
    <n v="1"/>
    <n v="1"/>
  </r>
  <r>
    <s v="228ec4ba-b7db-4c3f-9076-4413d6e06d87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e645bd2900842965b7d823c2ca921ed52ef25320eead55f5a591c99dfee554c"/>
    <n v="1"/>
    <n v="1"/>
  </r>
  <r>
    <s v="2e092d8d-eaf7-4e1e-a46c-ee9cc76f8531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e119ab67d7d2b0295999ce05ea54bde11ce96893d75f1d61d1c12500720c25"/>
    <n v="1"/>
    <n v="1"/>
  </r>
  <r>
    <s v="9a5824fe-9927-4ed5-92c6-d5b44e55f361"/>
    <d v="2023-04-24T00:00:00"/>
    <x v="10"/>
    <d v="2023-04-24T00:00:00"/>
    <n v="-0.030699926"/>
    <n v="-0.030699926"/>
    <x v="1"/>
    <n v="5.019786910197869"/>
    <n v="-0.1541070866788432"/>
    <n v="-0.154107086678843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998212f4922f0970755c13ea7996a3b228018d8ac242a44b3815faad081cbab"/>
    <n v="1"/>
    <n v="1"/>
  </r>
  <r>
    <s v="36ed1b23-df25-48d1-815c-a8e6ec30b738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2684fcee4d6f764845e9d4ed42402d876a3c0e23b8acbca474373d3c93c2ad"/>
    <n v="1"/>
    <n v="1"/>
  </r>
  <r>
    <s v="b1b75e90-7d9c-4ec4-9a1f-3da3e8f9d9fb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bb0ad5d208b67c0fe75a6a8050487c4a9fc167b3386ee21c4ea277bfb4b7b8d"/>
    <n v="1"/>
    <n v="1"/>
  </r>
  <r>
    <s v="6767d702-164b-48e7-991f-6ff6e29e87c0"/>
    <d v="2023-04-24T00:00:00"/>
    <x v="10"/>
    <d v="2023-04-24T00:00:00"/>
    <n v="-0.029043565"/>
    <n v="-0.029043565"/>
    <x v="1"/>
    <n v="5.019786910197869"/>
    <n v="-0.145792507412481"/>
    <n v="-0.1457925074124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2b8e8cc526d0e64c524b0952e194872f8627e2b9d33baec595a0fe0681a64ad"/>
    <n v="1"/>
    <n v="1"/>
  </r>
  <r>
    <s v="de769cab-1681-4f94-a4e3-bab63bb1f731"/>
    <d v="2023-04-24T00:00:00"/>
    <x v="10"/>
    <d v="2023-04-24T00:00:00"/>
    <n v="-0.039836627"/>
    <n v="-0.039836627"/>
    <x v="1"/>
    <n v="5.019786910197869"/>
    <n v="-0.199971378761035"/>
    <n v="-0.1999713787610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68e975f32fa14ae86bc154fcbf610bbb9a661f9210ce5c5ddb65cb54f538da"/>
    <n v="1"/>
    <n v="1"/>
  </r>
  <r>
    <s v="949a3d0b-b26d-4035-9ace-ec819d38edfc"/>
    <d v="2023-04-24T00:00:00"/>
    <x v="10"/>
    <d v="2023-04-24T00:00:00"/>
    <n v="-0.029524444"/>
    <n v="-0.029524444"/>
    <x v="1"/>
    <n v="5.019786910197869"/>
    <n v="-0.14820641752207"/>
    <n v="-0.148206417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ae1278efe4f1251fee84f927b1bf9d751de91f4aaf17aa270029c577e31e293"/>
    <n v="1"/>
    <n v="1"/>
  </r>
  <r>
    <s v="8c3faad7-4922-417a-b436-93a76cacb854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026086067dab058e63049ed9393cece80ef791f40e0fb12f40811a2e6a1ec35"/>
    <n v="1"/>
    <n v="1"/>
  </r>
  <r>
    <s v="9db9787a-e023-43e6-bf9d-50091fd72a67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baf3e50df111754e32b270d51f5766cc1f17f8e2f9d25bde77c0df89adcb18a"/>
    <n v="1"/>
    <n v="1"/>
  </r>
  <r>
    <s v="d896176a-81a9-490a-a0f0-d8ef124ee669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cc5e3c549d9716d1ed13f6e5e9684bcd760e102b997912e39b07a3ecb5525fb"/>
    <n v="1"/>
    <n v="1"/>
  </r>
  <r>
    <s v="f9cde4d2-bded-4050-b98f-e266357165c3"/>
    <d v="2023-04-24T00:00:00"/>
    <x v="10"/>
    <d v="2023-04-24T00:00:00"/>
    <n v="-0.027145109"/>
    <n v="-0.027145109"/>
    <x v="1"/>
    <n v="5.019786910197869"/>
    <n v="-0.1362626628340944"/>
    <n v="-0.13626266283409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ead5e76fccbf305a6cfd5f24b1cad709625be098c6b9ca665944e03e73782f8"/>
    <n v="1"/>
    <n v="1"/>
  </r>
  <r>
    <s v="604abf98-2667-40b8-a306-8dcb1227251a"/>
    <d v="2023-04-24T00:00:00"/>
    <x v="10"/>
    <d v="2023-04-24T00:00:00"/>
    <n v="-0.04676200470000001"/>
    <n v="-0.04676200470000001"/>
    <x v="1"/>
    <n v="5.019786910197869"/>
    <n v="-0.2347352990876712"/>
    <n v="-0.23473529908767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8ccfd0c0b74ef3e46f7f9f230cd593661e616cbaaa9f09e8b5791790a25af"/>
    <n v="1"/>
    <n v="1"/>
  </r>
  <r>
    <s v="92eac81a-82b5-45d7-a045-a383e9abf7ad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429dbedb4705743d5bca38ccf66fac60d08a5ddcb0ca7aba2507755e624ad80"/>
    <n v="1"/>
    <n v="1"/>
  </r>
  <r>
    <s v="23e9fa14-c622-404b-99bf-52fc202c6121"/>
    <d v="2023-04-24T00:00:00"/>
    <x v="10"/>
    <d v="2023-04-24T00:00:00"/>
    <n v="-0.029028299"/>
    <n v="-0.029028299"/>
    <x v="1"/>
    <n v="5.019786910197869"/>
    <n v="-0.1457158753455099"/>
    <n v="-0.14571587534550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2da35b6684545ef32d61b5fc30dcc1e072ca481ebce6618efb552e44d7c0da"/>
    <n v="1"/>
    <n v="1"/>
  </r>
  <r>
    <s v="523723ac-ec9a-4c9e-882a-05da79e261c1"/>
    <d v="2023-04-24T00:00:00"/>
    <x v="10"/>
    <d v="2023-04-24T00:00:00"/>
    <n v="-0.031035778"/>
    <n v="-0.031035778"/>
    <x v="1"/>
    <n v="5.019786910197869"/>
    <n v="-0.155792992152207"/>
    <n v="-0.1557929921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c271e3fb9791751cc9c7093f47f9aa28896c88102f49d516ad41d88f69004f9"/>
    <n v="1"/>
    <n v="1"/>
  </r>
  <r>
    <s v="eb375081-10ae-4176-89e3-d35947ec7e10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2e83d0f5c4c33454e37870d3448525ce5291ae7da847a0db1aea445ec47c444"/>
    <n v="1"/>
    <n v="1"/>
  </r>
  <r>
    <s v="6a9cda62-8fba-4bf0-b633-5eb8b2790f1c"/>
    <d v="2023-04-24T00:00:00"/>
    <x v="10"/>
    <d v="2023-04-24T00:00:00"/>
    <n v="-0.030898384"/>
    <n v="-0.030898384"/>
    <x v="1"/>
    <n v="5.019786910197869"/>
    <n v="-0.1551033035494673"/>
    <n v="-0.155103303549467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32a91a35541525acdc7ab4f7c345b1fc02b935306727676144a6d05f40f24c"/>
    <n v="1"/>
    <n v="1"/>
  </r>
  <r>
    <s v="7ea215b9-2a7d-462c-87cb-950b2f4f9ca2"/>
    <d v="2023-04-24T00:00:00"/>
    <x v="10"/>
    <d v="2023-04-24T00:00:00"/>
    <n v="-0.02938705"/>
    <n v="-0.02938705"/>
    <x v="1"/>
    <n v="5.019786910197869"/>
    <n v="-0.1475167289193303"/>
    <n v="-0.147516728919330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318b20549eb9198da8c23eb824a2a1cf857e618bebcb9a7445015dfe377521e"/>
    <n v="1"/>
    <n v="1"/>
  </r>
  <r>
    <s v="02489aab-e4a4-4b8e-9d85-7aec21b3801d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c4599224eedd87d32f3874b9c99f04698b2591ba2b2630d7cd1953deaf6802b"/>
    <n v="1"/>
    <n v="1"/>
  </r>
  <r>
    <s v="1c4d4df8-002c-4e09-a3d1-917d4090da13"/>
    <d v="2023-04-24T00:00:00"/>
    <x v="10"/>
    <d v="2023-04-24T00:00:00"/>
    <n v="-0.031325832"/>
    <n v="-0.031325832"/>
    <x v="1"/>
    <n v="5.019786910197869"/>
    <n v="-0.1572490014246576"/>
    <n v="-0.15724900142465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b030ed771cba66428af8a9257c7d2a5b8adc6caecd54c25350bdf19fe21031"/>
    <n v="1"/>
    <n v="1"/>
  </r>
  <r>
    <s v="89263837-6400-4b58-944d-3dddf6c0aaab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917516660ab35657b964275798bd19046df01ac21d62a7b231cb074021cee1"/>
    <n v="1"/>
    <n v="1"/>
  </r>
  <r>
    <s v="01d6d714-24d2-401e-a19c-b943b32b2860"/>
    <d v="2023-04-24T00:00:00"/>
    <x v="10"/>
    <d v="2023-04-24T00:00:00"/>
    <n v="-0.030264845"/>
    <n v="-0.030264845"/>
    <x v="1"/>
    <n v="5.019786910197869"/>
    <n v="-0.1519230727701674"/>
    <n v="-0.151923072770167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37c3e7f44239347bb98f583c45991525233b5dd7dc68e396ea3f6f9a8992c16"/>
    <n v="1"/>
    <n v="1"/>
  </r>
  <r>
    <s v="3f66e6e4-7824-4416-add3-ec3132286c4f"/>
    <d v="2023-04-24T00:00:00"/>
    <x v="10"/>
    <d v="2023-04-24T00:00:00"/>
    <n v="-0.028402393"/>
    <n v="-0.028402393"/>
    <x v="1"/>
    <n v="5.019786910197869"/>
    <n v="-0.1425739605996956"/>
    <n v="-0.14257396059969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760960a848b6f6d4a6d763c4c6081e8857c3b6b7419fc39ac4623998d568de"/>
    <n v="1"/>
    <n v="1"/>
  </r>
  <r>
    <s v="88fa0a46-129d-49af-a1cf-8e2dfd6887ef"/>
    <d v="2023-04-24T00:00:00"/>
    <x v="10"/>
    <d v="2023-04-24T00:00:00"/>
    <n v="-0.029035932"/>
    <n v="-0.029035932"/>
    <x v="1"/>
    <n v="5.019786910197869"/>
    <n v="-0.1457541913789954"/>
    <n v="-0.145754191378995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99e5fb8cfc9e4f8f5e0431dc9a5a9afb0d2a546237e780ad39e86547bb523d9"/>
    <n v="1"/>
    <n v="1"/>
  </r>
  <r>
    <s v="a01567ee-d93a-40a0-8e13-c1207c5b8808"/>
    <d v="2023-04-24T00:00:00"/>
    <x v="10"/>
    <d v="2023-04-24T00:00:00"/>
    <n v="-0.027356672"/>
    <n v="-0.027356672"/>
    <x v="1"/>
    <n v="5.019786910197869"/>
    <n v="-0.1373246640121766"/>
    <n v="-0.137324664012176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b2630cfe68eb3a3931e05a5a05c39569123c8fcd2a1c7338312aac6c4b9e92a"/>
    <n v="1"/>
    <n v="1"/>
  </r>
  <r>
    <s v="d48cd095-5b9f-474f-aaff-b1c206d7072e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a46268f2ca2a7f3a2494fa8ed1084b950232d52af88f255a243a903388e70a7"/>
    <n v="1"/>
    <n v="1"/>
  </r>
  <r>
    <s v="6ad80cea-ddf4-4edb-a76c-879772b5f480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c33e379f3d55e533778398f67321040a3ebf340444be9c694cea52d0812721c"/>
    <n v="1"/>
    <n v="1"/>
  </r>
  <r>
    <s v="58c0a954-2c4c-4ea1-b6aa-3eb34b0a0ebb"/>
    <d v="2023-04-24T00:00:00"/>
    <x v="10"/>
    <d v="2023-04-24T00:00:00"/>
    <n v="-0.028326063"/>
    <n v="-0.028326063"/>
    <x v="1"/>
    <n v="5.019786910197869"/>
    <n v="-0.1421908002648402"/>
    <n v="-0.142190800264840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fbffcc51c0f9f280887b383bfd48c1793a71d95d4fc025d4a7016d73b5f389a"/>
    <n v="1"/>
    <n v="1"/>
  </r>
  <r>
    <s v="dc618cbc-9629-41a9-bff2-54026542232d"/>
    <d v="2023-04-24T00:00:00"/>
    <x v="10"/>
    <d v="2023-04-24T00:00:00"/>
    <n v="-0.0306950996"/>
    <n v="-0.0306950996"/>
    <x v="1"/>
    <n v="5.019786910197869"/>
    <n v="-0.1540828591792998"/>
    <n v="-0.15408285917929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139289d3064e5af10ccfacabff0bad97fccb92b1318c7c968512e8c43430dd"/>
    <n v="1"/>
    <n v="1"/>
  </r>
  <r>
    <s v="7687fc58-80f2-4af1-b5a0-6d935ef270f1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d2c63a404e6188993b3008bcb04f98b965242e5ca6d04aba5af7c0cfc3397f7"/>
    <n v="1"/>
    <n v="1"/>
  </r>
  <r>
    <s v="f115c67c-b8f7-4518-8cd6-52fdf0444a90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7605604fcfe7bb45763d3a0c10e510ccf9b2de7bfa3f71d04d47fdab0ae6c53"/>
    <n v="1"/>
    <n v="1"/>
  </r>
  <r>
    <s v="6d1d5863-c9ed-48fc-9898-47d802dff56c"/>
    <d v="2023-04-24T00:00:00"/>
    <x v="10"/>
    <d v="2023-04-24T00:00:00"/>
    <n v="-0.0289092584"/>
    <n v="-0.0289092584"/>
    <x v="1"/>
    <n v="5.019786910197869"/>
    <n v="-0.1451183168998478"/>
    <n v="-0.14511831689984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fe7f2fe369f834dbf3de443c80d0461cf79cd9e3509b3b038ca08beb46ea76"/>
    <n v="1"/>
    <n v="1"/>
  </r>
  <r>
    <s v="0bc3e19e-8b9c-423c-90f7-ebdb6fc1edb2"/>
    <d v="2023-04-24T00:00:00"/>
    <x v="10"/>
    <d v="2023-04-24T00:00:00"/>
    <n v="-0.031051044"/>
    <n v="-0.031051044"/>
    <x v="1"/>
    <n v="5.019786910197869"/>
    <n v="-0.1558696242191781"/>
    <n v="-0.15586962421917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7c88ed638f2510e8ed1d1ae5d38189bd883eb6f64f1254f62e6b12f0f7d3f50"/>
    <n v="1"/>
    <n v="1"/>
  </r>
  <r>
    <s v="30ce51ff-cdce-444c-9d77-24d5dd721a58"/>
    <d v="2023-04-24T00:00:00"/>
    <x v="10"/>
    <d v="2023-04-24T00:00:00"/>
    <n v="-0.030539633"/>
    <n v="-0.030539633"/>
    <x v="1"/>
    <n v="5.019786910197869"/>
    <n v="-0.1533024499756469"/>
    <n v="-0.153302449975646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91faab93679bf97a35d954f9f6a78fa17595fc55229a43b2a522bd0713905f"/>
    <n v="1"/>
    <n v="1"/>
  </r>
  <r>
    <s v="7bbb948a-43ca-475c-9458-d75ea08c1d44"/>
    <d v="2023-04-24T00:00:00"/>
    <x v="10"/>
    <d v="2023-04-24T00:00:00"/>
    <n v="-0.029661838"/>
    <n v="-0.029661838"/>
    <x v="1"/>
    <n v="5.019786910197869"/>
    <n v="-0.1488961061248097"/>
    <n v="-0.148896106124809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a1ac8b311fb3ebd49ee97a458376329c0fbcd5e2fd0119dec493589a8e4466"/>
    <n v="1"/>
    <n v="1"/>
  </r>
  <r>
    <s v="425905f5-61f2-4335-9d80-ebb8a2cb97d3"/>
    <d v="2023-04-24T00:00:00"/>
    <x v="10"/>
    <d v="2023-04-24T00:00:00"/>
    <n v="-0.027791753"/>
    <n v="-0.027791753"/>
    <x v="1"/>
    <n v="5.019786910197869"/>
    <n v="-0.1395086779208523"/>
    <n v="-0.13950867792085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58967aced68f488834089a1936eb6493d0e61e50db4a16ba8edbf421eb6bf6"/>
    <n v="1"/>
    <n v="1"/>
  </r>
  <r>
    <s v="27507792-da91-4477-ac3e-bb5305d1d9b8"/>
    <d v="2023-04-24T00:00:00"/>
    <x v="10"/>
    <d v="2023-04-24T00:00:00"/>
    <n v="-0.02831843"/>
    <n v="-0.02831843"/>
    <x v="1"/>
    <n v="5.019786910197869"/>
    <n v="-0.1421524842313546"/>
    <n v="-0.142152484231354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7aeb6df0700a63839cc8bb500454658c82b1963ee19b9082495b2f75367de7"/>
    <n v="1"/>
    <n v="1"/>
  </r>
  <r>
    <s v="c1faac6d-7614-4096-9972-48f5b02c1668"/>
    <d v="2023-04-24T00:00:00"/>
    <x v="10"/>
    <d v="2023-04-24T00:00:00"/>
    <n v="-0.029287821"/>
    <n v="-0.029287821"/>
    <x v="1"/>
    <n v="5.019786910197869"/>
    <n v="-0.1470186204840183"/>
    <n v="-0.14701862048401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8f76d2802f4c4390c213491bc418365e0be2c65ce05441940e2eb04bb92a13a"/>
    <n v="1"/>
    <n v="1"/>
  </r>
  <r>
    <s v="c345f6f1-00db-409e-990b-2bece20f286a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9dc9029670fcb13e282bfaf7ce4953f4c1637a489c1143841b08052a235f41b0"/>
    <n v="1"/>
    <n v="1"/>
  </r>
  <r>
    <s v="9f2c7315-fe8f-4242-be5d-911f6dd97291"/>
    <d v="2023-04-24T00:00:00"/>
    <x v="10"/>
    <d v="2023-04-24T00:00:00"/>
    <n v="0.0125"/>
    <n v="0.0125"/>
    <x v="1"/>
    <n v="5.019786910197869"/>
    <n v="0.06274733637747336"/>
    <n v="0.06274733637747336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7bf97ccf97ee19b2e1e2acd247d3b04cf2aafce9eb650d80c0ec95a2bc6de1d"/>
    <n v="1"/>
    <n v="1"/>
  </r>
  <r>
    <s v="dcd93783-9ba6-4f05-9abb-8aa9ae8b8546"/>
    <d v="2023-04-24T00:00:00"/>
    <x v="10"/>
    <d v="2023-04-24T00:00:00"/>
    <n v="-0.032310489"/>
    <n v="-0.032310489"/>
    <x v="1"/>
    <n v="5.019786910197869"/>
    <n v="-0.1621917697442922"/>
    <n v="-0.162191769744292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fe636979725c8708fde7d54d9ae0bb126cc7bba799ec45e83c373337bb6948"/>
    <n v="1"/>
    <n v="1"/>
  </r>
  <r>
    <s v="381f7733-2dc5-494d-9d38-7404eb1a7b70"/>
    <d v="2023-04-24T00:00:00"/>
    <x v="10"/>
    <d v="2023-04-24T00:00:00"/>
    <n v="-0.03076099"/>
    <n v="-0.03076099"/>
    <x v="1"/>
    <n v="5.019786910197869"/>
    <n v="-0.1544136149467275"/>
    <n v="-0.15441361494672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3a335b04f08874a1257b6b9bd99526e571e12eccd7303e7281087113f42095"/>
    <n v="1"/>
    <n v="1"/>
  </r>
  <r>
    <s v="9afaf99a-3fad-476a-97e3-8d71224c95bc"/>
    <d v="2023-04-24T00:00:00"/>
    <x v="10"/>
    <d v="2023-04-24T00:00:00"/>
    <n v="-0.030211414"/>
    <n v="-0.030211414"/>
    <x v="1"/>
    <n v="5.019786910197869"/>
    <n v="-0.1516548605357686"/>
    <n v="-0.151654860535768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5fd4be4979eda622cf0333d09ec318e73cc778230d123030f1569392b884a8a"/>
    <n v="1"/>
    <n v="1"/>
  </r>
  <r>
    <s v="2292b1f8-5831-418c-896b-f483ad1a4e09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b58eafb7c999719be2886da2372b36dbd778062be1589155ba1ea69283a6ca"/>
    <n v="1"/>
    <n v="1"/>
  </r>
  <r>
    <s v="221e8ff7-0674-4fe7-9de7-be51167904a3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697ed318e81a411932884a6dbf496a6ab8ac990d9a9ce1490b56221f463cffe"/>
    <n v="1"/>
    <n v="1"/>
  </r>
  <r>
    <s v="3d7c44f8-aeb3-4556-b06d-a8ec98300e16"/>
    <d v="2023-04-24T00:00:00"/>
    <x v="10"/>
    <d v="2023-04-24T00:00:00"/>
    <n v="-0.034150042"/>
    <n v="-0.034150042"/>
    <x v="1"/>
    <n v="5.019786910197869"/>
    <n v="-0.1714259338143075"/>
    <n v="-0.17142593381430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851f3efc03a84c89e6bce3b3bc38b8ca95b6eb1f944b4f660ab7f27541aa09a"/>
    <n v="1"/>
    <n v="1"/>
  </r>
  <r>
    <s v="2746e5ee-9cd3-4d14-a4f4-9a67e314d3e8"/>
    <d v="2023-04-24T00:00:00"/>
    <x v="10"/>
    <d v="2023-04-24T00:00:00"/>
    <n v="-0.0341446732"/>
    <n v="-0.0341446732"/>
    <x v="1"/>
    <n v="5.019786910197869"/>
    <n v="-0.171398983582344"/>
    <n v="-0.1713989835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16ba7ef769f6d8be471dcfe8bedcbc719e37fdabab692344a62e96cff07d58c"/>
    <n v="1"/>
    <n v="1"/>
  </r>
  <r>
    <s v="194b573b-827f-4d42-8400-765e06c91a80"/>
    <d v="2023-04-24T00:00:00"/>
    <x v="10"/>
    <d v="2023-04-24T00:00:00"/>
    <n v="-0.0265128732"/>
    <n v="-0.0265128732"/>
    <x v="1"/>
    <n v="5.019786910197869"/>
    <n v="-0.1330889738410959"/>
    <n v="-0.133088973841095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568e0eac7e2618b3aafb5115a582a87d9e5be69d74fb42bb3422d8b30ae708"/>
    <n v="1"/>
    <n v="1"/>
  </r>
  <r>
    <s v="5bb040c3-13cb-498a-8a36-092a70e33cb8"/>
    <d v="2023-04-24T00:00:00"/>
    <x v="10"/>
    <d v="2023-04-24T00:00:00"/>
    <n v="-0.02633385"/>
    <n v="-0.02633385"/>
    <x v="1"/>
    <n v="5.019786910197869"/>
    <n v="-0.1321903155251141"/>
    <n v="-0.13219031552511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8d6acb65a3c46576c68c3dd2300d7aa4bc35379b72ef5fa9c0b8ad18c129753"/>
    <n v="1"/>
    <n v="1"/>
  </r>
  <r>
    <s v="fd43218b-97cf-4e83-a73c-6de119f5dcb3"/>
    <d v="2023-04-24T00:00:00"/>
    <x v="10"/>
    <d v="2023-04-24T00:00:00"/>
    <n v="-0.028829841"/>
    <n v="-0.028829841"/>
    <x v="1"/>
    <n v="5.019786910197869"/>
    <n v="-0.1447196584748858"/>
    <n v="-0.144719658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7ef11fdb501c09509697e7edf738ce54c7b149935ec46e5257b2433cbe1a0f"/>
    <n v="1"/>
    <n v="1"/>
  </r>
  <r>
    <s v="002f833d-c4bb-4674-94b8-e4e1b6973ed3"/>
    <d v="2023-04-24T00:00:00"/>
    <x v="10"/>
    <d v="2023-04-24T00:00:00"/>
    <n v="-0.034638554"/>
    <n v="-0.034638554"/>
    <x v="1"/>
    <n v="5.019786910197869"/>
    <n v="-0.173878159957382"/>
    <n v="-0.17387815995738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6138ff4c5073fcbfdbe67fd5718c72f92042874baf094f1abdea3b518e5426"/>
    <n v="1"/>
    <n v="1"/>
  </r>
  <r>
    <s v="a8f94689-b419-494c-9cbb-37f5f2a7a4a7"/>
    <d v="2023-04-24T00:00:00"/>
    <x v="10"/>
    <d v="2023-04-24T00:00:00"/>
    <n v="-0.032386819"/>
    <n v="-0.032386819"/>
    <x v="1"/>
    <n v="5.019786910197869"/>
    <n v="-0.1625749300791476"/>
    <n v="-0.16257493007914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03cbf0b9e9a324cd61b48f1c9b0f1a0eadf207cfb07b3e82924850e4397df0a"/>
    <n v="1"/>
    <n v="1"/>
  </r>
  <r>
    <s v="62c4e50f-9643-4cc6-8aa0-7ae0908d7986"/>
    <d v="2023-04-24T00:00:00"/>
    <x v="10"/>
    <d v="2023-04-24T00:00:00"/>
    <n v="-0.03450116"/>
    <n v="-0.03450116"/>
    <x v="1"/>
    <n v="5.019786910197869"/>
    <n v="-0.1731884713546423"/>
    <n v="-0.17318847135464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56eed7be2604039fe14a44ae6193191eb21f88f0fa16a2c622700bc35ba49"/>
    <n v="1"/>
    <n v="1"/>
  </r>
  <r>
    <s v="3c003315-2456-4bd4-a7a9-c27660b0716f"/>
    <d v="2023-04-24T00:00:00"/>
    <x v="10"/>
    <d v="2023-04-24T00:00:00"/>
    <n v="-0.032318122"/>
    <n v="-0.032318122"/>
    <x v="1"/>
    <n v="5.019786910197869"/>
    <n v="-0.1622300857777778"/>
    <n v="-0.16223008577777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2809b23de1dc4edea8430a0699581b411fabc91ef92cd56c2ab7b46660e7db4"/>
    <n v="1"/>
    <n v="1"/>
  </r>
  <r>
    <s v="5b373c25-3c76-4a4e-8246-6f94427ba6f1"/>
    <d v="2023-04-24T00:00:00"/>
    <x v="10"/>
    <d v="2023-04-24T00:00:00"/>
    <n v="-0.036699464"/>
    <n v="-0.036699464"/>
    <x v="1"/>
    <n v="5.019786910197869"/>
    <n v="-0.1842234889984779"/>
    <n v="-0.18422348899847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02985c06c5951fb6d920d5b4e896aff6f21140b04e30c2fe7f0b53ec9a5017c"/>
    <n v="1"/>
    <n v="1"/>
  </r>
  <r>
    <s v="e1ab5c94-dcba-4fed-bdc0-92acd952d9b4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2320785f5b892dcbc60c5844a6ee4dbdc404787fa4bc32daf19180b042d62aa"/>
    <n v="1"/>
    <n v="1"/>
  </r>
  <r>
    <s v="b818269a-3db1-44cc-a06b-fb0fb99222b1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f77dd6447e1aef1bfdf5a37eaf7e18f19f021336f371466ae56fd16829d6f95"/>
    <n v="1"/>
    <n v="1"/>
  </r>
  <r>
    <s v="c5f66127-70b5-40b6-a2be-c2feb41a93eb"/>
    <d v="2023-04-24T00:00:00"/>
    <x v="10"/>
    <d v="2023-04-24T00:00:00"/>
    <n v="-0.025699897"/>
    <n v="-0.025699897"/>
    <x v="1"/>
    <n v="5.019786910197869"/>
    <n v="-0.1290080065540335"/>
    <n v="-0.12900800655403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e4ae11f5b503b669f2501571df13998acd60441e188be0fe25df128b5b9feb0"/>
    <n v="1"/>
    <n v="1"/>
  </r>
  <r>
    <s v="adf33391-cec7-4d12-9a66-9e5876af879e"/>
    <d v="2023-04-24T00:00:00"/>
    <x v="10"/>
    <d v="2023-04-24T00:00:00"/>
    <n v="-0.028837474"/>
    <n v="-0.028837474"/>
    <x v="1"/>
    <n v="5.019786910197869"/>
    <n v="-0.1447579745083714"/>
    <n v="-0.144757974508371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e7b0a8c8400e8d378219c424d43fae16518d5c9651313446d862d93f7b9abef"/>
    <n v="1"/>
    <n v="1"/>
  </r>
  <r>
    <s v="c9cfcd73-975c-4d2d-831a-9d6fc5b833cc"/>
    <d v="2023-04-24T00:00:00"/>
    <x v="10"/>
    <d v="2023-04-24T00:00:00"/>
    <n v="-0.03106631"/>
    <n v="-0.03106631"/>
    <x v="1"/>
    <n v="5.019786910197869"/>
    <n v="-0.1559462562861492"/>
    <n v="-0.155946256286149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a36405d7f0dd5e064c257c616a2662326621d9c2af80d3cdbcacadefe1483c5"/>
    <n v="1"/>
    <n v="1"/>
  </r>
  <r>
    <s v="3dd4d7e7-3c44-411d-af6d-85109c63f0bf"/>
    <d v="2023-04-24T00:00:00"/>
    <x v="10"/>
    <d v="2023-04-24T00:00:00"/>
    <n v="-0.030570165"/>
    <n v="-0.030570165"/>
    <x v="1"/>
    <n v="5.019786910197869"/>
    <n v="-0.153455714109589"/>
    <n v="-0.15345571410958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f9db5a2c6fd2621db27f454d9cc0d0fe96de6d5e6aa0b7d9b4cee89443834"/>
    <n v="1"/>
    <n v="1"/>
  </r>
  <r>
    <s v="d5b25af8-294e-4c11-afce-7d38b3ff2fae"/>
    <d v="2023-04-24T00:00:00"/>
    <x v="10"/>
    <d v="2023-04-24T00:00:00"/>
    <n v="-0.0359686734"/>
    <n v="-0.0359686734"/>
    <x v="1"/>
    <n v="5.019786910197869"/>
    <n v="-0.1805550759105023"/>
    <n v="-0.18055507591050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bb373ac20da3a0cfd8ed1e2c593b513b82be29ea332c82e1eaf0cabc2792b9"/>
    <n v="1"/>
    <n v="1"/>
  </r>
  <r>
    <s v="6185aa8e-5d72-492f-80b1-3563fe93c7d9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796722eb82891015aa4322aad298bd2c6ac897a42a6e1ddcfc822bc7cd4987f"/>
    <n v="1"/>
    <n v="1"/>
  </r>
  <r>
    <s v="56153fef-8e5c-4180-a6c7-f83327193ea4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6e92524df942d5f26a7db22ab5b39ff5baf3a9a2cb7cd6c6d039d9e54aef58"/>
    <n v="1"/>
    <n v="1"/>
  </r>
  <r>
    <s v="b0fdb1de-663d-4f11-8950-e46f3a2bc231"/>
    <d v="2023-04-24T00:00:00"/>
    <x v="10"/>
    <d v="2023-04-24T00:00:00"/>
    <n v="-0.0395917338"/>
    <n v="-0.0395917338"/>
    <x v="1"/>
    <n v="5.019786910197869"/>
    <n v="-0.1987420670812785"/>
    <n v="-0.19874206708127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2e521839331821070647779a3d808152764d4204fc0ad5d80c1b4201cd18d9d1"/>
    <n v="1"/>
    <n v="1"/>
  </r>
  <r>
    <s v="122a49ee-ec8b-48d8-829f-d671d490e270"/>
    <d v="2023-04-24T00:00:00"/>
    <x v="10"/>
    <d v="2023-04-24T00:00:00"/>
    <n v="-0.031211337"/>
    <n v="-0.031211337"/>
    <x v="1"/>
    <n v="5.019786910197869"/>
    <n v="-0.1566742609223744"/>
    <n v="-0.15667426092237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34e8da6e5cb9e980f330972ceed4d890be6acfc9be36edd8db9d45fd6dc8273"/>
    <n v="1"/>
    <n v="1"/>
  </r>
  <r>
    <s v="25354f93-ff5e-41be-b0df-92785f6d8a62"/>
    <d v="2023-04-24T00:00:00"/>
    <x v="10"/>
    <d v="2023-04-24T00:00:00"/>
    <n v="-0.036760528"/>
    <n v="-0.036760528"/>
    <x v="1"/>
    <n v="5.019786910197869"/>
    <n v="-0.1845300172663623"/>
    <n v="-0.18453001726636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bb00c68e1a45ff8c5262b1593576d82d5fb3374bf5eedb0aa327facf9d5fffc"/>
    <n v="1"/>
    <n v="1"/>
  </r>
  <r>
    <s v="08c29d84-25a1-41bb-8cef-15c7e2d413b8"/>
    <d v="2023-04-24T00:00:00"/>
    <x v="10"/>
    <d v="2023-04-24T00:00:00"/>
    <n v="-0.0320586"/>
    <n v="-0.0320586"/>
    <x v="1"/>
    <n v="5.019786910197869"/>
    <n v="-0.1609273406392694"/>
    <n v="-0.1609273406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0ef4c9261b51f4ea666e2cbbcb6a6ac82b043fdf640fc8563e20c2dc385e00"/>
    <n v="1"/>
    <n v="1"/>
  </r>
  <r>
    <s v="b179ae0f-295c-4e9b-8bf2-6378b90532a1"/>
    <d v="2023-04-23T00:00:00"/>
    <x v="11"/>
    <d v="2023-04-23T00:00:00"/>
    <n v="0.0125"/>
    <n v="0.0125"/>
    <x v="1"/>
    <n v="5.132924335378323"/>
    <n v="0.06416155419222905"/>
    <n v="0.06416155419222905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0691e7cd22a34e96338bc968c7ea32ddda35bdb547f91e9cff83ae94ee91d53"/>
    <n v="1"/>
    <n v="1"/>
  </r>
  <r>
    <s v="5574"/>
    <d v="2023-04-22T00:00:00"/>
    <x v="12"/>
    <d v="2023-04-22T00:00:00"/>
    <n v="-184.27"/>
    <n v="-179.46"/>
    <x v="0"/>
    <n v="1"/>
    <n v="-184.27"/>
    <n v="-179.46"/>
    <n v="1"/>
    <m/>
    <s v="Mercado Pago"/>
    <s v="Envato"/>
    <n v="100"/>
    <s v="Comercial"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9238"/>
    <d v="2023-04-22T00:00:00"/>
    <x v="12"/>
    <d v="2023-04-22T00:00:00"/>
    <n v="-786.98"/>
    <n v="-786.98"/>
    <x v="0"/>
    <n v="1"/>
    <n v="-786.98"/>
    <n v="-786.98"/>
    <n v="1"/>
    <m/>
    <s v="Cartão de Crédito - Conta Simples"/>
    <s v="Notion"/>
    <n v="100"/>
    <s v="Tecnologia"/>
    <s v="Notion"/>
    <m/>
    <s v="Software - Notion"/>
    <m/>
    <s v="Cartão de Crédito - 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9750"/>
    <d v="2023-04-22T00:00:00"/>
    <x v="12"/>
    <d v="2023-04-22T00:00:00"/>
    <n v="-42.34"/>
    <n v="-42.34"/>
    <x v="0"/>
    <n v="1"/>
    <n v="-42.34"/>
    <n v="-42.34"/>
    <n v="1"/>
    <m/>
    <s v="Cartão de Crédito - Conta Simples"/>
    <s v="Notion"/>
    <n v="100"/>
    <s v="Tecnologia"/>
    <s v="Notion"/>
    <m/>
    <s v="Iof Notion"/>
    <m/>
    <s v="Cartão de Crédito - Conta Simples"/>
    <m/>
    <x v="58"/>
    <s v="Taxas"/>
    <s v="Tax And Fees"/>
    <s v="Tax And Fees"/>
    <s v="Tax And Fees"/>
    <x v="13"/>
    <m/>
    <m/>
    <n v="0"/>
    <n v="0"/>
  </r>
  <r>
    <s v="d35dcdf6-d0a0-4fcc-9206-c2b32d05e1b5"/>
    <d v="2023-04-22T00:00:00"/>
    <x v="12"/>
    <d v="2023-04-22T00:00:00"/>
    <n v="0.003715164"/>
    <n v="0.003715164"/>
    <x v="1"/>
    <n v="5.256410256410255"/>
    <n v="0.01952842615384615"/>
    <n v="0.01952842615384615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a843bb969b119acfa9246abafef4b09d4009ddec1496275c905f5e56d138c928"/>
    <n v="1"/>
    <n v="1"/>
  </r>
  <r>
    <s v="d933f904-85fb-402c-aa27-fc497408daef"/>
    <d v="2023-04-22T00:00:00"/>
    <x v="12"/>
    <d v="2023-04-22T00:00:00"/>
    <n v="-0.0251597"/>
    <n v="-0.0251597"/>
    <x v="1"/>
    <n v="5.256410256410255"/>
    <n v="-0.1322497051282051"/>
    <n v="-0.13224970512820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2cc5f96ea49b7c43707022729216b4772b1682e7f136d77d3792c42502706"/>
    <n v="1"/>
    <n v="1"/>
  </r>
  <r>
    <s v="9246"/>
    <d v="2023-04-21T00:00:00"/>
    <x v="13"/>
    <d v="2023-04-21T00:00:00"/>
    <n v="-1535.45"/>
    <n v="-1535.45"/>
    <x v="0"/>
    <n v="1"/>
    <n v="-1535.45"/>
    <n v="-1535.45"/>
    <n v="1"/>
    <m/>
    <s v="Mercado Bitcoin"/>
    <s v="Lumx Studios S/A"/>
    <n v="100"/>
    <s v="Lumx"/>
    <s v="Lumx Studios S/A"/>
    <m/>
    <s v="Compra de Matic"/>
    <m/>
    <s v="Mercado Bitcoin"/>
    <m/>
    <x v="71"/>
    <s v="Conversões"/>
    <s v="Financial Revenue"/>
    <s v="Financial Revenue"/>
    <s v="Financial Revenue"/>
    <x v="14"/>
    <m/>
    <m/>
    <n v="0"/>
    <n v="0"/>
  </r>
  <r>
    <s v="67029851-07e2-46ed-ad7b-d5d93da7cada"/>
    <d v="2023-04-21T00:00:00"/>
    <x v="13"/>
    <d v="2023-04-21T00:00:00"/>
    <n v="-0.356555464"/>
    <n v="-0.356555464"/>
    <x v="1"/>
    <n v="5.181771633384537"/>
    <n v="-1.847588989083462"/>
    <n v="-1.847588989083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446e05bfdf8396dbec85c6cdda9d8d94eacf1cfb5113914169619f01364eef"/>
    <n v="1"/>
    <n v="1"/>
  </r>
  <r>
    <s v="c730dac6-863d-4250-b667-f6a81c0f78f6"/>
    <d v="2023-04-21T00:00:00"/>
    <x v="13"/>
    <d v="2023-04-21T00:00:00"/>
    <n v="-0.2039779152"/>
    <n v="-0.2039779152"/>
    <x v="1"/>
    <n v="5.181771633384537"/>
    <n v="-1.056966974820277"/>
    <n v="-1.056966974820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f7285f81380d8f1b3a1cbabe5f676c64bb636feef282618dc58eb18abcfaba"/>
    <n v="1"/>
    <n v="1"/>
  </r>
  <r>
    <s v="e799a491-dfe4-4e87-a56e-93e83a0d520d"/>
    <d v="2023-04-21T00:00:00"/>
    <x v="13"/>
    <d v="2023-04-21T00:00:00"/>
    <n v="-0.2128372848"/>
    <n v="-0.2128372848"/>
    <x v="1"/>
    <n v="5.181771633384537"/>
    <n v="-1.102874204903226"/>
    <n v="-1.1028742049032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9c0c503a58084a4d0bd03c5edeb536e9ed364d5e8589cbf04394ac7d9f7ecd"/>
    <n v="1"/>
    <n v="1"/>
  </r>
  <r>
    <s v="db704d7a-9afc-4d89-91fb-098b104b649c"/>
    <d v="2023-04-21T00:00:00"/>
    <x v="13"/>
    <d v="2023-04-21T00:00:00"/>
    <n v="-0.0261047"/>
    <n v="-0.0261047"/>
    <x v="1"/>
    <n v="5.181771633384537"/>
    <n v="-0.1352685939580133"/>
    <n v="-0.135268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4dac12afc0f49dd96c1a759172ed3b9dc20c360d90ef9337886879efe1b6c"/>
    <n v="1"/>
    <n v="1"/>
  </r>
  <r>
    <s v="6a1770ce-caa4-4534-b428-4f6f636efb93"/>
    <d v="2023-04-21T00:00:00"/>
    <x v="13"/>
    <d v="2023-04-21T00:00:00"/>
    <n v="-0.0269258"/>
    <n v="-0.0269258"/>
    <x v="1"/>
    <n v="5.181771633384537"/>
    <n v="-0.1395233466461854"/>
    <n v="-0.1395233466461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82e0038afd4ca81fe9021ab1b8b63a5ac80172f3d1c5b476220170a099d2e4"/>
    <n v="1"/>
    <n v="1"/>
  </r>
  <r>
    <s v="5019a55f-82c5-4596-bab4-4790c8ecf57b"/>
    <d v="2023-04-21T00:00:00"/>
    <x v="13"/>
    <d v="2023-04-21T00:00:00"/>
    <n v="-0.0251513"/>
    <n v="-0.0251513"/>
    <x v="1"/>
    <n v="5.181771633384537"/>
    <n v="-0.1303282928827445"/>
    <n v="-0.130328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a0b430c5e64fd057345a517f4d0ca5012cedb23e05d900b522b2574242789"/>
    <n v="1"/>
    <n v="1"/>
  </r>
  <r>
    <s v="d9eb8f7a-243f-4d70-b7e2-c89dde8f7741"/>
    <d v="2023-04-21T00:00:00"/>
    <x v="13"/>
    <d v="2023-04-21T00:00:00"/>
    <n v="-0.5498980736"/>
    <n v="-0.5498980736"/>
    <x v="1"/>
    <n v="5.181771633384537"/>
    <n v="-2.849446239033282"/>
    <n v="-2.8494462390332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8e85576d0b8fb0c5fd98983ccf4845191e8d8b17dea08681a608641974f275"/>
    <n v="1"/>
    <n v="1"/>
  </r>
  <r>
    <s v="bb4aa6ba-176b-43c0-8dc1-0fbf972213c8"/>
    <d v="2023-04-21T00:00:00"/>
    <x v="13"/>
    <d v="2023-04-21T00:00:00"/>
    <n v="-0.2427242112"/>
    <n v="-0.2427242112"/>
    <x v="1"/>
    <n v="5.181771633384537"/>
    <n v="-1.257741432331797"/>
    <n v="-1.2577414323317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3fcd5aaab99c93400dcc178180b5b61fdb6af1794ef5bcfd63c13be36791a5"/>
    <n v="1"/>
    <n v="1"/>
  </r>
  <r>
    <s v="0eaa4aa2-89d8-438b-b9ad-0743a041a295"/>
    <d v="2023-04-21T00:00:00"/>
    <x v="13"/>
    <d v="2023-04-21T00:00:00"/>
    <n v="-0.0249161"/>
    <n v="-0.0249161"/>
    <x v="1"/>
    <n v="5.181771633384537"/>
    <n v="-0.1291095401945725"/>
    <n v="-0.129109540194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2e57da2f61ca76d0b93b2b19320dc430488f0066e99d8a7204ab9359db915c"/>
    <n v="1"/>
    <n v="1"/>
  </r>
  <r>
    <s v="dbdeac52-68d9-4b31-b861-7ca0584ed995"/>
    <d v="2023-04-21T00:00:00"/>
    <x v="13"/>
    <d v="2023-04-21T00:00:00"/>
    <n v="-0.0263"/>
    <n v="-0.0263"/>
    <x v="1"/>
    <n v="5.181771633384537"/>
    <n v="-0.1362805939580133"/>
    <n v="-0.136280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b1a2c57d97c4a461a056f701b0ca9df4949fac481ec06012760a5a068e322"/>
    <n v="1"/>
    <n v="1"/>
  </r>
  <r>
    <s v="4e19d995-5ede-441d-8032-3a2a642dfa5c"/>
    <d v="2023-04-21T00:00:00"/>
    <x v="13"/>
    <d v="2023-04-21T00:00:00"/>
    <n v="-0.02546"/>
    <n v="-0.02546"/>
    <x v="1"/>
    <n v="5.181771633384537"/>
    <n v="-0.1319279057859703"/>
    <n v="-0.13192790578597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41e3dd59b135b506f93d68421bbc4ef08250174064f5f93a520352cc40242"/>
    <n v="1"/>
    <n v="1"/>
  </r>
  <r>
    <s v="a29c3091-97cd-4ead-9925-71d6f641c092"/>
    <d v="2023-04-21T00:00:00"/>
    <x v="13"/>
    <d v="2023-04-21T00:00:00"/>
    <n v="-0.2231034144"/>
    <n v="-0.2231034144"/>
    <x v="1"/>
    <n v="5.181771633384537"/>
    <n v="-1.156070944049155"/>
    <n v="-1.1560709440491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8583a4b9d5afcd84eb8f421ea7ee4076e546827eb50d4f368b65070c87c0b"/>
    <n v="1"/>
    <n v="1"/>
  </r>
  <r>
    <s v="423fb870-1aed-417a-9456-61fbdcca2d0c"/>
    <d v="2023-04-21T00:00:00"/>
    <x v="13"/>
    <d v="2023-04-21T00:00:00"/>
    <n v="-0.0257414"/>
    <n v="-0.0257414"/>
    <x v="1"/>
    <n v="5.181771633384537"/>
    <n v="-0.1333860563236047"/>
    <n v="-0.1333860563236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1db2219404b67c90e0353b4f3df92a6bc33440463b1128554f84a96160c42"/>
    <n v="1"/>
    <n v="1"/>
  </r>
  <r>
    <s v="be2dbffa-0c93-417a-8640-023bd8fe836a"/>
    <d v="2023-04-21T00:00:00"/>
    <x v="13"/>
    <d v="2023-04-21T00:00:00"/>
    <n v="-0.0249539"/>
    <n v="-0.0249539"/>
    <x v="1"/>
    <n v="5.181771633384537"/>
    <n v="-0.1293054111623144"/>
    <n v="-0.12930541116231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065f9ebac0219af218022a285acfdb09d6dc84c5ef6b866a38910bb2c5e877"/>
    <n v="1"/>
    <n v="1"/>
  </r>
  <r>
    <s v="6d7a4d82-7f87-49ad-b987-276ee25ec612"/>
    <d v="2023-04-21T00:00:00"/>
    <x v="13"/>
    <d v="2023-04-21T00:00:00"/>
    <n v="-0.0244268"/>
    <n v="-0.0244268"/>
    <x v="1"/>
    <n v="5.181771633384537"/>
    <n v="-0.1265740993343574"/>
    <n v="-0.12657409933435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bd9ea6aef43679274040e4b151f3531b263af35c79289165548288a2387b2f"/>
    <n v="1"/>
    <n v="1"/>
  </r>
  <r>
    <s v="e7015ca9-f082-49ea-a4fc-03654964e8cf"/>
    <d v="2023-04-21T00:00:00"/>
    <x v="13"/>
    <d v="2023-04-21T00:00:00"/>
    <n v="-0.217722024"/>
    <n v="-0.217722024"/>
    <x v="1"/>
    <n v="5.181771633384537"/>
    <n v="-1.128185807926267"/>
    <n v="-1.1281858079262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22bd4ec213d62a92a3a68aff38c9bdb766ae971933132ce3f1fda3b457415"/>
    <n v="1"/>
    <n v="1"/>
  </r>
  <r>
    <s v="2a9d3bc1-9515-4eed-afee-d9b695506c4f"/>
    <d v="2023-04-21T00:00:00"/>
    <x v="13"/>
    <d v="2023-04-21T00:00:00"/>
    <n v="-0.2019611844"/>
    <n v="-0.2019611844"/>
    <x v="1"/>
    <n v="5.181771633384537"/>
    <n v="-1.046516736368664"/>
    <n v="-1.0465167363686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42a10fc5691541ad0e4a29c54ab7d8f9b8efc828dcb4184564f8077f55f0e7"/>
    <n v="1"/>
    <n v="1"/>
  </r>
  <r>
    <s v="74619d96-680f-414e-8ca8-ae15dac22ea6"/>
    <d v="2023-04-21T00:00:00"/>
    <x v="13"/>
    <d v="2023-04-21T00:00:00"/>
    <n v="-0.1840022288"/>
    <n v="-0.1840022288"/>
    <x v="1"/>
    <n v="5.181771633384537"/>
    <n v="-0.9534575296753713"/>
    <n v="-0.95345752967537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e34978d3804791019ff4a20a81bd6328225d2a5942a846b5fa30f31c62968"/>
    <n v="1"/>
    <n v="1"/>
  </r>
  <r>
    <s v="2562c5d0-a3dc-4949-bb9c-c676db75f94c"/>
    <d v="2023-04-21T00:00:00"/>
    <x v="13"/>
    <d v="2023-04-21T00:00:00"/>
    <n v="-0.024956"/>
    <n v="-0.024956"/>
    <x v="1"/>
    <n v="5.181771633384537"/>
    <n v="-0.1293162928827445"/>
    <n v="-0.129316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7ff907566909f9960a46d1ef25829506f1b6a0d72910cb91cba54681671d6"/>
    <n v="1"/>
    <n v="1"/>
  </r>
  <r>
    <s v="d401eb2c-eda7-49f9-bdae-95165ab60d54"/>
    <d v="2023-04-21T00:00:00"/>
    <x v="13"/>
    <d v="2023-04-21T00:00:00"/>
    <n v="-0.0251408"/>
    <n v="-0.0251408"/>
    <x v="1"/>
    <n v="5.181771633384537"/>
    <n v="-0.130273884280594"/>
    <n v="-0.130273884280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1fa77f29c11832525446b36b337e6c3c4a3770d598fb57795c98c8fb2e0ca"/>
    <n v="1"/>
    <n v="1"/>
  </r>
  <r>
    <s v="9239"/>
    <d v="2023-04-20T00:00:00"/>
    <x v="14"/>
    <d v="2023-04-20T00:00:00"/>
    <n v="-723.46"/>
    <n v="-723.46"/>
    <x v="0"/>
    <n v="1"/>
    <n v="-723.46"/>
    <n v="-723.46"/>
    <n v="1"/>
    <m/>
    <s v="Cartão de Crédito - Conta Simples"/>
    <s v="Slack"/>
    <n v="100"/>
    <m/>
    <s v="Slack"/>
    <m/>
    <s v="Software - Slack"/>
    <m/>
    <s v="Cartão de Crédito - 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9753"/>
    <d v="2023-04-20T00:00:00"/>
    <x v="14"/>
    <d v="2023-04-20T00:00:00"/>
    <n v="-38.92"/>
    <n v="-38.92"/>
    <x v="0"/>
    <n v="1"/>
    <n v="-38.92"/>
    <n v="-38.92"/>
    <n v="1"/>
    <m/>
    <s v="Cartão de Crédito - Conta Simples"/>
    <s v="Lumx Studios S/A"/>
    <n v="100"/>
    <s v="Lumx"/>
    <s v="Lumx Studios S/A"/>
    <m/>
    <s v="Iof Slack"/>
    <m/>
    <s v="Cartão de Crédito - Conta Simples"/>
    <m/>
    <x v="58"/>
    <s v="Taxas"/>
    <s v="Tax And Fees"/>
    <s v="Tax And Fees"/>
    <s v="Tax And Fees"/>
    <x v="13"/>
    <m/>
    <m/>
    <n v="0"/>
    <n v="0"/>
  </r>
  <r>
    <s v="c228f3f8-90e7-4f8e-b209-67f350f29578"/>
    <d v="2023-04-20T00:00:00"/>
    <x v="14"/>
    <d v="2023-04-20T00:00:00"/>
    <n v="0.1"/>
    <n v="0.1"/>
    <x v="1"/>
    <n v="5.317742755465176"/>
    <n v="0.5317742755465176"/>
    <n v="0.5317742755465176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ab4d4a45-f303-4018-9c06-67c87b22e952"/>
    <d v="2023-04-20T00:00:00"/>
    <x v="14"/>
    <d v="2023-04-20T00:00:00"/>
    <n v="-0.10511042734237"/>
    <n v="-0.10511042734237"/>
    <x v="1"/>
    <n v="5.317742755465176"/>
    <n v="-0.5589502135237367"/>
    <n v="-0.5589502135237367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2ee3ef65-11f7-43f6-8f59-f3e6b2107e69"/>
    <d v="2023-04-20T00:00:00"/>
    <x v="14"/>
    <d v="2023-04-20T00:00:00"/>
    <n v="-0.01343871373693935"/>
    <n v="-0.01343871373693935"/>
    <x v="1"/>
    <n v="5.317742755465176"/>
    <n v="-0.0714636226173796"/>
    <n v="-0.0714636226173796"/>
    <n v="1"/>
    <m/>
    <s v="Ledger"/>
    <s v="TheNois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74a62860bd7350da7e0e7c116a8e9988b2002f77d979cadb2fcbb4ef339eed8"/>
    <n v="1"/>
    <n v="1"/>
  </r>
  <r>
    <s v="8eacc437-de06-4e56-8a1b-bc59c8ae57f9"/>
    <d v="2023-04-20T00:00:00"/>
    <x v="14"/>
    <d v="2023-04-20T00:00:00"/>
    <n v="-0.05771459224024881"/>
    <n v="-0.05771459224024881"/>
    <x v="1"/>
    <n v="5.317742755465176"/>
    <n v="-0.3069113547702098"/>
    <n v="-0.3069113547702098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7892c42097970a5f6a38764dfd4396f9fe8515c7ccc8e7b38ccf4697e8478da4"/>
    <n v="1"/>
    <n v="1"/>
  </r>
  <r>
    <s v="38e6c18d-8869-4645-9c58-6ba4c0b57b90"/>
    <d v="2023-04-20T00:00:00"/>
    <x v="14"/>
    <d v="2023-04-20T00:00:00"/>
    <n v="-0.03449496009764658"/>
    <n v="-0.03449496009764658"/>
    <x v="1"/>
    <n v="5.317742755465176"/>
    <n v="-0.1834353241593204"/>
    <n v="-0.1834353241593204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f50200aa7da43d3867ddbab60398f439eb2c005753b514b6620b729ea6ba551a"/>
    <n v="1"/>
    <n v="1"/>
  </r>
  <r>
    <s v="a3a65dda-f788-42bc-9e19-38047baa6604"/>
    <d v="2023-04-20T00:00:00"/>
    <x v="14"/>
    <d v="2023-04-20T00:00:00"/>
    <n v="-0.04456824366292358"/>
    <n v="-0.04456824366292358"/>
    <x v="1"/>
    <n v="5.317742755465176"/>
    <n v="-0.2370024548623186"/>
    <n v="-0.237002454862318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71baf7a1496b3d45f4a709bf50ff222dfceeb8dcaf1d20c9c895a8ad63c5eb65"/>
    <n v="1"/>
    <n v="1"/>
  </r>
  <r>
    <s v="ac7c57ec-724f-4797-b69d-fc6ad245daa2"/>
    <d v="2023-04-20T00:00:00"/>
    <x v="14"/>
    <d v="2023-04-20T00:00:00"/>
    <n v="-0.104817319383688"/>
    <n v="-0.104817319383688"/>
    <x v="1"/>
    <n v="5.317742755465176"/>
    <n v="-0.5573915407998864"/>
    <n v="-0.5573915407998864"/>
    <n v="1"/>
    <m/>
    <s v="Helper"/>
    <s v="Bruno Leão - Pessoal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588fe3645047eed6b9854565037906a444451709db98aa258e5f23e1235597"/>
    <n v="1"/>
    <n v="1"/>
  </r>
  <r>
    <s v="04fc4616-f489-4705-9d28-2e7735ce1aa4"/>
    <d v="2023-04-20T00:00:00"/>
    <x v="14"/>
    <d v="2023-04-20T00:00:00"/>
    <n v="-0.0634748410452755"/>
    <n v="-0.0634748410452755"/>
    <x v="1"/>
    <n v="5.317742755465176"/>
    <n v="-0.3375428761228174"/>
    <n v="-0.3375428761228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a266d13d1a5e4e04bae0c7debe2234bd7849954c7aecbfcecb7917527ba7b6"/>
    <n v="1"/>
    <n v="1"/>
  </r>
  <r>
    <s v="bd01130f-f8b5-4458-b176-28d71e7099e4"/>
    <d v="2023-04-20T00:00:00"/>
    <x v="14"/>
    <d v="2023-04-20T00:00:00"/>
    <n v="-0.07791026648109867"/>
    <n v="-0.07791026648109867"/>
    <x v="1"/>
    <n v="5.317742755465176"/>
    <n v="-0.4143067551562237"/>
    <n v="-0.414306755156223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d1cf31ed9e0d94018adf6f523143b7d3c9459647e398cbb4fbb744154d33c85"/>
    <n v="1"/>
    <n v="1"/>
  </r>
  <r>
    <s v="7ebca982-e246-4639-866d-203d5172bb6a"/>
    <d v="2023-04-20T00:00:00"/>
    <x v="14"/>
    <d v="2023-04-20T00:00:00"/>
    <n v="-0.03859471517813549"/>
    <n v="-0.03859471517813549"/>
    <x v="1"/>
    <n v="5.317742755465176"/>
    <n v="-0.2052367670377719"/>
    <n v="-0.205236767037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1be62142d0a2dd0b7930ac711c9695324d217f0fa7d0f5441e2d593b119b2"/>
    <n v="1"/>
    <n v="1"/>
  </r>
  <r>
    <s v="619"/>
    <d v="2023-04-19T00:00:00"/>
    <x v="15"/>
    <d v="2023-04-19T00:00:00"/>
    <n v="200"/>
    <n v="200"/>
    <x v="0"/>
    <n v="1"/>
    <n v="200"/>
    <n v="2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5"/>
    <d v="2023-04-19T00:00:00"/>
    <x v="15"/>
    <d v="2023-04-19T00:00:00"/>
    <n v="-150"/>
    <n v="-150"/>
    <x v="0"/>
    <n v="1"/>
    <n v="-150"/>
    <n v="-150"/>
    <n v="1"/>
    <m/>
    <s v="Btg - Conta Corrente"/>
    <s v="Lumx Studios S/A"/>
    <n v="100"/>
    <s v="Lumx"/>
    <s v="Lumx Studios S/A"/>
    <m/>
    <s v="Fixação de Roteador no Teto, Dispenser Banheiro e Conserto Janel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580"/>
    <d v="2023-04-19T00:00:00"/>
    <x v="15"/>
    <d v="2023-04-19T00:00:00"/>
    <n v="-200"/>
    <n v="-200"/>
    <x v="0"/>
    <n v="1"/>
    <n v="-200"/>
    <n v="-2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19b7938-bbca-47c6-803d-7f5436bb42d0"/>
    <d v="2023-04-19T00:00:00"/>
    <x v="15"/>
    <d v="2023-04-19T00:00:00"/>
    <n v="-0.004181703419629696"/>
    <n v="-0.004181703419629696"/>
    <x v="3"/>
    <n v="9915.412186379928"/>
    <n v="-41.4633130468229"/>
    <n v="-41.46331304682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410c3d8f93d329ecf2be17aa86903552c8564ad180752d5d5645524cee50c2c"/>
    <n v="1"/>
    <n v="1"/>
  </r>
  <r>
    <s v="997826b7-5ec5-4d32-8fcb-9c151db07277"/>
    <d v="2023-04-19T00:00:00"/>
    <x v="15"/>
    <d v="2023-04-19T00:00:00"/>
    <n v="-0.01239738361717919"/>
    <n v="-0.01239738361717919"/>
    <x v="3"/>
    <n v="9915.412186379928"/>
    <n v="-122.9251685970054"/>
    <n v="-122.9251685970054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9c3aed2b-0757-496d-bf23-526d30adabb9"/>
    <d v="2023-04-19T00:00:00"/>
    <x v="15"/>
    <d v="2023-04-19T00:00:00"/>
    <n v="-230.0109598916556"/>
    <n v="-230.0109598916556"/>
    <x v="1"/>
    <n v="5.555555555555555"/>
    <n v="-1277.838666064753"/>
    <n v="-1277.8386660647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d86029a95955b84cbbc79aa35b86c32e63723354a55bcdc674afccf9fb168"/>
    <n v="1"/>
    <n v="1"/>
  </r>
  <r>
    <s v="8efc2250-a191-447b-b258-aef885e0db75"/>
    <d v="2023-04-19T00:00:00"/>
    <x v="15"/>
    <d v="2023-04-19T00:00:00"/>
    <n v="250"/>
    <n v="250"/>
    <x v="1"/>
    <n v="5.555555555555555"/>
    <n v="1388.888888888889"/>
    <n v="1388.888888888889"/>
    <n v="1"/>
    <m/>
    <s v="Ledg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9991590b-9250-483b-bd61-50e6b210ea4a"/>
    <d v="2023-04-19T00:00:00"/>
    <x v="15"/>
    <d v="2023-04-19T00:00:00"/>
    <n v="-20.01110564042552"/>
    <n v="-20.01110564042552"/>
    <x v="1"/>
    <n v="5.555555555555555"/>
    <n v="-111.1728091134751"/>
    <n v="-111.1728091134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0430225ba5d91070b4a2420aa1c03ae86f930b6566bee84da8299636c9640"/>
    <n v="1"/>
    <n v="1"/>
  </r>
  <r>
    <s v="37d622c0-6667-4dda-89f0-719eb6e3b492"/>
    <d v="2023-04-19T00:00:00"/>
    <x v="15"/>
    <d v="2023-04-19T00:00:00"/>
    <n v="-0.0308196075"/>
    <n v="-0.0308196075"/>
    <x v="1"/>
    <n v="5.555555555555555"/>
    <n v="-0.1712200416666667"/>
    <n v="-0.17122004166666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1d9f723db1091aaf25f8fec39761d5225d07335f4530291d3635d52c39f06e"/>
    <n v="1"/>
    <n v="1"/>
  </r>
  <r>
    <s v="dc80ce90-9b21-49d6-b198-04f1aaa2c6d4"/>
    <d v="2023-04-19T00:00:00"/>
    <x v="15"/>
    <d v="2023-04-19T00:00:00"/>
    <n v="-0.0280997"/>
    <n v="-0.0280997"/>
    <x v="1"/>
    <n v="5.555555555555555"/>
    <n v="-0.1561094444444444"/>
    <n v="-0.15610944444444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86a99f82f5697a77bd17568c601e62133509a44d52d2f1c956e94794b1ea3"/>
    <n v="1"/>
    <n v="1"/>
  </r>
  <r>
    <s v="b23a9c3b-065d-47e4-b57d-838b7727330f"/>
    <d v="2023-04-19T00:00:00"/>
    <x v="15"/>
    <d v="2023-04-19T00:00:00"/>
    <n v="-0.01654440711764295"/>
    <n v="-0.01654440711764295"/>
    <x v="1"/>
    <n v="5.555555555555555"/>
    <n v="-0.09191337287579417"/>
    <n v="-0.0919133728757941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8416e8769bac2ae49aefea8cbdf5c65c92f6530e2b27190bde761a2c476cc87a"/>
    <n v="1"/>
    <n v="1"/>
  </r>
  <r>
    <s v="e0b8146a-6ee3-4de5-a9f0-97015e66ca6b"/>
    <d v="2023-04-19T00:00:00"/>
    <x v="15"/>
    <d v="2023-04-19T00:00:00"/>
    <n v="-0.4715640899999999"/>
    <n v="-0.4715640899999999"/>
    <x v="1"/>
    <n v="5.555555555555555"/>
    <n v="-2.6198005"/>
    <n v="-2.6198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dbbdea02c26185ebb64867faa3dfdc8b86a755b4e9c83b95bf4b4135c9433d"/>
    <n v="1"/>
    <n v="1"/>
  </r>
  <r>
    <s v="f1f7af53-f6ff-4426-8324-2351ea54efae"/>
    <d v="2023-04-19T00:00:00"/>
    <x v="15"/>
    <d v="2023-04-19T00:00:00"/>
    <n v="-0.02922912554791311"/>
    <n v="-0.02922912554791311"/>
    <x v="1"/>
    <n v="5.555555555555555"/>
    <n v="-0.1623840308217395"/>
    <n v="-0.1623840308217395"/>
    <n v="1"/>
    <m/>
    <s v="Helper"/>
    <s v="TheNoise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aa541888f83070fe49d9958c0370c18f276822ec95a1744b4b516f7c617f8"/>
    <n v="1"/>
    <n v="1"/>
  </r>
  <r>
    <s v="adb09925-c51e-4940-9efc-ddc791dfc4cf"/>
    <d v="2023-04-19T00:00:00"/>
    <x v="15"/>
    <d v="2023-04-19T00:00:00"/>
    <n v="-250.0043933443062"/>
    <n v="-250.0043933443062"/>
    <x v="1"/>
    <n v="5.555555555555555"/>
    <n v="-1388.913296357257"/>
    <n v="-1388.913296357257"/>
    <n v="1"/>
    <m/>
    <s v="Ledger"/>
    <s v="Help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ff215d4e-a1d3-445d-97fe-419b34436011"/>
    <d v="2023-04-19T00:00:00"/>
    <x v="15"/>
    <d v="2023-04-19T00:00:00"/>
    <n v="-250.89564758"/>
    <n v="-250.89564758"/>
    <x v="1"/>
    <n v="5.555555555555555"/>
    <n v="-1393.864708777778"/>
    <n v="-1393.864708777778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a9344142-d9a1-4626-bb45-185dda6c3b6d"/>
    <d v="2023-04-19T00:00:00"/>
    <x v="15"/>
    <d v="2023-04-19T00:00:00"/>
    <n v="-0.007858429293687"/>
    <n v="-0.007858429293687"/>
    <x v="1"/>
    <n v="5.555555555555555"/>
    <n v="-0.04365794052048333"/>
    <n v="-0.04365794052048333"/>
    <n v="1"/>
    <m/>
    <s v="Help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1ed22962c1fbf0fe2d2c6df21ac299fcde9c4db99cfa430a5bd36a86aa6b6"/>
    <n v="1"/>
    <n v="1"/>
  </r>
  <r>
    <s v="450"/>
    <d v="2023-04-18T00:00:00"/>
    <x v="16"/>
    <d v="2023-04-18T00:00:00"/>
    <n v="6150"/>
    <n v="6150"/>
    <x v="0"/>
    <n v="1"/>
    <n v="6150"/>
    <n v="6150"/>
    <n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73"/>
    <s v="Round de Captação"/>
    <s v="Others"/>
    <s v="Operating Costs"/>
    <s v="Operating Costs"/>
    <x v="1"/>
    <m/>
    <m/>
    <n v="0"/>
    <n v="0"/>
  </r>
  <r>
    <s v="5526"/>
    <d v="2023-04-18T00:00:00"/>
    <x v="16"/>
    <d v="2023-04-20T00:00:00"/>
    <n v="-6981.95"/>
    <n v="-6981.95"/>
    <x v="0"/>
    <n v="1"/>
    <n v="-6981.95"/>
    <n v="-6981.95"/>
    <n v="1"/>
    <m/>
    <s v="Btg - Conta Corrente"/>
    <s v="Ministerio da Fazenda"/>
    <n v="100"/>
    <s v="Lumx"/>
    <s v="Ministerio da Fazenda"/>
    <m/>
    <s v="Contribuição Social e Contribuição Patronal"/>
    <m/>
    <s v="Btg - Conta Corrente"/>
    <m/>
    <x v="41"/>
    <s v="Despesas com Pessoal"/>
    <s v="People"/>
    <s v="People"/>
    <s v="People"/>
    <x v="9"/>
    <m/>
    <m/>
    <n v="0"/>
    <n v="0"/>
  </r>
  <r>
    <s v="620"/>
    <d v="2023-04-18T00:00:00"/>
    <x v="16"/>
    <d v="2023-04-18T00:00:00"/>
    <n v="1750"/>
    <n v="1750"/>
    <x v="0"/>
    <n v="1"/>
    <n v="1750"/>
    <n v="175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151"/>
    <d v="2023-04-18T00:00:00"/>
    <x v="16"/>
    <d v="2023-04-20T00:00:00"/>
    <n v="-553.51"/>
    <n v="-553.51"/>
    <x v="0"/>
    <n v="1"/>
    <n v="-553.51"/>
    <n v="-553.51"/>
    <n v="1"/>
    <m/>
    <s v="Btg - Conta Corrente"/>
    <s v="Ministerio da Fazenda"/>
    <n v="100"/>
    <s v="Lumx"/>
    <s v="Ministerio da Fazenda"/>
    <m/>
    <s v="Retenções Corporate - Lf"/>
    <m/>
    <s v="Btg - Conta Corrente"/>
    <m/>
    <x v="1"/>
    <s v="Corporate/Societário"/>
    <s v="Legal"/>
    <s v="Operating Costs"/>
    <s v="Operating Costs"/>
    <x v="1"/>
    <m/>
    <m/>
    <n v="0"/>
    <n v="0"/>
  </r>
  <r>
    <s v="9245"/>
    <d v="2023-04-18T00:00:00"/>
    <x v="16"/>
    <d v="2023-04-18T00:00:00"/>
    <n v="-40"/>
    <n v="-40"/>
    <x v="0"/>
    <n v="1"/>
    <n v="-40"/>
    <n v="-40"/>
    <n v="1"/>
    <m/>
    <s v="Btg - Conta Corrente"/>
    <s v="Lumx Studios S/A"/>
    <n v="100"/>
    <s v="Financeiro"/>
    <s v="Lumx Studios S/A"/>
    <m/>
    <s v="Cópias de Chaves e Tesoura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581"/>
    <d v="2023-04-18T00:00:00"/>
    <x v="16"/>
    <d v="2023-04-18T00:00:00"/>
    <n v="-1750"/>
    <n v="-1750"/>
    <x v="0"/>
    <n v="1"/>
    <n v="-1750"/>
    <n v="-175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ecbd078-e72d-4a9e-ac76-4434045abb80"/>
    <d v="2023-04-18T00:00:00"/>
    <x v="16"/>
    <d v="2023-04-18T00:00:00"/>
    <n v="-0.02562712680599858"/>
    <n v="-0.02562712680599858"/>
    <x v="1"/>
    <n v="5.862931465732866"/>
    <n v="-0.1502500881272153"/>
    <n v="-0.150250088127215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bcfd3460e5820e394661c88059f9edcb7374503a159ce58f1a7c6bfaa7ea9b3"/>
    <n v="1"/>
    <n v="1"/>
  </r>
  <r>
    <s v="0488d0ce-d6c1-4d8c-a876-75e816e29db5"/>
    <d v="2023-04-18T00:00:00"/>
    <x v="16"/>
    <d v="2023-04-18T00:00:00"/>
    <n v="-0.007303162628454"/>
    <n v="-0.007303162628454"/>
    <x v="1"/>
    <n v="5.862931465732866"/>
    <n v="-0.0428179419737273"/>
    <n v="-0.042817941973727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3769bcebd5c9fc3a5f33c94afaed9bde07322662f045f4cf182aad285524e4"/>
    <n v="1"/>
    <n v="1"/>
  </r>
  <r>
    <s v="be5ac42c-32d2-45aa-992c-8eec0f069cd2"/>
    <d v="2023-04-18T00:00:00"/>
    <x v="16"/>
    <d v="2023-04-18T00:00:00"/>
    <n v="-0.005380577244928683"/>
    <n v="-0.005380577244928683"/>
    <x v="1"/>
    <n v="5.862931465732866"/>
    <n v="-0.03154595563309863"/>
    <n v="-0.0315459556330986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a163271364417696a6dd542978955155c5961f6e8da0350aebea871dfec5aa"/>
    <n v="1"/>
    <n v="1"/>
  </r>
  <r>
    <s v="384c0d3f-12a0-49a3-bd88-928e1aa79aad"/>
    <d v="2023-04-18T00:00:00"/>
    <x v="16"/>
    <d v="2023-04-18T00:00:00"/>
    <n v="-0.005789559519231516"/>
    <n v="-0.005789559519231516"/>
    <x v="1"/>
    <n v="5.862931465732866"/>
    <n v="-0.0339437906780357"/>
    <n v="-0.0339437906780357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09e25f0938ae0b5cbda3d4656cb1f08e47eccfc84c9a1f5102d560fe8a78d73"/>
    <n v="1"/>
    <n v="1"/>
  </r>
  <r>
    <s v="74eff13c-d5aa-4bc6-a968-22aa35fc16c3"/>
    <d v="2023-04-18T00:00:00"/>
    <x v="16"/>
    <d v="2023-04-18T00:00:00"/>
    <n v="-0.005749893572209073"/>
    <n v="-0.005749893572209073"/>
    <x v="1"/>
    <n v="5.862931465732866"/>
    <n v="-0.03371123194911972"/>
    <n v="-0.03371123194911972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25ee0e3ca7b44c7eb75f533478c77c671a4d70d0c8de5a36db8908b8dfa9ac"/>
    <n v="1"/>
    <n v="1"/>
  </r>
  <r>
    <s v="d8c52b9e-cd7f-49dd-9551-cae5c0b4e99a"/>
    <d v="2023-04-18T00:00:00"/>
    <x v="16"/>
    <d v="2023-04-18T00:00:00"/>
    <n v="-0.0142461807219942"/>
    <n v="-0.0142461807219942"/>
    <x v="1"/>
    <n v="5.862931465732866"/>
    <n v="-0.08352438122149676"/>
    <n v="-0.0835243812214967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c47143658b99607bf4cabdac1959b7b7120a91cbc798acfe9649ea581df6722"/>
    <n v="1"/>
    <n v="1"/>
  </r>
  <r>
    <s v="7f70b7d6-7d4f-4351-9e47-20e82d84067c"/>
    <d v="2023-04-18T00:00:00"/>
    <x v="16"/>
    <d v="2023-04-18T00:00:00"/>
    <n v="-0.01401399139505778"/>
    <n v="-0.01401399139505778"/>
    <x v="1"/>
    <n v="5.862931465732866"/>
    <n v="-0.0821630711105939"/>
    <n v="-0.08216307111059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7d0a4129500b7bf23a7796d1ec2508b783838ab871b5d88b1bf8c8989ea37797"/>
    <n v="1"/>
    <n v="1"/>
  </r>
  <r>
    <s v="17dc0a7a-f093-4276-b8f2-b50558cc211c"/>
    <d v="2023-04-18T00:00:00"/>
    <x v="16"/>
    <d v="2023-04-18T00:00:00"/>
    <n v="-0.01427818258857748"/>
    <n v="-0.01427818258857748"/>
    <x v="1"/>
    <n v="5.862931465732866"/>
    <n v="-0.08371200597205004"/>
    <n v="-0.0837120059720500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8cf74447e6fd2b1aad6b8b993ad7ddeaf6366afb0ffa8195db147d1233f8c3d"/>
    <n v="1"/>
    <n v="1"/>
  </r>
  <r>
    <s v="014eab8c-4496-4bec-b614-65098df06e98"/>
    <d v="2023-04-18T00:00:00"/>
    <x v="16"/>
    <d v="2023-04-18T00:00:00"/>
    <n v="-0.01773924654709761"/>
    <n v="-0.01773924654709761"/>
    <x v="1"/>
    <n v="5.862931465732866"/>
    <n v="-0.1040039867593717"/>
    <n v="-0.104003986759371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6f349c1e813d8ecbf695050eef1123ae9a6812f9e69039aebd4a2d7333eae6f"/>
    <n v="1"/>
    <n v="1"/>
  </r>
  <r>
    <s v="16558b16-28c9-488d-9634-61d9360bd262"/>
    <d v="2023-04-18T00:00:00"/>
    <x v="16"/>
    <d v="2023-04-18T00:00:00"/>
    <n v="-0.01617491337681193"/>
    <n v="-0.01617491337681193"/>
    <x v="1"/>
    <n v="5.862931465732866"/>
    <n v="-0.09483240859241414"/>
    <n v="-0.0948324085924141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7962902f8ccb21945f328dc335c401de43effc8423bdef3a5a9bedf0dd3b5dc"/>
    <n v="1"/>
    <n v="1"/>
  </r>
  <r>
    <s v="2edf8b82-fdd9-488b-9fc5-61bbc3ea4745"/>
    <d v="2023-04-18T00:00:00"/>
    <x v="16"/>
    <d v="2023-04-18T00:00:00"/>
    <n v="-0.01548049474954364"/>
    <n v="-0.01548049474954364"/>
    <x v="1"/>
    <n v="5.862931465732866"/>
    <n v="-0.09076107977221183"/>
    <n v="-0.090761079772211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4d915c34a90b86018361000e8a9bd6cd4dfed27228b97cebf3aed42df78c534"/>
    <n v="1"/>
    <n v="1"/>
  </r>
  <r>
    <s v="b87df214-50f0-4812-9864-632781f1aba1"/>
    <d v="2023-04-18T00:00:00"/>
    <x v="16"/>
    <d v="2023-04-18T00:00:00"/>
    <n v="-0.01624909510788973"/>
    <n v="-0.01624909510788973"/>
    <x v="1"/>
    <n v="5.862931465732866"/>
    <n v="-0.0952673309977327"/>
    <n v="-0.095267330997732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27b9187ebf5c207ca26782f5dd231d92354c9b56aed51d0125ce34d8830e519"/>
    <n v="1"/>
    <n v="1"/>
  </r>
  <r>
    <s v="aafbeed7-029f-4c2a-9480-8f49b94e3e9d"/>
    <d v="2023-04-18T00:00:00"/>
    <x v="16"/>
    <d v="2023-04-18T00:00:00"/>
    <n v="-0.005312041255753884"/>
    <n v="-0.005312041255753884"/>
    <x v="1"/>
    <n v="5.862931465732866"/>
    <n v="-0.03114413382563058"/>
    <n v="-0.03114413382563058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43d1d27ca4e036a793ba3bef1b50f26874e241a17246adb260f72d7b7da0d09"/>
    <n v="1"/>
    <n v="1"/>
  </r>
  <r>
    <s v="449ec7ec-ccb5-441d-bb46-8e21f057cfba"/>
    <d v="2023-04-18T00:00:00"/>
    <x v="16"/>
    <d v="2023-04-18T00:00:00"/>
    <n v="-100.0151314866351"/>
    <n v="-100.0151314866351"/>
    <x v="1"/>
    <n v="5.862931465732866"/>
    <n v="-586.3818614424027"/>
    <n v="-586.38186144240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ae0e6fd178acef184521b7e3a44e82f042d9b4dc898f402edfb9a5c8b56dc"/>
    <n v="1"/>
    <n v="1"/>
  </r>
  <r>
    <s v="148ca54e-b277-4b97-bc2e-5a54617e6bf7"/>
    <d v="2023-04-18T00:00:00"/>
    <x v="16"/>
    <d v="2023-04-18T00:00:00"/>
    <n v="250.89564758"/>
    <n v="250.89564758"/>
    <x v="1"/>
    <n v="5.862931465732866"/>
    <n v="1470.983986812206"/>
    <n v="1470.983986812206"/>
    <n v="1"/>
    <m/>
    <s v="Conversão M.B."/>
    <s v="Ledger"/>
    <m/>
    <m/>
    <m/>
    <m/>
    <s v="Conversão monetária"/>
    <m/>
    <s v="Ledger"/>
    <m/>
    <x v="71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c8887da0-f754-4589-851c-92f09b926c07"/>
    <d v="2023-04-18T00:00:00"/>
    <x v="16"/>
    <d v="2023-04-18T00:00:00"/>
    <n v="-0.0213666012"/>
    <n v="-0.0213666012"/>
    <x v="1"/>
    <n v="5.862931465732866"/>
    <n v="-0.1252709184912456"/>
    <n v="-0.1252709184912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e265a26478343bc956b490ac450e20be5854e62fd6186c3957ecc284829c9"/>
    <n v="1"/>
    <n v="1"/>
  </r>
  <r>
    <s v="af5d00f8-507e-4e64-8fc9-09a10a7d0bf6"/>
    <d v="2023-04-18T00:00:00"/>
    <x v="16"/>
    <d v="2023-04-18T00:00:00"/>
    <n v="-1.018413062079285"/>
    <n v="-1.018413062079285"/>
    <x v="1"/>
    <n v="5.862931465732866"/>
    <n v="-5.970885986777999"/>
    <n v="-5.970885986777999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658a5fb9804de871a3cfb3e4a787d47da4f8a31516187aa344c77d3f74860005"/>
    <n v="1"/>
    <n v="1"/>
  </r>
  <r>
    <s v="ef8ae402-dbba-49fe-9f0f-7047d7291a15"/>
    <d v="2023-04-18T00:00:00"/>
    <x v="16"/>
    <d v="2023-04-18T00:00:00"/>
    <n v="-1.105170681884935"/>
    <n v="-1.105170681884935"/>
    <x v="1"/>
    <n v="5.862931465732866"/>
    <n v="-6.479539965828634"/>
    <n v="-6.47953996582863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3df4e58e7cc227ff2f991b9c85eb46abb95a6854fcc8810b9b80de3bba66668"/>
    <n v="1"/>
    <n v="1"/>
  </r>
  <r>
    <s v="3d3186b7-0be8-47af-98cb-5004dbbb0299"/>
    <d v="2023-04-18T00:00:00"/>
    <x v="16"/>
    <d v="2023-04-18T00:00:00"/>
    <n v="-1.005174526371566"/>
    <n v="-1.005174526371566"/>
    <x v="1"/>
    <n v="5.862931465732866"/>
    <n v="-5.893269359216984"/>
    <n v="-5.89326935921698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ba59b87a8e7996622ae2d501cef49355ecab3170f888ea1622b8ced5ee16a23"/>
    <n v="1"/>
    <n v="1"/>
  </r>
  <r>
    <s v="16d5ba75-9473-4f35-8385-500143d41e81"/>
    <d v="2023-04-18T00:00:00"/>
    <x v="16"/>
    <d v="2023-04-18T00:00:00"/>
    <n v="-0.01419964535994044"/>
    <n v="-0.01419964535994044"/>
    <x v="1"/>
    <n v="5.862931465732866"/>
    <n v="-0.08325154758304248"/>
    <n v="-0.0832515475830424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570a9e54500410d0c2acb1af2d18b0e07003a833907dc040c2232bb9dff0d18"/>
    <n v="1"/>
    <n v="1"/>
  </r>
  <r>
    <s v="4cd78c75-c41e-41cd-9dae-69cd3a33c27c"/>
    <d v="2023-04-18T00:00:00"/>
    <x v="16"/>
    <d v="2023-04-18T00:00:00"/>
    <n v="-0.01514318654326706"/>
    <n v="-0.01514318654326706"/>
    <x v="1"/>
    <n v="5.862931465732866"/>
    <n v="-0.08878346487598293"/>
    <n v="-0.0887834648759829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25e37c8dd543cd5709c21fc1a674f5119bb0c113d908c0567640bc08ba0e608"/>
    <n v="1"/>
    <n v="1"/>
  </r>
  <r>
    <s v="0cdd8fc0-7406-40f3-a08d-f155ea50345b"/>
    <d v="2023-04-18T00:00:00"/>
    <x v="16"/>
    <d v="2023-04-18T00:00:00"/>
    <n v="-0.01453201861083231"/>
    <n v="-0.01453201861083231"/>
    <x v="1"/>
    <n v="5.862931465732866"/>
    <n v="-0.08520022917406439"/>
    <n v="-0.085200229174064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0bab7fdedf16b558b062844d8b4a7f2edfea410f54ddf5343f08892b85e4fd"/>
    <n v="1"/>
    <n v="1"/>
  </r>
  <r>
    <s v="02949387-ab71-4bc8-adc2-f6dfca720dc5"/>
    <d v="2023-04-18T00:00:00"/>
    <x v="16"/>
    <d v="2023-04-18T00:00:00"/>
    <n v="-0.0158619401377945"/>
    <n v="-0.0158619401377945"/>
    <x v="1"/>
    <n v="5.862931465732866"/>
    <n v="-0.09299746794144649"/>
    <n v="-0.0929974679414464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038ca7cd976fee31e526b7ae1a42f83e9bb208a294a12e3288323638f9bdecd"/>
    <n v="1"/>
    <n v="1"/>
  </r>
  <r>
    <s v="8e11d3a5-f0e2-411f-a23b-511d1422f5e0"/>
    <d v="2023-04-18T00:00:00"/>
    <x v="16"/>
    <d v="2023-04-18T00:00:00"/>
    <n v="-0.01498442187717775"/>
    <n v="-0.01498442187717775"/>
    <x v="1"/>
    <n v="5.862931465732866"/>
    <n v="-0.08785263851952137"/>
    <n v="-0.0878526385195213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da734037cc3e1bb092e5182052b6cbe730d9b897ab8f83d05ea02ed384d2dfa"/>
    <n v="1"/>
    <n v="1"/>
  </r>
  <r>
    <s v="490ca396-6fd7-461d-b055-c224aeec2763"/>
    <d v="2023-04-18T00:00:00"/>
    <x v="16"/>
    <d v="2023-04-18T00:00:00"/>
    <n v="-0.01508561911006154"/>
    <n v="-0.01508561911006154"/>
    <x v="1"/>
    <n v="5.862931465732866"/>
    <n v="-0.08844595096044083"/>
    <n v="-0.088445950960440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6e561633398164cbac6ca4b4cafc68f96dd1a6b6f0fcbdd3c8b705ba888fda"/>
    <n v="1"/>
    <n v="1"/>
  </r>
  <r>
    <s v="46bb9488-8b20-4223-a711-b87f880fe318"/>
    <d v="2023-04-18T00:00:00"/>
    <x v="16"/>
    <d v="2023-04-18T00:00:00"/>
    <n v="-0.0148552260947062"/>
    <n v="-0.0148552260947062"/>
    <x v="1"/>
    <n v="5.862931465732866"/>
    <n v="-0.08709517250122896"/>
    <n v="-0.0870951725012289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e0b531c0af3e2036f34b95958d08a660d17b825674a7424019a7a54c5c52f4b"/>
    <n v="1"/>
    <n v="1"/>
  </r>
  <r>
    <s v="99d93e7d-2a00-48f6-917b-ddbead66613c"/>
    <d v="2023-04-18T00:00:00"/>
    <x v="16"/>
    <d v="2023-04-18T00:00:00"/>
    <n v="-0.01921791123087389"/>
    <n v="-0.01921791123087389"/>
    <x v="1"/>
    <n v="5.862931465732866"/>
    <n v="-0.1126732964611515"/>
    <n v="-0.1126732964611515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8ca46692db096f7d45d88ce8f7b8eba0c935f0dca8fe892f4c577a1603b401c"/>
    <n v="1"/>
    <n v="1"/>
  </r>
  <r>
    <s v="f0961b44-7382-4934-b7d5-1fbaedf59558"/>
    <d v="2023-04-18T00:00:00"/>
    <x v="16"/>
    <d v="2023-04-18T00:00:00"/>
    <n v="-0.01447501014412524"/>
    <n v="-0.01447501014412524"/>
    <x v="1"/>
    <n v="5.862931465732866"/>
    <n v="-0.08486599244079428"/>
    <n v="-0.0848659924407942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46fb4c7bac48655ec7f884afdbeafc02f3460bd44d0ea86b26257c060e09720"/>
    <n v="1"/>
    <n v="1"/>
  </r>
  <r>
    <s v="0bfdc69f-0a34-4842-b15c-662c0cf7e033"/>
    <d v="2023-04-18T00:00:00"/>
    <x v="16"/>
    <d v="2023-04-18T00:00:00"/>
    <n v="-0.01433346563512035"/>
    <n v="-0.01433346563512035"/>
    <x v="1"/>
    <n v="5.862931465732866"/>
    <n v="-0.0840361266851478"/>
    <n v="-0.084036126685147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5b26aee246889eabc7009b3fe4c99ee9c1a0862b32d40a9b4df1d59327d908b"/>
    <n v="1"/>
    <n v="1"/>
  </r>
  <r>
    <s v="9252fc84-e834-4af6-99b1-d528b58d58c4"/>
    <d v="2023-04-18T00:00:00"/>
    <x v="16"/>
    <d v="2023-04-18T00:00:00"/>
    <n v="-0.2585622904"/>
    <n v="-0.2585622904"/>
    <x v="1"/>
    <n v="5.862931465732866"/>
    <n v="-1.515932988238119"/>
    <n v="-1.5159329882381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52c702ed8829da76402b215c1a428035fcbc592dc7ce291cfd586fadb0232b"/>
    <n v="1"/>
    <n v="1"/>
  </r>
  <r>
    <s v="041e3ec1-4c42-4d0e-b8d0-6520b478cfae"/>
    <d v="2023-04-18T00:00:00"/>
    <x v="16"/>
    <d v="2023-04-18T00:00:00"/>
    <n v="-0.09326650135337643"/>
    <n v="-0.09326650135337643"/>
    <x v="1"/>
    <n v="5.862931465732866"/>
    <n v="-0.5468151054835276"/>
    <n v="-0.546815105483527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679d658c55e848a4bf6135a1fd6f3b23795d8e2b472c2d2d9d5a4de2bbd228e0"/>
    <n v="1"/>
    <n v="1"/>
  </r>
  <r>
    <s v="b02aa6e4-4f03-4b5f-8c1a-f41167614990"/>
    <d v="2023-04-18T00:00:00"/>
    <x v="16"/>
    <d v="2023-04-18T00:00:00"/>
    <n v="-0.00468864535057794"/>
    <n v="-0.00468864535057794"/>
    <x v="1"/>
    <n v="5.862931465732866"/>
    <n v="-0.02748920635756551"/>
    <n v="-0.02748920635756551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9c554724a06c0bfdba6724261f164af479f5fdf8b8f60ff7150c078b7c8e9f1"/>
    <n v="1"/>
    <n v="1"/>
  </r>
  <r>
    <s v="5d3627e8-0aa4-4b38-b59b-aa16e045a793"/>
    <d v="2023-04-18T00:00:00"/>
    <x v="16"/>
    <d v="2023-04-18T00:00:00"/>
    <n v="-0.01483262560768803"/>
    <n v="-0.01483262560768803"/>
    <x v="1"/>
    <n v="5.862931465732866"/>
    <n v="-0.08696266739474924"/>
    <n v="-0.0869626673947492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1142bb94eafc31b0cef10e4d00fd7633e020890283a2db5bc8ff9f848d08ea"/>
    <n v="1"/>
    <n v="1"/>
  </r>
  <r>
    <s v="83270b32-16a4-4d57-872f-49a75366284d"/>
    <d v="2023-04-18T00:00:00"/>
    <x v="16"/>
    <d v="2023-04-18T00:00:00"/>
    <n v="-0.01506685858360485"/>
    <n v="-0.01506685858360485"/>
    <x v="1"/>
    <n v="5.862931465732866"/>
    <n v="-0.08833595927956421"/>
    <n v="-0.08833595927956421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e5319bcd572753129aa6ff02a28d21fbd8a9e7946553f798d2c79054af01442"/>
    <n v="1"/>
    <n v="1"/>
  </r>
  <r>
    <s v="410"/>
    <d v="2023-04-17T00:00:00"/>
    <x v="17"/>
    <d v="2023-04-01T00:00:00"/>
    <n v="0.9399999999999999"/>
    <n v="0.9399999999999999"/>
    <x v="0"/>
    <n v="1"/>
    <n v="0.9399999999999999"/>
    <n v="0.9399999999999999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9"/>
    <d v="2023-04-17T00:00:00"/>
    <x v="17"/>
    <d v="2023-04-01T00:00:00"/>
    <n v="3.25"/>
    <n v="3.25"/>
    <x v="0"/>
    <n v="1"/>
    <n v="3.25"/>
    <n v="3.25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5185"/>
    <d v="2023-04-17T00:00:00"/>
    <x v="17"/>
    <d v="2023-04-17T00:00:00"/>
    <n v="-37.21"/>
    <n v="-37.38"/>
    <x v="0"/>
    <n v="1"/>
    <n v="-37.21"/>
    <n v="-37.38"/>
    <n v="1"/>
    <m/>
    <s v="Mercado Pago"/>
    <s v="Npm Inc"/>
    <n v="100"/>
    <s v="Tecnologia"/>
    <s v="Npm Inc"/>
    <m/>
    <s v="Software - Npm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621"/>
    <d v="2023-04-17T00:00:00"/>
    <x v="17"/>
    <d v="2023-04-17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22"/>
    <d v="2023-04-17T00:00:00"/>
    <x v="17"/>
    <d v="2023-04-17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048"/>
    <d v="2023-04-17T00:00:00"/>
    <x v="17"/>
    <d v="2023-04-17T00:00:00"/>
    <n v="-254.99"/>
    <n v="-254.99"/>
    <x v="0"/>
    <n v="1"/>
    <n v="-254.99"/>
    <n v="-254.99"/>
    <n v="1"/>
    <m/>
    <s v="Btg - Conta Corrente"/>
    <s v="Amanda Marques Ramos Pimentel"/>
    <n v="100"/>
    <s v="Marketing"/>
    <s v="Amanda Marques Ramos Pimentel"/>
    <m/>
    <s v="Adesivos para Web-Summit (Reembolso a Amanda)"/>
    <m/>
    <s v="Btg - Conta Corrente"/>
    <m/>
    <x v="74"/>
    <s v="Despesa de Marketing"/>
    <s v="Marketing"/>
    <s v="Operating Costs"/>
    <s v="Operating Costs"/>
    <x v="8"/>
    <m/>
    <m/>
    <n v="0"/>
    <n v="0"/>
  </r>
  <r>
    <s v="9198"/>
    <d v="2023-04-17T00:00:00"/>
    <x v="17"/>
    <d v="2023-04-17T00:00:00"/>
    <n v="-100"/>
    <n v="-100"/>
    <x v="0"/>
    <n v="1"/>
    <n v="-100"/>
    <n v="-100"/>
    <n v="1"/>
    <m/>
    <s v="Btg - Conta Corrente"/>
    <s v="Lumx Studios S/A"/>
    <n v="100"/>
    <s v="Lumx"/>
    <s v="Lumx Studios S/A"/>
    <m/>
    <s v="Fixação de Câmeras no Tet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210"/>
    <d v="2023-04-17T00:00:00"/>
    <x v="17"/>
    <d v="2023-04-17T00:00:00"/>
    <n v="-35.77"/>
    <n v="-35.77"/>
    <x v="0"/>
    <n v="1"/>
    <n v="-35.77"/>
    <n v="-35.77"/>
    <n v="1"/>
    <m/>
    <s v="Mercado Pago"/>
    <s v="Mercadolivre.com Atividades de Internet Ltda"/>
    <n v="100"/>
    <s v="Lumx"/>
    <s v="Mercadolivre.com Atividades de Internet Ltda"/>
    <m/>
    <s v="Compra de Fio Ethernet 20metros"/>
    <m/>
    <s v="Mercado Pago"/>
    <m/>
    <x v="63"/>
    <s v="Material de Uso e Consumo"/>
    <s v="Office"/>
    <s v="Administrative Costs"/>
    <s v="Administrative Costs"/>
    <x v="5"/>
    <m/>
    <m/>
    <n v="0"/>
    <n v="0"/>
  </r>
  <r>
    <s v="9582"/>
    <d v="2023-04-17T00:00:00"/>
    <x v="17"/>
    <d v="2023-04-17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83"/>
    <d v="2023-04-17T00:00:00"/>
    <x v="17"/>
    <d v="2023-04-17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dd012e9f-115f-4c79-8d78-681b999d9c6e"/>
    <d v="2023-04-17T00:00:00"/>
    <x v="17"/>
    <d v="2023-04-17T00:00:00"/>
    <n v="-0.0184917645"/>
    <n v="-0.0184917645"/>
    <x v="1"/>
    <n v="5.741293532338307"/>
    <n v="-0.1061666479253731"/>
    <n v="-0.10616664792537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ccac627a5d1a508d79bb0120b419b5e4678c29cb8fc72dde5da4ab28296d46"/>
    <n v="1"/>
    <n v="1"/>
  </r>
  <r>
    <s v="60bc77da-0ccd-484f-ae07-2d8b15837457"/>
    <d v="2023-04-17T00:00:00"/>
    <x v="17"/>
    <d v="2023-04-17T00:00:00"/>
    <n v="-0.0233394668"/>
    <n v="-0.0233394668"/>
    <x v="1"/>
    <n v="5.741293532338307"/>
    <n v="-0.1339987297870646"/>
    <n v="-0.1339987297870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e867602cb61f5b696c8d88b7f3ace82c63a128fe926b95475ade8950fdd58e"/>
    <n v="1"/>
    <n v="1"/>
  </r>
  <r>
    <s v="bf2898dd-72f5-41c1-a3f2-315657239a94"/>
    <d v="2023-04-17T00:00:00"/>
    <x v="17"/>
    <d v="2023-04-17T00:00:00"/>
    <n v="-0.0242462"/>
    <n v="-0.0242462"/>
    <x v="1"/>
    <n v="5.741293532338307"/>
    <n v="-0.1392045512437811"/>
    <n v="-0.1392045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ef1254815a440fdbb554eaf418a282eac8114585ca3bc5b017e6116201e052"/>
    <n v="1"/>
    <n v="1"/>
  </r>
  <r>
    <s v="111dfdc1-8b50-42f7-92fe-3a5205728bc2"/>
    <d v="2023-04-17T00:00:00"/>
    <x v="17"/>
    <d v="2023-04-17T00:00:00"/>
    <n v="-0.016401231"/>
    <n v="-0.016401231"/>
    <x v="1"/>
    <n v="5.741293532338307"/>
    <n v="-0.09416428146268654"/>
    <n v="-0.09416428146268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955c8ddf30bb462d0add7d2efee1147d00f7a9c80caf192ec26be1dcbeb9e6"/>
    <n v="1"/>
    <n v="1"/>
  </r>
  <r>
    <s v="f8f7ad3e-19f6-473f-b538-dd379dbcd9f9"/>
    <d v="2023-04-17T00:00:00"/>
    <x v="17"/>
    <d v="2023-04-17T00:00:00"/>
    <n v="-0.0257939"/>
    <n v="-0.0257939"/>
    <x v="1"/>
    <n v="5.741293532338307"/>
    <n v="-0.1480903512437811"/>
    <n v="-0.1480903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e3808df4b0e60bcd2fb7f7b844e9240d308a8ee732e539870cbd77d5ad676"/>
    <n v="1"/>
    <n v="1"/>
  </r>
  <r>
    <s v="9199"/>
    <d v="2023-04-16T00:00:00"/>
    <x v="18"/>
    <d v="2023-04-16T00:00:00"/>
    <n v="-100.15"/>
    <n v="-100.15"/>
    <x v="0"/>
    <n v="1"/>
    <n v="-100.15"/>
    <n v="-100.15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0"/>
    <d v="2023-04-16T00:00:00"/>
    <x v="18"/>
    <d v="2023-04-16T00:00:00"/>
    <n v="-5.39"/>
    <n v="-5.39"/>
    <x v="0"/>
    <n v="1"/>
    <n v="-5.39"/>
    <n v="-5.39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ac5740a7-a06a-4a07-b45e-ce29bd2b74d4"/>
    <d v="2023-04-16T00:00:00"/>
    <x v="18"/>
    <d v="2023-04-16T00:00:00"/>
    <n v="-0.0153521163"/>
    <n v="-0.0153521163"/>
    <x v="1"/>
    <n v="5.899352267065272"/>
    <n v="-0.09056754209865471"/>
    <n v="-0.090567542098654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c93a6e4cdb19603e105af0273257f144ef7c4e0266b7d6e2d969016e649edf"/>
    <n v="1"/>
    <n v="1"/>
  </r>
  <r>
    <s v="9201"/>
    <d v="2023-04-15T00:00:00"/>
    <x v="19"/>
    <d v="2023-04-15T00:00:00"/>
    <n v="-420.61"/>
    <n v="-420.61"/>
    <x v="0"/>
    <n v="1"/>
    <n v="-420.61"/>
    <n v="-420.61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2"/>
    <d v="2023-04-15T00:00:00"/>
    <x v="19"/>
    <d v="2023-04-15T00:00:00"/>
    <n v="-22.63"/>
    <n v="-22.63"/>
    <x v="0"/>
    <n v="1"/>
    <n v="-22.63"/>
    <n v="-22.63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3"/>
    <d v="2023-04-15T00:00:00"/>
    <x v="19"/>
    <d v="2023-04-15T00:00:00"/>
    <n v="-75.11"/>
    <n v="-75.11"/>
    <x v="0"/>
    <n v="1"/>
    <n v="-75.11"/>
    <n v="-75.11"/>
    <n v="1"/>
    <m/>
    <s v="Cartão de Crédito - Conta Simples"/>
    <s v="Postman"/>
    <n v="100"/>
    <s v="Tecnologia"/>
    <s v="Postman"/>
    <m/>
    <s v="Software - Postman"/>
    <m/>
    <s v="Cartão de Crédito - Conta Simples"/>
    <m/>
    <x v="27"/>
    <s v="Software"/>
    <s v="Technology &amp; Infrastructure"/>
    <s v="Technology &amp; Infrastructure"/>
    <s v="Technology &amp; Infrastructure"/>
    <x v="3"/>
    <m/>
    <m/>
    <n v="0"/>
    <n v="0"/>
  </r>
  <r>
    <s v="9204"/>
    <d v="2023-04-15T00:00:00"/>
    <x v="19"/>
    <d v="2023-04-15T00:00:00"/>
    <n v="-4.04"/>
    <n v="-4.04"/>
    <x v="0"/>
    <n v="1"/>
    <n v="-4.04"/>
    <n v="-4.04"/>
    <n v="1"/>
    <m/>
    <s v="Cartão de Crédito - Conta Simples"/>
    <s v="Ministerio da Fazenda"/>
    <n v="100"/>
    <s v="Tecnologia"/>
    <s v="Ministerio da Fazenda"/>
    <m/>
    <s v="Iof Postman"/>
    <m/>
    <s v="Cartão de Crédito - Conta Simples"/>
    <m/>
    <x v="58"/>
    <s v="Taxas"/>
    <s v="Tax And Fees"/>
    <s v="Tax And Fees"/>
    <s v="Tax And Fees"/>
    <x v="13"/>
    <m/>
    <m/>
    <n v="0"/>
    <n v="0"/>
  </r>
  <r>
    <s v="9b742d7e-d77a-48cc-9e12-8b7e9cdfeded"/>
    <d v="2023-04-15T00:00:00"/>
    <x v="19"/>
    <d v="2023-04-15T00:00:00"/>
    <n v="-0.0162809034"/>
    <n v="-0.0162809034"/>
    <x v="1"/>
    <n v="5.837487537387837"/>
    <n v="-0.09503957069491524"/>
    <n v="-0.09503957069491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63547882b79b6a4696ac3ae10147ea37461d98e852abc535838f04de6db06f"/>
    <n v="1"/>
    <n v="1"/>
  </r>
  <r>
    <s v="92e7da91-c261-4720-a10f-cd6cdbe39938"/>
    <d v="2023-04-15T00:00:00"/>
    <x v="19"/>
    <d v="2023-04-15T00:00:00"/>
    <n v="-0.0150073659"/>
    <n v="-0.0150073659"/>
    <x v="1"/>
    <n v="5.837487537387837"/>
    <n v="-0.0876053114102692"/>
    <n v="-0.08760531141026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ffab52d90331c2b38bd8cd6982410a3f8351cd0addd56cd622a32f64d596a"/>
    <n v="1"/>
    <n v="1"/>
  </r>
  <r>
    <s v="63c01f6f-3bc3-49f9-9553-fd25cf667845"/>
    <d v="2023-04-15T00:00:00"/>
    <x v="19"/>
    <d v="2023-04-15T00:00:00"/>
    <n v="-0.2454333464"/>
    <n v="-0.2454333464"/>
    <x v="1"/>
    <n v="5.837487537387837"/>
    <n v="-1.432714100869392"/>
    <n v="-1.4327141008693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b1fbbe0043e6fa1fe88be63022eb977c372a4445c179f948c22f09b8e8463"/>
    <n v="1"/>
    <n v="1"/>
  </r>
  <r>
    <s v="f4a8408e-49af-4f7a-8165-bed7a8752a09"/>
    <d v="2023-04-15T00:00:00"/>
    <x v="19"/>
    <d v="2023-04-15T00:00:00"/>
    <n v="-0.1051262576"/>
    <n v="-0.1051262576"/>
    <x v="1"/>
    <n v="5.837487537387837"/>
    <n v="-0.6136732185922233"/>
    <n v="-0.61367321859222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2c20e73eaaee51af0da90e794f36ce10a468d56d4911b1c50322a9a273e0a"/>
    <n v="1"/>
    <n v="1"/>
  </r>
  <r>
    <s v="b9eb2077-3ad2-4969-a475-42f9c6e18a3b"/>
    <d v="2023-04-15T00:00:00"/>
    <x v="19"/>
    <d v="2023-04-15T00:00:00"/>
    <n v="-0.1640424992"/>
    <n v="-0.1640424992"/>
    <x v="1"/>
    <n v="5.837487537387837"/>
    <n v="-0.9575960446819541"/>
    <n v="-0.95759604468195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605097647bf1c02a7634f2dd0fd7ddba4eb7695fcc85a42708a15339f024c"/>
    <n v="1"/>
    <n v="1"/>
  </r>
  <r>
    <s v="efe6c560-cdbe-45eb-96f4-41aecec0e68b"/>
    <d v="2023-04-15T00:00:00"/>
    <x v="19"/>
    <d v="2023-04-15T00:00:00"/>
    <n v="-0.0236582"/>
    <n v="-0.0236582"/>
    <x v="1"/>
    <n v="5.837487537387837"/>
    <n v="-0.1381044476570289"/>
    <n v="-0.1381044476570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2ee47396b5f9cc188bf8cd332e19d859f9bc63003e4f34244f1b8c24f031b"/>
    <n v="1"/>
    <n v="1"/>
  </r>
  <r>
    <s v="54305f9c-2118-4324-8cf0-79fbf9de67fe"/>
    <d v="2023-04-15T00:00:00"/>
    <x v="19"/>
    <d v="2023-04-15T00:00:00"/>
    <n v="-0.0236834"/>
    <n v="-0.0236834"/>
    <x v="1"/>
    <n v="5.837487537387837"/>
    <n v="-0.1382515523429711"/>
    <n v="-0.13825155234297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920a3269ce23439e7342d228155474a37a453c70f5b01c7fde0e00c8d8f780"/>
    <n v="1"/>
    <n v="1"/>
  </r>
  <r>
    <s v="623"/>
    <d v="2023-04-14T00:00:00"/>
    <x v="20"/>
    <d v="2023-04-14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24"/>
    <d v="2023-04-14T00:00:00"/>
    <x v="20"/>
    <d v="2023-04-14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69"/>
    <d v="2023-04-14T00:00:00"/>
    <x v="20"/>
    <d v="2023-04-14T00:00:00"/>
    <n v="-758.62"/>
    <n v="-758.62"/>
    <x v="0"/>
    <n v="1"/>
    <n v="-758.62"/>
    <n v="-758.62"/>
    <n v="1"/>
    <m/>
    <s v="Btg - Conta Corrente"/>
    <s v="Mm Turismo &amp; Viagens S.A"/>
    <n v="100"/>
    <s v="Comercial"/>
    <s v="Mm Turismo &amp; Viagens S.A"/>
    <m/>
    <s v="Passagem de Avião Caio e Gab"/>
    <m/>
    <s v="Btg - Conta Corrente"/>
    <m/>
    <x v="75"/>
    <s v="Gestão - Avião"/>
    <s v="Gestão"/>
    <s v="Governance"/>
    <s v="Governance"/>
    <x v="6"/>
    <m/>
    <m/>
    <n v="0"/>
    <n v="0"/>
  </r>
  <r>
    <s v="8070"/>
    <d v="2023-04-14T00:00:00"/>
    <x v="20"/>
    <d v="2023-04-14T00:00:00"/>
    <n v="-127.87"/>
    <n v="-127.87"/>
    <x v="0"/>
    <n v="1"/>
    <n v="-127.87"/>
    <n v="-127.87"/>
    <n v="1"/>
    <m/>
    <s v="Btg - Conta Corrente"/>
    <s v="Ministerio da Fazenda"/>
    <n v="100"/>
    <s v="Lumx"/>
    <s v="Ministerio da Fazenda"/>
    <m/>
    <s v="Retenção Corporate Lf"/>
    <m/>
    <s v="Btg - Conta Corrente"/>
    <m/>
    <x v="1"/>
    <s v="Corporate/Societário"/>
    <s v="Legal"/>
    <s v="Operating Costs"/>
    <s v="Operating Costs"/>
    <x v="1"/>
    <m/>
    <m/>
    <n v="0"/>
    <n v="0"/>
  </r>
  <r>
    <s v="8071"/>
    <d v="2023-04-14T00:00:00"/>
    <x v="20"/>
    <d v="2023-04-14T00:00:00"/>
    <n v="-750"/>
    <n v="-750"/>
    <x v="0"/>
    <n v="1"/>
    <n v="-750"/>
    <n v="-750"/>
    <n v="1"/>
    <m/>
    <s v="Btg - Conta Corrente"/>
    <s v="Vtex Brasil Tecnologia para e-Commerce Ltda"/>
    <n v="100"/>
    <s v="Produto"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8072"/>
    <d v="2023-04-14T00:00:00"/>
    <x v="20"/>
    <d v="2023-04-14T00:00:00"/>
    <n v="-244.48"/>
    <n v="-244.48"/>
    <x v="0"/>
    <n v="1"/>
    <n v="-244.48"/>
    <n v="-244.48"/>
    <n v="1"/>
    <m/>
    <s v="Btg - Conta Corrente"/>
    <s v="Light Servicos de Eletricidade S A"/>
    <n v="100"/>
    <s v="Lumx"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8073"/>
    <d v="2023-04-14T00:00:00"/>
    <x v="20"/>
    <d v="2023-04-14T00:00:00"/>
    <n v="-698.52"/>
    <n v="-698.52"/>
    <x v="0"/>
    <n v="1"/>
    <n v="-698.52"/>
    <n v="-698.52"/>
    <n v="1"/>
    <m/>
    <s v="Cartão de Crédito - Conta Simples"/>
    <s v="Atlassian Software"/>
    <n v="100"/>
    <s v="Produto"/>
    <s v="Atlassian Software"/>
    <m/>
    <s v="Software - Jira"/>
    <m/>
    <s v="Cartão de Crédito - Conta Simples"/>
    <m/>
    <x v="28"/>
    <s v="Software"/>
    <s v="Technology &amp; Infrastructure"/>
    <s v="Technology &amp; Infrastructure"/>
    <s v="Technology &amp; Infrastructure"/>
    <x v="3"/>
    <m/>
    <m/>
    <n v="0"/>
    <n v="0"/>
  </r>
  <r>
    <s v="9205"/>
    <d v="2023-04-14T00:00:00"/>
    <x v="20"/>
    <d v="2023-04-14T00:00:00"/>
    <n v="-163.54"/>
    <n v="-163.54"/>
    <x v="0"/>
    <n v="1"/>
    <n v="-163.54"/>
    <n v="-163.54"/>
    <n v="1"/>
    <m/>
    <s v="Cartão de Crédito - Conta Simples"/>
    <s v="Lumx Studios S/A"/>
    <n v="100"/>
    <s v="Tecnologia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9206"/>
    <d v="2023-04-14T00:00:00"/>
    <x v="20"/>
    <d v="2023-04-14T00:00:00"/>
    <n v="-37.58"/>
    <n v="-37.58"/>
    <x v="0"/>
    <n v="1"/>
    <n v="-37.58"/>
    <n v="-37.58"/>
    <n v="1"/>
    <m/>
    <s v="Cartão de Crédito - Conta Simples"/>
    <s v="Ministerio da Fazenda"/>
    <n v="100"/>
    <s v="Tecnologia"/>
    <s v="Ministerio da Fazenda"/>
    <m/>
    <s v="Iof Jira"/>
    <m/>
    <s v="Cartão de Crédito - Conta Simples"/>
    <m/>
    <x v="58"/>
    <s v="Taxas"/>
    <s v="Tax And Fees"/>
    <s v="Tax And Fees"/>
    <s v="Tax And Fees"/>
    <x v="13"/>
    <m/>
    <m/>
    <n v="0"/>
    <n v="0"/>
  </r>
  <r>
    <s v="9584"/>
    <d v="2023-04-14T00:00:00"/>
    <x v="20"/>
    <d v="2023-04-14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85"/>
    <d v="2023-04-14T00:00:00"/>
    <x v="20"/>
    <d v="2023-04-14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e96f462b-2a2e-4838-b77d-f580c86b6d5a"/>
    <d v="2023-04-14T00:00:00"/>
    <x v="20"/>
    <d v="2023-04-14T00:00:00"/>
    <n v="-0.0140474736"/>
    <n v="-0.0140474736"/>
    <x v="1"/>
    <n v="5.73900148294612"/>
    <n v="-0.08061847182204647"/>
    <n v="-0.08061847182204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c698ff1d7526c3a16ae5701c8c72145765000469c78bd9b3b808339c537e1d"/>
    <n v="1"/>
    <n v="1"/>
  </r>
  <r>
    <s v="867a760b-472c-4c05-b208-5649c50f5dce"/>
    <d v="2023-04-14T00:00:00"/>
    <x v="20"/>
    <d v="2023-04-14T00:00:00"/>
    <n v="-0.1324331424"/>
    <n v="-0.1324331424"/>
    <x v="1"/>
    <n v="5.73900148294612"/>
    <n v="-0.7600340006248146"/>
    <n v="-0.7600340006248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3aba9b0a9730a85fe0a264a5a9f3362b8029740b0124835e33898b7564f50"/>
    <n v="1"/>
    <n v="1"/>
  </r>
  <r>
    <s v="b6adf9b3-78ec-44c4-8bee-a41fdf68f469"/>
    <d v="2023-04-14T00:00:00"/>
    <x v="20"/>
    <d v="2023-04-14T00:00:00"/>
    <n v="-0.1432839216"/>
    <n v="-0.1432839216"/>
    <x v="1"/>
    <n v="5.73900148294612"/>
    <n v="-0.8223066385447355"/>
    <n v="-0.82230663854473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30c0b865c28eccd1643c7aeaf12f1c0ab7f4805ebfd4abe03560e3e98d9850"/>
    <n v="1"/>
    <n v="1"/>
  </r>
  <r>
    <s v="816b6193-a347-42db-a71f-ba4ed9a908ea"/>
    <d v="2023-04-14T00:00:00"/>
    <x v="20"/>
    <d v="2023-04-14T00:00:00"/>
    <n v="-0.0235616"/>
    <n v="-0.0235616"/>
    <x v="1"/>
    <n v="5.73900148294612"/>
    <n v="-0.1352200573405833"/>
    <n v="-0.1352200573405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fcca423488c4207f06770330e7777d717234812be45c7ad5019b0a9b42951"/>
    <n v="1"/>
    <n v="1"/>
  </r>
  <r>
    <s v="625"/>
    <d v="2023-04-13T00:00:00"/>
    <x v="21"/>
    <d v="2023-04-13T00:00:00"/>
    <n v="2280000"/>
    <n v="2280000"/>
    <x v="0"/>
    <n v="1"/>
    <n v="2280000"/>
    <n v="2280000"/>
    <n v="1"/>
    <m/>
    <s v="Lumx Studios S/A"/>
    <s v="Itaú - Investimentos"/>
    <n v="100"/>
    <m/>
    <s v="Lumx Studios S/A"/>
    <m/>
    <s v="Transferência entre Contas"/>
    <m/>
    <s v="Itaú - Investimentos"/>
    <m/>
    <x v="57"/>
    <s v="Transferências"/>
    <s v="Others"/>
    <s v="Administrative Costs"/>
    <s v="Administrative Costs"/>
    <x v="5"/>
    <m/>
    <m/>
    <n v="0"/>
    <n v="0"/>
  </r>
  <r>
    <s v="626"/>
    <d v="2023-04-13T00:00:00"/>
    <x v="21"/>
    <d v="2023-04-13T00:00:00"/>
    <n v="2280142.29"/>
    <n v="2280142.29"/>
    <x v="0"/>
    <n v="1"/>
    <n v="2280142.29"/>
    <n v="2280142.29"/>
    <n v="1"/>
    <m/>
    <s v="Lumx Studios S/A"/>
    <s v="Itaú"/>
    <n v="100"/>
    <m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8074"/>
    <d v="2023-04-13T00:00:00"/>
    <x v="21"/>
    <d v="2023-04-13T00:00:00"/>
    <n v="-491.68"/>
    <n v="-491.68"/>
    <x v="0"/>
    <n v="1"/>
    <n v="-491.68"/>
    <n v="-491.68"/>
    <n v="1"/>
    <m/>
    <s v="Cartão de Crédito - Conta Simples"/>
    <s v="Twitter Brasil Rede de Informacao Ltda"/>
    <n v="100"/>
    <s v="Tecnologia"/>
    <s v="Twitter Brasil Rede de Informacao Ltda"/>
    <m/>
    <s v="Api - Twitter"/>
    <m/>
    <s v="Cartão de Crédito - Conta Simples"/>
    <m/>
    <x v="32"/>
    <s v="Api"/>
    <s v="Technology &amp; Infrastructure"/>
    <s v="Technology &amp; Infrastructure"/>
    <s v="Technology &amp; Infrastructure"/>
    <x v="3"/>
    <m/>
    <m/>
    <n v="0"/>
    <n v="0"/>
  </r>
  <r>
    <s v="8075"/>
    <d v="2023-04-13T00:00:00"/>
    <x v="21"/>
    <d v="2023-04-13T00:00:00"/>
    <n v="-36.68"/>
    <n v="-36.68"/>
    <x v="0"/>
    <n v="1"/>
    <n v="-36.68"/>
    <n v="-36.68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6"/>
    <d v="2023-04-13T00:00:00"/>
    <x v="21"/>
    <d v="2023-04-13T00:00:00"/>
    <n v="-57.35"/>
    <n v="-57.35"/>
    <x v="0"/>
    <n v="1"/>
    <n v="-57.35"/>
    <n v="-57.35"/>
    <n v="1"/>
    <m/>
    <s v="Cartão de Crédito - Conta Simples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7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s Age"/>
    <m/>
    <s v="Btg - Conta Corrente"/>
    <m/>
    <x v="77"/>
    <s v="Corporate/Societário"/>
    <s v="Legal"/>
    <s v="Operating Costs"/>
    <s v="Operating Costs"/>
    <x v="1"/>
    <m/>
    <m/>
    <n v="0"/>
    <n v="0"/>
  </r>
  <r>
    <s v="8078"/>
    <d v="2023-04-13T00:00:00"/>
    <x v="21"/>
    <d v="2023-04-13T00:00:00"/>
    <n v="-122.42"/>
    <n v="-122.42"/>
    <x v="0"/>
    <n v="1"/>
    <n v="-122.42"/>
    <n v="-122.42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9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 Arca"/>
    <m/>
    <s v="Btg - Conta Corrente"/>
    <m/>
    <x v="77"/>
    <s v="Corporate/Societário"/>
    <s v="Legal"/>
    <s v="Operating Costs"/>
    <s v="Operating Costs"/>
    <x v="1"/>
    <m/>
    <m/>
    <n v="0"/>
    <n v="0"/>
  </r>
  <r>
    <s v="8094"/>
    <d v="2023-04-13T00:00:00"/>
    <x v="21"/>
    <d v="2023-04-13T00:00:00"/>
    <n v="-13.29"/>
    <n v="-13.29"/>
    <x v="0"/>
    <n v="1"/>
    <n v="-13.29"/>
    <n v="-13.29"/>
    <n v="1"/>
    <m/>
    <s v="Mercado Pago"/>
    <s v="Discord"/>
    <n v="100"/>
    <s v="Produto"/>
    <s v="Discord"/>
    <m/>
    <s v="Tweetshift Premium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9207"/>
    <d v="2023-04-13T00:00:00"/>
    <x v="21"/>
    <d v="2023-04-13T00:00:00"/>
    <n v="-26.45"/>
    <n v="-26.45"/>
    <x v="0"/>
    <n v="1"/>
    <n v="-26.45"/>
    <n v="-26.45"/>
    <n v="1"/>
    <m/>
    <s v="Cartão de Crédito - Conta Simples"/>
    <m/>
    <n v="100"/>
    <s v="Lumx"/>
    <m/>
    <m/>
    <s v="Iof - Twitter Api"/>
    <m/>
    <s v="Cartão de Crédito - Conta Simples"/>
    <m/>
    <x v="58"/>
    <s v="Taxas"/>
    <s v="Tax And Fees"/>
    <s v="Tax And Fees"/>
    <s v="Tax And Fees"/>
    <x v="13"/>
    <m/>
    <m/>
    <n v="0"/>
    <n v="0"/>
  </r>
  <r>
    <s v="9586"/>
    <d v="2023-04-13T00:00:00"/>
    <x v="21"/>
    <d v="2023-04-13T00:00:00"/>
    <n v="-2280142.29"/>
    <n v="-2280142.29"/>
    <x v="0"/>
    <n v="1"/>
    <n v="-2280142.29"/>
    <n v="-2280142.29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87"/>
    <d v="2023-04-13T00:00:00"/>
    <x v="21"/>
    <d v="2023-04-13T00:00:00"/>
    <n v="-2280000"/>
    <n v="-2280000"/>
    <x v="0"/>
    <n v="1"/>
    <n v="-2280000"/>
    <n v="-2280000"/>
    <n v="1"/>
    <m/>
    <s v="Itaú"/>
    <s v="Lumx Studios S/A"/>
    <n v="100"/>
    <s v="Conselho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2795620c-564d-4454-8f58-cc9848add9b8"/>
    <d v="2023-04-13T00:00:00"/>
    <x v="21"/>
    <d v="2023-04-13T00:00:00"/>
    <n v="-0.0244562"/>
    <n v="-0.0244562"/>
    <x v="1"/>
    <n v="5.618811881188119"/>
    <n v="-0.1374147871287129"/>
    <n v="-0.13741478712871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f10db5fb85cd5cce79f455337523ef42e7162488e6a36b365636cfd0e87a76"/>
    <n v="1"/>
    <n v="1"/>
  </r>
  <r>
    <s v="5447cad0-98be-4157-8a30-00f9f501abf0"/>
    <d v="2023-04-13T00:00:00"/>
    <x v="21"/>
    <d v="2023-04-13T00:00:00"/>
    <n v="-0.0244016"/>
    <n v="-0.0244016"/>
    <x v="1"/>
    <n v="5.618811881188119"/>
    <n v="-0.137108"/>
    <n v="-0.1371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6d8538fe50e0bb19d5485cd59435974c90f3c7076758eb0915fed821fd792"/>
    <n v="1"/>
    <n v="1"/>
  </r>
  <r>
    <s v="85e65744-7c7c-49eb-a572-f009e1ea2536"/>
    <d v="2023-04-13T00:00:00"/>
    <x v="21"/>
    <d v="2023-04-13T00:00:00"/>
    <n v="-0.205425248"/>
    <n v="-0.205425248"/>
    <x v="1"/>
    <n v="5.618811881188119"/>
    <n v="-1.154245824158416"/>
    <n v="-1.1542458241584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bffa030172b860ba982d641aa4d02754ca49f205791ed9761ee3144e11d27b"/>
    <n v="1"/>
    <n v="1"/>
  </r>
  <r>
    <s v="d91ee29a-2e2f-4360-80a8-e64a69f1af01"/>
    <d v="2023-04-13T00:00:00"/>
    <x v="21"/>
    <d v="2023-04-13T00:00:00"/>
    <n v="-0.0142534317"/>
    <n v="-0.0142534317"/>
    <x v="1"/>
    <n v="5.618811881188119"/>
    <n v="-0.08008735138366337"/>
    <n v="-0.08008735138366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a05b7e5c4603e3b350316eb7ee5b66a5aea6c0af9d16fda9c3529ce0c8b4ad"/>
    <n v="1"/>
    <n v="1"/>
  </r>
  <r>
    <s v="bd3800d7-f9a7-49c5-af1a-13a00ea6270a"/>
    <d v="2023-04-13T00:00:00"/>
    <x v="21"/>
    <d v="2023-04-13T00:00:00"/>
    <n v="-0.0242588"/>
    <n v="-0.0242588"/>
    <x v="1"/>
    <n v="5.618811881188119"/>
    <n v="-0.1363056336633663"/>
    <n v="-0.13630563366336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68a15f2b57697d6b3dc4697cfcada6650d509bc620677b82439ef5f07567fc"/>
    <n v="1"/>
    <n v="1"/>
  </r>
  <r>
    <s v="c9f0ce8c-c950-475e-8b58-dbf79b82962e"/>
    <d v="2023-04-13T00:00:00"/>
    <x v="21"/>
    <d v="2023-04-13T00:00:00"/>
    <n v="-0.08991546839999999"/>
    <n v="-0.08991546839999999"/>
    <x v="1"/>
    <n v="5.618811881188119"/>
    <n v="-0.5052181021485148"/>
    <n v="-0.50521810214851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cea325affab166086ca3a9a09754d2fcff478b68311c55b96c8b80b3592b8e"/>
    <n v="1"/>
    <n v="1"/>
  </r>
  <r>
    <s v="eac422a9-546f-4193-8eed-ac0e57ea20ae"/>
    <d v="2023-04-13T00:00:00"/>
    <x v="21"/>
    <d v="2023-04-13T00:00:00"/>
    <n v="-0.0965058082"/>
    <n v="-0.0965058082"/>
    <x v="1"/>
    <n v="5.618811881188119"/>
    <n v="-0.5422479817178218"/>
    <n v="-0.5422479817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1333826b7ad95e10caa81a57a77608d0c45db24f553f0c6dfc9e6ad759a7a"/>
    <n v="1"/>
    <n v="1"/>
  </r>
  <r>
    <s v="dd03bbab-2497-465d-83b9-2ea020ead01f"/>
    <d v="2023-04-13T00:00:00"/>
    <x v="21"/>
    <d v="2023-04-13T00:00:00"/>
    <n v="-0.2186313758"/>
    <n v="-0.2186313758"/>
    <x v="1"/>
    <n v="5.618811881188119"/>
    <n v="-1.228448571945544"/>
    <n v="-1.2284485719455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9fe72b51fae1ddab760ef94794068e3726bb7dbf9a61f4bcdbffdab2183dff"/>
    <n v="1"/>
    <n v="1"/>
  </r>
  <r>
    <s v="0536b074-4f00-49ce-b97c-77b9ac7c108f"/>
    <d v="2023-04-13T00:00:00"/>
    <x v="21"/>
    <d v="2023-04-13T00:00:00"/>
    <n v="-0.0234797"/>
    <n v="-0.0234797"/>
    <x v="1"/>
    <n v="5.618811881188119"/>
    <n v="-0.1319280173267327"/>
    <n v="-0.13192801732673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bef5de193e1276aa27fcda4c97e02277a1877d88df65b6b3987b09fed543e"/>
    <n v="1"/>
    <n v="1"/>
  </r>
  <r>
    <s v="206b78e1-ad38-4399-84f2-cdb9cd42b41f"/>
    <d v="2023-04-13T00:00:00"/>
    <x v="21"/>
    <d v="2023-04-13T00:00:00"/>
    <n v="-0.2181901764"/>
    <n v="-0.2181901764"/>
    <x v="1"/>
    <n v="5.618811881188119"/>
    <n v="-1.225969555514852"/>
    <n v="-1.2259695555148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bef3e1828bd4fef255dd3e74d349d0e88508b949d0d26c6b10db3490cfbcf"/>
    <n v="1"/>
    <n v="1"/>
  </r>
  <r>
    <s v="817f419f-45de-4dda-a62b-31d63bbb0773"/>
    <d v="2023-04-13T00:00:00"/>
    <x v="21"/>
    <d v="2023-04-13T00:00:00"/>
    <n v="-0.1726636516"/>
    <n v="-0.1726636516"/>
    <x v="1"/>
    <n v="5.618811881188119"/>
    <n v="-0.970164577059406"/>
    <n v="-0.9701645770594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dc2bfb059190d47021739e2b8ac4693718dc483ceab6dd099b6e2d5a8a1e51"/>
    <n v="1"/>
    <n v="1"/>
  </r>
  <r>
    <s v="627"/>
    <d v="2023-04-12T00:00:00"/>
    <x v="22"/>
    <d v="2023-04-12T00:00:00"/>
    <n v="14.48"/>
    <n v="14.48"/>
    <x v="0"/>
    <n v="1"/>
    <n v="14.48"/>
    <n v="14.48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79"/>
    <d v="2023-04-12T00:00:00"/>
    <x v="22"/>
    <d v="2023-04-12T00:00:00"/>
    <n v="-185.8"/>
    <n v="-185.8"/>
    <x v="0"/>
    <n v="1"/>
    <n v="-185.8"/>
    <n v="-185.8"/>
    <n v="1"/>
    <m/>
    <s v="Cartão de Crédito - Conta Simples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0"/>
    <d v="2023-04-12T00:00:00"/>
    <x v="22"/>
    <d v="2023-04-12T00:00:00"/>
    <n v="-3599"/>
    <n v="-3599"/>
    <x v="0"/>
    <n v="1"/>
    <n v="-3599"/>
    <n v="-3599"/>
    <n v="1"/>
    <m/>
    <s v="Btg - Conta Corrente"/>
    <s v="Mercadolivre.com Atividades de Internet Ltda"/>
    <n v="100"/>
    <m/>
    <s v="Mercadolivre.com Atividades de Internet Ltda"/>
    <m/>
    <s v="Compra de Computador para Vênu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8081"/>
    <d v="2023-04-12T00:00:00"/>
    <x v="22"/>
    <d v="2023-04-12T00:00:00"/>
    <n v="-27.57"/>
    <n v="-27.57"/>
    <x v="0"/>
    <n v="1"/>
    <n v="-27.57"/>
    <n v="-27.57"/>
    <n v="1"/>
    <m/>
    <s v="Cartão de Crédito - Conta Simples"/>
    <s v="Ministerio da Fazenda"/>
    <n v="100"/>
    <s v="Lumx"/>
    <s v="Ministerio da Fazenda"/>
    <m/>
    <s v="Iof 650 Industries"/>
    <m/>
    <s v="Cartão de Crédito - Conta Simples"/>
    <m/>
    <x v="58"/>
    <s v="Taxas"/>
    <s v="Tax And Fees"/>
    <s v="Tax And Fees"/>
    <s v="Tax And Fees"/>
    <x v="13"/>
    <m/>
    <m/>
    <n v="0"/>
    <n v="0"/>
  </r>
  <r>
    <s v="8082"/>
    <d v="2023-04-12T00:00:00"/>
    <x v="22"/>
    <d v="2023-04-12T00:00:00"/>
    <n v="-151.53"/>
    <n v="-151.53"/>
    <x v="0"/>
    <n v="1"/>
    <n v="-151.53"/>
    <n v="-151.53"/>
    <n v="1"/>
    <m/>
    <s v="Cartão de Crédito - Conta Simples"/>
    <s v="Pitch.Com"/>
    <n v="100"/>
    <m/>
    <s v="Pitch.Com"/>
    <m/>
    <s v="Software - Pitch.Com"/>
    <m/>
    <s v="Cartão de Crédito - 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8083"/>
    <d v="2023-04-12T00:00:00"/>
    <x v="22"/>
    <d v="2023-04-12T00:00:00"/>
    <n v="-100"/>
    <n v="-100"/>
    <x v="0"/>
    <n v="1"/>
    <n v="-100"/>
    <n v="-1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8084"/>
    <d v="2023-04-12T00:00:00"/>
    <x v="22"/>
    <d v="2023-04-12T00:00:00"/>
    <n v="-230.06"/>
    <n v="-230.06"/>
    <x v="0"/>
    <n v="1"/>
    <n v="-230.06"/>
    <n v="-23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086"/>
    <d v="2023-04-12T00:00:00"/>
    <x v="22"/>
    <d v="2023-04-12T00:00:00"/>
    <n v="-39.23"/>
    <n v="-39.23"/>
    <x v="0"/>
    <n v="1"/>
    <n v="-39.23"/>
    <n v="-39.23"/>
    <n v="1"/>
    <m/>
    <s v="Mercado Pago"/>
    <s v="Mercadolivre.com Atividades de Internet Ltda"/>
    <n v="100"/>
    <m/>
    <s v="Mercadolivre.com Atividades de Internet Ltda"/>
    <m/>
    <s v="Compra de Dispenser para Banheiro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7"/>
    <d v="2023-04-12T00:00:00"/>
    <x v="22"/>
    <d v="2023-04-12T00:00:00"/>
    <n v="-32.64"/>
    <n v="-32.64"/>
    <x v="0"/>
    <n v="1"/>
    <n v="-32.64"/>
    <n v="-32.64"/>
    <n v="1"/>
    <m/>
    <s v="Mercado Pago"/>
    <s v="Mercadolivre.com Atividades de Internet Ltda"/>
    <n v="100"/>
    <m/>
    <s v="Mercadolivre.com Atividades de Internet Ltda"/>
    <m/>
    <s v="Compra de Suporte para Rotea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8"/>
    <d v="2023-04-12T00:00:00"/>
    <x v="22"/>
    <d v="2023-04-12T00:00:00"/>
    <n v="-43.51"/>
    <n v="-43.51"/>
    <x v="0"/>
    <n v="1"/>
    <n v="-43.51"/>
    <n v="-43.51"/>
    <n v="1"/>
    <m/>
    <s v="Mercado Pago"/>
    <s v="Mercadolivre.com Atividades de Internet Ltda"/>
    <n v="100"/>
    <m/>
    <s v="Mercadolivre.com Atividades de Internet Ltda"/>
    <m/>
    <s v="Compra de Cabos de Ethernet"/>
    <m/>
    <s v="Mercado Pago"/>
    <m/>
    <x v="64"/>
    <s v="Material de Uso e Consumo"/>
    <s v="Office"/>
    <s v="Administrative Costs"/>
    <s v="Administrative Costs"/>
    <x v="5"/>
    <m/>
    <m/>
    <n v="0"/>
    <n v="0"/>
  </r>
  <r>
    <s v="9208"/>
    <d v="2023-04-12T00:00:00"/>
    <x v="22"/>
    <d v="2023-04-12T00:00:00"/>
    <n v="-12.38"/>
    <n v="-12.38"/>
    <x v="0"/>
    <n v="1"/>
    <n v="-12.38"/>
    <n v="-12.38"/>
    <n v="1"/>
    <m/>
    <s v="Cartão de Crédito - Conta Simples"/>
    <s v="Ministerio da Fazenda"/>
    <n v="100"/>
    <s v="Lumx"/>
    <s v="Ministerio da Fazend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9"/>
    <d v="2023-04-12T00:00:00"/>
    <x v="22"/>
    <d v="2023-04-12T00:00:00"/>
    <n v="-8.15"/>
    <n v="-8.15"/>
    <x v="0"/>
    <n v="1"/>
    <n v="-8.15"/>
    <n v="-8.15"/>
    <n v="1"/>
    <m/>
    <s v="Cartão de Crédito - Conta Simples"/>
    <s v="Ministerio da Fazenda"/>
    <n v="100"/>
    <s v="Lumx"/>
    <s v="Ministerio da Fazenda"/>
    <m/>
    <s v="Iof - Pitch.Com"/>
    <m/>
    <s v="Cartão de Crédito - Conta Simples"/>
    <m/>
    <x v="58"/>
    <s v="Taxas"/>
    <s v="Tax And Fees"/>
    <s v="Tax And Fees"/>
    <s v="Tax And Fees"/>
    <x v="13"/>
    <m/>
    <m/>
    <n v="0"/>
    <n v="0"/>
  </r>
  <r>
    <s v="9588"/>
    <d v="2023-04-12T00:00:00"/>
    <x v="22"/>
    <d v="2023-04-12T00:00:00"/>
    <n v="-14.48"/>
    <n v="-14.48"/>
    <x v="0"/>
    <n v="1"/>
    <n v="-14.48"/>
    <n v="-14.48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7448341-f665-4950-aea9-b19a0f0fec9a"/>
    <d v="2023-04-12T00:00:00"/>
    <x v="22"/>
    <d v="2023-04-12T00:00:00"/>
    <n v="-0.0362779006"/>
    <n v="-0.0362779006"/>
    <x v="1"/>
    <n v="5.470763131813677"/>
    <n v="-0.1984678011020813"/>
    <n v="-0.1984678011020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2c18efc0dedaa48aa17745f8f3e9d615e39ae3c2f33144bc0c3420be0c6b0c"/>
    <n v="1"/>
    <n v="1"/>
  </r>
  <r>
    <s v="37bb2600-69a8-42e2-8ea1-8ee0913d0d6d"/>
    <d v="2023-04-12T00:00:00"/>
    <x v="22"/>
    <d v="2023-04-12T00:00:00"/>
    <n v="-0.0281438"/>
    <n v="-0.0281438"/>
    <x v="1"/>
    <n v="5.470763131813677"/>
    <n v="-0.1539680634291378"/>
    <n v="-0.153968063429137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1acd6f85d5f696e9b3e92a8cb277ff730977cab4563350c56214a25c16167"/>
    <n v="1"/>
    <n v="1"/>
  </r>
  <r>
    <s v="4881"/>
    <d v="2023-04-11T00:00:00"/>
    <x v="23"/>
    <d v="2023-04-11T00:00:00"/>
    <n v="-100000"/>
    <n v="-100000"/>
    <x v="0"/>
    <n v="1"/>
    <n v="-100000"/>
    <n v="-100000"/>
    <n v="1"/>
    <m/>
    <s v="Btg - Conta Corrente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73"/>
    <s v="Round de Captação"/>
    <s v="Others"/>
    <s v="Operating Costs"/>
    <s v="Operating Costs"/>
    <x v="1"/>
    <m/>
    <m/>
    <n v="0"/>
    <n v="0"/>
  </r>
  <r>
    <s v="628"/>
    <d v="2023-04-11T00:00:00"/>
    <x v="23"/>
    <d v="2023-04-1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29"/>
    <d v="2023-04-11T00:00:00"/>
    <x v="23"/>
    <d v="2023-04-11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8090"/>
    <d v="2023-04-11T00:00:00"/>
    <x v="23"/>
    <d v="2023-04-11T00:00:00"/>
    <n v="-2.95"/>
    <n v="-2.95"/>
    <x v="0"/>
    <n v="1"/>
    <n v="-2.95"/>
    <n v="-2.95"/>
    <n v="1"/>
    <m/>
    <s v="Cartão de Crédito - Conta Simples"/>
    <s v="Ministerio da Fazenda"/>
    <n v="100"/>
    <s v="Comercial"/>
    <s v="Ministerio da Fazenda"/>
    <m/>
    <s v="Iof Make.Com"/>
    <m/>
    <s v="Cartão de Crédito - Conta Simples"/>
    <m/>
    <x v="58"/>
    <s v="Taxas"/>
    <s v="Tax And Fees"/>
    <s v="Tax And Fees"/>
    <s v="Tax And Fees"/>
    <x v="13"/>
    <m/>
    <m/>
    <n v="0"/>
    <n v="0"/>
  </r>
  <r>
    <s v="8091"/>
    <d v="2023-04-11T00:00:00"/>
    <x v="23"/>
    <d v="2023-04-11T00:00:00"/>
    <n v="-54.9"/>
    <n v="-54.9"/>
    <x v="0"/>
    <n v="1"/>
    <n v="-54.9"/>
    <n v="-54.9"/>
    <n v="1"/>
    <m/>
    <s v="Cartão de Crédito - Conta Simples"/>
    <s v="Make.Com"/>
    <n v="100"/>
    <s v="Comercial"/>
    <s v="Make.Com"/>
    <m/>
    <s v="Software - Make.Com"/>
    <m/>
    <s v="Cartão de Crédito - 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8092"/>
    <d v="2023-04-11T00:00:00"/>
    <x v="23"/>
    <d v="2023-04-11T00:00:00"/>
    <n v="-354.44"/>
    <n v="-354.44"/>
    <x v="0"/>
    <n v="1"/>
    <n v="-354.44"/>
    <n v="-354.44"/>
    <n v="1"/>
    <m/>
    <s v="Mercado Pago"/>
    <s v="Docsend By Dropbox"/>
    <n v="100"/>
    <s v="Comercial"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9589"/>
    <d v="2023-04-11T00:00:00"/>
    <x v="23"/>
    <d v="2023-04-1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0"/>
    <d v="2023-04-11T00:00:00"/>
    <x v="23"/>
    <d v="2023-04-11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886"/>
    <d v="2023-04-10T00:00:00"/>
    <x v="24"/>
    <d v="2023-04-10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4887"/>
    <d v="2023-04-10T00:00:00"/>
    <x v="24"/>
    <d v="2023-04-10T00:00:00"/>
    <n v="-798.05"/>
    <n v="-798.05"/>
    <x v="0"/>
    <n v="1"/>
    <n v="-798.05"/>
    <n v="-798.05"/>
    <n v="1"/>
    <m/>
    <s v="Cartão de Crédito - Conta Simples"/>
    <s v="Pipedrive"/>
    <n v="100"/>
    <m/>
    <s v="Pipedrive"/>
    <m/>
    <s v="Software - Pipedrive"/>
    <m/>
    <s v="Cartão de Crédito - 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4888"/>
    <d v="2023-04-10T00:00:00"/>
    <x v="24"/>
    <d v="2023-04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4889"/>
    <d v="2023-04-10T00:00:00"/>
    <x v="24"/>
    <d v="2023-04-10T00:00:00"/>
    <n v="-95.5"/>
    <n v="-95.5"/>
    <x v="0"/>
    <n v="1"/>
    <n v="-95.5"/>
    <n v="-95.5"/>
    <n v="1"/>
    <m/>
    <s v="Btg - Conta Corrente"/>
    <s v="Melhor Envio Ltda"/>
    <n v="100"/>
    <s v="Conselho"/>
    <s v="Melhor Envio Ltda"/>
    <m/>
    <s v="Etiqueta de Envio para Enviar Computadores Thamyres e Stella"/>
    <m/>
    <s v="Btg - Conta Corrente"/>
    <m/>
    <x v="80"/>
    <s v="Outros"/>
    <s v="People"/>
    <s v="People"/>
    <s v="People"/>
    <x v="5"/>
    <m/>
    <m/>
    <n v="0"/>
    <n v="0"/>
  </r>
  <r>
    <s v="c625b279-1c6c-4f44-a322-71ce72894f30"/>
    <d v="2023-04-10T00:00:00"/>
    <x v="24"/>
    <d v="2023-04-10T00:00:00"/>
    <n v="-0.0267655248"/>
    <n v="-0.0267655248"/>
    <x v="1"/>
    <n v="5.687468290208016"/>
    <n v="-0.1522280735707763"/>
    <n v="-0.1522280735707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45459fbbe45f7df89de08f962131e324c33ca10f2650c96db77d650df6c807"/>
    <n v="1"/>
    <n v="1"/>
  </r>
  <r>
    <s v="2b714418-d236-454b-8530-cba358c8a0c8"/>
    <d v="2023-04-10T00:00:00"/>
    <x v="24"/>
    <d v="2023-04-10T00:00:00"/>
    <n v="-0.0225872"/>
    <n v="-0.0225872"/>
    <x v="1"/>
    <n v="5.687468290208016"/>
    <n v="-0.1284639837645865"/>
    <n v="-0.12846398376458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12cf828a532012f1bbe59ae8e0e193287f9478d9bed42ac4f017d66f39878"/>
    <n v="1"/>
    <n v="1"/>
  </r>
  <r>
    <s v="1b5c0a1b-074a-4b34-9b0c-fafa263902bf"/>
    <d v="2023-04-10T00:00:00"/>
    <x v="24"/>
    <d v="2023-04-10T00:00:00"/>
    <n v="-0.0244599993"/>
    <n v="-0.0244599993"/>
    <x v="1"/>
    <n v="5.687468290208016"/>
    <n v="-0.1391154703972603"/>
    <n v="-0.13911547039726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021b4f2c7cbb6ed686bca8763860f55cf4b1a5e39abd1a5dfd068244fbe9f"/>
    <n v="1"/>
    <n v="1"/>
  </r>
  <r>
    <s v="15a4fc81-f344-4252-bdb2-ea9977d05d0e"/>
    <d v="2023-04-10T00:00:00"/>
    <x v="24"/>
    <d v="2023-04-10T00:00:00"/>
    <n v="-0.0122157717"/>
    <n v="-0.0122157717"/>
    <x v="1"/>
    <n v="5.687468290208016"/>
    <n v="-0.06947681418417047"/>
    <n v="-0.06947681418417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097c4987da7e095fc650dc1d1e641c7fedf430f9ee01e5e78f0f8d3be3ef0d"/>
    <n v="1"/>
    <n v="1"/>
  </r>
  <r>
    <s v="bc3e8696-3f37-4bdd-b53b-538798870af2"/>
    <d v="2023-04-09T00:00:00"/>
    <x v="25"/>
    <d v="2023-04-09T00:00:00"/>
    <n v="-0.0129595176"/>
    <n v="-0.0129595176"/>
    <x v="1"/>
    <n v="5.602440264361973"/>
    <n v="-0.07260492320894764"/>
    <n v="-0.072604923208947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91613f4170a279efd0eee79955fb1de0ddf86c25aa5e4006df09e0b5595834"/>
    <n v="1"/>
    <n v="1"/>
  </r>
  <r>
    <s v="2471e2ab-576d-47e2-812b-db58b61c3a82"/>
    <d v="2023-04-09T00:00:00"/>
    <x v="25"/>
    <d v="2023-04-09T00:00:00"/>
    <n v="-0.022268"/>
    <n v="-0.022268"/>
    <x v="1"/>
    <n v="5.602440264361973"/>
    <n v="-0.1247551398068124"/>
    <n v="-0.1247551398068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e0750d37072d6b675c01dd116f187e8d599d1faea3ab00b2e99cda2bb1700"/>
    <n v="1"/>
    <n v="1"/>
  </r>
  <r>
    <s v="4890"/>
    <d v="2023-04-08T00:00:00"/>
    <x v="26"/>
    <d v="2023-04-08T00:00:00"/>
    <n v="-533.42"/>
    <n v="-533.42"/>
    <x v="0"/>
    <n v="1"/>
    <n v="-533.42"/>
    <n v="-533.42"/>
    <n v="1"/>
    <m/>
    <s v="Mercado Pago"/>
    <s v="Lumx Studios S/A"/>
    <n v="100"/>
    <s v="Tecnologia"/>
    <s v="Lumx Studios S/A"/>
    <m/>
    <s v="Software - Maze"/>
    <m/>
    <s v="Mercado Pago"/>
    <m/>
    <x v="81"/>
    <s v="Software"/>
    <s v="Technology &amp; Infrastructure"/>
    <s v="Technology &amp; Infrastructure"/>
    <s v="Technology &amp; Infrastructure"/>
    <x v="3"/>
    <m/>
    <m/>
    <n v="0"/>
    <n v="0"/>
  </r>
  <r>
    <s v="4891"/>
    <d v="2023-04-08T00:00:00"/>
    <x v="26"/>
    <d v="2023-04-08T00:00:00"/>
    <n v="-1427.86"/>
    <n v="-1427.86"/>
    <x v="0"/>
    <n v="1"/>
    <n v="-1427.86"/>
    <n v="-1427.8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ad922b6a-ffbc-4a67-a309-88e58288b0dc"/>
    <d v="2023-04-08T00:00:00"/>
    <x v="26"/>
    <d v="2023-04-08T00:00:00"/>
    <n v="0.0052959046"/>
    <n v="0.0052959046"/>
    <x v="1"/>
    <n v="5.616089613034624"/>
    <n v="0.02974227481568228"/>
    <n v="0.0297422748156822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9442fefb3c5003c1c6f490dff64342e7d6864ec33f4f58e86ffda9ced06738fc"/>
    <n v="1"/>
    <n v="1"/>
  </r>
  <r>
    <s v="e628f037-f7da-4e8d-80fa-1b8163ba0932"/>
    <d v="2023-04-08T00:00:00"/>
    <x v="26"/>
    <d v="2023-04-08T00:00:00"/>
    <n v="-0.0136625103"/>
    <n v="-0.0136625103"/>
    <x v="1"/>
    <n v="5.616089613034624"/>
    <n v="-0.07672988218380856"/>
    <n v="-0.07672988218380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e44cb905c7244d3cbf3593389fdb9d17477fc110e2e4f2ccf605903d9059e"/>
    <n v="1"/>
    <n v="1"/>
  </r>
  <r>
    <s v="d1491503-5bdb-4269-b991-94c1a90e81ab"/>
    <d v="2023-04-08T00:00:00"/>
    <x v="26"/>
    <d v="2023-04-08T00:00:00"/>
    <n v="-0.0322057296"/>
    <n v="-0.0322057296"/>
    <x v="1"/>
    <n v="5.616089613034624"/>
    <n v="-0.1808702634867617"/>
    <n v="-0.18087026348676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48d5ab476b4f114c7c76501ffb48e6a38b088d9f3af3cdd46182da5e0e2cc"/>
    <n v="1"/>
    <n v="1"/>
  </r>
  <r>
    <s v="3e7aedf1-9a5a-407e-b240-b28626db7ff8"/>
    <d v="2023-04-08T00:00:00"/>
    <x v="26"/>
    <d v="2023-04-08T00:00:00"/>
    <n v="-0.0220475"/>
    <n v="-0.0220475"/>
    <x v="1"/>
    <n v="5.616089613034624"/>
    <n v="-0.1238207357433809"/>
    <n v="-0.1238207357433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4e9a58d8436bfd00112e9b4b328cce1374ee2033ece2bd5ea228343ccb2b8"/>
    <n v="1"/>
    <n v="1"/>
  </r>
  <r>
    <s v="480f7641-e236-4c51-a015-100f64f7557a"/>
    <d v="2023-04-07T00:00:00"/>
    <x v="27"/>
    <d v="2023-04-07T00:00:00"/>
    <n v="1e-05"/>
    <n v="1e-05"/>
    <x v="3"/>
    <n v="9499.745287824759"/>
    <n v="0.0949974528782476"/>
    <n v="0.0949974528782476"/>
    <n v="1"/>
    <m/>
    <m/>
    <s v="55Unity"/>
    <m/>
    <m/>
    <m/>
    <m/>
    <s v="Sem Histórico"/>
    <m/>
    <s v="55Unity"/>
    <m/>
    <x v="56"/>
    <s v="NFTs"/>
    <s v="Technology &amp; Infrastructure"/>
    <s v="Operating Costs"/>
    <s v="Operating Costs"/>
    <x v="7"/>
    <m/>
    <s v="0x62cd3732fcba96a7b563a82a52538f1db7dc4facb2d0ae2b15cc4dac7acf9545"/>
    <n v="1"/>
    <n v="1"/>
  </r>
  <r>
    <s v="67047628-4ce9-48d3-bc1b-dd19252e2cd7"/>
    <d v="2023-04-07T00:00:00"/>
    <x v="27"/>
    <d v="2023-04-07T00:00:00"/>
    <n v="-0.0226145"/>
    <n v="-0.0226145"/>
    <x v="1"/>
    <n v="5.644421803362201"/>
    <n v="-0.1276457768721345"/>
    <n v="-0.12764577687213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dc0a4d670ccd9903c7574cd65895559f57f0f834487ecee569988723d50446"/>
    <n v="1"/>
    <n v="1"/>
  </r>
  <r>
    <s v="2f66f47a-2853-48be-872a-dec487924a09"/>
    <d v="2023-04-07T00:00:00"/>
    <x v="27"/>
    <d v="2023-04-07T00:00:00"/>
    <n v="-0.0983807664"/>
    <n v="-0.0983807664"/>
    <x v="1"/>
    <n v="5.644421803362201"/>
    <n v="-0.5553025428996434"/>
    <n v="-0.55530254289964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bf0697727e2b3296a0625d9e5be8ad71d991b6404977a5c27dc7ece58b7dc1"/>
    <n v="1"/>
    <n v="1"/>
  </r>
  <r>
    <s v="22102905-82f2-4397-a1c2-a3fa7d3ba3bb"/>
    <d v="2023-04-07T00:00:00"/>
    <x v="27"/>
    <d v="2023-04-07T00:00:00"/>
    <n v="-0.0107384682"/>
    <n v="-0.0107384682"/>
    <x v="1"/>
    <n v="5.644421803362201"/>
    <n v="-0.06061244404279165"/>
    <n v="-0.060612444042791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c84b8070b6c04c98242dfdadab2fed97c0e643ea7879473e637cffe211e260"/>
    <n v="1"/>
    <n v="1"/>
  </r>
  <r>
    <s v="3573"/>
    <d v="2023-04-06T00:00:00"/>
    <x v="28"/>
    <d v="2023-04-06T00:00:00"/>
    <n v="-77093.77"/>
    <n v="-77093.77"/>
    <x v="0"/>
    <n v="1"/>
    <n v="-77093.77"/>
    <n v="-77093.77"/>
    <n v="1"/>
    <m/>
    <s v="Mercado Bitcoin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39"/>
    <s v="Despesas com Pessoal"/>
    <s v="People"/>
    <s v="People"/>
    <s v="People"/>
    <x v="9"/>
    <m/>
    <m/>
    <n v="0"/>
    <n v="0"/>
  </r>
  <r>
    <s v="4893"/>
    <d v="2023-04-06T00:00:00"/>
    <x v="28"/>
    <d v="2023-04-06T00:00:00"/>
    <n v="-80.83"/>
    <n v="-80.83"/>
    <x v="0"/>
    <n v="1"/>
    <n v="-80.83"/>
    <n v="-80.83"/>
    <n v="1"/>
    <m/>
    <s v="Mercado Pago"/>
    <s v="Calendly"/>
    <n v="100"/>
    <s v="Lumx"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30"/>
    <d v="2023-04-06T00:00:00"/>
    <x v="28"/>
    <d v="2023-04-06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1"/>
    <d v="2023-04-06T00:00:00"/>
    <x v="28"/>
    <d v="2023-04-06T00:00:00"/>
    <n v="87000"/>
    <n v="87000"/>
    <x v="0"/>
    <n v="1"/>
    <n v="87000"/>
    <n v="87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32"/>
    <d v="2023-04-06T00:00:00"/>
    <x v="28"/>
    <d v="2023-04-06T00:00:00"/>
    <n v="3906.23"/>
    <n v="3906.23"/>
    <x v="0"/>
    <n v="1"/>
    <n v="3906.23"/>
    <n v="3906.23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3"/>
    <d v="2023-04-06T00:00:00"/>
    <x v="28"/>
    <d v="2023-04-06T00:00:00"/>
    <n v="6000"/>
    <n v="6000"/>
    <x v="0"/>
    <n v="1"/>
    <n v="6000"/>
    <n v="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1"/>
    <d v="2023-04-06T00:00:00"/>
    <x v="28"/>
    <d v="2023-04-06T00:00:00"/>
    <n v="-3906.23"/>
    <n v="-3906.23"/>
    <x v="0"/>
    <n v="1"/>
    <n v="-3906.23"/>
    <n v="-3906.23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592"/>
    <d v="2023-04-06T00:00:00"/>
    <x v="28"/>
    <d v="2023-04-06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93"/>
    <d v="2023-04-06T00:00:00"/>
    <x v="28"/>
    <d v="2023-04-06T00:00:00"/>
    <n v="-87000"/>
    <n v="-87000"/>
    <x v="0"/>
    <n v="1"/>
    <n v="-87000"/>
    <n v="-87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4"/>
    <d v="2023-04-06T00:00:00"/>
    <x v="28"/>
    <d v="2023-04-06T00:00:00"/>
    <n v="-6000"/>
    <n v="-6000"/>
    <x v="0"/>
    <n v="1"/>
    <n v="-6000"/>
    <n v="-6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acf02544-252f-43c5-ba09-973cc7ae0cef"/>
    <d v="2023-04-06T00:00:00"/>
    <x v="28"/>
    <d v="2023-04-06T00:00:00"/>
    <n v="-0.0317571058"/>
    <n v="-0.0317571058"/>
    <x v="1"/>
    <n v="5.6793893129771"/>
    <n v="-0.1803609672916031"/>
    <n v="-0.18036096729160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f193f5c9c4e0f22d1daf396313f56259811bc9d9ded9ee8da3578f613a640"/>
    <n v="1"/>
    <n v="1"/>
  </r>
  <r>
    <s v="9eaded3e-4e18-4898-a65f-73424827d005"/>
    <d v="2023-04-06T00:00:00"/>
    <x v="28"/>
    <d v="2023-04-06T00:00:00"/>
    <n v="0.003656587"/>
    <n v="0.003656587"/>
    <x v="1"/>
    <n v="5.6793893129771"/>
    <n v="0.020767181129771"/>
    <n v="0.020767181129771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8b7b679b580ea0919e990a2033f4d63c56abf82b0600e437fa72969e6b2a4c68"/>
    <n v="1"/>
    <n v="1"/>
  </r>
  <r>
    <s v="30aab178-4fdf-43f1-9f35-93f308e197cb"/>
    <d v="2023-04-06T00:00:00"/>
    <x v="28"/>
    <d v="2023-04-06T00:00:00"/>
    <n v="-0.0222281"/>
    <n v="-0.0222281"/>
    <x v="1"/>
    <n v="5.6793893129771"/>
    <n v="-0.1262420335877863"/>
    <n v="-0.12624203358778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d55026fc9c8ba2c7e79eade72db8534110ff520931e35b303e53dc0e74ad61"/>
    <n v="1"/>
    <n v="1"/>
  </r>
  <r>
    <s v="02e3022e-1fab-4ce8-b286-877203d07ced"/>
    <d v="2023-04-06T00:00:00"/>
    <x v="28"/>
    <d v="2023-04-06T00:00:00"/>
    <n v="-0.0221651"/>
    <n v="-0.0221651"/>
    <x v="1"/>
    <n v="5.6793893129771"/>
    <n v="-0.1258842320610687"/>
    <n v="-0.125884232061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33b52769ab5164e5b4b6d20d5e6274959f8b813d52d92339dbc8f2ee543fe"/>
    <n v="1"/>
    <n v="1"/>
  </r>
  <r>
    <s v="c518c54d-d4e6-4635-8656-833c92496b61"/>
    <d v="2023-04-06T00:00:00"/>
    <x v="28"/>
    <d v="2023-04-06T00:00:00"/>
    <n v="-0.0219908"/>
    <n v="-0.0219908"/>
    <x v="1"/>
    <n v="5.6793893129771"/>
    <n v="-0.1248943145038168"/>
    <n v="-0.1248943145038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954018085177df7d3603cc1050992302187c5b83ef6dd4af7b4029913af15"/>
    <n v="1"/>
    <n v="1"/>
  </r>
  <r>
    <s v="098c632f-3b97-4bee-b898-eb327bf41a7b"/>
    <d v="2023-04-06T00:00:00"/>
    <x v="28"/>
    <d v="2023-04-06T00:00:00"/>
    <n v="-0.0122870898"/>
    <n v="-0.0122870898"/>
    <x v="1"/>
    <n v="5.6793893129771"/>
    <n v="-0.06978316649770994"/>
    <n v="-0.069783166497709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aa4e5a31dff2c1f70730d253c155cd63566138abca59d2b6d5e132554ee188"/>
    <n v="1"/>
    <n v="1"/>
  </r>
  <r>
    <s v="bb9e8941-73c0-4e32-b5d0-218a96ef22cd"/>
    <d v="2023-04-06T00:00:00"/>
    <x v="28"/>
    <d v="2023-04-06T00:00:00"/>
    <n v="-0.010913049"/>
    <n v="-0.010913049"/>
    <x v="1"/>
    <n v="5.6793893129771"/>
    <n v="-0.06197945386259543"/>
    <n v="-0.061979453862595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643939e45a764c364da6e211451158836609bdbf068d7cd150c31cae232e57"/>
    <n v="1"/>
    <n v="1"/>
  </r>
  <r>
    <s v="d426a12b-244c-4f0a-9a84-afc101bf91eb"/>
    <d v="2023-04-06T00:00:00"/>
    <x v="28"/>
    <d v="2023-04-06T00:00:00"/>
    <n v="-0.0519166548"/>
    <n v="-0.0519166548"/>
    <x v="1"/>
    <n v="5.6793893129771"/>
    <n v="-0.2948548944366413"/>
    <n v="-0.29485489443664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56ab30b16e894cdf3c7583436f5087c8dee5feec8a3136b3c143812f58237a"/>
    <n v="1"/>
    <n v="1"/>
  </r>
  <r>
    <s v="7af12cbd-0d30-445e-8fbf-946ae470b1b6"/>
    <d v="2023-04-06T00:00:00"/>
    <x v="28"/>
    <d v="2023-04-06T00:00:00"/>
    <n v="-0.0525205296"/>
    <n v="-0.0525205296"/>
    <x v="1"/>
    <n v="5.6793893129771"/>
    <n v="-0.2982845345221374"/>
    <n v="-0.29828453452213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d9d2e3740c074d09b2a633f4abea7770a92aab2461cf0f25788aeba3e6d5de"/>
    <n v="1"/>
    <n v="1"/>
  </r>
  <r>
    <s v="32cf26c7-5c69-4d84-be0c-2ed70d07fe36"/>
    <d v="2023-04-06T00:00:00"/>
    <x v="28"/>
    <d v="2023-04-06T00:00:00"/>
    <n v="-0.0738548544"/>
    <n v="-0.0738548544"/>
    <x v="1"/>
    <n v="5.6793893129771"/>
    <n v="-0.4194504707908397"/>
    <n v="-0.41945047079083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10135bb3bd03c26f7beeb19c44fc81c5f58eebb7e61e3d84f6f772d37b5343"/>
    <n v="1"/>
    <n v="1"/>
  </r>
  <r>
    <s v="83f8efaa-938a-4cb8-b988-34614ebbab0f"/>
    <d v="2023-04-06T00:00:00"/>
    <x v="28"/>
    <d v="2023-04-06T00:00:00"/>
    <n v="-0.0226901"/>
    <n v="-0.0226901"/>
    <x v="1"/>
    <n v="5.6793893129771"/>
    <n v="-0.1288659114503817"/>
    <n v="-0.12886591145038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869c691bb1394555cfb567c47ec3aeafd00abea58c3e6f412ca052974eb8ba"/>
    <n v="1"/>
    <n v="1"/>
  </r>
  <r>
    <s v="a01a830f-40cd-4ac5-af9d-a21ae0ec6d73"/>
    <d v="2023-04-06T00:00:00"/>
    <x v="28"/>
    <d v="2023-04-06T00:00:00"/>
    <n v="-0.0224444"/>
    <n v="-0.0224444"/>
    <x v="1"/>
    <n v="5.6793893129771"/>
    <n v="-0.1274704854961832"/>
    <n v="-0.1274704854961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42f2985675db6885f5037016a0d502b3810ac5ea8eb6993f24f00e958bdcce"/>
    <n v="1"/>
    <n v="1"/>
  </r>
  <r>
    <s v="adc9c3b2-3214-4bcf-b204-d290d92171d5"/>
    <d v="2023-04-06T00:00:00"/>
    <x v="28"/>
    <d v="2023-04-06T00:00:00"/>
    <n v="-0.022709"/>
    <n v="-0.022709"/>
    <x v="1"/>
    <n v="5.6793893129771"/>
    <n v="-0.128973251908397"/>
    <n v="-0.128973251908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b85fbb6268e4123fa883d9efeec193a8fe5d5a647eccabb38d16197ac2206d"/>
    <n v="1"/>
    <n v="1"/>
  </r>
  <r>
    <s v="5c9a4894-96f0-4ed5-a933-531ef15e8840"/>
    <d v="2023-04-06T00:00:00"/>
    <x v="28"/>
    <d v="2023-04-06T00:00:00"/>
    <n v="-0.0230639"/>
    <n v="-0.0230639"/>
    <x v="1"/>
    <n v="5.6793893129771"/>
    <n v="-0.1309888671755725"/>
    <n v="-0.130988867175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9204c609cc1668d968d62e396dfcd3fc12df3ed35f806d369f23d222aff442"/>
    <n v="1"/>
    <n v="1"/>
  </r>
  <r>
    <s v="464c1b78-3cb0-4ae0-8a1e-c17380fb3b5b"/>
    <d v="2023-04-06T00:00:00"/>
    <x v="28"/>
    <d v="2023-04-06T00:00:00"/>
    <n v="-0.0218984"/>
    <n v="-0.0218984"/>
    <x v="1"/>
    <n v="5.6793893129771"/>
    <n v="-0.1243695389312977"/>
    <n v="-0.12436953893129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81b04c002da85730722e68fb6b54050d04d395b31a4c2d3123a1f3d12099da"/>
    <n v="1"/>
    <n v="1"/>
  </r>
  <r>
    <s v="bf2e1f37-5772-4da5-ba64-5e40c1402d67"/>
    <d v="2023-04-06T00:00:00"/>
    <x v="28"/>
    <d v="2023-04-06T00:00:00"/>
    <n v="-0.0217199"/>
    <n v="-0.0217199"/>
    <x v="1"/>
    <n v="5.6793893129771"/>
    <n v="-0.1233557679389313"/>
    <n v="-0.12335576793893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63c07085408acce5a5c9c4341e67ac92d60e8ccd63c786cbf01e2255a1e359"/>
    <n v="1"/>
    <n v="1"/>
  </r>
  <r>
    <s v="528ceadc-ed10-4281-943b-a23c93370ab8"/>
    <d v="2023-04-06T00:00:00"/>
    <x v="28"/>
    <d v="2023-04-06T00:00:00"/>
    <n v="-0.0740728516"/>
    <n v="-0.0740728516"/>
    <x v="1"/>
    <n v="5.6793893129771"/>
    <n v="-0.4206885617587787"/>
    <n v="-0.42068856175877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6491015843a2c3e11f55cd1bdd85dc0ea1e63ff6d9854ff3a944713b92e0a5"/>
    <n v="1"/>
    <n v="1"/>
  </r>
  <r>
    <s v="5c4a7aaa-f0cb-4c64-a654-f310a0742e0b"/>
    <d v="2023-04-06T00:00:00"/>
    <x v="28"/>
    <d v="2023-04-06T00:00:00"/>
    <n v="-0.0468520128"/>
    <n v="-0.0468520128"/>
    <x v="1"/>
    <n v="5.6793893129771"/>
    <n v="-0.2660908207877863"/>
    <n v="-0.26609082078778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0ddf1a8a96b77d059b5b2a952ba0bc3182d899a2d50a35f2b976466b5ca7f8"/>
    <n v="1"/>
    <n v="1"/>
  </r>
  <r>
    <s v="b83bea55-4424-49ba-a18f-fc077e791654"/>
    <d v="2023-04-06T00:00:00"/>
    <x v="28"/>
    <d v="2023-04-06T00:00:00"/>
    <n v="-0.0409536184"/>
    <n v="-0.0409536184"/>
    <x v="1"/>
    <n v="5.6793893129771"/>
    <n v="-0.2325915426687023"/>
    <n v="-0.23259154266870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2c078e6db1e4fd15d4df9fce6c0faf590a3ddbb4821696ba4688555b3e6b9"/>
    <n v="1"/>
    <n v="1"/>
  </r>
  <r>
    <s v="95da2510-37ce-4032-bc64-87097fa49c80"/>
    <d v="2023-04-06T00:00:00"/>
    <x v="28"/>
    <d v="2023-04-06T00:00:00"/>
    <n v="-0.0806194928"/>
    <n v="-0.0806194928"/>
    <x v="1"/>
    <n v="5.6793893129771"/>
    <n v="-0.4578694858259542"/>
    <n v="-0.457869485825954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9426180b455713cd71e266b5b12f51f35735749ea59064fabe78c0814b20"/>
    <n v="1"/>
    <n v="1"/>
  </r>
  <r>
    <s v="346"/>
    <d v="2023-04-05T00:00:00"/>
    <x v="29"/>
    <d v="2023-04-05T00:00:00"/>
    <n v="50490.14"/>
    <n v="50490.14"/>
    <x v="0"/>
    <n v="1"/>
    <n v="50490.14"/>
    <n v="50490.14"/>
    <n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82"/>
    <s v="Receita Setup Fee"/>
    <s v="Non Recurrent"/>
    <s v="Operating Revenue"/>
    <s v="Operating Revenue"/>
    <x v="12"/>
    <m/>
    <m/>
    <n v="0"/>
    <n v="0"/>
  </r>
  <r>
    <s v="3574"/>
    <d v="2023-04-05T00:00:00"/>
    <x v="29"/>
    <d v="2023-04-05T00:00:00"/>
    <n v="-538.8200000000001"/>
    <n v="-538.8200000000001"/>
    <x v="0"/>
    <n v="1"/>
    <n v="-538.8200000000001"/>
    <n v="-538.820000000000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575"/>
    <d v="2023-04-05T00:00:00"/>
    <x v="29"/>
    <d v="2023-04-05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576"/>
    <d v="2023-04-05T00:00:00"/>
    <x v="29"/>
    <d v="2023-04-05T00:00:00"/>
    <n v="-479.8"/>
    <n v="-479.8"/>
    <x v="0"/>
    <n v="1"/>
    <n v="-479.8"/>
    <n v="-479.8"/>
    <n v="1"/>
    <m/>
    <s v="Mercado Pago"/>
    <s v="Lumx Studios S/A"/>
    <n v="100"/>
    <s v="Conselho"/>
    <s v="Lumx Studios S/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7"/>
    <d v="2023-04-05T00:00:00"/>
    <x v="29"/>
    <d v="2023-04-05T00:00:00"/>
    <n v="-494"/>
    <n v="-494"/>
    <x v="0"/>
    <n v="1"/>
    <n v="-494"/>
    <n v="-494"/>
    <n v="1"/>
    <m/>
    <s v="Mercado Pago"/>
    <s v="Lumx Studios S/A"/>
    <n v="100"/>
    <s v="Conselho"/>
    <s v="Lumx Studios S/A"/>
    <m/>
    <s v="Compra de Roteador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8"/>
    <d v="2023-04-05T00:00:00"/>
    <x v="29"/>
    <d v="2023-04-05T00:00:00"/>
    <n v="-17500"/>
    <n v="-17500"/>
    <x v="0"/>
    <n v="1"/>
    <n v="-17500"/>
    <n v="-17500"/>
    <n v="1"/>
    <m/>
    <s v="Btg - Conta Corrente"/>
    <s v="Bruno Leão Teixeira"/>
    <n v="100"/>
    <s v="Tecnologia"/>
    <s v="Bruno Leão Teix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79"/>
    <d v="2023-04-05T00:00:00"/>
    <x v="29"/>
    <d v="2023-04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580"/>
    <d v="2023-04-05T00:00:00"/>
    <x v="29"/>
    <d v="2023-04-05T00:00:00"/>
    <n v="-512.53"/>
    <n v="-512.53"/>
    <x v="0"/>
    <n v="1"/>
    <n v="-512.53"/>
    <n v="-512.53"/>
    <n v="1"/>
    <m/>
    <s v="Cartão de Crédito - Conta Simples"/>
    <s v="650 Industries (Expo)Sof"/>
    <n v="100"/>
    <m/>
    <s v="650 Industries (Expo)Sof"/>
    <m/>
    <s v="Software - 650 Industries"/>
    <m/>
    <s v="Cartão de Crédito - 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581"/>
    <d v="2023-04-05T00:00:00"/>
    <x v="29"/>
    <d v="2023-04-05T00:00:00"/>
    <n v="-7198"/>
    <n v="-7198"/>
    <x v="0"/>
    <n v="1"/>
    <n v="-7198"/>
    <n v="-7198"/>
    <n v="1"/>
    <m/>
    <s v="Btg - Conta Corrente"/>
    <s v="Mercadolivre.com Atividades de Internet Ltda"/>
    <n v="100"/>
    <m/>
    <s v="Mercadolivre.com Atividades de Internet Ltda"/>
    <m/>
    <s v="Compra de Notebook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582"/>
    <d v="2023-04-05T00:00:00"/>
    <x v="29"/>
    <d v="2023-04-05T00:00:00"/>
    <n v="-823.42"/>
    <n v="-823.42"/>
    <x v="0"/>
    <n v="1"/>
    <n v="-823.42"/>
    <n v="-823.42"/>
    <n v="1"/>
    <m/>
    <s v="Btg - Conta Corrente"/>
    <s v="Lumx Studios S/A"/>
    <n v="100"/>
    <s v="Conselho"/>
    <s v="Lumx Studios S/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583"/>
    <d v="2023-04-05T00:00:00"/>
    <x v="29"/>
    <d v="2023-04-05T00:00:00"/>
    <n v="-718.88"/>
    <n v="-718.88"/>
    <x v="0"/>
    <n v="1"/>
    <n v="-718.88"/>
    <n v="-718.88"/>
    <n v="1"/>
    <m/>
    <s v="Btg - Conta Corrente"/>
    <s v="Lumx Studios S/A"/>
    <n v="100"/>
    <s v="Conselho"/>
    <s v="Lumx Studios S/A"/>
    <m/>
    <s v="Reembolso Hospedagem Antonia"/>
    <m/>
    <s v="Btg - Conta Corrente"/>
    <m/>
    <x v="84"/>
    <s v="Despesa Comercial"/>
    <s v="Comercial"/>
    <s v="Operating Costs"/>
    <s v="Operating Costs"/>
    <x v="6"/>
    <m/>
    <m/>
    <n v="0"/>
    <n v="0"/>
  </r>
  <r>
    <s v="634"/>
    <d v="2023-04-05T00:00:00"/>
    <x v="29"/>
    <d v="2023-04-05T00:00:00"/>
    <n v="50490.14"/>
    <n v="50490.14"/>
    <x v="0"/>
    <n v="1"/>
    <n v="50490.14"/>
    <n v="50490.1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5"/>
    <d v="2023-04-05T00:00:00"/>
    <x v="29"/>
    <d v="2023-04-05T00:00:00"/>
    <n v="64866.24"/>
    <n v="64866.24"/>
    <x v="0"/>
    <n v="1"/>
    <n v="64866.24"/>
    <n v="64866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6"/>
    <d v="2023-04-05T00:00:00"/>
    <x v="29"/>
    <d v="2023-04-05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37"/>
    <d v="2023-04-05T00:00:00"/>
    <x v="29"/>
    <d v="2023-04-05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5"/>
    <d v="2023-04-05T00:00:00"/>
    <x v="29"/>
    <d v="2023-04-05T00:00:00"/>
    <n v="-64866.24"/>
    <n v="-64866.24"/>
    <x v="0"/>
    <n v="1"/>
    <n v="-64866.24"/>
    <n v="-64866.24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596"/>
    <d v="2023-04-05T00:00:00"/>
    <x v="29"/>
    <d v="2023-04-05T00:00:00"/>
    <n v="-50490.14"/>
    <n v="-50490.14"/>
    <x v="0"/>
    <n v="1"/>
    <n v="-50490.14"/>
    <n v="-50490.1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9597"/>
    <d v="2023-04-05T00:00:00"/>
    <x v="29"/>
    <d v="2023-04-05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8"/>
    <d v="2023-04-05T00:00:00"/>
    <x v="29"/>
    <d v="2023-04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c3dd1f1e-6df9-46a6-9fc3-25413e09bc3d"/>
    <d v="2023-04-05T00:00:00"/>
    <x v="29"/>
    <d v="2023-04-05T00:00:00"/>
    <n v="-1.6816621248"/>
    <n v="-1.6816621248"/>
    <x v="1"/>
    <n v="5.777215189873417"/>
    <n v="-9.715323971629365"/>
    <n v="-9.7153239716293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087c2b6e80c2bb3f5c201ca75bf9a48eb005feb8f23794a9f9c876d408a8f"/>
    <n v="1"/>
    <n v="1"/>
  </r>
  <r>
    <s v="16795f91-547f-4f7b-81c8-0dedfd565965"/>
    <d v="2023-04-05T00:00:00"/>
    <x v="29"/>
    <d v="2023-04-05T00:00:00"/>
    <n v="-0.0221336"/>
    <n v="-0.0221336"/>
    <x v="1"/>
    <n v="5.777215189873417"/>
    <n v="-0.1278705701265823"/>
    <n v="-0.127870570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8ca264be185af00b523197b4d66de8a73ccd40f5788d67a7ca399f0fd56e6"/>
    <n v="1"/>
    <n v="1"/>
  </r>
  <r>
    <s v="b192966f-2c0d-4862-b8bd-f72306df5574"/>
    <d v="2023-04-05T00:00:00"/>
    <x v="29"/>
    <d v="2023-04-05T00:00:00"/>
    <n v="-0.0223625"/>
    <n v="-0.0223625"/>
    <x v="1"/>
    <n v="5.777215189873417"/>
    <n v="-0.1291929746835443"/>
    <n v="-0.12919297468354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7e419f169dd05c365b385e2ea8d81833ca02a4806f9a8b8a79db529a8107b"/>
    <n v="1"/>
    <n v="1"/>
  </r>
  <r>
    <s v="ae82b68f-dc56-4724-8434-36dd6eb4dab7"/>
    <d v="2023-04-05T00:00:00"/>
    <x v="29"/>
    <d v="2023-04-05T00:00:00"/>
    <n v="-0.0223604"/>
    <n v="-0.0223604"/>
    <x v="1"/>
    <n v="5.777215189873417"/>
    <n v="-0.1291808425316456"/>
    <n v="-0.1291808425316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56744e3c2ef281fef4c56d011e65a93923db10f19224fdbba7ad0aba13b9"/>
    <n v="1"/>
    <n v="1"/>
  </r>
  <r>
    <s v="5e37102c-f53d-40b4-a9b9-c48bc991e835"/>
    <d v="2023-04-05T00:00:00"/>
    <x v="29"/>
    <d v="2023-04-05T00:00:00"/>
    <n v="-0.1904549"/>
    <n v="-0.1904549"/>
    <x v="1"/>
    <n v="5.777215189873417"/>
    <n v="-1.100298941265823"/>
    <n v="-1.10029894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dd0f3d7840a0e1ff453ce8c5cfb60d959b1c445bff36bbafb16d56ff854a1d"/>
    <n v="1"/>
    <n v="1"/>
  </r>
  <r>
    <s v="f95f3727-d485-48cc-9805-5ec844fd648c"/>
    <d v="2023-04-05T00:00:00"/>
    <x v="29"/>
    <d v="2023-04-05T00:00:00"/>
    <n v="-0.0342670828"/>
    <n v="-0.0342670828"/>
    <x v="1"/>
    <n v="5.777215189873417"/>
    <n v="-0.1979683112648101"/>
    <n v="-0.197968311264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49bcf7629a29f12971e0b6af1977de0fcfbfc13199d035f8dec400ae920aef"/>
    <n v="1"/>
    <n v="1"/>
  </r>
  <r>
    <s v="97947ff0-3f6a-4fc1-8d2b-22413a6ab9e7"/>
    <d v="2023-04-05T00:00:00"/>
    <x v="29"/>
    <d v="2023-04-05T00:00:00"/>
    <n v="-0.0608232324"/>
    <n v="-0.0608232324"/>
    <x v="1"/>
    <n v="5.777215189873417"/>
    <n v="-0.351388902118481"/>
    <n v="-0.351388902118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6defda529039e6c0cc36670b55b80f1e329354d42dd8e49cdd9e778018a144"/>
    <n v="1"/>
    <n v="1"/>
  </r>
  <r>
    <s v="8a9fd787-0cd4-404c-b0c1-de1772103f92"/>
    <d v="2023-04-05T00:00:00"/>
    <x v="29"/>
    <d v="2023-04-05T00:00:00"/>
    <n v="-0.012837258"/>
    <n v="-0.012837258"/>
    <x v="1"/>
    <n v="5.777215189873417"/>
    <n v="-0.07416360191392404"/>
    <n v="-0.074163601913924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e1ddc0e321bc92c27d2ad4e63276ae6540bf40a2bbfc518ec97dc8027be7d7"/>
    <n v="1"/>
    <n v="1"/>
  </r>
  <r>
    <s v="df22b047-bc46-4f8e-badb-47e2d96c63ec"/>
    <d v="2023-04-05T00:00:00"/>
    <x v="29"/>
    <d v="2023-04-05T00:00:00"/>
    <n v="-0.0637795188"/>
    <n v="-0.0637795188"/>
    <x v="1"/>
    <n v="5.777215189873417"/>
    <n v="-0.3684680048141772"/>
    <n v="-0.36846800481417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8a439b8ef34121d0493f01a22f5e36fe5a937820b9f4887de823d2f9bbcd60"/>
    <n v="1"/>
    <n v="1"/>
  </r>
  <r>
    <s v="8258d16f-d0ca-4e76-a70f-8d0a63faa14e"/>
    <d v="2023-04-05T00:00:00"/>
    <x v="29"/>
    <d v="2023-04-05T00:00:00"/>
    <n v="-0.0368383248"/>
    <n v="-0.0368383248"/>
    <x v="1"/>
    <n v="5.777215189873417"/>
    <n v="-0.2128229296040506"/>
    <n v="-0.21282292960405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ba0f06f90c01a2c403b50c3d9292f79f010e02425e027f2379b4e415544cbb"/>
    <n v="1"/>
    <n v="1"/>
  </r>
  <r>
    <s v="4e2b6c51-566c-49bc-a22e-562af58adf8c"/>
    <d v="2023-04-05T00:00:00"/>
    <x v="29"/>
    <d v="2023-04-05T00:00:00"/>
    <n v="-0.0220265"/>
    <n v="-0.0220265"/>
    <x v="1"/>
    <n v="5.777215189873417"/>
    <n v="-0.1272518303797468"/>
    <n v="-0.127251830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25cf178beeac438606f1adab38614fac580c2f0d7fb0be4168543c5fc1a36"/>
    <n v="1"/>
    <n v="1"/>
  </r>
  <r>
    <s v="3584"/>
    <d v="2023-04-04T00:00:00"/>
    <x v="30"/>
    <d v="2023-04-04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5"/>
    <d v="2023-04-04T00:00:00"/>
    <x v="30"/>
    <d v="2023-04-04T00:00:00"/>
    <n v="-2903.22"/>
    <n v="-2903.22"/>
    <x v="0"/>
    <n v="1"/>
    <n v="-2903.22"/>
    <n v="-2903.22"/>
    <n v="1"/>
    <m/>
    <s v="Btg - Conta Corrente"/>
    <s v="Antonio Manoel do Nascimento"/>
    <n v="100"/>
    <s v="Tecnologia"/>
    <s v="Antonio Manoel do Nasciment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6"/>
    <d v="2023-04-04T00:00:00"/>
    <x v="30"/>
    <d v="2023-04-04T00:00:00"/>
    <n v="-4983.02"/>
    <n v="-4983.02"/>
    <x v="0"/>
    <n v="1"/>
    <n v="-4983.02"/>
    <n v="-4983.02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587"/>
    <d v="2023-04-04T00:00:00"/>
    <x v="30"/>
    <d v="2023-04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8"/>
    <d v="2023-04-04T00:00:00"/>
    <x v="30"/>
    <d v="2023-04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9"/>
    <d v="2023-04-04T00:00:00"/>
    <x v="30"/>
    <d v="2023-04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0"/>
    <d v="2023-04-04T00:00:00"/>
    <x v="30"/>
    <d v="2023-04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1"/>
    <d v="2023-04-04T00:00:00"/>
    <x v="30"/>
    <d v="2023-04-04T00:00:00"/>
    <n v="-13313.44"/>
    <n v="-13313.44"/>
    <x v="0"/>
    <n v="1"/>
    <n v="-13313.44"/>
    <n v="-13313.44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2"/>
    <d v="2023-04-04T00:00:00"/>
    <x v="30"/>
    <d v="2023-04-04T00:00:00"/>
    <n v="-13313.44"/>
    <n v="-13313.44"/>
    <x v="0"/>
    <n v="1"/>
    <n v="-13313.44"/>
    <n v="-13313.44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593"/>
    <d v="2023-04-04T00:00:00"/>
    <x v="30"/>
    <d v="2023-04-04T00:00:00"/>
    <n v="-10820.93"/>
    <n v="-10820.93"/>
    <x v="0"/>
    <n v="1"/>
    <n v="-10820.93"/>
    <n v="-10820.93"/>
    <n v="1"/>
    <m/>
    <s v="Btg - Conta Corrente"/>
    <s v="Caio Barbosa Zacarias"/>
    <n v="100"/>
    <s v="Comercial"/>
    <s v="Caio Barbosa Zacarias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4"/>
    <d v="2023-04-04T00:00:00"/>
    <x v="30"/>
    <d v="2023-04-04T00:00:00"/>
    <n v="-7820.93"/>
    <n v="-7820.93"/>
    <x v="0"/>
    <n v="1"/>
    <n v="-7820.93"/>
    <n v="-7820.93"/>
    <n v="1"/>
    <m/>
    <s v="Btg - Conta Corrente"/>
    <s v="Gabriel Polverelli Nogueira"/>
    <n v="100"/>
    <s v="Tecnologia"/>
    <s v="Gabriel Polverelli Nogueira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5"/>
    <d v="2023-04-04T00:00:00"/>
    <x v="30"/>
    <d v="2023-04-04T00:00:00"/>
    <n v="-10820.93"/>
    <n v="-10820.93"/>
    <x v="0"/>
    <n v="1"/>
    <n v="-10820.93"/>
    <n v="-10820.93"/>
    <n v="1"/>
    <m/>
    <s v="Btg - Conta Corrente"/>
    <s v="Michel Ruthenberg Goldberg"/>
    <n v="100"/>
    <s v="Financeiro"/>
    <s v="Michel Ruthenberg Goldberg"/>
    <m/>
    <s v="Prestação de Serviços (Valor Que Faltava Mar/23)"/>
    <m/>
    <s v="Btg - Conta Corrente"/>
    <m/>
    <x v="39"/>
    <s v="Despesas com Pessoal"/>
    <s v="People"/>
    <s v="People"/>
    <s v="People"/>
    <x v="9"/>
    <m/>
    <m/>
    <n v="0"/>
    <n v="0"/>
  </r>
  <r>
    <s v="3596"/>
    <d v="2023-04-04T00:00:00"/>
    <x v="30"/>
    <d v="2023-04-04T00:00:00"/>
    <n v="-13313.44"/>
    <n v="-13313.44"/>
    <x v="0"/>
    <n v="1"/>
    <n v="-13313.44"/>
    <n v="-13313.44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597"/>
    <d v="2023-04-04T00:00:00"/>
    <x v="30"/>
    <d v="2023-04-04T00:00:00"/>
    <n v="-3870.96"/>
    <n v="-3870.96"/>
    <x v="0"/>
    <n v="1"/>
    <n v="-3870.96"/>
    <n v="-3870.96"/>
    <n v="1"/>
    <m/>
    <s v="Btg - Conta Corrente"/>
    <s v="Thamyres Guedes Reis Corrêa"/>
    <n v="100"/>
    <s v="Tecnologia"/>
    <s v="Thamyres Guedes Reis Corrêa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8"/>
    <d v="2023-04-04T00:00:00"/>
    <x v="30"/>
    <d v="2023-04-04T00:00:00"/>
    <n v="-404.99"/>
    <n v="-404.99"/>
    <x v="0"/>
    <n v="1"/>
    <n v="-404.99"/>
    <n v="-404.99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599"/>
    <d v="2023-04-04T00:00:00"/>
    <x v="30"/>
    <d v="2023-04-04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0"/>
    <d v="2023-04-04T00:00:00"/>
    <x v="30"/>
    <d v="2023-04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Remuneração Estágio"/>
    <m/>
    <s v="Btg - Conta Corrente"/>
    <m/>
    <x v="40"/>
    <s v="Despesas com Pessoal"/>
    <s v="People"/>
    <s v="People"/>
    <s v="People"/>
    <x v="9"/>
    <m/>
    <m/>
    <n v="0"/>
    <n v="0"/>
  </r>
  <r>
    <s v="3601"/>
    <d v="2023-04-04T00:00:00"/>
    <x v="30"/>
    <d v="2023-04-04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2"/>
    <d v="2023-04-04T00:00:00"/>
    <x v="30"/>
    <d v="2023-04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03"/>
    <d v="2023-04-04T00:00:00"/>
    <x v="30"/>
    <d v="2023-04-04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39"/>
    <s v="Despesas com Pessoal"/>
    <s v="People"/>
    <s v="People"/>
    <s v="People"/>
    <x v="9"/>
    <m/>
    <m/>
    <n v="0"/>
    <n v="0"/>
  </r>
  <r>
    <s v="3604"/>
    <d v="2023-04-04T00:00:00"/>
    <x v="30"/>
    <d v="2023-04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5"/>
    <d v="2023-04-04T00:00:00"/>
    <x v="30"/>
    <d v="2023-04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6"/>
    <d v="2023-04-04T00:00:00"/>
    <x v="30"/>
    <d v="2023-04-04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7"/>
    <d v="2023-04-04T00:00:00"/>
    <x v="30"/>
    <d v="2023-04-04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8"/>
    <d v="2023-04-04T00:00:00"/>
    <x v="30"/>
    <d v="2023-04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9"/>
    <d v="2023-04-04T00:00:00"/>
    <x v="30"/>
    <d v="2023-04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0"/>
    <d v="2023-04-04T00:00:00"/>
    <x v="30"/>
    <d v="2023-04-04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11"/>
    <d v="2023-04-04T00:00:00"/>
    <x v="30"/>
    <d v="2023-04-04T00:00:00"/>
    <n v="-10000"/>
    <n v="-10000"/>
    <x v="0"/>
    <n v="1"/>
    <n v="-10000"/>
    <n v="-10000"/>
    <n v="1"/>
    <m/>
    <s v="Btg - Conta Corrente"/>
    <s v="Andre Fernando de Sales Pupo"/>
    <n v="100"/>
    <s v="Comercial"/>
    <s v="Andre Fernando de Sales Pup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2"/>
    <d v="2023-04-04T00:00:00"/>
    <x v="30"/>
    <d v="2023-04-04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3"/>
    <d v="2023-04-04T00:00:00"/>
    <x v="30"/>
    <d v="2023-04-04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14"/>
    <d v="2023-04-04T00:00:00"/>
    <x v="30"/>
    <d v="2023-04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5"/>
    <d v="2023-04-04T00:00:00"/>
    <x v="30"/>
    <d v="2023-04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6"/>
    <d v="2023-04-04T00:00:00"/>
    <x v="30"/>
    <d v="2023-04-04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638"/>
    <d v="2023-04-04T00:00:00"/>
    <x v="30"/>
    <d v="2023-04-04T00:00:00"/>
    <n v="4945782"/>
    <n v="4945782"/>
    <x v="0"/>
    <n v="1"/>
    <n v="4945782"/>
    <n v="4945782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39"/>
    <d v="2023-04-04T00:00:00"/>
    <x v="30"/>
    <d v="2023-04-04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9"/>
    <d v="2023-04-04T00:00:00"/>
    <x v="30"/>
    <d v="2023-04-04T00:00:00"/>
    <n v="-4945782"/>
    <n v="-4945782"/>
    <x v="0"/>
    <n v="1"/>
    <n v="-4945782"/>
    <n v="-4945782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0"/>
    <d v="2023-04-04T00:00:00"/>
    <x v="30"/>
    <d v="2023-04-04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ab7b1621-f8e7-4ea0-bf0a-2fc4810dff5f"/>
    <d v="2023-04-04T00:00:00"/>
    <x v="30"/>
    <d v="2023-04-04T00:00:00"/>
    <n v="-0.050825252715707"/>
    <n v="-0.050825252715707"/>
    <x v="3"/>
    <n v="9549.08163265306"/>
    <n v="-485.3344871825078"/>
    <n v="-485.3344871825078"/>
    <n v="1"/>
    <m/>
    <s v="Caio Bretas"/>
    <m/>
    <m/>
    <m/>
    <m/>
    <m/>
    <s v="Custos operacionais gerais"/>
    <m/>
    <s v="Caio Bretas"/>
    <m/>
    <x v="61"/>
    <s v="Blockchain"/>
    <s v="Technology &amp; Infrastructure"/>
    <s v="Operating Costs"/>
    <s v="Operating Costs"/>
    <x v="7"/>
    <m/>
    <s v="0xab58e929e057ef2db25c77f15574e0614e75ce40469bc24631b941facc2862eb"/>
    <n v="1"/>
    <n v="1"/>
  </r>
  <r>
    <s v="5a6cdaf0-7c6b-455b-8954-757d93e62367"/>
    <d v="2023-04-04T00:00:00"/>
    <x v="30"/>
    <d v="2023-04-04T00:00:00"/>
    <n v="-0.0214805"/>
    <n v="-0.0214805"/>
    <x v="1"/>
    <n v="5.811224489795919"/>
    <n v="-0.1248280076530612"/>
    <n v="-0.12482800765306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c043cc85f6b8db0d594848d15b87833ba5950390f2f8c994754425f409e5b7"/>
    <n v="1"/>
    <n v="1"/>
  </r>
  <r>
    <s v="3f6c5036-17b9-41f1-83f5-c4855c12de98"/>
    <d v="2023-04-04T00:00:00"/>
    <x v="30"/>
    <d v="2023-04-04T00:00:00"/>
    <n v="-0.0213314"/>
    <n v="-0.0213314"/>
    <x v="1"/>
    <n v="5.811224489795919"/>
    <n v="-0.1239615540816327"/>
    <n v="-0.123961554081632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6c95b398af1a438f194e42ffb20fe1a5a8cb77cb7fada44fdaba5a70530015d"/>
    <n v="1"/>
    <n v="1"/>
  </r>
  <r>
    <s v="1506fe54-0f26-4398-a17b-44c13e419fb5"/>
    <d v="2023-04-04T00:00:00"/>
    <x v="30"/>
    <d v="2023-04-04T00:00:00"/>
    <n v="-0.0152111319"/>
    <n v="-0.0152111319"/>
    <x v="1"/>
    <n v="5.811224489795919"/>
    <n v="-0.08839530221479591"/>
    <n v="-0.088395302214795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75006600c732a22602a5b5cb9010eb9ef9c6492c372d09a22b8906fe9b09f1"/>
    <n v="1"/>
    <n v="1"/>
  </r>
  <r>
    <s v="c5cca727-6cbd-47bc-a257-0992428dc20c"/>
    <d v="2023-04-04T00:00:00"/>
    <x v="30"/>
    <d v="2023-04-04T00:00:00"/>
    <n v="-0.0222071"/>
    <n v="-0.0222071"/>
    <x v="1"/>
    <n v="5.811224489795919"/>
    <n v="-0.1290504433673469"/>
    <n v="-0.12905044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c5ec173a112a3ec8ae292741374ab6f6ca95f97df1475bb5aa0daec705916df"/>
    <n v="1"/>
    <n v="1"/>
  </r>
  <r>
    <s v="32585402-e6cb-409b-b780-3bcfd31361a8"/>
    <d v="2023-04-04T00:00:00"/>
    <x v="30"/>
    <d v="2023-04-04T00:00:00"/>
    <n v="-0.0155928648"/>
    <n v="-0.0155928648"/>
    <x v="1"/>
    <n v="5.811224489795919"/>
    <n v="-0.09061363779183675"/>
    <n v="-0.090613637791836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c8ecb1fd7ff3a28f84ca42a92716963e0e7873990eb46dd2931d21aa99b3d7"/>
    <n v="1"/>
    <n v="1"/>
  </r>
  <r>
    <s v="6fdc69ab-83e7-457e-a84c-762b63afb7da"/>
    <d v="2023-04-04T00:00:00"/>
    <x v="30"/>
    <d v="2023-04-04T00:00:00"/>
    <n v="-0.0374753036"/>
    <n v="-0.0374753036"/>
    <x v="1"/>
    <n v="5.811224489795919"/>
    <n v="-0.2177774020428571"/>
    <n v="-0.2177774020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2b16fcc4526a4dfdbd327a66c3e063dffb9d93b30d7ffac0d17167160c1a"/>
    <n v="1"/>
    <n v="1"/>
  </r>
  <r>
    <s v="347"/>
    <d v="2023-04-03T00:00:00"/>
    <x v="31"/>
    <d v="2023-04-03T00:00:00"/>
    <n v="5125400"/>
    <n v="5125400"/>
    <x v="0"/>
    <n v="1"/>
    <n v="5125400"/>
    <n v="5125400"/>
    <n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5"/>
    <s v="Aporte"/>
    <s v="Investment"/>
    <s v="Investment Subscription"/>
    <s v="Investment Subscription"/>
    <x v="15"/>
    <m/>
    <m/>
    <n v="0"/>
    <n v="0"/>
  </r>
  <r>
    <s v="3618"/>
    <d v="2023-04-03T00:00:00"/>
    <x v="31"/>
    <d v="2023-04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619"/>
    <d v="2023-04-03T00:00:00"/>
    <x v="31"/>
    <d v="2023-04-03T00:00:00"/>
    <n v="-265.69"/>
    <n v="-265.69"/>
    <x v="0"/>
    <n v="1"/>
    <n v="-265.69"/>
    <n v="-265.69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20"/>
    <d v="2023-04-03T00:00:00"/>
    <x v="31"/>
    <d v="2023-04-03T00:00:00"/>
    <n v="-253.11"/>
    <n v="-253.11"/>
    <x v="0"/>
    <n v="1"/>
    <n v="-253.11"/>
    <n v="-253.11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621"/>
    <d v="2023-04-03T00:00:00"/>
    <x v="31"/>
    <d v="2023-04-03T00:00:00"/>
    <n v="-4704.57"/>
    <n v="-4704.57"/>
    <x v="0"/>
    <n v="1"/>
    <n v="-4704.57"/>
    <n v="-4704.57"/>
    <n v="1"/>
    <m/>
    <s v="Cartão de Crédito - Conta Simples"/>
    <s v="Venly"/>
    <n v="100"/>
    <m/>
    <s v="Venly"/>
    <m/>
    <s v="Software Venly - Utilização de Plataforma Parceira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81"/>
    <d v="2023-04-03T00:00:00"/>
    <x v="31"/>
    <d v="2023-04-03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ir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640"/>
    <d v="2023-04-03T00:00:00"/>
    <x v="31"/>
    <d v="2023-04-03T00:00:00"/>
    <n v="7000"/>
    <n v="7000"/>
    <x v="0"/>
    <n v="1"/>
    <n v="7000"/>
    <n v="7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41"/>
    <d v="2023-04-03T00:00:00"/>
    <x v="31"/>
    <d v="2023-04-03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1"/>
    <d v="2023-04-03T00:00:00"/>
    <x v="31"/>
    <d v="2023-04-03T00:00:00"/>
    <n v="-6000"/>
    <n v="-6000"/>
    <x v="0"/>
    <n v="1"/>
    <n v="-6000"/>
    <n v="-6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2"/>
    <d v="2023-04-03T00:00:00"/>
    <x v="31"/>
    <d v="2023-04-03T00:00:00"/>
    <n v="-7000"/>
    <n v="-7000"/>
    <x v="0"/>
    <n v="1"/>
    <n v="-7000"/>
    <n v="-7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7942f83-77f2-41f1-87c2-11a279dae9f8"/>
    <d v="2023-04-03T00:00:00"/>
    <x v="31"/>
    <d v="2023-04-03T00:00:00"/>
    <n v="-0.004607437015526052"/>
    <n v="-0.004607437015526052"/>
    <x v="3"/>
    <n v="9239.795918367347"/>
    <n v="-42.57177773019224"/>
    <n v="-42.57177773019224"/>
    <n v="1"/>
    <m/>
    <s v="Ledger"/>
    <s v="Contrato 55Unity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bc1848bd99d5364a54f5f32ab4858ce32388a699c5e7da841530c60d461b6f4b"/>
    <n v="1"/>
    <n v="1"/>
  </r>
  <r>
    <s v="a07572b0-8c7e-4e59-8b38-e28a0a200635"/>
    <d v="2023-04-03T00:00:00"/>
    <x v="31"/>
    <d v="2023-04-03T00:00:00"/>
    <n v="-0.004372913932442127"/>
    <n v="-0.004372913932442127"/>
    <x v="3"/>
    <n v="9239.795918367347"/>
    <n v="-40.40483230435046"/>
    <n v="-40.40483230435046"/>
    <n v="1"/>
    <m/>
    <s v="55Unity"/>
    <s v="Contrato 55Unity"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1f1e4ec4276c28e0147ad7b168d4becab023c984faea1f31ffd12b875c9e9aea"/>
    <n v="1"/>
    <n v="1"/>
  </r>
  <r>
    <s v="d2acb077-1a08-429c-a54b-3958912addd3"/>
    <d v="2023-04-03T00:00:00"/>
    <x v="31"/>
    <d v="2023-04-03T00:00:00"/>
    <n v="-0.0330610335"/>
    <n v="-0.0330610335"/>
    <x v="1"/>
    <n v="5.596938775510204"/>
    <n v="-0.1850405803545918"/>
    <n v="-0.18504058035459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30988bc43e102d2f4d6b20279dea970018187aa652b0e77b62066746f14753"/>
    <n v="1"/>
    <n v="1"/>
  </r>
  <r>
    <s v="c5132461-b657-44c2-aa7e-9838ffce2c0c"/>
    <d v="2023-04-03T00:00:00"/>
    <x v="31"/>
    <d v="2023-04-03T00:00:00"/>
    <n v="-0.0218039"/>
    <n v="-0.0218039"/>
    <x v="1"/>
    <n v="5.596938775510204"/>
    <n v="-0.1220350933673469"/>
    <n v="-0.12203509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ec558fbde0d38aee7affd0fb004b3610b8a764316d96a5b78155f89e4bd5747"/>
    <n v="1"/>
    <n v="1"/>
  </r>
  <r>
    <s v="22e2a1f9-872f-4378-9e16-8807cbcadf80"/>
    <d v="2023-04-03T00:00:00"/>
    <x v="31"/>
    <d v="2023-04-03T00:00:00"/>
    <n v="-0.029305376"/>
    <n v="-0.029305376"/>
    <x v="1"/>
    <n v="5.596938775510204"/>
    <n v="-0.1640203952653061"/>
    <n v="-0.16402039526530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4e7fcdad4f44b5cd935e02e15e05bbd77212171eafec9b7446be6f5749cac6"/>
    <n v="1"/>
    <n v="1"/>
  </r>
  <r>
    <s v="0d9160a3-8e49-42e2-986d-69f94b8b5aa2"/>
    <d v="2023-04-03T00:00:00"/>
    <x v="31"/>
    <d v="2023-04-03T00:00:00"/>
    <n v="-0.0228791"/>
    <n v="-0.0228791"/>
    <x v="1"/>
    <n v="5.596938775510204"/>
    <n v="-0.1280529219387755"/>
    <n v="-0.128052921938775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d7cab41d266326b7b5d81aff906439c22d79ee996855921944f63675bb08d2c"/>
    <n v="1"/>
    <n v="1"/>
  </r>
  <r>
    <s v="3622"/>
    <d v="2023-04-02T00:00:00"/>
    <x v="32"/>
    <d v="2023-04-02T00:00:00"/>
    <n v="-247.89"/>
    <n v="-247.89"/>
    <x v="0"/>
    <n v="1"/>
    <n v="-247.89"/>
    <n v="-247.8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f985035-f991-4e5a-b0f3-42d9d40633b8"/>
    <d v="2023-04-02T00:00:00"/>
    <x v="32"/>
    <d v="2023-04-02T00:00:00"/>
    <n v="-0.0215162"/>
    <n v="-0.0215162"/>
    <x v="1"/>
    <n v="5.62051282051282"/>
    <n v="-0.1209320779487179"/>
    <n v="-0.120932077948717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d15be3906787bbcc90cc601bb1146dc96d6ee2b1fd667bf7473cc2633884fce"/>
    <n v="1"/>
    <n v="1"/>
  </r>
  <r>
    <s v="60865f7f-39a7-418f-8b71-d5b827b5315a"/>
    <d v="2023-04-02T00:00:00"/>
    <x v="32"/>
    <d v="2023-04-02T00:00:00"/>
    <n v="-0.008150640000000001"/>
    <n v="-0.008150640000000001"/>
    <x v="1"/>
    <n v="5.62051282051282"/>
    <n v="-0.04581077661538462"/>
    <n v="-0.045810776615384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ef7116650ad319643bab563bac57e6c0584e17c63671df4f90dfb74f693b5d"/>
    <n v="1"/>
    <n v="1"/>
  </r>
  <r>
    <s v="694867c7-36bc-4cd0-bb27-afb1c96b801d"/>
    <d v="2023-04-02T00:00:00"/>
    <x v="32"/>
    <d v="2023-04-02T00:00:00"/>
    <n v="-0.0096890733"/>
    <n v="-0.0096890733"/>
    <x v="1"/>
    <n v="5.62051282051282"/>
    <n v="-0.05445756070153845"/>
    <n v="-0.0544575607015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9fd79b11f651b9b33f6084c2ced804384e8827cb999ca8b63c5a6bcc2eb9a"/>
    <n v="1"/>
    <n v="1"/>
  </r>
  <r>
    <s v="3623"/>
    <d v="2023-04-01T00:00:00"/>
    <x v="33"/>
    <d v="2023-04-01T00:00:00"/>
    <n v="-218.25"/>
    <n v="-218.25"/>
    <x v="0"/>
    <n v="1"/>
    <n v="-218.25"/>
    <n v="-218.2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624"/>
    <d v="2023-04-01T00:00:00"/>
    <x v="33"/>
    <d v="2023-04-01T00:00:00"/>
    <n v="-1754.12"/>
    <n v="-1754.12"/>
    <x v="0"/>
    <n v="1"/>
    <n v="-1754.12"/>
    <n v="-1754.12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9251d3b3-7dca-41cd-a205-6e2a25efd9de"/>
    <d v="2023-04-01T00:00:00"/>
    <x v="33"/>
    <d v="2023-04-01T00:00:00"/>
    <n v="-0.022289"/>
    <n v="-0.022289"/>
    <x v="1"/>
    <n v="5.685071574642127"/>
    <n v="-0.1267145603271984"/>
    <n v="-0.126714560327198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90cfe43fd465f5a44b3e9f51f532c86a810c84f5132a42d49c2d5e71efb7144"/>
    <n v="1"/>
    <n v="1"/>
  </r>
  <r>
    <s v="8536f7f7-b6e0-467d-a522-175f17b724bd"/>
    <d v="2023-04-01T00:00:00"/>
    <x v="33"/>
    <d v="2023-04-01T00:00:00"/>
    <n v="-0.0111867534"/>
    <n v="-0.0111867534"/>
    <x v="1"/>
    <n v="5.685071574642127"/>
    <n v="-0.06359749376687118"/>
    <n v="-0.063597493766871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b24f6e374d4a0a75717dda9eff8b3e2c174e6dadeca807bdbd1449ae7991f3"/>
    <n v="1"/>
    <n v="1"/>
  </r>
  <r>
    <s v="8db9fb29-190d-4ad2-a1a2-038a18629d26"/>
    <d v="2023-04-01T00:00:00"/>
    <x v="33"/>
    <d v="2023-04-01T00:00:00"/>
    <n v="-0.012327843"/>
    <n v="-0.012327843"/>
    <x v="1"/>
    <n v="5.685071574642127"/>
    <n v="-0.07008466981595093"/>
    <n v="-0.070084669815950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e562be89ff1c7d363145ec0c9423cf4d9ea510efd34f740f494f17c1f02374"/>
    <n v="1"/>
    <n v="1"/>
  </r>
  <r>
    <s v="f1c467a6-8f8c-43af-ae78-50d20d9e7f47"/>
    <d v="2023-04-01T00:00:00"/>
    <x v="33"/>
    <d v="2023-04-01T00:00:00"/>
    <n v="-0.0222974"/>
    <n v="-0.0222974"/>
    <x v="1"/>
    <n v="5.685071574642127"/>
    <n v="-0.1267623149284254"/>
    <n v="-0.126762314928425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022284440920d4d98d2bd85f7f34e2afb9a1da6a3fbae1c5add484c15eb444"/>
    <n v="1"/>
    <n v="1"/>
  </r>
  <r>
    <s v="3626"/>
    <d v="2023-03-31T00:00:00"/>
    <x v="34"/>
    <d v="2023-03-31T00:00:00"/>
    <n v="-11.09"/>
    <n v="-11.09"/>
    <x v="0"/>
    <n v="1"/>
    <n v="-11.09"/>
    <n v="-11.09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627"/>
    <d v="2023-03-31T00:00:00"/>
    <x v="34"/>
    <d v="2023-03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87"/>
    <d v="2023-03-31T00:00:00"/>
    <x v="34"/>
    <d v="2023-03-31T00:00:00"/>
    <n v="-42.97"/>
    <n v="-42.97"/>
    <x v="0"/>
    <n v="1"/>
    <n v="-42.97"/>
    <n v="-42.97"/>
    <n v="1"/>
    <m/>
    <s v="Conta Simples"/>
    <s v="Rappi Brasil Intermediacao de Negocios Ltda"/>
    <n v="100"/>
    <m/>
    <s v="Rappi Brasil Intermediacao de Negocios Ltda"/>
    <m/>
    <s v="Compra de Papel Toalha e Glad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3"/>
    <d v="2023-03-31T00:00:00"/>
    <x v="34"/>
    <d v="2023-03-31T00:00:00"/>
    <n v="25.57"/>
    <n v="25.57"/>
    <x v="0"/>
    <n v="1"/>
    <n v="25.57"/>
    <n v="25.5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8"/>
    <d v="2023-03-31T00:00:00"/>
    <x v="34"/>
    <d v="2023-03-31T00:00:00"/>
    <n v="6.24"/>
    <n v="6.24"/>
    <x v="0"/>
    <n v="1"/>
    <n v="6.24"/>
    <n v="6.24"/>
    <n v="1"/>
    <m/>
    <s v="Lumx Studios S/A"/>
    <s v="Btg - Conta Corrente"/>
    <n v="100"/>
    <s v="Comercial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42"/>
    <d v="2023-03-31T00:00:00"/>
    <x v="34"/>
    <d v="2023-03-31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3"/>
    <d v="2023-03-31T00:00:00"/>
    <x v="34"/>
    <d v="2023-03-31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ec6a32e-6b88-4935-9c13-504f7a3175a1"/>
    <d v="2023-03-31T00:00:00"/>
    <x v="34"/>
    <d v="2023-03-31T00:00:00"/>
    <n v="-0.008311968899999999"/>
    <n v="-0.008311968899999999"/>
    <x v="1"/>
    <n v="5.717935615738375"/>
    <n v="-0.04752730301021971"/>
    <n v="-0.047527303010219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071ffd0e6cc09c3f76d2136f31b3a2ecd5ac4973273d21f0e52ce5e8a651f"/>
    <n v="1"/>
    <n v="1"/>
  </r>
  <r>
    <s v="704d0d9d-9378-47d2-90b9-e0212837c3db"/>
    <d v="2023-03-31T00:00:00"/>
    <x v="34"/>
    <d v="2023-03-31T00:00:00"/>
    <n v="-0.0305908896"/>
    <n v="-0.0305908896"/>
    <x v="1"/>
    <n v="5.717935615738375"/>
    <n v="-0.1749167371609606"/>
    <n v="-0.17491673716096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9eee8e951a4ea879ed92405e1b12cf9c5242f1627b0a62f9a016e2c8085902"/>
    <n v="1"/>
    <n v="1"/>
  </r>
  <r>
    <s v="6fbba863-f959-4369-be85-f60bd806eb45"/>
    <d v="2023-03-31T00:00:00"/>
    <x v="34"/>
    <d v="2023-03-31T00:00:00"/>
    <n v="-0.0391752032"/>
    <n v="-0.0391752032"/>
    <x v="1"/>
    <n v="5.717935615738375"/>
    <n v="-0.224001289631068"/>
    <n v="-0.2240012896310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555273b71070d46dd9c71d19b2ab56d136367f9f81f1bd5342416054767b44"/>
    <n v="1"/>
    <n v="1"/>
  </r>
  <r>
    <s v="376c2ae2-f193-4af3-a9f4-db138a5f3275"/>
    <d v="2023-03-31T00:00:00"/>
    <x v="34"/>
    <d v="2023-03-31T00:00:00"/>
    <n v="-0.0522608576"/>
    <n v="-0.0522608576"/>
    <x v="1"/>
    <n v="5.717935615738375"/>
    <n v="-0.2988242189800716"/>
    <n v="-0.29882421898007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e3acca3f5c73c8974c9aff5dead739627b6929397b4a8861088a74bff022e"/>
    <n v="1"/>
    <n v="1"/>
  </r>
  <r>
    <s v="be440d16-b09d-4741-b400-f6c4f8b8299c"/>
    <d v="2023-03-31T00:00:00"/>
    <x v="34"/>
    <d v="2023-03-31T00:00:00"/>
    <n v="-0.0377345364"/>
    <n v="-0.0377345364"/>
    <x v="1"/>
    <n v="5.717935615738375"/>
    <n v="-0.2157636496249361"/>
    <n v="-0.21576364962493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cdf314bb138605897b760462cad369d7ca8e46fa8aa034fe3cb4181a0240"/>
    <n v="1"/>
    <n v="1"/>
  </r>
  <r>
    <s v="23799f37-cb71-4a7c-a3f9-d5e804fa2d2d"/>
    <d v="2023-03-31T00:00:00"/>
    <x v="34"/>
    <d v="2023-03-31T00:00:00"/>
    <n v="0.0036540254"/>
    <n v="0.0036540254"/>
    <x v="1"/>
    <n v="5.717935615738375"/>
    <n v="0.02089348197547266"/>
    <n v="0.02089348197547266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f30a140fde64750ac42c9757b7a2615ee7c1bef6350d32c23ef8df3e505b9818"/>
    <n v="1"/>
    <n v="1"/>
  </r>
  <r>
    <s v="d6e37dab-c62b-4c49-9507-edce8eb120e0"/>
    <d v="2023-03-31T00:00:00"/>
    <x v="34"/>
    <d v="2023-03-31T00:00:00"/>
    <n v="-0.0220832"/>
    <n v="-0.0220832"/>
    <x v="1"/>
    <n v="5.717935615738375"/>
    <n v="-0.1262703157894737"/>
    <n v="-0.12627031578947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bf888d9b797a0a56d5975a23c7326bb8e785f8bdc1f35b2f50f869cd2fb5587"/>
    <n v="1"/>
    <n v="1"/>
  </r>
  <r>
    <s v="1fbc7f98-8ab5-414d-833a-05ff853cc19b"/>
    <d v="2023-03-31T00:00:00"/>
    <x v="34"/>
    <d v="2023-03-31T00:00:00"/>
    <n v="-0.0221378"/>
    <n v="-0.0221378"/>
    <x v="1"/>
    <n v="5.717935615738375"/>
    <n v="-0.126582515074093"/>
    <n v="-0.12658251507409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f07bd322d6f5a7a86bde03bebcc4e7bbfeea8f390e371e89e0ebcb93556c318"/>
    <n v="1"/>
    <n v="1"/>
  </r>
  <r>
    <s v="0e5f0c45-eb52-4d2d-ba8c-cc5f0328b0ff"/>
    <d v="2023-03-31T00:00:00"/>
    <x v="34"/>
    <d v="2023-03-31T00:00:00"/>
    <n v="-0.0227405"/>
    <n v="-0.0227405"/>
    <x v="1"/>
    <n v="5.717935615738375"/>
    <n v="-0.1300287148696985"/>
    <n v="-0.13002871486969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155d6f956384b39fb98f68cb6081e082f1005d9a05428db74f64276fe0b4a7c"/>
    <n v="1"/>
    <n v="1"/>
  </r>
  <r>
    <s v="a059d8a8-27bb-41d1-9c48-1b59d29fb7ea"/>
    <d v="2023-03-31T00:00:00"/>
    <x v="34"/>
    <d v="2023-03-31T00:00:00"/>
    <n v="-0.023024"/>
    <n v="-0.023024"/>
    <x v="1"/>
    <n v="5.717935615738375"/>
    <n v="-0.1316497496167603"/>
    <n v="-0.131649749616760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7989dc28f6aa8f06157eb998d5deceee06d788b64f216c7c383fbc949ff6cc0"/>
    <n v="1"/>
    <n v="1"/>
  </r>
  <r>
    <s v="bc0ee8df-e92e-41b9-9d3d-06df81939360"/>
    <d v="2023-03-31T00:00:00"/>
    <x v="34"/>
    <d v="2023-03-31T00:00:00"/>
    <n v="-0.0228602"/>
    <n v="-0.0228602"/>
    <x v="1"/>
    <n v="5.717935615738375"/>
    <n v="-0.1307131517629024"/>
    <n v="-0.130713151762902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516c233ca9697145451b6a132af4de8a8af9f4ec11d0e133f2096a01b7238e0"/>
    <n v="1"/>
    <n v="1"/>
  </r>
  <r>
    <s v="5c6bb4f0-3740-4993-b197-05abd8cc7c2c"/>
    <d v="2023-03-31T00:00:00"/>
    <x v="34"/>
    <d v="2023-03-31T00:00:00"/>
    <n v="-0.0231752"/>
    <n v="-0.0231752"/>
    <x v="1"/>
    <n v="5.717935615738375"/>
    <n v="-0.13251430148186"/>
    <n v="-0.132514301481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ff0c33d3895c30855985696f64443bf071d39dc9d6ca74e4214918b0bdf2b2"/>
    <n v="1"/>
    <n v="1"/>
  </r>
  <r>
    <s v="f949b6ce-1002-44a0-a348-17e92f45ec5b"/>
    <d v="2023-03-31T00:00:00"/>
    <x v="34"/>
    <d v="2023-03-31T00:00:00"/>
    <n v="-0.0308132424"/>
    <n v="-0.0308132424"/>
    <x v="1"/>
    <n v="5.717935615738375"/>
    <n v="-0.1761881361553398"/>
    <n v="-0.17618813615533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9abdcdbbec7086daee785d3593bcec031ffa71350160192b2c20e1ab5421de"/>
    <n v="1"/>
    <n v="1"/>
  </r>
  <r>
    <s v="3628"/>
    <d v="2023-03-30T00:00:00"/>
    <x v="35"/>
    <d v="2023-03-30T00:00:00"/>
    <n v="-43.17"/>
    <n v="-43.17"/>
    <x v="0"/>
    <n v="1"/>
    <n v="-43.17"/>
    <n v="-43.17"/>
    <n v="1"/>
    <m/>
    <s v="Conta Simples"/>
    <s v="Lumx Studios S/A"/>
    <n v="100"/>
    <s v="Conselho"/>
    <s v="Lumx Studios S/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9"/>
    <d v="2023-03-30T00:00:00"/>
    <x v="35"/>
    <d v="2023-03-30T00:00:00"/>
    <n v="-80.95999999999999"/>
    <n v="-80.95999999999999"/>
    <x v="0"/>
    <n v="1"/>
    <n v="-80.95999999999999"/>
    <n v="-80.9599999999999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30"/>
    <d v="2023-03-30T00:00:00"/>
    <x v="35"/>
    <d v="2023-03-30T00:00:00"/>
    <n v="-597.6900000000001"/>
    <n v="-597.6900000000001"/>
    <x v="0"/>
    <n v="1"/>
    <n v="-597.6900000000001"/>
    <n v="-597.6900000000001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643"/>
    <d v="2023-03-30T00:00:00"/>
    <x v="35"/>
    <d v="2023-03-30T00:00:00"/>
    <n v="500"/>
    <n v="500"/>
    <x v="0"/>
    <n v="1"/>
    <n v="500"/>
    <n v="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4"/>
    <d v="2023-03-30T00:00:00"/>
    <x v="35"/>
    <d v="2023-03-30T00:00:00"/>
    <n v="-500"/>
    <n v="-500"/>
    <x v="0"/>
    <n v="1"/>
    <n v="-500"/>
    <n v="-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228b7b05-21ab-4d0b-a04f-6b86813e7a14"/>
    <d v="2023-03-30T00:00:00"/>
    <x v="35"/>
    <d v="2023-03-30T00:00:00"/>
    <n v="-0.0126051376"/>
    <n v="-0.0126051376"/>
    <x v="1"/>
    <n v="5.628218331616889"/>
    <n v="-0.07094446651287332"/>
    <n v="-0.07094446651287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280017edead2683d79710e97e554ea4f7d06093f31f7bba7c96401b481f8a5"/>
    <n v="1"/>
    <n v="1"/>
  </r>
  <r>
    <s v="0eea1b41-9cfb-49de-9fb7-bf1d8904561d"/>
    <d v="2023-03-30T00:00:00"/>
    <x v="35"/>
    <d v="2023-03-30T00:00:00"/>
    <n v="-0.0122769015"/>
    <n v="-0.0122769015"/>
    <x v="1"/>
    <n v="5.628218331616889"/>
    <n v="-0.06909708207775488"/>
    <n v="-0.069097082077754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d341807cc970b532968bd400ad7f8e07b423eb8d327effa4759da169c90f49"/>
    <n v="1"/>
    <n v="1"/>
  </r>
  <r>
    <s v="f4ee51a0-8de4-4f90-9030-951d9535161c"/>
    <d v="2023-03-30T00:00:00"/>
    <x v="35"/>
    <d v="2023-03-30T00:00:00"/>
    <n v="-0.008924950800000001"/>
    <n v="-0.008924950800000001"/>
    <x v="1"/>
    <n v="5.628218331616889"/>
    <n v="-0.05023157170133882"/>
    <n v="-0.050231571701338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6a4d5a48a9abf828df3bba7cf7abe4698b8e99378945aa8abc03357b55083b"/>
    <n v="1"/>
    <n v="1"/>
  </r>
  <r>
    <s v="ecba71f3-5228-43e4-8732-09739aee4e96"/>
    <d v="2023-03-30T00:00:00"/>
    <x v="35"/>
    <d v="2023-03-30T00:00:00"/>
    <n v="-0.020830524"/>
    <n v="-0.020830524"/>
    <x v="1"/>
    <n v="5.628218331616889"/>
    <n v="-0.1172387370339856"/>
    <n v="-0.1172387370339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fe379ed1a05ef07126999d8a3fb4bcc9aa7948daad107c5eb5fb74fb973513"/>
    <n v="1"/>
    <n v="1"/>
  </r>
  <r>
    <s v="58b01565-e662-4059-9035-538d5002cce8"/>
    <d v="2023-03-30T00:00:00"/>
    <x v="35"/>
    <d v="2023-03-30T00:00:00"/>
    <n v="-0.0126946218"/>
    <n v="-0.0126946218"/>
    <x v="1"/>
    <n v="5.628218331616889"/>
    <n v="-0.07144810312770337"/>
    <n v="-0.07144810312770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17f5da8b1fb32a0a2cd0836e33004ae05330a8c79a219f8966b9665327ade"/>
    <n v="1"/>
    <n v="1"/>
  </r>
  <r>
    <s v="3631"/>
    <d v="2023-03-29T00:00:00"/>
    <x v="36"/>
    <d v="2023-03-29T00:00:00"/>
    <n v="-1989"/>
    <n v="-1989"/>
    <x v="0"/>
    <n v="1"/>
    <n v="-1989"/>
    <n v="-1989"/>
    <n v="1"/>
    <m/>
    <s v="Btg - Conta Corrente"/>
    <s v="Gav Assessoria Empresarial Ltda"/>
    <n v="100"/>
    <m/>
    <s v="Gav Assessoria Empresarial Ltda"/>
    <m/>
    <s v="Custos com Despachante (Livros Societário)"/>
    <m/>
    <s v="Btg - Conta Corrente"/>
    <m/>
    <x v="88"/>
    <s v="Round de Captação"/>
    <s v="Others"/>
    <s v="Operating Costs"/>
    <s v="Operating Costs"/>
    <x v="1"/>
    <m/>
    <m/>
    <n v="0"/>
    <n v="0"/>
  </r>
  <r>
    <s v="3632"/>
    <d v="2023-03-29T00:00:00"/>
    <x v="36"/>
    <d v="2023-03-29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33"/>
    <d v="2023-03-29T00:00:00"/>
    <x v="36"/>
    <d v="2023-03-29T00:00:00"/>
    <n v="-39"/>
    <n v="-39"/>
    <x v="0"/>
    <n v="1"/>
    <n v="-39"/>
    <n v="-39"/>
    <n v="1"/>
    <m/>
    <s v="Conta Simples"/>
    <s v="Yapay"/>
    <n v="100"/>
    <m/>
    <s v="Yapay"/>
    <m/>
    <s v="Software - Clicksign"/>
    <m/>
    <s v="Conta Simples"/>
    <m/>
    <x v="89"/>
    <s v="Software"/>
    <s v="Technology &amp; Infrastructure"/>
    <s v="Technology &amp; Infrastructure"/>
    <s v="Technology &amp; Infrastructure"/>
    <x v="3"/>
    <m/>
    <m/>
    <n v="0"/>
    <n v="0"/>
  </r>
  <r>
    <s v="3634"/>
    <d v="2023-03-29T00:00:00"/>
    <x v="36"/>
    <d v="2023-03-29T00:00:00"/>
    <n v="-12408.98"/>
    <n v="-12408.98"/>
    <x v="0"/>
    <n v="1"/>
    <n v="-12408.98"/>
    <n v="-12408.98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635"/>
    <d v="2023-03-29T00:00:00"/>
    <x v="36"/>
    <d v="2023-03-29T00:00:00"/>
    <n v="-1577.58"/>
    <n v="-1577.58"/>
    <x v="0"/>
    <n v="1"/>
    <n v="-1577.58"/>
    <n v="-1577.58"/>
    <n v="1"/>
    <m/>
    <s v="Cartão de Crédito - Conta Simples"/>
    <s v="Lumx Studios S/A"/>
    <n v="100"/>
    <s v="Conselho"/>
    <s v="Lumx Studios S/A"/>
    <m/>
    <s v="Software - Tailwind"/>
    <m/>
    <s v="Cartão de Crédito - Conta Simples"/>
    <m/>
    <x v="39"/>
    <s v="Despesas com Pessoal"/>
    <s v="People"/>
    <s v="People"/>
    <s v="People"/>
    <x v="9"/>
    <m/>
    <m/>
    <n v="0"/>
    <n v="0"/>
  </r>
  <r>
    <s v="3636"/>
    <d v="2023-03-29T00:00:00"/>
    <x v="36"/>
    <d v="2023-03-29T00:00:00"/>
    <n v="-84.87"/>
    <n v="-84.87"/>
    <x v="0"/>
    <n v="1"/>
    <n v="-84.87"/>
    <n v="-84.87"/>
    <n v="1"/>
    <m/>
    <s v="Cartão de Crédito - Conta Simples"/>
    <s v="Lumx Studios S/A"/>
    <n v="100"/>
    <s v="Conselho"/>
    <s v="Lumx Studios S/A"/>
    <m/>
    <s v="Iof Tailwind"/>
    <m/>
    <s v="Cartão de Crédito - Conta Simples"/>
    <m/>
    <x v="58"/>
    <s v="Taxas"/>
    <s v="Tax And Fees"/>
    <s v="Tax And Fees"/>
    <s v="Tax And Fees"/>
    <x v="13"/>
    <m/>
    <m/>
    <n v="0"/>
    <n v="0"/>
  </r>
  <r>
    <s v="411"/>
    <d v="2023-03-29T00:00:00"/>
    <x v="36"/>
    <d v="2023-03-29T00:00:00"/>
    <n v="5541.53"/>
    <n v="5541.53"/>
    <x v="0"/>
    <n v="1"/>
    <n v="5541.53"/>
    <n v="5541.53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12"/>
    <d v="2023-03-29T00:00:00"/>
    <x v="36"/>
    <d v="2023-03-29T00:00:00"/>
    <n v="3000"/>
    <n v="3000"/>
    <x v="0"/>
    <n v="1"/>
    <n v="3000"/>
    <n v="3000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3e25c125-0520-4711-afb6-dfc80329cc6d"/>
    <d v="2023-03-29T00:00:00"/>
    <x v="36"/>
    <d v="2023-03-29T00:00:00"/>
    <n v="-0.0144979509"/>
    <n v="-0.0144979509"/>
    <x v="1"/>
    <n v="5.800619834710744"/>
    <n v="-0.08409710155320248"/>
    <n v="-0.084097101553202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7df5a429cdd33432c05b761d6889ee2c664118e00c01d35a69e644de6883d"/>
    <n v="1"/>
    <n v="1"/>
  </r>
  <r>
    <s v="644"/>
    <d v="2023-03-28T00:00:00"/>
    <x v="37"/>
    <d v="2023-03-28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5"/>
    <d v="2023-03-28T00:00:00"/>
    <x v="37"/>
    <d v="2023-03-28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b045cbe3-8194-449f-a945-c08a45a0369b"/>
    <d v="2023-03-28T00:00:00"/>
    <x v="37"/>
    <d v="2023-03-28T00:00:00"/>
    <n v="-0.03603332482688646"/>
    <n v="-0.03603332482688646"/>
    <x v="1"/>
    <n v="5.650364203954215"/>
    <n v="-0.203601408751294"/>
    <n v="-0.2036014087512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0f1549a8ec748201ba42363ed4ffb79cbdd16b23385a3422daca581c3cff8040"/>
    <n v="1"/>
    <n v="1"/>
  </r>
  <r>
    <s v="3ed85ec0-a74f-4433-bdfc-070c6c61a430"/>
    <d v="2023-03-28T00:00:00"/>
    <x v="37"/>
    <d v="2023-03-28T00:00:00"/>
    <n v="-0.004465830958221248"/>
    <n v="-0.004465830958221248"/>
    <x v="1"/>
    <n v="5.650364203954215"/>
    <n v="-0.02523357138724389"/>
    <n v="-0.0252335713872438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6d597ea8598ddb798bc2e1c1e81a59614baf1dd4f09683cb78365d48bbe027c7"/>
    <n v="1"/>
    <n v="1"/>
  </r>
  <r>
    <s v="d6cfb416-5375-4823-b141-00e91d992424"/>
    <d v="2023-03-28T00:00:00"/>
    <x v="37"/>
    <d v="2023-03-28T00:00:00"/>
    <n v="-0.011818428"/>
    <n v="-0.011818428"/>
    <x v="1"/>
    <n v="5.650364203954215"/>
    <n v="-0.06677842251821021"/>
    <n v="-0.066778422518210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2f49a27c19852cb1bd73e9f921d1046e5e92f295fa63fd98a927efc2fc34e"/>
    <n v="1"/>
    <n v="1"/>
  </r>
  <r>
    <s v="3637"/>
    <d v="2023-03-27T00:00:00"/>
    <x v="38"/>
    <d v="2023-03-27T00:00:00"/>
    <n v="-5000"/>
    <n v="-5000"/>
    <x v="0"/>
    <n v="1"/>
    <n v="-5000"/>
    <n v="-50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875213ec-d84f-46eb-8810-108a2623a12a"/>
    <d v="2023-03-27T00:00:00"/>
    <x v="38"/>
    <d v="2023-03-27T00:00:00"/>
    <n v="-0.0116452269"/>
    <n v="-0.0116452269"/>
    <x v="1"/>
    <n v="5.499474237644585"/>
    <n v="-0.06404262532807571"/>
    <n v="-0.064042625328075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ea4a8a631812d359bb30b3c599c7fd6c2a56856187512dd025e2f1773bf4f"/>
    <n v="1"/>
    <n v="1"/>
  </r>
  <r>
    <s v="57f06def-1d14-4cc1-b197-c4a24b813d0d"/>
    <d v="2023-03-27T00:00:00"/>
    <x v="38"/>
    <d v="2023-03-27T00:00:00"/>
    <n v="-0.009210223200000001"/>
    <n v="-0.009210223200000001"/>
    <x v="1"/>
    <n v="5.499474237644585"/>
    <n v="-0.05065138521135647"/>
    <n v="-0.05065138521135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6b53062c346f8c861e7b2048536a41f3296390aca56b8f5ea1dacf33f5b01a"/>
    <n v="1"/>
    <n v="1"/>
  </r>
  <r>
    <s v="148645fe-c92f-4abc-883a-2503e8ca47fb"/>
    <d v="2023-03-26T00:00:00"/>
    <x v="39"/>
    <d v="2023-03-26T00:00:00"/>
    <n v="-0.0301241272"/>
    <n v="-0.0301241272"/>
    <x v="1"/>
    <n v="5.851851851851852"/>
    <n v="-0.1762819295407407"/>
    <n v="-0.17628192954074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4997c902c092c5d59d65ebe52897d2d6a2725ee19a8c38a5dfb55f29cb5ea"/>
    <n v="1"/>
    <n v="1"/>
  </r>
  <r>
    <s v="e8130848-b6bd-43c8-8add-e426b28b5df8"/>
    <d v="2023-03-26T00:00:00"/>
    <x v="39"/>
    <d v="2023-03-26T00:00:00"/>
    <n v="-0.0192682446"/>
    <n v="-0.0192682446"/>
    <x v="1"/>
    <n v="5.851851851851852"/>
    <n v="-0.1127549128444445"/>
    <n v="-0.11275491284444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1fd118f1d357a36f09ca1182177800534d29ec7215fb144beae4bbe8ba2770"/>
    <n v="1"/>
    <n v="1"/>
  </r>
  <r>
    <s v="72088618-6e4e-40d0-b513-88b0d5f70ccd"/>
    <d v="2023-03-26T00:00:00"/>
    <x v="39"/>
    <d v="2023-03-26T00:00:00"/>
    <n v="-0.0199324088"/>
    <n v="-0.0199324088"/>
    <x v="1"/>
    <n v="5.851851851851852"/>
    <n v="-0.1166415033481481"/>
    <n v="-0.1166415033481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c8bdc3613688bac5d4cbd4a1d36f03584975a5425565f89334ebc1be0618"/>
    <n v="1"/>
    <n v="1"/>
  </r>
  <r>
    <s v="e360ff61-b409-4723-be73-c0dcd0f76d73"/>
    <d v="2023-03-26T00:00:00"/>
    <x v="39"/>
    <d v="2023-03-26T00:00:00"/>
    <n v="-0.030752"/>
    <n v="-0.030752"/>
    <x v="1"/>
    <n v="5.851851851851852"/>
    <n v="-0.1799561481481482"/>
    <n v="-0.1799561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3364ed000adc94365bdd07aae95c6d85451a6ffa0ebb46268b98b99523954e"/>
    <n v="1"/>
    <n v="1"/>
  </r>
  <r>
    <s v="22365fbb-a23b-4c6a-8ceb-c9b216bcbbbc"/>
    <d v="2023-03-26T00:00:00"/>
    <x v="39"/>
    <d v="2023-03-26T00:00:00"/>
    <n v="-0.023801"/>
    <n v="-0.023801"/>
    <x v="1"/>
    <n v="5.851851851851852"/>
    <n v="-0.1392799259259259"/>
    <n v="-0.139279925925925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244a6057fc1dc161cb55bf181e421363497f14d565624bbf0ed891e334ae29"/>
    <n v="1"/>
    <n v="1"/>
  </r>
  <r>
    <s v="b4b4e3b4-d8d2-44b9-ad74-b5131ab8e7ab"/>
    <d v="2023-03-26T00:00:00"/>
    <x v="39"/>
    <d v="2023-03-26T00:00:00"/>
    <n v="-0.0212705"/>
    <n v="-0.0212705"/>
    <x v="1"/>
    <n v="5.851851851851852"/>
    <n v="-0.1244718148148148"/>
    <n v="-0.124471814814814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b4a45ed097a667172bbb3e8a390f719faf5db6c89b98e17587c8c1730a1255"/>
    <n v="1"/>
    <n v="1"/>
  </r>
  <r>
    <s v="59799c4d-3f79-4915-b1db-e1e8a470fd37"/>
    <d v="2023-03-26T00:00:00"/>
    <x v="39"/>
    <d v="2023-03-26T00:00:00"/>
    <n v="-0.0199972773"/>
    <n v="-0.0199972773"/>
    <x v="1"/>
    <n v="5.851851851851852"/>
    <n v="-0.1170211042"/>
    <n v="-0.11702110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233b5b5f90d4554abd182f09e13d7915d80ed5b4a0484edcc2a01401fd41a5"/>
    <n v="1"/>
    <n v="1"/>
  </r>
  <r>
    <s v="7747bae2-762d-474b-a38b-38f0e4fdbd76"/>
    <d v="2023-03-26T00:00:00"/>
    <x v="39"/>
    <d v="2023-03-26T00:00:00"/>
    <n v="-0.0092770574"/>
    <n v="-0.0092770574"/>
    <x v="1"/>
    <n v="5.851851851851852"/>
    <n v="-0.05428796552592593"/>
    <n v="-0.0542879655259259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6fa3fbe0f164eab46200d08b0d444c75d793948dbd07b454dbcf7b1edebddd"/>
    <n v="1"/>
    <n v="1"/>
  </r>
  <r>
    <s v="8add16db-6c8f-4d0c-b8e6-5a0af30ee7a4"/>
    <d v="2023-03-26T00:00:00"/>
    <x v="39"/>
    <d v="2023-03-26T00:00:00"/>
    <n v="-0.0217367"/>
    <n v="-0.0217367"/>
    <x v="1"/>
    <n v="5.851851851851852"/>
    <n v="-0.1271999481481482"/>
    <n v="-0.1271999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f40920669107762145561472b93a0d32f09393a0cf9ca64468a0cf82051e10"/>
    <n v="1"/>
    <n v="1"/>
  </r>
  <r>
    <s v="2595b3a4-6963-47ea-b3a5-b65d75e931df"/>
    <d v="2023-03-26T00:00:00"/>
    <x v="39"/>
    <d v="2023-03-26T00:00:00"/>
    <n v="-0.07462303200000001"/>
    <n v="-0.07462303200000001"/>
    <x v="1"/>
    <n v="5.851851851851852"/>
    <n v="-0.436682928"/>
    <n v="-0.436682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276584350c7289e5d4b4fbffa4f0cac1d3f3ed16270a8afb17e493f1bc2804"/>
    <n v="1"/>
    <n v="1"/>
  </r>
  <r>
    <s v="67c18f3a-7801-48bb-9c9c-683597861790"/>
    <d v="2023-03-26T00:00:00"/>
    <x v="39"/>
    <d v="2023-03-26T00:00:00"/>
    <n v="-0.06319749600000001"/>
    <n v="-0.06319749600000001"/>
    <x v="1"/>
    <n v="5.851851851851852"/>
    <n v="-0.3698223840000001"/>
    <n v="-0.36982238400000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5de4852b0bfe9e7a4798767df473d9d4a2228d20e59a8decf9662bd2bdd518"/>
    <n v="1"/>
    <n v="1"/>
  </r>
  <r>
    <s v="109d2c53-b27a-49de-96e9-446aefa58bf6"/>
    <d v="2023-03-26T00:00:00"/>
    <x v="39"/>
    <d v="2023-03-26T00:00:00"/>
    <n v="-0.0247166"/>
    <n v="-0.0247166"/>
    <x v="1"/>
    <n v="5.851851851851852"/>
    <n v="-0.1446378814814815"/>
    <n v="-0.14463788148148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0c9748d61a0146b7d7f9de2dee8b56c5e61d0bb100873161c6bb04520bcc264"/>
    <n v="1"/>
    <n v="1"/>
  </r>
  <r>
    <s v="aeeccb75-6b8b-43df-971f-f83f961f431f"/>
    <d v="2023-03-26T00:00:00"/>
    <x v="39"/>
    <d v="2023-03-26T00:00:00"/>
    <n v="-0.0042832362"/>
    <n v="-0.0042832362"/>
    <x v="1"/>
    <n v="5.851851851851852"/>
    <n v="-0.02506486368888889"/>
    <n v="-0.025064863688888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062ab4818ef13a928de156be69f0b53c9c6b4b44b7e2d1d7648f609da69a1c"/>
    <n v="1"/>
    <n v="1"/>
  </r>
  <r>
    <s v="663dc0f3-84e4-4fcf-905b-e4d99fafddb8"/>
    <d v="2023-03-26T00:00:00"/>
    <x v="39"/>
    <d v="2023-03-26T00:00:00"/>
    <n v="-0.0219845"/>
    <n v="-0.0219845"/>
    <x v="1"/>
    <n v="5.851851851851852"/>
    <n v="-0.128650037037037"/>
    <n v="-0.1286500370370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7164ddc52ca9569855fe6b411c747a876c7cc9c79d795e3a53ffb949c9c8b39"/>
    <n v="1"/>
    <n v="1"/>
  </r>
  <r>
    <s v="d2c4cfda-6f10-468c-bc1e-3fcc3b3c2c98"/>
    <d v="2023-03-26T00:00:00"/>
    <x v="39"/>
    <d v="2023-03-26T00:00:00"/>
    <n v="-0.0218144"/>
    <n v="-0.0218144"/>
    <x v="1"/>
    <n v="5.851851851851852"/>
    <n v="-0.1276546370370371"/>
    <n v="-0.127654637037037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d0d61673cf4066604f1126e26979f24a83788a22f898ca1b65ddc3790a793"/>
    <n v="1"/>
    <n v="1"/>
  </r>
  <r>
    <s v="ba4e07bf-5408-4b76-8fc8-6fff7a4adeda"/>
    <d v="2023-03-26T00:00:00"/>
    <x v="39"/>
    <d v="2023-03-26T00:00:00"/>
    <n v="-0.008790002200000001"/>
    <n v="-0.008790002200000001"/>
    <x v="1"/>
    <n v="5.851851851851852"/>
    <n v="-0.05143779065185186"/>
    <n v="-0.0514377906518518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e201872fc8e70fcb28e06d104123d221db8a23d74245a49a597ae30cc526d"/>
    <n v="1"/>
    <n v="1"/>
  </r>
  <r>
    <s v="3638"/>
    <d v="2023-03-25T00:00:00"/>
    <x v="40"/>
    <d v="2023-03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08a68c4b-e366-4d7e-bce1-82e29368fd8c"/>
    <d v="2023-03-25T00:00:00"/>
    <x v="40"/>
    <d v="2023-03-25T00:00:00"/>
    <n v="-0.0221693"/>
    <n v="-0.0221693"/>
    <x v="1"/>
    <n v="5.720338983050849"/>
    <n v="-0.1268159110169492"/>
    <n v="-0.126815911016949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ee398429a127fd53cafaac93c032849b2b844894f3d0189dec6be90210880b4"/>
    <n v="1"/>
    <n v="1"/>
  </r>
  <r>
    <s v="e372ab2e-e381-4ade-acc6-37459e66659e"/>
    <d v="2023-03-25T00:00:00"/>
    <x v="40"/>
    <d v="2023-03-25T00:00:00"/>
    <n v="-0.0220853"/>
    <n v="-0.0220853"/>
    <x v="1"/>
    <n v="5.720338983050849"/>
    <n v="-0.1263354025423729"/>
    <n v="-0.126335402542372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721938661bfe040dc787b4b12bdfb4c5544b50f971a6ff5fbc3a811d717555c"/>
    <n v="1"/>
    <n v="1"/>
  </r>
  <r>
    <s v="d529b1e2-e388-44a2-ba0b-b7fcfe57d73a"/>
    <d v="2023-03-25T00:00:00"/>
    <x v="40"/>
    <d v="2023-03-25T00:00:00"/>
    <n v="-0.0101362456"/>
    <n v="-0.0101362456"/>
    <x v="1"/>
    <n v="5.720338983050849"/>
    <n v="-0.05798276084745764"/>
    <n v="-0.057982760847457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85743a1c06cc31c267439ebcc9dcfff29df679f2f07ff9162edee2ace9590"/>
    <n v="1"/>
    <n v="1"/>
  </r>
  <r>
    <s v="0ebfeb21-f4a4-4d35-b060-f7c5b07ec2e0"/>
    <d v="2023-03-25T00:00:00"/>
    <x v="40"/>
    <d v="2023-03-25T00:00:00"/>
    <n v="-0.0214637"/>
    <n v="-0.0214637"/>
    <x v="1"/>
    <n v="5.720338983050849"/>
    <n v="-0.1227796398305085"/>
    <n v="-0.12277963983050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f5de9355b2c576803b08e58b3c6b4196b53af8d46becc238762c206354d394"/>
    <n v="1"/>
    <n v="1"/>
  </r>
  <r>
    <s v="abbf9151-caab-4c0f-810f-ce372e4ec38d"/>
    <d v="2023-03-25T00:00:00"/>
    <x v="40"/>
    <d v="2023-03-25T00:00:00"/>
    <n v="-0.0122267244"/>
    <n v="-0.0122267244"/>
    <x v="1"/>
    <n v="5.720338983050849"/>
    <n v="-0.069941008220339"/>
    <n v="-0.06994100822033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33eac37450a59239be243f99064c5405f7e27cfef6274dfb9a25c6b536198"/>
    <n v="1"/>
    <n v="1"/>
  </r>
  <r>
    <s v="c93c71f4-9375-4450-b865-b3160249a247"/>
    <d v="2023-03-25T00:00:00"/>
    <x v="40"/>
    <d v="2023-03-25T00:00:00"/>
    <n v="-0.022058"/>
    <n v="-0.022058"/>
    <x v="1"/>
    <n v="5.720338983050849"/>
    <n v="-0.1261792372881356"/>
    <n v="-0.12617923728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41430cfb6aee9ea46b3992d3f83b9f93815a136f41d3b16f1065d93d9cd6483"/>
    <n v="1"/>
    <n v="1"/>
  </r>
  <r>
    <s v="fc8ce8b2-c106-499e-8b5a-a7f7e2084402"/>
    <d v="2023-03-25T00:00:00"/>
    <x v="40"/>
    <d v="2023-03-25T00:00:00"/>
    <n v="-0.0100150989"/>
    <n v="-0.0100150989"/>
    <x v="1"/>
    <n v="5.720338983050849"/>
    <n v="-0.05728976065677967"/>
    <n v="-0.05728976065677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7756522f9ae779fe59b1021fef8a0d10421f8da140a7e3723dc85f9cec98b9"/>
    <n v="1"/>
    <n v="1"/>
  </r>
  <r>
    <s v="225d9096-4073-47b3-97eb-9ec781f06f81"/>
    <d v="2023-03-25T00:00:00"/>
    <x v="40"/>
    <d v="2023-03-25T00:00:00"/>
    <n v="-0.0101128268"/>
    <n v="-0.0101128268"/>
    <x v="1"/>
    <n v="5.720338983050849"/>
    <n v="-0.05784879737288137"/>
    <n v="-0.057848797372881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099c02e4c21532d4f816b3f429e7dfaecbcdcf37b127503fb6dc47fd8f497"/>
    <n v="1"/>
    <n v="1"/>
  </r>
  <r>
    <s v="388cdafe-61c8-488b-a653-559520140359"/>
    <d v="2023-03-25T00:00:00"/>
    <x v="40"/>
    <d v="2023-03-25T00:00:00"/>
    <n v="-0.0131129196"/>
    <n v="-0.0131129196"/>
    <x v="1"/>
    <n v="5.720338983050849"/>
    <n v="-0.07501034516949154"/>
    <n v="-0.075010345169491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f21d821b66f849744fe3172f5bca98db2fed4b1cd347c40372b641990d05b5"/>
    <n v="1"/>
    <n v="1"/>
  </r>
  <r>
    <s v="a2f64d9a-16a7-462b-8032-c1ad21176762"/>
    <d v="2023-03-25T00:00:00"/>
    <x v="40"/>
    <d v="2023-03-25T00:00:00"/>
    <n v="-0.020494061"/>
    <n v="-0.020494061"/>
    <x v="1"/>
    <n v="5.720338983050849"/>
    <n v="-0.117232976059322"/>
    <n v="-0.1172329760593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e19fd57561a9440939dceb397690c31f4399702e717e3f80e9acd9816697a"/>
    <n v="1"/>
    <n v="1"/>
  </r>
  <r>
    <s v="69907361-1b3b-45cd-a344-c3d5aa171555"/>
    <d v="2023-03-25T00:00:00"/>
    <x v="40"/>
    <d v="2023-03-25T00:00:00"/>
    <n v="-0.0105604018"/>
    <n v="-0.0105604018"/>
    <x v="1"/>
    <n v="5.720338983050849"/>
    <n v="-0.06040907809322035"/>
    <n v="-0.060409078093220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fca7157163b30145e2c4c6034043fd94cd27231687a7620da74c19c3d9b5e"/>
    <n v="1"/>
    <n v="1"/>
  </r>
  <r>
    <s v="f6c68992-0034-4c93-a5c6-8a02353bbf93"/>
    <d v="2023-03-25T00:00:00"/>
    <x v="40"/>
    <d v="2023-03-25T00:00:00"/>
    <n v="-0.0219971"/>
    <n v="-0.0219971"/>
    <x v="1"/>
    <n v="5.720338983050849"/>
    <n v="-0.1258308686440678"/>
    <n v="-0.125830868644067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a22b21f09194becdd8d8f45c33111e9c7c2dd4652c336c0617db96525b1a74"/>
    <n v="1"/>
    <n v="1"/>
  </r>
  <r>
    <s v="7339072e-c04d-42e9-8bac-c4df039c7ac6"/>
    <d v="2023-03-25T00:00:00"/>
    <x v="40"/>
    <d v="2023-03-25T00:00:00"/>
    <n v="-0.0218249"/>
    <n v="-0.0218249"/>
    <x v="1"/>
    <n v="5.720338983050849"/>
    <n v="-0.1248458262711865"/>
    <n v="-0.124845826271186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97cbeb010f40718286588ebbad88fe38a15720d969c22982f43c6961292a609"/>
    <n v="1"/>
    <n v="1"/>
  </r>
  <r>
    <s v="c3ed5dec-1a1e-4dfe-8655-4c7770a3294a"/>
    <d v="2023-03-24T00:00:00"/>
    <x v="41"/>
    <d v="2023-03-24T00:00:00"/>
    <n v="-0.0222575"/>
    <n v="-0.0222575"/>
    <x v="1"/>
    <n v="5.8011634056055"/>
    <n v="-0.1291193945002644"/>
    <n v="-0.1291193945002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8a8948d284d3a2b4a374f107e512caf9586b4e80c7c90152ea92121bf9b5800"/>
    <n v="1"/>
    <n v="1"/>
  </r>
  <r>
    <s v="bb37dd59-54ca-4558-a03c-824af73971c8"/>
    <d v="2023-03-24T00:00:00"/>
    <x v="41"/>
    <d v="2023-03-24T00:00:00"/>
    <n v="-0.0218732"/>
    <n v="-0.0218732"/>
    <x v="1"/>
    <n v="5.8011634056055"/>
    <n v="-0.1268900074034902"/>
    <n v="-0.12689000740349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aecfd138767cc75f93bfdc75139ece5d0feadd74676ac31f0a2c7c1c1ee51a4"/>
    <n v="1"/>
    <n v="1"/>
  </r>
  <r>
    <s v="00d3861b-1aaa-4437-b542-ce27d0eddcf9"/>
    <d v="2023-03-24T00:00:00"/>
    <x v="41"/>
    <d v="2023-03-24T00:00:00"/>
    <n v="-0.0131379664"/>
    <n v="-0.0131379664"/>
    <x v="1"/>
    <n v="5.8011634056055"/>
    <n v="-0.07621548990375462"/>
    <n v="-0.07621548990375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ec323f8fb5743d1df6c9089827a1ac5458163aa7ee566c2e095220e6a8bc5"/>
    <n v="1"/>
    <n v="1"/>
  </r>
  <r>
    <s v="33c01dd3-b578-4d41-874f-adeabf2ebf54"/>
    <d v="2023-03-24T00:00:00"/>
    <x v="41"/>
    <d v="2023-03-24T00:00:00"/>
    <n v="-0.0111328272"/>
    <n v="-0.0111328272"/>
    <x v="1"/>
    <n v="5.8011634056055"/>
    <n v="-0.06458334975356955"/>
    <n v="-0.06458334975356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dc3b14f5dbb2fc463ec1d631b7bb7cf30d313ccab473d377601ba069bff9c"/>
    <n v="1"/>
    <n v="1"/>
  </r>
  <r>
    <s v="36b9a7a2-b967-4638-9c4a-02e39ca7c426"/>
    <d v="2023-03-24T00:00:00"/>
    <x v="41"/>
    <d v="2023-03-24T00:00:00"/>
    <n v="-0.0469120576"/>
    <n v="-0.0469120576"/>
    <x v="1"/>
    <n v="5.8011634056055"/>
    <n v="-0.2721445118307774"/>
    <n v="-0.2721445118307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95749a249a8e412fa7275babdc91039b1048edee965fbd109348160eeceab8"/>
    <n v="1"/>
    <n v="1"/>
  </r>
  <r>
    <s v="396599cd-7317-404f-b108-42b55d5dab1a"/>
    <d v="2023-03-24T00:00:00"/>
    <x v="41"/>
    <d v="2023-03-24T00:00:00"/>
    <n v="-0.0359190288"/>
    <n v="-0.0359190288"/>
    <x v="1"/>
    <n v="5.8011634056055"/>
    <n v="-0.2083721554394501"/>
    <n v="-0.20837215543945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a64374ad9d4001ea7993f40c1cbc7325f4a2027e5d17ee371f18efaf00441f"/>
    <n v="1"/>
    <n v="1"/>
  </r>
  <r>
    <s v="c696d504-50eb-4fb3-8243-dd9671039529"/>
    <d v="2023-03-24T00:00:00"/>
    <x v="41"/>
    <d v="2023-03-24T00:00:00"/>
    <n v="-0.0079009196"/>
    <n v="-0.0079009196"/>
    <x v="1"/>
    <n v="5.8011634056055"/>
    <n v="-0.04583452565415125"/>
    <n v="-0.045834525654151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511e4176f34cf3859ba72bd647b26eb814fe2db83c039c39004c09ee8baf44"/>
    <n v="1"/>
    <n v="1"/>
  </r>
  <r>
    <s v="aaefd9c2-dc30-401f-9e2d-bc543ccd113f"/>
    <d v="2023-03-24T00:00:00"/>
    <x v="41"/>
    <d v="2023-03-24T00:00:00"/>
    <n v="-0.031776796"/>
    <n v="-0.031776796"/>
    <x v="1"/>
    <n v="5.8011634056055"/>
    <n v="-0.1843423861025912"/>
    <n v="-0.1843423861025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f69bbd13e7c0770f3fbc500f585130b9efb8cfc332fdc764bca88e33299b2a"/>
    <n v="1"/>
    <n v="1"/>
  </r>
  <r>
    <s v="03646dfb-882c-4826-a25f-4f80f60b4d89"/>
    <d v="2023-03-24T00:00:00"/>
    <x v="41"/>
    <d v="2023-03-24T00:00:00"/>
    <n v="-0.022667"/>
    <n v="-0.022667"/>
    <x v="1"/>
    <n v="5.8011634056055"/>
    <n v="-0.1314949709148599"/>
    <n v="-0.131494970914859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63664705b6b56f6553c1bb933a082ea79b7979448e5663723c651ec556c9b04"/>
    <n v="1"/>
    <n v="1"/>
  </r>
  <r>
    <s v="c858217d-3c9d-42bc-804e-d2dbfd0353a5"/>
    <d v="2023-03-24T00:00:00"/>
    <x v="41"/>
    <d v="2023-03-24T00:00:00"/>
    <n v="-0.0219887"/>
    <n v="-0.0219887"/>
    <x v="1"/>
    <n v="5.8011634056055"/>
    <n v="-0.1275600417768377"/>
    <n v="-0.127560041776837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12b44660629cdf4d8e77a2c514a3423826f98bfeee09bdd8c1c87b4d0d7ae8"/>
    <n v="1"/>
    <n v="1"/>
  </r>
  <r>
    <s v="1103f869-c97e-4782-b2b2-81da6fef87f7"/>
    <d v="2023-03-24T00:00:00"/>
    <x v="41"/>
    <d v="2023-03-24T00:00:00"/>
    <n v="-0.0228371"/>
    <n v="-0.0228371"/>
    <x v="1"/>
    <n v="5.8011634056055"/>
    <n v="-0.1324817488101534"/>
    <n v="-0.132481748810153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2adbb3d3d307a0f40b5c64036db46e217f7c158746868896745a93a0018da87"/>
    <n v="1"/>
    <n v="1"/>
  </r>
  <r>
    <s v="44cab485-6af9-46d5-870c-1602bf573549"/>
    <d v="2023-03-24T00:00:00"/>
    <x v="41"/>
    <d v="2023-03-24T00:00:00"/>
    <n v="-0.0215204"/>
    <n v="-0.0215204"/>
    <x v="1"/>
    <n v="5.8011634056055"/>
    <n v="-0.1248433569539926"/>
    <n v="-0.124843356953992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0292fa132b5d2fba8f3c48b256446291f89d54bce4856a3b20e01c847de9de"/>
    <n v="1"/>
    <n v="1"/>
  </r>
  <r>
    <s v="5a76d5a2-734c-43f8-bb51-2c04087f90c3"/>
    <d v="2023-03-24T00:00:00"/>
    <x v="41"/>
    <d v="2023-03-24T00:00:00"/>
    <n v="-0.0220139"/>
    <n v="-0.0220139"/>
    <x v="1"/>
    <n v="5.8011634056055"/>
    <n v="-0.1277062310946589"/>
    <n v="-0.127706231094658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f22d0d55ea8b14b4d78b087c179623fb32abd5c1daaabc44fa70abba8d5bf06"/>
    <n v="1"/>
    <n v="1"/>
  </r>
  <r>
    <s v="3b55664f-4d44-45f6-b09c-ec660341e4fe"/>
    <d v="2023-03-24T00:00:00"/>
    <x v="41"/>
    <d v="2023-03-24T00:00:00"/>
    <n v="-0.0224906"/>
    <n v="-0.0224906"/>
    <x v="1"/>
    <n v="5.8011634056055"/>
    <n v="-0.130471645690111"/>
    <n v="-0.13047164569011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acc1b22286a063ba054be9a6ea4dcce0b680e88e4945f473aa599faabf8f45"/>
    <n v="1"/>
    <n v="1"/>
  </r>
  <r>
    <s v="abe98c23-7c91-4490-8e9f-15f82882f400"/>
    <d v="2023-03-24T00:00:00"/>
    <x v="41"/>
    <d v="2023-03-24T00:00:00"/>
    <n v="-0.0220916"/>
    <n v="-0.0220916"/>
    <x v="1"/>
    <n v="5.8011634056055"/>
    <n v="-0.1281569814912745"/>
    <n v="-0.128156981491274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8ea54f3e13a5c7f4ccbada8bb03fce7aead6c1b609af992e8200b6886d31bd5"/>
    <n v="1"/>
    <n v="1"/>
  </r>
  <r>
    <s v="f732a667-a6b3-45c5-bd2d-3cb6495f7dbf"/>
    <d v="2023-03-24T00:00:00"/>
    <x v="41"/>
    <d v="2023-03-24T00:00:00"/>
    <n v="-0.0226649"/>
    <n v="-0.0226649"/>
    <x v="1"/>
    <n v="5.8011634056055"/>
    <n v="-0.1314827884717081"/>
    <n v="-0.131482788471708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b6d5b7789b9ed5e89264a51f6fe6ac9ce959d103502db7a5ea65ba97dcc87cc"/>
    <n v="1"/>
    <n v="1"/>
  </r>
  <r>
    <s v="bb54eefc-4633-4d52-b11f-22156d549669"/>
    <d v="2023-03-24T00:00:00"/>
    <x v="41"/>
    <d v="2023-03-24T00:00:00"/>
    <n v="-0.0276303972"/>
    <n v="-0.0276303972"/>
    <x v="1"/>
    <n v="5.8011634056055"/>
    <n v="-0.1602884491189847"/>
    <n v="-0.16028844911898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e22833dc11495644e09ab42fa47c983d832d432699082f3f5263c86019aec6"/>
    <n v="1"/>
    <n v="1"/>
  </r>
  <r>
    <s v="eea5c82b-dab2-4a45-9023-5ce8b3fed323"/>
    <d v="2023-03-24T00:00:00"/>
    <x v="41"/>
    <d v="2023-03-24T00:00:00"/>
    <n v="-0.0220742148"/>
    <n v="-0.0220742148"/>
    <x v="1"/>
    <n v="5.8011634056055"/>
    <n v="-0.1280561271052353"/>
    <n v="-0.1280561271052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2e17409858b15372da50117b76530c6298f061abf1676d30b6f1e4a216552d"/>
    <n v="1"/>
    <n v="1"/>
  </r>
  <r>
    <s v="706cba92-f31b-4559-af46-435f6905f521"/>
    <d v="2023-03-24T00:00:00"/>
    <x v="41"/>
    <d v="2023-03-24T00:00:00"/>
    <n v="-0.0104617575"/>
    <n v="-0.0104617575"/>
    <x v="1"/>
    <n v="5.8011634056055"/>
    <n v="-0.06069036476731889"/>
    <n v="-0.060690364767318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9490d22b979c7073145a0ae4eb6ca8c9277ced52b4f3c1cae72838d6552f32"/>
    <n v="1"/>
    <n v="1"/>
  </r>
  <r>
    <s v="dcbe7c1e-c913-4a95-a2cd-36764e5a9262"/>
    <d v="2023-03-24T00:00:00"/>
    <x v="41"/>
    <d v="2023-03-24T00:00:00"/>
    <n v="-0.0112006548"/>
    <n v="-0.0112006548"/>
    <x v="1"/>
    <n v="5.8011634056055"/>
    <n v="-0.06497682874457959"/>
    <n v="-0.06497682874457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c1d99adafe004e6080efedfc204caa9e0f3477db5e0e93544569a2fdd22a3c"/>
    <n v="1"/>
    <n v="1"/>
  </r>
  <r>
    <s v="3639"/>
    <d v="2023-03-23T00:00:00"/>
    <x v="42"/>
    <d v="2023-03-23T00:00:00"/>
    <n v="-42.2"/>
    <n v="-42.2"/>
    <x v="0"/>
    <n v="1"/>
    <n v="-42.2"/>
    <n v="-42.2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3641"/>
    <d v="2023-03-23T00:00:00"/>
    <x v="42"/>
    <d v="2023-03-23T00:00:00"/>
    <n v="-121"/>
    <n v="-121"/>
    <x v="0"/>
    <n v="1"/>
    <n v="-121"/>
    <n v="-121"/>
    <n v="1"/>
    <m/>
    <s v="Btg - Conta Corrente"/>
    <s v="Antonia de Souza e Silva"/>
    <n v="100"/>
    <s v="Operações"/>
    <s v="Antonia de Souza e Silva"/>
    <m/>
    <s v="Reembolso Antonia"/>
    <m/>
    <s v="Btg - Conta Corrente"/>
    <m/>
    <x v="91"/>
    <s v="Despesa Comercial"/>
    <s v="Comercial"/>
    <s v="Operating Costs"/>
    <s v="Operating Costs"/>
    <x v="6"/>
    <m/>
    <m/>
    <n v="0"/>
    <n v="0"/>
  </r>
  <r>
    <s v="3642"/>
    <d v="2023-03-23T00:00:00"/>
    <x v="42"/>
    <d v="2023-03-23T00:00:00"/>
    <n v="-29.87"/>
    <n v="-29.87"/>
    <x v="0"/>
    <n v="1"/>
    <n v="-29.87"/>
    <n v="-29.87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4090"/>
    <d v="2023-03-23T00:00:00"/>
    <x v="42"/>
    <d v="2023-03-23T00:00:00"/>
    <n v="-71.76000000000001"/>
    <n v="-71.76000000000001"/>
    <x v="0"/>
    <n v="1"/>
    <n v="-71.76000000000001"/>
    <n v="-71.76000000000001"/>
    <n v="1"/>
    <m/>
    <s v="Conta Simples"/>
    <s v="Rappi Brasil Intermediacao de Negocios Ltda"/>
    <n v="100"/>
    <m/>
    <s v="Rappi Brasil Intermediacao de Negocios Ltd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78d0c21-f5de-48cf-bdb9-a6ab5b7f36b9"/>
    <d v="2023-03-23T00:00:00"/>
    <x v="42"/>
    <d v="2023-03-23T00:00:00"/>
    <n v="-0.021827"/>
    <n v="-0.021827"/>
    <x v="1"/>
    <n v="6.027542372881356"/>
    <n v="-0.1315631673728814"/>
    <n v="-0.131563167372881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960a392daf7fb858b7d717a14638e79c08cda43287f8a39f95af9a700289fd5"/>
    <n v="1"/>
    <n v="1"/>
  </r>
  <r>
    <s v="87242962-3ff1-4e1f-ba01-3655be801b67"/>
    <d v="2023-03-23T00:00:00"/>
    <x v="42"/>
    <d v="2023-03-23T00:00:00"/>
    <n v="-0.0219887"/>
    <n v="-0.0219887"/>
    <x v="1"/>
    <n v="6.027542372881356"/>
    <n v="-0.1325378209745763"/>
    <n v="-0.132537820974576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bb6287523ea02b9745237d12fb85058b0f35a20bdac97074f23bdf3c015cf71"/>
    <n v="1"/>
    <n v="1"/>
  </r>
  <r>
    <s v="0e5ca0b0-2ae6-46e3-9cb0-8880a19cfe15"/>
    <d v="2023-03-23T00:00:00"/>
    <x v="42"/>
    <d v="2023-03-23T00:00:00"/>
    <n v="-0.05509258"/>
    <n v="-0.05509258"/>
    <x v="1"/>
    <n v="6.027542372881356"/>
    <n v="-0.3320728603813559"/>
    <n v="-0.33207286038135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6298163d2017d9de6e1e6bb52a029f9114d0e5c1209629f5262caf274ca660"/>
    <n v="1"/>
    <n v="1"/>
  </r>
  <r>
    <s v="1aac8f3b-16e1-4f23-9223-9e0a2a25bb2f"/>
    <d v="2023-03-23T00:00:00"/>
    <x v="42"/>
    <d v="2023-03-23T00:00:00"/>
    <n v="-0.0097791784"/>
    <n v="-0.0097791784"/>
    <x v="1"/>
    <n v="6.027542372881356"/>
    <n v="-0.0589444121779661"/>
    <n v="-0.05894441217796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5f39caf48b6c10bfa7f6f1dcda09f39f3bb6b4540f76daa1ef37d8a0ddbf4d"/>
    <n v="1"/>
    <n v="1"/>
  </r>
  <r>
    <s v="41328fc9-9ea9-4a99-8096-759d6e8c94a8"/>
    <d v="2023-03-23T00:00:00"/>
    <x v="42"/>
    <d v="2023-03-23T00:00:00"/>
    <n v="-0.011070768"/>
    <n v="-0.011070768"/>
    <x v="1"/>
    <n v="6.027542372881356"/>
    <n v="-0.06672952322033898"/>
    <n v="-0.06672952322033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c64c966a006a23debcd94cbf76311888c8e08e39e2c034ddb7ae6771564131"/>
    <n v="1"/>
    <n v="1"/>
  </r>
  <r>
    <s v="eae6e12d-0463-4102-833c-2a9565ed15bb"/>
    <d v="2023-03-23T00:00:00"/>
    <x v="42"/>
    <d v="2023-03-23T00:00:00"/>
    <n v="-0.0761586432"/>
    <n v="-0.0761586432"/>
    <x v="1"/>
    <n v="6.027542372881356"/>
    <n v="-0.4590494489491526"/>
    <n v="-0.45904944894915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69b873b04cfe5ac931fd0c25c4dd9d8bf6678d5768f6c5e3b2b491039bac9"/>
    <n v="1"/>
    <n v="1"/>
  </r>
  <r>
    <s v="a653ad5e-b48f-491f-9f80-40a0bcb57803"/>
    <d v="2023-03-23T00:00:00"/>
    <x v="42"/>
    <d v="2023-03-23T00:00:00"/>
    <n v="-0.0114720258"/>
    <n v="-0.0114720258"/>
    <x v="1"/>
    <n v="6.027542372881356"/>
    <n v="-0.06914812161228814"/>
    <n v="-0.069148121612288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5c128972da9d3a7764e93f5cf726e629df5b8edd65afd812e7cb5b959686e"/>
    <n v="1"/>
    <n v="1"/>
  </r>
  <r>
    <s v="c51516dc-fb49-425c-905e-6d20c2de019d"/>
    <d v="2023-03-23T00:00:00"/>
    <x v="42"/>
    <d v="2023-03-23T00:00:00"/>
    <n v="-0.0881658702"/>
    <n v="-0.0881658702"/>
    <x v="1"/>
    <n v="6.027542372881356"/>
    <n v="-0.5314235184724576"/>
    <n v="-0.53142351847245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7f55ae9dd5f02ff6fc7bcc0133ce6f603c49c702ef65773a126a89a27169"/>
    <n v="1"/>
    <n v="1"/>
  </r>
  <r>
    <s v="ac5b8411-5f3f-4113-b135-876e359abbaa"/>
    <d v="2023-03-23T00:00:00"/>
    <x v="42"/>
    <d v="2023-03-23T00:00:00"/>
    <n v="-0.0217052"/>
    <n v="-0.0217052"/>
    <x v="1"/>
    <n v="6.027542372881356"/>
    <n v="-0.1308290127118644"/>
    <n v="-0.1308290127118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26c7382ce795e6533932b549f3b7bb9b6c0fcad6a3251c64b2902c1170ca399"/>
    <n v="1"/>
    <n v="1"/>
  </r>
  <r>
    <s v="3643"/>
    <d v="2023-03-22T00:00:00"/>
    <x v="43"/>
    <d v="2023-03-22T00:00:00"/>
    <n v="-1014.57"/>
    <n v="-1014.57"/>
    <x v="0"/>
    <n v="1"/>
    <n v="-1014.57"/>
    <n v="-1014.57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3644"/>
    <d v="2023-03-22T00:00:00"/>
    <x v="43"/>
    <d v="2023-03-22T00:00:00"/>
    <n v="-113.23"/>
    <n v="-113.23"/>
    <x v="0"/>
    <n v="1"/>
    <n v="-113.23"/>
    <n v="-113.23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45"/>
    <d v="2023-03-22T00:00:00"/>
    <x v="43"/>
    <d v="2023-03-22T00:00:00"/>
    <n v="-185.53"/>
    <n v="-185.53"/>
    <x v="0"/>
    <n v="1"/>
    <n v="-185.53"/>
    <n v="-185.53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646"/>
    <d v="2023-03-22T00:00:00"/>
    <x v="43"/>
    <d v="2023-03-22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47"/>
    <d v="2023-03-22T00:00:00"/>
    <x v="43"/>
    <d v="2023-03-22T00:00:00"/>
    <n v="-311.54"/>
    <n v="-311.54"/>
    <x v="0"/>
    <n v="1"/>
    <n v="-311.54"/>
    <n v="-311.54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645"/>
    <d v="2023-03-22T00:00:00"/>
    <x v="43"/>
    <d v="2023-03-22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6"/>
    <d v="2023-03-22T00:00:00"/>
    <x v="43"/>
    <d v="2023-03-22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57f0e21-1cab-4e15-8680-0c5d2cbf6c5a"/>
    <d v="2023-03-22T00:00:00"/>
    <x v="43"/>
    <d v="2023-03-22T00:00:00"/>
    <n v="-0.0225704"/>
    <n v="-0.0225704"/>
    <x v="1"/>
    <n v="5.866807610993657"/>
    <n v="-0.1324161945031712"/>
    <n v="-0.13241619450317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082100fb3647bb86aaef35778a389f2d744289b0bad388a2530dd499120bb4"/>
    <n v="1"/>
    <n v="1"/>
  </r>
  <r>
    <s v="20a3f84f-5ecb-407b-bb29-062ecfe092b7"/>
    <d v="2023-03-22T00:00:00"/>
    <x v="43"/>
    <d v="2023-03-22T00:00:00"/>
    <n v="-0.0233306"/>
    <n v="-0.0233306"/>
    <x v="1"/>
    <n v="5.866807610993657"/>
    <n v="-0.1368761416490486"/>
    <n v="-0.13687614164904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8ffe15c1ae96c4807e5859ed8c4652550dd82465a4c7c007b3a6d5ab3c30f"/>
    <n v="1"/>
    <n v="1"/>
  </r>
  <r>
    <s v="1985630d-9362-41a3-ac82-63eb65f2db61"/>
    <d v="2023-03-22T00:00:00"/>
    <x v="43"/>
    <d v="2023-03-22T00:00:00"/>
    <n v="-0.0508783784"/>
    <n v="-0.0508783784"/>
    <x v="1"/>
    <n v="5.866807610993657"/>
    <n v="-0.2984936576321353"/>
    <n v="-0.2984936576321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9ec53518de4777ba59f8aff361640482f5ab6152ac809b13e8ea9737cf677"/>
    <n v="1"/>
    <n v="1"/>
  </r>
  <r>
    <s v="69415621-aeb5-4568-b30b-7a6ad210224c"/>
    <d v="2023-03-22T00:00:00"/>
    <x v="43"/>
    <d v="2023-03-22T00:00:00"/>
    <n v="-0.0230051"/>
    <n v="-0.0230051"/>
    <x v="1"/>
    <n v="5.866807610993657"/>
    <n v="-0.1349664957716702"/>
    <n v="-0.13496649577167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3e2dafc4fedb51aa366677fba192ad0c37f1251152b32f3a109ae5c69a98bb5"/>
    <n v="1"/>
    <n v="1"/>
  </r>
  <r>
    <s v="503f217b-a6fb-4fea-8d2c-861f2f561a24"/>
    <d v="2023-03-22T00:00:00"/>
    <x v="43"/>
    <d v="2023-03-22T00:00:00"/>
    <n v="-0.0653826408"/>
    <n v="-0.0653826408"/>
    <x v="1"/>
    <n v="5.866807610993657"/>
    <n v="-0.3835873746723044"/>
    <n v="-0.38358737467230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c5960f68a06dc391432db30376440e8bf3bdc451f0c2cc8cbaed55cfacfb1b"/>
    <n v="1"/>
    <n v="1"/>
  </r>
  <r>
    <s v="b8ab6071-a1a3-465f-9771-9b3da8fe053f"/>
    <d v="2023-03-22T00:00:00"/>
    <x v="43"/>
    <d v="2023-03-22T00:00:00"/>
    <n v="-0.033843532"/>
    <n v="-0.033843532"/>
    <x v="1"/>
    <n v="5.866807610993657"/>
    <n v="-0.1985534911205074"/>
    <n v="-0.19855349112050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60f7572d2ad547b235109ea16cb3acc90d896c49792b8b2c7ef529f667ef3"/>
    <n v="1"/>
    <n v="1"/>
  </r>
  <r>
    <s v="61e33cc8-ab05-4d2c-820c-b8454606ae22"/>
    <d v="2023-03-22T00:00:00"/>
    <x v="43"/>
    <d v="2023-03-22T00:00:00"/>
    <n v="-0.0236183"/>
    <n v="-0.0236183"/>
    <x v="1"/>
    <n v="5.866807610993657"/>
    <n v="-0.1385640221987315"/>
    <n v="-0.13856402219873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5029eebd6ac59b5f30319999ad6fc46f56c271ad55c7a7187ad101b88ef8d21"/>
    <n v="1"/>
    <n v="1"/>
  </r>
  <r>
    <s v="b8f8c9b4-e316-489d-87f7-5291ae19df27"/>
    <d v="2023-03-22T00:00:00"/>
    <x v="43"/>
    <d v="2023-03-22T00:00:00"/>
    <n v="-0.0920910672"/>
    <n v="-0.0920910672"/>
    <x v="1"/>
    <n v="5.866807610993657"/>
    <n v="-0.5402805739534884"/>
    <n v="-0.54028057395348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80432e00598ca480d83e0e251820429b9d3b998accca47315d4055bed5b5b5"/>
    <n v="1"/>
    <n v="1"/>
  </r>
  <r>
    <s v="8d604dd3-b35b-4075-b9cf-8b770ded87a5"/>
    <d v="2023-03-22T00:00:00"/>
    <x v="43"/>
    <d v="2023-03-22T00:00:00"/>
    <n v="-0.0152478716"/>
    <n v="-0.0152478716"/>
    <x v="1"/>
    <n v="5.866807610993657"/>
    <n v="-0.08945632915433403"/>
    <n v="-0.089456329154334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7c3e8222a4ae186cdbe597712dd983c2a8fc81524fa26e6dfe71e1a218327e"/>
    <n v="1"/>
    <n v="1"/>
  </r>
  <r>
    <s v="3648"/>
    <d v="2023-03-21T00:00:00"/>
    <x v="44"/>
    <d v="2023-03-21T00:00:00"/>
    <n v="-57.71"/>
    <n v="-57.71"/>
    <x v="0"/>
    <n v="1"/>
    <n v="-57.71"/>
    <n v="-57.71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649"/>
    <d v="2023-03-21T00:00:00"/>
    <x v="44"/>
    <d v="2023-03-21T00:00:00"/>
    <n v="-90.94"/>
    <n v="-90.94"/>
    <x v="0"/>
    <n v="1"/>
    <n v="-90.94"/>
    <n v="-90.94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46"/>
    <d v="2023-03-21T00:00:00"/>
    <x v="44"/>
    <d v="2023-03-21T00:00:00"/>
    <n v="3925.04"/>
    <n v="3925.04"/>
    <x v="0"/>
    <n v="1"/>
    <n v="3925.04"/>
    <n v="3925.0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7"/>
    <d v="2023-03-21T00:00:00"/>
    <x v="44"/>
    <d v="2023-03-21T00:00:00"/>
    <n v="-3925.04"/>
    <n v="-3925.04"/>
    <x v="0"/>
    <n v="1"/>
    <n v="-3925.04"/>
    <n v="-3925.0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e935ff1f-8075-46a2-86f3-eb0007c166a1"/>
    <d v="2023-03-21T00:00:00"/>
    <x v="44"/>
    <d v="2023-03-21T00:00:00"/>
    <n v="-0.0306871596"/>
    <n v="-0.0306871596"/>
    <x v="1"/>
    <n v="6.09704641350211"/>
    <n v="-0.1871010363797468"/>
    <n v="-0.187101036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67e8aff66eb6d1d8c6476c1726303cce3d94ff22f566b465e6ca51c6135a62"/>
    <n v="1"/>
    <n v="1"/>
  </r>
  <r>
    <s v="32c32055-4127-45c1-80e8-ea778631715d"/>
    <d v="2023-03-21T00:00:00"/>
    <x v="44"/>
    <d v="2023-03-21T00:00:00"/>
    <n v="-0.0209165799"/>
    <n v="-0.0209165799"/>
    <x v="1"/>
    <n v="6.09704641350211"/>
    <n v="-0.1275293584620253"/>
    <n v="-0.1275293584620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d1a6b088e236457ecccf2d193f5f9c6fcd6f9244f86524adea8afa2653b1b"/>
    <n v="1"/>
    <n v="1"/>
  </r>
  <r>
    <s v="349"/>
    <d v="2023-03-20T00:00:00"/>
    <x v="45"/>
    <d v="2023-03-20T00:00:00"/>
    <n v="2451.53"/>
    <n v="2451.53"/>
    <x v="0"/>
    <n v="1"/>
    <n v="2451.53"/>
    <n v="2451.53"/>
    <n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92"/>
    <s v="Clientes"/>
    <s v="Resources In Custody"/>
    <s v="Custody"/>
    <s v="Custody"/>
    <x v="16"/>
    <m/>
    <m/>
    <n v="0"/>
    <n v="0"/>
  </r>
  <r>
    <s v="350"/>
    <d v="2023-03-20T00:00:00"/>
    <x v="45"/>
    <d v="2023-03-20T00:00:00"/>
    <n v="3925.04"/>
    <n v="3925.04"/>
    <x v="0"/>
    <n v="1"/>
    <n v="3925.04"/>
    <n v="3925.04"/>
    <n v="1"/>
    <m/>
    <s v="Lumx Studios S/A"/>
    <s v="Mercado Bitcoin"/>
    <n v="100"/>
    <s v="Lumx"/>
    <s v="Lumx Studios S/A"/>
    <m/>
    <s v="Venda de Usdt"/>
    <m/>
    <s v="Mercado Bitcoin"/>
    <m/>
    <x v="71"/>
    <s v="Conversões"/>
    <s v="Financial Revenue"/>
    <s v="Financial Revenue"/>
    <s v="Financial Revenue"/>
    <x v="14"/>
    <m/>
    <m/>
    <n v="0"/>
    <n v="0"/>
  </r>
  <r>
    <s v="3650"/>
    <d v="2023-03-20T00:00:00"/>
    <x v="45"/>
    <d v="2023-03-20T00:00:00"/>
    <n v="-41.19"/>
    <n v="-41.19"/>
    <x v="0"/>
    <n v="1"/>
    <n v="-41.19"/>
    <n v="-41.19"/>
    <n v="1"/>
    <m/>
    <s v="Btg - Conta Corrente"/>
    <s v="Luciene Borges da Silva"/>
    <n v="100"/>
    <m/>
    <s v="Luciene Borges da Silva"/>
    <m/>
    <s v="Reembolso Feito para Luciene por Compra de Materiais de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651"/>
    <d v="2023-03-20T00:00:00"/>
    <x v="45"/>
    <d v="2023-03-20T00:00:00"/>
    <n v="-640.11"/>
    <n v="-640.11"/>
    <x v="0"/>
    <n v="1"/>
    <n v="-640.11"/>
    <n v="-640.11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652"/>
    <d v="2023-03-20T00:00:00"/>
    <x v="45"/>
    <d v="2023-03-20T00:00:00"/>
    <n v="-4422.62"/>
    <n v="-4422.62"/>
    <x v="0"/>
    <n v="1"/>
    <n v="-4422.62"/>
    <n v="-4422.62"/>
    <n v="1"/>
    <m/>
    <s v="Mercado Bitcoin"/>
    <s v="Lumx Studios S/A"/>
    <n v="100"/>
    <s v="Conselho"/>
    <s v="Lumx Studios S/A"/>
    <m/>
    <s v="Hash: 0x40acc66209f896291e0ae1bd1b9b4065b73b2cd7fbc5b3b0eb6f9e1a5a3a4b44"/>
    <m/>
    <s v="Mercado Bitcoin"/>
    <s v="Conexões Games"/>
    <x v="92"/>
    <s v="Clientes"/>
    <s v="Resources In Custody"/>
    <s v="Custody"/>
    <s v="Custody"/>
    <x v="16"/>
    <m/>
    <m/>
    <n v="0"/>
    <n v="0"/>
  </r>
  <r>
    <s v="647"/>
    <d v="2023-03-20T00:00:00"/>
    <x v="45"/>
    <d v="2023-03-20T00:00:00"/>
    <n v="1971.09"/>
    <n v="1971.09"/>
    <x v="0"/>
    <n v="1"/>
    <n v="1971.09"/>
    <n v="1971.09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48"/>
    <d v="2023-03-20T00:00:00"/>
    <x v="45"/>
    <d v="2023-03-20T00:00:00"/>
    <n v="2451.53"/>
    <n v="2451.53"/>
    <x v="0"/>
    <n v="1"/>
    <n v="2451.53"/>
    <n v="2451.53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08"/>
    <d v="2023-03-20T00:00:00"/>
    <x v="45"/>
    <d v="2023-03-20T00:00:00"/>
    <n v="-2451.53"/>
    <n v="-2451.53"/>
    <x v="0"/>
    <n v="1"/>
    <n v="-2451.53"/>
    <n v="-2451.53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9"/>
    <d v="2023-03-20T00:00:00"/>
    <x v="45"/>
    <d v="2023-03-20T00:00:00"/>
    <n v="-1971.09"/>
    <n v="-1971.09"/>
    <x v="0"/>
    <n v="1"/>
    <n v="-1971.09"/>
    <n v="-1971.0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64ed6b4-8cf1-4bff-840e-b1e075064dd4"/>
    <d v="2023-03-20T00:00:00"/>
    <x v="45"/>
    <d v="2023-03-20T00:00:00"/>
    <n v="-0.001112129130098829"/>
    <n v="-0.001112129130098829"/>
    <x v="3"/>
    <n v="9183.571051241417"/>
    <n v="-10.2133168844179"/>
    <n v="-10.2133168844179"/>
    <n v="1"/>
    <m/>
    <s v="Mercado Bitcoin"/>
    <m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d v="2023-03-20T00:00:00"/>
    <x v="45"/>
    <d v="2023-03-20T00:00:00"/>
    <n v="0.001392"/>
    <n v="0.001392"/>
    <x v="3"/>
    <n v="9183.571051241417"/>
    <n v="12.78353090332805"/>
    <n v="12.7835309033280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4267dc6c-ca07-42a8-9b70-fab36cc66ad3"/>
    <d v="2023-03-20T00:00:00"/>
    <x v="45"/>
    <d v="2023-03-20T00:00:00"/>
    <n v="-0.0146202105"/>
    <n v="-0.0146202105"/>
    <x v="1"/>
    <n v="5.84257791864765"/>
    <n v="-0.08541971903328052"/>
    <n v="-0.08541971903328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0743b787e98bb948f777499fd05a2de5873524bf5c523e16e6ec768085635a"/>
    <n v="1"/>
    <n v="1"/>
  </r>
  <r>
    <s v="d57db0e3-5470-4620-9feb-2fa3cdfe8e4c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37a3b5f-34e3-416f-8bf9-e1b369a66fad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4b29dae6-1d1c-4c63-90e1-b4fba651b00f"/>
    <d v="2023-03-20T00:00:00"/>
    <x v="45"/>
    <d v="2023-03-20T00:00:00"/>
    <n v="0.476784414"/>
    <n v="0.476784414"/>
    <x v="1"/>
    <n v="5.84257791864765"/>
    <n v="2.785650089191759"/>
    <n v="2.785650089191759"/>
    <n v="1"/>
    <m/>
    <s v="Conexões Games"/>
    <s v="Gnosis"/>
    <m/>
    <m/>
    <m/>
    <m/>
    <s v="Sem Histórico"/>
    <m/>
    <s v="Gnosis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c3a01f4d-5f6f-4e0e-a61e-255574dbc2f6"/>
    <d v="2023-03-20T00:00:00"/>
    <x v="45"/>
    <d v="2023-03-20T00:00:00"/>
    <n v="-0.0125825505"/>
    <n v="-0.0125825505"/>
    <x v="1"/>
    <n v="5.84257791864765"/>
    <n v="-0.07351453171156894"/>
    <n v="-0.073514531711568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261ef8563ae6b2c0d67c2ebb70d2b8dd2cb6b1e238c2347da17b53dace35"/>
    <n v="1"/>
    <n v="1"/>
  </r>
  <r>
    <s v="0b307171-a76a-4ccb-aabe-214cd4d8ac37"/>
    <d v="2023-03-20T00:00:00"/>
    <x v="45"/>
    <d v="2023-03-20T00:00:00"/>
    <n v="-0.008717041499905319"/>
    <n v="-0.008717041499905319"/>
    <x v="1"/>
    <n v="5.84257791864765"/>
    <n v="-0.05092999418328201"/>
    <n v="-0.05092999418328201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a3f39113-56d4-4c95-88be-e3edb2f1ad32"/>
    <d v="2023-03-20T00:00:00"/>
    <x v="45"/>
    <d v="2023-03-20T00:00:00"/>
    <n v="-0.50323142432186"/>
    <n v="-0.50323142432186"/>
    <x v="1"/>
    <n v="5.84257791864765"/>
    <n v="-2.940168807712505"/>
    <n v="-2.940168807712505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177be37-e2eb-4b74-a85b-961346af70c5"/>
    <d v="2023-03-20T00:00:00"/>
    <x v="45"/>
    <d v="2023-03-20T00:00:00"/>
    <n v="-0.50410515620081"/>
    <n v="-0.50410515620081"/>
    <x v="1"/>
    <n v="5.84257791864765"/>
    <n v="-2.945273654295277"/>
    <n v="-2.945273654295277"/>
    <n v="1"/>
    <m/>
    <s v="Ledger"/>
    <s v="Caio Breta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d408b943-1713-4897-906c-77b115710014"/>
    <d v="2023-03-20T00:00:00"/>
    <x v="45"/>
    <d v="2023-03-20T00:00:00"/>
    <n v="-750"/>
    <n v="-750"/>
    <x v="4"/>
    <n v="5.298468040147913"/>
    <n v="-3973.851030110935"/>
    <n v="-3973.8510301109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a91173c8-576e-4cc3-88ee-c6fd64799a1b"/>
    <d v="2023-03-19T00:00:00"/>
    <x v="46"/>
    <d v="2023-03-19T00:00:00"/>
    <n v="-0.0119814408"/>
    <n v="-0.0119814408"/>
    <x v="1"/>
    <n v="6.178646934460888"/>
    <n v="-0.07402909246934461"/>
    <n v="-0.074029092469344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f9669b5220a5a23260faaaa207a85686e42c87169c3f3176c519eadd84990b"/>
    <n v="1"/>
    <n v="1"/>
  </r>
  <r>
    <s v="4c7140b4-13ea-4e2f-a199-290197a8e83a"/>
    <d v="2023-03-19T00:00:00"/>
    <x v="46"/>
    <d v="2023-03-19T00:00:00"/>
    <n v="-0.0056452464"/>
    <n v="-0.0056452464"/>
    <x v="1"/>
    <n v="6.178646934460888"/>
    <n v="-0.03487998436363636"/>
    <n v="-0.0348799843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fce151a46677503cd2f5a52a3df725d14a1076c265f9ee3e56655ad8cb0654"/>
    <n v="1"/>
    <n v="1"/>
  </r>
  <r>
    <s v="f23618eb-f61d-492b-ad1a-ac245e1a4bc6"/>
    <d v="2023-03-19T00:00:00"/>
    <x v="46"/>
    <d v="2023-03-19T00:00:00"/>
    <n v="-0.009362247299999999"/>
    <n v="-0.009362247299999999"/>
    <x v="1"/>
    <n v="6.178646934460888"/>
    <n v="-0.05784602057980972"/>
    <n v="-0.057846020579809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e1c99d578f3184d1f43d4ab24ce1cceb9c7f3930296f22f7f41af254d17856"/>
    <n v="1"/>
    <n v="1"/>
  </r>
  <r>
    <s v="c68b197a-e38e-4805-a245-ba9c984c1f78"/>
    <d v="2023-03-19T00:00:00"/>
    <x v="46"/>
    <d v="2023-03-19T00:00:00"/>
    <n v="-0.0141413604"/>
    <n v="-0.0141413604"/>
    <x v="1"/>
    <n v="6.178646934460888"/>
    <n v="-0.0873744730845666"/>
    <n v="-0.087374473084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25532c4dd16829134a85f5bcad98c71bae161c46cbfca4f43e68b5c45a469"/>
    <n v="1"/>
    <n v="1"/>
  </r>
  <r>
    <s v="016927f3-fa96-41b6-a60b-95d5108ee5fd"/>
    <d v="2023-03-18T00:00:00"/>
    <x v="47"/>
    <d v="2023-03-18T00:00:00"/>
    <n v="-0.032774112"/>
    <n v="-0.032774112"/>
    <x v="1"/>
    <n v="6.17693522906793"/>
    <n v="-0.202443567014218"/>
    <n v="-0.202443567014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f06fca0477ad223c550d57b04c20e4f897008b8ba9fb25c1c27013f50bfd3"/>
    <n v="1"/>
    <n v="1"/>
  </r>
  <r>
    <s v="d75c6e71-cb7f-444b-a35b-9509bfe930d5"/>
    <d v="2023-03-18T00:00:00"/>
    <x v="47"/>
    <d v="2023-03-18T00:00:00"/>
    <n v="-0.0242672"/>
    <n v="-0.0242672"/>
    <x v="1"/>
    <n v="6.17693522906793"/>
    <n v="-0.1498969225908373"/>
    <n v="-0.149896922590837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7b18ee997e15024317df9117a47ccf112496b3633231a9e85d41d69e8c6aa95b"/>
    <n v="1"/>
    <n v="1"/>
  </r>
  <r>
    <s v="ff6d89bb-9967-40c1-b335-3854a1fb22fc"/>
    <d v="2023-03-18T00:00:00"/>
    <x v="47"/>
    <d v="2023-03-18T00:00:00"/>
    <n v="-0.023801"/>
    <n v="-0.023801"/>
    <x v="1"/>
    <n v="6.17693522906793"/>
    <n v="-0.1470172353870458"/>
    <n v="-0.147017235387045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fdc384a918509c67b51e2f11c0a7b388a52f4f2d5cfd5bf4b0e79a5e5186911"/>
    <n v="1"/>
    <n v="1"/>
  </r>
  <r>
    <s v="fd7d032f-1864-4e07-8123-5f6dd515578f"/>
    <d v="2023-03-18T00:00:00"/>
    <x v="47"/>
    <d v="2023-03-18T00:00:00"/>
    <n v="-0.0233873"/>
    <n v="-0.0233873"/>
    <x v="1"/>
    <n v="6.17693522906793"/>
    <n v="-0.1444618372827804"/>
    <n v="-0.144461837282780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aad833d646ced0f153aa101fe5fa3a7e787fc198fbdd1fd82dcbee13e2140f"/>
    <n v="1"/>
    <n v="1"/>
  </r>
  <r>
    <s v="677c37e4-081c-446d-8b9e-6f086fa8c175"/>
    <d v="2023-03-18T00:00:00"/>
    <x v="47"/>
    <d v="2023-03-18T00:00:00"/>
    <n v="-0.021722"/>
    <n v="-0.021722"/>
    <x v="1"/>
    <n v="6.17693522906793"/>
    <n v="-0.1341753870458136"/>
    <n v="-0.13417538704581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741d40ebf32f66f87c162da1ef4bd8ce36a708052f7e77aa781be4ccfe91da0"/>
    <n v="1"/>
    <n v="1"/>
  </r>
  <r>
    <s v="90f04817-f9e4-4da7-8e25-06bdd9f656bf"/>
    <d v="2023-03-18T00:00:00"/>
    <x v="47"/>
    <d v="2023-03-18T00:00:00"/>
    <n v="-0.0431753406"/>
    <n v="-0.0431753406"/>
    <x v="1"/>
    <n v="6.17693522906793"/>
    <n v="-0.2666912823791469"/>
    <n v="-0.2666912823791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34e167c3624e2bd9fab1597f8869498b48fe2e39a47bb9b2ac6f64005afc49"/>
    <n v="1"/>
    <n v="1"/>
  </r>
  <r>
    <s v="7acd9b63-9224-461c-9238-f9537e2e672f"/>
    <d v="2023-03-18T00:00:00"/>
    <x v="47"/>
    <d v="2023-03-18T00:00:00"/>
    <n v="-0.127370672"/>
    <n v="-0.127370672"/>
    <x v="1"/>
    <n v="6.17693522906793"/>
    <n v="-0.7867603910268561"/>
    <n v="-0.78676039102685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bde2505a6481fcd756c8e61826264f46a6b679cdebc6c8be0730ded964b8a2"/>
    <n v="1"/>
    <n v="1"/>
  </r>
  <r>
    <s v="16caa704-a6fe-4ecf-b989-34ab175b0d84"/>
    <d v="2023-03-18T00:00:00"/>
    <x v="47"/>
    <d v="2023-03-18T00:00:00"/>
    <n v="-0.018542706"/>
    <n v="-0.018542706"/>
    <x v="1"/>
    <n v="6.17693522906793"/>
    <n v="-0.1145370939336493"/>
    <n v="-0.11453709393364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37181d4072ad50449bacd9f4bc1c4f32d4b7b5221bfe83b8beb8575982084c"/>
    <n v="1"/>
    <n v="1"/>
  </r>
  <r>
    <s v="09ab751b-8f0a-49f4-a0de-2ed282345690"/>
    <d v="2023-03-18T00:00:00"/>
    <x v="47"/>
    <d v="2023-03-18T00:00:00"/>
    <n v="-0.019110378"/>
    <n v="-0.019110378"/>
    <x v="1"/>
    <n v="6.17693522906793"/>
    <n v="-0.1180435671090047"/>
    <n v="-0.11804356710900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efd9217054a49049de5ff8335d7f9fd9556c3eba6d4a7cc1398bb14f5478a6"/>
    <n v="1"/>
    <n v="1"/>
  </r>
  <r>
    <s v="3653"/>
    <d v="2023-03-17T00:00:00"/>
    <x v="48"/>
    <d v="2023-03-17T00:00:00"/>
    <n v="-39.48"/>
    <n v="-39.48"/>
    <x v="0"/>
    <n v="1"/>
    <n v="-39.48"/>
    <n v="-39.48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8aa1b590-84a7-45dd-b9af-b32b8449a53d"/>
    <d v="2023-03-17T00:00:00"/>
    <x v="48"/>
    <d v="2023-03-17T00:00:00"/>
    <n v="-0.0227531"/>
    <n v="-0.0227531"/>
    <x v="1"/>
    <n v="6.488347457627119"/>
    <n v="-0.1476300185381356"/>
    <n v="-0.14763001853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8deb0981c8663e097d37ba097acf85470716d8cbfccb090fe616d9ff6eeb8d2"/>
    <n v="1"/>
    <n v="1"/>
  </r>
  <r>
    <s v="39e56f3f-c1aa-4e5b-80b5-d4298b0c1615"/>
    <d v="2023-03-17T00:00:00"/>
    <x v="48"/>
    <d v="2023-03-17T00:00:00"/>
    <n v="-0.0153435798"/>
    <n v="-0.0153435798"/>
    <x v="1"/>
    <n v="6.488347457627119"/>
    <n v="-0.09955447698622884"/>
    <n v="-0.09955447698622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1a5a71d7717b0d16d163445ee651b3cd487395e97cfc5ef567b509d8fa22e1"/>
    <n v="1"/>
    <n v="1"/>
  </r>
  <r>
    <s v="84cc99be-f08d-4816-85d9-c247489a5e19"/>
    <d v="2023-03-17T00:00:00"/>
    <x v="48"/>
    <d v="2023-03-17T00:00:00"/>
    <n v="-0.0161592156"/>
    <n v="-0.0161592156"/>
    <x v="1"/>
    <n v="6.488347457627119"/>
    <n v="-0.1048466054555085"/>
    <n v="-0.10484660545550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eb2a85d6165bf637be4f661b883647f51abdc1754bd799ef295b9969ac83de"/>
    <n v="1"/>
    <n v="1"/>
  </r>
  <r>
    <s v="3654"/>
    <d v="2023-03-16T00:00:00"/>
    <x v="49"/>
    <d v="2023-03-16T00:00:00"/>
    <n v="-113.88"/>
    <n v="-113.88"/>
    <x v="0"/>
    <n v="1"/>
    <n v="-113.88"/>
    <n v="-113.88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39e3a6f-c74e-48e7-a853-36cc2f590abc"/>
    <d v="2023-03-16T00:00:00"/>
    <x v="49"/>
    <d v="2023-03-16T00:00:00"/>
    <n v="-0.017383048"/>
    <n v="-0.017383048"/>
    <x v="1"/>
    <n v="6.046267087276551"/>
    <n v="-0.1051025509989485"/>
    <n v="-0.10510255099894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1cdd5bfe7855911181fc350e5fc7fc6fe05fc14f2eeb51d57e76a867dd0572"/>
    <n v="1"/>
    <n v="1"/>
  </r>
  <r>
    <s v="07fb6f4b-2410-467c-b55a-57dde38ce482"/>
    <d v="2023-03-16T00:00:00"/>
    <x v="49"/>
    <d v="2023-03-16T00:00:00"/>
    <n v="-0.0101773376"/>
    <n v="-0.0101773376"/>
    <x v="1"/>
    <n v="6.046267087276551"/>
    <n v="-0.06153490136698211"/>
    <n v="-0.061534901366982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f0b02d76fe37edb86f7f3ccd21c9ad9c0eb0c1e1151b43a93ef483d9872e36"/>
    <n v="1"/>
    <n v="1"/>
  </r>
  <r>
    <s v="622dccfc-aff3-413f-8d31-f326deb8f402"/>
    <d v="2023-03-16T00:00:00"/>
    <x v="49"/>
    <d v="2023-03-16T00:00:00"/>
    <n v="-0.0072834"/>
    <n v="-0.0072834"/>
    <x v="1"/>
    <n v="6.046267087276551"/>
    <n v="-0.04403738170347003"/>
    <n v="-0.044037381703470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ea45a1b6a87d2b1b869aa71237b9be42f5603d3628f32c73587f4262385aa2"/>
    <n v="1"/>
    <n v="1"/>
  </r>
  <r>
    <s v="1a2ce807-a315-4d47-b28d-6f193bf4361b"/>
    <d v="2023-03-16T00:00:00"/>
    <x v="49"/>
    <d v="2023-03-16T00:00:00"/>
    <n v="-0.0168245"/>
    <n v="-0.0168245"/>
    <x v="1"/>
    <n v="6.046267087276551"/>
    <n v="-0.1017254206098843"/>
    <n v="-0.10172542060988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f663e16298aa947738b823d8e2504cb61ad6e296c4da30612b9ca32e34e8e"/>
    <n v="1"/>
    <n v="1"/>
  </r>
  <r>
    <s v="7a6232cd-6c63-4f0d-a181-49e4a4f5b0dc"/>
    <d v="2023-03-16T00:00:00"/>
    <x v="49"/>
    <d v="2023-03-16T00:00:00"/>
    <n v="-0.01422515"/>
    <n v="-0.01422515"/>
    <x v="1"/>
    <n v="6.046267087276551"/>
    <n v="-0.08600905625657201"/>
    <n v="-0.086009056256572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dc2056df9b1cccd3fc73173f0aceed8f230556f2bd306b06a2d2a60327d95"/>
    <n v="1"/>
    <n v="1"/>
  </r>
  <r>
    <s v="52b4720e-931a-420d-ab62-8f2c556ae34c"/>
    <d v="2023-03-16T00:00:00"/>
    <x v="49"/>
    <d v="2023-03-16T00:00:00"/>
    <n v="-0.0164410616"/>
    <n v="-0.0164410616"/>
    <x v="1"/>
    <n v="6.046267087276551"/>
    <n v="-0.09940704963196634"/>
    <n v="-0.099407049631966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8c70e1da1a6cd29dad06bd88520c20982cf9dc9e922e2b300ee51df9e0e567"/>
    <n v="1"/>
    <n v="1"/>
  </r>
  <r>
    <s v="806b030e-28d3-4993-827b-eee5acafde86"/>
    <d v="2023-03-16T00:00:00"/>
    <x v="49"/>
    <d v="2023-03-16T00:00:00"/>
    <n v="-0.0125565816"/>
    <n v="-0.0125565816"/>
    <x v="1"/>
    <n v="6.046267087276551"/>
    <n v="-0.07592044605678233"/>
    <n v="-0.075920446056782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15ea95db32d9bf6707d49548906e3d3dc8641ff271aa0508f5570ae9c64e"/>
    <n v="1"/>
    <n v="1"/>
  </r>
  <r>
    <s v="605db1a9-1806-4006-85a6-6787962f5b26"/>
    <d v="2023-03-16T00:00:00"/>
    <x v="49"/>
    <d v="2023-03-16T00:00:00"/>
    <n v="-0.008837108100000001"/>
    <n v="-0.008837108100000001"/>
    <x v="1"/>
    <n v="6.046267087276551"/>
    <n v="-0.05343151585173502"/>
    <n v="-0.05343151585173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882f10b8f52025e04f8e10506ab5b9f006d03da794b29f0cab66aee4bcc022"/>
    <n v="1"/>
    <n v="1"/>
  </r>
  <r>
    <s v="5db97831-0a0a-483a-82dd-891f04e7127d"/>
    <d v="2023-03-16T00:00:00"/>
    <x v="49"/>
    <d v="2023-03-16T00:00:00"/>
    <n v="-0.0163925056"/>
    <n v="-0.0163925056"/>
    <x v="1"/>
    <n v="6.046267087276551"/>
    <n v="-0.09911346708727654"/>
    <n v="-0.09911346708727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6ae1783ad1985e677acbb863b60549d89f3795cb9ae5aef421eab32287c810"/>
    <n v="1"/>
    <n v="1"/>
  </r>
  <r>
    <s v="351"/>
    <d v="2023-03-15T00:00:00"/>
    <x v="50"/>
    <d v="2023-03-15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Fev/2023"/>
    <m/>
    <s v="Btg - Conta Corrente"/>
    <s v="Dux"/>
    <x v="94"/>
    <s v="Manutenção"/>
    <s v="Recurrent"/>
    <s v="Operating Revenue"/>
    <s v="Operating Revenue"/>
    <x v="12"/>
    <m/>
    <m/>
    <n v="0"/>
    <n v="0"/>
  </r>
  <r>
    <s v="3655"/>
    <d v="2023-03-15T00:00:00"/>
    <x v="50"/>
    <d v="2023-03-15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56"/>
    <d v="2023-03-15T00:00:00"/>
    <x v="50"/>
    <d v="2023-03-15T00:00:00"/>
    <n v="-315.15"/>
    <n v="-315.15"/>
    <x v="0"/>
    <n v="1"/>
    <n v="-315.15"/>
    <n v="-315.15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49"/>
    <d v="2023-03-15T00:00:00"/>
    <x v="50"/>
    <d v="2023-03-15T00:00:00"/>
    <n v="120000"/>
    <n v="120000"/>
    <x v="0"/>
    <n v="1"/>
    <n v="120000"/>
    <n v="12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0"/>
    <d v="2023-03-15T00:00:00"/>
    <x v="50"/>
    <d v="2023-03-15T00:00:00"/>
    <n v="-120000"/>
    <n v="-120000"/>
    <x v="0"/>
    <n v="1"/>
    <n v="-120000"/>
    <n v="-12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9b48b7-ee08-463d-b451-222c8e25ed02"/>
    <d v="2023-03-15T00:00:00"/>
    <x v="50"/>
    <d v="2023-03-15T00:00:00"/>
    <n v="-0.01011636"/>
    <n v="-0.01011636"/>
    <x v="1"/>
    <n v="5.904761904761905"/>
    <n v="-0.05973469714285715"/>
    <n v="-0.0597346971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12e85939052378e13409de21fca2a9b678bc0567077b99c57d82144c0146e"/>
    <n v="1"/>
    <n v="1"/>
  </r>
  <r>
    <s v="05af8117-3d30-4ceb-8faa-163563cd4405"/>
    <d v="2023-03-15T00:00:00"/>
    <x v="50"/>
    <d v="2023-03-15T00:00:00"/>
    <n v="-0.02646302"/>
    <n v="-0.02646302"/>
    <x v="1"/>
    <n v="5.904761904761905"/>
    <n v="-0.1562578323809524"/>
    <n v="-0.1562578323809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2d25e75c862376d6a4d86983761713a99aee2322c955232f3a33cfe9b91a05"/>
    <n v="1"/>
    <n v="1"/>
  </r>
  <r>
    <s v="00b46b5e-0973-4e7b-8c5d-a3106ea25aef"/>
    <d v="2023-03-15T00:00:00"/>
    <x v="50"/>
    <d v="2023-03-15T00:00:00"/>
    <n v="-0.006156"/>
    <n v="-0.006156"/>
    <x v="1"/>
    <n v="5.904761904761905"/>
    <n v="-0.03634971428571429"/>
    <n v="-0.036349714285714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356c75669457dcc31ced86ddabaf76b8d3472b2463567e0c1c34f86c6adf0"/>
    <n v="1"/>
    <n v="1"/>
  </r>
  <r>
    <s v="c7bfc5b1-5a30-492b-9b16-c9b96f9ae8df"/>
    <d v="2023-03-15T00:00:00"/>
    <x v="50"/>
    <d v="2023-03-15T00:00:00"/>
    <n v="-0.026851468"/>
    <n v="-0.026851468"/>
    <x v="1"/>
    <n v="5.904761904761905"/>
    <n v="-0.1585515253333334"/>
    <n v="-0.15855152533333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4b1cd8a7eaa799fa2f5c0350fe5426b87521471cee03d31d764d7c4dd2c5c3"/>
    <n v="1"/>
    <n v="1"/>
  </r>
  <r>
    <s v="74ec4a8d-ad42-4dc4-84f2-4b07fc880d3a"/>
    <d v="2023-03-15T00:00:00"/>
    <x v="50"/>
    <d v="2023-03-15T00:00:00"/>
    <n v="-0.006554172"/>
    <n v="-0.006554172"/>
    <x v="1"/>
    <n v="5.904761904761905"/>
    <n v="-0.03870082514285714"/>
    <n v="-0.038700825142857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9744c436fb53869996c2b7c83f84e5ddbbc73b8a360d9fc16712bf59a1578"/>
    <n v="1"/>
    <n v="1"/>
  </r>
  <r>
    <s v="fcee43c8-ca05-4a0e-a0ab-debe5a4238f0"/>
    <d v="2023-03-15T00:00:00"/>
    <x v="50"/>
    <d v="2023-03-15T00:00:00"/>
    <n v="-0.0117499896"/>
    <n v="-0.0117499896"/>
    <x v="1"/>
    <n v="5.904761904761905"/>
    <n v="-0.06938089097142859"/>
    <n v="-0.06938089097142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99b977d775b2fbc2341c86d23df8f92c6707a88d0f13aca4d96c5d6b4f546f"/>
    <n v="1"/>
    <n v="1"/>
  </r>
  <r>
    <s v="cc6d2870-e692-427d-b4c0-d29cb1f360dc"/>
    <d v="2023-03-15T00:00:00"/>
    <x v="50"/>
    <d v="2023-03-15T00:00:00"/>
    <n v="-0.0124146189"/>
    <n v="-0.0124146189"/>
    <x v="1"/>
    <n v="5.904761904761905"/>
    <n v="-0.07330536874285715"/>
    <n v="-0.0733053687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3c03354b15185882415759302eb18803141c50450a9bed834f2e9fd59c9094"/>
    <n v="1"/>
    <n v="1"/>
  </r>
  <r>
    <s v="d5df8812-9320-4192-b580-448515e410bb"/>
    <d v="2023-03-15T00:00:00"/>
    <x v="50"/>
    <d v="2023-03-15T00:00:00"/>
    <n v="-0.0110295"/>
    <n v="-0.0110295"/>
    <x v="1"/>
    <n v="5.904761904761905"/>
    <n v="-0.06512657142857142"/>
    <n v="-0.065126571428571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93de47a81d3c1afe1f90e487a6e8285859af36eea5d49644185b6e781685f"/>
    <n v="1"/>
    <n v="1"/>
  </r>
  <r>
    <s v="5b6dedcb-f6c1-4691-81ec-4d9d6bb3f8c0"/>
    <d v="2023-03-15T00:00:00"/>
    <x v="50"/>
    <d v="2023-03-15T00:00:00"/>
    <n v="-0.006365"/>
    <n v="-0.006365"/>
    <x v="1"/>
    <n v="5.904761904761905"/>
    <n v="-0.03758380952380953"/>
    <n v="-0.03758380952380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631ecb3cd9158ee096ed51ed3189391e1fd1240615e756c27f9bcac6c20b24"/>
    <n v="1"/>
    <n v="1"/>
  </r>
  <r>
    <s v="cc829a53-6a58-4b68-a8e0-2150534d0b0d"/>
    <d v="2023-03-15T00:00:00"/>
    <x v="50"/>
    <d v="2023-03-15T00:00:00"/>
    <n v="-0.0111867534"/>
    <n v="-0.0111867534"/>
    <x v="1"/>
    <n v="5.904761904761905"/>
    <n v="-0.06605511531428572"/>
    <n v="-0.066055115314285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0fdf35eafd3fecf8e1c7be77bbeb8469fcbf50b6a3c40c155dc31e548e5617"/>
    <n v="1"/>
    <n v="1"/>
  </r>
  <r>
    <s v="822f63f2-01af-48ee-9885-8ad8f892fcbe"/>
    <d v="2023-03-15T00:00:00"/>
    <x v="50"/>
    <d v="2023-03-15T00:00:00"/>
    <n v="-0.001616847387582"/>
    <n v="-0.001616847387582"/>
    <x v="1"/>
    <n v="5.904761904761905"/>
    <n v="-0.009547098860008001"/>
    <n v="-0.009547098860008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8644d516bc29dc0421f3baba06ca5ab90de80ab7256727a4cafeefdd08d9699"/>
    <n v="1"/>
    <n v="1"/>
  </r>
  <r>
    <s v="d8b2212f-07f5-406a-b662-00e26e954b47"/>
    <d v="2023-03-15T00:00:00"/>
    <x v="50"/>
    <d v="2023-03-15T00:00:00"/>
    <n v="-0.2830039351793012"/>
    <n v="-0.2830039351793012"/>
    <x v="1"/>
    <n v="5.904761904761905"/>
    <n v="-1.671070855344445"/>
    <n v="-1.67107085534444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544de2a9ae42ad0faaec358caa85974e56dae8b8caaa8c590185697050aecb6"/>
    <n v="1"/>
    <n v="1"/>
  </r>
  <r>
    <s v="02ea460e-8b2b-442c-b323-9fc7a762840c"/>
    <d v="2023-03-15T00:00:00"/>
    <x v="50"/>
    <d v="2023-03-15T00:00:00"/>
    <n v="-0.007982173426710001"/>
    <n v="-0.007982173426710001"/>
    <x v="1"/>
    <n v="5.904761904761905"/>
    <n v="-0.04713283356724001"/>
    <n v="-0.04713283356724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83d5d1f3e04c9a6ebc289cb7efd30c1c543aff4bd0bde4f19aee0840ef20d08"/>
    <n v="1"/>
    <n v="1"/>
  </r>
  <r>
    <s v="b2604b07-134f-43a1-80f4-bd866ee6927c"/>
    <d v="2023-03-15T00:00:00"/>
    <x v="50"/>
    <d v="2023-03-15T00:00:00"/>
    <n v="-0.01361614270191142"/>
    <n v="-0.01361614270191142"/>
    <x v="1"/>
    <n v="5.904761904761905"/>
    <n v="-0.08040008071604839"/>
    <n v="-0.0804000807160483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48a42f9e1d7be77084f9eba4a69b8a146244986e9f760377541a638c3d0c7d34"/>
    <n v="1"/>
    <n v="1"/>
  </r>
  <r>
    <s v="f9f3c7bd-046a-4eb8-89f7-5538216814ba"/>
    <d v="2023-03-15T00:00:00"/>
    <x v="50"/>
    <d v="2023-03-15T00:00:00"/>
    <n v="-0.006507499999999999"/>
    <n v="-0.006507499999999999"/>
    <x v="1"/>
    <n v="5.904761904761905"/>
    <n v="-0.0384252380952381"/>
    <n v="-0.03842523809523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28ab91e1ceda4820f084adc514df4776868b1365090a4cdcfd2e26bc7a054"/>
    <n v="1"/>
    <n v="1"/>
  </r>
  <r>
    <s v="d719ecc8-7d51-4705-8491-5d211f72972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7d8fdc4a-f209-4525-8f6a-8933b2df1a6a"/>
    <d v="2023-03-14T00:00:00"/>
    <x v="51"/>
    <d v="2023-03-14T00:00:00"/>
    <n v="-0.3010571907393073"/>
    <n v="-0.3010571907393073"/>
    <x v="3"/>
    <n v="8979.304897314376"/>
    <n v="-2703.28430717717"/>
    <n v="-2703.284307177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18957daf-7ea5-4864-aa8c-fe41b68733d9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Michel Goldberg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e35b12a8-7b63-48e9-98c9-86c75f0dc8cc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3f32e633-c996-4958-9c72-1933952d3c8e"/>
    <d v="2023-03-14T00:00:00"/>
    <x v="51"/>
    <d v="2023-03-14T00:00:00"/>
    <n v="-0.001117931584244958"/>
    <n v="-0.001117931584244958"/>
    <x v="3"/>
    <n v="8979.304897314376"/>
    <n v="-10.03824854927317"/>
    <n v="-10.03824854927317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1ce94c07-084d-4fd0-8bc0-bf1706efb6ae"/>
    <d v="2023-03-14T00:00:00"/>
    <x v="51"/>
    <d v="2023-03-14T00:00:00"/>
    <n v="0.18"/>
    <n v="0.18"/>
    <x v="3"/>
    <n v="8979.304897314376"/>
    <n v="1616.274881516588"/>
    <n v="1616.274881516588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44d17343-84ed-438b-a157-a2253546869e"/>
    <d v="2023-03-14T00:00:00"/>
    <x v="51"/>
    <d v="2023-03-14T00:00:00"/>
    <n v="0.1216775"/>
    <n v="0.1216775"/>
    <x v="3"/>
    <n v="8979.304897314376"/>
    <n v="1092.57937164297"/>
    <n v="1092.57937164297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b258a9b6-5bb6-47a3-88d9-62b4f03be126"/>
    <d v="2023-03-14T00:00:00"/>
    <x v="51"/>
    <d v="2023-03-14T00:00:00"/>
    <n v="0"/>
    <n v="0"/>
    <x v="3"/>
    <n v="8979.304897314376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ff51a062-85a4-4224-a00e-1aa3ce06b99b"/>
    <d v="2023-03-14T00:00:00"/>
    <x v="51"/>
    <d v="2023-03-14T00:00:00"/>
    <n v="-0.004968954"/>
    <n v="-0.004968954"/>
    <x v="3"/>
    <n v="8979.304897314376"/>
    <n v="-44.61775298672986"/>
    <n v="-44.61775298672986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98e51376-037b-491a-989e-70f0090e6e8f"/>
    <d v="2023-03-14T00:00:00"/>
    <x v="51"/>
    <d v="2023-03-14T00:00:00"/>
    <n v="-0.004611862208403234"/>
    <n v="-0.004611862208403234"/>
    <x v="3"/>
    <n v="8979.304897314376"/>
    <n v="-41.41131691365425"/>
    <n v="-41.41131691365425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c0d4c9c3-afc8-44a6-b895-fbe126768919"/>
    <d v="2023-03-14T00:00:00"/>
    <x v="51"/>
    <d v="2023-03-14T00:00:00"/>
    <n v="-0.00313144122404008"/>
    <n v="-0.00313144122404008"/>
    <x v="3"/>
    <n v="8979.304897314376"/>
    <n v="-28.11816551867521"/>
    <n v="-28.11816551867521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9edf24cd-13de-4a2d-bfad-fe3705e081e1"/>
    <d v="2023-03-14T00:00:00"/>
    <x v="51"/>
    <d v="2023-03-14T00:00:00"/>
    <n v="0.01"/>
    <n v="0.01"/>
    <x v="3"/>
    <n v="8979.304897314376"/>
    <n v="89.79304897314375"/>
    <n v="89.79304897314375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9bbc768-2599-4dad-8d6f-c2800155b1e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2527f083-cb4b-4df1-9ac7-e74945b6a2b7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8ad457af-dc84-4140-ae23-8620fa88a24e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845f073-5321-468c-9b47-c9522d81c24b"/>
    <d v="2023-03-14T00:00:00"/>
    <x v="51"/>
    <d v="2023-03-14T00:00:00"/>
    <n v="-0.00297976508035954"/>
    <n v="-0.00297976508035954"/>
    <x v="3"/>
    <n v="8979.304897314376"/>
    <n v="-26.75621917891878"/>
    <n v="-26.75621917891878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9081a1bb-5df2-4347-9780-24549ca9ed0f"/>
    <d v="2023-03-14T00:00:00"/>
    <x v="51"/>
    <d v="2023-03-14T00:00:00"/>
    <n v="0.3"/>
    <n v="0.3"/>
    <x v="3"/>
    <n v="8979.304897314376"/>
    <n v="2693.791469194313"/>
    <n v="2693.791469194313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5943a88d-958d-4ffc-9d4c-0333dee01aa1"/>
    <d v="2023-03-14T00:00:00"/>
    <x v="51"/>
    <d v="2023-03-14T00:00:00"/>
    <n v="-0.1810103069331677"/>
    <n v="-0.1810103069331677"/>
    <x v="3"/>
    <n v="8979.304897314376"/>
    <n v="-1625.346735509371"/>
    <n v="-1625.346735509371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3b80d5b6-204e-425b-ae52-25e127fe3fe6"/>
    <d v="2023-03-14T00:00:00"/>
    <x v="51"/>
    <d v="2023-03-14T00:00:00"/>
    <n v="-0.001065361682410956"/>
    <n v="-0.001065361682410956"/>
    <x v="3"/>
    <n v="8979.304897314376"/>
    <n v="-9.566207372283779"/>
    <n v="-9.566207372283779"/>
    <n v="1"/>
    <m/>
    <s v="Seamore"/>
    <m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48399e9b-a229-4841-9427-9eb149dd493a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1a43f571-a186-4941-92f9-7401eda733ca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57590391-4a86-496b-853b-fc5c40829a02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23b39141-e770-4fd6-8980-4aeb4294bf23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5c40f0b0-1d2d-411e-b425-5d8442ea3aee"/>
    <d v="2023-03-14T00:00:00"/>
    <x v="51"/>
    <d v="2023-03-14T00:00:00"/>
    <n v="-0.0125603118"/>
    <n v="-0.0125603118"/>
    <x v="1"/>
    <n v="6.329647182727751"/>
    <n v="-0.07950234219905213"/>
    <n v="-0.0795023421990521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24700bc1-09d9-4bb4-8e2f-521517f168b3"/>
    <d v="2023-03-14T00:00:00"/>
    <x v="51"/>
    <d v="2023-03-14T00:00:00"/>
    <n v="-0.0181816284"/>
    <n v="-0.0181816284"/>
    <x v="1"/>
    <n v="6.329647182727751"/>
    <n v="-0.1150832929794629"/>
    <n v="-0.115083292979462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360903d8-f4b5-4beb-8327-35b0906a2bf5"/>
    <d v="2023-03-14T00:00:00"/>
    <x v="51"/>
    <d v="2023-03-14T00:00:00"/>
    <n v="-0.019096089"/>
    <n v="-0.019096089"/>
    <x v="1"/>
    <n v="6.329647182727751"/>
    <n v="-0.1208715059399684"/>
    <n v="-0.12087150593996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6318f86e-2932-423a-967e-1e67dc24c212"/>
    <d v="2023-03-14T00:00:00"/>
    <x v="51"/>
    <d v="2023-03-14T00:00:00"/>
    <n v="-0.028745152"/>
    <n v="-0.028745152"/>
    <x v="1"/>
    <n v="6.329647182727751"/>
    <n v="-0.181946670373881"/>
    <n v="-0.1819466703738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cd62e9a325f933f2427ab7daac7d5a17492877f92a0687660341ce338bcae1"/>
    <n v="1"/>
    <n v="1"/>
  </r>
  <r>
    <s v="86a00f48-8dea-4901-9a0a-71a7c466ccc1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9f959b80-bc73-4772-a3ca-4f0f882ad150"/>
    <d v="2023-03-14T00:00:00"/>
    <x v="51"/>
    <d v="2023-03-14T00:00:00"/>
    <n v="-0.0165678744"/>
    <n v="-0.0165678744"/>
    <x v="1"/>
    <n v="6.329647182727751"/>
    <n v="-0.1048687995197472"/>
    <n v="-0.104868799519747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d160e52d-fc80-46fd-b9c6-31f67bacc740"/>
    <d v="2023-03-14T00:00:00"/>
    <x v="51"/>
    <d v="2023-03-14T00:00:00"/>
    <n v="-0.0033"/>
    <n v="-0.0033"/>
    <x v="2"/>
    <n v="8967.772511848341"/>
    <n v="-29.59364928909953"/>
    <n v="-29.59364928909953"/>
    <n v="1"/>
    <m/>
    <s v="Ledger"/>
    <s v="Gnosi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8571e93f-67c1-4aad-a395-921ea82500a2"/>
    <d v="2023-03-14T00:00:00"/>
    <x v="51"/>
    <d v="2023-03-14T00:00:00"/>
    <n v="0.04502625"/>
    <n v="0.04502625"/>
    <x v="2"/>
    <n v="8967.772511848341"/>
    <n v="403.7851670616113"/>
    <n v="403.7851670616113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f3abe134-9812-4275-a62d-16b625ebc89a"/>
    <d v="2023-03-14T00:00:00"/>
    <x v="51"/>
    <d v="2023-03-14T00:00:00"/>
    <n v="-0.01"/>
    <n v="-0.01"/>
    <x v="2"/>
    <n v="8967.772511848341"/>
    <n v="-89.67772511848341"/>
    <n v="-89.67772511848341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c901ec29-128f-42e2-9901-94297d242560"/>
    <d v="2023-03-14T00:00:00"/>
    <x v="51"/>
    <d v="2023-03-14T00:00:00"/>
    <n v="-0.04502625"/>
    <n v="-0.04502625"/>
    <x v="2"/>
    <n v="8967.772511848341"/>
    <n v="-403.7851670616113"/>
    <n v="-403.7851670616113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caf6168f-1d27-4f8b-b624-836a358f36e4"/>
    <d v="2023-03-14T00:00:00"/>
    <x v="51"/>
    <d v="2023-03-14T00:00:00"/>
    <n v="-0.1216775"/>
    <n v="-0.1216775"/>
    <x v="2"/>
    <n v="8967.772511848341"/>
    <n v="-1091.176139810427"/>
    <n v="-1091.176139810427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08514688-5648-435d-a5bb-27bb7b32f38f"/>
    <d v="2023-03-14T00:00:00"/>
    <x v="51"/>
    <d v="2023-03-14T00:00:00"/>
    <n v="0.0033"/>
    <n v="0.0033"/>
    <x v="2"/>
    <n v="8967.772511848341"/>
    <n v="29.59364928909953"/>
    <n v="29.59364928909953"/>
    <n v="1"/>
    <m/>
    <s v="Ledger"/>
    <s v="Gnosis"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3657"/>
    <d v="2023-03-13T00:00:00"/>
    <x v="52"/>
    <d v="2023-03-13T00:00:00"/>
    <n v="-572"/>
    <n v="-572"/>
    <x v="0"/>
    <n v="1"/>
    <n v="-572"/>
    <n v="-572"/>
    <n v="1"/>
    <m/>
    <s v="Cartão de Crédito - Conta Simples"/>
    <s v="Lumx Studios S/A"/>
    <n v="100"/>
    <s v="Conselho"/>
    <s v="Lumx Studios S/A"/>
    <m/>
    <s v="Hospedagem Caio Barbosa"/>
    <m/>
    <s v="Cartão de Crédito - Conta Simples"/>
    <m/>
    <x v="96"/>
    <s v="Gestão - Hotel"/>
    <s v="Gestão"/>
    <s v="Governance"/>
    <s v="Governance"/>
    <x v="6"/>
    <m/>
    <m/>
    <n v="0"/>
    <n v="0"/>
  </r>
  <r>
    <s v="3658"/>
    <d v="2023-03-13T00:00:00"/>
    <x v="52"/>
    <d v="2023-03-13T00:00:00"/>
    <n v="-275.96"/>
    <n v="-275.96"/>
    <x v="0"/>
    <n v="1"/>
    <n v="-275.96"/>
    <n v="-275.96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3659"/>
    <d v="2023-03-13T00:00:00"/>
    <x v="52"/>
    <d v="2023-03-13T00:00:00"/>
    <n v="-14.07"/>
    <n v="-14.07"/>
    <x v="0"/>
    <n v="1"/>
    <n v="-14.07"/>
    <n v="-14.07"/>
    <n v="1"/>
    <m/>
    <s v="Mercado Pago"/>
    <s v="Lumx Studios S/A"/>
    <n v="100"/>
    <s v="Conselho"/>
    <s v="Lumx Studios S/A"/>
    <m/>
    <s v="Mee6 Discord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3660"/>
    <d v="2023-03-13T00:00:00"/>
    <x v="52"/>
    <d v="2023-03-13T00:00:00"/>
    <n v="-248.36"/>
    <n v="-248.36"/>
    <x v="0"/>
    <n v="1"/>
    <n v="-248.36"/>
    <n v="-248.36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61"/>
    <d v="2023-03-13T00:00:00"/>
    <x v="52"/>
    <d v="2023-03-13T00:00:00"/>
    <n v="-14.33"/>
    <n v="-14.33"/>
    <x v="0"/>
    <n v="1"/>
    <n v="-14.33"/>
    <n v="-14.3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3662"/>
    <d v="2023-03-13T00:00:00"/>
    <x v="52"/>
    <d v="2023-03-13T00:00:00"/>
    <n v="-2583"/>
    <n v="-2583"/>
    <x v="0"/>
    <n v="1"/>
    <n v="-2583"/>
    <n v="-2583"/>
    <n v="1"/>
    <m/>
    <s v="Btg - Conta Corrente"/>
    <s v="Gav Assessoria Empresarial Ltda"/>
    <n v="100"/>
    <m/>
    <s v="Gav Assessoria Empresarial Ltda"/>
    <m/>
    <s v="Valor Pago Ao Despachante Gav para Realizar a 3acs"/>
    <m/>
    <s v="Btg - Conta Corrente"/>
    <m/>
    <x v="88"/>
    <s v="Round de Captação"/>
    <s v="Others"/>
    <s v="Operating Costs"/>
    <s v="Operating Costs"/>
    <x v="1"/>
    <m/>
    <m/>
    <n v="0"/>
    <n v="0"/>
  </r>
  <r>
    <s v="3663"/>
    <d v="2023-03-13T00:00:00"/>
    <x v="52"/>
    <d v="2023-03-13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650"/>
    <d v="2023-03-13T00:00:00"/>
    <x v="52"/>
    <d v="2023-03-1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51"/>
    <d v="2023-03-13T00:00:00"/>
    <x v="52"/>
    <d v="2023-03-13T00:00:00"/>
    <n v="1500"/>
    <n v="1500"/>
    <x v="0"/>
    <n v="1"/>
    <n v="1500"/>
    <n v="1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52"/>
    <d v="2023-03-13T00:00:00"/>
    <x v="52"/>
    <d v="2023-03-13T00:00:00"/>
    <n v="5024.33"/>
    <n v="5024.33"/>
    <x v="0"/>
    <n v="1"/>
    <n v="5024.33"/>
    <n v="5024.33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53"/>
    <d v="2023-03-13T00:00:00"/>
    <x v="52"/>
    <d v="2023-03-13T00:00:00"/>
    <n v="73112.50999999999"/>
    <n v="73112.50999999999"/>
    <x v="0"/>
    <n v="1"/>
    <n v="73112.50999999999"/>
    <n v="73112.5099999999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1"/>
    <d v="2023-03-13T00:00:00"/>
    <x v="52"/>
    <d v="2023-03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2"/>
    <d v="2023-03-13T00:00:00"/>
    <x v="52"/>
    <d v="2023-03-13T00:00:00"/>
    <n v="-1500"/>
    <n v="-1500"/>
    <x v="0"/>
    <n v="1"/>
    <n v="-1500"/>
    <n v="-1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3"/>
    <d v="2023-03-13T00:00:00"/>
    <x v="52"/>
    <d v="2023-03-13T00:00:00"/>
    <n v="-5024.33"/>
    <n v="-5024.33"/>
    <x v="0"/>
    <n v="1"/>
    <n v="-5024.33"/>
    <n v="-5024.3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14"/>
    <d v="2023-03-13T00:00:00"/>
    <x v="52"/>
    <d v="2023-03-13T00:00:00"/>
    <n v="-73112.50999999999"/>
    <n v="-73112.50999999999"/>
    <x v="0"/>
    <n v="1"/>
    <n v="-73112.50999999999"/>
    <n v="-73112.5099999999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b143705-44a0-4122-aa10-22b4fc06b2d2"/>
    <d v="2023-03-13T00:00:00"/>
    <x v="52"/>
    <d v="2023-03-13T00:00:00"/>
    <n v="-0.0441495286"/>
    <n v="-0.0441495286"/>
    <x v="1"/>
    <n v="6.239583333333333"/>
    <n v="-0.2754746628270833"/>
    <n v="-0.27547466282708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1196f72da235bb2fdf6800b2ea0c1583cdfb9783c589ac6b1bb0278e32f4fd"/>
    <n v="1"/>
    <n v="1"/>
  </r>
  <r>
    <s v="9fcf22cf-5fbd-4f7a-a1a2-dc9b8f32303f"/>
    <d v="2023-03-13T00:00:00"/>
    <x v="52"/>
    <d v="2023-03-13T00:00:00"/>
    <n v="-0.0447297872"/>
    <n v="-0.0447297872"/>
    <x v="1"/>
    <n v="6.239583333333333"/>
    <n v="-0.2790952347166666"/>
    <n v="-0.2790952347166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0e9cf3d8572f3d02d5c3bdc80e4363fb0924b1b64974410380ba806367aca4"/>
    <n v="1"/>
    <n v="1"/>
  </r>
  <r>
    <s v="76c62da8-d330-407d-b014-67eb199e284b"/>
    <d v="2023-03-13T00:00:00"/>
    <x v="52"/>
    <d v="2023-03-13T00:00:00"/>
    <n v="-0.0112067248"/>
    <n v="-0.0112067248"/>
    <x v="1"/>
    <n v="6.239583333333333"/>
    <n v="-0.06992529328333333"/>
    <n v="-0.069925293283333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96f12835688e2ade52934f4d06c6af0a1cb80812f37f8f5736dc245090e044"/>
    <n v="1"/>
    <n v="1"/>
  </r>
  <r>
    <s v="5ab81f3a-da3d-4f9d-8e15-53052bfd848d"/>
    <d v="2023-03-13T00:00:00"/>
    <x v="52"/>
    <d v="2023-03-13T00:00:00"/>
    <n v="-0.0243176"/>
    <n v="-0.0243176"/>
    <x v="1"/>
    <n v="6.239583333333333"/>
    <n v="-0.1517316916666667"/>
    <n v="-0.151731691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b16e6c962911c1cbee00f96b257d30884748cf288e78133b4bcfb314bdb3811"/>
    <n v="1"/>
    <n v="1"/>
  </r>
  <r>
    <s v="5b9f4aff-6eaa-48e0-8030-9db06a26f7d2"/>
    <d v="2023-03-13T00:00:00"/>
    <x v="52"/>
    <d v="2023-03-13T00:00:00"/>
    <n v="-0.0215176896"/>
    <n v="-0.0215176896"/>
    <x v="1"/>
    <n v="6.239583333333333"/>
    <n v="-0.1342614174"/>
    <n v="-0.1342614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f127e7e77367e12c7195aa3ab0e91df2752dc673cfb6930845ceb7e7e1dd5e"/>
    <n v="1"/>
    <n v="1"/>
  </r>
  <r>
    <s v="29ceed83-9ce5-44c9-8ef2-dc183633f194"/>
    <d v="2023-03-13T00:00:00"/>
    <x v="52"/>
    <d v="2023-03-13T00:00:00"/>
    <n v="-0.0308603607"/>
    <n v="-0.0308603607"/>
    <x v="1"/>
    <n v="6.239583333333333"/>
    <n v="-0.192555792284375"/>
    <n v="-0.1925557922843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55e536aa0e51cb76d0a21a2d6dcc311909c7b51cf59cb96f4138ecfd69061"/>
    <n v="1"/>
    <n v="1"/>
  </r>
  <r>
    <s v="ddc3899c-5648-4672-818d-5a49be0759ea"/>
    <d v="2023-03-12T00:00:00"/>
    <x v="53"/>
    <d v="2023-03-12T00:00:00"/>
    <n v="-0.0168466142"/>
    <n v="-0.0168466142"/>
    <x v="1"/>
    <n v="5.933333333333333"/>
    <n v="-0.09995657758666665"/>
    <n v="-0.099956577586666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6b48302e9cc960ebd5d3ff2510df108f54e01c6d1649df7cf410448b22cad4"/>
    <n v="1"/>
    <n v="1"/>
  </r>
  <r>
    <s v="cd86eb29-374e-4eab-ae69-8798526db30a"/>
    <d v="2023-03-12T00:00:00"/>
    <x v="53"/>
    <d v="2023-03-12T00:00:00"/>
    <n v="-0.0232424"/>
    <n v="-0.0232424"/>
    <x v="1"/>
    <n v="5.933333333333333"/>
    <n v="-0.1379049066666667"/>
    <n v="-0.13790490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f2aa495d4e5ad8e38c4c9224a69b4779b289316745a73e599e9d2991a07400"/>
    <n v="1"/>
    <n v="1"/>
  </r>
  <r>
    <s v="2736bc7e-94f9-4c70-b549-6328ff63593c"/>
    <d v="2023-03-12T00:00:00"/>
    <x v="53"/>
    <d v="2023-03-12T00:00:00"/>
    <n v="-0.0227741"/>
    <n v="-0.0227741"/>
    <x v="1"/>
    <n v="5.933333333333333"/>
    <n v="-0.1351263266666666"/>
    <n v="-0.13512632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cdbff50a0cda4d31f1fd0fd5e764fe0505ee865228a29032035dceb191f9e4"/>
    <n v="1"/>
    <n v="1"/>
  </r>
  <r>
    <s v="44804e22-d6cc-4572-b930-4282335e0c31"/>
    <d v="2023-03-12T00:00:00"/>
    <x v="53"/>
    <d v="2023-03-12T00:00:00"/>
    <n v="-0.0212324172"/>
    <n v="-0.0212324172"/>
    <x v="1"/>
    <n v="5.933333333333333"/>
    <n v="-0.12597900872"/>
    <n v="-0.125979008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5a518576a4c3751c0e6b5c922f249c205feb5de2cc10a1475e993f02601cec"/>
    <n v="1"/>
    <n v="1"/>
  </r>
  <r>
    <s v="d20771b0-eb29-4fd8-b98b-535b47bf3659"/>
    <d v="2023-03-12T00:00:00"/>
    <x v="53"/>
    <d v="2023-03-12T00:00:00"/>
    <n v="-0.0249918999"/>
    <n v="-0.0249918999"/>
    <x v="1"/>
    <n v="5.933333333333333"/>
    <n v="-0.14828527274"/>
    <n v="-0.148285272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160e398bc83238fe406a9c8c78cfdcf321cfa5bf7cedbbf4b9e0957548c642"/>
    <n v="1"/>
    <n v="1"/>
  </r>
  <r>
    <s v="8b197200-4014-4c80-92b8-e721534e456d"/>
    <d v="2023-03-12T00:00:00"/>
    <x v="53"/>
    <d v="2023-03-12T00:00:00"/>
    <n v="-0.0704313456"/>
    <n v="-0.0704313456"/>
    <x v="1"/>
    <n v="5.933333333333333"/>
    <n v="-0.41789265056"/>
    <n v="-0.417892650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e24c6dc736129f47740178e351a3f5a085cf625bed180ae937d45281dc3c36"/>
    <n v="1"/>
    <n v="1"/>
  </r>
  <r>
    <s v="190f82d4-20ed-4151-a802-a87e421a11e5"/>
    <d v="2023-03-12T00:00:00"/>
    <x v="53"/>
    <d v="2023-03-12T00:00:00"/>
    <n v="-0.0239396"/>
    <n v="-0.0239396"/>
    <x v="1"/>
    <n v="5.933333333333333"/>
    <n v="-0.1420416266666667"/>
    <n v="-0.1420416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c5010c255671511607f950b04b1aab1e17693b1272d42195b0672be27722d2e"/>
    <n v="1"/>
    <n v="1"/>
  </r>
  <r>
    <s v="c6803167-7679-44cc-8748-f2cfd00a190a"/>
    <d v="2023-03-12T00:00:00"/>
    <x v="53"/>
    <d v="2023-03-12T00:00:00"/>
    <n v="-0.0189952695"/>
    <n v="-0.0189952695"/>
    <x v="1"/>
    <n v="5.933333333333333"/>
    <n v="-0.1127052657"/>
    <n v="-0.11270526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06ac07a2e02b846e79a59548c2f61094aa917d7f551556033a8ec921ed61d"/>
    <n v="1"/>
    <n v="1"/>
  </r>
  <r>
    <s v="18ea2360-71ee-4e69-ac5b-4c661f9da14d"/>
    <d v="2023-03-12T00:00:00"/>
    <x v="53"/>
    <d v="2023-03-12T00:00:00"/>
    <n v="-0.0147017169"/>
    <n v="-0.0147017169"/>
    <x v="1"/>
    <n v="5.933333333333333"/>
    <n v="-0.08723018693999998"/>
    <n v="-0.087230186939999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bffe8f05e5b9751646ed6bbd13de8e3cf545501a055841ea0f48f31a85a546"/>
    <n v="1"/>
    <n v="1"/>
  </r>
  <r>
    <s v="a165eae1-8d2d-4a08-a214-a3a31bc3c5da"/>
    <d v="2023-03-12T00:00:00"/>
    <x v="53"/>
    <d v="2023-03-12T00:00:00"/>
    <n v="-0.0248764288"/>
    <n v="-0.0248764288"/>
    <x v="1"/>
    <n v="5.933333333333333"/>
    <n v="-0.1476001442133333"/>
    <n v="-0.14760014421333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61fe4249531d1db7a546163fabb93ecfc0af5bc71b18a2ce2becda3a90b328"/>
    <n v="1"/>
    <n v="1"/>
  </r>
  <r>
    <s v="84ed2bd0-4512-4a69-b30a-456604d82e0e"/>
    <d v="2023-03-12T00:00:00"/>
    <x v="53"/>
    <d v="2023-03-12T00:00:00"/>
    <n v="-0.0805135776"/>
    <n v="-0.0805135776"/>
    <x v="1"/>
    <n v="5.933333333333333"/>
    <n v="-0.47771389376"/>
    <n v="-0.477713893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9e3c29b6325ca082986f3f58733af354096d8a5ee35b2876a5f12541d7c90"/>
    <n v="1"/>
    <n v="1"/>
  </r>
  <r>
    <s v="b245c032-aae9-4ea5-ade2-590c28d93b4f"/>
    <d v="2023-03-12T00:00:00"/>
    <x v="53"/>
    <d v="2023-03-12T00:00:00"/>
    <n v="-0.023381"/>
    <n v="-0.023381"/>
    <x v="1"/>
    <n v="5.933333333333333"/>
    <n v="-0.1387272666666667"/>
    <n v="-0.1387272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bae1f8d812a18a699b34f3f51350ac59e9d5edb144c6a8d3017b08af5ebf6c9"/>
    <n v="1"/>
    <n v="1"/>
  </r>
  <r>
    <s v="48c3b847-f80d-4a43-ae02-f6392c751586"/>
    <d v="2023-03-12T00:00:00"/>
    <x v="53"/>
    <d v="2023-03-12T00:00:00"/>
    <n v="-0.0228476"/>
    <n v="-0.0228476"/>
    <x v="1"/>
    <n v="5.933333333333333"/>
    <n v="-0.1355624266666667"/>
    <n v="-0.1355624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3d6445eccd97d1d49cc3d1ab420497ff8a4658e60bc063cef31da4dd16497c"/>
    <n v="1"/>
    <n v="1"/>
  </r>
  <r>
    <s v="17955a2e-3442-48fa-8e9c-4c9b3660ee6d"/>
    <d v="2023-03-12T00:00:00"/>
    <x v="53"/>
    <d v="2023-03-12T00:00:00"/>
    <n v="-0.0225515"/>
    <n v="-0.0225515"/>
    <x v="1"/>
    <n v="5.933333333333333"/>
    <n v="-0.1338055666666667"/>
    <n v="-0.1338055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99b5c01d9769c7190112d4940e28c4ca6b20aa2b7a3c05de3ac9e3849d64ab6"/>
    <n v="1"/>
    <n v="1"/>
  </r>
  <r>
    <s v="f23b947c-17bd-4c2d-910b-80e88d2e825d"/>
    <d v="2023-03-12T00:00:00"/>
    <x v="53"/>
    <d v="2023-03-12T00:00:00"/>
    <n v="-0.0235847"/>
    <n v="-0.0235847"/>
    <x v="1"/>
    <n v="5.933333333333333"/>
    <n v="-0.1399358866666666"/>
    <n v="-0.13993588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29aff60cb2eff0f95a8b47b12b8cfd8300943322a25e3c080d7ba4c2743501e"/>
    <n v="1"/>
    <n v="1"/>
  </r>
  <r>
    <s v="5a4835d0-541a-4c32-a603-fc2621756329"/>
    <d v="2023-03-12T00:00:00"/>
    <x v="53"/>
    <d v="2023-03-12T00:00:00"/>
    <n v="-0.0157899768"/>
    <n v="-0.0157899768"/>
    <x v="1"/>
    <n v="5.933333333333333"/>
    <n v="-0.09368719568"/>
    <n v="-0.093687195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b52255516d6f2275b60779d08eb15f406bee6b7eeef0af8d936a8dedbcb4ca"/>
    <n v="1"/>
    <n v="1"/>
  </r>
  <r>
    <s v="c806fff2-7995-46e7-8d95-704dda818f7b"/>
    <d v="2023-03-12T00:00:00"/>
    <x v="53"/>
    <d v="2023-03-12T00:00:00"/>
    <n v="-0.0545941116"/>
    <n v="-0.0545941116"/>
    <x v="1"/>
    <n v="5.933333333333333"/>
    <n v="-0.32392506216"/>
    <n v="-0.323925062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cdc5b2b3b93ba668fd211b1b08fba4440da013a538ef25ea51067c07945fee"/>
    <n v="1"/>
    <n v="1"/>
  </r>
  <r>
    <s v="352"/>
    <d v="2023-03-11T00:00:00"/>
    <x v="54"/>
    <d v="2023-03-11T00:00:00"/>
    <n v="73112.50999999999"/>
    <n v="73112.50999999999"/>
    <x v="0"/>
    <n v="1"/>
    <n v="73112.50999999999"/>
    <n v="73112.50999999999"/>
    <n v="1"/>
    <m/>
    <s v="Lumx Studios S/A"/>
    <s v="Mercado Bitcoin"/>
    <n v="100"/>
    <s v="Lumx"/>
    <s v="Lumx Studios S/A"/>
    <m/>
    <s v="Venda de Usdc e Eth"/>
    <m/>
    <s v="Mercado Bitcoin"/>
    <m/>
    <x v="71"/>
    <s v="Conversões"/>
    <s v="Financial Revenue"/>
    <s v="Financial Revenue"/>
    <s v="Financial Revenue"/>
    <x v="14"/>
    <m/>
    <m/>
    <n v="0"/>
    <n v="0"/>
  </r>
  <r>
    <s v="3664"/>
    <d v="2023-03-11T00:00:00"/>
    <x v="54"/>
    <d v="2023-03-11T00:00:00"/>
    <n v="-253.27"/>
    <n v="-253.27"/>
    <x v="0"/>
    <n v="1"/>
    <n v="-253.27"/>
    <n v="-253.2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b5922f6-4b08-4de6-b073-ee33045c57da"/>
    <d v="2023-03-11T00:00:00"/>
    <x v="54"/>
    <d v="2023-03-11T00:00:00"/>
    <n v="0"/>
    <n v="0"/>
    <x v="3"/>
    <n v="7543.591047812818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707cfa61-7887-44a9-a013-c9a067587526"/>
    <d v="2023-03-11T00:00:00"/>
    <x v="54"/>
    <d v="2023-03-11T00:00:00"/>
    <n v="-0.01"/>
    <n v="-0.01"/>
    <x v="3"/>
    <n v="7543.591047812818"/>
    <n v="-75.43591047812818"/>
    <n v="-75.43591047812818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a843eb15-cd78-496e-8149-471fde231f3f"/>
    <d v="2023-03-11T00:00:00"/>
    <x v="54"/>
    <d v="2023-03-11T00:00:00"/>
    <n v="-0.006884289358634222"/>
    <n v="-0.006884289358634222"/>
    <x v="3"/>
    <n v="7543.591047812818"/>
    <n v="-51.93226357634617"/>
    <n v="-51.93226357634617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833fe5d7-0061-4158-b151-1206357d3bc9"/>
    <d v="2023-03-11T00:00:00"/>
    <x v="54"/>
    <d v="2023-03-11T00:00:00"/>
    <n v="-0.004384275142152295"/>
    <n v="-0.004384275142152295"/>
    <x v="3"/>
    <n v="7543.591047812818"/>
    <n v="-33.07317871348832"/>
    <n v="-33.0731787134883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dcd74c42-38c2-4e97-a842-bfa495fe6c9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b7e9298d04a136c50d03eb397b1d343eee6bf470e2253c4852d3832520c9d7a"/>
    <n v="1"/>
    <n v="1"/>
  </r>
  <r>
    <s v="e00cee33-7182-423f-97a4-812ab9c5018e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09e641c6db32fbb9a55c2c5b8af69c3cb29118ee20cdf49543a94251e023da9"/>
    <n v="1"/>
    <n v="1"/>
  </r>
  <r>
    <s v="d8361c17-baa6-4bde-8694-42ce317ec2fa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e7fe8b80-f4aa-4a63-8fbb-aa94561c4a5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cadb92e7-efcf-4ecb-a907-dcbebe3d7e9c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13c60bb6-1b6e-4153-98c2-d892fdade03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3e3914008f766f15570e4a4f5c36f6c50fe18650255b39c5907d4b4fead7ec19"/>
    <n v="1"/>
    <n v="1"/>
  </r>
  <r>
    <s v="eaeea675-ce91-46da-891b-6640f74cad89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b1609a8adba22e5da1e6736c1384950917218833a0da022168b1234c1beee4"/>
    <n v="1"/>
    <n v="1"/>
  </r>
  <r>
    <s v="18bba284-9adf-49e4-9c97-ed5e068aad6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9deafc4ec1ca431fc311fe77bd1384b40526d68b52f24cbbd484a018876b45f"/>
    <n v="1"/>
    <n v="1"/>
  </r>
  <r>
    <s v="57226007-af7f-4c82-8b10-ccab6271c2c5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a892a4350e1d380615f7a3e196ac75c0823a8edeebaddd8b2331a8428913736"/>
    <n v="1"/>
    <n v="1"/>
  </r>
  <r>
    <s v="91471a98-f607-464c-908c-8a79cdfcd12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a10a9d07-486a-455d-99b0-b9a55b81acb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f138bbac-cabb-42c3-9c55-ac8e50d5f3d6"/>
    <d v="2023-03-11T00:00:00"/>
    <x v="54"/>
    <d v="2023-03-11T00:00:00"/>
    <n v="-0.005118276238263773"/>
    <n v="-0.005118276238263773"/>
    <x v="3"/>
    <n v="7543.591047812818"/>
    <n v="-38.61018281119966"/>
    <n v="-38.6101828111996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788e6e4c-102c-4642-aef5-b7005e505274"/>
    <d v="2023-03-11T00:00:00"/>
    <x v="54"/>
    <d v="2023-03-11T00:00:00"/>
    <n v="-0.00299689"/>
    <n v="-0.00299689"/>
    <x v="3"/>
    <n v="7543.591047812818"/>
    <n v="-22.60731257527976"/>
    <n v="-22.6073125752797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b300c99c-2995-4593-ba4d-31ca0963baa8"/>
    <d v="2023-03-11T00:00:00"/>
    <x v="54"/>
    <d v="2023-03-11T00:00:00"/>
    <n v="-0.00347190650546773"/>
    <n v="-0.00347190650546773"/>
    <x v="3"/>
    <n v="7543.591047812818"/>
    <n v="-26.19064283348946"/>
    <n v="-26.1906428334894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bc5aba5c-ce2a-4726-8af0-563151d7548c"/>
    <d v="2023-03-11T00:00:00"/>
    <x v="54"/>
    <d v="2023-03-11T00:00:00"/>
    <n v="-0.0032673"/>
    <n v="-0.0032673"/>
    <x v="3"/>
    <n v="7543.591047812818"/>
    <n v="-24.64717503051882"/>
    <n v="-24.64717503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5d9fe353-67a9-49a8-bc8d-17e4da585710"/>
    <d v="2023-03-11T00:00:00"/>
    <x v="54"/>
    <d v="2023-03-11T00:00:00"/>
    <n v="-0.00322276994597345"/>
    <n v="-0.00322276994597345"/>
    <x v="3"/>
    <n v="7543.591047812818"/>
    <n v="-24.31125851360552"/>
    <n v="-24.3112585136055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c75c4f99-18c5-45e8-9de6-ebdb64adbd2d"/>
    <d v="2023-03-11T00:00:00"/>
    <x v="54"/>
    <d v="2023-03-11T00:00:00"/>
    <n v="-0.005570084"/>
    <n v="-0.005570084"/>
    <x v="3"/>
    <n v="7543.591047812818"/>
    <n v="-42.01843579796542"/>
    <n v="-42.0184357979654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72590178-d868-48b9-9e0e-389cb3191e97"/>
    <d v="2023-03-11T00:00:00"/>
    <x v="54"/>
    <d v="2023-03-11T00:00:00"/>
    <n v="-0.005285517524373944"/>
    <n v="-0.005285517524373944"/>
    <x v="3"/>
    <n v="7543.591047812818"/>
    <n v="-39.87178267992505"/>
    <n v="-39.87178267992505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d104b4e0-abac-4669-8b1b-7112c500bcc3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418aabf685741341ca0b076cc61b99fc1beff6ae65ad1a84932e71a95cb84a"/>
    <n v="1"/>
    <n v="1"/>
  </r>
  <r>
    <s v="790367bb-4759-406b-a98f-cc98720273d8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0037f3f-8c65-4881-914d-15ea346bb298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95a77b36-858f-4aac-9ed4-8fdb604521ec"/>
    <d v="2023-03-11T00:00:00"/>
    <x v="54"/>
    <d v="2023-03-11T00:00:00"/>
    <n v="-0.006142575"/>
    <n v="-0.006142575"/>
    <x v="3"/>
    <n v="7543.591047812818"/>
    <n v="-46.33707378051882"/>
    <n v="-46.33707378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2f0918d7-9e70-42b2-a7e0-8d93af55983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5ba07f1c-3454-4293-8596-bc9959d1a8c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aefc3ff3-8744-4f06-9469-843400d4372f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e28f6a2ba2608f7e6e7311b90b350139fc9e0b7bc693ee3e0ae425e87964f6aa"/>
    <n v="1"/>
    <n v="1"/>
  </r>
  <r>
    <s v="da3495dd-4546-4ddd-a572-d6a72165ee4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810d3c2bc9e925a48e9f64dd4bae6f40a959e41cf18a723132fb6ce034c697"/>
    <n v="1"/>
    <n v="1"/>
  </r>
  <r>
    <s v="192136d3-e953-4694-beb8-5adcb06a13f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7453dcde-fd7b-4a25-bd4f-f805e46ad730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458977c966733dbc24f3c53a41d67adca700f551949fc85ed1ee4cb31563ae5"/>
    <n v="1"/>
    <n v="1"/>
  </r>
  <r>
    <s v="81241b7d-61da-4769-b322-ef2065bd8fdb"/>
    <d v="2023-03-11T00:00:00"/>
    <x v="54"/>
    <d v="2023-03-11T00:00:00"/>
    <n v="9.9"/>
    <n v="9.9"/>
    <x v="3"/>
    <n v="7543.591047812818"/>
    <n v="74681.5513733469"/>
    <n v="74681.5513733469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f06710e5-ed5b-421c-93c7-e0263d4c66d3"/>
    <d v="2023-03-11T00:00:00"/>
    <x v="54"/>
    <d v="2023-03-11T00:00:00"/>
    <n v="-9.899938554380771"/>
    <n v="-9.899938554380771"/>
    <x v="3"/>
    <n v="7543.591047812818"/>
    <n v="-74681.08785272375"/>
    <n v="-74681.08785272375"/>
    <n v="1"/>
    <m/>
    <s v="Mercado Bitcoin"/>
    <s v="Conversão M.B."/>
    <m/>
    <m/>
    <m/>
    <m/>
    <s v="Conversão de ETH para BRL"/>
    <m/>
    <s v="Mercado Bitcoin"/>
    <m/>
    <x v="71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d v="2023-03-11T00:00:00"/>
    <x v="54"/>
    <d v="2023-03-11T00:00:00"/>
    <n v="-0.009870887435860001"/>
    <n v="-0.009870887435860001"/>
    <x v="3"/>
    <n v="7543.591047812818"/>
    <n v="-74.46193809512152"/>
    <n v="-74.4619380951215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d3642af-a97d-4997-a579-3f133744edfa"/>
    <d v="2023-03-11T00:00:00"/>
    <x v="54"/>
    <d v="2023-03-11T00:00:00"/>
    <n v="0.01"/>
    <n v="0.01"/>
    <x v="3"/>
    <n v="7543.591047812818"/>
    <n v="75.43591047812818"/>
    <n v="75.43591047812818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0d2d27db-b81b-469b-8444-cdd4a8007eb4"/>
    <d v="2023-03-11T00:00:00"/>
    <x v="54"/>
    <d v="2023-03-11T00:00:00"/>
    <n v="-9.9"/>
    <n v="-9.9"/>
    <x v="3"/>
    <n v="7543.591047812818"/>
    <n v="-74681.5513733469"/>
    <n v="-74681.5513733469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d78e91c-bc51-4328-96f6-6c8123fbae9e"/>
    <d v="2023-03-11T00:00:00"/>
    <x v="54"/>
    <d v="2023-03-11T00:00:00"/>
    <n v="2.46898628993674"/>
    <n v="2.46898628993674"/>
    <x v="3"/>
    <n v="7543.591047812818"/>
    <n v="18625.02287393937"/>
    <n v="18625.02287393937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d v="2023-03-11T00:00:00"/>
    <x v="54"/>
    <d v="2023-03-11T00:00:00"/>
    <n v="7.412526349425951"/>
    <n v="7.412526349425951"/>
    <x v="3"/>
    <n v="7543.591047812818"/>
    <n v="55917.06741120623"/>
    <n v="55917.06741120623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efcf98d-2049-45d9-b2bb-255fa5d4553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1604c298-675d-4768-be5c-0c4d2953608c"/>
    <d v="2023-03-11T00:00:00"/>
    <x v="54"/>
    <d v="2023-03-11T00:00:00"/>
    <n v="-0.0237044"/>
    <n v="-0.0237044"/>
    <x v="1"/>
    <n v="5.412004069175993"/>
    <n v="-0.1282883092573754"/>
    <n v="-0.12828830925737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e712083a3b4af89ad9544a974f70a7800fe85eeaa5f7d350484d65c7deb428"/>
    <n v="1"/>
    <n v="1"/>
  </r>
  <r>
    <s v="7c920645-90b0-45a3-89c3-975e6857bd8c"/>
    <d v="2023-03-11T00:00:00"/>
    <x v="54"/>
    <d v="2023-03-11T00:00:00"/>
    <n v="-0.0225788"/>
    <n v="-0.0225788"/>
    <x v="1"/>
    <n v="5.412004069175993"/>
    <n v="-0.1221965574771109"/>
    <n v="-0.12219655747711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1e8315f77c1e62292638330b8fd542df55a523a491f786a30c4627593dff98b"/>
    <n v="1"/>
    <n v="1"/>
  </r>
  <r>
    <s v="462a520c-0aa7-4241-a261-4d129355c932"/>
    <d v="2023-03-11T00:00:00"/>
    <x v="54"/>
    <d v="2023-03-11T00:00:00"/>
    <n v="-0.0227699"/>
    <n v="-0.0227699"/>
    <x v="1"/>
    <n v="5.412004069175993"/>
    <n v="-0.1232307914547304"/>
    <n v="-0.12323079145473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e7a9ef79a5d5badfe9cb65a06ddbd5c38369aceab033d0e07cf312e502b008c"/>
    <n v="1"/>
    <n v="1"/>
  </r>
  <r>
    <s v="bee3230a-bda2-4533-a8dc-5487ccad2b2e"/>
    <d v="2023-03-11T00:00:00"/>
    <x v="54"/>
    <d v="2023-03-11T00:00:00"/>
    <n v="-0.022625"/>
    <n v="-0.022625"/>
    <x v="1"/>
    <n v="5.412004069175993"/>
    <n v="-0.1224465920651068"/>
    <n v="-0.12244659206510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db83365f9d332bba808bb2eebcbdb8aa4a3477a3a12f406d1cc8b0160463d8"/>
    <n v="1"/>
    <n v="1"/>
  </r>
  <r>
    <s v="ef90444d-570e-4841-a747-feac6e068e4a"/>
    <d v="2023-03-11T00:00:00"/>
    <x v="54"/>
    <d v="2023-03-11T00:00:00"/>
    <n v="-0.0713024816"/>
    <n v="-0.0713024816"/>
    <x v="1"/>
    <n v="5.412004069175993"/>
    <n v="-0.3858893205615463"/>
    <n v="-0.38588932056154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ca3925fcae2bfc2fb980116d667e4565646cc9673eb6f137f89fa16746a5ce"/>
    <n v="1"/>
    <n v="1"/>
  </r>
  <r>
    <s v="cdf86402-84fd-472f-93dc-fdc731f11843"/>
    <d v="2023-03-11T00:00:00"/>
    <x v="54"/>
    <d v="2023-03-11T00:00:00"/>
    <n v="-0.022835"/>
    <n v="-0.022835"/>
    <x v="1"/>
    <n v="5.412004069175993"/>
    <n v="-0.1235831129196338"/>
    <n v="-0.12358311291963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049dd97a76cc9ee7f7515127ff2b2d41f50f80298ea695cf96b93a07320b5f"/>
    <n v="1"/>
    <n v="1"/>
  </r>
  <r>
    <s v="2fd2b62b-65e4-4f02-8bca-644c92f8d29e"/>
    <d v="2023-03-11T00:00:00"/>
    <x v="54"/>
    <d v="2023-03-11T00:00:00"/>
    <n v="-0.0228959"/>
    <n v="-0.0228959"/>
    <x v="1"/>
    <n v="5.412004069175993"/>
    <n v="-0.1239127039674466"/>
    <n v="-0.12391270396744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c0dbc301e785aa243493d6fc577afeacce396f35a08ff3575b07593510ab2b4"/>
    <n v="1"/>
    <n v="1"/>
  </r>
  <r>
    <s v="42d4b89f-94bc-413d-9f48-b9f6f5dfb0ae"/>
    <d v="2023-03-11T00:00:00"/>
    <x v="54"/>
    <d v="2023-03-11T00:00:00"/>
    <n v="-0.027014"/>
    <n v="-0.027014"/>
    <x v="1"/>
    <n v="5.412004069175993"/>
    <n v="-0.1461998779247203"/>
    <n v="-0.14619987792472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007defa80510dffc261d12db76b249c0440d25c9e7ae86519f18b841bceac3"/>
    <n v="1"/>
    <n v="1"/>
  </r>
  <r>
    <s v="d049d750-2f99-44bb-8a6f-a973041469ee"/>
    <d v="2023-03-11T00:00:00"/>
    <x v="54"/>
    <d v="2023-03-11T00:00:00"/>
    <n v="-0.0282971"/>
    <n v="-0.0282971"/>
    <x v="1"/>
    <n v="5.412004069175993"/>
    <n v="-0.15314402034588"/>
    <n v="-0.153144020345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a407d2dd07e804c70a2074f3aeb9392db7d892cb451baad609960137492d58"/>
    <n v="1"/>
    <n v="1"/>
  </r>
  <r>
    <s v="4b2ea4a1-2a91-44e8-b513-b1e77262ba27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9a8fed2fad5dbdc06e79b205d9f88d654d72e308f797c65ea1116b0d045749"/>
    <n v="1"/>
    <n v="1"/>
  </r>
  <r>
    <s v="83d166d8-be55-429a-9b5c-3a0e0f511a8c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b535eca3b80cabc8fb10dbabb3bab4dd71cfbbd45f894189ed6be38b86a44b"/>
    <n v="1"/>
    <n v="1"/>
  </r>
  <r>
    <s v="14e1a9be-fa6d-4341-a6bf-0661c836499d"/>
    <d v="2023-03-11T00:00:00"/>
    <x v="54"/>
    <d v="2023-03-11T00:00:00"/>
    <n v="-0.072795498"/>
    <n v="-0.072795498"/>
    <x v="1"/>
    <n v="5.412004069175993"/>
    <n v="-0.3939695313936928"/>
    <n v="-0.3939695313936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cfb0944e752f752be0b2146824bb11e93936ed14f328f4ec462969a5510b70"/>
    <n v="1"/>
    <n v="1"/>
  </r>
  <r>
    <s v="afde47a6-acf5-47df-9bac-3654e8dfbff3"/>
    <d v="2023-03-11T00:00:00"/>
    <x v="54"/>
    <d v="2023-03-11T00:00:00"/>
    <n v="-0.0230849"/>
    <n v="-0.0230849"/>
    <x v="1"/>
    <n v="5.412004069175993"/>
    <n v="-0.1249355727365209"/>
    <n v="-0.12493557273652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25ed0d8d45b0b6d385b397d1b7d0da78795d2e7dc6b9522be051904d210ab2d"/>
    <n v="1"/>
    <n v="1"/>
  </r>
  <r>
    <s v="3c1b5673-c395-4e25-9904-5e83fc379f2b"/>
    <d v="2023-03-11T00:00:00"/>
    <x v="54"/>
    <d v="2023-03-11T00:00:00"/>
    <n v="-0.0547689094"/>
    <n v="-0.0547689094"/>
    <x v="1"/>
    <n v="5.412004069175993"/>
    <n v="-0.2964095605371313"/>
    <n v="-0.2964095605371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66dc6ce2464293578186855012e0a0dc1c1ec3a838dfc8f27f57bf002ac569"/>
    <n v="1"/>
    <n v="1"/>
  </r>
  <r>
    <s v="63e8320d-261f-4934-95e3-eabfb478e1ff"/>
    <d v="2023-03-11T00:00:00"/>
    <x v="54"/>
    <d v="2023-03-11T00:00:00"/>
    <n v="-0.0258338"/>
    <n v="-0.0258338"/>
    <x v="1"/>
    <n v="5.412004069175993"/>
    <n v="-0.1398126307222788"/>
    <n v="-0.13981263072227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9282b9db642795de2670214064dafc6971b08f1b94ddf7d08bbc951025448e4"/>
    <n v="1"/>
    <n v="1"/>
  </r>
  <r>
    <s v="f40819da-e47e-4816-92d1-d17a6961115e"/>
    <d v="2023-03-11T00:00:00"/>
    <x v="54"/>
    <d v="2023-03-11T00:00:00"/>
    <n v="-0.012289654"/>
    <n v="-0.012289654"/>
    <x v="1"/>
    <n v="5.412004069175993"/>
    <n v="-0.06651165745676502"/>
    <n v="-0.066511657456765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db4f04212f98a0a8541173f05acf190607c7baae43ccdc9b21177405c19331"/>
    <n v="1"/>
    <n v="1"/>
  </r>
  <r>
    <s v="e4d9f8e4-3a32-4f2f-945d-d0fbcc5b855d"/>
    <d v="2023-03-11T00:00:00"/>
    <x v="54"/>
    <d v="2023-03-11T00:00:00"/>
    <n v="-0.0164235396"/>
    <n v="-0.0164235396"/>
    <x v="1"/>
    <n v="5.412004069175993"/>
    <n v="-0.08888426314547304"/>
    <n v="-0.08888426314547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dad4bbd9d66e8cefc53df19e17201080c2687915b660abbbbe03c478016eff"/>
    <n v="1"/>
    <n v="1"/>
  </r>
  <r>
    <s v="d2e7b32f-54d0-44ea-857b-f1d8b2c334f3"/>
    <d v="2023-03-11T00:00:00"/>
    <x v="54"/>
    <d v="2023-03-11T00:00:00"/>
    <n v="-0.4114160524"/>
    <n v="-0.4114160524"/>
    <x v="1"/>
    <n v="5.412004069175993"/>
    <n v="-2.226585349713123"/>
    <n v="-2.226585349713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6963b26fe99a79fb4fb37e44af13c9e66d77c763852fad6af36587f22f0830"/>
    <n v="1"/>
    <n v="1"/>
  </r>
  <r>
    <s v="fdf9be1b-6bb8-4f6c-86d2-177640314f9a"/>
    <d v="2023-03-11T00:00:00"/>
    <x v="54"/>
    <d v="2023-03-11T00:00:00"/>
    <n v="-0.2460495664"/>
    <n v="-0.2460495664"/>
    <x v="1"/>
    <n v="5.412004069175993"/>
    <n v="-1.331621254575789"/>
    <n v="-1.3316212545757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9a73f1bfa53a2b8d01963c37b8eddeb2ea2998aa85b8f349b1a5a86fd6c57e"/>
    <n v="1"/>
    <n v="1"/>
  </r>
  <r>
    <s v="244731a5-88ca-4f8f-87d2-13c6a4d82d14"/>
    <d v="2023-03-11T00:00:00"/>
    <x v="54"/>
    <d v="2023-03-11T00:00:00"/>
    <n v="-0.0598555176"/>
    <n v="-0.0598555176"/>
    <x v="1"/>
    <n v="5.412004069175993"/>
    <n v="-0.3239383048138352"/>
    <n v="-0.32393830481383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d90db27dd1cdf38f642efae87de1bd44abee778c0ef0dff9cb99adf682eac8"/>
    <n v="1"/>
    <n v="1"/>
  </r>
  <r>
    <s v="e0da8541-3ed8-442a-9840-0b9369f044a7"/>
    <d v="2023-03-11T00:00:00"/>
    <x v="54"/>
    <d v="2023-03-11T00:00:00"/>
    <n v="-0.3944887124"/>
    <n v="-0.3944887124"/>
    <x v="1"/>
    <n v="5.412004069175993"/>
    <n v="-2.134974516752798"/>
    <n v="-2.1349745167527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191cb5cc7dc9318bd25e3cc663e85851c01eafa6ba5656bda48b5573ead49"/>
    <n v="1"/>
    <n v="1"/>
  </r>
  <r>
    <s v="9f0ac112-4ef8-4f04-b99c-568725f3b703"/>
    <d v="2023-03-11T00:00:00"/>
    <x v="54"/>
    <d v="2023-03-11T00:00:00"/>
    <n v="-0.0299538654"/>
    <n v="-0.0299538654"/>
    <x v="1"/>
    <n v="5.412004069175993"/>
    <n v="-0.16211044143235"/>
    <n v="-0.162110441432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8342bb658464558b4e16e1c2caf2bf0127a7381b81f04efeb9dd7405021869"/>
    <n v="1"/>
    <n v="1"/>
  </r>
  <r>
    <s v="b62af613-4cf2-44a0-a498-f254cac8f0d8"/>
    <d v="2023-03-11T00:00:00"/>
    <x v="54"/>
    <d v="2023-03-11T00:00:00"/>
    <n v="-0.014390306"/>
    <n v="-0.014390306"/>
    <x v="1"/>
    <n v="5.412004069175993"/>
    <n v="-0.07788039462868769"/>
    <n v="-0.07788039462868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e77dc156ec7525516a93277b4378ab7df10e7326c88c40e7e449fbd9775b34"/>
    <n v="1"/>
    <n v="1"/>
  </r>
  <r>
    <s v="1f63c9c1-fefe-487f-8db8-9598a5a9720d"/>
    <d v="2023-03-11T00:00:00"/>
    <x v="54"/>
    <d v="2023-03-11T00:00:00"/>
    <n v="-0.0680124456"/>
    <n v="-0.0680124456"/>
    <x v="1"/>
    <n v="5.412004069175993"/>
    <n v="-0.3680836323418108"/>
    <n v="-0.3680836323418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b1339a18221cfab730b64d7c105da9f7d12fd9e23db6ca7c30442c79ad6d70"/>
    <n v="1"/>
    <n v="1"/>
  </r>
  <r>
    <s v="b9dac77a-04c9-4aa4-a07f-e399938d5056"/>
    <d v="2023-03-11T00:00:00"/>
    <x v="54"/>
    <d v="2023-03-11T00:00:00"/>
    <n v="-0.08664386560000001"/>
    <n v="-0.08664386560000001"/>
    <x v="1"/>
    <n v="5.412004069175993"/>
    <n v="-0.4689169531963379"/>
    <n v="-0.468916953196337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26d588e9156e3272aca41cf2067d1fea8ffeceb2768fc492865e6124e650a8"/>
    <n v="1"/>
    <n v="1"/>
  </r>
  <r>
    <s v="822d57f8-386e-4244-a227-087e78cdd0c9"/>
    <d v="2023-03-11T00:00:00"/>
    <x v="54"/>
    <d v="2023-03-11T00:00:00"/>
    <n v="-0.0222575"/>
    <n v="-0.0222575"/>
    <x v="1"/>
    <n v="5.412004069175993"/>
    <n v="-0.1204576805696846"/>
    <n v="-0.12045768056968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ff5cf7ed28c56b84d054c150c4925f96228b6ab1d9ae5b40f5224bbba6a28db"/>
    <n v="1"/>
    <n v="1"/>
  </r>
  <r>
    <s v="c194de6d-938f-477a-ad0f-716727fe2900"/>
    <d v="2023-03-11T00:00:00"/>
    <x v="54"/>
    <d v="2023-03-11T00:00:00"/>
    <n v="-0.0245276"/>
    <n v="-0.0245276"/>
    <x v="1"/>
    <n v="5.412004069175993"/>
    <n v="-0.1327434710071211"/>
    <n v="-0.1327434710071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d568abd567a16f35c9f13255a3fa4aae65f26c24e35e9b3da2f34f3a97d05d7"/>
    <n v="1"/>
    <n v="1"/>
  </r>
  <r>
    <s v="47fce523-e47a-49c9-ad14-af5b129c4364"/>
    <d v="2023-03-11T00:00:00"/>
    <x v="54"/>
    <d v="2023-03-11T00:00:00"/>
    <n v="-0.0146170752"/>
    <n v="-0.0146170752"/>
    <x v="1"/>
    <n v="5.412004069175993"/>
    <n v="-0.07910767046185149"/>
    <n v="-0.079107670461851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52ff2c6c856fbc32dfac44942e11b2c8ea472c8835a87beea066a1f45c1d55"/>
    <n v="1"/>
    <n v="1"/>
  </r>
  <r>
    <s v="8430c203-f5b8-4a0c-adbe-28b0dbc38440"/>
    <d v="2023-03-11T00:00:00"/>
    <x v="54"/>
    <d v="2023-03-11T00:00:00"/>
    <n v="-0.3286973952"/>
    <n v="-0.3286973952"/>
    <x v="1"/>
    <n v="5.412004069175993"/>
    <n v="-1.778911640349949"/>
    <n v="-1.778911640349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4fbcc6f457ada182fa92176d35b5dee05431902209041324c7f5450c22f15"/>
    <n v="1"/>
    <n v="1"/>
  </r>
  <r>
    <s v="d5115e01-8b92-4de7-ac14-bdab742792a5"/>
    <d v="2023-03-11T00:00:00"/>
    <x v="54"/>
    <d v="2023-03-11T00:00:00"/>
    <n v="-0.109072304"/>
    <n v="-0.109072304"/>
    <x v="1"/>
    <n v="5.412004069175993"/>
    <n v="-0.5902997530824009"/>
    <n v="-0.59029975308240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a8d8c991cc9486ea9857cb678e96f0b5d47dac56b394bf1a5f48fbe5a5298a"/>
    <n v="1"/>
    <n v="1"/>
  </r>
  <r>
    <s v="5e415555-e79a-4f72-ac06-8004fdc86829"/>
    <d v="2023-03-11T00:00:00"/>
    <x v="54"/>
    <d v="2023-03-11T00:00:00"/>
    <n v="-0.0231605"/>
    <n v="-0.0231605"/>
    <x v="1"/>
    <n v="5.412004069175993"/>
    <n v="-0.1253447202441506"/>
    <n v="-0.12534472024415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4093c36fa26fff519391e8f21e0fc4a99db101192e076cfbbe0e3f003399fc4"/>
    <n v="1"/>
    <n v="1"/>
  </r>
  <r>
    <s v="f5503255-df0e-4c4a-a544-b4dca1496ea5"/>
    <d v="2023-03-11T00:00:00"/>
    <x v="54"/>
    <d v="2023-03-11T00:00:00"/>
    <n v="-0.0224276"/>
    <n v="-0.0224276"/>
    <x v="1"/>
    <n v="5.412004069175993"/>
    <n v="-0.1213782624618515"/>
    <n v="-0.121378262461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78a74b8ac6ae3248a241aa5529204051810a79ab60b0b9003adeb23b7d69e55"/>
    <n v="1"/>
    <n v="1"/>
  </r>
  <r>
    <s v="fe26a260-e1a1-42bc-a91f-0b71fece4d0c"/>
    <d v="2023-03-11T00:00:00"/>
    <x v="54"/>
    <d v="2023-03-11T00:00:00"/>
    <n v="-0.0222953"/>
    <n v="-0.0222953"/>
    <x v="1"/>
    <n v="5.412004069175993"/>
    <n v="-0.1206622543234995"/>
    <n v="-0.12066225432349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4706571d6f607c2d28dbf0f32db9776bd3ae7a886e81d75c3338ea98599f54"/>
    <n v="1"/>
    <n v="1"/>
  </r>
  <r>
    <s v="26026cb4-766f-4e68-bd0d-647344656fa9"/>
    <d v="2023-03-11T00:00:00"/>
    <x v="54"/>
    <d v="2023-03-11T00:00:00"/>
    <n v="-0.0142908012"/>
    <n v="-0.0142908012"/>
    <x v="1"/>
    <n v="5.412004069175993"/>
    <n v="-0.07734187424618516"/>
    <n v="-0.077341874246185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eeb012e4e2fcaed4e5536060da9a468cd56eb9c61981e13b6e4f0b713eadc8"/>
    <n v="1"/>
    <n v="1"/>
  </r>
  <r>
    <s v="73a6e54f-8ebb-44de-8493-31ad4ab816e9"/>
    <d v="2023-03-11T00:00:00"/>
    <x v="54"/>
    <d v="2023-03-11T00:00:00"/>
    <n v="-0.07588684179999999"/>
    <n v="-0.07588684179999999"/>
    <x v="1"/>
    <n v="5.412004069175993"/>
    <n v="-0.4106998966185147"/>
    <n v="-0.41069989661851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5357b8e3092861df806f95f95d8d08e58c26a840d800093b81ff930b3ed2a"/>
    <n v="1"/>
    <n v="1"/>
  </r>
  <r>
    <s v="050fc024-1f82-4f7c-aa3a-0a07cb18a769"/>
    <d v="2023-03-11T00:00:00"/>
    <x v="54"/>
    <d v="2023-03-11T00:00:00"/>
    <n v="-0.012724686"/>
    <n v="-0.012724686"/>
    <x v="1"/>
    <n v="5.412004069175993"/>
    <n v="-0.06886605241098678"/>
    <n v="-0.068866052410986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e51a4ec66a7506a7d06f87f9fcf33ef37feaab0bc053e78d23532db671ef20"/>
    <n v="1"/>
    <n v="1"/>
  </r>
  <r>
    <s v="73a20ff9-3451-44ee-8bb2-080d5f8c2a23"/>
    <d v="2023-03-11T00:00:00"/>
    <x v="54"/>
    <d v="2023-03-11T00:00:00"/>
    <n v="-0.0228077"/>
    <n v="-0.0228077"/>
    <x v="1"/>
    <n v="5.412004069175993"/>
    <n v="-0.1234353652085453"/>
    <n v="-0.12343536520854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f25e8ff8c3ba360c32bdb847ac9d7c3cbd488f00c64f3b9b19454819a711e58"/>
    <n v="1"/>
    <n v="1"/>
  </r>
  <r>
    <s v="606866e8-f018-4727-9ae7-1740d5ab1066"/>
    <d v="2023-03-11T00:00:00"/>
    <x v="54"/>
    <d v="2023-03-11T00:00:00"/>
    <n v="-0.0239081"/>
    <n v="-0.0239081"/>
    <x v="1"/>
    <n v="5.412004069175993"/>
    <n v="-0.1293907344862666"/>
    <n v="-0.1293907344862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b0976306094a1d9db2ed477cfb94fbd26a8cff61e56ba7324d8d98330c8d43"/>
    <n v="1"/>
    <n v="1"/>
  </r>
  <r>
    <s v="68b21043-90b2-436e-8897-16f5b0325bf6"/>
    <d v="2023-03-11T00:00:00"/>
    <x v="54"/>
    <d v="2023-03-11T00:00:00"/>
    <n v="-0.0225599"/>
    <n v="-0.0225599"/>
    <x v="1"/>
    <n v="5.412004069175993"/>
    <n v="-0.1220942706002035"/>
    <n v="-0.12209427060020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6abff20885310f1bc47af5b1863e1feb7b73e7888d0e6fedd87cd681b207293"/>
    <n v="1"/>
    <n v="1"/>
  </r>
  <r>
    <s v="ac8cc880-6d1a-4b55-a0f5-5389eb320cb2"/>
    <d v="2023-03-11T00:00:00"/>
    <x v="54"/>
    <d v="2023-03-11T00:00:00"/>
    <n v="-0.0145409446"/>
    <n v="-0.0145409446"/>
    <x v="1"/>
    <n v="5.412004069175993"/>
    <n v="-0.07869565134486269"/>
    <n v="-0.078695651344862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8981162368e50307784aa0ff263ca9bc0efae347bcc1b2313c00925fcbaab6"/>
    <n v="1"/>
    <n v="1"/>
  </r>
  <r>
    <s v="bf085969-c572-4775-b66f-a4bd9dfead54"/>
    <d v="2023-03-11T00:00:00"/>
    <x v="54"/>
    <d v="2023-03-11T00:00:00"/>
    <n v="-0.0227237"/>
    <n v="-0.0227237"/>
    <x v="1"/>
    <n v="5.412004069175993"/>
    <n v="-0.1229807568667345"/>
    <n v="-0.122980756866734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5b016360e018ad6e2efa15ecda2649bce88f219413092c49b0ca4d0766d196f"/>
    <n v="1"/>
    <n v="1"/>
  </r>
  <r>
    <s v="33ede621-08f7-46e1-a931-178e21e1ff03"/>
    <d v="2023-03-11T00:00:00"/>
    <x v="54"/>
    <d v="2023-03-11T00:00:00"/>
    <n v="-0.051542498"/>
    <n v="-0.051542498"/>
    <x v="1"/>
    <n v="5.412004069175993"/>
    <n v="-0.2789482089114955"/>
    <n v="-0.2789482089114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65854c33996cfcf8db951a93beba4297af489a93f6d8e536deac6a3718b4c"/>
    <n v="1"/>
    <n v="1"/>
  </r>
  <r>
    <s v="209ed298-beae-4ead-8129-4fe4546b2f51"/>
    <d v="2023-03-11T00:00:00"/>
    <x v="54"/>
    <d v="2023-03-11T00:00:00"/>
    <n v="-0.3623359916"/>
    <n v="-0.3623359916"/>
    <x v="1"/>
    <n v="5.412004069175993"/>
    <n v="-1.960963860948118"/>
    <n v="-1.9609638609481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842441080c5e736250ab42450d92ce04dc34f46d3461b9282a0a3b3d14b032"/>
    <n v="1"/>
    <n v="1"/>
  </r>
  <r>
    <s v="091441fa-366f-4f1d-bf91-2f1417495e55"/>
    <d v="2023-03-11T00:00:00"/>
    <x v="54"/>
    <d v="2023-03-11T00:00:00"/>
    <n v="-0.0526231052"/>
    <n v="-0.0526231052"/>
    <x v="1"/>
    <n v="5.412004069175993"/>
    <n v="-0.2847964594750763"/>
    <n v="-0.2847964594750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e21594bfab0887b3ff1d29894b0dcd778f9c4744ffb2a4292b30e2f365e395"/>
    <n v="1"/>
    <n v="1"/>
  </r>
  <r>
    <s v="11f9c8f9-a16b-4f39-b39f-3f3e1b2f5632"/>
    <d v="2023-03-11T00:00:00"/>
    <x v="54"/>
    <d v="2023-03-11T00:00:00"/>
    <n v="-0.0227552"/>
    <n v="-0.0227552"/>
    <x v="1"/>
    <n v="5.412004069175993"/>
    <n v="-0.1231512349949135"/>
    <n v="-0.12315123499491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a5c7b41adc30ab5d60168230299a1705a32fecb63c02b6c3f5421b377535d5"/>
    <n v="1"/>
    <n v="1"/>
  </r>
  <r>
    <s v="d744caa0-8cbc-4583-b99c-8b4f824b09d2"/>
    <d v="2023-03-11T00:00:00"/>
    <x v="54"/>
    <d v="2023-03-11T00:00:00"/>
    <n v="-0.0231164"/>
    <n v="-0.0231164"/>
    <x v="1"/>
    <n v="5.412004069175993"/>
    <n v="-0.1251060508646999"/>
    <n v="-0.125106050864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466833c9fbe86365cfda981d78673dd89b8409ecb8bb2dcfafa996a28d6a96a"/>
    <n v="1"/>
    <n v="1"/>
  </r>
  <r>
    <s v="ec1ae710-453a-4589-92f7-c7c9fa7f0862"/>
    <d v="2023-03-11T00:00:00"/>
    <x v="54"/>
    <d v="2023-03-11T00:00:00"/>
    <n v="-0.0650102452"/>
    <n v="-0.0650102452"/>
    <x v="1"/>
    <n v="5.412004069175993"/>
    <n v="-0.351835711560529"/>
    <n v="-0.3518357115605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e93e823a159b9b128ff2ca4f4e3648d6df7fcc4c6f2feab6cf59daaa06d29f"/>
    <n v="1"/>
    <n v="1"/>
  </r>
  <r>
    <s v="0153ea8c-149c-4ec1-88f5-86e3e30682d7"/>
    <d v="2023-03-11T00:00:00"/>
    <x v="54"/>
    <d v="2023-03-11T00:00:00"/>
    <n v="-0.0194824476"/>
    <n v="-0.0194824476"/>
    <x v="1"/>
    <n v="5.412004069175993"/>
    <n v="-0.1054390856887081"/>
    <n v="-0.1054390856887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6588cc904692ce40704392a6bb542ab97cbb31a1479d5e4bf225b381cd6681"/>
    <n v="1"/>
    <n v="1"/>
  </r>
  <r>
    <s v="17cbc876-56c7-4a5c-a7c0-cdb0ab9c4725"/>
    <d v="2023-03-11T00:00:00"/>
    <x v="54"/>
    <d v="2023-03-11T00:00:00"/>
    <n v="-0.0238472"/>
    <n v="-0.0238472"/>
    <x v="1"/>
    <n v="5.412004069175993"/>
    <n v="-0.1290611434384537"/>
    <n v="-0.12906114343845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d74445298703dc13ed2da43f4b8ffc3f5480e01aecdfbde55816b975fdee08b"/>
    <n v="1"/>
    <n v="1"/>
  </r>
  <r>
    <s v="fb6676e7-f81a-4930-964a-1b725aefbbe7"/>
    <d v="2023-03-11T00:00:00"/>
    <x v="54"/>
    <d v="2023-03-11T00:00:00"/>
    <n v="-0.0239963"/>
    <n v="-0.0239963"/>
    <x v="1"/>
    <n v="5.412004069175993"/>
    <n v="-0.1298680732451679"/>
    <n v="-0.1298680732451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de9b8105483ec0813f3a25fe39b652ee5d61d186c279738503b380deaf1f17"/>
    <n v="1"/>
    <n v="1"/>
  </r>
  <r>
    <s v="93eec8fe-b5da-49a4-a36f-208fffe27b31"/>
    <d v="2023-03-11T00:00:00"/>
    <x v="54"/>
    <d v="2023-03-11T00:00:00"/>
    <n v="-15547.78553"/>
    <n v="-15547.78553"/>
    <x v="5"/>
    <n v="4.922177009155646"/>
    <n v="-76528.95247904884"/>
    <n v="-76528.95247904884"/>
    <n v="1"/>
    <m/>
    <s v="Gnosis"/>
    <m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d v="2023-03-11T00:00:00"/>
    <x v="54"/>
    <d v="2023-03-11T00:00:00"/>
    <n v="-3635.583968"/>
    <n v="-3635.583968"/>
    <x v="4"/>
    <n v="5.122075279755849"/>
    <n v="-18621.73476996948"/>
    <n v="-18621.73476996948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20db32b9-62d0-477d-90ae-b9a03066d120"/>
    <d v="2023-03-11T00:00:00"/>
    <x v="54"/>
    <d v="2023-03-11T00:00:00"/>
    <n v="-10906.751902"/>
    <n v="-10906.751902"/>
    <x v="4"/>
    <n v="5.122075279755849"/>
    <n v="-55865.20429966429"/>
    <n v="-55865.20429966429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e96008e6-7286-4995-b20b-2bdb113e793c"/>
    <d v="2023-03-11T00:00:00"/>
    <x v="54"/>
    <d v="2023-03-11T00:00:00"/>
    <n v="-750"/>
    <n v="-750"/>
    <x v="4"/>
    <n v="5.122075279755849"/>
    <n v="-3841.556459816887"/>
    <n v="-3841.556459816887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fb90724e-6dc5-49dc-8170-b60818ac8ee4"/>
    <d v="2023-03-11T00:00:00"/>
    <x v="54"/>
    <d v="2023-03-11T00:00:00"/>
    <n v="15292.33587"/>
    <n v="15292.33587"/>
    <x v="4"/>
    <n v="5.122075279755849"/>
    <n v="78328.49552945067"/>
    <n v="78328.49552945067"/>
    <n v="1"/>
    <m/>
    <m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79c6ecb1-d862-4602-9430-4a54826983f2"/>
    <d v="2023-03-11T00:00:00"/>
    <x v="54"/>
    <d v="2023-03-11T00:00:00"/>
    <n v="750"/>
    <n v="750"/>
    <x v="4"/>
    <n v="5.122075279755849"/>
    <n v="3841.556459816887"/>
    <n v="3841.556459816887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353"/>
    <d v="2023-03-10T00:00:00"/>
    <x v="55"/>
    <d v="2023-03-10T00:00:00"/>
    <n v="434.35"/>
    <n v="434.35"/>
    <x v="0"/>
    <n v="1"/>
    <n v="434.35"/>
    <n v="434.35"/>
    <n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7"/>
    <s v="Receita Setup Fee"/>
    <s v="Non Recurrent"/>
    <s v="Operating Revenue"/>
    <s v="Operating Revenue"/>
    <x v="12"/>
    <m/>
    <m/>
    <n v="0"/>
    <n v="0"/>
  </r>
  <r>
    <s v="3665"/>
    <d v="2023-03-10T00:00:00"/>
    <x v="55"/>
    <d v="2023-03-10T00:00:00"/>
    <n v="-2000"/>
    <n v="-2000"/>
    <x v="0"/>
    <n v="1"/>
    <n v="-2000"/>
    <n v="-2000"/>
    <n v="1"/>
    <m/>
    <s v="Btg - Conta Corrente"/>
    <s v="Gabriela Leão Teixeira"/>
    <n v="100"/>
    <m/>
    <s v="Gabriela Leão Teixeira"/>
    <m/>
    <s v="Nf-000018 Projeto: 55unity, Término da História do 55"/>
    <m/>
    <s v="Btg - Conta Corrente"/>
    <m/>
    <x v="98"/>
    <s v="Despesas com Pessoal"/>
    <s v="People"/>
    <s v="People"/>
    <s v="People"/>
    <x v="9"/>
    <m/>
    <m/>
    <n v="0"/>
    <n v="0"/>
  </r>
  <r>
    <s v="3666"/>
    <d v="2023-03-10T00:00:00"/>
    <x v="55"/>
    <d v="2023-03-10T00:00:00"/>
    <n v="-2000"/>
    <n v="-2000"/>
    <x v="0"/>
    <n v="1"/>
    <n v="-2000"/>
    <n v="-2000"/>
    <n v="1"/>
    <m/>
    <s v="Btg - Conta Corrente"/>
    <s v="Patrick de Souza Costa"/>
    <n v="100"/>
    <m/>
    <s v="Patrick de Souza Costa"/>
    <m/>
    <s v="Nf-20234 Projeto: 55unity, Término da História do 55."/>
    <m/>
    <s v="Btg - Conta Corrente"/>
    <m/>
    <x v="98"/>
    <s v="Despesas com Pessoal"/>
    <s v="People"/>
    <s v="People"/>
    <s v="People"/>
    <x v="9"/>
    <m/>
    <m/>
    <n v="0"/>
    <n v="0"/>
  </r>
  <r>
    <s v="3667"/>
    <d v="2023-03-10T00:00:00"/>
    <x v="55"/>
    <d v="2023-03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68"/>
    <d v="2023-03-10T00:00:00"/>
    <x v="55"/>
    <d v="2023-03-10T00:00:00"/>
    <n v="-500"/>
    <n v="-500"/>
    <x v="0"/>
    <n v="1"/>
    <n v="-500"/>
    <n v="-500"/>
    <n v="1"/>
    <m/>
    <s v="Btg - Conta Corrente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8"/>
    <s v="Despesas com Pessoal"/>
    <s v="People"/>
    <s v="People"/>
    <s v="People"/>
    <x v="9"/>
    <m/>
    <m/>
    <n v="0"/>
    <n v="0"/>
  </r>
  <r>
    <s v="6ed07174-7258-4a47-9b83-6cf9c12e043f"/>
    <d v="2023-03-10T00:00:00"/>
    <x v="55"/>
    <d v="2023-03-10T00:00:00"/>
    <n v="0"/>
    <n v="0"/>
    <x v="3"/>
    <n v="7490.79016221873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6d4739cc-a014-41a8-866c-ce68a8ee2d86"/>
    <d v="2023-03-10T00:00:00"/>
    <x v="55"/>
    <d v="2023-03-10T00:00:00"/>
    <n v="-0.00176271624395961"/>
    <n v="-0.00176271624395961"/>
    <x v="3"/>
    <n v="7490.790162218734"/>
    <n v="-13.2041374990358"/>
    <n v="-13.2041374990358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aaa2569b-1c73-403f-bc0d-8bc7a2d7713c"/>
    <d v="2023-03-10T00:00:00"/>
    <x v="55"/>
    <d v="2023-03-10T00:00:00"/>
    <n v="-0.001473379045798167"/>
    <n v="-0.001473379045798167"/>
    <x v="3"/>
    <n v="7490.790162218734"/>
    <n v="-11.03677326148413"/>
    <n v="-11.0367732614841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19f61c1a-9a61-4cf3-8d80-a86ebc8ea18f"/>
    <d v="2023-03-10T00:00:00"/>
    <x v="55"/>
    <d v="2023-03-10T00:00:00"/>
    <n v="-0.003761594102825955"/>
    <n v="-0.003761594102825955"/>
    <x v="3"/>
    <n v="7490.790162218734"/>
    <n v="-28.17731209970867"/>
    <n v="-28.17731209970867"/>
    <n v="1"/>
    <m/>
    <s v="Caio Bretas"/>
    <s v="Gnosis"/>
    <m/>
    <m/>
    <m/>
    <m/>
    <s v="Conversão de USDc"/>
    <m/>
    <s v="Caio Breta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d02a7391-50b6-4312-9b01-5c32ba807fbc"/>
    <d v="2023-03-10T00:00:00"/>
    <x v="55"/>
    <d v="2023-03-10T00:00:00"/>
    <n v="0"/>
    <n v="0"/>
    <x v="3"/>
    <n v="7490.790162218734"/>
    <n v="0"/>
    <n v="0"/>
    <n v="1"/>
    <m/>
    <s v="Caio Bretas"/>
    <s v="Gnosis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d v="2023-03-10T00:00:00"/>
    <x v="55"/>
    <d v="2023-03-10T00:00:00"/>
    <n v="0.001764"/>
    <n v="0.001764"/>
    <x v="3"/>
    <n v="7490.790162218734"/>
    <n v="13.21375384615385"/>
    <n v="13.2137538461538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a7100585-63a0-4988-ad88-841f136943af"/>
    <d v="2023-03-10T00:00:00"/>
    <x v="55"/>
    <d v="2023-03-10T00:00:00"/>
    <n v="-0.008458455200000001"/>
    <n v="-0.008458455200000001"/>
    <x v="1"/>
    <n v="5.557299843014129"/>
    <n v="-0.04700617175510205"/>
    <n v="-0.047006171755102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0fadb27df7f2e01a701b9196f08ff9fb391a63acf976285fccf375b2fe8666"/>
    <n v="1"/>
    <n v="1"/>
  </r>
  <r>
    <s v="ddea5793-70ea-4c97-b07d-199a5e55707f"/>
    <d v="2023-03-10T00:00:00"/>
    <x v="55"/>
    <d v="2023-03-10T00:00:00"/>
    <n v="-0.018543978"/>
    <n v="-0.018543978"/>
    <x v="1"/>
    <n v="5.557299843014129"/>
    <n v="-0.1030544460282575"/>
    <n v="-0.1030544460282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43b35a3852ffb656e188f57e8576e2b1f2d38c6f7f51bd3ae414f3d24154b0"/>
    <n v="1"/>
    <n v="1"/>
  </r>
  <r>
    <s v="313bdeae-0e10-4a56-8623-3ec85d1087eb"/>
    <d v="2023-03-10T00:00:00"/>
    <x v="55"/>
    <d v="2023-03-10T00:00:00"/>
    <n v="-0.0264764"/>
    <n v="-0.0264764"/>
    <x v="1"/>
    <n v="5.557299843014129"/>
    <n v="-0.1471372935635793"/>
    <n v="-0.147137293563579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63713e2cd7cc9566be8a17e88cb51b98ce45c2eb834cefc07a77ff19ec4ce2"/>
    <n v="1"/>
    <n v="1"/>
  </r>
  <r>
    <s v="16db60f9-7ac4-4fb4-89de-dc7cdfa11268"/>
    <d v="2023-03-10T00:00:00"/>
    <x v="55"/>
    <d v="2023-03-10T00:00:00"/>
    <n v="-0.0128576288"/>
    <n v="-0.0128576288"/>
    <x v="1"/>
    <n v="5.557299843014129"/>
    <n v="-0.07145369851177394"/>
    <n v="-0.071453698511773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2a39bfc3c8c56e03aefaf832e3e3b9e8f5a3355f9d3d449068d74b4eaa5c86"/>
    <n v="1"/>
    <n v="1"/>
  </r>
  <r>
    <s v="b78d79fa-3a5c-47f7-b0c8-45963c27f2b4"/>
    <d v="2023-03-10T00:00:00"/>
    <x v="55"/>
    <d v="2023-03-10T00:00:00"/>
    <n v="-0.0216807024"/>
    <n v="-0.0216807024"/>
    <x v="1"/>
    <n v="5.557299843014129"/>
    <n v="-0.1204861640439561"/>
    <n v="-0.12048616404395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238b2c3fa383b7c71d3ddef31bcdeb11d41bd591651c8a9ef2f58a4580a91"/>
    <n v="1"/>
    <n v="1"/>
  </r>
  <r>
    <s v="8ebc5727-5319-4575-8df3-a3d1fe8e9ed7"/>
    <d v="2023-03-10T00:00:00"/>
    <x v="55"/>
    <d v="2023-03-10T00:00:00"/>
    <n v="-0.5152317299019"/>
    <n v="-0.5152317299019"/>
    <x v="1"/>
    <n v="5.557299843014129"/>
    <n v="-2.863297211699727"/>
    <n v="-2.8632972116997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b021ff726cacdf47409f848609a1db203f5d1e83e4c96d688c15d24150b1dfa"/>
    <n v="1"/>
    <n v="1"/>
  </r>
  <r>
    <s v="75af91ae-6259-40b9-b83c-a58c665fcff6"/>
    <d v="2023-03-10T00:00:00"/>
    <x v="55"/>
    <d v="2023-03-10T00:00:00"/>
    <n v="-0.6220163727430165"/>
    <n v="-0.6220163727430165"/>
    <x v="1"/>
    <n v="5.557299843014129"/>
    <n v="-3.456731490596983"/>
    <n v="-3.45673149059698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41bd2042452e37f8c6812de0702753cd7e8e98d3a3825990c04ccfc5d81c9ef"/>
    <n v="1"/>
    <n v="1"/>
  </r>
  <r>
    <s v="fb44326c-86b8-4f06-83c7-c5f0b9bfea10"/>
    <d v="2023-03-10T00:00:00"/>
    <x v="55"/>
    <d v="2023-03-10T00:00:00"/>
    <n v="-0.0231941"/>
    <n v="-0.0231941"/>
    <x v="1"/>
    <n v="5.557299843014129"/>
    <n v="-0.128896568288854"/>
    <n v="-0.1288965682888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65d867424d58781432ac252a85851eff88e9875d70981e8949b9384da6b009f"/>
    <n v="1"/>
    <n v="1"/>
  </r>
  <r>
    <s v="e1211ed6-7c03-45de-8cdc-8131264feff6"/>
    <d v="2023-03-10T00:00:00"/>
    <x v="55"/>
    <d v="2023-03-10T00:00:00"/>
    <n v="-0.0147726"/>
    <n v="-0.0147726"/>
    <x v="1"/>
    <n v="5.557299843014129"/>
    <n v="-0.08209576766091052"/>
    <n v="-0.08209576766091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8a2432538da4a6dd84e30bd1cccc7d66c6ff538eafa189af32f70945bf9547"/>
    <n v="1"/>
    <n v="1"/>
  </r>
  <r>
    <s v="1596155f-bce8-46b3-8aa9-694b5d93241f"/>
    <d v="2023-03-10T00:00:00"/>
    <x v="55"/>
    <d v="2023-03-10T00:00:00"/>
    <n v="-0.0865278216"/>
    <n v="-0.0865278216"/>
    <x v="1"/>
    <n v="5.557299843014129"/>
    <n v="-0.4808610493940346"/>
    <n v="-0.48086104939403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726b2c31cac85c9ad5feaba77d4890b5708846cf24ea483a2c1ceaca25eb1d"/>
    <n v="1"/>
    <n v="1"/>
  </r>
  <r>
    <s v="a5069117-1339-4941-bd52-2f161615e980"/>
    <d v="2023-03-10T00:00:00"/>
    <x v="55"/>
    <d v="2023-03-10T00:00:00"/>
    <n v="-0.0133626112"/>
    <n v="-0.0133626112"/>
    <x v="1"/>
    <n v="5.557299843014129"/>
    <n v="-0.07426003712401884"/>
    <n v="-0.07426003712401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960c9ca3a33ed14e2e35aef4633412fbd319233244e4e94447a2f92da469b"/>
    <n v="1"/>
    <n v="1"/>
  </r>
  <r>
    <s v="2414fe6b-d2d9-458c-aff8-d8400d72ce77"/>
    <d v="2023-03-10T00:00:00"/>
    <x v="55"/>
    <d v="2023-03-10T00:00:00"/>
    <n v="-0.0226166"/>
    <n v="-0.0226166"/>
    <x v="1"/>
    <n v="5.557299843014129"/>
    <n v="-0.1256872276295134"/>
    <n v="-0.1256872276295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362a49b11ec0ab4007ce1f2f8d9e6b32bcbf9a247c6dab061483d4e75143f2"/>
    <n v="1"/>
    <n v="1"/>
  </r>
  <r>
    <s v="bd2589a7-a93f-482e-bc09-1fb885fd6d4d"/>
    <d v="2023-03-10T00:00:00"/>
    <x v="55"/>
    <d v="2023-03-10T00:00:00"/>
    <n v="-0.0245994894"/>
    <n v="-0.0245994894"/>
    <x v="1"/>
    <n v="5.557299843014129"/>
    <n v="-0.1367067385808477"/>
    <n v="-0.13670673858084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b812cf5ab5dfad217c61b640e98d41f4555e3c76e6b31375ac149ae61ac31"/>
    <n v="1"/>
    <n v="1"/>
  </r>
  <r>
    <s v="9632f5b5-bfa1-4e96-972c-eefda795bdbc"/>
    <d v="2023-03-10T00:00:00"/>
    <x v="55"/>
    <d v="2023-03-10T00:00:00"/>
    <n v="-0.6534413023527091"/>
    <n v="-0.6534413023527091"/>
    <x v="1"/>
    <n v="5.557299843014129"/>
    <n v="-3.631369246983659"/>
    <n v="-3.63136924698365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4b1bd4d7515bb6323bcd1825feab257bececa3dd0122dac83a09cbb311e417"/>
    <n v="1"/>
    <n v="1"/>
  </r>
  <r>
    <s v="ad5858de-8e70-4e48-9c51-d1a9775f344f"/>
    <d v="2023-03-10T00:00:00"/>
    <x v="55"/>
    <d v="2023-03-10T00:00:00"/>
    <n v="-0.022163"/>
    <n v="-0.022163"/>
    <x v="1"/>
    <n v="5.557299843014129"/>
    <n v="-0.1231664364207222"/>
    <n v="-0.12316643642072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6295abfafb177a5cb10f07d17b960081405d5c7b8d064d83cb561fa69e92de9"/>
    <n v="1"/>
    <n v="1"/>
  </r>
  <r>
    <s v="2f45b97b-7114-4e16-a26a-c4c24a217194"/>
    <d v="2023-03-10T00:00:00"/>
    <x v="55"/>
    <d v="2023-03-10T00:00:00"/>
    <n v="-0.0151534048"/>
    <n v="-0.0151534048"/>
    <x v="1"/>
    <n v="5.557299843014129"/>
    <n v="-0.08421201411616956"/>
    <n v="-0.084212014116169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487ce43b2bb3a1ce1de5050de19e54c00b55d31a786c652b034780e2f4c2a5"/>
    <n v="1"/>
    <n v="1"/>
  </r>
  <r>
    <s v="67107521-1d89-436a-abed-da4be6e21064"/>
    <d v="2023-03-10T00:00:00"/>
    <x v="55"/>
    <d v="2023-03-10T00:00:00"/>
    <n v="-0.6285503031362333"/>
    <n v="-0.6285503031362333"/>
    <x v="1"/>
    <n v="5.557299843014129"/>
    <n v="-3.493042500945473"/>
    <n v="-3.49304250094547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1713ddf7ee8cd2b17adc0dcb31a093f3c78c9bddc393e49fc648c11534b5813"/>
    <n v="1"/>
    <n v="1"/>
  </r>
  <r>
    <s v="712f65a6-3402-4b53-8faf-95375aad7fe1"/>
    <d v="2023-03-10T00:00:00"/>
    <x v="55"/>
    <d v="2023-03-10T00:00:00"/>
    <n v="-0.0159937278"/>
    <n v="-0.0159937278"/>
    <x v="1"/>
    <n v="5.557299843014129"/>
    <n v="-0.08888194099215072"/>
    <n v="-0.088881940992150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430b92539e02713791e5dce159d03e04a525938291308ff8ef8eae5488a2f"/>
    <n v="1"/>
    <n v="1"/>
  </r>
  <r>
    <s v="b3ab1b25-acfb-41f9-b2df-77adb1a7a722"/>
    <d v="2023-03-10T00:00:00"/>
    <x v="55"/>
    <d v="2023-03-10T00:00:00"/>
    <n v="-0.08487864960000001"/>
    <n v="-0.08487864960000001"/>
    <x v="1"/>
    <n v="5.557299843014129"/>
    <n v="-0.4716961060973313"/>
    <n v="-0.471696106097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73333b739c95ac53adbb52e54b5d43504fe0db11a3dac4d3e261dae1a592d4"/>
    <n v="1"/>
    <n v="1"/>
  </r>
  <r>
    <s v="7fcaaa6c-7296-411e-a6f9-20897dadc56a"/>
    <d v="2023-03-10T00:00:00"/>
    <x v="55"/>
    <d v="2023-03-10T00:00:00"/>
    <n v="-0.0360515232"/>
    <n v="-0.0360515232"/>
    <x v="1"/>
    <n v="5.557299843014129"/>
    <n v="-0.2003491242197802"/>
    <n v="-0.20034912421978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ef1acc0787752992156cdbd43dca3007a8a51c171983524c6b2482f735e64"/>
    <n v="1"/>
    <n v="1"/>
  </r>
  <r>
    <s v="9ef7cc66-574f-49e6-aaff-d902d7ce85e2"/>
    <d v="2023-03-10T00:00:00"/>
    <x v="55"/>
    <d v="2023-03-10T00:00:00"/>
    <n v="-10"/>
    <n v="-10"/>
    <x v="5"/>
    <n v="5.223966509680795"/>
    <n v="-52.23966509680795"/>
    <n v="-52.23966509680795"/>
    <n v="1"/>
    <m/>
    <s v="Gnosis"/>
    <s v="Mercado Bitcoin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d v="2023-03-10T00:00:00"/>
    <x v="55"/>
    <d v="2023-03-10T00:00:00"/>
    <n v="-10"/>
    <n v="-10"/>
    <x v="5"/>
    <n v="5.223966509680795"/>
    <n v="-52.23966509680795"/>
    <n v="-52.2396650968079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e426bb76-a9ca-4665-bedc-82d7e86e706d"/>
    <d v="2023-03-10T00:00:00"/>
    <x v="55"/>
    <d v="2023-03-10T00:00:00"/>
    <n v="10"/>
    <n v="10"/>
    <x v="5"/>
    <n v="5.223966509680795"/>
    <n v="52.23966509680795"/>
    <n v="52.23966509680795"/>
    <n v="1"/>
    <m/>
    <s v="Gnosis"/>
    <s v="Mercado Bitcoin"/>
    <m/>
    <m/>
    <m/>
    <m/>
    <s v="Conversão de USDc"/>
    <m/>
    <s v="Mercado Bitcoin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3669"/>
    <d v="2023-03-09T00:00:00"/>
    <x v="56"/>
    <d v="2023-03-09T00:00:00"/>
    <n v="-811.37"/>
    <n v="-811.37"/>
    <x v="0"/>
    <n v="1"/>
    <n v="-811.37"/>
    <n v="-811.37"/>
    <n v="1"/>
    <m/>
    <s v="Conta Simples"/>
    <s v="Pipedrive"/>
    <n v="100"/>
    <m/>
    <s v="Pipedrive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670"/>
    <d v="2023-03-09T00:00:00"/>
    <x v="56"/>
    <d v="2023-03-09T00:00:00"/>
    <n v="-1002.64"/>
    <n v="-1002.64"/>
    <x v="0"/>
    <n v="1"/>
    <n v="-1002.64"/>
    <n v="-1002.64"/>
    <n v="1"/>
    <m/>
    <s v="Mercado Pago"/>
    <s v="Lumx Studios S/A"/>
    <n v="100"/>
    <s v="Conselho"/>
    <s v="Lumx Studios S/A"/>
    <m/>
    <s v="Software - Pinat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671"/>
    <d v="2023-03-09T00:00:00"/>
    <x v="56"/>
    <d v="2023-03-09T00:00:00"/>
    <n v="-687.3"/>
    <n v="-687.3"/>
    <x v="0"/>
    <n v="1"/>
    <n v="-687.3"/>
    <n v="-687.3"/>
    <n v="1"/>
    <m/>
    <s v="Btg - Conta Corrente"/>
    <s v="Lumx Studios S/A"/>
    <n v="100"/>
    <s v="Conselho"/>
    <s v="Lumx Studios S/A"/>
    <m/>
    <s v="Valor Pago Ao Cartório para Averbar O Contrato de Aluguel (Via Corrigida)"/>
    <m/>
    <s v="Btg - Conta Corrente"/>
    <m/>
    <x v="99"/>
    <s v="Jurídico"/>
    <s v="Legal"/>
    <s v="Operating Costs"/>
    <s v="Operating Costs"/>
    <x v="1"/>
    <m/>
    <m/>
    <n v="0"/>
    <n v="0"/>
  </r>
  <r>
    <s v="76e886d0-6654-4cef-a8f6-2d559faf2df4"/>
    <d v="2023-03-09T00:00:00"/>
    <x v="56"/>
    <d v="2023-03-09T00:00:00"/>
    <n v="-0.0276680352"/>
    <n v="-0.0276680352"/>
    <x v="1"/>
    <n v="5.283116883116882"/>
    <n v="-0.1461734638877922"/>
    <n v="-0.14617346388779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daf1626f4921fe49906818b61d2e50bb9b2480f7eac5f462a29e432d0477f"/>
    <n v="1"/>
    <n v="1"/>
  </r>
  <r>
    <s v="45035d8e-f663-4355-9fda-893f5cf8bd34"/>
    <d v="2023-03-09T00:00:00"/>
    <x v="56"/>
    <d v="2023-03-09T00:00:00"/>
    <n v="-0.0230639"/>
    <n v="-0.0230639"/>
    <x v="1"/>
    <n v="5.283116883116882"/>
    <n v="-0.1218492794805195"/>
    <n v="-0.12184927948051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fa459ad94755826dd3af768f95766eb11a053c944d6de7455d58ce50ed520c1"/>
    <n v="1"/>
    <n v="1"/>
  </r>
  <r>
    <s v="67511a9b-6ac0-4f71-be48-59d915049634"/>
    <d v="2023-03-09T00:00:00"/>
    <x v="56"/>
    <d v="2023-03-09T00:00:00"/>
    <n v="-0.0254054"/>
    <n v="-0.0254054"/>
    <x v="1"/>
    <n v="5.283116883116882"/>
    <n v="-0.1342196976623377"/>
    <n v="-0.1342196976623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07657877ca6296d99be2e0f6cc1ed2419f87963c0514fe4a2ab8ed7af9d3a38"/>
    <n v="1"/>
    <n v="1"/>
  </r>
  <r>
    <s v="9adb75d9-d342-4912-a8fd-a4a711cafc97"/>
    <d v="2023-03-09T00:00:00"/>
    <x v="56"/>
    <d v="2023-03-09T00:00:00"/>
    <n v="-0.0160873257"/>
    <n v="-0.0160873257"/>
    <x v="1"/>
    <n v="5.283116883116882"/>
    <n v="-0.08499122200987012"/>
    <n v="-0.084991222009870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a19a87f338ca0754c19f409639a132224a722c68eab9385002d706fe1d577"/>
    <n v="1"/>
    <n v="1"/>
  </r>
  <r>
    <s v="17732f95-0d55-401c-b962-7c77c1782538"/>
    <d v="2023-03-09T00:00:00"/>
    <x v="56"/>
    <d v="2023-03-09T00:00:00"/>
    <n v="-0.0182321766"/>
    <n v="-0.0182321766"/>
    <x v="1"/>
    <n v="5.283116883116882"/>
    <n v="-0.09632272001142857"/>
    <n v="-0.096322720011428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45962cddb08662953e1063833b9c83f6b0d9e670baa7014658edfd0ad735c5"/>
    <n v="1"/>
    <n v="1"/>
  </r>
  <r>
    <s v="4d884a07-64d6-4b63-b46a-6c8eac3cc188"/>
    <d v="2023-03-09T00:00:00"/>
    <x v="56"/>
    <d v="2023-03-09T00:00:00"/>
    <n v="-0.0237779"/>
    <n v="-0.0237779"/>
    <x v="1"/>
    <n v="5.283116883116882"/>
    <n v="-0.1256214249350649"/>
    <n v="-0.12562142493506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668f8b270ce63ef8611f9467b0b73d05cedfa566f388626d5a56c03d6714b3d"/>
    <n v="1"/>
    <n v="1"/>
  </r>
  <r>
    <s v="52ba515a-901e-4099-990c-7978ab9ba738"/>
    <d v="2023-03-09T00:00:00"/>
    <x v="56"/>
    <d v="2023-03-09T00:00:00"/>
    <n v="-0.0636951152"/>
    <n v="-0.0636951152"/>
    <x v="1"/>
    <n v="5.283116883116882"/>
    <n v="-0.3365087384851947"/>
    <n v="-0.33650873848519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c781e110e8b61b39cd73fb740fb4857322c56b792cb62c2c47fb12f48e907"/>
    <n v="1"/>
    <n v="1"/>
  </r>
  <r>
    <s v="a4cafd54-deaa-491f-a6c6-016c31da60f3"/>
    <d v="2023-03-09T00:00:00"/>
    <x v="56"/>
    <d v="2023-03-09T00:00:00"/>
    <n v="-0.0141438684"/>
    <n v="-0.0141438684"/>
    <x v="1"/>
    <n v="5.283116883116882"/>
    <n v="-0.07472370993662338"/>
    <n v="-0.074723709936623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8d9ecc03b110ccabb5af99600b38b1b1b90cde4955b80e27968abfefccf06"/>
    <n v="1"/>
    <n v="1"/>
  </r>
  <r>
    <s v="3672"/>
    <d v="2023-03-08T00:00:00"/>
    <x v="57"/>
    <d v="2023-03-08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73"/>
    <d v="2023-03-08T00:00:00"/>
    <x v="57"/>
    <d v="2023-03-08T00:00:00"/>
    <n v="-1695.73"/>
    <n v="-1695.73"/>
    <x v="0"/>
    <n v="1"/>
    <n v="-1695.73"/>
    <n v="-1695.7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654"/>
    <d v="2023-03-08T00:00:00"/>
    <x v="57"/>
    <d v="2023-03-08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5"/>
    <d v="2023-03-08T00:00:00"/>
    <x v="57"/>
    <d v="2023-03-08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18dd5ef5-6e40-4369-9007-3e9c58c1ef51"/>
    <d v="2023-03-08T00:00:00"/>
    <x v="57"/>
    <d v="2023-03-08T00:00:00"/>
    <n v="-0.0260081"/>
    <n v="-0.0260081"/>
    <x v="1"/>
    <n v="5.442775763852926"/>
    <n v="-0.1415562563438633"/>
    <n v="-0.141556256343863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02dadd4051e9e9d8da2378e3c7c220a83166fb835e0e85b616a4bfbacd3d48"/>
    <n v="1"/>
    <n v="1"/>
  </r>
  <r>
    <s v="3e994feb-d13f-4443-8002-4fb1a9ba45be"/>
    <d v="2023-03-08T00:00:00"/>
    <x v="57"/>
    <d v="2023-03-08T00:00:00"/>
    <n v="-0.0130919655"/>
    <n v="-0.0130919655"/>
    <x v="1"/>
    <n v="5.442775763852926"/>
    <n v="-0.07125663252459864"/>
    <n v="-0.071256632524598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679280a1a95b982098bdd296d3772ac68b0727b2984043c79dea795102b3f7"/>
    <n v="1"/>
    <n v="1"/>
  </r>
  <r>
    <s v="73a16da9-0142-43a4-b6f3-87b808e582ca"/>
    <d v="2023-03-08T00:00:00"/>
    <x v="57"/>
    <d v="2023-03-08T00:00:00"/>
    <n v="-0.0126607779"/>
    <n v="-0.0126607779"/>
    <x v="1"/>
    <n v="5.442775763852926"/>
    <n v="-0.06890977510564474"/>
    <n v="-0.068909775105644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162cda9378acc4ab67b93733a820ccd26cb5d7e5a6aacb7a668de7607e972"/>
    <n v="1"/>
    <n v="1"/>
  </r>
  <r>
    <s v="0cf89b19-629b-47b6-8a2d-96e7db42f2ea"/>
    <d v="2023-03-08T00:00:00"/>
    <x v="57"/>
    <d v="2023-03-08T00:00:00"/>
    <n v="-0.0098217441"/>
    <n v="-0.0098217441"/>
    <x v="1"/>
    <n v="5.442775763852926"/>
    <n v="-0.05345755074624547"/>
    <n v="-0.053457550746245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7423cede7383058db33c788f9aefcb9539d0ea9292db12eadb9dc3973d93b"/>
    <n v="1"/>
    <n v="1"/>
  </r>
  <r>
    <s v="8108f9fe-1003-4586-b2f0-a10fa2ccade9"/>
    <d v="2023-03-08T00:00:00"/>
    <x v="57"/>
    <d v="2023-03-08T00:00:00"/>
    <n v="-0.0184701303"/>
    <n v="-0.0184701303"/>
    <x v="1"/>
    <n v="5.442775763852926"/>
    <n v="-0.1005287775520456"/>
    <n v="-0.1005287775520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f36fbf7206ba43553e2badb0e428dd36b24fbdfc3768bb4d2f19d375e79b7"/>
    <n v="1"/>
    <n v="1"/>
  </r>
  <r>
    <s v="db16643e-a84f-40fb-9466-99c3d265fe3c"/>
    <d v="2023-03-08T00:00:00"/>
    <x v="57"/>
    <d v="2023-03-08T00:00:00"/>
    <n v="-0.0308645172"/>
    <n v="-0.0308645172"/>
    <x v="1"/>
    <n v="5.442775763852926"/>
    <n v="-0.1679886461791818"/>
    <n v="-0.167988646179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89fb1d3791d781d3cad0d2f97c6930d91d5d27841fa8e2dcc0e470e6fefabd"/>
    <n v="1"/>
    <n v="1"/>
  </r>
  <r>
    <s v="0a1289fc-2c20-4cb3-9965-b59539a8a896"/>
    <d v="2023-03-08T00:00:00"/>
    <x v="57"/>
    <d v="2023-03-08T00:00:00"/>
    <n v="-0.0302129724"/>
    <n v="-0.0302129724"/>
    <x v="1"/>
    <n v="5.442775763852926"/>
    <n v="-0.1644424339326774"/>
    <n v="-0.1644424339326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90d9b4a2eb4681b2ef6ee2176fa2a3178bfbf465254902bccc81f4ee2ff2c"/>
    <n v="1"/>
    <n v="1"/>
  </r>
  <r>
    <s v="209e818a-39bb-488c-9790-4ac217fbd7f0"/>
    <d v="2023-03-08T00:00:00"/>
    <x v="57"/>
    <d v="2023-03-08T00:00:00"/>
    <n v="-0.0255944"/>
    <n v="-0.0255944"/>
    <x v="1"/>
    <n v="5.442775763852926"/>
    <n v="-0.1393045800103573"/>
    <n v="-0.139304580010357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6d9466cbd4265270bf5fbd7e81ca5066fb19fbd6e18e10cd9cf627aae9d269"/>
    <n v="1"/>
    <n v="1"/>
  </r>
  <r>
    <s v="dbd6df9b-a3ad-4046-ab4a-a72d34275f4c"/>
    <d v="2023-03-08T00:00:00"/>
    <x v="57"/>
    <d v="2023-03-08T00:00:00"/>
    <n v="-0.0087211848"/>
    <n v="-0.0087211848"/>
    <x v="1"/>
    <n v="5.442775763852926"/>
    <n v="-0.04746745326152253"/>
    <n v="-0.04746745326152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f79534bafb2a41e0e3c77efc59a984ec4112bbda4e34219f8cfde20fb1dfbb"/>
    <n v="1"/>
    <n v="1"/>
  </r>
  <r>
    <s v="3674"/>
    <d v="2023-03-07T00:00:00"/>
    <x v="58"/>
    <d v="2023-03-07T00:00:00"/>
    <n v="-59.15"/>
    <n v="-59.15"/>
    <x v="0"/>
    <n v="1"/>
    <n v="-59.15"/>
    <n v="-59.15"/>
    <n v="1"/>
    <m/>
    <s v="Conta Simples"/>
    <s v="Lumx Studios S/A"/>
    <n v="100"/>
    <s v="Conselho"/>
    <s v="Lumx Studios S/A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fb903b09-c446-4cb7-bbe0-f03e29ba86dd"/>
    <d v="2023-03-07T00:00:00"/>
    <x v="58"/>
    <d v="2023-03-07T00:00:00"/>
    <n v="-0.006449193900000001"/>
    <n v="-0.006449193900000001"/>
    <x v="1"/>
    <n v="6.008359456635318"/>
    <n v="-0.03874907515673982"/>
    <n v="-0.03874907515673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2c2901b9d6d7f52af06bd70e114bbb76fcf5386e13871e6fc91791c8b33664"/>
    <n v="1"/>
    <n v="1"/>
  </r>
  <r>
    <s v="88ee30bb-1172-4656-94cf-286e9a2d4ff6"/>
    <d v="2023-03-07T00:00:00"/>
    <x v="58"/>
    <d v="2023-03-07T00:00:00"/>
    <n v="-0.04441664920000001"/>
    <n v="-0.04441664920000001"/>
    <x v="1"/>
    <n v="6.008359456635318"/>
    <n v="-0.2668711942528736"/>
    <n v="-0.26687119425287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5e24d57913ba012714255611985ebe7decb49b0af2812398ea53c619e3e9fa"/>
    <n v="1"/>
    <n v="1"/>
  </r>
  <r>
    <s v="6fb56b9e-f7b0-4780-865d-f93124ee1a52"/>
    <d v="2023-03-07T00:00:00"/>
    <x v="58"/>
    <d v="2023-03-07T00:00:00"/>
    <n v="-0.0229106"/>
    <n v="-0.0229106"/>
    <x v="1"/>
    <n v="6.008359456635318"/>
    <n v="-0.1376551201671891"/>
    <n v="-0.13765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42e22b9c51bb36d0eec603c2210104bc852136c615bf4f610e8e8ec8af6fa"/>
    <n v="1"/>
    <n v="1"/>
  </r>
  <r>
    <s v="5685630d-fb43-4ab0-8f73-d2a7a645520f"/>
    <d v="2023-03-07T00:00:00"/>
    <x v="58"/>
    <d v="2023-03-07T00:00:00"/>
    <n v="-0.0217493"/>
    <n v="-0.0217493"/>
    <x v="1"/>
    <n v="6.008359456635318"/>
    <n v="-0.1306776123301985"/>
    <n v="-0.130677612330198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1d416a21a2445f0b705ee757bb1079b4403e944add8b7544fa14860e0aa6e66"/>
    <n v="1"/>
    <n v="1"/>
  </r>
  <r>
    <s v="f636138f-4cac-4720-aa4b-1db12a7ff923"/>
    <d v="2023-03-07T00:00:00"/>
    <x v="58"/>
    <d v="2023-03-07T00:00:00"/>
    <n v="-0.0220244"/>
    <n v="-0.0220244"/>
    <x v="1"/>
    <n v="6.008359456635318"/>
    <n v="-0.1323305120167189"/>
    <n v="-0.13233051201671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28be6e4d8ef4ed6841532029ae6686b4f1f5ca792eb26df5df065199cb7a165"/>
    <n v="1"/>
    <n v="1"/>
  </r>
  <r>
    <s v="d6c04bbf-ddc3-48ba-b2da-8192ea1727cd"/>
    <d v="2023-03-07T00:00:00"/>
    <x v="58"/>
    <d v="2023-03-07T00:00:00"/>
    <n v="-0.0214784"/>
    <n v="-0.0214784"/>
    <x v="1"/>
    <n v="6.008359456635318"/>
    <n v="-0.129049947753396"/>
    <n v="-0.12904994775339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4319adb841ab508d4b2016fe2bbb7235b65a4aadd38c17c3407dd8d092e854"/>
    <n v="1"/>
    <n v="1"/>
  </r>
  <r>
    <s v="220feb06-67aa-48ac-b1b8-f8c3dbca49b1"/>
    <d v="2023-03-07T00:00:00"/>
    <x v="58"/>
    <d v="2023-03-07T00:00:00"/>
    <n v="-0.0215708"/>
    <n v="-0.0215708"/>
    <x v="1"/>
    <n v="6.008359456635318"/>
    <n v="-0.1296051201671891"/>
    <n v="-0.12960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7db3f98c200f05d7e403bc5e27e27ab9e281bca1f340ea8038539c255dbce2e"/>
    <n v="1"/>
    <n v="1"/>
  </r>
  <r>
    <s v="718316d2-6fa8-4a07-a98a-cf666460662a"/>
    <d v="2023-03-07T00:00:00"/>
    <x v="58"/>
    <d v="2023-03-07T00:00:00"/>
    <n v="-0.0215686311"/>
    <n v="-0.0215686311"/>
    <x v="1"/>
    <n v="6.008359456635318"/>
    <n v="-0.1295920886363636"/>
    <n v="-0.129592088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b645d98c6a220b66489db302a370f4c41cd578792f20fbad23841803de96cd"/>
    <n v="1"/>
    <n v="1"/>
  </r>
  <r>
    <s v="c5d0e167-7502-45dc-bb9c-0a55fbbf49af"/>
    <d v="2023-03-07T00:00:00"/>
    <x v="58"/>
    <d v="2023-03-07T00:00:00"/>
    <n v="-0.010116186"/>
    <n v="-0.010116186"/>
    <x v="1"/>
    <n v="6.008359456635318"/>
    <n v="-0.06078168181818182"/>
    <n v="-0.060781681818181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dd24b863dc0df930f8ef9c1d111aabef8e92b395160135ea4fa3da29c1d73b"/>
    <n v="1"/>
    <n v="1"/>
  </r>
  <r>
    <s v="e4236952-89fd-4d6f-8f38-c3ed6e1dc8f8"/>
    <d v="2023-03-07T00:00:00"/>
    <x v="58"/>
    <d v="2023-03-07T00:00:00"/>
    <n v="-0.0234041"/>
    <n v="-0.0234041"/>
    <x v="1"/>
    <n v="6.008359456635318"/>
    <n v="-0.1406202455590387"/>
    <n v="-0.14062024555903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52dca68d0f93cf735a6886c64880e9384f993275f115c8b268849e121dbd750"/>
    <n v="1"/>
    <n v="1"/>
  </r>
  <r>
    <s v="cf9392b9-e43d-4a26-ba77-61f7ba973461"/>
    <d v="2023-03-07T00:00:00"/>
    <x v="58"/>
    <d v="2023-03-07T00:00:00"/>
    <n v="-0.0221588"/>
    <n v="-0.0221588"/>
    <x v="1"/>
    <n v="6.008359456635318"/>
    <n v="-0.1331380355276907"/>
    <n v="-0.133138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318a3d09ec3b0ee6161696094ba48025abdd20c9788844fa9416b791ecf34a"/>
    <n v="1"/>
    <n v="1"/>
  </r>
  <r>
    <s v="29344ef6-ab49-4260-ac60-a03391d0c374"/>
    <d v="2023-03-07T00:00:00"/>
    <x v="58"/>
    <d v="2023-03-07T00:00:00"/>
    <n v="-0.0231143"/>
    <n v="-0.0231143"/>
    <x v="1"/>
    <n v="6.008359456635318"/>
    <n v="-0.1388790229885057"/>
    <n v="-0.138879022988505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3dce021a6ade3ff3dc3573889762e765873b51afa575a3bf9c0149acebff984"/>
    <n v="1"/>
    <n v="1"/>
  </r>
  <r>
    <s v="68b123b7-ae93-4036-98f9-dd81dddf92cb"/>
    <d v="2023-03-07T00:00:00"/>
    <x v="58"/>
    <d v="2023-03-07T00:00:00"/>
    <n v="-0.007476735056228724"/>
    <n v="-0.007476735056228724"/>
    <x v="1"/>
    <n v="6.008359456635318"/>
    <n v="-0.04492291177984865"/>
    <n v="-0.0449229117798486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0ff39eef0ec8c048340a8833f60cf77571731ab1fa525dc27f3cbb9fe0cd0347"/>
    <n v="1"/>
    <n v="1"/>
  </r>
  <r>
    <s v="e229ea0b-255c-49ca-b162-ffcf2292788c"/>
    <d v="2023-03-07T00:00:00"/>
    <x v="58"/>
    <d v="2023-03-07T00:00:00"/>
    <n v="-0.2036737906"/>
    <n v="-0.2036737906"/>
    <x v="1"/>
    <n v="6.008359456635318"/>
    <n v="-1.223745345820272"/>
    <n v="-1.223745345820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b4f945dc4a960795394a916a6940afcc0a04c67da5230213f213dd8cecb17"/>
    <n v="1"/>
    <n v="1"/>
  </r>
  <r>
    <s v="2f9ddef8-d24a-4bd8-894c-90063f703799"/>
    <d v="2023-03-07T00:00:00"/>
    <x v="58"/>
    <d v="2023-03-07T00:00:00"/>
    <n v="-0.0413353664"/>
    <n v="-0.0413353664"/>
    <x v="1"/>
    <n v="6.008359456635318"/>
    <n v="-0.2483577396029258"/>
    <n v="-0.24835773960292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16256d260af5478230e0b9a52260889d902763847aef8e3d6026f0a9530de"/>
    <n v="1"/>
    <n v="1"/>
  </r>
  <r>
    <s v="3bf67652-8094-4c94-af6a-2f1524380d4b"/>
    <d v="2023-03-07T00:00:00"/>
    <x v="58"/>
    <d v="2023-03-07T00:00:00"/>
    <n v="-0.0169431429"/>
    <n v="-0.0169431429"/>
    <x v="1"/>
    <n v="6.008359456635318"/>
    <n v="-0.1018004928683385"/>
    <n v="-0.10180049286833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2d9a43f0e2fa5a88e3742df8d6706a84e894697fda616386c926fe33ddab8a"/>
    <n v="1"/>
    <n v="1"/>
  </r>
  <r>
    <s v="67f4b032-757e-466a-aef4-7ae9f8e0bd67"/>
    <d v="2023-03-07T00:00:00"/>
    <x v="58"/>
    <d v="2023-03-07T00:00:00"/>
    <n v="-0.0763354368"/>
    <n v="-0.0763354368"/>
    <x v="1"/>
    <n v="6.008359456635318"/>
    <n v="-0.4586507435736677"/>
    <n v="-0.45865074357366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7317c1735dc8e227e61fb2ebd23b369535285925dedf0b2762fcc648bb5c00"/>
    <n v="1"/>
    <n v="1"/>
  </r>
  <r>
    <s v="89cdfcb3-c291-40de-a1d6-06562682c5b3"/>
    <d v="2023-03-07T00:00:00"/>
    <x v="58"/>
    <d v="2023-03-07T00:00:00"/>
    <n v="-0.127929678"/>
    <n v="-0.127929678"/>
    <x v="1"/>
    <n v="6.008359456635318"/>
    <n v="-0.7686474905956113"/>
    <n v="-0.76864749059561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16f4f790c879b0794407b040fa6073976fa0a16382ba8aa33bb4b3d5082a5"/>
    <n v="1"/>
    <n v="1"/>
  </r>
  <r>
    <s v="59f37313-8bb6-44d4-98be-899a87a996ae"/>
    <d v="2023-03-07T00:00:00"/>
    <x v="58"/>
    <d v="2023-03-07T00:00:00"/>
    <n v="-0.146510196"/>
    <n v="-0.146510196"/>
    <x v="1"/>
    <n v="6.008359456635318"/>
    <n v="-0.8802859216300941"/>
    <n v="-0.88028592163009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ab932e849e32a55f00970668e9ee9ebd53d36bb1d1c7ff5a49e0d5b126b4fb"/>
    <n v="1"/>
    <n v="1"/>
  </r>
  <r>
    <s v="47d89637-2639-4414-b6b2-df176cce25fd"/>
    <d v="2023-03-07T00:00:00"/>
    <x v="58"/>
    <d v="2023-03-07T00:00:00"/>
    <n v="-0.032365056"/>
    <n v="-0.032365056"/>
    <x v="1"/>
    <n v="6.008359456635318"/>
    <n v="-0.1944608902821317"/>
    <n v="-0.19446089028213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14a93c64859d6b5ed92d2dae0674cb46e4bdf5ee4c5e83015b1b1a0947dabe"/>
    <n v="1"/>
    <n v="1"/>
  </r>
  <r>
    <s v="edf21739-08b8-47e7-bdd9-8ac2b3e99ed7"/>
    <d v="2023-03-07T00:00:00"/>
    <x v="58"/>
    <d v="2023-03-07T00:00:00"/>
    <n v="-0.0076965714"/>
    <n v="-0.0076965714"/>
    <x v="1"/>
    <n v="6.008359456635318"/>
    <n v="-0.04624376755485893"/>
    <n v="-0.046243767554858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7736ecf37dcd26f2757465561a37715a409374ab9611633a60b2f7c1112bdc"/>
    <n v="1"/>
    <n v="1"/>
  </r>
  <r>
    <s v="08aad135-bd5a-4ffc-a6ce-60975d000746"/>
    <d v="2023-03-07T00:00:00"/>
    <x v="58"/>
    <d v="2023-03-07T00:00:00"/>
    <n v="-0.009811332899999999"/>
    <n v="-0.009811332899999999"/>
    <x v="1"/>
    <n v="6.008359456635318"/>
    <n v="-0.05895001481191221"/>
    <n v="-0.058950014811912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471562c7fffeb2da4229d53a0a4514c695ab7ffa439cab153f26a2207478e"/>
    <n v="1"/>
    <n v="1"/>
  </r>
  <r>
    <s v="351d8f7c-56de-43d8-82db-f04b1aad17ba"/>
    <d v="2023-03-07T00:00:00"/>
    <x v="58"/>
    <d v="2023-03-07T00:00:00"/>
    <n v="-0.008519636148653538"/>
    <n v="-0.008519636148653538"/>
    <x v="1"/>
    <n v="6.008359456635318"/>
    <n v="-0.05118903642085459"/>
    <n v="-0.051189036420854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a26f9dafb38b05358b475b6612976ba9ded6689de0f1eaf9e65244ec5a3ee"/>
    <n v="1"/>
    <n v="1"/>
  </r>
  <r>
    <s v="1f153d4d-49fe-47c2-be86-e20e8d2bf151"/>
    <d v="2023-03-07T00:00:00"/>
    <x v="58"/>
    <d v="2023-03-07T00:00:00"/>
    <n v="-0.008189477400000001"/>
    <n v="-0.008189477400000001"/>
    <x v="1"/>
    <n v="6.008359456635318"/>
    <n v="-0.04920532398119123"/>
    <n v="-0.04920532398119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fba35f5b599c05e99c2ce9c7945f62df5f5e071470daf6b98268fb42c7ab8"/>
    <n v="1"/>
    <n v="1"/>
  </r>
  <r>
    <s v="ee8bc4a1-d35c-4b40-8111-224fee702067"/>
    <d v="2023-03-07T00:00:00"/>
    <x v="58"/>
    <d v="2023-03-07T00:00:00"/>
    <n v="-0.021575"/>
    <n v="-0.021575"/>
    <x v="1"/>
    <n v="6.008359456635318"/>
    <n v="-0.129630355276907"/>
    <n v="-0.12963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ce1ad4af248636785e8485a539e22730981e47ee2598e6535a7eb31f601e465"/>
    <n v="1"/>
    <n v="1"/>
  </r>
  <r>
    <s v="db72b782-e18a-4b2c-8dae-98ca81929f85"/>
    <d v="2023-03-07T00:00:00"/>
    <x v="58"/>
    <d v="2023-03-07T00:00:00"/>
    <n v="-0.00667854893887333"/>
    <n v="-0.00667854893887333"/>
    <x v="1"/>
    <n v="6.008359456635318"/>
    <n v="-0.04012712267348134"/>
    <n v="-0.04012712267348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29113e0aad950addffe838bd7010085549385807474ef5cddddfd3d02f283fa"/>
    <n v="1"/>
    <n v="1"/>
  </r>
  <r>
    <s v="f523c188-160e-4e43-85ee-ef9367361d5b"/>
    <d v="2023-03-07T00:00:00"/>
    <x v="58"/>
    <d v="2023-03-07T00:00:00"/>
    <n v="-0.001919286640971"/>
    <n v="-0.001919286640971"/>
    <x v="1"/>
    <n v="6.008359456635318"/>
    <n v="-0.01153176403927194"/>
    <n v="-0.01153176403927194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04d92477a4020041ca6fcf98272a0bcb3f025ade9b0b1c0026e88332a26ce8"/>
    <n v="1"/>
    <n v="1"/>
  </r>
  <r>
    <s v="36338c85-56dd-460e-b40e-71dbb96fe1fa"/>
    <d v="2023-03-07T00:00:00"/>
    <x v="58"/>
    <d v="2023-03-07T00:00:00"/>
    <n v="-0.002048606073612"/>
    <n v="-0.002048606073612"/>
    <x v="1"/>
    <n v="6.008359456635318"/>
    <n v="-0.01230876167530721"/>
    <n v="-0.01230876167530721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f11bb42086910ca67a76e00acc9bf6542e7c39210f95a4e543d6a629d1444e3"/>
    <n v="1"/>
    <n v="1"/>
  </r>
  <r>
    <s v="81cd1b82-b14b-4f85-899b-8715fcb0406e"/>
    <d v="2023-03-07T00:00:00"/>
    <x v="58"/>
    <d v="2023-03-07T00:00:00"/>
    <n v="-0.1001003904"/>
    <n v="-0.1001003904"/>
    <x v="1"/>
    <n v="6.008359456635318"/>
    <n v="-0.6014391272727273"/>
    <n v="-0.60143912727272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43e4a5d54d36efae71e135cf8fedb07e5f30f82a56b0962d7b47008e9640e4"/>
    <n v="1"/>
    <n v="1"/>
  </r>
  <r>
    <s v="d32b6247-df05-4f05-b3ba-c82647f26c9e"/>
    <d v="2023-03-07T00:00:00"/>
    <x v="58"/>
    <d v="2023-03-07T00:00:00"/>
    <n v="-0.0596185716"/>
    <n v="-0.0596185716"/>
    <x v="1"/>
    <n v="6.008359456635318"/>
    <n v="-0.3582098084639498"/>
    <n v="-0.35820980846394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175fa3db8487e8de9a8f8a49b2572e9bac31bd07e44c306c85dd041d401be"/>
    <n v="1"/>
    <n v="1"/>
  </r>
  <r>
    <s v="0abf8ad1-c69f-4e7c-985d-be0fd3238a4e"/>
    <d v="2023-03-07T00:00:00"/>
    <x v="58"/>
    <d v="2023-03-07T00:00:00"/>
    <n v="-0.0654199104"/>
    <n v="-0.0654199104"/>
    <x v="1"/>
    <n v="6.008359456635318"/>
    <n v="-0.3930663373040753"/>
    <n v="-0.39306633730407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ecc7fea2f533a2548f81ea06c05350b953663a94a82d49b5d34def8dfd5ade"/>
    <n v="1"/>
    <n v="1"/>
  </r>
  <r>
    <s v="3675"/>
    <d v="2023-03-06T00:00:00"/>
    <x v="59"/>
    <d v="2023-03-06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Nf-000058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6"/>
    <d v="2023-03-06T00:00:00"/>
    <x v="59"/>
    <d v="2023-03-06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7"/>
    <d v="2023-03-06T00:00:00"/>
    <x v="59"/>
    <d v="2023-03-06T00:00:00"/>
    <n v="-4296.27"/>
    <n v="-4296.27"/>
    <x v="0"/>
    <n v="1"/>
    <n v="-4296.27"/>
    <n v="-4296.27"/>
    <n v="1"/>
    <m/>
    <s v="Btg - Conta Corrente"/>
    <s v="Mongodb Servicos de Software no Brasil Ltda."/>
    <n v="100"/>
    <m/>
    <s v="Mongodb Servicos de Software no Brasil Ltda."/>
    <m/>
    <s v="Nf-6863 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678"/>
    <d v="2023-03-06T00:00:00"/>
    <x v="59"/>
    <d v="2023-03-06T00:00:00"/>
    <n v="-273.36"/>
    <n v="-273.36"/>
    <x v="0"/>
    <n v="1"/>
    <n v="-273.36"/>
    <n v="-273.36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79"/>
    <d v="2023-03-06T00:00:00"/>
    <x v="59"/>
    <d v="2023-03-06T00:00:00"/>
    <n v="-2500"/>
    <n v="-2500"/>
    <x v="0"/>
    <n v="1"/>
    <n v="-2500"/>
    <n v="-2500"/>
    <n v="1"/>
    <m/>
    <s v="Btg - Conta Corrente"/>
    <s v="Artur Oliveira Guedes"/>
    <n v="100"/>
    <m/>
    <s v="Artur Oliveira Guedes"/>
    <m/>
    <s v="Nf-202300000002 Freela"/>
    <m/>
    <s v="Btg - Conta Corrente"/>
    <m/>
    <x v="98"/>
    <s v="Despesas com Pessoal"/>
    <s v="People"/>
    <s v="People"/>
    <s v="People"/>
    <x v="9"/>
    <m/>
    <m/>
    <n v="0"/>
    <n v="0"/>
  </r>
  <r>
    <s v="3680"/>
    <d v="2023-03-06T00:00:00"/>
    <x v="59"/>
    <d v="2023-03-06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1"/>
    <d v="2023-03-06T00:00:00"/>
    <x v="59"/>
    <d v="2023-03-06T00:00:00"/>
    <n v="-9000"/>
    <n v="-9000"/>
    <x v="0"/>
    <n v="1"/>
    <n v="-9000"/>
    <n v="-9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682"/>
    <d v="2023-03-06T00:00:00"/>
    <x v="59"/>
    <d v="2023-03-06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Nf-000003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3"/>
    <d v="2023-03-06T00:00:00"/>
    <x v="59"/>
    <d v="2023-03-06T00:00:00"/>
    <n v="-83.68000000000001"/>
    <n v="-83.68000000000001"/>
    <x v="0"/>
    <n v="1"/>
    <n v="-83.68000000000001"/>
    <n v="-83.6800000000000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55"/>
    <d v="2023-03-06T00:00:00"/>
    <x v="59"/>
    <d v="2023-03-06T00:00:00"/>
    <n v="9000"/>
    <n v="9000"/>
    <x v="0"/>
    <n v="1"/>
    <n v="9000"/>
    <n v="9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16"/>
    <d v="2023-03-06T00:00:00"/>
    <x v="59"/>
    <d v="2023-03-06T00:00:00"/>
    <n v="-9000"/>
    <n v="-9000"/>
    <x v="0"/>
    <n v="1"/>
    <n v="-9000"/>
    <n v="-9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94d890e-76c2-4769-930a-b612ca6fdc5c"/>
    <d v="2023-03-06T00:00:00"/>
    <x v="59"/>
    <d v="2023-03-06T00:00:00"/>
    <n v="-0.0222410589"/>
    <n v="-0.0222410589"/>
    <x v="1"/>
    <n v="5.866182572614108"/>
    <n v="-0.1304701121156639"/>
    <n v="-0.13047011211566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08b1404a9e08740017a2ac1bd648de7ccdd820ef3bbd1e4cfcfa0c565c7f63"/>
    <n v="1"/>
    <n v="1"/>
  </r>
  <r>
    <s v="1dcd8198-8888-40e7-9383-4476e9ea9810"/>
    <d v="2023-03-06T00:00:00"/>
    <x v="59"/>
    <d v="2023-03-06T00:00:00"/>
    <n v="-0.1052703744"/>
    <n v="-0.1052703744"/>
    <x v="1"/>
    <n v="5.866182572614108"/>
    <n v="-0.6175352357178424"/>
    <n v="-0.617535235717842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d22c969b8d389f2b1b9e4a226c2e856250e8ceb49ac60ad38c2b6b7fc6707"/>
    <n v="1"/>
    <n v="1"/>
  </r>
  <r>
    <s v="8e9c3252-80d0-42bc-8b60-39aa5424684a"/>
    <d v="2023-03-06T00:00:00"/>
    <x v="59"/>
    <d v="2023-03-06T00:00:00"/>
    <n v="-0.0219719"/>
    <n v="-0.0219719"/>
    <x v="1"/>
    <n v="5.866182572614108"/>
    <n v="-0.1288911768672199"/>
    <n v="-0.12889117686721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4d66d5622b4202a6922128a4056076c5c7200ae13bfa2c80ed16e8848468fa"/>
    <n v="1"/>
    <n v="1"/>
  </r>
  <r>
    <s v="fc4a3b23-12f6-4482-9acc-f843fea9a05d"/>
    <d v="2023-03-06T00:00:00"/>
    <x v="59"/>
    <d v="2023-03-06T00:00:00"/>
    <n v="-0.0224276"/>
    <n v="-0.0224276"/>
    <x v="1"/>
    <n v="5.866182572614108"/>
    <n v="-0.1315643962655602"/>
    <n v="-0.131564396265560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8e98b3eb75ea815e11b21bcda96f3a31a92b45c02cda357327d7360ee659f3"/>
    <n v="1"/>
    <n v="1"/>
  </r>
  <r>
    <s v="857f59aa-5e68-4df2-87f5-453043feafd4"/>
    <d v="2023-03-06T00:00:00"/>
    <x v="59"/>
    <d v="2023-03-06T00:00:00"/>
    <n v="-0.106376628"/>
    <n v="-0.106376628"/>
    <x v="1"/>
    <n v="5.866182572614108"/>
    <n v="-0.624024721307054"/>
    <n v="-0.6240247213070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0ac2ace63dca1bfe9ce85039ecea8990503231f70c1c91576410ac3481730e"/>
    <n v="1"/>
    <n v="1"/>
  </r>
  <r>
    <s v="3bd7e19b-7fbc-4be7-b6ed-4253c5bf2b25"/>
    <d v="2023-03-06T00:00:00"/>
    <x v="59"/>
    <d v="2023-03-06T00:00:00"/>
    <n v="-0.0225473"/>
    <n v="-0.0225473"/>
    <x v="1"/>
    <n v="5.866182572614108"/>
    <n v="-0.1322665783195021"/>
    <n v="-0.132266578319502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68f7064b2abb0887fd8a24e45fcd271fe098a6bc3d46002080150cee94ed892"/>
    <n v="1"/>
    <n v="1"/>
  </r>
  <r>
    <s v="e8c12a62-6385-413e-b428-c93c6a578af2"/>
    <d v="2023-03-06T00:00:00"/>
    <x v="59"/>
    <d v="2023-03-06T00:00:00"/>
    <n v="-0.0161808516"/>
    <n v="-0.0161808516"/>
    <x v="1"/>
    <n v="5.866182572614108"/>
    <n v="-0.09491982966597512"/>
    <n v="-0.094919829665975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e75185ac9e1e68cefb31e183fcd421f5ec5ed1958d90718b0aa257d3be108"/>
    <n v="1"/>
    <n v="1"/>
  </r>
  <r>
    <s v="e2bc3b56-fccf-494b-bb76-c7b238ae16f5"/>
    <d v="2023-03-06T00:00:00"/>
    <x v="59"/>
    <d v="2023-03-06T00:00:00"/>
    <n v="-0.0094224424"/>
    <n v="-0.0094224424"/>
    <x v="1"/>
    <n v="5.866182572614108"/>
    <n v="-0.05527376739834025"/>
    <n v="-0.055273767398340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d68c9b7aa807d8dd84af9b6bd7c944020735f625d3877622642ce5b52d2e8"/>
    <n v="1"/>
    <n v="1"/>
  </r>
  <r>
    <s v="7b36b729-862a-4ecb-a152-e76443cef937"/>
    <d v="2023-03-06T00:00:00"/>
    <x v="59"/>
    <d v="2023-03-06T00:00:00"/>
    <n v="-0.0087415614"/>
    <n v="-0.0087415614"/>
    <x v="1"/>
    <n v="5.866182572614108"/>
    <n v="-0.05127959514211619"/>
    <n v="-0.051279595142116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5afdfcf1c15c3c0dc1b26f41fff73bf0d25dbff8c8b46e6956d8a075d7ba44"/>
    <n v="1"/>
    <n v="1"/>
  </r>
  <r>
    <s v="9201e88a-e733-46a2-8a8e-d42cc5ea0c14"/>
    <d v="2023-03-06T00:00:00"/>
    <x v="59"/>
    <d v="2023-03-06T00:00:00"/>
    <n v="-0.0228602"/>
    <n v="-0.0228602"/>
    <x v="1"/>
    <n v="5.866182572614108"/>
    <n v="-0.1341021068464731"/>
    <n v="-0.13410210684647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e48bf99f4337552b44a4e8430a15798b4a1f252543bc68b0f0fda3e4debd62"/>
    <n v="1"/>
    <n v="1"/>
  </r>
  <r>
    <s v="f667497d-84db-4d45-a990-a862975414ec"/>
    <d v="2023-03-06T00:00:00"/>
    <x v="59"/>
    <d v="2023-03-06T00:00:00"/>
    <n v="-0.0146813403"/>
    <n v="-0.0146813403"/>
    <x v="1"/>
    <n v="5.866182572614108"/>
    <n v="-0.08612342261047719"/>
    <n v="-0.0861234226104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d5a76ddd8a9b0a2818796b7e552925e70efcc3ffea910c63d89281a991d4b"/>
    <n v="1"/>
    <n v="1"/>
  </r>
  <r>
    <s v="a6175402-204b-4f68-83b2-8cdf1289de09"/>
    <d v="2023-03-06T00:00:00"/>
    <x v="59"/>
    <d v="2023-03-06T00:00:00"/>
    <n v="-0.0060589953"/>
    <n v="-0.0060589953"/>
    <x v="1"/>
    <n v="5.866182572614108"/>
    <n v="-0.03554317263641079"/>
    <n v="-0.035543172636410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f69192bfddcbd978ea5f798562e4b8fafebc62a2a4010cb93e282fd44eabb8"/>
    <n v="1"/>
    <n v="1"/>
  </r>
  <r>
    <s v="a9979966-1b53-47be-a1c9-6b9c4e8265fd"/>
    <d v="2023-03-06T00:00:00"/>
    <x v="59"/>
    <d v="2023-03-06T00:00:00"/>
    <n v="-0.0112580715"/>
    <n v="-0.0112580715"/>
    <x v="1"/>
    <n v="5.866182572614108"/>
    <n v="-0.06604190283454359"/>
    <n v="-0.066041902834543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3fc51c5ee8a69b51411b37b4c87a38500b1955e4e319aa0d1a7333746f1398"/>
    <n v="1"/>
    <n v="1"/>
  </r>
  <r>
    <s v="11dfb0bf-dc42-49b1-a3e1-6d2324ee7c8e"/>
    <d v="2023-03-06T00:00:00"/>
    <x v="59"/>
    <d v="2023-03-06T00:00:00"/>
    <n v="-0.022862153046641"/>
    <n v="-0.022862153046641"/>
    <x v="1"/>
    <n v="5.866182572614108"/>
    <n v="-0.134113563774642"/>
    <n v="-0.1341135637746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0fa001ebd074cf09ef403f6166467465a6489300c8d76be0c3b7537a6ef2b7"/>
    <n v="1"/>
    <n v="1"/>
  </r>
  <r>
    <s v="3749227f-13ae-400e-b2da-c9d3f515bbb0"/>
    <d v="2023-03-06T00:00:00"/>
    <x v="59"/>
    <d v="2023-03-06T00:00:00"/>
    <n v="-0.1642181136"/>
    <n v="-0.1642181136"/>
    <x v="1"/>
    <n v="5.866182572614108"/>
    <n v="-0.9633334361078838"/>
    <n v="-0.963333436107883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d680c8af34faf11c8db51d08ab1701a8016b9bef83ce1fe5aec3cca3221a39"/>
    <n v="1"/>
    <n v="1"/>
  </r>
  <r>
    <s v="e4946721-c508-4910-aa0b-7fcd9c388e88"/>
    <d v="2023-03-06T00:00:00"/>
    <x v="59"/>
    <d v="2023-03-06T00:00:00"/>
    <n v="-0.0079114518"/>
    <n v="-0.0079114518"/>
    <x v="1"/>
    <n v="5.866182572614108"/>
    <n v="-0.04641002067323652"/>
    <n v="-0.046410020673236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88e1dc0123b246e6c98618ce3f40f99128128524b0b9fc18a1778481447ca3"/>
    <n v="1"/>
    <n v="1"/>
  </r>
  <r>
    <s v="71aa5c1c-70e2-4e02-98ee-813ebbb5c47f"/>
    <d v="2023-03-06T00:00:00"/>
    <x v="59"/>
    <d v="2023-03-06T00:00:00"/>
    <n v="-0.0173404866"/>
    <n v="-0.0173404866"/>
    <x v="1"/>
    <n v="5.866182572614108"/>
    <n v="-0.1017224602935685"/>
    <n v="-0.10172246029356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2a535efcb1033c47adbcdb0fd9631d4dda9e9c6d28614ad799c09e182d9ec2"/>
    <n v="1"/>
    <n v="1"/>
  </r>
  <r>
    <s v="b12dd747-3b07-4708-aa2a-287d25c9b747"/>
    <d v="2023-03-06T00:00:00"/>
    <x v="59"/>
    <d v="2023-03-06T00:00:00"/>
    <n v="-0.1991406161528477"/>
    <n v="-0.1991406161528477"/>
    <x v="1"/>
    <n v="5.866182572614108"/>
    <n v="-1.168195211975471"/>
    <n v="-1.1681952119754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820f7e3db4838b2ca9e14a41b17386e1a1693d30d005aa99b922845c0ebd7fc"/>
    <n v="1"/>
    <n v="1"/>
  </r>
  <r>
    <s v="1d7029e0-58a5-4bf3-ab09-e2a275bf7501"/>
    <d v="2023-03-06T00:00:00"/>
    <x v="59"/>
    <d v="2023-03-06T00:00:00"/>
    <n v="1673.971639"/>
    <n v="1673.971639"/>
    <x v="5"/>
    <n v="5.186721991701245"/>
    <n v="8682.425513485477"/>
    <n v="8682.42551348547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3684"/>
    <d v="2023-03-05T00:00:00"/>
    <x v="60"/>
    <d v="2023-03-05T00:00:00"/>
    <n v="-558.61"/>
    <n v="-558.61"/>
    <x v="0"/>
    <n v="1"/>
    <n v="-558.61"/>
    <n v="-558.6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685"/>
    <d v="2023-03-05T00:00:00"/>
    <x v="60"/>
    <d v="2023-03-05T00:00:00"/>
    <n v="-554.13"/>
    <n v="-554.13"/>
    <x v="0"/>
    <n v="1"/>
    <n v="-554.13"/>
    <n v="-554.13"/>
    <n v="1"/>
    <m/>
    <s v="Conta Simples"/>
    <s v="650 Industries (Expo)Sof"/>
    <n v="100"/>
    <m/>
    <s v="650 Industries (Expo)Sof"/>
    <m/>
    <s v="Software - 650 Industries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d31f38b5-fca3-4444-a647-be2dc35a806e"/>
    <d v="2023-03-05T00:00:00"/>
    <x v="60"/>
    <d v="2023-03-05T00:00:00"/>
    <n v="-0.0225347"/>
    <n v="-0.0225347"/>
    <x v="1"/>
    <n v="5.944531658817373"/>
    <n v="-0.1339582375719519"/>
    <n v="-0.13395823757195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df0044066d5b38389c0fcc06e4298b7cc41dbb6b3192e99d16204ec1be711ee"/>
    <n v="1"/>
    <n v="1"/>
  </r>
  <r>
    <s v="d1ffacb8-c147-469a-8219-895ba2d4632a"/>
    <d v="2023-03-05T00:00:00"/>
    <x v="60"/>
    <d v="2023-03-05T00:00:00"/>
    <n v="-0.1102839192"/>
    <n v="-0.1102839192"/>
    <x v="1"/>
    <n v="5.944531658817373"/>
    <n v="-0.6555862491428571"/>
    <n v="-0.6555862491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7d83624e428a10c510379beae2a9466d546e5f5465b3901f730101cae1cd6"/>
    <n v="1"/>
    <n v="1"/>
  </r>
  <r>
    <s v="8a22682c-7e99-4fdb-8506-53f23d05a326"/>
    <d v="2023-03-05T00:00:00"/>
    <x v="60"/>
    <d v="2023-03-05T00:00:00"/>
    <n v="-0.1757537808"/>
    <n v="-0.1757537808"/>
    <x v="1"/>
    <n v="5.944531658817373"/>
    <n v="-1.044773914122449"/>
    <n v="-1.0447739141224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a1b8629969a8113d0478684e22b00bb61bef007ae453c844ffb51e21974cb"/>
    <n v="1"/>
    <n v="1"/>
  </r>
  <r>
    <s v="77747247-d09a-4264-b865-a5fbce90df2d"/>
    <d v="2023-03-05T00:00:00"/>
    <x v="60"/>
    <d v="2023-03-05T00:00:00"/>
    <n v="-0.009903027599999999"/>
    <n v="-0.009903027599999999"/>
    <x v="1"/>
    <n v="5.944531658817373"/>
    <n v="-0.05886886108634222"/>
    <n v="-0.05886886108634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791afe342a6547194d755feda04f4c48893d8e3b4655fa00e381f7b9d2da03"/>
    <n v="1"/>
    <n v="1"/>
  </r>
  <r>
    <s v="f9d9a66e-79d9-420a-8d30-360f21a2002c"/>
    <d v="2023-03-05T00:00:00"/>
    <x v="60"/>
    <d v="2023-03-05T00:00:00"/>
    <n v="-0.0109931757"/>
    <n v="-0.0109931757"/>
    <x v="1"/>
    <n v="5.944531658817373"/>
    <n v="-0.06534928097959183"/>
    <n v="-0.065349280979591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aa2f80581d5da3608b34005cfad316f5d55067ea977727341a14880a264496"/>
    <n v="1"/>
    <n v="1"/>
  </r>
  <r>
    <s v="680e6085-0aa6-4e38-a92c-0d4bc08ee4b1"/>
    <d v="2023-03-05T00:00:00"/>
    <x v="60"/>
    <d v="2023-03-05T00:00:00"/>
    <n v="-0.0216086"/>
    <n v="-0.0216086"/>
    <x v="1"/>
    <n v="5.944531658817373"/>
    <n v="-0.1284530068027211"/>
    <n v="-0.1284530068027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5ba2ed8b1c7c07706b70c5493ab2b42cc5eea4ca641e547732f0d505bd0e69"/>
    <n v="1"/>
    <n v="1"/>
  </r>
  <r>
    <s v="89b08fa8-a7d6-4f72-ba61-8648fe0eb726"/>
    <d v="2023-03-05T00:00:00"/>
    <x v="60"/>
    <d v="2023-03-05T00:00:00"/>
    <n v="-0.0227468"/>
    <n v="-0.0227468"/>
    <x v="1"/>
    <n v="5.944531658817373"/>
    <n v="-0.135219072736787"/>
    <n v="-0.1352190727367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56898bb79401babf857e78045c4ce8ae4e2879d50e713c35ee3a9f625f0e441"/>
    <n v="1"/>
    <n v="1"/>
  </r>
  <r>
    <s v="d3faef79-e537-4f8f-a9c5-1a27769453d8"/>
    <d v="2023-03-05T00:00:00"/>
    <x v="60"/>
    <d v="2023-03-05T00:00:00"/>
    <n v="-0.1134727344"/>
    <n v="-0.1134727344"/>
    <x v="1"/>
    <n v="5.944531658817373"/>
    <n v="-0.6745422620533752"/>
    <n v="-0.67454226205337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3f4ac47f4509fe2438921e00a397de32b8b23235749fcce8b9c13baa2100c"/>
    <n v="1"/>
    <n v="1"/>
  </r>
  <r>
    <s v="1531840f-6546-47c9-9bc3-9238430cf9bd"/>
    <d v="2023-03-05T00:00:00"/>
    <x v="60"/>
    <d v="2023-03-05T00:00:00"/>
    <n v="-0.007134524800000001"/>
    <n v="-0.007134524800000001"/>
    <x v="1"/>
    <n v="5.944531658817373"/>
    <n v="-0.04241140854421769"/>
    <n v="-0.04241140854421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6aa63023a95678fa5b0b047b9dde6c97f77e81a594ba3678c034a9992e758"/>
    <n v="1"/>
    <n v="1"/>
  </r>
  <r>
    <s v="f70b530e-b300-4b31-aa1d-69c0f32cb7b4"/>
    <d v="2023-03-05T00:00:00"/>
    <x v="60"/>
    <d v="2023-03-05T00:00:00"/>
    <n v="-0.0224801"/>
    <n v="-0.0224801"/>
    <x v="1"/>
    <n v="5.944531658817373"/>
    <n v="-0.1336336661433804"/>
    <n v="-0.133633666143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f1ec0a198ac77039fef0019ee13601dd604e84cbff597c7a0f689b15528e09"/>
    <n v="1"/>
    <n v="1"/>
  </r>
  <r>
    <s v="5cf8443a-b309-45e1-b9bd-724bd9e97f4c"/>
    <d v="2023-03-05T00:00:00"/>
    <x v="60"/>
    <d v="2023-03-05T00:00:00"/>
    <n v="-0.007233693"/>
    <n v="-0.007233693"/>
    <x v="1"/>
    <n v="5.944531658817373"/>
    <n v="-0.04300091704866562"/>
    <n v="-0.04300091704866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1219a77a6d3a1a2f2ba53ca32bbef48195f25df00feacc196f7b7b8ba8a9"/>
    <n v="1"/>
    <n v="1"/>
  </r>
  <r>
    <s v="7834c6ee-8904-4ba7-9416-40ec6b23d0ac"/>
    <d v="2023-03-04T00:00:00"/>
    <x v="61"/>
    <d v="2023-03-04T00:00:00"/>
    <n v="-0.1024732888"/>
    <n v="-0.1024732888"/>
    <x v="1"/>
    <n v="5.902668759811617"/>
    <n v="-0.6048658805149136"/>
    <n v="-0.60486588051491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7b8133f7823c78cb4c0024537508faad3b92edb51c797cf434db128d3d3404"/>
    <n v="1"/>
    <n v="1"/>
  </r>
  <r>
    <s v="c5f67948-0141-42d8-aca4-f30de31ffbe8"/>
    <d v="2023-03-04T00:00:00"/>
    <x v="61"/>
    <d v="2023-03-04T00:00:00"/>
    <n v="-0.007916309099999999"/>
    <n v="-0.007916309099999999"/>
    <x v="1"/>
    <n v="5.902668759811617"/>
    <n v="-0.04672735041758241"/>
    <n v="-0.046727350417582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9e95db52122bfb344906382c0a38aa9c2ab3b685b846606a1029ef818e87e"/>
    <n v="1"/>
    <n v="1"/>
  </r>
  <r>
    <s v="881cb34a-f2a1-43c7-a289-84fe88ab8921"/>
    <d v="2023-03-04T00:00:00"/>
    <x v="61"/>
    <d v="2023-03-04T00:00:00"/>
    <n v="-0.023612"/>
    <n v="-0.023612"/>
    <x v="1"/>
    <n v="5.902668759811617"/>
    <n v="-0.1393738147566719"/>
    <n v="-0.13937381475667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ab224ea6f1281085cb0f81feccc16a561a6cf338b4c34fcd832ac6e09e0e3b0"/>
    <n v="1"/>
    <n v="1"/>
  </r>
  <r>
    <s v="d02d3988-6c17-4e25-a05b-0954bdd95617"/>
    <d v="2023-03-04T00:00:00"/>
    <x v="61"/>
    <d v="2023-03-04T00:00:00"/>
    <n v="-0.0129289527"/>
    <n v="-0.0129289527"/>
    <x v="1"/>
    <n v="5.902668759811617"/>
    <n v="-0.07631532519937206"/>
    <n v="-0.07631532519937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79e941a7b2c1a40ae29064590e8afe7a6c9b8127cc9d7856c5293392bb0b0d"/>
    <n v="1"/>
    <n v="1"/>
  </r>
  <r>
    <s v="f065c1bb-1405-4e2b-93ed-ae0800db844a"/>
    <d v="2023-03-04T00:00:00"/>
    <x v="61"/>
    <d v="2023-03-04T00:00:00"/>
    <n v="-0.0136726986"/>
    <n v="-0.0136726986"/>
    <x v="1"/>
    <n v="5.902668759811617"/>
    <n v="-0.08070541088854002"/>
    <n v="-0.080705410888540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72dc5644de284a3e548b5b98b22820cda9d2f612862d2ff861090b38a37465"/>
    <n v="1"/>
    <n v="1"/>
  </r>
  <r>
    <s v="354"/>
    <d v="2023-03-03T00:00:00"/>
    <x v="62"/>
    <d v="2023-03-03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3686"/>
    <d v="2023-03-03T00:00:00"/>
    <x v="62"/>
    <d v="2023-03-03T00:00:00"/>
    <n v="-2492.51"/>
    <n v="-2492.51"/>
    <x v="0"/>
    <n v="1"/>
    <n v="-2492.51"/>
    <n v="-2492.51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7"/>
    <d v="2023-03-03T00:00:00"/>
    <x v="62"/>
    <d v="2023-03-03T00:00:00"/>
    <n v="-5492.51"/>
    <n v="-5492.51"/>
    <x v="0"/>
    <n v="1"/>
    <n v="-5492.51"/>
    <n v="-5492.51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688"/>
    <d v="2023-03-03T00:00:00"/>
    <x v="62"/>
    <d v="2023-03-03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Nf-000016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9"/>
    <d v="2023-03-03T00:00:00"/>
    <x v="62"/>
    <d v="2023-03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Nf-000017 Prestação de Serviço"/>
    <m/>
    <s v="Btg - Conta Corrente"/>
    <m/>
    <x v="39"/>
    <s v="Despesas com Pessoal"/>
    <s v="People"/>
    <s v="People"/>
    <s v="People"/>
    <x v="9"/>
    <m/>
    <m/>
    <n v="0"/>
    <n v="0"/>
  </r>
  <r>
    <s v="3690"/>
    <d v="2023-03-03T00:00:00"/>
    <x v="62"/>
    <d v="2023-03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"/>
    <m/>
    <s v="Btg - Conta Corrente"/>
    <m/>
    <x v="40"/>
    <s v="Despesas com Pessoal"/>
    <s v="People"/>
    <s v="People"/>
    <s v="People"/>
    <x v="9"/>
    <m/>
    <m/>
    <n v="0"/>
    <n v="0"/>
  </r>
  <r>
    <s v="3691"/>
    <d v="2023-03-03T00:00:00"/>
    <x v="62"/>
    <d v="2023-03-03T00:00:00"/>
    <n v="-2492.51"/>
    <n v="-2492.51"/>
    <x v="0"/>
    <n v="1"/>
    <n v="-2492.51"/>
    <n v="-2492.51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692"/>
    <d v="2023-03-03T00:00:00"/>
    <x v="62"/>
    <d v="2023-03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Nf-000019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3"/>
    <d v="2023-03-03T00:00:00"/>
    <x v="62"/>
    <d v="2023-03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Nf-000002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4"/>
    <d v="2023-03-03T00:00:00"/>
    <x v="62"/>
    <d v="2023-03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Nf-000030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5"/>
    <d v="2023-03-03T00:00:00"/>
    <x v="62"/>
    <d v="2023-03-03T00:00:00"/>
    <n v="-1139.9"/>
    <n v="-1139.9"/>
    <x v="0"/>
    <n v="1"/>
    <n v="-1139.9"/>
    <n v="-1139.9"/>
    <n v="1"/>
    <m/>
    <s v="Btg - Conta Corrente"/>
    <s v="Mm Turismo &amp; Viagens S.A"/>
    <n v="100"/>
    <m/>
    <s v="Mm Turismo &amp; Viagens S.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696"/>
    <d v="2023-03-03T00:00:00"/>
    <x v="62"/>
    <d v="2023-03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Nf-32912 Prestação de Serviços"/>
    <m/>
    <s v="Btg - Conta Corrente"/>
    <m/>
    <x v="39"/>
    <s v="Despesas com Pessoal"/>
    <s v="People"/>
    <s v="People"/>
    <s v="People"/>
    <x v="9"/>
    <m/>
    <m/>
    <n v="0"/>
    <n v="0"/>
  </r>
  <r>
    <s v="3697"/>
    <d v="2023-03-03T00:00:00"/>
    <x v="62"/>
    <d v="2023-03-03T00:00:00"/>
    <n v="-1268.7"/>
    <n v="-1268.7"/>
    <x v="0"/>
    <n v="1"/>
    <n v="-1268.7"/>
    <n v="-1268.7"/>
    <n v="1"/>
    <m/>
    <s v="Btg - Conta Corrente"/>
    <s v="Mm Turismo &amp; Viagens S.A"/>
    <n v="100"/>
    <m/>
    <s v="Mm Turismo &amp; Viagens S.A"/>
    <m/>
    <s v="Passagem de Avião Caio (São Paulo)"/>
    <m/>
    <s v="Btg - Conta Corrente"/>
    <m/>
    <x v="75"/>
    <s v="Gestão - Avião"/>
    <s v="Gestão"/>
    <s v="Governance"/>
    <s v="Governance"/>
    <x v="6"/>
    <m/>
    <m/>
    <n v="0"/>
    <n v="0"/>
  </r>
  <r>
    <s v="3698"/>
    <d v="2023-03-03T00:00:00"/>
    <x v="62"/>
    <d v="2023-03-03T00:00:00"/>
    <n v="-1281.24"/>
    <n v="-1281.24"/>
    <x v="0"/>
    <n v="1"/>
    <n v="-1281.24"/>
    <n v="-1281.24"/>
    <n v="1"/>
    <m/>
    <s v="Btg - Conta Corrente"/>
    <s v="Mm Turismo &amp; Viagens S.A"/>
    <n v="100"/>
    <m/>
    <s v="Mm Turismo &amp; Viagens S.A"/>
    <m/>
    <s v="Passagem de Avião Michel (São Paulo)"/>
    <m/>
    <s v="Btg - Conta Corrente"/>
    <m/>
    <x v="75"/>
    <s v="Gestão - Avião"/>
    <s v="Gestão"/>
    <s v="Governance"/>
    <s v="Governance"/>
    <x v="6"/>
    <m/>
    <m/>
    <n v="0"/>
    <n v="0"/>
  </r>
  <r>
    <s v="3699"/>
    <d v="2023-03-03T00:00:00"/>
    <x v="62"/>
    <d v="2023-03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Nf-000051 Prestação de Servços"/>
    <m/>
    <s v="Btg - Conta Corrente"/>
    <m/>
    <x v="39"/>
    <s v="Despesas com Pessoal"/>
    <s v="People"/>
    <s v="People"/>
    <s v="People"/>
    <x v="9"/>
    <m/>
    <m/>
    <n v="0"/>
    <n v="0"/>
  </r>
  <r>
    <s v="3700"/>
    <d v="2023-03-03T00:00:00"/>
    <x v="62"/>
    <d v="2023-03-03T00:00:00"/>
    <n v="-15161.29"/>
    <n v="-15161.29"/>
    <x v="0"/>
    <n v="1"/>
    <n v="-15161.29"/>
    <n v="-15161.29"/>
    <n v="1"/>
    <m/>
    <s v="Btg - Conta Corrente"/>
    <s v="Andre Fernando de Sales Pupo"/>
    <n v="100"/>
    <s v="Comercial"/>
    <s v="Andre Fernando de Sales Pupo"/>
    <m/>
    <s v="Nf-000074 Prestação de Serviços (16/01 até 28/02)"/>
    <m/>
    <s v="Btg - Conta Corrente"/>
    <m/>
    <x v="39"/>
    <s v="Despesas com Pessoal"/>
    <s v="People"/>
    <s v="People"/>
    <s v="People"/>
    <x v="9"/>
    <m/>
    <m/>
    <n v="0"/>
    <n v="0"/>
  </r>
  <r>
    <s v="3701"/>
    <d v="2023-03-03T00:00:00"/>
    <x v="62"/>
    <d v="2023-03-03T00:00:00"/>
    <n v="-6176.73"/>
    <n v="-6176.73"/>
    <x v="0"/>
    <n v="1"/>
    <n v="-6176.73"/>
    <n v="-6176.73"/>
    <n v="1"/>
    <m/>
    <s v="Btg - Conta Corrente"/>
    <s v="Antonia de Souza e Silva"/>
    <n v="100"/>
    <s v="Operações"/>
    <s v="Antonia de Souza e Silva"/>
    <m/>
    <s v="Nf-000015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2"/>
    <d v="2023-03-03T00:00:00"/>
    <x v="62"/>
    <d v="2023-03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Nf-000036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3"/>
    <d v="2023-03-03T00:00:00"/>
    <x v="62"/>
    <d v="2023-03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Nf-000008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4"/>
    <d v="2023-03-03T00:00:00"/>
    <x v="62"/>
    <d v="2023-03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Nf-000025 Prestações de Serviço"/>
    <m/>
    <s v="Btg - Conta Corrente"/>
    <m/>
    <x v="39"/>
    <s v="Despesas com Pessoal"/>
    <s v="People"/>
    <s v="People"/>
    <s v="People"/>
    <x v="9"/>
    <m/>
    <m/>
    <n v="0"/>
    <n v="0"/>
  </r>
  <r>
    <s v="3705"/>
    <d v="2023-03-03T00:00:00"/>
    <x v="62"/>
    <d v="2023-03-03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Nf-000571 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706"/>
    <d v="2023-03-03T00:00:00"/>
    <x v="62"/>
    <d v="2023-03-03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07"/>
    <d v="2023-03-03T00:00:00"/>
    <x v="62"/>
    <d v="2023-03-03T00:00:00"/>
    <n v="-223.72"/>
    <n v="-223.72"/>
    <x v="0"/>
    <n v="1"/>
    <n v="-223.72"/>
    <n v="-223.72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3708"/>
    <d v="2023-03-03T00:00:00"/>
    <x v="62"/>
    <d v="2023-03-03T00:00:00"/>
    <n v="-30"/>
    <n v="-30"/>
    <x v="0"/>
    <n v="1"/>
    <n v="-30"/>
    <n v="-30"/>
    <n v="1"/>
    <m/>
    <s v="Conta Simples"/>
    <s v="Lumx Studios S/A"/>
    <n v="100"/>
    <s v="Conselho"/>
    <s v="Lumx Studios S/A"/>
    <m/>
    <s v="Cópia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709"/>
    <d v="2023-03-03T00:00:00"/>
    <x v="62"/>
    <d v="2023-03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11"/>
    <d v="2023-03-03T00:00:00"/>
    <x v="62"/>
    <d v="2023-03-03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2"/>
    <d v="2023-03-03T00:00:00"/>
    <x v="62"/>
    <d v="2023-03-03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3"/>
    <d v="2023-03-03T00:00:00"/>
    <x v="62"/>
    <d v="2023-03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Nf-000023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4"/>
    <d v="2023-03-03T00:00:00"/>
    <x v="62"/>
    <d v="2023-03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Nf-009918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5"/>
    <d v="2023-03-03T00:00:00"/>
    <x v="62"/>
    <d v="2023-03-03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Nf-0000012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6"/>
    <d v="2023-03-03T00:00:00"/>
    <x v="62"/>
    <d v="2023-03-0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17"/>
    <d v="2023-03-03T00:00:00"/>
    <x v="62"/>
    <d v="2023-03-03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8"/>
    <d v="2023-03-03T00:00:00"/>
    <x v="62"/>
    <d v="2023-03-03T00:00:00"/>
    <n v="-230.06"/>
    <n v="-230.06"/>
    <x v="0"/>
    <n v="1"/>
    <n v="-230.06"/>
    <n v="-230.0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98"/>
    <d v="2023-03-03T00:00:00"/>
    <x v="62"/>
    <d v="2023-03-03T00:00:00"/>
    <n v="-38.49"/>
    <n v="-38.49"/>
    <x v="0"/>
    <n v="1"/>
    <n v="-38.49"/>
    <n v="-38.49"/>
    <n v="1"/>
    <m/>
    <s v="Conta Simples"/>
    <s v="Rappi Brasil Intermediacao de Negocios Ltda"/>
    <n v="100"/>
    <m/>
    <s v="Rappi Brasil Intermediacao de Negocios Ltda"/>
    <m/>
    <s v="Compra de Caneta Posca"/>
    <m/>
    <s v="Conta Simples"/>
    <m/>
    <x v="64"/>
    <s v="Material de Uso e Consumo"/>
    <s v="Office"/>
    <s v="Administrative Costs"/>
    <s v="Administrative Costs"/>
    <x v="5"/>
    <m/>
    <m/>
    <n v="0"/>
    <n v="0"/>
  </r>
  <r>
    <s v="656"/>
    <d v="2023-03-03T00:00:00"/>
    <x v="62"/>
    <d v="2023-03-03T00:00:00"/>
    <n v="31316.18"/>
    <n v="31316.18"/>
    <x v="0"/>
    <n v="1"/>
    <n v="31316.18"/>
    <n v="31316.1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7"/>
    <d v="2023-03-03T00:00:00"/>
    <x v="62"/>
    <d v="2023-03-03T00:00:00"/>
    <n v="-31316.18"/>
    <n v="-31316.18"/>
    <x v="0"/>
    <n v="1"/>
    <n v="-31316.18"/>
    <n v="-31316.18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07b3304-3479-46fe-9c88-5a4d345a5759"/>
    <d v="2023-03-03T00:00:00"/>
    <x v="62"/>
    <d v="2023-03-03T00:00:00"/>
    <n v="-0.0226082"/>
    <n v="-0.0226082"/>
    <x v="1"/>
    <n v="6.120418848167539"/>
    <n v="-0.1383716534031414"/>
    <n v="-0.138371653403141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136be76f3736c62e5275794ce0289f4af0a139213527cd8053fe8a77767fed1"/>
    <n v="1"/>
    <n v="1"/>
  </r>
  <r>
    <s v="deec0600-a536-4e55-8669-43fec3b79dba"/>
    <d v="2023-03-03T00:00:00"/>
    <x v="62"/>
    <d v="2023-03-03T00:00:00"/>
    <n v="-0.146362524"/>
    <n v="-0.146362524"/>
    <x v="1"/>
    <n v="6.120418848167539"/>
    <n v="-0.8957999505549737"/>
    <n v="-0.89579995055497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0f7536fad8ca0e389f3827b2eba4b2cc8958189dd7b03efe56490b01d1d1d"/>
    <n v="1"/>
    <n v="1"/>
  </r>
  <r>
    <s v="77891a5d-d60f-4f95-9f14-9f89c9488aed"/>
    <d v="2023-03-03T00:00:00"/>
    <x v="62"/>
    <d v="2023-03-03T00:00:00"/>
    <n v="-0.0223247"/>
    <n v="-0.0223247"/>
    <x v="1"/>
    <n v="6.120418848167539"/>
    <n v="-0.1366365146596858"/>
    <n v="-0.13663651465968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71a98565e811c32b78067d4db112356c846e20a0bfb3752473d8ce94da9445"/>
    <n v="1"/>
    <n v="1"/>
  </r>
  <r>
    <s v="7bc6e4a7-01e8-4ec5-b519-16d7c2f9fa5e"/>
    <d v="2023-03-03T00:00:00"/>
    <x v="62"/>
    <d v="2023-03-03T00:00:00"/>
    <n v="-0.0259689318"/>
    <n v="-0.0259689318"/>
    <x v="1"/>
    <n v="6.120418848167539"/>
    <n v="-0.1589407396554973"/>
    <n v="-0.1589407396554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29e17a4291b64435423becd50e625fcd9a949ae92508ea965cfba494e6efe9"/>
    <n v="1"/>
    <n v="1"/>
  </r>
  <r>
    <s v="355"/>
    <d v="2023-03-02T00:00:00"/>
    <x v="63"/>
    <d v="2023-03-02T00:00:00"/>
    <n v="1971.09"/>
    <n v="1971.09"/>
    <x v="0"/>
    <n v="1"/>
    <n v="1971.09"/>
    <n v="1971.09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19"/>
    <d v="2023-03-02T00:00:00"/>
    <x v="63"/>
    <d v="2023-03-02T00:00:00"/>
    <n v="-223.92"/>
    <n v="-223.92"/>
    <x v="0"/>
    <n v="1"/>
    <n v="-223.92"/>
    <n v="-223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720"/>
    <d v="2023-03-02T00:00:00"/>
    <x v="63"/>
    <d v="2023-03-02T00:00:00"/>
    <n v="-71000"/>
    <n v="-71000"/>
    <x v="0"/>
    <n v="1"/>
    <n v="-71000"/>
    <n v="-7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1"/>
    <d v="2023-03-02T00:00:00"/>
    <x v="63"/>
    <d v="2023-03-02T00:00:00"/>
    <n v="-1000"/>
    <n v="-1000"/>
    <x v="0"/>
    <n v="1"/>
    <n v="-1000"/>
    <n v="-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2"/>
    <d v="2023-03-02T00:00:00"/>
    <x v="63"/>
    <d v="2023-03-02T00:00:00"/>
    <n v="-3000"/>
    <n v="-3000"/>
    <x v="0"/>
    <n v="1"/>
    <n v="-3000"/>
    <n v="-3000"/>
    <n v="1"/>
    <m/>
    <s v="Btg - Conta Corrente"/>
    <s v="Ministerio da Fazenda"/>
    <n v="100"/>
    <m/>
    <s v="Ministerio da Fazenda"/>
    <m/>
    <s v="Origem: Api, Conta: Iss, Contrato: 002"/>
    <m/>
    <s v="Btg - Conta Corrente"/>
    <m/>
    <x v="47"/>
    <s v="Impostos"/>
    <s v="Tax And Fees"/>
    <s v="Tax And Fees"/>
    <s v="Tax And Fees"/>
    <x v="13"/>
    <m/>
    <m/>
    <n v="0"/>
    <n v="0"/>
  </r>
  <r>
    <s v="3723"/>
    <d v="2023-03-02T00:00:00"/>
    <x v="63"/>
    <d v="2023-03-02T00:00:00"/>
    <n v="-1401.95"/>
    <n v="-1401.95"/>
    <x v="0"/>
    <n v="1"/>
    <n v="-1401.95"/>
    <n v="-1401.95"/>
    <n v="1"/>
    <m/>
    <s v="Btg - Conta Corrente"/>
    <s v="Lumx Studios S/A"/>
    <n v="100"/>
    <s v="Lumx"/>
    <s v="Lumx Studios S/A"/>
    <m/>
    <s v="Cp Patronal e Social"/>
    <m/>
    <s v="Btg - Conta Corrente"/>
    <m/>
    <x v="41"/>
    <s v="Despesas com Pessoal"/>
    <s v="People"/>
    <s v="People"/>
    <s v="People"/>
    <x v="9"/>
    <m/>
    <m/>
    <n v="0"/>
    <n v="0"/>
  </r>
  <r>
    <s v="657"/>
    <d v="2023-03-02T00:00:00"/>
    <x v="63"/>
    <d v="2023-03-02T00:00:00"/>
    <n v="72000"/>
    <n v="72000"/>
    <x v="0"/>
    <n v="1"/>
    <n v="72000"/>
    <n v="7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58"/>
    <d v="2023-03-02T00:00:00"/>
    <x v="63"/>
    <d v="2023-03-02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59"/>
    <d v="2023-03-02T00:00:00"/>
    <x v="63"/>
    <d v="2023-03-0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18"/>
    <d v="2023-03-02T00:00:00"/>
    <x v="63"/>
    <d v="2023-03-02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9"/>
    <d v="2023-03-02T00:00:00"/>
    <x v="63"/>
    <d v="2023-03-02T00:00:00"/>
    <n v="-72000"/>
    <n v="-72000"/>
    <x v="0"/>
    <n v="1"/>
    <n v="-72000"/>
    <n v="-7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0"/>
    <d v="2023-03-02T00:00:00"/>
    <x v="63"/>
    <d v="2023-03-02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3c87de5-f05f-459c-ab2a-2399a2406919"/>
    <d v="2023-03-02T00:00:00"/>
    <x v="63"/>
    <d v="2023-03-02T00:00:00"/>
    <n v="-0.0180740442"/>
    <n v="-0.0180740442"/>
    <x v="1"/>
    <n v="6.407310704960836"/>
    <n v="-0.1158060168845953"/>
    <n v="-0.1158060168845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b73b69bad0806251ff78e3e72140e7ce0f256061b514b513a3a7e00bbd78da"/>
    <n v="1"/>
    <n v="1"/>
  </r>
  <r>
    <s v="69e43c6c-923d-4648-a0b0-93a22dae42ef"/>
    <d v="2023-03-02T00:00:00"/>
    <x v="63"/>
    <d v="2023-03-02T00:00:00"/>
    <n v="-0.02252"/>
    <n v="-0.02252"/>
    <x v="1"/>
    <n v="6.407310704960836"/>
    <n v="-0.144292637075718"/>
    <n v="-0.1442926370757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2c5ef64a8d0be812ba84730bb7bcff1e0b0d55c2344edf1edf517793322a67d"/>
    <n v="1"/>
    <n v="1"/>
  </r>
  <r>
    <s v="c0544b05-8cf0-4857-a1c7-b8e3300007c1"/>
    <d v="2023-03-02T00:00:00"/>
    <x v="63"/>
    <d v="2023-03-02T00:00:00"/>
    <n v="-0.0240152"/>
    <n v="-0.0240152"/>
    <x v="1"/>
    <n v="6.407310704960836"/>
    <n v="-0.1538728480417755"/>
    <n v="-0.15387284804177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4a60e7442b3d2b59e993e51d495340299654f8389a03e39e3245d5ca025f128"/>
    <n v="1"/>
    <n v="1"/>
  </r>
  <r>
    <s v="2d2e8caa-5bd8-4dca-bcf0-cda68cdefba0"/>
    <d v="2023-03-02T00:00:00"/>
    <x v="63"/>
    <d v="2023-03-02T00:00:00"/>
    <n v="-0.0230891"/>
    <n v="-0.0230891"/>
    <x v="1"/>
    <n v="6.407310704960836"/>
    <n v="-0.1479390375979112"/>
    <n v="-0.14793903759791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d80634b78ef7f33fbe6b3b12cf24fd5bb68dd2b9a5196cac923b8d39b9bec68"/>
    <n v="1"/>
    <n v="1"/>
  </r>
  <r>
    <s v="7573487a-ffbe-4447-860b-c1fb6382de68"/>
    <d v="2023-03-02T00:00:00"/>
    <x v="63"/>
    <d v="2023-03-02T00:00:00"/>
    <n v="-0.1203280344"/>
    <n v="-0.1203280344"/>
    <x v="1"/>
    <n v="6.407310704960836"/>
    <n v="-0.7709791029180157"/>
    <n v="-0.770979102918015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76816973017781d29bff94af0c7f76246766f615aeec191943038c11ca6d05"/>
    <n v="1"/>
    <n v="1"/>
  </r>
  <r>
    <s v="b0bb1f4b-2e05-418c-9ff4-696f6f1a279d"/>
    <d v="2023-03-02T00:00:00"/>
    <x v="63"/>
    <d v="2023-03-02T00:00:00"/>
    <n v="-0.2193415328"/>
    <n v="-0.2193415328"/>
    <x v="1"/>
    <n v="6.407310704960836"/>
    <n v="-1.405389351151958"/>
    <n v="-1.4053893511519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739bfe9befb0a811fbebed991c3d19bdd64f406bdf6c7408e2c3ea22a46176"/>
    <n v="1"/>
    <n v="1"/>
  </r>
  <r>
    <s v="974642a4-78ba-4b74-a2c1-b12e3e061033"/>
    <d v="2023-03-02T00:00:00"/>
    <x v="63"/>
    <d v="2023-03-02T00:00:00"/>
    <n v="-0.0230744"/>
    <n v="-0.0230744"/>
    <x v="1"/>
    <n v="6.407310704960836"/>
    <n v="-0.1478448501305483"/>
    <n v="-0.14784485013054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5d09c0687ca462fa40dc896e088ce834165be7601e4192382bea1b8d4b2b15e"/>
    <n v="1"/>
    <n v="1"/>
  </r>
  <r>
    <s v="cdba563b-64b3-4042-ad78-aadfe8087bc1"/>
    <d v="2023-03-02T00:00:00"/>
    <x v="63"/>
    <d v="2023-03-02T00:00:00"/>
    <n v="-0.0519691572"/>
    <n v="-0.0519691572"/>
    <x v="1"/>
    <n v="6.407310704960836"/>
    <n v="-0.3329825372553525"/>
    <n v="-0.33298253725535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a4409df5a6e6e1f15cd8dfd718ed3c297bb7e04ffae494802720f0e6205170"/>
    <n v="1"/>
    <n v="1"/>
  </r>
  <r>
    <s v="c04ead1b-1527-48e7-a4c5-e08456471eae"/>
    <d v="2023-03-02T00:00:00"/>
    <x v="63"/>
    <d v="2023-03-02T00:00:00"/>
    <n v="13479.610784"/>
    <n v="13479.610784"/>
    <x v="5"/>
    <n v="5.221932114882507"/>
    <n v="70389.61244908617"/>
    <n v="70389.6124490861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3724"/>
    <d v="2023-03-01T00:00:00"/>
    <x v="64"/>
    <d v="2023-03-01T00:00:00"/>
    <n v="-1724.14"/>
    <n v="-1724.14"/>
    <x v="0"/>
    <n v="1"/>
    <n v="-1724.14"/>
    <n v="-1724.1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725"/>
    <d v="2023-03-01T00:00:00"/>
    <x v="64"/>
    <d v="2023-03-01T00:00:00"/>
    <n v="-5597.05"/>
    <n v="-5597.05"/>
    <x v="0"/>
    <n v="1"/>
    <n v="-5597.05"/>
    <n v="-5597.05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726"/>
    <d v="2023-03-01T00:00:00"/>
    <x v="64"/>
    <d v="2023-03-0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3727"/>
    <d v="2023-03-01T00:00:00"/>
    <x v="64"/>
    <d v="2023-03-01T00:00:00"/>
    <n v="-251.87"/>
    <n v="-251.87"/>
    <x v="0"/>
    <n v="1"/>
    <n v="-251.87"/>
    <n v="-251.87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28"/>
    <d v="2023-03-01T00:00:00"/>
    <x v="64"/>
    <d v="2023-03-01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729"/>
    <d v="2023-03-01T00:00:00"/>
    <x v="64"/>
    <d v="2023-03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660"/>
    <d v="2023-03-01T00:00:00"/>
    <x v="64"/>
    <d v="2023-03-01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61"/>
    <d v="2023-03-01T00:00:00"/>
    <x v="64"/>
    <d v="2023-03-01T00:00:00"/>
    <n v="192700.51"/>
    <n v="192700.51"/>
    <x v="0"/>
    <n v="1"/>
    <n v="192700.51"/>
    <n v="192700.51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1"/>
    <d v="2023-03-01T00:00:00"/>
    <x v="64"/>
    <d v="2023-03-01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2"/>
    <d v="2023-03-01T00:00:00"/>
    <x v="64"/>
    <d v="2023-03-01T00:00:00"/>
    <n v="-192700.51"/>
    <n v="-192700.51"/>
    <x v="0"/>
    <n v="1"/>
    <n v="-192700.51"/>
    <n v="-192700.51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d01037f6-76c5-469d-87ea-a0aedf965c77"/>
    <d v="2023-03-01T00:00:00"/>
    <x v="64"/>
    <d v="2023-03-01T00:00:00"/>
    <n v="-0.268173944"/>
    <n v="-0.268173944"/>
    <x v="1"/>
    <n v="6.51380927566441"/>
    <n v="-1.746833923918708"/>
    <n v="-1.7468339239187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ceae9db1caac6b4dcc95d2fba6e9c724f1cb4712e92a679609ed12a9376e6b"/>
    <n v="1"/>
    <n v="1"/>
  </r>
  <r>
    <s v="1a7c70dc-c2ce-4898-8481-54dea711ff13"/>
    <d v="2023-03-01T00:00:00"/>
    <x v="64"/>
    <d v="2023-03-01T00:00:00"/>
    <n v="-0.0255797"/>
    <n v="-0.0255797"/>
    <x v="1"/>
    <n v="6.51380927566441"/>
    <n v="-0.1666212871287129"/>
    <n v="-0.16662128712871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b9c05e9695126f9b0b7ff7c2c1b952c659adb063ba55ee61c81e06a537c1ad"/>
    <n v="1"/>
    <n v="1"/>
  </r>
  <r>
    <s v="54a3b857-699e-475f-9f69-7fc56196b215"/>
    <d v="2023-03-01T00:00:00"/>
    <x v="64"/>
    <d v="2023-03-01T00:00:00"/>
    <n v="-0.0243029"/>
    <n v="-0.0243029"/>
    <x v="1"/>
    <n v="6.51380927566441"/>
    <n v="-0.1583044554455446"/>
    <n v="-0.15830445544554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0b10a41765b3e9c9bb3ed28f74de7c3a7bf5ece7ec83b472194e1da16de8ff"/>
    <n v="1"/>
    <n v="1"/>
  </r>
  <r>
    <s v="02d4655a-d459-4fb1-81e3-48e322284daa"/>
    <d v="2023-03-01T00:00:00"/>
    <x v="64"/>
    <d v="2023-03-01T00:00:00"/>
    <n v="-0.0280535"/>
    <n v="-0.0280535"/>
    <x v="1"/>
    <n v="6.51380927566441"/>
    <n v="-0.1827351485148515"/>
    <n v="-0.182735148514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1df9f1ca99aee923cddfa0937af310a7751a681ba75ac2139254e94010f230"/>
    <n v="1"/>
    <n v="1"/>
  </r>
  <r>
    <s v="c3e7e8b0-ea73-4cf4-b07e-4309c45f8d3c"/>
    <d v="2023-03-01T00:00:00"/>
    <x v="64"/>
    <d v="2023-03-01T00:00:00"/>
    <n v="-0.0243806"/>
    <n v="-0.0243806"/>
    <x v="1"/>
    <n v="6.51380927566441"/>
    <n v="-0.1588105784262637"/>
    <n v="-0.15881057842626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c3e832e5bd2bdba20c62bc27caf64ba88f0ee38c1f166640834395ec4da60d"/>
    <n v="1"/>
    <n v="1"/>
  </r>
  <r>
    <s v="3bbdeced-fa3d-4a6d-b9d3-a97b7a24d049"/>
    <d v="2023-03-01T00:00:00"/>
    <x v="64"/>
    <d v="2023-03-01T00:00:00"/>
    <n v="-0.6933490740000001"/>
    <n v="-0.6933490740000001"/>
    <x v="1"/>
    <n v="6.51380927566441"/>
    <n v="-4.51634362949453"/>
    <n v="-4.516343629494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170a403cae5d50a14ccfd29c31ec66ccfcf58652c280c256c459981af5f56"/>
    <n v="1"/>
    <n v="1"/>
  </r>
  <r>
    <s v="f4359887-461e-4baf-a607-cacc70cdb10e"/>
    <d v="2023-03-01T00:00:00"/>
    <x v="64"/>
    <d v="2023-03-01T00:00:00"/>
    <n v="-0.05952617919999999"/>
    <n v="-0.05952617919999999"/>
    <x v="1"/>
    <n v="6.51380927566441"/>
    <n v="-0.3877421782178218"/>
    <n v="-0.3877421782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44b118451211143394482cb34455263cefde69bf6cb3132e2f0998e74d467"/>
    <n v="1"/>
    <n v="1"/>
  </r>
  <r>
    <s v="9edd247d-90bf-4ce6-8399-6a73810dcc3c"/>
    <d v="2023-03-01T00:00:00"/>
    <x v="64"/>
    <d v="2023-03-01T00:00:00"/>
    <n v="-0.0166450928"/>
    <n v="-0.0166450928"/>
    <x v="1"/>
    <n v="6.51380927566441"/>
    <n v="-0.1084229598749349"/>
    <n v="-0.10842295987493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2332d743b943911d33e7b6a4d48ec8c411a34a244ad8eb27054b1ecac10cf"/>
    <n v="1"/>
    <n v="1"/>
  </r>
  <r>
    <s v="3abc9b88-b1f7-4e53-b7bd-d0d62b7d975c"/>
    <d v="2023-03-01T00:00:00"/>
    <x v="64"/>
    <d v="2023-03-01T00:00:00"/>
    <n v="-0.3503898784"/>
    <n v="-0.3503898784"/>
    <x v="1"/>
    <n v="6.51380927566441"/>
    <n v="-2.282372840020845"/>
    <n v="-2.2823728400208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5954b0a0832473053a04fb6ac5631a2befd2bd97247da056f7ca6c1b600406"/>
    <n v="1"/>
    <n v="1"/>
  </r>
  <r>
    <s v="daddbd9b-7f50-458e-88db-f77274835e53"/>
    <d v="2023-03-01T00:00:00"/>
    <x v="64"/>
    <d v="2023-03-01T00:00:00"/>
    <n v="-0.5830121976"/>
    <n v="-0.5830121976"/>
    <x v="1"/>
    <n v="6.51380927566441"/>
    <n v="-3.797630260552372"/>
    <n v="-3.7976302605523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4a0a6debeff0571464de5156a6ce0be14b15ea8fcd2f0006acac8ab23c5016"/>
    <n v="1"/>
    <n v="1"/>
  </r>
  <r>
    <s v="e9cb26a0-afde-4c32-9b72-8679f31e0402"/>
    <d v="2023-03-01T00:00:00"/>
    <x v="64"/>
    <d v="2023-03-01T00:00:00"/>
    <n v="-0.0397139934"/>
    <n v="-0.0397139934"/>
    <x v="1"/>
    <n v="6.51380927566441"/>
    <n v="-0.2586893785825952"/>
    <n v="-0.25868937858259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e39d1a13af6dc37524c1a14f915a98ee94c595d9ba541a7eea98010b550f15"/>
    <n v="1"/>
    <n v="1"/>
  </r>
  <r>
    <s v="f3820698-5379-41f8-a767-ce76a9ff24d9"/>
    <d v="2023-03-01T00:00:00"/>
    <x v="64"/>
    <d v="2023-03-01T00:00:00"/>
    <n v="-0.0251954"/>
    <n v="-0.0251954"/>
    <x v="1"/>
    <n v="6.51380927566441"/>
    <n v="-0.1641180302240751"/>
    <n v="-0.16411803022407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0342371b58f18e8ebb32113be481c98d3216f8eb4c34806d9f2e84e656fca2"/>
    <n v="1"/>
    <n v="1"/>
  </r>
  <r>
    <s v="ee92585e-6691-4e75-bf69-a57840c62a01"/>
    <d v="2023-03-01T00:00:00"/>
    <x v="64"/>
    <d v="2023-03-01T00:00:00"/>
    <n v="-0.0259052"/>
    <n v="-0.0259052"/>
    <x v="1"/>
    <n v="6.51380927566441"/>
    <n v="-0.1687415320479417"/>
    <n v="-0.16874153204794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fe03355ac83917257b3fc830f57884fa86af1bdfa65d82928830c521502683a"/>
    <n v="1"/>
    <n v="1"/>
  </r>
  <r>
    <s v="48b78559-111e-4b9f-9a3b-a849f3d98bdf"/>
    <d v="2023-03-01T00:00:00"/>
    <x v="64"/>
    <d v="2023-03-01T00:00:00"/>
    <n v="-0.0267305"/>
    <n v="-0.0267305"/>
    <x v="1"/>
    <n v="6.51380927566441"/>
    <n v="-0.1741173788431475"/>
    <n v="-0.174117378843147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06cb6e862a6564ad36f3f0de4c4b0f9dd0504434c03cb658329446c34af2c8e"/>
    <n v="1"/>
    <n v="1"/>
  </r>
  <r>
    <s v="a923083f-9a47-4839-998c-a3f3afd96cc8"/>
    <d v="2023-03-01T00:00:00"/>
    <x v="64"/>
    <d v="2023-03-01T00:00:00"/>
    <n v="-0.0257099"/>
    <n v="-0.0257099"/>
    <x v="1"/>
    <n v="6.51380927566441"/>
    <n v="-0.1674693850964044"/>
    <n v="-0.167469385096404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945aaa436abb02a1fa2ab0fb4a6bc3a0b12ff8c84a7329b4c9bfccbc1efc0c"/>
    <n v="1"/>
    <n v="1"/>
  </r>
  <r>
    <s v="14bfb93b-d4cc-456a-91ed-e4d2dedf8d61"/>
    <d v="2023-03-01T00:00:00"/>
    <x v="64"/>
    <d v="2023-03-01T00:00:00"/>
    <n v="-0.025061"/>
    <n v="-0.025061"/>
    <x v="1"/>
    <n v="6.51380927566441"/>
    <n v="-0.1632425742574258"/>
    <n v="-0.16324257425742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7a7ff10dd1546fbb06406b269694074834c6feb10b77da58fc298657dcd699"/>
    <n v="1"/>
    <n v="1"/>
  </r>
  <r>
    <s v="7f48cdc4-7ccd-486d-bc43-2b5ff33f6ac0"/>
    <d v="2023-03-01T00:00:00"/>
    <x v="64"/>
    <d v="2023-03-01T00:00:00"/>
    <n v="-0.1582120572"/>
    <n v="-0.1582120572"/>
    <x v="1"/>
    <n v="6.51380927566441"/>
    <n v="-1.030563165711308"/>
    <n v="-1.0305631657113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79b87fcc949492e673d39d1c5644c61fc1145b6d1e720ac99784fdf10e4193"/>
    <n v="1"/>
    <n v="1"/>
  </r>
  <r>
    <s v="4f1d9a23-ca35-425e-8372-acf5b28a4555"/>
    <d v="2023-03-01T00:00:00"/>
    <x v="64"/>
    <d v="2023-03-01T00:00:00"/>
    <n v="-0.601827958"/>
    <n v="-0.601827958"/>
    <x v="1"/>
    <n v="6.51380927566441"/>
    <n v="-3.920192535174571"/>
    <n v="-3.920192535174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34d7b35dbd311dd42f1b814b05fc101e83ffc378b0cf6925bd0776e5da1fa2"/>
    <n v="1"/>
    <n v="1"/>
  </r>
  <r>
    <s v="4cabc807-4937-4e8e-b0fe-d453e0370e99"/>
    <d v="2023-03-01T00:00:00"/>
    <x v="64"/>
    <d v="2023-03-01T00:00:00"/>
    <n v="-0.8473939883999999"/>
    <n v="-0.8473939883999999"/>
    <x v="1"/>
    <n v="6.51380927566441"/>
    <n v="-5.519762821782178"/>
    <n v="-5.5197628217821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5722abcc8b24a5c6d1417823965ea42edbf69a4093af859cd20ed8c9490dc9"/>
    <n v="1"/>
    <n v="1"/>
  </r>
  <r>
    <s v="e5acd1ad-de35-4fca-a6fb-7fbb81535dde"/>
    <d v="2023-03-01T00:00:00"/>
    <x v="64"/>
    <d v="2023-03-01T00:00:00"/>
    <n v="-0.3843341308"/>
    <n v="-0.3843341308"/>
    <x v="1"/>
    <n v="6.51380927566441"/>
    <n v="-2.503479226159459"/>
    <n v="-2.5034792261594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bf6597b14d030c8221feb57e88be18cf0163def07f85a45b08160d241e895"/>
    <n v="1"/>
    <n v="1"/>
  </r>
  <r>
    <s v="f715e4ee-7311-4ccd-bf45-9de91e1eff76"/>
    <d v="2023-03-01T00:00:00"/>
    <x v="64"/>
    <d v="2023-03-01T00:00:00"/>
    <n v="-0.3729528836"/>
    <n v="-0.3729528836"/>
    <x v="1"/>
    <n v="6.51380927566441"/>
    <n v="-2.429343952579469"/>
    <n v="-2.429343952579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abf4bf428a602fe5989e37d9ec737293e2e7c5e77051d4a036ca296607fcd1"/>
    <n v="1"/>
    <n v="1"/>
  </r>
  <r>
    <s v="af4472ec-d6a3-4b0b-927b-262904c8647f"/>
    <d v="2023-03-01T00:00:00"/>
    <x v="64"/>
    <d v="2023-03-01T00:00:00"/>
    <n v="-0.2831840576"/>
    <n v="-0.2831840576"/>
    <x v="1"/>
    <n v="6.51380927566441"/>
    <n v="-1.844606941115164"/>
    <n v="-1.8446069411151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2ab8a885679c9118f7d36b00d7431312db03d5911f51298272c4365b5967"/>
    <n v="1"/>
    <n v="1"/>
  </r>
  <r>
    <s v="c4ddedc7-0c3d-45fe-9774-ef9982417da6"/>
    <d v="2023-03-01T00:00:00"/>
    <x v="64"/>
    <d v="2023-03-01T00:00:00"/>
    <n v="-0.0236057"/>
    <n v="-0.0236057"/>
    <x v="1"/>
    <n v="6.51380927566441"/>
    <n v="-0.1537630276185513"/>
    <n v="-0.153763027618551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60ecc03439548a7022a1442ca1c69de3a526973fa71b023192da28d647fd35"/>
    <n v="1"/>
    <n v="1"/>
  </r>
  <r>
    <s v="4797e8f9-48c8-46f7-9a40-a8966f0e2d65"/>
    <d v="2023-03-01T00:00:00"/>
    <x v="64"/>
    <d v="2023-03-01T00:00:00"/>
    <n v="-0.0235385"/>
    <n v="-0.0235385"/>
    <x v="1"/>
    <n v="6.51380927566441"/>
    <n v="-0.1533252996352267"/>
    <n v="-0.15332529963522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a45aa7932d292813792207568a0f42dd9d65411ced49db4fd134c48403a0cc7"/>
    <n v="1"/>
    <n v="1"/>
  </r>
  <r>
    <s v="a75097b3-c400-4ad8-804c-d17a0f1c66e5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c319c6126eb71c7eb9df963ce6bb0cb823528b085ff4b650f61782288afd3f9"/>
    <n v="1"/>
    <n v="1"/>
  </r>
  <r>
    <s v="4171fd4a-30a5-4186-bb6e-58752cc43291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adaa06ee256086bc52b875a16108c6748796d2bfba5aa8ee0c68060da30c16f"/>
    <n v="1"/>
    <n v="1"/>
  </r>
  <r>
    <s v="beeb382c-c31e-4da0-b739-4c940b53636e"/>
    <d v="2023-03-01T00:00:00"/>
    <x v="64"/>
    <d v="2023-03-01T00:00:00"/>
    <n v="-0.0252437"/>
    <n v="-0.0252437"/>
    <x v="1"/>
    <n v="6.51380927566441"/>
    <n v="-0.1644326472120897"/>
    <n v="-0.16443264721208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04a0f27a0110b5199abf0ce7de5a312f0d5d8457e4acd9a90735ea1db0c7e0f"/>
    <n v="1"/>
    <n v="1"/>
  </r>
  <r>
    <s v="cfd339de-3e00-4404-919b-bee1df70d1de"/>
    <d v="2023-03-01T00:00:00"/>
    <x v="64"/>
    <d v="2023-03-01T00:00:00"/>
    <n v="-0.0237548"/>
    <n v="-0.0237548"/>
    <x v="1"/>
    <n v="6.51380927566441"/>
    <n v="-0.1547342365815529"/>
    <n v="-0.15473423658155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e46a06b4df70d92e4d2d58a93f14aa58461711a58c2bacc22d32d65a0ae6e8c"/>
    <n v="1"/>
    <n v="1"/>
  </r>
  <r>
    <s v="49b4fb8f-b908-4a61-a255-83cfdb0fd818"/>
    <d v="2023-03-01T00:00:00"/>
    <x v="64"/>
    <d v="2023-03-01T00:00:00"/>
    <n v="-0.3424531992"/>
    <n v="-0.3424531992"/>
    <x v="1"/>
    <n v="6.51380927566441"/>
    <n v="-2.230674825429912"/>
    <n v="-2.230674825429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a2a1f99ee2640065e8b4cc4ddf992cee010fac0af9fcaf7ef9ae2bb7f514e0"/>
    <n v="1"/>
    <n v="1"/>
  </r>
  <r>
    <s v="3deeedb8-abb6-45a0-b8df-85ee51c6c842"/>
    <d v="2023-03-01T00:00:00"/>
    <x v="64"/>
    <d v="2023-03-01T00:00:00"/>
    <n v="-0.06300623280000001"/>
    <n v="-0.06300623280000001"/>
    <x v="1"/>
    <n v="6.51380927566441"/>
    <n v="-0.4104105836373112"/>
    <n v="-0.4104105836373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c1987c287b50aa27443457b708dcba8b6e23dec772d52405a287e17e955051"/>
    <n v="1"/>
    <n v="1"/>
  </r>
  <r>
    <s v="02e097e7-e4a5-4045-8752-f3e62af48751"/>
    <d v="2023-03-01T00:00:00"/>
    <x v="64"/>
    <d v="2023-03-01T00:00:00"/>
    <n v="-0.2603940768"/>
    <n v="-0.2603940768"/>
    <x v="1"/>
    <n v="6.51380927566441"/>
    <n v="-1.696157352787911"/>
    <n v="-1.6961573527879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56e5f83b9b894d9f08e04b0ccd0796eae807d9bd02173923e072316ea5ebd"/>
    <n v="1"/>
    <n v="1"/>
  </r>
  <r>
    <s v="3231710c-cb3c-488e-bcb3-399e99cb7491"/>
    <d v="2023-03-01T00:00:00"/>
    <x v="64"/>
    <d v="2023-03-01T00:00:00"/>
    <n v="-0.3373276464"/>
    <n v="-0.3373276464"/>
    <x v="1"/>
    <n v="6.51380927566441"/>
    <n v="-2.197287952058364"/>
    <n v="-2.1972879520583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397a1b4e24403b8a1ef68077b4e8a89d1355d4c636615cb590cb03a2e9d489"/>
    <n v="1"/>
    <n v="1"/>
  </r>
  <r>
    <s v="43495e06-1ef6-4a4b-8240-37f0a62c5130"/>
    <d v="2023-03-01T00:00:00"/>
    <x v="64"/>
    <d v="2023-03-01T00:00:00"/>
    <n v="-0.024263"/>
    <n v="-0.024263"/>
    <x v="1"/>
    <n v="6.51380927566441"/>
    <n v="-0.1580445544554456"/>
    <n v="-0.158044554455445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e72e38abd3ab6bc30183090b2ba2e7aef84a0d627538b3d6846984cd8bbfae"/>
    <n v="1"/>
    <n v="1"/>
  </r>
  <r>
    <s v="a22e663f-87bf-4cdd-a8f3-dc4922950b44"/>
    <d v="2023-03-01T00:00:00"/>
    <x v="64"/>
    <d v="2023-03-01T00:00:00"/>
    <n v="-0.0244604"/>
    <n v="-0.0244604"/>
    <x v="1"/>
    <n v="6.51380927566441"/>
    <n v="-0.1593303804064617"/>
    <n v="-0.15933038040646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14e1ec054ef14fc0326f653204bda05c160eed91728ac30402ed07095dc2e1f"/>
    <n v="1"/>
    <n v="1"/>
  </r>
  <r>
    <s v="7543d2fe-5269-408b-8af5-c985ab50d745"/>
    <d v="2023-03-01T00:00:00"/>
    <x v="64"/>
    <d v="2023-03-01T00:00:00"/>
    <n v="-0.0245066"/>
    <n v="-0.0245066"/>
    <x v="1"/>
    <n v="6.51380927566441"/>
    <n v="-0.1596313183949974"/>
    <n v="-0.15963131839499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c92cf78627a2c407fdd21f919b3a7ce1f4dd1553b483b568bffd9dd5a983950"/>
    <n v="1"/>
    <n v="1"/>
  </r>
  <r>
    <s v="e5c372d4-4d7b-4544-8279-c98ef93cf7d5"/>
    <d v="2023-03-01T00:00:00"/>
    <x v="64"/>
    <d v="2023-03-01T00:00:00"/>
    <n v="-0.0301283"/>
    <n v="-0.0301283"/>
    <x v="1"/>
    <n v="6.51380927566441"/>
    <n v="-0.19625"/>
    <n v="-0.1962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ebb4d603179829ee459226b400971251172c984b53c3784ef3787590102f5ec"/>
    <n v="1"/>
    <n v="1"/>
  </r>
  <r>
    <s v="3ba6c74b-7e5c-4af9-9647-6b9a06ee3c8e"/>
    <d v="2023-03-01T00:00:00"/>
    <x v="64"/>
    <d v="2023-03-01T00:00:00"/>
    <n v="-0.0246158"/>
    <n v="-0.0246158"/>
    <x v="1"/>
    <n v="6.51380927566441"/>
    <n v="-0.1603426263679"/>
    <n v="-0.1603426263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5104ae7a93b045af771ca6371cdba87b4a2b01aa8d6bfed97a832a73630de3b"/>
    <n v="1"/>
    <n v="1"/>
  </r>
  <r>
    <s v="5ee50228-f2c1-4f5f-a49d-dde154fd54a6"/>
    <d v="2023-03-01T00:00:00"/>
    <x v="64"/>
    <d v="2023-03-01T00:00:00"/>
    <n v="-0.0187073978"/>
    <n v="-0.0187073978"/>
    <x v="1"/>
    <n v="6.51380927566441"/>
    <n v="-0.121856421313184"/>
    <n v="-0.1218564213131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7c5eaa5cf7b9e1f4c7099224c62da423e4f58142f147b2fca357dd4c833f2"/>
    <n v="1"/>
    <n v="1"/>
  </r>
  <r>
    <s v="ab450255-e46f-4820-ad2d-56e7ddbdd6f1"/>
    <d v="2023-03-01T00:00:00"/>
    <x v="64"/>
    <d v="2023-03-01T00:00:00"/>
    <n v="-0.6419335615999999"/>
    <n v="-0.6419335615999999"/>
    <x v="1"/>
    <n v="6.51380927566441"/>
    <n v="-4.18143278791037"/>
    <n v="-4.181432787910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5be6011f608b59fffa97d70da018061fd6de78242848adc9fba00054e61eda"/>
    <n v="1"/>
    <n v="1"/>
  </r>
  <r>
    <s v="370b5976-70af-43ec-a323-397e7e58e442"/>
    <d v="2023-03-01T00:00:00"/>
    <x v="64"/>
    <d v="2023-03-01T00:00:00"/>
    <n v="-0.2429391824"/>
    <n v="-0.2429391824"/>
    <x v="1"/>
    <n v="6.51380927566441"/>
    <n v="-1.582459499739448"/>
    <n v="-1.5824594997394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91210fb46a0072dbb1fb193c018ef4d903849882d8696a38c3b3e37e643a3b"/>
    <n v="1"/>
    <n v="1"/>
  </r>
  <r>
    <s v="0e761512-434f-47aa-8276-c9f7f462260d"/>
    <d v="2023-03-01T00:00:00"/>
    <x v="64"/>
    <d v="2023-03-01T00:00:00"/>
    <n v="-0.0778416064"/>
    <n v="-0.0778416064"/>
    <x v="1"/>
    <n v="6.51380927566441"/>
    <n v="-0.5070453778009381"/>
    <n v="-0.50704537780093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73b0ab963385ccbb0a8df8ca6ba9d09f602fae60e55728a0ba1193fd041ade"/>
    <n v="1"/>
    <n v="1"/>
  </r>
  <r>
    <s v="f895b37c-da2e-4894-91e9-d7ae3683440b"/>
    <d v="2023-03-01T00:00:00"/>
    <x v="64"/>
    <d v="2023-03-01T00:00:00"/>
    <n v="-0.05595744"/>
    <n v="-0.05595744"/>
    <x v="1"/>
    <n v="6.51380927566441"/>
    <n v="-0.3644960917144347"/>
    <n v="-0.36449609171443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694413b0259dc3f766fc8efef1307787b3857e6f966b02cd9b41da76d44a1f"/>
    <n v="1"/>
    <n v="1"/>
  </r>
  <r>
    <s v="84db6fdf-5f32-41ef-99ee-2ea6966ea6ff"/>
    <d v="2023-03-01T00:00:00"/>
    <x v="64"/>
    <d v="2023-03-01T00:00:00"/>
    <n v="-0.5386346128"/>
    <n v="-0.5386346128"/>
    <x v="1"/>
    <n v="6.51380927566441"/>
    <n v="-3.508563137050548"/>
    <n v="-3.5085631370505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71c0f5b8352f4a118f44a4d4bd38e958a6e195916f4ceae3d71fac66125b19"/>
    <n v="1"/>
    <n v="1"/>
  </r>
  <r>
    <s v="6821fa77-d3d9-483c-9f5c-9ad25b2c3ca7"/>
    <d v="2023-03-01T00:00:00"/>
    <x v="64"/>
    <d v="2023-03-01T00:00:00"/>
    <n v="-0.0252058542"/>
    <n v="-0.0252058542"/>
    <x v="1"/>
    <n v="6.51380927566441"/>
    <n v="-0.1641861268890047"/>
    <n v="-0.1641861268890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64dae30c905d7601702cfc46a105d4807286d7ef90360771fb949a75dd6efc"/>
    <n v="1"/>
    <n v="1"/>
  </r>
  <r>
    <s v="e51d91ba-b289-4424-8cb2-2953d0c38139"/>
    <d v="2023-03-01T00:00:00"/>
    <x v="64"/>
    <d v="2023-03-01T00:00:00"/>
    <n v="-0.532370208"/>
    <n v="-0.532370208"/>
    <x v="1"/>
    <n v="6.51380927566441"/>
    <n v="-3.467757998957791"/>
    <n v="-3.4677579989577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f3be118d65237de3e262747b8f4d018694b70a1e4b9682836bd545fe544dcc"/>
    <n v="1"/>
    <n v="1"/>
  </r>
  <r>
    <s v="7a5e455b-3c3a-4849-89b0-1ef5d0118ca3"/>
    <d v="2023-03-01T00:00:00"/>
    <x v="64"/>
    <d v="2023-03-01T00:00:00"/>
    <n v="-0.0256805"/>
    <n v="-0.0256805"/>
    <x v="1"/>
    <n v="6.51380927566441"/>
    <n v="-0.1672778791036999"/>
    <n v="-0.167277879103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5c3e222739ccfc01d97c80dd23f1df9197e83b40c34c07ac3b6f555c24eff3e"/>
    <n v="1"/>
    <n v="1"/>
  </r>
  <r>
    <s v="0b6c9e49-177c-4b3f-9bfa-20ee20fa921c"/>
    <d v="2023-03-01T00:00:00"/>
    <x v="64"/>
    <d v="2023-03-01T00:00:00"/>
    <n v="-0.023927"/>
    <n v="-0.023927"/>
    <x v="1"/>
    <n v="6.51380927566441"/>
    <n v="-0.1558559145388223"/>
    <n v="-0.155855914538822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8735b94d05a0048b7b5d025999caa7aacc8b12a56affd4e500569385707ef23"/>
    <n v="1"/>
    <n v="1"/>
  </r>
  <r>
    <s v="539101d2-af33-4d17-9735-a1c1854acf5d"/>
    <d v="2023-03-01T00:00:00"/>
    <x v="64"/>
    <d v="2023-03-01T00:00:00"/>
    <n v="-0.0242252"/>
    <n v="-0.0242252"/>
    <x v="1"/>
    <n v="6.51380927566441"/>
    <n v="-0.1577983324648255"/>
    <n v="-0.15779833246482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a9a9336ba913c3de5562e2f1c4716a888a8255d31fe4901ece3ec495963586b"/>
    <n v="1"/>
    <n v="1"/>
  </r>
  <r>
    <s v="3730"/>
    <d v="2023-02-28T00:00:00"/>
    <x v="65"/>
    <d v="2023-02-28T00:00:00"/>
    <n v="-264.91"/>
    <n v="-264.91"/>
    <x v="0"/>
    <n v="1"/>
    <n v="-264.91"/>
    <n v="-264.91"/>
    <n v="1"/>
    <m/>
    <s v="Cartão de Crédito - Conta Simples"/>
    <s v="Discord"/>
    <n v="100"/>
    <m/>
    <s v="Discord"/>
    <m/>
    <s v="Mee6 Discord"/>
    <m/>
    <s v="Cartão de Crédito - Conta Simples"/>
    <m/>
    <x v="30"/>
    <s v="Software"/>
    <s v="Technology &amp; Infrastructure"/>
    <s v="Technology &amp; Infrastructure"/>
    <s v="Technology &amp; Infrastructure"/>
    <x v="3"/>
    <m/>
    <m/>
    <n v="0"/>
    <n v="0"/>
  </r>
  <r>
    <s v="3731"/>
    <d v="2023-02-28T00:00:00"/>
    <x v="65"/>
    <d v="2023-02-28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732"/>
    <d v="2023-02-28T00:00:00"/>
    <x v="65"/>
    <d v="2023-02-28T00:00:00"/>
    <n v="-46.5"/>
    <n v="-46.5"/>
    <x v="0"/>
    <n v="1"/>
    <n v="-46.5"/>
    <n v="-46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733"/>
    <d v="2023-02-28T00:00:00"/>
    <x v="65"/>
    <d v="2023-02-28T00:00:00"/>
    <n v="-603.11"/>
    <n v="-603.11"/>
    <x v="0"/>
    <n v="1"/>
    <n v="-603.11"/>
    <n v="-603.11"/>
    <n v="1"/>
    <m/>
    <s v="Conta Simples"/>
    <s v="Lumx Studios S/A"/>
    <n v="100"/>
    <s v="Conselho"/>
    <s v="Lumx Studios S/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734"/>
    <d v="2023-02-28T00:00:00"/>
    <x v="65"/>
    <d v="2023-02-28T00:00:00"/>
    <n v="-14.25"/>
    <n v="-14.25"/>
    <x v="0"/>
    <n v="1"/>
    <n v="-14.25"/>
    <n v="-14.25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735"/>
    <d v="2023-02-28T00:00:00"/>
    <x v="65"/>
    <d v="2023-02-28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414"/>
    <d v="2023-02-28T00:00:00"/>
    <x v="65"/>
    <d v="2023-02-28T00:00:00"/>
    <n v="28.55"/>
    <n v="28.55"/>
    <x v="0"/>
    <n v="1"/>
    <n v="28.55"/>
    <n v="28.5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7"/>
    <d v="2023-02-28T00:00:00"/>
    <x v="65"/>
    <d v="2023-02-28T00:00:00"/>
    <n v="4.84"/>
    <n v="4.84"/>
    <x v="0"/>
    <n v="1"/>
    <n v="4.84"/>
    <n v="4.84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62"/>
    <d v="2023-02-28T00:00:00"/>
    <x v="65"/>
    <d v="2023-02-28T00:00:00"/>
    <n v="1000"/>
    <n v="1000"/>
    <x v="0"/>
    <n v="1"/>
    <n v="1000"/>
    <n v="1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23"/>
    <d v="2023-02-28T00:00:00"/>
    <x v="65"/>
    <d v="2023-02-28T00:00:00"/>
    <n v="-1000"/>
    <n v="-1000"/>
    <x v="0"/>
    <n v="1"/>
    <n v="-1000"/>
    <n v="-1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bfe40948-579c-4d23-8822-22b387dfd909"/>
    <d v="2023-02-28T00:00:00"/>
    <x v="65"/>
    <d v="2023-02-28T00:00:00"/>
    <n v="-0.09879181126730301"/>
    <n v="-0.09879181126730301"/>
    <x v="3"/>
    <n v="8406.024096385543"/>
    <n v="-830.4463460385218"/>
    <n v="-830.4463460385218"/>
    <n v="1"/>
    <m/>
    <s v="Helper"/>
    <s v="Bruno Leão - Pessoal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a1016a02c1ff24ce0165cc8d0cef2c54fd2668813739c2e2b4190ae7f8f8ac4"/>
    <n v="1"/>
    <n v="1"/>
  </r>
  <r>
    <s v="784bfd8a-3fee-496a-a351-17f6812c3e4e"/>
    <d v="2023-02-28T00:00:00"/>
    <x v="65"/>
    <d v="2023-02-28T00:00:00"/>
    <n v="0.1"/>
    <n v="0.1"/>
    <x v="3"/>
    <n v="8406.024096385543"/>
    <n v="840.6024096385544"/>
    <n v="840.602409638554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5b9deb23dbc76e0ecfd2e111886d413ff95af06d873dba6b597858cdab8457e"/>
    <n v="1"/>
    <n v="1"/>
  </r>
  <r>
    <s v="47423436-5e3e-4405-a98c-44cc5506a52f"/>
    <d v="2023-02-28T00:00:00"/>
    <x v="65"/>
    <d v="2023-02-28T00:00:00"/>
    <n v="2e-05"/>
    <n v="2e-05"/>
    <x v="3"/>
    <n v="8406.024096385543"/>
    <n v="0.1681204819277109"/>
    <n v="0.168120481927710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125f24f3c8878ebc44dc0ea2f7a571e8db1cb4575c81d7222106f6a3978ae72"/>
    <n v="1"/>
    <n v="1"/>
  </r>
  <r>
    <s v="e1c1ece6-a742-44e3-81bd-5e10a5f49f34"/>
    <d v="2023-02-28T00:00:00"/>
    <x v="65"/>
    <d v="2023-02-28T00:00:00"/>
    <n v="0.0003"/>
    <n v="0.0003"/>
    <x v="3"/>
    <n v="8406.024096385543"/>
    <n v="2.521807228915663"/>
    <n v="2.52180722891566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13f1ed487660a7603d406fee7e1c695733fd9a4f66b331075ce9cb9019056aa"/>
    <n v="1"/>
    <n v="1"/>
  </r>
  <r>
    <s v="e1b55626-c45e-4242-b5c2-56ecad88cd19"/>
    <d v="2023-02-28T00:00:00"/>
    <x v="65"/>
    <d v="2023-02-28T00:00:00"/>
    <n v="-0.0257246"/>
    <n v="-0.0257246"/>
    <x v="1"/>
    <n v="6.265060240963855"/>
    <n v="-0.1611661686746988"/>
    <n v="-0.161166168674698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2e41619158b2e2ec77559db042675340e7cf9513dcc618f98947af329d648bc"/>
    <n v="1"/>
    <n v="1"/>
  </r>
  <r>
    <s v="97559c7c-363e-45cb-9d3e-b3e0ac1b08bb"/>
    <d v="2023-02-28T00:00:00"/>
    <x v="65"/>
    <d v="2023-02-28T00:00:00"/>
    <n v="-0.0266675"/>
    <n v="-0.0266675"/>
    <x v="1"/>
    <n v="6.265060240963855"/>
    <n v="-0.1670734939759036"/>
    <n v="-0.16707349397590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dd0372e935d00587a0826215962c1802b406cc7abe0f96f6d9e1a51c50144e"/>
    <n v="1"/>
    <n v="1"/>
  </r>
  <r>
    <s v="1cdadf02-74ab-45cc-8d06-8cbaf0a0648c"/>
    <d v="2023-02-28T00:00:00"/>
    <x v="65"/>
    <d v="2023-02-28T00:00:00"/>
    <n v="-0.03273641405834657"/>
    <n v="-0.03273641405834657"/>
    <x v="1"/>
    <n v="6.265060240963855"/>
    <n v="-0.2050956061486773"/>
    <n v="-0.2050956061486773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a8a254d4d53182bc6b3626e9a520f0944f2e23e538f111678e7b431763e8ebd4"/>
    <n v="1"/>
    <n v="1"/>
  </r>
  <r>
    <s v="01080000-0873-4cf8-97bb-5e238e064220"/>
    <d v="2023-02-28T00:00:00"/>
    <x v="65"/>
    <d v="2023-02-28T00:00:00"/>
    <n v="-0.06905323319999999"/>
    <n v="-0.06905323319999999"/>
    <x v="1"/>
    <n v="6.265060240963855"/>
    <n v="-0.4326226658313252"/>
    <n v="-0.43262266583132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7c769e8b0fbf10054a5830d51a103e1dc08583b6e420fa2f3b9341a9765af2"/>
    <n v="1"/>
    <n v="1"/>
  </r>
  <r>
    <s v="00f57533-52f4-4fbb-b8e5-d78513463039"/>
    <d v="2023-02-28T00:00:00"/>
    <x v="65"/>
    <d v="2023-02-28T00:00:00"/>
    <n v="-0.0164642928"/>
    <n v="-0.0164642928"/>
    <x v="1"/>
    <n v="6.265060240963855"/>
    <n v="-0.1031497862168675"/>
    <n v="-0.10314978621686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5002ed80a097aabd2c8ba9b94685fda84d74ffcacab6eb78d71a234a711759"/>
    <n v="1"/>
    <n v="1"/>
  </r>
  <r>
    <s v="1d544512-593c-46d8-b1d3-cf9cf85d104c"/>
    <d v="2023-02-28T00:00:00"/>
    <x v="65"/>
    <d v="2023-02-28T00:00:00"/>
    <n v="-0.0548206498"/>
    <n v="-0.0548206498"/>
    <x v="1"/>
    <n v="6.265060240963855"/>
    <n v="-0.3434546734457831"/>
    <n v="-0.34345467344578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5daf8a78dd5c9774cc367b4a60602bcd0ce01cec6afb54131a7591d8846c93"/>
    <n v="1"/>
    <n v="1"/>
  </r>
  <r>
    <s v="54c51609-c464-47f8-a114-ccb591d3dfa8"/>
    <d v="2023-02-28T00:00:00"/>
    <x v="65"/>
    <d v="2023-02-28T00:00:00"/>
    <n v="-0.0571212656"/>
    <n v="-0.0571212656"/>
    <x v="1"/>
    <n v="6.265060240963855"/>
    <n v="-0.3578681700240964"/>
    <n v="-0.35786817002409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02d926f998d46ad9c3bef0a0c0294bacd422a98bff2ff33ebe8fb1038f5a7b"/>
    <n v="1"/>
    <n v="1"/>
  </r>
  <r>
    <s v="4ccbf860-6df2-45f2-b14e-a6cba46df86c"/>
    <d v="2023-02-28T00:00:00"/>
    <x v="65"/>
    <d v="2023-02-28T00:00:00"/>
    <n v="-0.0323774"/>
    <n v="-0.0323774"/>
    <x v="1"/>
    <n v="6.265060240963855"/>
    <n v="-0.2028463614457831"/>
    <n v="-0.202846361445783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2efd084a09491e875b1f4418f3c4bc6750581e045cfa6a9b096078f09f42121"/>
    <n v="1"/>
    <n v="1"/>
  </r>
  <r>
    <s v="167bad67-2112-44bb-8ed9-abe0e6401810"/>
    <d v="2023-02-28T00:00:00"/>
    <x v="65"/>
    <d v="2023-02-28T00:00:00"/>
    <n v="-0.0330809"/>
    <n v="-0.0330809"/>
    <x v="1"/>
    <n v="6.265060240963855"/>
    <n v="-0.2072538313253012"/>
    <n v="-0.20725383132530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63f690e1346f5a5f25d17c6fdcf864a0af0417bc73a76fd04cf6671bd3ea6e"/>
    <n v="1"/>
    <n v="1"/>
  </r>
  <r>
    <s v="546b8018-e85a-4e0f-b460-2ec30b0012d9"/>
    <d v="2023-02-28T00:00:00"/>
    <x v="65"/>
    <d v="2023-02-28T00:00:00"/>
    <n v="-0.0311430288"/>
    <n v="-0.0311430288"/>
    <x v="1"/>
    <n v="6.265060240963855"/>
    <n v="-0.1951129515180723"/>
    <n v="-0.19511295151807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b42506bc379e2fa44aeddc77ff6e6f5d268afd7be42fe77bdb65b71611414d"/>
    <n v="1"/>
    <n v="1"/>
  </r>
  <r>
    <s v="4b787b1c-893e-47a8-b3ea-da2b2bcecd87"/>
    <d v="2023-02-28T00:00:00"/>
    <x v="65"/>
    <d v="2023-02-28T00:00:00"/>
    <n v="-0.093250614"/>
    <n v="-0.093250614"/>
    <x v="1"/>
    <n v="6.265060240963855"/>
    <n v="-0.5842207142168674"/>
    <n v="-0.58422071421686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427de7aa769ffb52b51fe1ff5009939c86e16a4e82f23d013acadc53fa48af"/>
    <n v="1"/>
    <n v="1"/>
  </r>
  <r>
    <s v="fb870e13-1f3e-4860-834e-2c1f45897d2d"/>
    <d v="2023-02-28T00:00:00"/>
    <x v="65"/>
    <d v="2023-02-28T00:00:00"/>
    <n v="-0.0296987496"/>
    <n v="-0.0296987496"/>
    <x v="1"/>
    <n v="6.265060240963855"/>
    <n v="-0.1860644553253012"/>
    <n v="-0.18606445532530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ec6fbc4fdadd0274127cd04ab6b15be95235b6a72efafd7bc63bda7b1d9530"/>
    <n v="1"/>
    <n v="1"/>
  </r>
  <r>
    <s v="e8e28ebc-33e8-4959-a46e-438083c3be57"/>
    <d v="2023-02-28T00:00:00"/>
    <x v="65"/>
    <d v="2023-02-28T00:00:00"/>
    <n v="-0.0154640178"/>
    <n v="-0.0154640178"/>
    <x v="1"/>
    <n v="6.265060240963855"/>
    <n v="-0.09688300308433735"/>
    <n v="-0.09688300308433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c36ab72b29cf48bd68a0eaaba3563921ae12001e50d3f12015b39d9039a697"/>
    <n v="1"/>
    <n v="1"/>
  </r>
  <r>
    <s v="9fab65f5-2b24-4576-8fb9-c7c26ad6a52d"/>
    <d v="2023-02-28T00:00:00"/>
    <x v="65"/>
    <d v="2023-02-28T00:00:00"/>
    <n v="-0.0296516"/>
    <n v="-0.0296516"/>
    <x v="1"/>
    <n v="6.265060240963855"/>
    <n v="-0.1857690602409638"/>
    <n v="-0.185769060240963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550530413ac68e2d0fab022fcbf42f5b19397f360e03c73b633d65aecc7113"/>
    <n v="1"/>
    <n v="1"/>
  </r>
  <r>
    <s v="ad5414d6-3b3f-40d6-9104-ebcc04e87145"/>
    <d v="2023-02-28T00:00:00"/>
    <x v="65"/>
    <d v="2023-02-28T00:00:00"/>
    <n v="-0.0241895"/>
    <n v="-0.0241895"/>
    <x v="1"/>
    <n v="6.265060240963855"/>
    <n v="-0.1515486746987952"/>
    <n v="-0.15154867469879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71482684b52aea6545d36a457841705de5d38f585eb3f16860f3d8cd249a9d"/>
    <n v="1"/>
    <n v="1"/>
  </r>
  <r>
    <s v="4888a96b-34db-4585-9a19-bc5ecc3eccd0"/>
    <d v="2023-02-28T00:00:00"/>
    <x v="65"/>
    <d v="2023-02-28T00:00:00"/>
    <n v="-0.0219038612"/>
    <n v="-0.0219038612"/>
    <x v="1"/>
    <n v="6.265060240963855"/>
    <n v="-0.1372290099277108"/>
    <n v="-0.1372290099277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aae323a60bc468daa07187a8ebea44cebe50b652dff8b3c8bfadada26e13af"/>
    <n v="1"/>
    <n v="1"/>
  </r>
  <r>
    <s v="66761260-e1fa-44a7-a367-e54d6d8c57af"/>
    <d v="2023-02-28T00:00:00"/>
    <x v="65"/>
    <d v="2023-02-28T00:00:00"/>
    <n v="-0.037085412"/>
    <n v="-0.037085412"/>
    <x v="1"/>
    <n v="6.265060240963855"/>
    <n v="-0.2323423402409638"/>
    <n v="-0.23234234024096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25ae909572a13e6ab5668762f11aff0472dd872c00e1adc42b2e30f3f7644e"/>
    <n v="1"/>
    <n v="1"/>
  </r>
  <r>
    <s v="3736"/>
    <d v="2023-02-27T00:00:00"/>
    <x v="66"/>
    <d v="2023-02-27T00:00:00"/>
    <n v="-522.8200000000001"/>
    <n v="-522.8200000000001"/>
    <x v="0"/>
    <n v="1"/>
    <n v="-522.8200000000001"/>
    <n v="-522.8200000000001"/>
    <n v="1"/>
    <m/>
    <s v="Btg - Conta Corrente"/>
    <s v="Ministério da Economia"/>
    <n v="100"/>
    <m/>
    <s v="Ministério da Economia"/>
    <m/>
    <s v="Pis - Faturamento Janeiro"/>
    <m/>
    <s v="Btg - Conta Corrente"/>
    <m/>
    <x v="51"/>
    <s v="Impostos"/>
    <s v="Tax And Fees"/>
    <s v="Tax And Fees"/>
    <s v="Tax And Fees"/>
    <x v="13"/>
    <m/>
    <m/>
    <n v="0"/>
    <n v="0"/>
  </r>
  <r>
    <s v="3737"/>
    <d v="2023-02-27T00:00:00"/>
    <x v="66"/>
    <d v="2023-02-27T00:00:00"/>
    <n v="-2413.03"/>
    <n v="-2413.03"/>
    <x v="0"/>
    <n v="1"/>
    <n v="-2413.03"/>
    <n v="-2413.03"/>
    <n v="1"/>
    <m/>
    <s v="Btg - Conta Corrente"/>
    <s v="Ministério da Economia"/>
    <n v="100"/>
    <m/>
    <s v="Ministério da Economia"/>
    <m/>
    <s v="Cofins - Faturamento Janeiro"/>
    <m/>
    <s v="Btg - Conta Corrente"/>
    <m/>
    <x v="50"/>
    <s v="Impostos"/>
    <s v="Tax And Fees"/>
    <s v="Tax And Fees"/>
    <s v="Tax And Fees"/>
    <x v="13"/>
    <m/>
    <m/>
    <n v="0"/>
    <n v="0"/>
  </r>
  <r>
    <s v="663"/>
    <d v="2023-02-27T00:00:00"/>
    <x v="66"/>
    <d v="2023-02-27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64"/>
    <d v="2023-02-27T00:00:00"/>
    <x v="66"/>
    <d v="2023-02-2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4"/>
    <d v="2023-02-27T00:00:00"/>
    <x v="66"/>
    <d v="2023-02-27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25"/>
    <d v="2023-02-27T00:00:00"/>
    <x v="66"/>
    <d v="2023-02-2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67475b1-d4eb-48d6-8332-65e5ca49e2a7"/>
    <d v="2023-02-27T00:00:00"/>
    <x v="66"/>
    <d v="2023-02-27T00:00:00"/>
    <n v="-0.0198773733"/>
    <n v="-0.0198773733"/>
    <x v="1"/>
    <n v="6.443864229765014"/>
    <n v="-0.1280870947895562"/>
    <n v="-0.1280870947895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e6a8243b3bf73129fdd2452e8c70ecd80fbbcb150f01725118d504e688c90d"/>
    <n v="1"/>
    <n v="1"/>
  </r>
  <r>
    <s v="74f53ab5-3ec0-4211-8f31-0a7226e3943d"/>
    <d v="2023-02-26T00:00:00"/>
    <x v="67"/>
    <d v="2023-02-26T00:00:00"/>
    <n v="-0.0117688872"/>
    <n v="-0.0117688872"/>
    <x v="1"/>
    <n v="6.694516971279374"/>
    <n v="-0.07878701509347259"/>
    <n v="-0.078787015093472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dfe859404e954bbedb122a2141cf284dd32c65d31967b1f2e415b629d625bf"/>
    <n v="1"/>
    <n v="1"/>
  </r>
  <r>
    <s v="ad675047-dab2-4288-b02e-7b350f3e68a4"/>
    <d v="2023-02-26T00:00:00"/>
    <x v="67"/>
    <d v="2023-02-26T00:00:00"/>
    <n v="-0.0153232032"/>
    <n v="-0.0153232032"/>
    <x v="1"/>
    <n v="6.694516971279374"/>
    <n v="-0.1025814438767624"/>
    <n v="-0.10258144387676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315f8ccb94823dafbf94b60d78e98025d6d82ea86f1f5cd98fd546c5d99443"/>
    <n v="1"/>
    <n v="1"/>
  </r>
  <r>
    <s v="b35f0354-7945-4fe2-913f-488094e69207"/>
    <d v="2023-02-26T00:00:00"/>
    <x v="67"/>
    <d v="2023-02-26T00:00:00"/>
    <n v="-0.024133543"/>
    <n v="-0.024133543"/>
    <x v="1"/>
    <n v="6.694516971279374"/>
    <n v="-0.1615624131906005"/>
    <n v="-0.1615624131906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3bcea77dec9441a50ed49d7d31486965332066ffd6d1fe460ad3c75b6943e"/>
    <n v="1"/>
    <n v="1"/>
  </r>
  <r>
    <s v="2c99e818-85d2-4115-92b4-2df48f58cff7"/>
    <d v="2023-02-26T00:00:00"/>
    <x v="67"/>
    <d v="2023-02-26T00:00:00"/>
    <n v="-0.0155455146"/>
    <n v="-0.0155455146"/>
    <x v="1"/>
    <n v="6.694516971279374"/>
    <n v="-0.1040697113169713"/>
    <n v="-0.10406971131697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76db2c99795590fbe43f2d91b7462637dac04d1a53b36e8b09c5c3626ad597"/>
    <n v="1"/>
    <n v="1"/>
  </r>
  <r>
    <s v="466b28f7-26c2-4d75-b6fb-1e7603502e7a"/>
    <d v="2023-02-26T00:00:00"/>
    <x v="67"/>
    <d v="2023-02-26T00:00:00"/>
    <n v="-0.0231227"/>
    <n v="-0.0231227"/>
    <x v="1"/>
    <n v="6.694516971279374"/>
    <n v="-0.1547953075718016"/>
    <n v="-0.154795307571801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1cdadc7ef58a1c840f8da6b1ecb9c3da13ddad7fa138983299524aa4873dd6"/>
    <n v="1"/>
    <n v="1"/>
  </r>
  <r>
    <s v="c406ba20-0fb9-4495-84ff-f2b7f6a401f6"/>
    <d v="2023-02-26T00:00:00"/>
    <x v="67"/>
    <d v="2023-02-26T00:00:00"/>
    <n v="-0.0267411375"/>
    <n v="-0.0267411375"/>
    <x v="1"/>
    <n v="6.694516971279374"/>
    <n v="-0.1790189988250653"/>
    <n v="-0.17901899882506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26c138310fa4690794419f388ab63c9cab5882eadec60195353f02f61ee6c8"/>
    <n v="1"/>
    <n v="1"/>
  </r>
  <r>
    <s v="6b8c94e8-628d-4889-a4bd-97b7df0a08b3"/>
    <d v="2023-02-26T00:00:00"/>
    <x v="67"/>
    <d v="2023-02-26T00:00:00"/>
    <n v="-0.0228812"/>
    <n v="-0.0228812"/>
    <x v="1"/>
    <n v="6.694516971279374"/>
    <n v="-0.1531785817232376"/>
    <n v="-0.15317858172323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2d6e0985f0ec98886cf4a7895d122c6569de8e11c2a10399b62c0c0bffd393"/>
    <n v="1"/>
    <n v="1"/>
  </r>
  <r>
    <s v="4bac81ac-0a0c-4274-8dac-9e75d7e68622"/>
    <d v="2023-02-26T00:00:00"/>
    <x v="67"/>
    <d v="2023-02-26T00:00:00"/>
    <n v="-0.0171672855"/>
    <n v="-0.0171672855"/>
    <x v="1"/>
    <n v="6.694516971279374"/>
    <n v="-0.1149266841305483"/>
    <n v="-0.11492668413054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57ae37b67601fc2dfe1ccfb52922e199d1533d31b24becaf9a2f357377ec89"/>
    <n v="1"/>
    <n v="1"/>
  </r>
  <r>
    <s v="22b6619d-3e32-48ab-944a-c8900c8afcb3"/>
    <d v="2023-02-26T00:00:00"/>
    <x v="67"/>
    <d v="2023-02-26T00:00:00"/>
    <n v="-0.0115942854"/>
    <n v="-0.0115942854"/>
    <x v="1"/>
    <n v="6.694516971279374"/>
    <n v="-0.07761814038015666"/>
    <n v="-0.0776181403801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529105fc245318284946b752c8301121eaa5f16b802c8f6338e0de960855f5"/>
    <n v="1"/>
    <n v="1"/>
  </r>
  <r>
    <s v="3738"/>
    <d v="2023-02-25T00:00:00"/>
    <x v="68"/>
    <d v="2023-02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85ca993-bec9-4f10-a49f-9c06ba732d5a"/>
    <d v="2023-02-25T00:00:00"/>
    <x v="68"/>
    <d v="2023-02-25T00:00:00"/>
    <n v="-0.0114297526"/>
    <n v="-0.0114297526"/>
    <x v="1"/>
    <n v="6.516971279373369"/>
    <n v="-0.07448736942454309"/>
    <n v="-0.074487369424543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800fd602c7ddf37a6a9e8577eb2ae1b76637ea0110eefee25766300e8a36a6"/>
    <n v="1"/>
    <n v="1"/>
  </r>
  <r>
    <s v="b25f7e9f-83b1-4c02-b46f-aa9a826b9735"/>
    <d v="2023-02-25T00:00:00"/>
    <x v="68"/>
    <d v="2023-02-25T00:00:00"/>
    <n v="-0.0155167809"/>
    <n v="-0.0155167809"/>
    <x v="1"/>
    <n v="6.516971279373369"/>
    <n v="-0.1011224154736293"/>
    <n v="-0.10112241547362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e026560b1b71b5a02fd21e3e38600a6c4b49f1f453d11fb311d21765f28f2b"/>
    <n v="1"/>
    <n v="1"/>
  </r>
  <r>
    <s v="ad17bbb9-a0ab-43eb-a0bb-a2cd8c0d8e18"/>
    <d v="2023-02-25T00:00:00"/>
    <x v="68"/>
    <d v="2023-02-25T00:00:00"/>
    <n v="-0.02273"/>
    <n v="-0.02273"/>
    <x v="1"/>
    <n v="6.516971279373369"/>
    <n v="-0.1481307571801567"/>
    <n v="-0.14813075718015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ea91f83d0894e325331005982354bc4b02abc78bec31e6a0b46d2a41e1a01c2"/>
    <n v="1"/>
    <n v="1"/>
  </r>
  <r>
    <s v="90f8749b-d3e1-4dcf-9be1-a13fc68ae5c2"/>
    <d v="2023-02-25T00:00:00"/>
    <x v="68"/>
    <d v="2023-02-25T00:00:00"/>
    <n v="-0.0135300624"/>
    <n v="-0.0135300624"/>
    <x v="1"/>
    <n v="6.516971279373369"/>
    <n v="-0.0881750280689295"/>
    <n v="-0.08817502806892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a22eb2533ad14f5e55ef848a8aba45bbc81ed97ec332d52d0db0f61c0a543f"/>
    <n v="1"/>
    <n v="1"/>
  </r>
  <r>
    <s v="3739"/>
    <d v="2023-02-24T00:00:00"/>
    <x v="69"/>
    <d v="2023-02-24T00:00:00"/>
    <n v="-546.14"/>
    <n v="-546.14"/>
    <x v="0"/>
    <n v="1"/>
    <n v="-546.14"/>
    <n v="-546.14"/>
    <n v="1"/>
    <m/>
    <s v="Conta Simples"/>
    <s v="Font Awesome Pro"/>
    <n v="100"/>
    <m/>
    <s v="Font Awesome Pro"/>
    <m/>
    <s v="Biblioteca de Ícones - Design"/>
    <m/>
    <s v="Conta Simples"/>
    <m/>
    <x v="103"/>
    <s v="Software"/>
    <s v="Technology &amp; Infrastructure"/>
    <s v="Technology &amp; Infrastructure"/>
    <s v="Technology &amp; Infrastructure"/>
    <x v="3"/>
    <m/>
    <m/>
    <n v="0"/>
    <n v="0"/>
  </r>
  <r>
    <s v="f943d007-5350-43c5-af8e-3fc04e31f9a3"/>
    <d v="2023-02-24T00:00:00"/>
    <x v="69"/>
    <d v="2023-02-24T00:00:00"/>
    <n v="-0.05404100119999999"/>
    <n v="-0.05404100119999999"/>
    <x v="1"/>
    <n v="6.612650287506534"/>
    <n v="-0.3573542421223209"/>
    <n v="-0.35735424212232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d06ee6479b89113f54c2800b9371ace434e82dde13fa7e0034f9471fe3452"/>
    <n v="1"/>
    <n v="1"/>
  </r>
  <r>
    <s v="f2b8eab5-92ac-42e6-addd-672f53e6e288"/>
    <d v="2023-02-24T00:00:00"/>
    <x v="69"/>
    <d v="2023-02-24T00:00:00"/>
    <n v="-0.0225242"/>
    <n v="-0.0225242"/>
    <x v="1"/>
    <n v="6.612650287506534"/>
    <n v="-0.1489446576058547"/>
    <n v="-0.148944657605854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9ebfd216bf8ce82df9d2a35c91d9559019f5e31554f11dc5da22ce1604cc52a"/>
    <n v="1"/>
    <n v="1"/>
  </r>
  <r>
    <s v="e3e8a8f0-7dbf-468d-b375-2a1cad1a6381"/>
    <d v="2023-02-24T00:00:00"/>
    <x v="69"/>
    <d v="2023-02-24T00:00:00"/>
    <n v="-0.0232739"/>
    <n v="-0.0232739"/>
    <x v="1"/>
    <n v="6.612650287506534"/>
    <n v="-0.1539021615263983"/>
    <n v="-0.15390216152639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fae76d786592d1c570ba9f33c59fa5f62e242841b0b68ac9f9badbb3c61352"/>
    <n v="1"/>
    <n v="1"/>
  </r>
  <r>
    <s v="356"/>
    <d v="2023-02-23T00:00:00"/>
    <x v="70"/>
    <d v="2023-02-23T00:00:00"/>
    <n v="367.3"/>
    <n v="367.3"/>
    <x v="0"/>
    <n v="1"/>
    <n v="367.3"/>
    <n v="367.3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0"/>
    <d v="2023-02-23T00:00:00"/>
    <x v="70"/>
    <d v="2023-02-23T00:00:00"/>
    <n v="-2729.71"/>
    <n v="-2729.71"/>
    <x v="0"/>
    <n v="1"/>
    <n v="-2729.71"/>
    <n v="-2729.71"/>
    <n v="1"/>
    <m/>
    <s v="Mercado Bitcoin"/>
    <s v="Lumx Studios S/A"/>
    <n v="100"/>
    <s v="Conselho"/>
    <s v="Lumx Studios S/A"/>
    <m/>
    <s v="Custódia Conexões Games"/>
    <m/>
    <s v="Mercado Bitcoin"/>
    <s v="Conexões Games"/>
    <x v="92"/>
    <s v="Clientes"/>
    <s v="Resources In Custody"/>
    <s v="Custody"/>
    <s v="Custody"/>
    <x v="16"/>
    <m/>
    <m/>
    <n v="0"/>
    <n v="0"/>
  </r>
  <r>
    <s v="665"/>
    <d v="2023-02-23T00:00:00"/>
    <x v="70"/>
    <d v="2023-02-23T00:00:00"/>
    <n v="2729.71"/>
    <n v="2729.71"/>
    <x v="0"/>
    <n v="1"/>
    <n v="2729.71"/>
    <n v="2729.71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26"/>
    <d v="2023-02-23T00:00:00"/>
    <x v="70"/>
    <d v="2023-02-23T00:00:00"/>
    <n v="-2729.71"/>
    <n v="-2729.71"/>
    <x v="0"/>
    <n v="1"/>
    <n v="-2729.71"/>
    <n v="-2729.71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9ba1d3b-2337-4290-9acd-7b5c1ed8b38e"/>
    <d v="2023-02-23T00:00:00"/>
    <x v="70"/>
    <d v="2023-02-23T00:00:00"/>
    <n v="-0.0148035999"/>
    <n v="-0.0148035999"/>
    <x v="1"/>
    <n v="6.986584107327142"/>
    <n v="-0.1034265957925697"/>
    <n v="-0.10342659579256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f3c46b4d0f4fc1efdcde7dabcbba4a03803f7e26c58b3e3bc9f6c284b5b3cc"/>
    <n v="1"/>
    <n v="1"/>
  </r>
  <r>
    <s v="3741"/>
    <d v="2023-02-22T00:00:00"/>
    <x v="71"/>
    <d v="2023-02-22T00:00:00"/>
    <n v="-182.08"/>
    <n v="-182.08"/>
    <x v="0"/>
    <n v="1"/>
    <n v="-182.08"/>
    <n v="-182.08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742"/>
    <d v="2023-02-22T00:00:00"/>
    <x v="71"/>
    <d v="2023-02-22T00:00:00"/>
    <n v="-5060.99"/>
    <n v="-5060.99"/>
    <x v="0"/>
    <n v="1"/>
    <n v="-5060.99"/>
    <n v="-5060.99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743"/>
    <d v="2023-02-22T00:00:00"/>
    <x v="71"/>
    <d v="2023-02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3744"/>
    <d v="2023-02-22T00:00:00"/>
    <x v="71"/>
    <d v="2023-02-22T00:00:00"/>
    <n v="-237.83"/>
    <n v="-237.83"/>
    <x v="0"/>
    <n v="1"/>
    <n v="-237.83"/>
    <n v="-237.83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745"/>
    <d v="2023-02-22T00:00:00"/>
    <x v="71"/>
    <d v="2023-02-22T00:00:00"/>
    <n v="-969.14"/>
    <n v="-969.14"/>
    <x v="0"/>
    <n v="1"/>
    <n v="-969.14"/>
    <n v="-969.14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bb48845f-e92b-4f8a-82b4-8f248a24bd7a"/>
    <d v="2023-02-22T00:00:00"/>
    <x v="71"/>
    <d v="2023-02-22T00:00:00"/>
    <n v="-0.0135294952"/>
    <n v="-0.0135294952"/>
    <x v="1"/>
    <n v="7.239231966787752"/>
    <n v="-0.09794315414634146"/>
    <n v="-0.09794315414634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66b1c6ceea3588fdce3b9d8242d6ff1ae38db92e76b3d5abafa11478f08ab0"/>
    <n v="1"/>
    <n v="1"/>
  </r>
  <r>
    <s v="6d2c6e69-0890-4940-b849-f1f3e65b0282"/>
    <d v="2023-02-22T00:00:00"/>
    <x v="71"/>
    <d v="2023-02-22T00:00:00"/>
    <n v="-0.0147322818"/>
    <n v="-0.0147322818"/>
    <x v="1"/>
    <n v="7.239231966787752"/>
    <n v="-0.1066504053502854"/>
    <n v="-0.1066504053502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0fa04c9dc4adc4b4be7c0a0ac2c9d652fbac53eca1b70df99aae650e0bd967"/>
    <n v="1"/>
    <n v="1"/>
  </r>
  <r>
    <s v="9fcb8a31-8568-44c5-ada5-be374ac98752"/>
    <d v="2023-02-22T00:00:00"/>
    <x v="71"/>
    <d v="2023-02-22T00:00:00"/>
    <n v="-0.0228833"/>
    <n v="-0.0228833"/>
    <x v="1"/>
    <n v="7.239231966787752"/>
    <n v="-0.1656575168655942"/>
    <n v="-0.16565751686559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30fb23fdf1eb0a263ed8a860831877d2b3f7669e896744936e93873a5071669"/>
    <n v="1"/>
    <n v="1"/>
  </r>
  <r>
    <s v="07b5a6c7-94d4-44ef-a485-5e38d1ba39db"/>
    <d v="2023-02-22T00:00:00"/>
    <x v="71"/>
    <d v="2023-02-22T00:00:00"/>
    <n v="-0.0317747"/>
    <n v="-0.0317747"/>
    <x v="1"/>
    <n v="7.239231966787752"/>
    <n v="-0.2300244239750908"/>
    <n v="-0.23002442397509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2251c8945d6cbb6157472d727da8b447fb77ba9d8e58f58a8318b294857118"/>
    <n v="1"/>
    <n v="1"/>
  </r>
  <r>
    <s v="c2427f14-1368-4851-b137-a9b6ac9c7eaf"/>
    <d v="2023-02-22T00:00:00"/>
    <x v="71"/>
    <d v="2023-02-22T00:00:00"/>
    <n v="-0.3328643088"/>
    <n v="-0.3328643088"/>
    <x v="1"/>
    <n v="7.239231966787752"/>
    <n v="-2.40968194486767"/>
    <n v="-2.40968194486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4658ad754e8dd91e45359b051947124b32380541338fe3a599b21a48d95705"/>
    <n v="1"/>
    <n v="1"/>
  </r>
  <r>
    <s v="728143ad-af74-497e-9d45-bd7de0998478"/>
    <d v="2023-02-22T00:00:00"/>
    <x v="71"/>
    <d v="2023-02-22T00:00:00"/>
    <n v="-0.016810695"/>
    <n v="-0.016810695"/>
    <x v="1"/>
    <n v="7.239231966787752"/>
    <n v="-0.121696520627919"/>
    <n v="-0.12169652062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9f89d62706a76a33c50db8a9e36d629b16edb61069fb127ed7144202d670c"/>
    <n v="1"/>
    <n v="1"/>
  </r>
  <r>
    <s v="4c2c1ed1-d028-4bba-99e5-95f2a51741b3"/>
    <d v="2023-02-21T00:00:00"/>
    <x v="72"/>
    <d v="2023-02-21T00:00:00"/>
    <n v="-0.0176563239"/>
    <n v="-0.0176563239"/>
    <x v="1"/>
    <n v="7.226277372262773"/>
    <n v="-0.1275894938759124"/>
    <n v="-0.1275894938759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4c7b1404211be8d4f07483d2cc902dc171c37f5848bb8aac73fd023bebc39d"/>
    <n v="1"/>
    <n v="1"/>
  </r>
  <r>
    <s v="f511c129-c4c5-42c5-a756-2da7b94b3c03"/>
    <d v="2023-02-21T00:00:00"/>
    <x v="72"/>
    <d v="2023-02-21T00:00:00"/>
    <n v="-0.0150888723"/>
    <n v="-0.0150888723"/>
    <x v="1"/>
    <n v="7.226277372262773"/>
    <n v="-0.1090363764744526"/>
    <n v="-0.10903637647445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db3d86b1fb23170de1fe0c6c3fddeb75384470d6c9e1325c3481c9861c09da"/>
    <n v="1"/>
    <n v="1"/>
  </r>
  <r>
    <s v="3f010fce-9e40-4906-a769-3fafe7dc6527"/>
    <d v="2023-02-21T00:00:00"/>
    <x v="72"/>
    <d v="2023-02-21T00:00:00"/>
    <n v="-0.0197754903"/>
    <n v="-0.0197754903"/>
    <x v="1"/>
    <n v="7.226277372262773"/>
    <n v="-0.142903178080292"/>
    <n v="-0.1429031780802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a46b0346d2b1341f9785c0ccfc6facfb5f182f61f238d4a2194aec8180d8b8"/>
    <n v="1"/>
    <n v="1"/>
  </r>
  <r>
    <s v="ad6dcc4e-6e05-4507-8807-8178fe16b9db"/>
    <d v="2023-02-21T00:00:00"/>
    <x v="72"/>
    <d v="2023-02-21T00:00:00"/>
    <n v="-0.0157613001"/>
    <n v="-0.0157613001"/>
    <x v="1"/>
    <n v="7.226277372262773"/>
    <n v="-0.113895526270073"/>
    <n v="-0.1138955262700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c2364040d129cc47a6ef9880a9957307e919b158717a71ed3dcd4731c2590"/>
    <n v="1"/>
    <n v="1"/>
  </r>
  <r>
    <s v="3746"/>
    <d v="2023-02-20T00:00:00"/>
    <x v="73"/>
    <d v="2023-02-20T00:00:00"/>
    <n v="-112.7"/>
    <n v="-112.7"/>
    <x v="0"/>
    <n v="1"/>
    <n v="-112.7"/>
    <n v="-112.7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747"/>
    <d v="2023-02-20T00:00:00"/>
    <x v="73"/>
    <d v="2023-02-20T00:00:00"/>
    <n v="-658.53"/>
    <n v="-658.53"/>
    <x v="0"/>
    <n v="1"/>
    <n v="-658.53"/>
    <n v="-658.5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161a17ca-b7e2-4dfb-8bea-461eed161b58"/>
    <d v="2023-02-20T00:00:00"/>
    <x v="73"/>
    <d v="2023-02-20T00:00:00"/>
    <n v="-0.0142330551"/>
    <n v="-0.0142330551"/>
    <x v="1"/>
    <n v="7.666320166320167"/>
    <n v="-0.1091151573414761"/>
    <n v="-0.10911515734147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dfad9377e8a00423683f128e35173044722ccf527436b4824b53b7e236983"/>
    <n v="1"/>
    <n v="1"/>
  </r>
  <r>
    <s v="83ed2dbe-67c7-45db-b0de-4838912d4afb"/>
    <d v="2023-02-20T00:00:00"/>
    <x v="73"/>
    <d v="2023-02-20T00:00:00"/>
    <n v="-0.012633492"/>
    <n v="-0.012633492"/>
    <x v="1"/>
    <n v="7.666320166320167"/>
    <n v="-0.09685239449064451"/>
    <n v="-0.096852394490644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61ea6130cbd1ab9e2172f6ae202ceb8c5f3c5fc4880c0d620a3194b36affa"/>
    <n v="1"/>
    <n v="1"/>
  </r>
  <r>
    <s v="f031614c-31ef-41b8-9bfb-694db6aaff5a"/>
    <d v="2023-02-20T00:00:00"/>
    <x v="73"/>
    <d v="2023-02-20T00:00:00"/>
    <n v="-0.0220328"/>
    <n v="-0.0220328"/>
    <x v="1"/>
    <n v="7.666320166320167"/>
    <n v="-0.168910498960499"/>
    <n v="-0.1689104989604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ba03e3c87fa44e262927391b8f89f88145b7fd98fe5da7e1dc4cf6dc0d1bfd4"/>
    <n v="1"/>
    <n v="1"/>
  </r>
  <r>
    <s v="4d01125b-92d9-4526-a6d3-657d90673bae"/>
    <d v="2023-02-20T00:00:00"/>
    <x v="73"/>
    <d v="2023-02-20T00:00:00"/>
    <n v="-0.0178966263"/>
    <n v="-0.0178966263"/>
    <x v="1"/>
    <n v="7.666320166320167"/>
    <n v="-0.1372012671127859"/>
    <n v="-0.1372012671127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d60e4b468acb1c1b968ce200107f0a53575a397794249e739aea250e5257e8"/>
    <n v="1"/>
    <n v="1"/>
  </r>
  <r>
    <s v="5a6c8bf5-d092-46a2-a04d-dad6ae2dcdd6"/>
    <d v="2023-02-20T00:00:00"/>
    <x v="73"/>
    <d v="2023-02-20T00:00:00"/>
    <n v="-0.0152518851"/>
    <n v="-0.0152518851"/>
    <x v="1"/>
    <n v="7.666320166320167"/>
    <n v="-0.1169258343165281"/>
    <n v="-0.11692583431652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b9e0eb597bc09400f84a68e45a4e18b4700d2ca5861bdd6c5c4c1bd3895746"/>
    <n v="1"/>
    <n v="1"/>
  </r>
  <r>
    <s v="9b73bacf-066f-452c-93d5-c470e8757385"/>
    <d v="2023-02-20T00:00:00"/>
    <x v="73"/>
    <d v="2023-02-20T00:00:00"/>
    <n v="-0.1161945552"/>
    <n v="-0.1161945552"/>
    <x v="1"/>
    <n v="7.666320166320167"/>
    <n v="-0.8907846617463619"/>
    <n v="-0.89078466174636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26309a87f4dfb84969fbd77a69bd7d73be98c3677f5a229362143bcfdc615"/>
    <n v="1"/>
    <n v="1"/>
  </r>
  <r>
    <s v="826ba713-1639-4871-b170-9a3367aedac7"/>
    <d v="2023-02-20T00:00:00"/>
    <x v="73"/>
    <d v="2023-02-20T00:00:00"/>
    <n v="-0.0284966751"/>
    <n v="-0.0284966751"/>
    <x v="1"/>
    <n v="7.666320166320167"/>
    <n v="-0.2184646349922038"/>
    <n v="-0.21846463499220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646c4b7597838d5eedbaacd745ae746dcddcdf8572c8e4f3a17ac4e6942738"/>
    <n v="1"/>
    <n v="1"/>
  </r>
  <r>
    <s v="21ca0243-2437-4ebd-9bfc-41f627d359c7"/>
    <d v="2023-02-19T00:00:00"/>
    <x v="74"/>
    <d v="2023-02-19T00:00:00"/>
    <n v="-0.0104124426"/>
    <n v="-0.0104124426"/>
    <x v="1"/>
    <n v="7.737722048066876"/>
    <n v="-0.0805685866802508"/>
    <n v="-0.08056858668025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7096c4205128109ceca7d6f081ae10bc03b55e6179d7b9fd937d0127156bae"/>
    <n v="1"/>
    <n v="1"/>
  </r>
  <r>
    <s v="daa95baf-7b13-4e5e-b514-9f0cb14e7619"/>
    <d v="2023-02-18T00:00:00"/>
    <x v="75"/>
    <d v="2023-02-18T00:00:00"/>
    <n v="2.49832e-05"/>
    <n v="2.49832e-05"/>
    <x v="1"/>
    <n v="7.726326742976067"/>
    <n v="0.0001930283662851197"/>
    <n v="0.000193028366285119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5115754b387bf72cbc3c9f1914ffe753e98dc5e97926bccfe66094b59cad305"/>
    <n v="1"/>
    <n v="1"/>
  </r>
  <r>
    <s v="20501e13-0026-4c8c-9a2b-e4240e47b05a"/>
    <d v="2023-02-18T00:00:00"/>
    <x v="75"/>
    <d v="2023-02-18T00:00:00"/>
    <n v="-0.7995022224"/>
    <n v="-0.7995022224"/>
    <x v="1"/>
    <n v="7.726326742976067"/>
    <n v="-6.177215401997919"/>
    <n v="-6.17721540199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a61e0a88add8d3077666d03e2b1d58172570bbd6ab686b87a72c150815d81"/>
    <n v="1"/>
    <n v="1"/>
  </r>
  <r>
    <s v="506b7743-1f23-4b9a-866d-f2fe0d213268"/>
    <d v="2023-02-18T00:00:00"/>
    <x v="75"/>
    <d v="2023-02-18T00:00:00"/>
    <n v="-0.0450093836"/>
    <n v="-0.0450093836"/>
    <x v="1"/>
    <n v="7.726326742976067"/>
    <n v="-0.3477572041935484"/>
    <n v="-0.34775720419354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f2afd87d80d56e8b8ad27ac2874def0e9be198661204564a7946bacb0b08de"/>
    <n v="1"/>
    <n v="1"/>
  </r>
  <r>
    <s v="85088707-e4ae-4c41-821f-347491ce821f"/>
    <d v="2023-02-18T00:00:00"/>
    <x v="75"/>
    <d v="2023-02-18T00:00:00"/>
    <n v="-0.03140510000000001"/>
    <n v="-0.03140510000000001"/>
    <x v="1"/>
    <n v="7.726326742976067"/>
    <n v="-0.2426460639958377"/>
    <n v="-0.2426460639958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5478e266723415790a2a7da534dd4ca9d8aef676da8dffa2374660b2d2c80c4"/>
    <n v="1"/>
    <n v="1"/>
  </r>
  <r>
    <s v="668775ee-c491-43ca-938c-287c9bc989b7"/>
    <d v="2023-02-18T00:00:00"/>
    <x v="75"/>
    <d v="2023-02-18T00:00:00"/>
    <n v="2.5186e-05"/>
    <n v="2.5186e-05"/>
    <x v="1"/>
    <n v="7.726326742976067"/>
    <n v="0.0001945952653485952"/>
    <n v="0.000194595265348595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ebf5ff445504f9bbeb50e30771cfedb7819db8a97e9127bd386f1868cccd113"/>
    <n v="1"/>
    <n v="1"/>
  </r>
  <r>
    <s v="31b18982-6bd5-44d9-b497-80dd1e8254db"/>
    <d v="2023-02-18T00:00:00"/>
    <x v="75"/>
    <d v="2023-02-18T00:00:00"/>
    <n v="2.51566e-05"/>
    <n v="2.51566e-05"/>
    <x v="1"/>
    <n v="7.726326742976067"/>
    <n v="0.0001943681113423517"/>
    <n v="0.000194368111342351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427edf32641f9e196c122f03f84cb300f549dfb3a3fdcef48aea4d2ea0b1723"/>
    <n v="1"/>
    <n v="1"/>
  </r>
  <r>
    <s v="b4f3c478-1b78-4326-ab6f-8414e46b961f"/>
    <d v="2023-02-18T00:00:00"/>
    <x v="75"/>
    <d v="2023-02-18T00:00:00"/>
    <n v="2.54352e-05"/>
    <n v="2.54352e-05"/>
    <x v="1"/>
    <n v="7.726326742976067"/>
    <n v="0.0001965206659729449"/>
    <n v="0.000196520665972944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6c0f51b9b1d1be4a0336e6a0839a2101dcd462297a42fbc1ca4303d6eac7db4"/>
    <n v="1"/>
    <n v="1"/>
  </r>
  <r>
    <s v="2725cefc-b1ad-41ee-ba2e-d6c0391c1da9"/>
    <d v="2023-02-18T00:00:00"/>
    <x v="75"/>
    <d v="2023-02-18T00:00:00"/>
    <n v="2.49422e-05"/>
    <n v="2.49422e-05"/>
    <x v="1"/>
    <n v="7.726326742976067"/>
    <n v="0.0001927115868886577"/>
    <n v="0.000192711586888657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1ba021f1e29ec1e1c7bdb02537dc2faa18c9e3be4fd7c33bfd571004d66fcd7"/>
    <n v="1"/>
    <n v="1"/>
  </r>
  <r>
    <s v="18a53a6d-0133-4844-b7d8-66d7589289d0"/>
    <d v="2023-02-18T00:00:00"/>
    <x v="75"/>
    <d v="2023-02-18T00:00:00"/>
    <n v="-0.0234167"/>
    <n v="-0.0234167"/>
    <x v="1"/>
    <n v="7.726326742976067"/>
    <n v="-0.1809250754422476"/>
    <n v="-0.18092507544224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bbacb5e337f3d2933787de5e0553c46a78e3b1b9f0391bd6e8924ab8243443"/>
    <n v="1"/>
    <n v="1"/>
  </r>
  <r>
    <s v="b8a3f517-f787-47f5-93df-281386f0187e"/>
    <d v="2023-02-18T00:00:00"/>
    <x v="75"/>
    <d v="2023-02-18T00:00:00"/>
    <n v="-0.0235637"/>
    <n v="-0.0235637"/>
    <x v="1"/>
    <n v="7.726326742976067"/>
    <n v="-0.1820608454734652"/>
    <n v="-0.18206084547346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eb4cc4e3be5380ac7a9dcb87574d203ca913fd70c70db7a1bd43d77936f5994"/>
    <n v="1"/>
    <n v="1"/>
  </r>
  <r>
    <s v="c3c4416d-ad76-422b-abc0-96cefe6478ca"/>
    <d v="2023-02-18T00:00:00"/>
    <x v="75"/>
    <d v="2023-02-18T00:00:00"/>
    <n v="112.2"/>
    <n v="112.2"/>
    <x v="1"/>
    <n v="7.726326742976067"/>
    <n v="866.8938605619147"/>
    <n v="866.8938605619147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f964a156-94d2-4ef4-bb61-4de97b0cb18f"/>
    <d v="2023-02-18T00:00:00"/>
    <x v="75"/>
    <d v="2023-02-18T00:00:00"/>
    <n v="2.52514e-05"/>
    <n v="2.52514e-05"/>
    <x v="1"/>
    <n v="7.726326742976067"/>
    <n v="0.0001951005671175859"/>
    <n v="0.00019510056711758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31b3e83b1926edd595183e8b601d84470f78b328dbf4267660684b40de0e13"/>
    <n v="1"/>
    <n v="1"/>
  </r>
  <r>
    <s v="0a7ae5d3-dc5d-4fd1-83cd-74bb73da627c"/>
    <d v="2023-02-18T00:00:00"/>
    <x v="75"/>
    <d v="2023-02-18T00:00:00"/>
    <n v="-0.1822503376"/>
    <n v="-0.1822503376"/>
    <x v="1"/>
    <n v="7.726326742976067"/>
    <n v="-1.408125657315297"/>
    <n v="-1.408125657315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4c6eab6b7fbf8e0b2d25bf2e76b9e8a011964d84c660567aae2203cb9362ba"/>
    <n v="1"/>
    <n v="1"/>
  </r>
  <r>
    <s v="3449376f-7232-4363-a95e-273fcf468a0b"/>
    <d v="2023-02-18T00:00:00"/>
    <x v="75"/>
    <d v="2023-02-18T00:00:00"/>
    <n v="-0.1943167776"/>
    <n v="-0.1943167776"/>
    <x v="1"/>
    <n v="7.726326742976067"/>
    <n v="-1.501354915379813"/>
    <n v="-1.501354915379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183f9d978de3baf30041d1f05ab05b7068f6d77a8e0598e133ae0ce1757803"/>
    <n v="1"/>
    <n v="1"/>
  </r>
  <r>
    <s v="70b4b671-0e9b-42f4-a84f-2eafed2cc30b"/>
    <d v="2023-02-18T00:00:00"/>
    <x v="75"/>
    <d v="2023-02-18T00:00:00"/>
    <n v="-0.0587049846"/>
    <n v="-0.0587049846"/>
    <x v="1"/>
    <n v="7.726326742976067"/>
    <n v="-0.4535738924609781"/>
    <n v="-0.45357389246097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d354db98530c5fb0c2cbc8004119fd99686b1201d46c7e326229b9e5c1b9f"/>
    <n v="1"/>
    <n v="1"/>
  </r>
  <r>
    <s v="35465216-f985-4cc5-a7a8-991843af9c77"/>
    <d v="2023-02-18T00:00:00"/>
    <x v="75"/>
    <d v="2023-02-18T00:00:00"/>
    <n v="-0.0502486956"/>
    <n v="-0.0502486956"/>
    <x v="1"/>
    <n v="7.726326742976067"/>
    <n v="-0.3882378406139438"/>
    <n v="-0.38823784061394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e3f6af9745b1981107c0ff586282258ad50dcab30cfd3be8c83cea7830c77"/>
    <n v="1"/>
    <n v="1"/>
  </r>
  <r>
    <s v="6b78dfa9-e83f-4729-ad2a-653c1e440daf"/>
    <d v="2023-02-18T00:00:00"/>
    <x v="75"/>
    <d v="2023-02-18T00:00:00"/>
    <n v="-0.0150684957"/>
    <n v="-0.0150684957"/>
    <x v="1"/>
    <n v="7.726326742976067"/>
    <n v="-0.1164241213033299"/>
    <n v="-0.1164241213033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cec0ff243621b51bdb3be99a4c47b8210fe7a5340b339163283c9f6840a8e9"/>
    <n v="1"/>
    <n v="1"/>
  </r>
  <r>
    <s v="a84c660b-de91-482e-b376-71a46d6b364d"/>
    <d v="2023-02-18T00:00:00"/>
    <x v="75"/>
    <d v="2023-02-18T00:00:00"/>
    <n v="-0.0166680588"/>
    <n v="-0.0166680588"/>
    <x v="1"/>
    <n v="7.726326742976067"/>
    <n v="-0.1287828684599376"/>
    <n v="-0.12878286845993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e4cdcccf796501011baa2e24313107f62421c4239d35b5b0b0c86e0e34b51"/>
    <n v="1"/>
    <n v="1"/>
  </r>
  <r>
    <s v="ca8e0519-0d62-47aa-9255-d8bbe3bc0eef"/>
    <d v="2023-02-18T00:00:00"/>
    <x v="75"/>
    <d v="2023-02-18T00:00:00"/>
    <n v="-0.0168310716"/>
    <n v="-0.0168310716"/>
    <x v="1"/>
    <n v="7.726326742976067"/>
    <n v="-0.130042358616025"/>
    <n v="-0.130042358616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96ff568cb5096519e7795b3d1610100973e76883f23484edff433be99c537"/>
    <n v="1"/>
    <n v="1"/>
  </r>
  <r>
    <s v="5990f03d-ecb3-4fa9-b7a2-f4c84f75c075"/>
    <d v="2023-02-18T00:00:00"/>
    <x v="75"/>
    <d v="2023-02-18T00:00:00"/>
    <n v="-0.4423749472"/>
    <n v="-0.4423749472"/>
    <x v="1"/>
    <n v="7.726326742976067"/>
    <n v="-3.417933384973985"/>
    <n v="-3.4179333849739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bedfa635774f1f612aa22e5c275463a441bd036e66096a50d48e976fd7a6df"/>
    <n v="1"/>
    <n v="1"/>
  </r>
  <r>
    <s v="6a2db4dc-846c-41da-8e43-df7b6ec76f34"/>
    <d v="2023-02-18T00:00:00"/>
    <x v="75"/>
    <d v="2023-02-18T00:00:00"/>
    <n v="-0.4643820168"/>
    <n v="-0.4643820168"/>
    <x v="1"/>
    <n v="7.726326742976067"/>
    <n v="-3.587967195359001"/>
    <n v="-3.587967195359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bb0b84b68dcd90299835d1c6441c0505b7988a6565d1c1eb0832407a16b21"/>
    <n v="1"/>
    <n v="1"/>
  </r>
  <r>
    <s v="d736887d-5081-4c27-9148-f2b5c9aab07f"/>
    <d v="2023-02-18T00:00:00"/>
    <x v="75"/>
    <d v="2023-02-18T00:00:00"/>
    <n v="-0.7286323108"/>
    <n v="-0.7286323108"/>
    <x v="1"/>
    <n v="7.726326742976067"/>
    <n v="-5.629651308730489"/>
    <n v="-5.6296513087304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4c30ce0c1014283b9e5818d0c4a289cf10d06d2d56b81c413415d7c7ab475c"/>
    <n v="1"/>
    <n v="1"/>
  </r>
  <r>
    <s v="2f303815-10fb-4228-b967-1dc03518441c"/>
    <d v="2023-02-18T00:00:00"/>
    <x v="75"/>
    <d v="2023-02-18T00:00:00"/>
    <n v="-0.0229440516"/>
    <n v="-0.0229440516"/>
    <x v="1"/>
    <n v="7.726326742976067"/>
    <n v="-0.1772732394693028"/>
    <n v="-0.177273239469302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ef867d5eb111b2e420976ab0676a809f24575d695e070efdabfafef9ba627"/>
    <n v="1"/>
    <n v="1"/>
  </r>
  <r>
    <s v="da312063-e0db-42a4-b7a7-232b4fbb10ec"/>
    <d v="2023-02-18T00:00:00"/>
    <x v="75"/>
    <d v="2023-02-18T00:00:00"/>
    <n v="-0.1267404596"/>
    <n v="-0.1267404596"/>
    <x v="1"/>
    <n v="7.726326742976067"/>
    <n v="-0.9792382024245577"/>
    <n v="-0.97923820242455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15df05c4906e80fbaa9f0eb7223919523d576faf1d47b23e6fb2fd7e590edb"/>
    <n v="1"/>
    <n v="1"/>
  </r>
  <r>
    <s v="bd0bf100-e52d-43f6-ba81-7937caecfcc0"/>
    <d v="2023-02-18T00:00:00"/>
    <x v="75"/>
    <d v="2023-02-18T00:00:00"/>
    <n v="-0.4119894944"/>
    <n v="-0.4119894944"/>
    <x v="1"/>
    <n v="7.726326742976067"/>
    <n v="-3.183165448407908"/>
    <n v="-3.1831654484079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48cc8eaad56b41de7e2135941ea0af9c3ee16a9f12de2b5c85f6c9723415d"/>
    <n v="1"/>
    <n v="1"/>
  </r>
  <r>
    <s v="91300748-9ad8-4c46-ae4f-755a8252b088"/>
    <d v="2023-02-18T00:00:00"/>
    <x v="75"/>
    <d v="2023-02-18T00:00:00"/>
    <n v="-0.0311048"/>
    <n v="-0.0311048"/>
    <x v="1"/>
    <n v="7.726326742976067"/>
    <n v="-0.240325848074922"/>
    <n v="-0.2403258480749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ec4619c4f61a50125ba60120dc48d416db4f1034a49032033955f6da46587cd"/>
    <n v="1"/>
    <n v="1"/>
  </r>
  <r>
    <s v="40cc3818-43a8-4861-85cb-250c5080ff8e"/>
    <d v="2023-02-18T00:00:00"/>
    <x v="75"/>
    <d v="2023-02-18T00:00:00"/>
    <n v="-0.0235049"/>
    <n v="-0.0235049"/>
    <x v="1"/>
    <n v="7.726326742976067"/>
    <n v="-0.1816065374609782"/>
    <n v="-0.181606537460978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71ea309a3153ace14676484b61c3f7081d2622cf218166459662ffa0baecda"/>
    <n v="1"/>
    <n v="1"/>
  </r>
  <r>
    <s v="b382394b-7a68-416b-9adc-56e2a9f116ec"/>
    <d v="2023-02-18T00:00:00"/>
    <x v="75"/>
    <d v="2023-02-18T00:00:00"/>
    <n v="-0.0250148"/>
    <n v="-0.0250148"/>
    <x v="1"/>
    <n v="7.726326742976067"/>
    <n v="-0.1932725182101977"/>
    <n v="-0.19327251821019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e6fc67c30c78f02dedafd3de51251de87d0554f24185221f274f50a459752d6"/>
    <n v="1"/>
    <n v="1"/>
  </r>
  <r>
    <s v="afcceff8-e597-4329-bc27-189e44d922f3"/>
    <d v="2023-02-18T00:00:00"/>
    <x v="75"/>
    <d v="2023-02-18T00:00:00"/>
    <n v="-0.0312665"/>
    <n v="-0.0312665"/>
    <x v="1"/>
    <n v="7.726326742976067"/>
    <n v="-0.2415751951092612"/>
    <n v="-0.24157519510926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06c29e1b76af016a67d657e82d95ca8ea61cd4638d941aab2ca05ff6d96db7b"/>
    <n v="1"/>
    <n v="1"/>
  </r>
  <r>
    <s v="48ac4d53-cd91-4a58-b836-6ba00ce9b43d"/>
    <d v="2023-02-18T00:00:00"/>
    <x v="75"/>
    <d v="2023-02-18T00:00:00"/>
    <n v="-0.0251597"/>
    <n v="-0.0251597"/>
    <x v="1"/>
    <n v="7.726326742976067"/>
    <n v="-0.1943920629552549"/>
    <n v="-0.19439206295525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678021746ab51099db809841ec9c4799c1724cc4d99f20d111f5b5faadd7817"/>
    <n v="1"/>
    <n v="1"/>
  </r>
  <r>
    <s v="eee9fbee-cfc2-4c3c-bad1-4b17394bad21"/>
    <d v="2023-02-18T00:00:00"/>
    <x v="75"/>
    <d v="2023-02-18T00:00:00"/>
    <n v="-0.8328960639999999"/>
    <n v="-0.8328960639999999"/>
    <x v="1"/>
    <n v="7.726326742976067"/>
    <n v="-6.435227133402705"/>
    <n v="-6.4352271334027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27c7d920afc601319ba1976c54b6f24c91b8c52957a112c8f5ecacdb9eca3"/>
    <n v="1"/>
    <n v="1"/>
  </r>
  <r>
    <s v="6158f4a6-e36a-440c-ad15-ae059cd17b78"/>
    <d v="2023-02-18T00:00:00"/>
    <x v="75"/>
    <d v="2023-02-18T00:00:00"/>
    <n v="-0.5714173404"/>
    <n v="-0.5714173404"/>
    <x v="1"/>
    <n v="7.726326742976067"/>
    <n v="-4.414957078532779"/>
    <n v="-4.4149570785327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7c66a59d2756a2c6332bce3ac669048f6b22da31e0cc658dff144409576b50"/>
    <n v="1"/>
    <n v="1"/>
  </r>
  <r>
    <s v="3557ada0-6a10-4e68-b9c3-1dbffef2b17b"/>
    <d v="2023-02-18T00:00:00"/>
    <x v="75"/>
    <d v="2023-02-18T00:00:00"/>
    <n v="-0.73843404"/>
    <n v="-0.73843404"/>
    <x v="1"/>
    <n v="7.726326742976067"/>
    <n v="-5.705382671175859"/>
    <n v="-5.705382671175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849638df88fa3f544f0cab01bd362526fe8e25120b617d2578a3aab7427d1"/>
    <n v="1"/>
    <n v="1"/>
  </r>
  <r>
    <s v="e9c7ddf0-3832-4f0f-8344-9bc30d3187b0"/>
    <d v="2023-02-18T00:00:00"/>
    <x v="75"/>
    <d v="2023-02-18T00:00:00"/>
    <n v="-0.821994966"/>
    <n v="-0.821994966"/>
    <x v="1"/>
    <n v="7.726326742976067"/>
    <n v="-6.351001688397503"/>
    <n v="-6.3510016883975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6a4847a93b3238c5717569afd3aaf77491a667bf74a140f475000984641bd"/>
    <n v="1"/>
    <n v="1"/>
  </r>
  <r>
    <s v="e0e009f1-4521-40e9-a13f-f0d652968f1b"/>
    <d v="2023-02-18T00:00:00"/>
    <x v="75"/>
    <d v="2023-02-18T00:00:00"/>
    <n v="-0.0266801"/>
    <n v="-0.0266801"/>
    <x v="1"/>
    <n v="7.726326742976067"/>
    <n v="-0.2061391701352758"/>
    <n v="-0.20613917013527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5ebc9cc232c44b6a1f5d86aeaf768efe4a4f550c588e0ba373f382063a39c86"/>
    <n v="1"/>
    <n v="1"/>
  </r>
  <r>
    <s v="0393b2f7-61a3-4625-a859-0e3778d73b77"/>
    <d v="2023-02-18T00:00:00"/>
    <x v="75"/>
    <d v="2023-02-18T00:00:00"/>
    <n v="-0.0260585"/>
    <n v="-0.0260585"/>
    <x v="1"/>
    <n v="7.726326742976067"/>
    <n v="-0.2013364854318418"/>
    <n v="-0.20133648543184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de5f42699f6748e7242b9aa7d7039ebad80403cb135ba11f153a5184c190bd"/>
    <n v="1"/>
    <n v="1"/>
  </r>
  <r>
    <s v="52badc8e-b3e9-42a9-8d39-878c037823e1"/>
    <d v="2023-02-18T00:00:00"/>
    <x v="75"/>
    <d v="2023-02-18T00:00:00"/>
    <n v="-0.0250106"/>
    <n v="-0.0250106"/>
    <x v="1"/>
    <n v="7.726326742976067"/>
    <n v="-0.1932400676378772"/>
    <n v="-0.193240067637877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915148a552c02ae198fe3581f803a0206bc30cd2a3c1a8b2ce9389fbad2ebb"/>
    <n v="1"/>
    <n v="1"/>
  </r>
  <r>
    <s v="78b7f69d-8c0d-4853-9554-a85c233e0ff9"/>
    <d v="2023-02-18T00:00:00"/>
    <x v="75"/>
    <d v="2023-02-18T00:00:00"/>
    <n v="-0.024494"/>
    <n v="-0.024494"/>
    <x v="1"/>
    <n v="7.726326742976067"/>
    <n v="-0.1892486472424558"/>
    <n v="-0.18924864724245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326d84da64d1ddff68c0d9cb7cb010750a4201b15a48962f228fe7ede0e874d"/>
    <n v="1"/>
    <n v="1"/>
  </r>
  <r>
    <s v="13868f3e-922a-4e00-8761-902e690c94c2"/>
    <d v="2023-02-18T00:00:00"/>
    <x v="75"/>
    <d v="2023-02-18T00:00:00"/>
    <n v="-0.0297209"/>
    <n v="-0.0297209"/>
    <x v="1"/>
    <n v="7.726326742976067"/>
    <n v="-0.2296333844953174"/>
    <n v="-0.22963338449531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4a968cdca5329456630e16d2a631fa2308332bc92e31ac193ec77bc17fdc33c"/>
    <n v="1"/>
    <n v="1"/>
  </r>
  <r>
    <s v="94c57868-fab8-43c4-9187-c050f2b1b9ec"/>
    <d v="2023-02-18T00:00:00"/>
    <x v="75"/>
    <d v="2023-02-18T00:00:00"/>
    <n v="-0.0290678"/>
    <n v="-0.0290678"/>
    <x v="1"/>
    <n v="7.726326742976067"/>
    <n v="-0.2245873204994797"/>
    <n v="-0.22458732049947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823cb6723824a542655dc8b8a1de8f2131535a39079ef2a4c4154967bc44ea1"/>
    <n v="1"/>
    <n v="1"/>
  </r>
  <r>
    <s v="357"/>
    <d v="2023-02-17T00:00:00"/>
    <x v="76"/>
    <d v="2023-02-17T00:00:00"/>
    <n v="1318.61"/>
    <n v="1318.61"/>
    <x v="0"/>
    <n v="1"/>
    <n v="1318.61"/>
    <n v="1318.61"/>
    <n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8"/>
    <d v="2023-02-17T00:00:00"/>
    <x v="76"/>
    <d v="2023-02-17T00:00:00"/>
    <n v="-39.31"/>
    <n v="-39.31"/>
    <x v="0"/>
    <n v="1"/>
    <n v="-39.31"/>
    <n v="-39.3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749"/>
    <d v="2023-02-17T00:00:00"/>
    <x v="76"/>
    <d v="2023-02-17T00:00:00"/>
    <n v="-135.7"/>
    <n v="-135.7"/>
    <x v="0"/>
    <n v="1"/>
    <n v="-135.7"/>
    <n v="-135.7"/>
    <n v="1"/>
    <m/>
    <s v="Conta Simples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3750"/>
    <d v="2023-02-17T00:00:00"/>
    <x v="76"/>
    <d v="2023-02-17T00:00:00"/>
    <n v="-1000"/>
    <n v="-1000"/>
    <x v="0"/>
    <n v="1"/>
    <n v="-1000"/>
    <n v="-1000"/>
    <n v="1"/>
    <m/>
    <s v="Btg - Conta Corrente"/>
    <s v="Lumx Studios S/A"/>
    <n v="100"/>
    <s v="Conselho"/>
    <s v="Lumx Studios S/A"/>
    <m/>
    <s v="Transferencia para Moonpay (Enviou para a Carteira Cripto Helper)"/>
    <m/>
    <s v="Btg - Conta Corrente"/>
    <m/>
    <x v="71"/>
    <s v="Conversões"/>
    <s v="Financial Revenue"/>
    <s v="Financial Revenue"/>
    <s v="Financial Revenue"/>
    <x v="14"/>
    <m/>
    <m/>
    <n v="0"/>
    <n v="0"/>
  </r>
  <r>
    <s v="3751"/>
    <d v="2023-02-17T00:00:00"/>
    <x v="76"/>
    <d v="2023-02-17T00:00:00"/>
    <n v="-200"/>
    <n v="-200"/>
    <x v="0"/>
    <n v="1"/>
    <n v="-200"/>
    <n v="-200"/>
    <n v="1"/>
    <m/>
    <s v="Conta Simples"/>
    <s v="Lumx Studios S/A"/>
    <n v="100"/>
    <s v="Conselho"/>
    <s v="Lumx Studios S/A"/>
    <m/>
    <s v="Pix Enviado para Webpay Brasil Pagamentos Ltda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07dc6c1c-00f7-4f61-b8f5-b15752a8f314"/>
    <d v="2023-02-17T00:00:00"/>
    <x v="76"/>
    <d v="2023-02-17T00:00:00"/>
    <n v="-2.22712895"/>
    <n v="-2.22712895"/>
    <x v="1"/>
    <n v="7.931392931392931"/>
    <n v="-17.66423481133056"/>
    <n v="-17.66423481133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5dad118ff1a8bad31e45ae74ccdaaf43620aeca6e63031ccd8e4da77bba3f1"/>
    <n v="1"/>
    <n v="1"/>
  </r>
  <r>
    <s v="3e7cd85c-8ef0-4522-a88a-b9e5a9b78a02"/>
    <d v="2023-02-17T00:00:00"/>
    <x v="76"/>
    <d v="2023-02-17T00:00:00"/>
    <n v="-1.802644558"/>
    <n v="-1.802644558"/>
    <x v="1"/>
    <n v="7.931392931392931"/>
    <n v="-14.29748230513513"/>
    <n v="-14.297482305135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a518ed6e08b626217d0ef61bc5b9d5042e8cd1f01ac9d55b4d357fc1dee81d"/>
    <n v="1"/>
    <n v="1"/>
  </r>
  <r>
    <s v="7f9186ce-abd4-44bb-8aea-0c7fb54b7717"/>
    <d v="2023-02-17T00:00:00"/>
    <x v="76"/>
    <d v="2023-02-17T00:00:00"/>
    <n v="-7.4210883012"/>
    <n v="-7.4210883012"/>
    <x v="1"/>
    <n v="7.931392931392931"/>
    <n v="-58.85956729538046"/>
    <n v="-58.859567295380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479673b0dce6bf33c357b5cc3d0aa3a751beba077e4148575889388a0862c"/>
    <n v="1"/>
    <n v="1"/>
  </r>
  <r>
    <s v="6a288392-5445-4bb1-8d5e-5f1d2b7455d2"/>
    <d v="2023-02-17T00:00:00"/>
    <x v="76"/>
    <d v="2023-02-17T00:00:00"/>
    <n v="-6.709926700800001"/>
    <n v="-6.709926700800001"/>
    <x v="1"/>
    <n v="7.931392931392931"/>
    <n v="-53.21906520488982"/>
    <n v="-53.21906520488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71d2dc9439d934acf7b46de45b349f9b441253e701379edb6d7e27a224472"/>
    <n v="1"/>
    <n v="1"/>
  </r>
  <r>
    <s v="9a95695a-3cf4-4592-b368-120bb7516335"/>
    <d v="2023-02-17T00:00:00"/>
    <x v="76"/>
    <d v="2023-02-17T00:00:00"/>
    <n v="-0.0297702126"/>
    <n v="-0.0297702126"/>
    <x v="1"/>
    <n v="7.931392931392931"/>
    <n v="-0.2361192537817048"/>
    <n v="-0.23611925378170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23b5cd7a85d483297bba0025bc1bd64b787b2818dc1c05de163181dc9c74e4"/>
    <n v="1"/>
    <n v="1"/>
  </r>
  <r>
    <s v="5aa23e90-bef8-4720-b914-ab25e7a91775"/>
    <d v="2023-02-17T00:00:00"/>
    <x v="76"/>
    <d v="2023-02-17T00:00:00"/>
    <n v="2.61062e-05"/>
    <n v="2.61062e-05"/>
    <x v="1"/>
    <n v="7.931392931392931"/>
    <n v="0.0002070585301455302"/>
    <n v="0.000207058530145530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99eece76b0747683f6480e0e700460009789cb164787167b24d2fafa7878fb"/>
    <n v="1"/>
    <n v="1"/>
  </r>
  <r>
    <s v="a9fe82dd-9c4c-416f-8f69-81c90cca3ec0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5318bb0acf23cdf38f99d9e2892015b65ca6be85748d5a9153b2c654549b29c"/>
    <n v="1"/>
    <n v="1"/>
  </r>
  <r>
    <s v="fc7d0ffd-0810-46da-a952-c3d7d36740ef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1201b9037cf1bfd1b804309749006551e2e32aea2fbedbec81bd9fc08069c92"/>
    <n v="1"/>
    <n v="1"/>
  </r>
  <r>
    <s v="492c2efb-1c35-4c80-b39f-ac4f67368c20"/>
    <d v="2023-02-17T00:00:00"/>
    <x v="76"/>
    <d v="2023-02-17T00:00:00"/>
    <n v="-0.1404111084"/>
    <n v="-0.1404111084"/>
    <x v="1"/>
    <n v="7.931392931392931"/>
    <n v="-1.113655672652807"/>
    <n v="-1.1136556726528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257890e16a99c3910431a3c01bb93422f4159c223dbdf310b7eec600b0aa61"/>
    <n v="1"/>
    <n v="1"/>
  </r>
  <r>
    <s v="3500afb2-14a5-4267-8711-bb3d5285c94b"/>
    <d v="2023-02-17T00:00:00"/>
    <x v="76"/>
    <d v="2023-02-17T00:00:00"/>
    <n v="-0.255322704"/>
    <n v="-0.255322704"/>
    <x v="1"/>
    <n v="7.931392931392931"/>
    <n v="-2.02506468972973"/>
    <n v="-2.02506468972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66b62d6660d70edebd11e91ca72ad8d2c27de9be8db8e88b55f76c35786410"/>
    <n v="1"/>
    <n v="1"/>
  </r>
  <r>
    <s v="5e70605f-318c-41a0-af0e-d71fb95cb4d8"/>
    <d v="2023-02-17T00:00:00"/>
    <x v="76"/>
    <d v="2023-02-17T00:00:00"/>
    <n v="-0.3272074576"/>
    <n v="-0.3272074576"/>
    <x v="1"/>
    <n v="7.931392931392931"/>
    <n v="-2.595210916307692"/>
    <n v="-2.5952109163076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3ed364f61dd747b6f181fa7b0c782aa00e01b3e6dd5692cccf276009f6f3a"/>
    <n v="1"/>
    <n v="1"/>
  </r>
  <r>
    <s v="e13ba2cc-7a48-4cd8-b295-ae80e43f6945"/>
    <d v="2023-02-17T00:00:00"/>
    <x v="76"/>
    <d v="2023-02-17T00:00:00"/>
    <n v="-0.1926568972"/>
    <n v="-0.1926568972"/>
    <x v="1"/>
    <n v="7.931392931392931"/>
    <n v="-1.528037552636175"/>
    <n v="-1.5280375526361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d2c70b5cc123b69804675ebf2f1900f51940e617d6719e0fdc0df43e87eab5"/>
    <n v="1"/>
    <n v="1"/>
  </r>
  <r>
    <s v="8f108ccf-4a0c-49a4-b4b5-98abee1543aa"/>
    <d v="2023-02-17T00:00:00"/>
    <x v="76"/>
    <d v="2023-02-17T00:00:00"/>
    <n v="-0.297027808"/>
    <n v="-0.297027808"/>
    <x v="1"/>
    <n v="7.931392931392931"/>
    <n v="-2.355844256798337"/>
    <n v="-2.3558442567983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04a9d7f921362e6a789259c7a6c1b42a753f2ebca748873c996042bd2c1681"/>
    <n v="1"/>
    <n v="1"/>
  </r>
  <r>
    <s v="114aa57c-5942-4f9f-87aa-a50387d367d2"/>
    <d v="2023-02-17T00:00:00"/>
    <x v="76"/>
    <d v="2023-02-17T00:00:00"/>
    <n v="-0.2851193552"/>
    <n v="-0.2851193552"/>
    <x v="1"/>
    <n v="7.931392931392931"/>
    <n v="-2.26139363843659"/>
    <n v="-2.261393638436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dd692322340a0cd0f46d0fc61c8b8d3ffd626bc8cdd4d4a97ea14318d2ffd"/>
    <n v="1"/>
    <n v="1"/>
  </r>
  <r>
    <s v="2b795b77-30f0-43bd-bc95-8806e50df0d3"/>
    <d v="2023-02-17T00:00:00"/>
    <x v="76"/>
    <d v="2023-02-17T00:00:00"/>
    <n v="-0.1898226432"/>
    <n v="-0.1898226432"/>
    <x v="1"/>
    <n v="7.931392931392931"/>
    <n v="-1.505557970494803"/>
    <n v="-1.5055579704948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edac319f88bdf4f97e05a42936ad9e407629bddb544ec5be3876ae40899255"/>
    <n v="1"/>
    <n v="1"/>
  </r>
  <r>
    <s v="1e6f828c-4de5-462b-84c9-8dbbf8e8ab96"/>
    <d v="2023-02-17T00:00:00"/>
    <x v="76"/>
    <d v="2023-02-17T00:00:00"/>
    <n v="-0.2245909248"/>
    <n v="-0.2245909248"/>
    <x v="1"/>
    <n v="7.931392931392931"/>
    <n v="-1.781318873413722"/>
    <n v="-1.7813188734137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7082267eb1cdad87f67edfca1e78e72bf8cf060dd66d42eafdfa47a81cb252"/>
    <n v="1"/>
    <n v="1"/>
  </r>
  <r>
    <s v="18a7e4b8-8b02-4379-8f38-4502ffd29b8f"/>
    <d v="2023-02-17T00:00:00"/>
    <x v="76"/>
    <d v="2023-02-17T00:00:00"/>
    <n v="-0.0240572"/>
    <n v="-0.0240572"/>
    <x v="1"/>
    <n v="7.931392931392931"/>
    <n v="-0.190807106029106"/>
    <n v="-0.1908071060291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d6a3fb88420d8c0040f55cf1063531356fee896f18c22bc90775321c0009a3"/>
    <n v="1"/>
    <n v="1"/>
  </r>
  <r>
    <s v="2408d131-58a2-4f1d-897d-495e7ff98f57"/>
    <d v="2023-02-17T00:00:00"/>
    <x v="76"/>
    <d v="2023-02-17T00:00:00"/>
    <n v="-0.0230366"/>
    <n v="-0.0230366"/>
    <x v="1"/>
    <n v="7.931392931392931"/>
    <n v="-0.1827123264033264"/>
    <n v="-0.18271232640332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aa3768139e0e9f95a19ddd6d24fca5e898e6971ef94066da4764bb9da19199b"/>
    <n v="1"/>
    <n v="1"/>
  </r>
  <r>
    <s v="4280d72d-78a6-4a0b-bc70-dbe12d2e003f"/>
    <d v="2023-02-17T00:00:00"/>
    <x v="76"/>
    <d v="2023-02-17T00:00:00"/>
    <n v="-0.0232907"/>
    <n v="-0.0232907"/>
    <x v="1"/>
    <n v="7.931392931392931"/>
    <n v="-0.1847276933471934"/>
    <n v="-0.18472769334719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38874f78f9dfb9d476327fb53ca15a5059a3f1f39bae58ceb8b2baac7844762"/>
    <n v="1"/>
    <n v="1"/>
  </r>
  <r>
    <s v="daa55356-23f1-4156-8c41-db8eb36f91ea"/>
    <d v="2023-02-17T00:00:00"/>
    <x v="76"/>
    <d v="2023-02-17T00:00:00"/>
    <n v="-0.38207487"/>
    <n v="-0.38207487"/>
    <x v="1"/>
    <n v="7.931392931392931"/>
    <n v="-3.030385923180873"/>
    <n v="-3.0303859231808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b344e3b343d9dde4fafbacfc06e5af6ac36414e6857f92f53eb932002554d4"/>
    <n v="1"/>
    <n v="1"/>
  </r>
  <r>
    <s v="907ec6ca-1353-4cf6-b124-8bc1254466d4"/>
    <d v="2023-02-17T00:00:00"/>
    <x v="76"/>
    <d v="2023-02-17T00:00:00"/>
    <n v="40"/>
    <n v="40"/>
    <x v="1"/>
    <n v="7.931392931392931"/>
    <n v="317.2557172557173"/>
    <n v="317.255717255717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ea7f7c2-8c90-4001-859d-f528c36687f9"/>
    <d v="2023-02-17T00:00:00"/>
    <x v="76"/>
    <d v="2023-02-17T00:00:00"/>
    <n v="-0.0287465"/>
    <n v="-0.0287465"/>
    <x v="1"/>
    <n v="7.931392931392931"/>
    <n v="-0.2279997869022869"/>
    <n v="-0.227999786902286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0f1e4c410e5f1851f26989a1f861e1eaf444c60ecad2f0b7095bad9a1e9e88e"/>
    <n v="1"/>
    <n v="1"/>
  </r>
  <r>
    <s v="f45ab7fa-658b-4a5f-b053-53f42a9291ca"/>
    <d v="2023-02-17T00:00:00"/>
    <x v="76"/>
    <d v="2023-02-17T00:00:00"/>
    <n v="-0.3645052008"/>
    <n v="-0.3645052008"/>
    <x v="1"/>
    <n v="7.931392931392931"/>
    <n v="-2.891033973081081"/>
    <n v="-2.891033973081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be108246a280def7c1785bc8173ee04de389509aa4d6c0274fa2c13bbb52ac"/>
    <n v="1"/>
    <n v="1"/>
  </r>
  <r>
    <s v="8ee89eeb-d9b0-416d-9126-327e63044895"/>
    <d v="2023-02-17T00:00:00"/>
    <x v="76"/>
    <d v="2023-02-17T00:00:00"/>
    <n v="19.8"/>
    <n v="19.8"/>
    <x v="1"/>
    <n v="7.931392931392931"/>
    <n v="157.0415800415801"/>
    <n v="157.0415800415801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c65df142-8962-44de-8cb1-96fac68956a6"/>
    <d v="2023-02-17T00:00:00"/>
    <x v="76"/>
    <d v="2023-02-17T00:00:00"/>
    <n v="-0.1344063778"/>
    <n v="-0.1344063778"/>
    <x v="1"/>
    <n v="7.931392931392931"/>
    <n v="-1.066029794817048"/>
    <n v="-1.0660297948170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1108709f1b3d6e9323a529269f492359ace66b993b3fa3907ecdf111e5c351"/>
    <n v="1"/>
    <n v="1"/>
  </r>
  <r>
    <s v="2e1bd220-2412-49cb-adcf-c95b3a3bae85"/>
    <d v="2023-02-17T00:00:00"/>
    <x v="76"/>
    <d v="2023-02-17T00:00:00"/>
    <n v="-0.0931689076"/>
    <n v="-0.0931689076"/>
    <x v="1"/>
    <n v="7.931392931392931"/>
    <n v="-0.7389592151642412"/>
    <n v="-0.73895921516424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a2d7ff2f777be2b7730fe0d0226816a8ed20f36ac844d8f3d47afbd0a19e0f"/>
    <n v="1"/>
    <n v="1"/>
  </r>
  <r>
    <s v="950c4f08-ee5c-4b4a-9415-664f42ac0a18"/>
    <d v="2023-02-17T00:00:00"/>
    <x v="76"/>
    <d v="2023-02-17T00:00:00"/>
    <n v="-0.0230723"/>
    <n v="-0.0230723"/>
    <x v="1"/>
    <n v="7.931392931392931"/>
    <n v="-0.1829954771309771"/>
    <n v="-0.182995477130977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197af45cd2509babf5111837b1811723c6b9a0031da8b85063edb2230d4dc"/>
    <n v="1"/>
    <n v="1"/>
  </r>
  <r>
    <s v="b34cde29-c85b-4eec-8596-464ec2f5271c"/>
    <d v="2023-02-17T00:00:00"/>
    <x v="76"/>
    <d v="2023-02-17T00:00:00"/>
    <n v="-0.0242798"/>
    <n v="-0.0242798"/>
    <x v="1"/>
    <n v="7.931392931392931"/>
    <n v="-0.1925726340956341"/>
    <n v="-0.192572634095634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fa5a1666f7dd75cb703c712644917ea4bfe501f1178d4754bb76e48987f5718"/>
    <n v="1"/>
    <n v="1"/>
  </r>
  <r>
    <s v="809ceb0a-f993-4ef3-b949-b7aa8d9de0c7"/>
    <d v="2023-02-17T00:00:00"/>
    <x v="76"/>
    <d v="2023-02-17T00:00:00"/>
    <n v="-0.0302606"/>
    <n v="-0.0302606"/>
    <x v="1"/>
    <n v="7.931392931392931"/>
    <n v="-0.2400087089397089"/>
    <n v="-0.24000870893970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9732b1d9633d13715995cf931f6f6e1b44a1fa17b47cf35aa728e52f12d44c2"/>
    <n v="1"/>
    <n v="1"/>
  </r>
  <r>
    <s v="560c64b5-2054-44cf-98c5-b7c36ba62852"/>
    <d v="2023-02-17T00:00:00"/>
    <x v="76"/>
    <d v="2023-02-17T00:00:00"/>
    <n v="0.0001306628"/>
    <n v="0.0001306628"/>
    <x v="1"/>
    <n v="7.931392931392931"/>
    <n v="0.001036338008316008"/>
    <n v="0.001036338008316008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0b5f847664d922069d49242fa3703ea7163f086b25b480fce50275d102fc411"/>
    <n v="1"/>
    <n v="1"/>
  </r>
  <r>
    <s v="25e0357b-361d-41c3-bb88-82e6bc46ba30"/>
    <d v="2023-02-17T00:00:00"/>
    <x v="76"/>
    <d v="2023-02-17T00:00:00"/>
    <n v="-0.0292673"/>
    <n v="-0.0292673"/>
    <x v="1"/>
    <n v="7.931392931392931"/>
    <n v="-0.2321304563409564"/>
    <n v="-0.23213045634095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d8886bec03730fc2b568bf7b307b52788fb58213be50704c27c1e6172b04a1e"/>
    <n v="1"/>
    <n v="1"/>
  </r>
  <r>
    <s v="e018294a-e2ba-442b-b132-c07b27035ae9"/>
    <d v="2023-02-17T00:00:00"/>
    <x v="76"/>
    <d v="2023-02-17T00:00:00"/>
    <n v="-0.0307142"/>
    <n v="-0.0307142"/>
    <x v="1"/>
    <n v="7.931392931392931"/>
    <n v="-0.2436063887733888"/>
    <n v="-0.24360638877338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43d5a20b621f11c354caf5a5697bfe19736dd8ec5af3f8fadf8664644490dab"/>
    <n v="1"/>
    <n v="1"/>
  </r>
  <r>
    <s v="42b35351-f86d-4c98-88cc-c39e76ea81c7"/>
    <d v="2023-02-17T00:00:00"/>
    <x v="76"/>
    <d v="2023-02-17T00:00:00"/>
    <n v="-0.0160160076"/>
    <n v="-0.0160160076"/>
    <x v="1"/>
    <n v="7.931392931392931"/>
    <n v="-0.1270292494677755"/>
    <n v="-0.12702924946777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50b44d666b182b1fa47dae1b8139acbb68b0d5fc65d3e31d584c7a8f32c3db"/>
    <n v="1"/>
    <n v="1"/>
  </r>
  <r>
    <s v="9c2e9638-20e5-4100-ace6-7d8a072407f8"/>
    <d v="2023-02-17T00:00:00"/>
    <x v="76"/>
    <d v="2023-02-17T00:00:00"/>
    <n v="-0.1774329407378148"/>
    <n v="-0.1774329407378148"/>
    <x v="1"/>
    <n v="7.931392931392931"/>
    <n v="-1.407290371964166"/>
    <n v="-1.407290371964166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1af299d0cf9934b61141527c3111d3d9a833b2fd079a75007a6e2b6bdbd88670"/>
    <n v="1"/>
    <n v="1"/>
  </r>
  <r>
    <s v="ffdda723-c25d-48ce-8c02-47f388807598"/>
    <d v="2023-02-17T00:00:00"/>
    <x v="76"/>
    <d v="2023-02-17T00:00:00"/>
    <n v="-0.102728468"/>
    <n v="-0.102728468"/>
    <x v="1"/>
    <n v="7.931392931392931"/>
    <n v="-0.8147798449480249"/>
    <n v="-0.81477984494802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0cca2b4e01453d20ac6111a79241cd8b51bb45c74beb4c8767942defbe2882"/>
    <n v="1"/>
    <n v="1"/>
  </r>
  <r>
    <s v="201c777f-f2ee-48f7-bcc5-8b80c11ba299"/>
    <d v="2023-02-17T00:00:00"/>
    <x v="76"/>
    <d v="2023-02-17T00:00:00"/>
    <n v="-0.1135158408"/>
    <n v="-0.1135158408"/>
    <x v="1"/>
    <n v="7.931392931392931"/>
    <n v="-0.9003387373222452"/>
    <n v="-0.90033873732224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aa2f4adb0a53085df7c8514ec49d16490567534082d0ec31ba8e81f90500e3"/>
    <n v="1"/>
    <n v="1"/>
  </r>
  <r>
    <s v="5825f711-6938-43d9-9406-87bb26a09cfb"/>
    <d v="2023-02-17T00:00:00"/>
    <x v="76"/>
    <d v="2023-02-17T00:00:00"/>
    <n v="-0.0163624098"/>
    <n v="-0.0163624098"/>
    <x v="1"/>
    <n v="7.931392931392931"/>
    <n v="-0.1297767014282744"/>
    <n v="-0.1297767014282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098ef37a42eeaa84c92cd4993b84359f8e528c35cd7efb6c1e081dcebb1ebc"/>
    <n v="1"/>
    <n v="1"/>
  </r>
  <r>
    <s v="a0b94be2-3bc6-4a9b-9950-7d9e2d5243f8"/>
    <d v="2023-02-17T00:00:00"/>
    <x v="76"/>
    <d v="2023-02-17T00:00:00"/>
    <n v="-0.0151194372"/>
    <n v="-0.0151194372"/>
    <x v="1"/>
    <n v="7.931392931392931"/>
    <n v="-0.1199181973347193"/>
    <n v="-0.11991819733471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3350e49867c03c407945e4006f38e28d963fd9f6fbe0f9d5503adabd04d4d9"/>
    <n v="1"/>
    <n v="1"/>
  </r>
  <r>
    <s v="a5f2ce0f-6665-4c1e-a359-7973b2415c6d"/>
    <d v="2023-02-17T00:00:00"/>
    <x v="76"/>
    <d v="2023-02-17T00:00:00"/>
    <n v="-0.0257981"/>
    <n v="-0.0257981"/>
    <x v="1"/>
    <n v="7.931392931392931"/>
    <n v="-0.204614867983368"/>
    <n v="-0.2046148679833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386190587db7b1bef46099cb8c2e27e50ea2c53d67bd7b26c8eeeea6d1b6075"/>
    <n v="1"/>
    <n v="1"/>
  </r>
  <r>
    <s v="a177aab9-8529-4c53-9d6a-c2e61d6ccde3"/>
    <d v="2023-02-17T00:00:00"/>
    <x v="76"/>
    <d v="2023-02-17T00:00:00"/>
    <n v="-0.0263546"/>
    <n v="-0.0263546"/>
    <x v="1"/>
    <n v="7.931392931392931"/>
    <n v="-0.2090286881496881"/>
    <n v="-0.209028688149688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b8f0c44d86e6061e52996c9252931fc2635ca87e677f0c5dfcac9e28fdbbde"/>
    <n v="1"/>
    <n v="1"/>
  </r>
  <r>
    <s v="e5836b23-ea25-4ba3-9579-78fc95f3dac6"/>
    <d v="2023-02-17T00:00:00"/>
    <x v="76"/>
    <d v="2023-02-17T00:00:00"/>
    <n v="-0.0280346"/>
    <n v="-0.0280346"/>
    <x v="1"/>
    <n v="7.931392931392931"/>
    <n v="-0.2223534282744283"/>
    <n v="-0.22235342827442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db6455e7cc20ccf6c3ecd77aaca3d54616401b0793df0c9689274d18ba43093"/>
    <n v="1"/>
    <n v="1"/>
  </r>
  <r>
    <s v="3f6c9070-647d-4a9f-9d85-aa415b5c6bd1"/>
    <d v="2023-02-17T00:00:00"/>
    <x v="76"/>
    <d v="2023-02-17T00:00:00"/>
    <n v="-0.0283874"/>
    <n v="-0.0283874"/>
    <x v="1"/>
    <n v="7.931392931392931"/>
    <n v="-0.2251516237006237"/>
    <n v="-0.22515162370062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a350f4b5e28fb962518f4ba20b3360443f6aa03c81bace4647831df300f935"/>
    <n v="1"/>
    <n v="1"/>
  </r>
  <r>
    <s v="07e7f5d0-ba5b-434d-942c-ab7664e5aadf"/>
    <d v="2023-02-17T00:00:00"/>
    <x v="76"/>
    <d v="2023-02-17T00:00:00"/>
    <n v="-5.2861781648"/>
    <n v="-5.2861781648"/>
    <x v="1"/>
    <n v="7.931392931392931"/>
    <n v="-41.92675613037838"/>
    <n v="-41.92675613037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7acb8157a6ff7e9a0d2f7147230a59482df021412734442aab4ab064845dbd"/>
    <n v="1"/>
    <n v="1"/>
  </r>
  <r>
    <s v="c610da15-eb49-4531-a6a2-7b0970e27e7d"/>
    <d v="2023-02-17T00:00:00"/>
    <x v="76"/>
    <d v="2023-02-17T00:00:00"/>
    <n v="-5.808246693599999"/>
    <n v="-5.808246693599999"/>
    <x v="1"/>
    <n v="7.931392931392931"/>
    <n v="-46.0674867694054"/>
    <n v="-46.06748676940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e8bc214adad9e62e51dad8766bb2b42ad502a1a88ebd276992a8dabd0685d8"/>
    <n v="1"/>
    <n v="1"/>
  </r>
  <r>
    <s v="cd6701df-9680-41f7-8e27-29f1230b8799"/>
    <d v="2023-02-17T00:00:00"/>
    <x v="76"/>
    <d v="2023-02-17T00:00:00"/>
    <n v="-40.00343047552603"/>
    <n v="-40.00343047552603"/>
    <x v="1"/>
    <n v="7.931392931392931"/>
    <n v="-317.2829257050557"/>
    <n v="-317.28292570505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2f0aad5-e53d-4c90-8cb5-c97ff2a84770"/>
    <d v="2023-02-17T00:00:00"/>
    <x v="76"/>
    <d v="2023-02-17T00:00:00"/>
    <n v="-2.886427272"/>
    <n v="-2.886427272"/>
    <x v="1"/>
    <n v="7.931392931392931"/>
    <n v="-22.89338886212058"/>
    <n v="-22.8933888621205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d2ddb9a4f458423ea1441311051bdbe7d25cb71eac6883f62002b8435daadf"/>
    <n v="1"/>
    <n v="1"/>
  </r>
  <r>
    <s v="daa874e4-fce9-4c18-8881-ed97e9bea5f4"/>
    <d v="2023-02-17T00:00:00"/>
    <x v="76"/>
    <d v="2023-02-17T00:00:00"/>
    <n v="-5.3802936432"/>
    <n v="-5.3802936432"/>
    <x v="1"/>
    <n v="7.931392931392931"/>
    <n v="-42.67322297049481"/>
    <n v="-42.67322297049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af79d4f2d23b79a9acb97f840c123ccd3d042d17c47f90c16dc79404d6a9f"/>
    <n v="1"/>
    <n v="1"/>
  </r>
  <r>
    <s v="f3c7a9a7-8984-4d79-971c-f8157d3cb8f7"/>
    <d v="2023-02-17T00:00:00"/>
    <x v="76"/>
    <d v="2023-02-17T00:00:00"/>
    <n v="-0.06473276160000001"/>
    <n v="-0.06473276160000001"/>
    <x v="1"/>
    <n v="7.931392931392931"/>
    <n v="-0.5134209677837839"/>
    <n v="-0.51342096778378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5be083cdc460fad512e318849c3c8cd686761ca60c9eb53edc1637523eb77c"/>
    <n v="1"/>
    <n v="1"/>
  </r>
  <r>
    <s v="f5f6dfc6-d39b-46ac-ab87-ffa3ad351b48"/>
    <d v="2023-02-17T00:00:00"/>
    <x v="76"/>
    <d v="2023-02-17T00:00:00"/>
    <n v="-0.0306785"/>
    <n v="-0.0306785"/>
    <x v="1"/>
    <n v="7.931392931392931"/>
    <n v="-0.243323238045738"/>
    <n v="-0.2433232380457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0e7fda420c32cc7725ff9e41626efbf6bbd14b33afc8dc2b79d73937e4aeccd"/>
    <n v="1"/>
    <n v="1"/>
  </r>
  <r>
    <s v="aba52c97-79fc-48e1-b86c-4c15faf8b364"/>
    <d v="2023-02-17T00:00:00"/>
    <x v="76"/>
    <d v="2023-02-17T00:00:00"/>
    <n v="-0.0263252"/>
    <n v="-0.0263252"/>
    <x v="1"/>
    <n v="7.931392931392931"/>
    <n v="-0.2087955051975052"/>
    <n v="-0.20879550519750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4e2c7565f8ab7ad61f405ac007c873dd9a9883835993988f87d4b89aaf2346"/>
    <n v="1"/>
    <n v="1"/>
  </r>
  <r>
    <s v="fb15fc95-13fa-4a1b-a6be-0ee1a3e1eb54"/>
    <d v="2023-02-17T00:00:00"/>
    <x v="76"/>
    <d v="2023-02-17T00:00:00"/>
    <n v="-0.0284588"/>
    <n v="-0.0284588"/>
    <x v="1"/>
    <n v="7.931392931392931"/>
    <n v="-0.2257179251559251"/>
    <n v="-0.22571792515592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372cda4656de7652d2d40d589cdb251f9f5c1fea9b7f38677c2a84535659ab2"/>
    <n v="1"/>
    <n v="1"/>
  </r>
  <r>
    <s v="623e724a-df3d-44db-bebc-5c8c64839bad"/>
    <d v="2023-02-17T00:00:00"/>
    <x v="76"/>
    <d v="2023-02-17T00:00:00"/>
    <n v="-0.0251114"/>
    <n v="-0.0251114"/>
    <x v="1"/>
    <n v="7.931392931392931"/>
    <n v="-0.1991683804573804"/>
    <n v="-0.199168380457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32c371df6405fccd1cfa299452bfeb5ae0e4f8fb89abba612bc6aa2a98d743e"/>
    <n v="1"/>
    <n v="1"/>
  </r>
  <r>
    <s v="79aeb3d8-4f8f-4baa-be61-da5113dd0796"/>
    <d v="2023-02-17T00:00:00"/>
    <x v="76"/>
    <d v="2023-02-17T00:00:00"/>
    <n v="-0.0307835"/>
    <n v="-0.0307835"/>
    <x v="1"/>
    <n v="7.931392931392931"/>
    <n v="-0.2441560343035343"/>
    <n v="-0.244156034303534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cbdf98c2ea857a3124172343edb33bfe96570978dbaa26e0e1d3f2dc7d80258"/>
    <n v="1"/>
    <n v="1"/>
  </r>
  <r>
    <s v="c81a6d3d-2a69-4752-90f6-84940a8a4467"/>
    <d v="2023-02-17T00:00:00"/>
    <x v="76"/>
    <d v="2023-02-17T00:00:00"/>
    <n v="-6.9567991248"/>
    <n v="-6.9567991248"/>
    <x v="1"/>
    <n v="7.931392931392931"/>
    <n v="-55.17710740355925"/>
    <n v="-55.17710740355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6fcf797012e9a87f3ce66e71d88b8691056a6545389d54321579d7b22b815"/>
    <n v="1"/>
    <n v="1"/>
  </r>
  <r>
    <s v="2ba36e58-2446-40c8-b963-efa2bd3306ea"/>
    <d v="2023-02-17T00:00:00"/>
    <x v="76"/>
    <d v="2023-02-17T00:00:00"/>
    <n v="-0.3527430892"/>
    <n v="-0.3527430892"/>
    <x v="1"/>
    <n v="7.931392931392931"/>
    <n v="-2.797744044278586"/>
    <n v="-2.7977440442785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e43d6c18ff599035eef9379af0b069fb36e3939b27eca09b0c460a57d3d0b4"/>
    <n v="1"/>
    <n v="1"/>
  </r>
  <r>
    <s v="ddda36d8-9e5d-497a-b3e5-f28ecd5ccc87"/>
    <d v="2023-02-17T00:00:00"/>
    <x v="76"/>
    <d v="2023-02-17T00:00:00"/>
    <n v="-0.2400996564"/>
    <n v="-0.2400996564"/>
    <x v="1"/>
    <n v="7.931392931392931"/>
    <n v="-1.904324717600832"/>
    <n v="-1.904324717600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4dcbca711d71a828e4854d8b203723d29de7f3c66ce681f5bc6fbd30822df6"/>
    <n v="1"/>
    <n v="1"/>
  </r>
  <r>
    <s v="6eaad4e0-e364-416e-8276-eb1b228b67ca"/>
    <d v="2023-02-17T00:00:00"/>
    <x v="76"/>
    <d v="2023-02-17T00:00:00"/>
    <n v="-1.4058553908"/>
    <n v="-1.4058553908"/>
    <x v="1"/>
    <n v="7.931392931392931"/>
    <n v="-11.15039150915177"/>
    <n v="-11.150391509151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d1b2e5448fd58d023eb88b929c7fd02b61d02c2a6c57d5110339fa2d3c9a10"/>
    <n v="1"/>
    <n v="1"/>
  </r>
  <r>
    <s v="4fe06d04-a254-4265-8ab7-5bc1fbc84e15"/>
    <d v="2023-02-17T00:00:00"/>
    <x v="76"/>
    <d v="2023-02-17T00:00:00"/>
    <n v="-0.2699746432"/>
    <n v="-0.2699746432"/>
    <x v="1"/>
    <n v="7.931392931392931"/>
    <n v="-2.141274976731809"/>
    <n v="-2.141274976731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4668a435dbeedee3648620f2d04c4f74cee83d4e5db3f6a6597fc986c4d41"/>
    <n v="1"/>
    <n v="1"/>
  </r>
  <r>
    <s v="cbae56e5-3565-468c-9d95-3713ef964ca7"/>
    <d v="2023-02-17T00:00:00"/>
    <x v="76"/>
    <d v="2023-02-17T00:00:00"/>
    <n v="-3.6001568"/>
    <n v="-3.6001568"/>
    <x v="1"/>
    <n v="7.931392931392931"/>
    <n v="-28.5542581954262"/>
    <n v="-28.55425819542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720b0f11a6fe3f0957340f5528032bf666f2f887c667f79a6b2fa0ee9d4faa"/>
    <n v="1"/>
    <n v="1"/>
  </r>
  <r>
    <s v="e1a32fd4-12fc-4496-aa58-7873efc56699"/>
    <d v="2023-02-17T00:00:00"/>
    <x v="76"/>
    <d v="2023-02-17T00:00:00"/>
    <n v="-0.0309053"/>
    <n v="-0.0309053"/>
    <x v="1"/>
    <n v="7.931392931392931"/>
    <n v="-0.245122077962578"/>
    <n v="-0.24512207796257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62eefe53b6930fed7e2af3fbd12ac29772094e6800b52de5f1156278e683d38"/>
    <n v="1"/>
    <n v="1"/>
  </r>
  <r>
    <s v="c9e2685f-f525-4d55-ac3c-3a338d499b88"/>
    <d v="2023-02-17T00:00:00"/>
    <x v="76"/>
    <d v="2023-02-17T00:00:00"/>
    <n v="-0.0258422"/>
    <n v="-0.0258422"/>
    <x v="1"/>
    <n v="7.931392931392931"/>
    <n v="-0.2049646424116424"/>
    <n v="-0.20496464241164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43f60c9b9c30b59bc3bb1f444792c5a6d32c299158e079b1036edad7f07aa77"/>
    <n v="1"/>
    <n v="1"/>
  </r>
  <r>
    <s v="ab4af20f-7c02-4606-bea4-9786cf9de5a9"/>
    <d v="2023-02-17T00:00:00"/>
    <x v="76"/>
    <d v="2023-02-17T00:00:00"/>
    <n v="-0.0245465"/>
    <n v="-0.0245465"/>
    <x v="1"/>
    <n v="7.931392931392931"/>
    <n v="-0.1946879365904366"/>
    <n v="-0.19468793659043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eb8314d58a4b031062a6816f3a7c908c41f79afdb061d0e041102ed550415b"/>
    <n v="1"/>
    <n v="1"/>
  </r>
  <r>
    <s v="9be3b319-d6e9-4f43-824f-013e6f948e53"/>
    <d v="2023-02-17T00:00:00"/>
    <x v="76"/>
    <d v="2023-02-17T00:00:00"/>
    <n v="-0.0246914"/>
    <n v="-0.0246914"/>
    <x v="1"/>
    <n v="7.931392931392931"/>
    <n v="-0.1958371954261954"/>
    <n v="-0.19583719542619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cea9cc6104ca46006b742adbec53540a6e591e1b0b36be8a3e8cdae7003aa0"/>
    <n v="1"/>
    <n v="1"/>
  </r>
  <r>
    <s v="7661c370-3ae3-4448-9bc3-455b84ba0eb4"/>
    <d v="2023-02-17T00:00:00"/>
    <x v="76"/>
    <d v="2023-02-17T00:00:00"/>
    <n v="-0.0255167"/>
    <n v="-0.0255167"/>
    <x v="1"/>
    <n v="7.931392931392931"/>
    <n v="-0.202382974012474"/>
    <n v="-0.2023829740124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e78059cd6e8030a545325a086fc4af605cfaf49d9ce8f25c0a113f72b39ed1"/>
    <n v="1"/>
    <n v="1"/>
  </r>
  <r>
    <s v="6ee03d12-da74-4f44-83c8-95d0b7c12750"/>
    <d v="2023-02-17T00:00:00"/>
    <x v="76"/>
    <d v="2023-02-17T00:00:00"/>
    <n v="-0.0284819"/>
    <n v="-0.0284819"/>
    <x v="1"/>
    <n v="7.931392931392931"/>
    <n v="-0.2259011403326403"/>
    <n v="-0.22590114033264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01a827da3a6803f8c3a0fa79e621b0bbad4c7153f93fd8e52b75c52a1557232"/>
    <n v="1"/>
    <n v="1"/>
  </r>
  <r>
    <s v="72a18452-0300-47c5-bfe8-eb6dce148b50"/>
    <d v="2023-02-17T00:00:00"/>
    <x v="76"/>
    <d v="2023-02-17T00:00:00"/>
    <n v="-2.4258530744"/>
    <n v="-2.4258530744"/>
    <x v="1"/>
    <n v="7.931392931392931"/>
    <n v="-19.24039392689397"/>
    <n v="-19.24039392689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0ba17e6f425a5707e973c69d95ffd4e42a2575c8b79eed4a34be2ba64bda2"/>
    <n v="1"/>
    <n v="1"/>
  </r>
  <r>
    <s v="32a09d25-0929-4983-a8fc-a9ac82515b76"/>
    <d v="2023-02-17T00:00:00"/>
    <x v="76"/>
    <d v="2023-02-17T00:00:00"/>
    <n v="-0.0387613512"/>
    <n v="-0.0387613512"/>
    <x v="1"/>
    <n v="7.931392931392931"/>
    <n v="-0.307431506918919"/>
    <n v="-0.30743150691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250ff6582d1eecdecfe3c15ea0ddc0750c7ca7fbf54560f501c1e809254fed"/>
    <n v="1"/>
    <n v="1"/>
  </r>
  <r>
    <s v="7d18f410-a828-4e3d-92c9-0303f064ab30"/>
    <d v="2023-02-17T00:00:00"/>
    <x v="76"/>
    <d v="2023-02-17T00:00:00"/>
    <n v="-0.0417748656"/>
    <n v="-0.0417748656"/>
    <x v="1"/>
    <n v="7.931392931392931"/>
    <n v="-0.3313328737297297"/>
    <n v="-0.3313328737297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52f80c0fffef42897f7abc7eff6763840f29e24ea6e78f1f864fb930d54ba5"/>
    <n v="1"/>
    <n v="1"/>
  </r>
  <r>
    <s v="9f2b3a18-f966-4424-bfe8-5ce9ed626f45"/>
    <d v="2023-02-17T00:00:00"/>
    <x v="76"/>
    <d v="2023-02-17T00:00:00"/>
    <n v="-0.0611075694"/>
    <n v="-0.0611075694"/>
    <x v="1"/>
    <n v="7.931392931392931"/>
    <n v="-0.484668143993763"/>
    <n v="-0.484668143993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3772e99b1e75318eb6f5c45a76dbd359d8bd1092c6a0b2ff0abf93a9384350"/>
    <n v="1"/>
    <n v="1"/>
  </r>
  <r>
    <s v="e278da55-80c5-4f10-a153-88e544c37b56"/>
    <d v="2023-02-17T00:00:00"/>
    <x v="76"/>
    <d v="2023-02-17T00:00:00"/>
    <n v="-0.022695816"/>
    <n v="-0.022695816"/>
    <x v="1"/>
    <n v="7.931392931392931"/>
    <n v="-0.1800094345945946"/>
    <n v="-0.1800094345945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37c5ec38c988ba58af0d0ac6c280f03a22d97b55c610a739834d5df4494fd1"/>
    <n v="1"/>
    <n v="1"/>
  </r>
  <r>
    <s v="ea917f14-1024-407c-85a1-6b66f2d38c31"/>
    <d v="2023-02-17T00:00:00"/>
    <x v="76"/>
    <d v="2023-02-17T00:00:00"/>
    <n v="-0.6371569751999999"/>
    <n v="-0.6371569751999999"/>
    <x v="1"/>
    <n v="7.931392931392931"/>
    <n v="-5.05354232928898"/>
    <n v="-5.05354232928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e77b30fc6ff286b4840cdad5b298440cca4055c4ee3f9c3af6103c05ea8742"/>
    <n v="1"/>
    <n v="1"/>
  </r>
  <r>
    <s v="cd886a51-b28e-4e6c-9628-001bc76dc9b3"/>
    <d v="2023-02-17T00:00:00"/>
    <x v="76"/>
    <d v="2023-02-17T00:00:00"/>
    <n v="-6.140341116"/>
    <n v="-6.140341116"/>
    <x v="1"/>
    <n v="7.931392931392931"/>
    <n v="-48.70145812378379"/>
    <n v="-48.70145812378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785679e8a734754593be1e5c229d0ef3c492bb9e64890c8405180d8011a15"/>
    <n v="1"/>
    <n v="1"/>
  </r>
  <r>
    <s v="26961bed-a5c1-4e0b-8302-c899058dcc5c"/>
    <d v="2023-02-17T00:00:00"/>
    <x v="76"/>
    <d v="2023-02-17T00:00:00"/>
    <n v="-3.4971856836"/>
    <n v="-3.4971856836"/>
    <x v="1"/>
    <n v="7.931392931392931"/>
    <n v="-27.7375538106736"/>
    <n v="-27.7375538106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bc46402269e215994210c6095a2edcd499f43c876805ce7816fe988ecbe32"/>
    <n v="1"/>
    <n v="1"/>
  </r>
  <r>
    <s v="7b00f278-c90f-4155-bd7a-a3e998d2e102"/>
    <d v="2023-02-17T00:00:00"/>
    <x v="76"/>
    <d v="2023-02-17T00:00:00"/>
    <n v="-0.0397038051"/>
    <n v="-0.0397038051"/>
    <x v="1"/>
    <n v="7.931392931392931"/>
    <n v="-0.3149064791195427"/>
    <n v="-0.31490647911954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5b8832b6b212dda9d34c7fccdc0bbce01af7efb43036c87910a1dedee2d14"/>
    <n v="1"/>
    <n v="1"/>
  </r>
  <r>
    <s v="ab7d28ef-fad5-447b-a4b5-c81438eb9014"/>
    <d v="2023-02-17T00:00:00"/>
    <x v="76"/>
    <d v="2023-02-17T00:00:00"/>
    <n v="-0.0302083095"/>
    <n v="-0.0302083095"/>
    <x v="1"/>
    <n v="7.931392931392931"/>
    <n v="-0.2395939724376299"/>
    <n v="-0.2395939724376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13fc320d61827e2f6e7bc5ef1c0c96879745bafe25d1040be0d6f09eb6bf02"/>
    <n v="1"/>
    <n v="1"/>
  </r>
  <r>
    <s v="253d263b-40a1-4094-87ac-54eed588e21e"/>
    <d v="2023-02-17T00:00:00"/>
    <x v="76"/>
    <d v="2023-02-17T00:00:00"/>
    <n v="-0.52146545"/>
    <n v="-0.52146545"/>
    <x v="1"/>
    <n v="7.931392931392931"/>
    <n v="-4.135947384095634"/>
    <n v="-4.1359473840956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e68a30944ecd7838b04337371041324a41d83421fd174b60f2b337e6840631"/>
    <n v="1"/>
    <n v="1"/>
  </r>
  <r>
    <s v="c9aae31c-c165-4181-ad60-d5decdaca0f8"/>
    <d v="2023-02-17T00:00:00"/>
    <x v="76"/>
    <d v="2023-02-17T00:00:00"/>
    <n v="-0.2074567938"/>
    <n v="-0.2074567938"/>
    <x v="1"/>
    <n v="7.931392931392931"/>
    <n v="-1.645421347914761"/>
    <n v="-1.6454213479147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5d51679a0e47128865232184ddf8f40c775ea267e0fb03ba4cd5ef89caa56c"/>
    <n v="1"/>
    <n v="1"/>
  </r>
  <r>
    <s v="345eb7e4-8df7-45c9-8c02-5a0c35522ab8"/>
    <d v="2023-02-17T00:00:00"/>
    <x v="76"/>
    <d v="2023-02-17T00:00:00"/>
    <n v="-0.2053282514"/>
    <n v="-0.2053282514"/>
    <x v="1"/>
    <n v="7.931392931392931"/>
    <n v="-1.628539041769231"/>
    <n v="-1.6285390417692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0140d400e77f0ee68d0714799f76874d1b2ce0b87f08ddf32c907741273e77"/>
    <n v="1"/>
    <n v="1"/>
  </r>
  <r>
    <s v="4a908056-f27b-4607-bca9-cbaade36594e"/>
    <d v="2023-02-17T00:00:00"/>
    <x v="76"/>
    <d v="2023-02-17T00:00:00"/>
    <n v="2.51584e-05"/>
    <n v="2.51584e-05"/>
    <x v="1"/>
    <n v="7.931392931392931"/>
    <n v="0.0001995411559251559"/>
    <n v="0.00019954115592515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06b37a8e1b82ab00c6bbe41f3b237af86f44f9b90da66ebeccb6770d32f46c"/>
    <n v="1"/>
    <n v="1"/>
  </r>
  <r>
    <s v="c82673e1-4792-48e3-af4f-deb66c59cca0"/>
    <d v="2023-02-17T00:00:00"/>
    <x v="76"/>
    <d v="2023-02-17T00:00:00"/>
    <n v="2.52488e-05"/>
    <n v="2.52488e-05"/>
    <x v="1"/>
    <n v="7.931392931392931"/>
    <n v="0.0002002581538461539"/>
    <n v="0.000200258153846153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2151d09452f8c4f7382e18620cdcecc265964e24f4512f53b183cb199e81141"/>
    <n v="1"/>
    <n v="1"/>
  </r>
  <r>
    <s v="c09b58f3-993b-4608-b740-a8e15820890d"/>
    <d v="2023-02-17T00:00:00"/>
    <x v="76"/>
    <d v="2023-02-17T00:00:00"/>
    <n v="2.52864e-05"/>
    <n v="2.52864e-05"/>
    <x v="1"/>
    <n v="7.931392931392931"/>
    <n v="0.0002005563742203742"/>
    <n v="0.000200556374220374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3657fefe92d6cb44a1cc160d739896c4373fcb90e51156ddbfa71ffdca20913"/>
    <n v="1"/>
    <n v="1"/>
  </r>
  <r>
    <s v="46ae262d-8d51-47d0-911a-210785293195"/>
    <d v="2023-02-17T00:00:00"/>
    <x v="76"/>
    <d v="2023-02-17T00:00:00"/>
    <n v="2.52384e-05"/>
    <n v="2.52384e-05"/>
    <x v="1"/>
    <n v="7.931392931392931"/>
    <n v="0.0002001756673596673"/>
    <n v="0.0002001756673596673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3fd8345a992d5527992c5a5852afa7a98fba4df680d694ce2b164c73037a1a"/>
    <n v="1"/>
    <n v="1"/>
  </r>
  <r>
    <s v="dc43688f-dbf4-451e-b84c-fd0542a9f65e"/>
    <d v="2023-02-17T00:00:00"/>
    <x v="76"/>
    <d v="2023-02-17T00:00:00"/>
    <n v="2.53124e-05"/>
    <n v="2.53124e-05"/>
    <x v="1"/>
    <n v="7.931392931392931"/>
    <n v="0.0002007625904365904"/>
    <n v="0.000200762590436590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07a2c489bb764635e84f68a2e347823d514d9a32325433db5a254bfe9705c1"/>
    <n v="1"/>
    <n v="1"/>
  </r>
  <r>
    <s v="b921417d-ab25-4c71-8cf4-d5e8d61f31e5"/>
    <d v="2023-02-17T00:00:00"/>
    <x v="76"/>
    <d v="2023-02-17T00:00:00"/>
    <n v="0.0026115626"/>
    <n v="0.0026115626"/>
    <x v="1"/>
    <n v="7.931392931392931"/>
    <n v="0.02071332914553015"/>
    <n v="0.02071332914553015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acd3cafeac585be80c90a86a0d10d1daf60dc82f7c7cf9940e43a99567e335e"/>
    <n v="1"/>
    <n v="1"/>
  </r>
  <r>
    <s v="09906254-536f-4e30-8eb1-495ed39bc46c"/>
    <d v="2023-02-17T00:00:00"/>
    <x v="76"/>
    <d v="2023-02-17T00:00:00"/>
    <n v="-0.0328470792"/>
    <n v="-0.0328470792"/>
    <x v="1"/>
    <n v="7.931392931392931"/>
    <n v="-0.2605230917837837"/>
    <n v="-0.2605230917837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64d0aca305f18e43dc71ed69d15edfbdfabfecf5b51a45cc4da73ca19553a"/>
    <n v="1"/>
    <n v="1"/>
  </r>
  <r>
    <s v="7cc56b07-604a-4994-bac8-d47f0686d823"/>
    <d v="2023-02-17T00:00:00"/>
    <x v="76"/>
    <d v="2023-02-17T00:00:00"/>
    <n v="-0.0218005554"/>
    <n v="-0.0218005554"/>
    <x v="1"/>
    <n v="7.931392931392931"/>
    <n v="-0.172908771"/>
    <n v="-0.1729087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e875be5d44a2a82b540915cc005d18a38e94af75963c51ee386e5bdc0cb2d"/>
    <n v="1"/>
    <n v="1"/>
  </r>
  <r>
    <s v="b5acacaf-3a93-4a71-a8dd-48cd3d59aadf"/>
    <d v="2023-02-17T00:00:00"/>
    <x v="76"/>
    <d v="2023-02-17T00:00:00"/>
    <n v="-0.0293681"/>
    <n v="-0.0293681"/>
    <x v="1"/>
    <n v="7.931392931392931"/>
    <n v="-0.2329299407484408"/>
    <n v="-0.23292994074844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453712a2563f7b8bf990dc436611f4fc4b4acbef1ad38386a97163bcf098d8b"/>
    <n v="1"/>
    <n v="1"/>
  </r>
  <r>
    <s v="8086d765-72e3-4ad1-8457-eaf7df3197a8"/>
    <d v="2023-02-17T00:00:00"/>
    <x v="76"/>
    <d v="2023-02-17T00:00:00"/>
    <n v="-0.0270791"/>
    <n v="-0.0270791"/>
    <x v="1"/>
    <n v="7.931392931392931"/>
    <n v="-0.2147749823284824"/>
    <n v="-0.21477498232848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23c989a2c3cd0a6b4f64acc3e3d3f683553213c3a557b3b78acbcb9ca8c57a6"/>
    <n v="1"/>
    <n v="1"/>
  </r>
  <r>
    <s v="dcc6deed-5461-45ea-9a08-24bf67e334fb"/>
    <d v="2023-02-17T00:00:00"/>
    <x v="76"/>
    <d v="2023-02-17T00:00:00"/>
    <n v="-3.014040552403766"/>
    <n v="-3.014040552403766"/>
    <x v="1"/>
    <n v="7.931392931392931"/>
    <n v="-23.90553993226688"/>
    <n v="-23.9055399322668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9c22486cf95155c1acc2fe701b778e0b396e4bb7c9f5e70f298655d27626a6"/>
    <n v="1"/>
    <n v="1"/>
  </r>
  <r>
    <s v="c92827e7-576b-4038-ab89-287b10a611c9"/>
    <d v="2023-02-17T00:00:00"/>
    <x v="76"/>
    <d v="2023-02-17T00:00:00"/>
    <n v="-0.1634706673602054"/>
    <n v="-0.1634706673602054"/>
    <x v="1"/>
    <n v="7.931392931392931"/>
    <n v="-1.296550095590818"/>
    <n v="-1.296550095590818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d7b0ce38597cc347bf51719f45d9b181f6923748386821e50f28bd99c740d42a"/>
    <n v="1"/>
    <n v="1"/>
  </r>
  <r>
    <s v="bc569ed6-8dbf-46eb-b4b6-677a7dcaa561"/>
    <d v="2023-02-17T00:00:00"/>
    <x v="76"/>
    <d v="2023-02-17T00:00:00"/>
    <n v="-0.0261551"/>
    <n v="-0.0261551"/>
    <x v="1"/>
    <n v="7.931392931392931"/>
    <n v="-0.2074463752598753"/>
    <n v="-0.20744637525987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a35821e0e02ce47b3c85243073f6d042e7aeab4cc75ff376d7a5be31586e3f"/>
    <n v="1"/>
    <n v="1"/>
  </r>
  <r>
    <s v="64b81a0c-1af7-4760-82e7-aba17237a972"/>
    <d v="2023-02-17T00:00:00"/>
    <x v="76"/>
    <d v="2023-02-17T00:00:00"/>
    <n v="-0.0269552"/>
    <n v="-0.0269552"/>
    <x v="1"/>
    <n v="7.931392931392931"/>
    <n v="-0.2137922827442827"/>
    <n v="-0.213792282744282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62b813e179db2c0fdb8789d4f2c7bca78f2e6223512e5d163340d4178fe0b0"/>
    <n v="1"/>
    <n v="1"/>
  </r>
  <r>
    <s v="8a4ee011-1442-40b4-8166-b65d46c5a208"/>
    <d v="2023-02-17T00:00:00"/>
    <x v="76"/>
    <d v="2023-02-17T00:00:00"/>
    <n v="-0.9665679416"/>
    <n v="-0.9665679416"/>
    <x v="1"/>
    <n v="7.931392931392931"/>
    <n v="-7.666230139717256"/>
    <n v="-7.6662301397172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9f8b39629efa88fdbbd682476986f764f16ed256977f2baed155fb0bd3865d"/>
    <n v="1"/>
    <n v="1"/>
  </r>
  <r>
    <s v="9dc5089b-9ccb-499e-9d2a-96eeb7b4109b"/>
    <d v="2023-02-17T00:00:00"/>
    <x v="76"/>
    <d v="2023-02-17T00:00:00"/>
    <n v="-0.9308371487999999"/>
    <n v="-0.9308371487999999"/>
    <x v="1"/>
    <n v="7.931392931392931"/>
    <n v="-7.382835182270269"/>
    <n v="-7.3828351822702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35ede8438fdab3c5839fbf47963c0a87d04c501f01e147441e0166bd1fdf81"/>
    <n v="1"/>
    <n v="1"/>
  </r>
  <r>
    <s v="ffb8bcd5-9c2e-4721-b1cb-34b28d354d3b"/>
    <d v="2023-02-17T00:00:00"/>
    <x v="76"/>
    <d v="2023-02-17T00:00:00"/>
    <n v="-5.307451464"/>
    <n v="-5.307451464"/>
    <x v="1"/>
    <n v="7.931392931392931"/>
    <n v="-42.09548302528066"/>
    <n v="-42.095483025280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a3efac768fd3df23f2cd78bd3f72866633ded876580ae6092ffc9714a0a4e"/>
    <n v="1"/>
    <n v="1"/>
  </r>
  <r>
    <s v="d1d90eaf-64bc-49a3-9995-60b4375c2786"/>
    <d v="2023-02-17T00:00:00"/>
    <x v="76"/>
    <d v="2023-02-17T00:00:00"/>
    <n v="-5.4199999488"/>
    <n v="-5.4199999488"/>
    <x v="1"/>
    <n v="7.931392931392931"/>
    <n v="-42.98814928206237"/>
    <n v="-42.988149282062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9ed81dc1c4dc02d62cbbc535a318dd2c7b4a47dc9b554634bcc05615bc1737"/>
    <n v="1"/>
    <n v="1"/>
  </r>
  <r>
    <s v="07d4aceb-3ccc-4b23-a2b2-7927bc488d92"/>
    <d v="2023-02-17T00:00:00"/>
    <x v="76"/>
    <d v="2023-02-17T00:00:00"/>
    <n v="-7.906345932800001"/>
    <n v="-7.906345932800001"/>
    <x v="1"/>
    <n v="7.931392931392931"/>
    <n v="-62.70833624455718"/>
    <n v="-62.708336244557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5a226fbf8351a3c25ba4b29cfcdc4e548e4bc5c3d1082a049e746dd31cb69e"/>
    <n v="1"/>
    <n v="1"/>
  </r>
  <r>
    <s v="fa999d04-c841-439d-aa8e-931ed3fb3074"/>
    <d v="2023-02-17T00:00:00"/>
    <x v="76"/>
    <d v="2023-02-17T00:00:00"/>
    <n v="-5.8521041344"/>
    <n v="-5.8521041344"/>
    <x v="1"/>
    <n v="7.931392931392931"/>
    <n v="-46.41533736535551"/>
    <n v="-46.415337365355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3ddbae2e951e36b178feabb91789108a7866b1fdfd5cc101b3c54fac8160ca"/>
    <n v="1"/>
    <n v="1"/>
  </r>
  <r>
    <s v="37419b42-614d-44e4-b502-f6e11aedbbc8"/>
    <d v="2023-02-17T00:00:00"/>
    <x v="76"/>
    <d v="2023-02-17T00:00:00"/>
    <n v="-0.0396119"/>
    <n v="-0.0396119"/>
    <x v="1"/>
    <n v="7.931392931392931"/>
    <n v="-0.3141775436590437"/>
    <n v="-0.31417754365904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6ee962f3d3763255caa07066bec5a682df86b86422ec7ea49a7af1f7e04da1"/>
    <n v="1"/>
    <n v="1"/>
  </r>
  <r>
    <s v="6b726de1-dfc6-4eba-985f-6abb4605751f"/>
    <d v="2023-02-17T00:00:00"/>
    <x v="76"/>
    <d v="2023-02-17T00:00:00"/>
    <n v="-0.0274571"/>
    <n v="-0.0274571"/>
    <x v="1"/>
    <n v="7.931392931392931"/>
    <n v="-0.2177730488565489"/>
    <n v="-0.21777304885654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9728b5b1ece1d7841908c94e72bbeaef48e6bfa5b8d5e92e74a38f63250de74"/>
    <n v="1"/>
    <n v="1"/>
  </r>
  <r>
    <s v="593aab52-17ad-4825-80f0-e29cdbbe2ab7"/>
    <d v="2023-02-17T00:00:00"/>
    <x v="76"/>
    <d v="2023-02-17T00:00:00"/>
    <n v="-0.0296075"/>
    <n v="-0.0296075"/>
    <x v="1"/>
    <n v="7.931392931392931"/>
    <n v="-0.2348287162162162"/>
    <n v="-0.234828716216216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b4ab4307e8922882e0aec6607ab80d41147ec334c24a58686678b2519d3d9a1"/>
    <n v="1"/>
    <n v="1"/>
  </r>
  <r>
    <s v="e624471e-dcd5-43f0-95cb-781d48086d2f"/>
    <d v="2023-02-17T00:00:00"/>
    <x v="76"/>
    <d v="2023-02-17T00:00:00"/>
    <n v="-0.0299792"/>
    <n v="-0.0299792"/>
    <x v="1"/>
    <n v="7.931392931392931"/>
    <n v="-0.237776814968815"/>
    <n v="-0.2377768149688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12c88b1237aee650b87737bc15d8e29d0f3f4518a248710386a73e5a1030bb9"/>
    <n v="1"/>
    <n v="1"/>
  </r>
  <r>
    <s v="4190bd80-b50a-4760-8626-9d520e9afdfd"/>
    <d v="2023-02-17T00:00:00"/>
    <x v="76"/>
    <d v="2023-02-17T00:00:00"/>
    <n v="-0.0290363"/>
    <n v="-0.0290363"/>
    <x v="1"/>
    <n v="7.931392931392931"/>
    <n v="-0.2302983045738046"/>
    <n v="-0.23029830457380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f217862db7416db1b5ce31d230f52579ad94304d5769b6a82beaf9d2b32031a"/>
    <n v="1"/>
    <n v="1"/>
  </r>
  <r>
    <s v="83cf992a-82c5-43f1-ada4-943a8e881eb3"/>
    <d v="2023-02-17T00:00:00"/>
    <x v="76"/>
    <d v="2023-02-17T00:00:00"/>
    <n v="-5.2344455632"/>
    <n v="-5.2344455632"/>
    <x v="1"/>
    <n v="7.931392931392931"/>
    <n v="-41.51644453972557"/>
    <n v="-41.516444539725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3644c2a180600e5a821086740fc2a444623f7e894e5c8cbcf4dbe8b3689367"/>
    <n v="1"/>
    <n v="1"/>
  </r>
  <r>
    <s v="7fb398d3-1be5-468b-ab0d-9c204cc6fec4"/>
    <d v="2023-02-17T00:00:00"/>
    <x v="76"/>
    <d v="2023-02-17T00:00:00"/>
    <n v="-0.08880873959999999"/>
    <n v="-0.08880873959999999"/>
    <x v="1"/>
    <n v="7.931392931392931"/>
    <n v="-0.7043770095093554"/>
    <n v="-0.70437700950935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2a7a28aec675e68cc33c764162a1ddde9ea9ee59b2fb65595143649e69e593"/>
    <n v="1"/>
    <n v="1"/>
  </r>
  <r>
    <s v="3752"/>
    <d v="2023-02-16T00:00:00"/>
    <x v="77"/>
    <d v="2023-02-16T00:00:00"/>
    <n v="-112.29"/>
    <n v="-112.29"/>
    <x v="0"/>
    <n v="1"/>
    <n v="-112.29"/>
    <n v="-112.29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53"/>
    <d v="2023-02-16T00:00:00"/>
    <x v="77"/>
    <d v="2023-02-16T00:00:00"/>
    <n v="-14.83"/>
    <n v="-14.83"/>
    <x v="0"/>
    <n v="1"/>
    <n v="-14.83"/>
    <n v="-14.8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9c4d4e66-75e9-4433-bf2f-d73894c153c8"/>
    <d v="2023-02-16T00:00:00"/>
    <x v="77"/>
    <d v="2023-02-16T00:00:00"/>
    <n v="0.0007425"/>
    <n v="0.0007425"/>
    <x v="3"/>
    <n v="8560.135841170324"/>
    <n v="6.355900862068966"/>
    <n v="6.35590086206896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83dd1e120c96257edec853974a6f8c728227275c07a7523c5be40d0b5a8438"/>
    <n v="1"/>
    <n v="1"/>
  </r>
  <r>
    <s v="c3adef8d-8d27-4e2e-b305-10bd30177341"/>
    <d v="2023-02-16T00:00:00"/>
    <x v="77"/>
    <d v="2023-02-16T00:00:00"/>
    <n v="-0.0310641267"/>
    <n v="-0.0310641267"/>
    <x v="1"/>
    <n v="7.163009404388715"/>
    <n v="-0.2225126316912226"/>
    <n v="-0.2225126316912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bc859a36d9d43d9164c9617316d45c9006303c8d1326e03567e8e647601864"/>
    <n v="1"/>
    <n v="1"/>
  </r>
  <r>
    <s v="067f0947-ef6f-4936-8688-c024674528b9"/>
    <d v="2023-02-16T00:00:00"/>
    <x v="77"/>
    <d v="2023-02-16T00:00:00"/>
    <n v="-0.2139432560598338"/>
    <n v="-0.2139432560598338"/>
    <x v="1"/>
    <n v="7.163009404388715"/>
    <n v="-1.532477555162132"/>
    <n v="-1.532477555162132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38f1c721b212f767a3378a89e8d31668d15b842106b48aa5bdc6c8bed47ec0"/>
    <n v="1"/>
    <n v="1"/>
  </r>
  <r>
    <s v="02894267-98ed-4624-ba44-048d96e68845"/>
    <d v="2023-02-16T00:00:00"/>
    <x v="77"/>
    <d v="2023-02-16T00:00:00"/>
    <n v="-0.06829092959999999"/>
    <n v="-0.06829092959999999"/>
    <x v="1"/>
    <n v="7.163009404388715"/>
    <n v="-0.4891685709592477"/>
    <n v="-0.48916857095924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2fc4792e7d13eb77f3b7b066b882ed7b5a0f6ae26eee02dc1143f0bf904a7b"/>
    <n v="1"/>
    <n v="1"/>
  </r>
  <r>
    <s v="0b8b9043-1d01-4fcd-92e1-c59945b7966d"/>
    <d v="2023-02-16T00:00:00"/>
    <x v="77"/>
    <d v="2023-02-16T00:00:00"/>
    <n v="-0.0652326696"/>
    <n v="-0.0652326696"/>
    <x v="1"/>
    <n v="7.163009404388715"/>
    <n v="-0.4672622258181818"/>
    <n v="-0.467262225818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5aea2f94eb8593f8b8738de828d234e51564637d86d40a14766431b71498f"/>
    <n v="1"/>
    <n v="1"/>
  </r>
  <r>
    <s v="4dc38697-a431-4383-898b-e7deb65add8b"/>
    <d v="2023-02-16T00:00:00"/>
    <x v="77"/>
    <d v="2023-02-16T00:00:00"/>
    <n v="-0.0447775785"/>
    <n v="-0.0447775785"/>
    <x v="1"/>
    <n v="7.163009404388715"/>
    <n v="-0.3207422159012539"/>
    <n v="-0.32074221590125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1f08bd0594d4c649e48753043f434e40ff4a57517bc5ce3a1378aeaab847b0"/>
    <n v="1"/>
    <n v="1"/>
  </r>
  <r>
    <s v="0047c1ce-cf7c-409d-9b7e-c24e3f3080ef"/>
    <d v="2023-02-16T00:00:00"/>
    <x v="77"/>
    <d v="2023-02-16T00:00:00"/>
    <n v="62"/>
    <n v="62"/>
    <x v="1"/>
    <n v="7.163009404388715"/>
    <n v="444.1065830721004"/>
    <n v="444.1065830721004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b41847d-790a-4982-936f-afa2a0c4514c"/>
    <d v="2023-02-16T00:00:00"/>
    <x v="77"/>
    <d v="2023-02-16T00:00:00"/>
    <n v="-0.0271148658"/>
    <n v="-0.0271148658"/>
    <x v="1"/>
    <n v="7.163009404388715"/>
    <n v="-0.1942240387241379"/>
    <n v="-0.1942240387241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eaa2dddf74b4cc4d845ff04c9f80d27a761798eb61e1983f99e792f7f497d6"/>
    <n v="1"/>
    <n v="1"/>
  </r>
  <r>
    <s v="a2dce22a-91f8-4e46-97f1-593880f03bc5"/>
    <d v="2023-02-16T00:00:00"/>
    <x v="77"/>
    <d v="2023-02-16T00:00:00"/>
    <n v="-0.0263132793"/>
    <n v="-0.0263132793"/>
    <x v="1"/>
    <n v="7.163009404388715"/>
    <n v="-0.1884822670862069"/>
    <n v="-0.18848226708620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283accef1e1ed5c911bf1dbe38e1e73fa9717c5ec60d895ea444b966ebadc3"/>
    <n v="1"/>
    <n v="1"/>
  </r>
  <r>
    <s v="03fb7711-cb70-4e6a-a2bd-e7da724b2d3d"/>
    <d v="2023-02-16T00:00:00"/>
    <x v="77"/>
    <d v="2023-02-16T00:00:00"/>
    <n v="-0.0415580757"/>
    <n v="-0.0415580757"/>
    <x v="1"/>
    <n v="7.163009404388715"/>
    <n v="-0.2976808870673981"/>
    <n v="-0.29768088706739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ecfee36e3e1c5c0c182204af4ef9881e661c53b2ce9dc0cb67e6628438d33"/>
    <n v="1"/>
    <n v="1"/>
  </r>
  <r>
    <s v="60a1137c-dec4-42f4-84b9-661a56c82e93"/>
    <d v="2023-02-16T00:00:00"/>
    <x v="77"/>
    <d v="2023-02-16T00:00:00"/>
    <n v="-0.0509720649"/>
    <n v="-0.0509720649"/>
    <x v="1"/>
    <n v="7.163009404388715"/>
    <n v="-0.3651133802398119"/>
    <n v="-0.36511338023981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e02037044d4d6c068c70b7b5214c1eb039b594a4bcf0f56b5a7b0dc5a00b64"/>
    <n v="1"/>
    <n v="1"/>
  </r>
  <r>
    <s v="26f65c0b-6363-4d00-8dab-15dec42c8d30"/>
    <d v="2023-02-16T00:00:00"/>
    <x v="77"/>
    <d v="2023-02-16T00:00:00"/>
    <n v="-0.0207535671"/>
    <n v="-0.0207535671"/>
    <x v="1"/>
    <n v="7.163009404388715"/>
    <n v="-0.1486579963119123"/>
    <n v="-0.1486579963119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2be9b529c3cd86e4dfdd2725b138066a47c80b4fd047b83764197334c3f239"/>
    <n v="1"/>
    <n v="1"/>
  </r>
  <r>
    <s v="d244d720-5fba-4c38-bd4d-7d8d1bbd0297"/>
    <d v="2023-02-16T00:00:00"/>
    <x v="77"/>
    <d v="2023-02-16T00:00:00"/>
    <n v="-0.0399279477"/>
    <n v="-0.0399279477"/>
    <x v="1"/>
    <n v="7.163009404388715"/>
    <n v="-0.2860042648730408"/>
    <n v="-0.28600426487304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3278a33dbec6b0656581d35fb22ae40d2f37c909ac7da9f1237c2414b5f566"/>
    <n v="1"/>
    <n v="1"/>
  </r>
  <r>
    <s v="de2a817e-be0d-497e-9f64-1d69f6b4fbbc"/>
    <d v="2023-02-16T00:00:00"/>
    <x v="77"/>
    <d v="2023-02-16T00:00:00"/>
    <n v="-0.0475080429"/>
    <n v="-0.0475080429"/>
    <x v="1"/>
    <n v="7.163009404388715"/>
    <n v="-0.3403005580768025"/>
    <n v="-0.340300558076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cf3c453941ea5ccdd4ca93b6610e5c7bbfc8814bd85297304dbe65e14ec812"/>
    <n v="1"/>
    <n v="1"/>
  </r>
  <r>
    <s v="f968fbac-810c-4efe-9d8f-bddba94177ad"/>
    <d v="2023-02-16T00:00:00"/>
    <x v="77"/>
    <d v="2023-02-16T00:00:00"/>
    <n v="-0.0366982566"/>
    <n v="-0.0366982566"/>
    <x v="1"/>
    <n v="7.163009404388715"/>
    <n v="-0.2628699571504702"/>
    <n v="-0.26286995715047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88e1feb4fdc6d36f242f3ebae0f311ebd0d0eb75e805b5f3ff5686912ec7ba"/>
    <n v="1"/>
    <n v="1"/>
  </r>
  <r>
    <s v="6859d32d-2373-428f-827c-2b93a8ad43de"/>
    <d v="2023-02-16T00:00:00"/>
    <x v="77"/>
    <d v="2023-02-16T00:00:00"/>
    <n v="-0.0443700465"/>
    <n v="-0.0443700465"/>
    <x v="1"/>
    <n v="7.163009404388715"/>
    <n v="-0.3178230603526646"/>
    <n v="-0.3178230603526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304f393e2a0e4bdde1f9f9d0c510facb2d4af2230d6cfd38de74a972b9f226"/>
    <n v="1"/>
    <n v="1"/>
  </r>
  <r>
    <s v="5d3717ea-f654-44c3-8bdb-5191da921e81"/>
    <d v="2023-02-16T00:00:00"/>
    <x v="77"/>
    <d v="2023-02-16T00:00:00"/>
    <n v="-0.0332749878"/>
    <n v="-0.0332749878"/>
    <x v="1"/>
    <n v="7.163009404388715"/>
    <n v="-0.2383490505423198"/>
    <n v="-0.23834905054231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73e35e76f908c52f8641bbf8dc6ecff0706ec5e00d9f8f1b95eb83b7567ba3"/>
    <n v="1"/>
    <n v="1"/>
  </r>
  <r>
    <s v="04d9b30c-5280-4eea-ab8d-2bb0b907ebe6"/>
    <d v="2023-02-16T00:00:00"/>
    <x v="77"/>
    <d v="2023-02-16T00:00:00"/>
    <n v="-0.125338492"/>
    <n v="-0.125338492"/>
    <x v="1"/>
    <n v="7.163009404388715"/>
    <n v="-0.8978007969278997"/>
    <n v="-0.8978007969278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7a35cb134d68c5b5c81ffe3289b1c6fce0405640dfa3e8ae45850cc44fc202"/>
    <n v="1"/>
    <n v="1"/>
  </r>
  <r>
    <s v="a98a6f5f-e350-41c2-892e-f82f5ee18756"/>
    <d v="2023-02-16T00:00:00"/>
    <x v="77"/>
    <d v="2023-02-16T00:00:00"/>
    <n v="-0.0291452931"/>
    <n v="-0.0291452931"/>
    <x v="1"/>
    <n v="7.163009404388715"/>
    <n v="-0.2087680085689655"/>
    <n v="-0.20876800856896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91f5c1c13db43b0c0ad56b262b896bbebda8423d15160e1c98c25f5007c78d"/>
    <n v="1"/>
    <n v="1"/>
  </r>
  <r>
    <s v="f84bac94-fbb3-4ebf-8aff-17e77650c232"/>
    <d v="2023-02-16T00:00:00"/>
    <x v="77"/>
    <d v="2023-02-16T00:00:00"/>
    <n v="-62.00553157763514"/>
    <n v="-62.00553157763514"/>
    <x v="1"/>
    <n v="7.163009404388715"/>
    <n v="-444.146205814722"/>
    <n v="-444.14620581472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c82e059-2c31-47fe-9684-4d656698b035"/>
    <d v="2023-02-16T00:00:00"/>
    <x v="77"/>
    <d v="2023-02-16T00:00:00"/>
    <n v="-0.0456178338"/>
    <n v="-0.0456178338"/>
    <x v="1"/>
    <n v="7.163009404388715"/>
    <n v="-0.3267609725172414"/>
    <n v="-0.32676097251724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d766749614de67572fe71913a898a763bc74f1a1f25c922905eefa4b1adbb"/>
    <n v="1"/>
    <n v="1"/>
  </r>
  <r>
    <s v="99dceba5-445f-4c25-a245-e1852e3d7fb3"/>
    <d v="2023-02-16T00:00:00"/>
    <x v="77"/>
    <d v="2023-02-16T00:00:00"/>
    <n v="-0.1158854868527126"/>
    <n v="-0.1158854868527126"/>
    <x v="1"/>
    <n v="7.163009404388715"/>
    <n v="-0.8300888321581454"/>
    <n v="-0.830088832158145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719fac817260975b559607b202ee855e805b97dcf3f800c7db204db109789f1"/>
    <n v="1"/>
    <n v="1"/>
  </r>
  <r>
    <s v="e8b0bc8d-254b-4c68-bc70-1078a18eae0e"/>
    <d v="2023-02-16T00:00:00"/>
    <x v="77"/>
    <d v="2023-02-16T00:00:00"/>
    <n v="-0.0586692912"/>
    <n v="-0.0586692912"/>
    <x v="1"/>
    <n v="7.163009404388715"/>
    <n v="-0.4202486846144201"/>
    <n v="-0.42024868461442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2fdafd420c03acdb6c7f1923eca6dbdcc249a9dc0d5c104742221afb614e33"/>
    <n v="1"/>
    <n v="1"/>
  </r>
  <r>
    <s v="3754"/>
    <d v="2023-02-15T00:00:00"/>
    <x v="78"/>
    <d v="2023-02-15T00:00:00"/>
    <n v="-132.25"/>
    <n v="-132.25"/>
    <x v="0"/>
    <n v="1"/>
    <n v="-132.25"/>
    <n v="-132.25"/>
    <n v="1"/>
    <m/>
    <s v="Conta Simples"/>
    <s v="Lumx Studios S/A"/>
    <n v="100"/>
    <s v="Conselho"/>
    <s v="Lumx Studios S/A"/>
    <m/>
    <s v="Software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ba77e060-62f5-4c2f-8c29-000bfa5a15da"/>
    <d v="2023-02-15T00:00:00"/>
    <x v="78"/>
    <d v="2023-02-15T00:00:00"/>
    <n v="-0.0354450957"/>
    <n v="-0.0354450957"/>
    <x v="1"/>
    <n v="6.896730669434353"/>
    <n v="-0.2444552785952257"/>
    <n v="-0.244455278595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2254c7c4711178a37b1aed8041dff99de185182d631c7527c5a1a2b251bb69"/>
    <n v="1"/>
    <n v="1"/>
  </r>
  <r>
    <s v="7ba086a4-6c44-4d80-b7c1-45ee6ca8c8f3"/>
    <d v="2023-02-15T00:00:00"/>
    <x v="78"/>
    <d v="2023-02-15T00:00:00"/>
    <n v="-0.0271721961"/>
    <n v="-0.0271721961"/>
    <x v="1"/>
    <n v="6.896730669434353"/>
    <n v="-0.1873993181987545"/>
    <n v="-0.18739931819875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de5d08d952bcf2cf9c522a8d262eac530beff0da8255a0ad23291b6cb89871"/>
    <n v="1"/>
    <n v="1"/>
  </r>
  <r>
    <s v="1cb759a0-deb7-4296-a50e-3e8ad80d60a2"/>
    <d v="2023-02-15T00:00:00"/>
    <x v="78"/>
    <d v="2023-02-15T00:00:00"/>
    <n v="-0.0246353094"/>
    <n v="-0.0246353094"/>
    <x v="1"/>
    <n v="6.896730669434353"/>
    <n v="-0.1699030938899844"/>
    <n v="-0.16990309388998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98bb57f7ff8aea66d054fe312460a05bfd304fea5ece954b225a7ac0b25a"/>
    <n v="1"/>
    <n v="1"/>
  </r>
  <r>
    <s v="125e4da5-9efd-4706-91fd-ed625765ce19"/>
    <d v="2023-02-15T00:00:00"/>
    <x v="78"/>
    <d v="2023-02-15T00:00:00"/>
    <n v="-0.0362397831"/>
    <n v="-0.0362397831"/>
    <x v="1"/>
    <n v="6.896730669434353"/>
    <n v="-0.2499360235594187"/>
    <n v="-0.24993602355941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9e8b32405774770e52d341be2c309bdb4136c6c1979bf0f5b6e0bd34f898ec"/>
    <n v="1"/>
    <n v="1"/>
  </r>
  <r>
    <s v="734aa1d8-02b6-47bc-8fd7-60018f0c1a62"/>
    <d v="2023-02-15T00:00:00"/>
    <x v="78"/>
    <d v="2023-02-15T00:00:00"/>
    <n v="-0.0339576039"/>
    <n v="-0.0339576039"/>
    <x v="1"/>
    <n v="6.896730669434353"/>
    <n v="-0.2341964482776336"/>
    <n v="-0.23419644827763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05c47ea432e80546a33145e4d9059135a44747cbef5e7ff448f7e9a6872ca"/>
    <n v="1"/>
    <n v="1"/>
  </r>
  <r>
    <s v="0776aa6b-ef2b-4032-9e48-1e02f883447d"/>
    <d v="2023-02-15T00:00:00"/>
    <x v="78"/>
    <d v="2023-02-15T00:00:00"/>
    <n v="-0.0217418322"/>
    <n v="-0.0217418322"/>
    <x v="1"/>
    <n v="6.896730669434353"/>
    <n v="-0.1499475609434354"/>
    <n v="-0.14994756094343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bc43c6566183bb899e1fa2d0c80bf09f3dffab93fb3b60b6edaa697df0332b"/>
    <n v="1"/>
    <n v="1"/>
  </r>
  <r>
    <s v="635d6595-daeb-4252-84aa-b7cbf272d6b0"/>
    <d v="2023-02-15T00:00:00"/>
    <x v="78"/>
    <d v="2023-02-15T00:00:00"/>
    <n v="-0.0246760626"/>
    <n v="-0.0246760626"/>
    <x v="1"/>
    <n v="6.896730669434353"/>
    <n v="-0.170184157734302"/>
    <n v="-0.1701841577343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baab7a47cd1835d054e837818fd08e877022b45f4ff04b98a01016ee58c27"/>
    <n v="1"/>
    <n v="1"/>
  </r>
  <r>
    <s v="dee4dedb-ad72-41a8-b15b-4fc79bba694d"/>
    <d v="2023-02-15T00:00:00"/>
    <x v="78"/>
    <d v="2023-02-15T00:00:00"/>
    <n v="-0.06379162020000001"/>
    <n v="-0.06379162020000001"/>
    <x v="1"/>
    <n v="6.896730669434353"/>
    <n v="-0.4399536234862481"/>
    <n v="-0.4399536234862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731de8266e039feeb5508fefab1926d461eb93d2265fab9894fd9f52a240df"/>
    <n v="1"/>
    <n v="1"/>
  </r>
  <r>
    <s v="ef112768-df64-4fbf-a6a7-5f1ddd882fe8"/>
    <d v="2023-02-15T00:00:00"/>
    <x v="78"/>
    <d v="2023-02-15T00:00:00"/>
    <n v="-0.0472940886"/>
    <n v="-0.0472940886"/>
    <x v="1"/>
    <n v="6.896730669434353"/>
    <n v="-0.3261745913305656"/>
    <n v="-0.32617459133056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a969b889fd81a69f11a7621da218a4446b0352b16a877f0b84b26dad9fac42"/>
    <n v="1"/>
    <n v="1"/>
  </r>
  <r>
    <s v="710e7d3a-76d4-47cf-993a-4d41f66c4182"/>
    <d v="2023-02-15T00:00:00"/>
    <x v="78"/>
    <d v="2023-02-15T00:00:00"/>
    <n v="-0.0354654723"/>
    <n v="-0.0354654723"/>
    <x v="1"/>
    <n v="6.896730669434353"/>
    <n v="-0.2445958105173845"/>
    <n v="-0.244595810517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61386e49addd78e686bc83de2461528f415cb82bd71d69762210de1c0f1295"/>
    <n v="1"/>
    <n v="1"/>
  </r>
  <r>
    <s v="106fd8bc-9769-46f1-9f11-7d510830378e"/>
    <d v="2023-02-15T00:00:00"/>
    <x v="78"/>
    <d v="2023-02-15T00:00:00"/>
    <n v="-0.0467948619"/>
    <n v="-0.0467948619"/>
    <x v="1"/>
    <n v="6.896730669434353"/>
    <n v="-0.3227315592376751"/>
    <n v="-0.3227315592376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f3a8dc00dfd0a2380b16e08b43ba41e9f2a6649726e1ba1b569e1296ab9ca8"/>
    <n v="1"/>
    <n v="1"/>
  </r>
  <r>
    <s v="5a9cd18b-915b-4701-9770-ba14519a17c9"/>
    <d v="2023-02-15T00:00:00"/>
    <x v="78"/>
    <d v="2023-02-15T00:00:00"/>
    <n v="-0.0551288913"/>
    <n v="-0.0551288913"/>
    <x v="1"/>
    <n v="6.896730669434353"/>
    <n v="-0.3802091154006226"/>
    <n v="-0.3802091154006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86d8ffa3b07bdac0bf04e000de9d79cfdb69c801ce4dcaa925c091ecb2b22f"/>
    <n v="1"/>
    <n v="1"/>
  </r>
  <r>
    <s v="e4dc86fa-f70e-4cca-b7e9-24c7805b0caf"/>
    <d v="2023-02-15T00:00:00"/>
    <x v="78"/>
    <d v="2023-02-15T00:00:00"/>
    <n v="-0.0168005067"/>
    <n v="-0.0168005067"/>
    <x v="1"/>
    <n v="6.896730669434353"/>
    <n v="-0.1158685698199273"/>
    <n v="-0.11586856981992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2350a26501f2342e88e83faa156aa824e56a1906b951fcf5e4d2e6eeb3ffa4"/>
    <n v="1"/>
    <n v="1"/>
  </r>
  <r>
    <s v="d18ef230-9cb3-4ff8-8ab3-2cc13121cfed"/>
    <d v="2023-02-15T00:00:00"/>
    <x v="78"/>
    <d v="2023-02-15T00:00:00"/>
    <n v="-0.0247371924"/>
    <n v="-0.0247371924"/>
    <x v="1"/>
    <n v="6.896730669434353"/>
    <n v="-0.1706057535007784"/>
    <n v="-0.17060575350077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8409cc5da21c00a25f9ae9f00b37a949e48c86fe0f9f02b65ead1f01a7802"/>
    <n v="1"/>
    <n v="1"/>
  </r>
  <r>
    <s v="d33be5ff-844b-43fa-80bd-bf8b62f5828f"/>
    <d v="2023-02-15T00:00:00"/>
    <x v="78"/>
    <d v="2023-02-15T00:00:00"/>
    <n v="-0.0196203546"/>
    <n v="-0.0196203546"/>
    <x v="1"/>
    <n v="6.896730669434353"/>
    <n v="-0.1353163013149974"/>
    <n v="-0.13531630131499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389268af50de39346dd6d2177c73471f069b4a5d55fd348b327fd3b2b50c8c"/>
    <n v="1"/>
    <n v="1"/>
  </r>
  <r>
    <s v="a592223c-2ef3-49f8-b077-d029e64c6d67"/>
    <d v="2023-02-15T00:00:00"/>
    <x v="78"/>
    <d v="2023-02-15T00:00:00"/>
    <n v="-0.0206900001"/>
    <n v="-0.0206900001"/>
    <x v="1"/>
    <n v="6.896730669434353"/>
    <n v="-0.1426933582402699"/>
    <n v="-0.14269335824026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7a6c56e5d6dc68b851e61266bb032545fec9d1017291ee85eca3644ee5918c"/>
    <n v="1"/>
    <n v="1"/>
  </r>
  <r>
    <s v="de45bf48-fcfd-43bc-8a13-2b94f276d4c7"/>
    <d v="2023-02-15T00:00:00"/>
    <x v="78"/>
    <d v="2023-02-15T00:00:00"/>
    <n v="-0.0575740833"/>
    <n v="-0.0575740833"/>
    <x v="1"/>
    <n v="6.896730669434353"/>
    <n v="-0.3970729460596782"/>
    <n v="-0.39707294605967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d13d3b0b8be7fdffe012ac80c4ba0fbb9cd9486793a59b6fcbe1ccfd2504a"/>
    <n v="1"/>
    <n v="1"/>
  </r>
  <r>
    <s v="7882f2b3-248d-4816-b585-984b86c41a5e"/>
    <d v="2023-02-15T00:00:00"/>
    <x v="78"/>
    <d v="2023-02-15T00:00:00"/>
    <n v="-0.0526531344"/>
    <n v="-0.0526531344"/>
    <x v="1"/>
    <n v="6.896730669434353"/>
    <n v="-0.3631344868583289"/>
    <n v="-0.3631344868583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162e3b3b153c2b8489aee270b96c01522ca9ef57e2b567c8e752ee81083398"/>
    <n v="1"/>
    <n v="1"/>
  </r>
  <r>
    <s v="18569d72-ef9e-4730-a8fe-4409bb952383"/>
    <d v="2023-02-15T00:00:00"/>
    <x v="78"/>
    <d v="2023-02-15T00:00:00"/>
    <n v="-0.0311114034"/>
    <n v="-0.0311114034"/>
    <x v="1"/>
    <n v="6.896730669434353"/>
    <n v="-0.2145669699979242"/>
    <n v="-0.2145669699979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63e10824f89af94297e8e27c436e99a4fc731d4673c434b5107430269ddce6"/>
    <n v="1"/>
    <n v="1"/>
  </r>
  <r>
    <s v="55c63dce-af1a-4624-a77d-e34100d5fbd4"/>
    <d v="2023-02-15T00:00:00"/>
    <x v="78"/>
    <d v="2023-02-15T00:00:00"/>
    <n v="-0.0486593208"/>
    <n v="-0.0486593208"/>
    <x v="1"/>
    <n v="6.896730669434353"/>
    <n v="-0.3355902301152049"/>
    <n v="-0.33559023011520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ecba6cd9afa3522a7db662aa1c1e82dd7ca75d86d0b5dbda3a51e5340bca"/>
    <n v="1"/>
    <n v="1"/>
  </r>
  <r>
    <s v="cc82e298-e440-4343-952a-5d5ccdf5ef4c"/>
    <d v="2023-02-15T00:00:00"/>
    <x v="78"/>
    <d v="2023-02-15T00:00:00"/>
    <n v="-0.0496883391"/>
    <n v="-0.0496883391"/>
    <x v="1"/>
    <n v="6.896730669434353"/>
    <n v="-0.3426870921842242"/>
    <n v="-0.3426870921842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ed7d1f23ff3d2c82694d3e3b0b9c1dc74b718c5adbd5155eb15f42c24277c9"/>
    <n v="1"/>
    <n v="1"/>
  </r>
  <r>
    <s v="73215f1d-bca2-4ea7-b64b-25b96f03a452"/>
    <d v="2023-02-15T00:00:00"/>
    <x v="78"/>
    <d v="2023-02-15T00:00:00"/>
    <n v="-0.0487306389"/>
    <n v="-0.0487306389"/>
    <x v="1"/>
    <n v="6.896730669434353"/>
    <n v="-0.3360820918427608"/>
    <n v="-0.33608209184276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f514df9ba489a5956b8dc1144685ac545f51a664ca1f5129a66eee1a36e7d"/>
    <n v="1"/>
    <n v="1"/>
  </r>
  <r>
    <s v="06ab0b20-59b5-480d-be27-60394388a338"/>
    <d v="2023-02-15T00:00:00"/>
    <x v="78"/>
    <d v="2023-02-15T00:00:00"/>
    <n v="-0.0334889421"/>
    <n v="-0.0334889421"/>
    <x v="1"/>
    <n v="6.896730669434353"/>
    <n v="-0.2309642140679813"/>
    <n v="-0.23096421406798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51eb212e2ac5185590927a55699d3a78af0e983f609e15219cc5802895893"/>
    <n v="1"/>
    <n v="1"/>
  </r>
  <r>
    <s v="422bd2c9-ee43-4dad-becd-6ba4b840ce94"/>
    <d v="2023-02-15T00:00:00"/>
    <x v="78"/>
    <d v="2023-02-15T00:00:00"/>
    <n v="-0.0522354141"/>
    <n v="-0.0522354141"/>
    <x v="1"/>
    <n v="6.896730669434353"/>
    <n v="-0.3602535824540736"/>
    <n v="-0.3602535824540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821c75cc1f0a019e2f615a530475baa2ad19c7391e75c7dd45c4a3ae1a4de6"/>
    <n v="1"/>
    <n v="1"/>
  </r>
  <r>
    <s v="e8b7afbd-8e8e-4a9c-9717-a7ff795c5931"/>
    <d v="2023-02-15T00:00:00"/>
    <x v="78"/>
    <d v="2023-02-15T00:00:00"/>
    <n v="-0.0373095546"/>
    <n v="-0.0373095546"/>
    <x v="1"/>
    <n v="6.896730669434353"/>
    <n v="-0.2573139494727555"/>
    <n v="-0.25731394947275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da93ff4e10ec5768092e5463c9c9f4606e0d3a705a2b2414c525130af5a5d7"/>
    <n v="1"/>
    <n v="1"/>
  </r>
  <r>
    <s v="5aec7563-2a2d-4292-a34e-d6deba01bf19"/>
    <d v="2023-02-15T00:00:00"/>
    <x v="78"/>
    <d v="2023-02-15T00:00:00"/>
    <n v="-0.038919306"/>
    <n v="-0.038919306"/>
    <x v="1"/>
    <n v="6.896730669434353"/>
    <n v="-0.2684159713233004"/>
    <n v="-0.26841597132330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f38a29167aa98657b8cc5e26e56d2f9cf120b4438762d93cd313006d6eaa81"/>
    <n v="1"/>
    <n v="1"/>
  </r>
  <r>
    <s v="12228f32-2c2a-4f5c-b5a4-cd76b238ca95"/>
    <d v="2023-02-15T00:00:00"/>
    <x v="78"/>
    <d v="2023-02-15T00:00:00"/>
    <n v="-0.025878282"/>
    <n v="-0.025878282"/>
    <x v="1"/>
    <n v="6.896730669434353"/>
    <n v="-0.178475541141671"/>
    <n v="-0.1784755411416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ab4a2bc0f0e07ce89a15232bc09fbc86afe4ebba81015b7180912a0d8267c"/>
    <n v="1"/>
    <n v="1"/>
  </r>
  <r>
    <s v="3f1d85f7-6f3e-48f7-960d-5505d3c6e56c"/>
    <d v="2023-02-15T00:00:00"/>
    <x v="78"/>
    <d v="2023-02-15T00:00:00"/>
    <n v="-0.0363111012"/>
    <n v="-0.0363111012"/>
    <x v="1"/>
    <n v="6.896730669434353"/>
    <n v="-0.2504278852869746"/>
    <n v="-0.25042788528697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0d87c613ce63eeb9a03decf003d3b3457e4cc59af2c273d86a6bc694339d06"/>
    <n v="1"/>
    <n v="1"/>
  </r>
  <r>
    <s v="9707af5f-93cf-4e88-9ac4-84cd1d338001"/>
    <d v="2023-02-15T00:00:00"/>
    <x v="78"/>
    <d v="2023-02-15T00:00:00"/>
    <n v="-0.0504626499"/>
    <n v="-0.0504626499"/>
    <x v="1"/>
    <n v="6.896730669434353"/>
    <n v="-0.3480273052262584"/>
    <n v="-0.3480273052262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afcb41f4c7ae65921ce9f0435fd2674500b8f9575a4f1a5358be1ff4a143e8"/>
    <n v="1"/>
    <n v="1"/>
  </r>
  <r>
    <s v="0be78f69-269f-417c-839a-2d825aa27479"/>
    <d v="2023-02-15T00:00:00"/>
    <x v="78"/>
    <d v="2023-02-15T00:00:00"/>
    <n v="-0.0405799989"/>
    <n v="-0.0405799989"/>
    <x v="1"/>
    <n v="6.896730669434353"/>
    <n v="-0.2798693229792423"/>
    <n v="-0.27986932297924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10d37f6d53e916bfb74515d4edca7de6cf390412079d5fb94b6e5c2a9bcaca"/>
    <n v="1"/>
    <n v="1"/>
  </r>
  <r>
    <s v="212756d7-ef68-4b8a-ae05-0ef34ede21eb"/>
    <d v="2023-02-15T00:00:00"/>
    <x v="78"/>
    <d v="2023-02-15T00:00:00"/>
    <n v="-0.0286087464"/>
    <n v="-0.0286087464"/>
    <x v="1"/>
    <n v="6.896730669434353"/>
    <n v="-0.1973068187109497"/>
    <n v="-0.19730681871094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ceefe6fbee95f66b551e73275dffee96c3bf9e1b707edd220c816758210dc8"/>
    <n v="1"/>
    <n v="1"/>
  </r>
  <r>
    <s v="d8b65bd4-0daa-491e-af43-0f2dba13b91a"/>
    <d v="2023-02-15T00:00:00"/>
    <x v="78"/>
    <d v="2023-02-15T00:00:00"/>
    <n v="-0.0219965397"/>
    <n v="-0.0219965397"/>
    <x v="1"/>
    <n v="6.896730669434353"/>
    <n v="-0.1517042099704203"/>
    <n v="-0.151704209970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185ebe0acad57fee7fedc5034930039273408557332eadfa0b45cf5886ce45"/>
    <n v="1"/>
    <n v="1"/>
  </r>
  <r>
    <s v="4664d61d-4228-4fad-81fc-dbf7036982c5"/>
    <d v="2023-02-15T00:00:00"/>
    <x v="78"/>
    <d v="2023-02-15T00:00:00"/>
    <n v="-0.025980165"/>
    <n v="-0.025980165"/>
    <x v="1"/>
    <n v="6.896730669434353"/>
    <n v="-0.1791782007524649"/>
    <n v="-0.17917820075246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b58e24a6456d7af6c8af6e12cc2d79fac6c985bedf4aa593ed5b7b222fdce3"/>
    <n v="1"/>
    <n v="1"/>
  </r>
  <r>
    <s v="ad0692ad-532d-4aae-8dc4-32b40a583a07"/>
    <d v="2023-02-15T00:00:00"/>
    <x v="78"/>
    <d v="2023-02-15T00:00:00"/>
    <n v="-0.019459653"/>
    <n v="-0.019459653"/>
    <x v="1"/>
    <n v="6.896730669434353"/>
    <n v="-0.1342079856616502"/>
    <n v="-0.1342079856616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667a0d512f01515a9cf1b1a2336440bc41cf928b46fbc874f8d536bd29781"/>
    <n v="1"/>
    <n v="1"/>
  </r>
  <r>
    <s v="4a0bc5e2-46db-41cb-9f99-dafa68011570"/>
    <d v="2023-02-15T00:00:00"/>
    <x v="78"/>
    <d v="2023-02-15T00:00:00"/>
    <n v="-0.023636856"/>
    <n v="-0.023636856"/>
    <x v="1"/>
    <n v="6.896730669434353"/>
    <n v="-0.1630170297042034"/>
    <n v="-0.16301702970420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a61aa9d355d1f17768a2f051eddf204dcf37d83dadcb11b09b2ec5b0261402"/>
    <n v="1"/>
    <n v="1"/>
  </r>
  <r>
    <s v="d9959f5f-cd45-4023-96ce-6285f8f40409"/>
    <d v="2023-02-15T00:00:00"/>
    <x v="78"/>
    <d v="2023-02-15T00:00:00"/>
    <n v="-0.0355979202"/>
    <n v="-0.0355979202"/>
    <x v="1"/>
    <n v="6.896730669434353"/>
    <n v="-0.2455092680114167"/>
    <n v="-0.24550926801141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94bb0c7b97facab55958e95b373b64e68dccd9bdf3b9565350e3117a1e78c"/>
    <n v="1"/>
    <n v="1"/>
  </r>
  <r>
    <s v="0ebf9b1b-c97a-4de0-8880-924cc9914e75"/>
    <d v="2023-02-15T00:00:00"/>
    <x v="78"/>
    <d v="2023-02-15T00:00:00"/>
    <n v="-0.0208045086"/>
    <n v="-0.0208045086"/>
    <x v="1"/>
    <n v="6.896730669434353"/>
    <n v="-0.1434830925241307"/>
    <n v="-0.14348309252413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69824daaadbe289d459ff1a902820c169a7611292e7f5bebf129156e01a64e"/>
    <n v="1"/>
    <n v="1"/>
  </r>
  <r>
    <s v="45cc80ce-eb51-427b-942b-22b19286e9e5"/>
    <d v="2023-02-15T00:00:00"/>
    <x v="78"/>
    <d v="2023-02-15T00:00:00"/>
    <n v="-0.0188992965"/>
    <n v="-0.0188992965"/>
    <x v="1"/>
    <n v="6.896730669434353"/>
    <n v="-0.1303433578022833"/>
    <n v="-0.1303433578022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7c722a7fa31d39d2aca9599ce7297e7fa6632c4afb335993268ea6f5c144bc"/>
    <n v="1"/>
    <n v="1"/>
  </r>
  <r>
    <s v="ab07bfc0-7f26-4f28-afd0-8d51ed631301"/>
    <d v="2023-02-15T00:00:00"/>
    <x v="78"/>
    <d v="2023-02-15T00:00:00"/>
    <n v="-0.0213444885"/>
    <n v="-0.0213444885"/>
    <x v="1"/>
    <n v="6.896730669434353"/>
    <n v="-0.1472071884613388"/>
    <n v="-0.14720718846133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3d9dda76d38fddbe4ee4674a773366149c337b9e384af295d55c194d619ddf"/>
    <n v="1"/>
    <n v="1"/>
  </r>
  <r>
    <s v="67292aaa-4043-4ba1-b0a6-25abd87c27d6"/>
    <d v="2023-02-15T00:00:00"/>
    <x v="78"/>
    <d v="2023-02-15T00:00:00"/>
    <n v="-0.0268563588"/>
    <n v="-0.0268563588"/>
    <x v="1"/>
    <n v="6.896730669434353"/>
    <n v="-0.1852210734052932"/>
    <n v="-0.18522107340529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bceee45478c45cbf156dba7048dad2be6b78ef0a42625dc19147e669602b29"/>
    <n v="1"/>
    <n v="1"/>
  </r>
  <r>
    <s v="2eb5ce6d-db56-4cd0-adc9-35f71c47ae30"/>
    <d v="2023-02-15T00:00:00"/>
    <x v="78"/>
    <d v="2023-02-15T00:00:00"/>
    <n v="-0.0299026605"/>
    <n v="-0.0299026605"/>
    <x v="1"/>
    <n v="6.896730669434353"/>
    <n v="-0.2062305957680332"/>
    <n v="-0.2062305957680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77a394ef0990865c40aadc6bb923453aacf388c1297252798f1236f1d20c"/>
    <n v="1"/>
    <n v="1"/>
  </r>
  <r>
    <s v="7ba5f060-da70-4316-a04c-f1a18ab0214a"/>
    <d v="2023-02-15T00:00:00"/>
    <x v="78"/>
    <d v="2023-02-15T00:00:00"/>
    <n v="-0.0321848397"/>
    <n v="-0.0321848397"/>
    <x v="1"/>
    <n v="6.896730669434353"/>
    <n v="-0.2219701710498184"/>
    <n v="-0.22197017104981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3a91f3b11f458884f9a67dbeef2e70d0b3d200f2a4db85f86a2b477dfea7c"/>
    <n v="1"/>
    <n v="1"/>
  </r>
  <r>
    <s v="8626fb5d-1f52-4522-8457-bb12f620162c"/>
    <d v="2023-02-15T00:00:00"/>
    <x v="78"/>
    <d v="2023-02-15T00:00:00"/>
    <n v="-0.0348032328"/>
    <n v="-0.0348032328"/>
    <x v="1"/>
    <n v="6.896730669434353"/>
    <n v="-0.2400285230472236"/>
    <n v="-0.240028523047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5632074cdd813c26d6d67e849a9fb9c771c3ff39d5ba54796979eac9556dda"/>
    <n v="1"/>
    <n v="1"/>
  </r>
  <r>
    <s v="f9c1f709-f9a3-4c84-ba95-1770b4baf696"/>
    <d v="2023-02-15T00:00:00"/>
    <x v="78"/>
    <d v="2023-02-15T00:00:00"/>
    <n v="-0.0317059896"/>
    <n v="-0.0317059896"/>
    <x v="1"/>
    <n v="6.896730669434353"/>
    <n v="-0.2186676708790866"/>
    <n v="-0.21866767087908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e7e9d9f1a36cd2c9d2ee8d2254e6c18fa07b7c506337845c545f4d0e863faf"/>
    <n v="1"/>
    <n v="1"/>
  </r>
  <r>
    <s v="5acd0363-63d0-472e-8e1e-1b5a225a88d9"/>
    <d v="2023-02-15T00:00:00"/>
    <x v="78"/>
    <d v="2023-02-15T00:00:00"/>
    <n v="-0.0213343002"/>
    <n v="-0.0213343002"/>
    <x v="1"/>
    <n v="6.896730669434353"/>
    <n v="-0.1471369225002594"/>
    <n v="-0.1471369225002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4922c8fbd9ea17f96e57b81605f0ae6d63d1d38493ea17b0ad5d038f414afe"/>
    <n v="1"/>
    <n v="1"/>
  </r>
  <r>
    <s v="ca7fb188-69a5-47d3-9d91-00b90efed576"/>
    <d v="2023-02-14T00:00:00"/>
    <x v="79"/>
    <d v="2023-02-14T00:00:00"/>
    <n v="-0.0539610687"/>
    <n v="-0.0539610687"/>
    <x v="1"/>
    <n v="6.560708702449193"/>
    <n v="-0.3540228530135487"/>
    <n v="-0.35402285301354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55c71f66a32e467ce8d77e11ffeca1339273d39be9e8565657de40ffd3e8bb"/>
    <n v="1"/>
    <n v="1"/>
  </r>
  <r>
    <s v="1fdef5b1-833b-44ae-9f45-285172f830ed"/>
    <d v="2023-02-14T00:00:00"/>
    <x v="79"/>
    <d v="2023-02-14T00:00:00"/>
    <n v="-0.0484657431"/>
    <n v="-0.0484657431"/>
    <x v="1"/>
    <n v="6.560708702449193"/>
    <n v="-0.3179696225268369"/>
    <n v="-0.31796962252683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b652814ae8864ae9fe69c5f830ac490b2e07b96f16f6db62e80badf345c47"/>
    <n v="1"/>
    <n v="1"/>
  </r>
  <r>
    <s v="b5d4282c-857f-4b36-9f9b-a0e8d63bc0fe"/>
    <d v="2023-02-14T00:00:00"/>
    <x v="79"/>
    <d v="2023-02-14T00:00:00"/>
    <n v="-0.0258986586"/>
    <n v="-0.0258986586"/>
    <x v="1"/>
    <n v="6.560708702449193"/>
    <n v="-0.1699135548587806"/>
    <n v="-0.16991355485878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3734dded4f183db09aca500224dfddbb735418c4f80b9c07d913e33a4bec18"/>
    <n v="1"/>
    <n v="1"/>
  </r>
  <r>
    <s v="9a704d04-19c8-4f6c-8186-a576449265fb"/>
    <d v="2023-02-14T00:00:00"/>
    <x v="79"/>
    <d v="2023-02-14T00:00:00"/>
    <n v="-0.03565485"/>
    <n v="-0.03565485"/>
    <x v="1"/>
    <n v="6.560708702449193"/>
    <n v="-0.2339210846795206"/>
    <n v="-0.2339210846795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6120a8c71e0ba6828f07cb7e8298a465502dca4bfd6259e4aa4d2af11a9a7b"/>
    <n v="1"/>
    <n v="1"/>
  </r>
  <r>
    <s v="a6cd12ea-0d07-429c-a7fe-76308f53ed3e"/>
    <d v="2023-02-14T00:00:00"/>
    <x v="79"/>
    <d v="2023-02-14T00:00:00"/>
    <n v="-0.0411301671"/>
    <n v="-0.0411301671"/>
    <x v="1"/>
    <n v="6.560708702449193"/>
    <n v="-0.2698430452261595"/>
    <n v="-0.26984304522615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45b73d15af5a9cdd120ed17d142245729545e2f50dbbd74b268c5be7fbcfb"/>
    <n v="1"/>
    <n v="1"/>
  </r>
  <r>
    <s v="1ad0f380-7c5b-4b4a-8ad4-34a1968fb53a"/>
    <d v="2023-02-14T00:00:00"/>
    <x v="79"/>
    <d v="2023-02-14T00:00:00"/>
    <n v="-0.0388276113"/>
    <n v="-0.0388276113"/>
    <x v="1"/>
    <n v="6.560708702449193"/>
    <n v="-0.2547366473512246"/>
    <n v="-0.25473664735122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df12c2fff3857b807e79fb147f93195dda23def1402933d17dac5e3eadfb75"/>
    <n v="1"/>
    <n v="1"/>
  </r>
  <r>
    <s v="a01584f1-896a-45c9-9152-f5f932a06fdf"/>
    <d v="2023-02-14T00:00:00"/>
    <x v="79"/>
    <d v="2023-02-14T00:00:00"/>
    <n v="-0.0551390796"/>
    <n v="-0.0551390796"/>
    <x v="1"/>
    <n v="6.560708702449193"/>
    <n v="-0.3617514393767588"/>
    <n v="-0.36175143937675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7f7b3b6e00060799e6982e89d4c3eb14e2aead4fe16c37f4be6bddbb0ddc5e"/>
    <n v="1"/>
    <n v="1"/>
  </r>
  <r>
    <s v="a9e7f6ee-e98c-410f-a0b8-8cf309dbe990"/>
    <d v="2023-02-14T00:00:00"/>
    <x v="79"/>
    <d v="2023-02-14T00:00:00"/>
    <n v="-0.0515731746"/>
    <n v="-0.0515731746"/>
    <x v="1"/>
    <n v="6.560708702449193"/>
    <n v="-0.3383565754111517"/>
    <n v="-0.33835657541115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33327dada3479aa40d8b042a7c411ab9d26c4fa1e945877a062e644ac300a5"/>
    <n v="1"/>
    <n v="1"/>
  </r>
  <r>
    <s v="35cc06e0-913e-4acb-8871-ab443ac2ad5b"/>
    <d v="2023-02-14T00:00:00"/>
    <x v="79"/>
    <d v="2023-02-14T00:00:00"/>
    <n v="-0.0244621083"/>
    <n v="-0.0244621083"/>
    <x v="1"/>
    <n v="6.560708702449193"/>
    <n v="-0.1604887668040646"/>
    <n v="-0.1604887668040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be77479525c8b0493180fa6edc7c80f7a735adda5fed4e9a21e90f0765f32d"/>
    <n v="1"/>
    <n v="1"/>
  </r>
  <r>
    <s v="f5979604-33c4-409c-8b9c-0893f9d03c3c"/>
    <d v="2023-02-14T00:00:00"/>
    <x v="79"/>
    <d v="2023-02-14T00:00:00"/>
    <n v="-0.0391434486"/>
    <n v="-0.0391434486"/>
    <x v="1"/>
    <n v="6.560708702449193"/>
    <n v="-0.2568087638738927"/>
    <n v="-0.25680876387389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1f1faf22288608d15f1e203a6629002ae3ca5398fe88416fce53591fe2c20b"/>
    <n v="1"/>
    <n v="1"/>
  </r>
  <r>
    <s v="89ce29ee-7f83-4113-80ef-36822f990cf0"/>
    <d v="2023-02-14T00:00:00"/>
    <x v="79"/>
    <d v="2023-02-14T00:00:00"/>
    <n v="-0.0239934465"/>
    <n v="-0.0239934465"/>
    <x v="1"/>
    <n v="6.560708702449193"/>
    <n v="-0.1574140132542991"/>
    <n v="-0.15741401325429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d99d8e4990d7de7b0d960e9bd20e429c1bf3eac1e5edab2708e6f3f37d2ec"/>
    <n v="1"/>
    <n v="1"/>
  </r>
  <r>
    <s v="78e58916-9b73-456a-98c8-461f85913692"/>
    <d v="2023-02-14T00:00:00"/>
    <x v="79"/>
    <d v="2023-02-14T00:00:00"/>
    <n v="-0.0314920353"/>
    <n v="-0.0314920353"/>
    <x v="1"/>
    <n v="6.560708702449193"/>
    <n v="-0.2066100700505472"/>
    <n v="-0.20661007005054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5279ab806abf3906ced0b83d78bf9213e200bac26e6a9041be4e92dfa3aac"/>
    <n v="1"/>
    <n v="1"/>
  </r>
  <r>
    <s v="4bd9eea8-cd31-4b5d-ba6f-5e1153c7183d"/>
    <d v="2023-02-14T00:00:00"/>
    <x v="79"/>
    <d v="2023-02-14T00:00:00"/>
    <n v="-0.0183491283"/>
    <n v="-0.0183491283"/>
    <x v="1"/>
    <n v="6.560708702449193"/>
    <n v="-0.1203832857201668"/>
    <n v="-0.12038328572016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b379ad0cdcb273297de011f639e5bdf8170b4e7fb645f34aa986837262e962"/>
    <n v="1"/>
    <n v="1"/>
  </r>
  <r>
    <s v="c3ac065b-b81f-49dd-b8ef-91eab58ff0d9"/>
    <d v="2023-02-14T00:00:00"/>
    <x v="79"/>
    <d v="2023-02-14T00:00:00"/>
    <n v="-0.0145285158"/>
    <n v="-0.0145285158"/>
    <x v="1"/>
    <n v="6.560708702449193"/>
    <n v="-0.09531736004273059"/>
    <n v="-0.095317360042730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2f725ced7ca86a7adc3b7d897adb23b754f9a61926e366a52114fc3d28077"/>
    <n v="1"/>
    <n v="1"/>
  </r>
  <r>
    <s v="acd6fe2b-e98f-4206-8048-9a25e11100e4"/>
    <d v="2023-02-14T00:00:00"/>
    <x v="79"/>
    <d v="2023-02-14T00:00:00"/>
    <n v="-0.01630128"/>
    <n v="-0.01630128"/>
    <x v="1"/>
    <n v="6.560708702449193"/>
    <n v="-0.106947949557061"/>
    <n v="-0.1069479495570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35354c61aedbb91adb4ede061a3584555259f5abf4e44f88807edbfe88e642"/>
    <n v="1"/>
    <n v="1"/>
  </r>
  <r>
    <s v="a5c5f248-2a9e-4827-b06d-b0349bcf3e80"/>
    <d v="2023-02-14T00:00:00"/>
    <x v="79"/>
    <d v="2023-02-14T00:00:00"/>
    <n v="-0.0565043118"/>
    <n v="-0.0565043118"/>
    <x v="1"/>
    <n v="6.560708702449193"/>
    <n v="-0.3707083301521626"/>
    <n v="-0.37070833015216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6bc21c34ae11a6bb3ddf214460d450447e59c09575920892866b012f699fba"/>
    <n v="1"/>
    <n v="1"/>
  </r>
  <r>
    <s v="c077c7b6-2ee9-4439-8f61-8e1b93cc2d3e"/>
    <d v="2023-02-14T00:00:00"/>
    <x v="79"/>
    <d v="2023-02-14T00:00:00"/>
    <n v="-0.0567182661"/>
    <n v="-0.0567182661"/>
    <x v="1"/>
    <n v="6.560708702449193"/>
    <n v="-0.372112021990099"/>
    <n v="-0.3721120219900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6628079a344bdee7501a552dddb1f693a9cd4aa59abb307b8408d170692b9a"/>
    <n v="1"/>
    <n v="1"/>
  </r>
  <r>
    <s v="1584310e-797b-472a-87e2-e564e4327583"/>
    <d v="2023-02-14T00:00:00"/>
    <x v="79"/>
    <d v="2023-02-14T00:00:00"/>
    <n v="-0.0225568962"/>
    <n v="-0.0225568962"/>
    <x v="1"/>
    <n v="6.560708702449193"/>
    <n v="-0.1479892251995832"/>
    <n v="-0.1479892251995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90800adf0a94bfa61937617b582c6cf0f2fd32843e2b5b70e963e33656ff2e"/>
    <n v="1"/>
    <n v="1"/>
  </r>
  <r>
    <s v="57e73b4e-8be7-4ed6-9cfa-097fe4bbfefd"/>
    <d v="2023-02-14T00:00:00"/>
    <x v="79"/>
    <d v="2023-02-14T00:00:00"/>
    <n v="-0.0473144652"/>
    <n v="-0.0473144652"/>
    <x v="1"/>
    <n v="6.560708702449193"/>
    <n v="-0.3104164235893695"/>
    <n v="-0.3104164235893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46dac6f45350b97871df936888ee3c1dccc0c4138370af99add2dd2a4b46a9"/>
    <n v="1"/>
    <n v="1"/>
  </r>
  <r>
    <s v="ff6ba71c-979c-4f14-8f54-04623d9fa6d1"/>
    <d v="2023-02-14T00:00:00"/>
    <x v="79"/>
    <d v="2023-02-14T00:00:00"/>
    <n v="-0.042994626"/>
    <n v="-0.042994626"/>
    <x v="1"/>
    <n v="6.560708702449193"/>
    <n v="-0.2820752169567484"/>
    <n v="-0.28207521695674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fb9b1393686d319b3f46c1da0c62f4e29ff539c056835f3441282575849833"/>
    <n v="1"/>
    <n v="1"/>
  </r>
  <r>
    <s v="73ecacf3-d02a-4a35-9c19-f60843cf26d5"/>
    <d v="2023-02-14T00:00:00"/>
    <x v="79"/>
    <d v="2023-02-14T00:00:00"/>
    <n v="-0.0433817814"/>
    <n v="-0.0433817814"/>
    <x v="1"/>
    <n v="6.560708702449193"/>
    <n v="-0.2846152307587285"/>
    <n v="-0.28461523075872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b2d6b4025307d96407135ee7f679dc9edba76bbe42f479bfe67fef39ad9ea"/>
    <n v="1"/>
    <n v="1"/>
  </r>
  <r>
    <s v="4b795c8e-2eb4-43bf-a51c-8090c2764608"/>
    <d v="2023-02-14T00:00:00"/>
    <x v="79"/>
    <d v="2023-02-14T00:00:00"/>
    <n v="-0.0642270432"/>
    <n v="-0.0642270432"/>
    <x v="1"/>
    <n v="6.560708702449193"/>
    <n v="-0.4213749212548203"/>
    <n v="-0.4213749212548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9fcb6c16bd4b904cb51ded690e1f74b883cce9e0707d5f5fa6c50bb27c5675"/>
    <n v="1"/>
    <n v="1"/>
  </r>
  <r>
    <s v="3978cf50-a760-41a4-a67a-af8e01a0965b"/>
    <d v="2023-02-14T00:00:00"/>
    <x v="79"/>
    <d v="2023-02-14T00:00:00"/>
    <n v="-0.0447877668"/>
    <n v="-0.0447877668"/>
    <x v="1"/>
    <n v="6.560708702449193"/>
    <n v="-0.293839491408025"/>
    <n v="-0.29383949140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c23319f879e394d57cdb7a9731ec3a30c322cccb80b6e565e4003a69c17d71"/>
    <n v="1"/>
    <n v="1"/>
  </r>
  <r>
    <s v="6e4ab64b-128a-41fc-a92c-39fe7c780900"/>
    <d v="2023-02-14T00:00:00"/>
    <x v="79"/>
    <d v="2023-02-14T00:00:00"/>
    <n v="-0.0421591854"/>
    <n v="-0.0421591854"/>
    <x v="1"/>
    <n v="6.560708702449193"/>
    <n v="-0.276594134541949"/>
    <n v="-0.2765941345419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6d4da498454c225bb07793af9d1812257ebeeba3050cd768814731439c5df"/>
    <n v="1"/>
    <n v="1"/>
  </r>
  <r>
    <s v="cbbdce16-f988-4f46-be7c-a5eb296dde54"/>
    <d v="2023-02-14T00:00:00"/>
    <x v="79"/>
    <d v="2023-02-14T00:00:00"/>
    <n v="-0.0432798984"/>
    <n v="-0.0432798984"/>
    <x v="1"/>
    <n v="6.560708702449193"/>
    <n v="-0.2839468060739969"/>
    <n v="-0.28394680607399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c99ebfea1e0b9b725bbfbfdd003c60dff43a69109d50198b43af8e4ed6ee4b"/>
    <n v="1"/>
    <n v="1"/>
  </r>
  <r>
    <s v="ff8002d3-c163-4520-a6e0-2ebefa779645"/>
    <d v="2023-02-14T00:00:00"/>
    <x v="79"/>
    <d v="2023-02-14T00:00:00"/>
    <n v="-0.0447572019"/>
    <n v="-0.0447572019"/>
    <x v="1"/>
    <n v="6.560708702449193"/>
    <n v="-0.2936389640026056"/>
    <n v="-0.2936389640026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4ad7e6b1029277b600420491276af9dfafcb7d8d4620c17d378240a929b507"/>
    <n v="1"/>
    <n v="1"/>
  </r>
  <r>
    <s v="3e863d43-36f6-4cde-9ea8-6ba47885a09c"/>
    <d v="2023-02-14T00:00:00"/>
    <x v="79"/>
    <d v="2023-02-14T00:00:00"/>
    <n v="-0.0406207521"/>
    <n v="-0.0406207521"/>
    <x v="1"/>
    <n v="6.560708702449193"/>
    <n v="-0.2665009218025013"/>
    <n v="-0.26650092180250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b2fec4ba356c806841503428da65c380d7fe299f78c7ddefa721fcb6450d50"/>
    <n v="1"/>
    <n v="1"/>
  </r>
  <r>
    <s v="eddb2086-9a0d-4de2-9aea-596b72a02c4a"/>
    <d v="2023-02-14T00:00:00"/>
    <x v="79"/>
    <d v="2023-02-14T00:00:00"/>
    <n v="-0.0529893483"/>
    <n v="-0.0529893483"/>
    <x v="1"/>
    <n v="6.560708702449193"/>
    <n v="-0.3476476785289214"/>
    <n v="-0.34764767852892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855b33e524175c8d660454f1d93bbd20d9786787a92a7dbd9942dc592ed0"/>
    <n v="1"/>
    <n v="1"/>
  </r>
  <r>
    <s v="20543189-07ea-4aff-a0b7-ff560cb5a7a7"/>
    <d v="2023-02-14T00:00:00"/>
    <x v="79"/>
    <d v="2023-02-14T00:00:00"/>
    <n v="-0.0502486956"/>
    <n v="-0.0502486956"/>
    <x v="1"/>
    <n v="6.560708702449193"/>
    <n v="-0.3296670545096405"/>
    <n v="-0.32966705450964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4f61394dbacb7f441abe81adf1c0b354cf4d81f5e5dfb29e05ba80446ba9b2"/>
    <n v="1"/>
    <n v="1"/>
  </r>
  <r>
    <s v="540f2548-47aa-4377-a405-b3a0044699d5"/>
    <d v="2023-02-14T00:00:00"/>
    <x v="79"/>
    <d v="2023-02-14T00:00:00"/>
    <n v="-0.0532542441"/>
    <n v="-0.0532542441"/>
    <x v="1"/>
    <n v="6.560708702449193"/>
    <n v="-0.3493855827092236"/>
    <n v="-0.349385582709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4040da148443e5e4e7b73cbdf76b9129ece15e0d1b2fdcfdf26595c66a643e"/>
    <n v="1"/>
    <n v="1"/>
  </r>
  <r>
    <s v="0ee2de02-d96c-4965-93f9-5c76eb04e93e"/>
    <d v="2023-02-14T00:00:00"/>
    <x v="79"/>
    <d v="2023-02-14T00:00:00"/>
    <n v="-0.0498513519"/>
    <n v="-0.0498513519"/>
    <x v="1"/>
    <n v="6.560708702449193"/>
    <n v="-0.3270601982391871"/>
    <n v="-0.32706019823918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7ffca8cb5c2dc422d42ecef429deb1f4d65fac97aeffda73ca5ac826cb7bf"/>
    <n v="1"/>
    <n v="1"/>
  </r>
  <r>
    <s v="0fe824a5-a159-486f-ac82-05eae6092d9a"/>
    <d v="2023-02-14T00:00:00"/>
    <x v="79"/>
    <d v="2023-02-14T00:00:00"/>
    <n v="-0.0422305035"/>
    <n v="-0.0422305035"/>
    <x v="1"/>
    <n v="6.560708702449193"/>
    <n v="-0.2770620318212611"/>
    <n v="-0.27706203182126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03cb67253b4f11b4d6b312953a18e5a01a6c68140805aeb16db87702038de5"/>
    <n v="1"/>
    <n v="1"/>
  </r>
  <r>
    <s v="d5f63b98-3633-45a7-a0f1-ccec4d0305b1"/>
    <d v="2023-02-14T00:00:00"/>
    <x v="79"/>
    <d v="2023-02-14T00:00:00"/>
    <n v="-0.0518278821"/>
    <n v="-0.0518278821"/>
    <x v="1"/>
    <n v="6.560708702449193"/>
    <n v="-0.3400276371229807"/>
    <n v="-0.34002763712298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511c834079380c7ec7cd4f8311c0b4cd4f9a3db638ae51fdf08c2cf304cc14"/>
    <n v="1"/>
    <n v="1"/>
  </r>
  <r>
    <s v="11c55e4c-980f-4b79-8b93-09caf68ca207"/>
    <d v="2023-02-14T00:00:00"/>
    <x v="79"/>
    <d v="2023-02-14T00:00:00"/>
    <n v="-0.0417924066"/>
    <n v="-0.0417924066"/>
    <x v="1"/>
    <n v="6.560708702449193"/>
    <n v="-0.2741878056769151"/>
    <n v="-0.27418780567691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ef4047cea0c19fba9cc628f21b0003c9fa520a0a9574e2ac82cc9185016d24"/>
    <n v="1"/>
    <n v="1"/>
  </r>
  <r>
    <s v="e4efd7aa-cb7e-438a-9fce-eeb403031bea"/>
    <d v="2023-02-14T00:00:00"/>
    <x v="79"/>
    <d v="2023-02-14T00:00:00"/>
    <n v="-0.0376865217"/>
    <n v="-0.0376865217"/>
    <x v="1"/>
    <n v="6.560708702449193"/>
    <n v="-0.2472502908822304"/>
    <n v="-0.2472502908822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1bd14fbdc92a23d2f9d564c26b9c84ad3b9aaaf003bcb206ccbbb1959cdb7f"/>
    <n v="1"/>
    <n v="1"/>
  </r>
  <r>
    <s v="569dd6e1-4feb-4c52-af7d-5991cdf96c8e"/>
    <d v="2023-02-14T00:00:00"/>
    <x v="79"/>
    <d v="2023-02-14T00:00:00"/>
    <n v="-0.0459797979"/>
    <n v="-0.0459797979"/>
    <x v="1"/>
    <n v="6.560708702449193"/>
    <n v="-0.3016600602193851"/>
    <n v="-0.30166006021938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5e0cd98d5729acc9f67f770d754687e6b81493a9e016592014545e9a4f124f"/>
    <n v="1"/>
    <n v="1"/>
  </r>
  <r>
    <s v="cc7a6833-6b7a-49e3-a49c-1ada482114dd"/>
    <d v="2023-02-14T00:00:00"/>
    <x v="79"/>
    <d v="2023-02-14T00:00:00"/>
    <n v="-0.0439523262"/>
    <n v="-0.0439523262"/>
    <x v="1"/>
    <n v="6.560708702449193"/>
    <n v="-0.2883584089932257"/>
    <n v="-0.288358408993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21cbf72b661d075b080a403f13a6e723b517d9d4002dd9c0e2b02dda1c0fe"/>
    <n v="1"/>
    <n v="1"/>
  </r>
  <r>
    <s v="162a337c-1bb3-441c-a9fd-8fa54dac4efe"/>
    <d v="2023-02-14T00:00:00"/>
    <x v="79"/>
    <d v="2023-02-14T00:00:00"/>
    <n v="-0.0432289569"/>
    <n v="-0.0432289569"/>
    <x v="1"/>
    <n v="6.560708702449193"/>
    <n v="-0.2836125937316311"/>
    <n v="-0.28361259373163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407e263406b4de0a728055c228cf8184b87ac315181147ec6d243663fe0e7c"/>
    <n v="1"/>
    <n v="1"/>
  </r>
  <r>
    <s v="1ab231c2-2b1e-41df-94cf-515dc8220130"/>
    <d v="2023-02-14T00:00:00"/>
    <x v="79"/>
    <d v="2023-02-14T00:00:00"/>
    <n v="-0.0425055876"/>
    <n v="-0.0425055876"/>
    <x v="1"/>
    <n v="6.560708702449193"/>
    <n v="-0.2788667784700365"/>
    <n v="-0.27886677847003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bf35bf31a298ff2c1ca7298fd82e76ec256571645464da7a18f1bb1e6c7822"/>
    <n v="1"/>
    <n v="1"/>
  </r>
  <r>
    <s v="5003ad7d-c61e-4dab-9407-4e47b28848e0"/>
    <d v="2023-02-14T00:00:00"/>
    <x v="79"/>
    <d v="2023-02-14T00:00:00"/>
    <n v="-0.0471514524"/>
    <n v="-0.0471514524"/>
    <x v="1"/>
    <n v="6.560708702449193"/>
    <n v="-0.3093469440937989"/>
    <n v="-0.30934694409379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0cbd79000118b7a749dfd76c801dc047595623348ec2ad61ea71c376ffcd4c"/>
    <n v="1"/>
    <n v="1"/>
  </r>
  <r>
    <s v="a045ae76-66e4-4981-8750-04cac7ad393f"/>
    <d v="2023-02-14T00:00:00"/>
    <x v="79"/>
    <d v="2023-02-14T00:00:00"/>
    <n v="-0.0381653718"/>
    <n v="-0.0381653718"/>
    <x v="1"/>
    <n v="6.560708702449193"/>
    <n v="-0.250391886900469"/>
    <n v="-0.2503918869004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e8c3bb61769a5e4d7f9d841faf49652319577c038530899280d318f752dd6e"/>
    <n v="1"/>
    <n v="1"/>
  </r>
  <r>
    <s v="fb3c52e8-02ba-4c61-a586-3dcfbf892b57"/>
    <d v="2023-02-14T00:00:00"/>
    <x v="79"/>
    <d v="2023-02-14T00:00:00"/>
    <n v="-0.05408968469999999"/>
    <n v="-0.05408968469999999"/>
    <x v="1"/>
    <n v="6.560708702449193"/>
    <n v="-0.3548666651240229"/>
    <n v="-0.35486666512402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5d1756de7111fec8c1f8ba796543aa3e3dd865ffba4586da30e71b18a73408"/>
    <n v="1"/>
    <n v="1"/>
  </r>
  <r>
    <s v="cdbacccb-615b-499d-9474-8a77f2bbd2b0"/>
    <d v="2023-02-14T00:00:00"/>
    <x v="79"/>
    <d v="2023-02-14T00:00:00"/>
    <n v="-0.0468458034"/>
    <n v="-0.0468458034"/>
    <x v="1"/>
    <n v="6.560708702449193"/>
    <n v="-0.307341670039604"/>
    <n v="-0.3073416700396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d10e7e8c0e19627d38544011ef9a2fd1af005ce82263a7f33d97862de1af2d"/>
    <n v="1"/>
    <n v="1"/>
  </r>
  <r>
    <s v="39daae95-2dfe-4342-b989-f752d2c251c7"/>
    <d v="2023-02-14T00:00:00"/>
    <x v="79"/>
    <d v="2023-02-14T00:00:00"/>
    <n v="-0.0523780503"/>
    <n v="-0.0523780503"/>
    <x v="1"/>
    <n v="6.560708702449193"/>
    <n v="-0.3436371304205316"/>
    <n v="-0.343637130420531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32785ebd9bfd565c1d29879d10f3fba63a3daeb17065db601de11ab10385d"/>
    <n v="1"/>
    <n v="1"/>
  </r>
  <r>
    <s v="58eeeb1a-18c5-4f0e-83f6-87418102a16d"/>
    <d v="2023-02-14T00:00:00"/>
    <x v="79"/>
    <d v="2023-02-14T00:00:00"/>
    <n v="-0.0453583116"/>
    <n v="-0.0453583116"/>
    <x v="1"/>
    <n v="6.560708702449193"/>
    <n v="-0.2975826696425222"/>
    <n v="-0.2975826696425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7e70164d2367392065ca9f88ac693c7b20257af61d021738dbcda942b12e1"/>
    <n v="1"/>
    <n v="1"/>
  </r>
  <r>
    <s v="9ac5aa88-00cc-40cc-b9db-041d6da6882f"/>
    <d v="2023-02-14T00:00:00"/>
    <x v="79"/>
    <d v="2023-02-14T00:00:00"/>
    <n v="-0.0487102623"/>
    <n v="-0.0487102623"/>
    <x v="1"/>
    <n v="6.560708702449193"/>
    <n v="-0.3195738417701929"/>
    <n v="-0.31957384177019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15640072be7c8c0681147736eb3b70b79573f1038391c2e73a3fe1195a0dd"/>
    <n v="1"/>
    <n v="1"/>
  </r>
  <r>
    <s v="c753e174-c73c-442a-9fd8-5d87aa340eec"/>
    <d v="2023-02-14T00:00:00"/>
    <x v="79"/>
    <d v="2023-02-14T00:00:00"/>
    <n v="-0.0450424743"/>
    <n v="-0.0450424743"/>
    <x v="1"/>
    <n v="6.560708702449193"/>
    <n v="-0.2955105531198541"/>
    <n v="-0.29551055311985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1ebfdd2264ee78912493fa235a0f93b89abf1a0f4c5196434795cb1cde971b"/>
    <n v="1"/>
    <n v="1"/>
  </r>
  <r>
    <s v="eb6052d3-5407-4410-9622-c806e5f6c88d"/>
    <d v="2023-02-14T00:00:00"/>
    <x v="79"/>
    <d v="2023-02-14T00:00:00"/>
    <n v="-0.0561579096"/>
    <n v="-0.0561579096"/>
    <x v="1"/>
    <n v="6.560708702449193"/>
    <n v="-0.3684356862240751"/>
    <n v="-0.3684356862240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02c0fdf3944eafbb3f1435a97fca87d302bf0648a6704f064d97951d4d5be"/>
    <n v="1"/>
    <n v="1"/>
  </r>
  <r>
    <s v="3669064d-28db-4199-a3a6-1599d134274c"/>
    <d v="2023-02-14T00:00:00"/>
    <x v="79"/>
    <d v="2023-02-14T00:00:00"/>
    <n v="-0.0478340685"/>
    <n v="-0.0478340685"/>
    <x v="1"/>
    <n v="6.560708702449193"/>
    <n v="-0.3138253894815008"/>
    <n v="-0.31382538948150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570064097f6f05e97b3101a84ac0e2c911b0cf4e88fbe37b3943abd5f20ab9"/>
    <n v="1"/>
    <n v="1"/>
  </r>
  <r>
    <s v="e0a9ef37-8646-4d9b-8698-664aaa80cb66"/>
    <d v="2023-02-14T00:00:00"/>
    <x v="79"/>
    <d v="2023-02-14T00:00:00"/>
    <n v="-0.05806647"/>
    <n v="-0.05806647"/>
    <x v="1"/>
    <n v="6.560708702449193"/>
    <n v="-0.380957195049505"/>
    <n v="-0.3809571950495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09a2daea661c4e2f6063da06bfa9f094a7912b4b961aaf02c0ea5f2ad00203"/>
    <n v="1"/>
    <n v="1"/>
  </r>
  <r>
    <s v="b6a4b94a-e170-4477-9b35-a944ac98ac05"/>
    <d v="2023-02-14T00:00:00"/>
    <x v="79"/>
    <d v="2023-02-14T00:00:00"/>
    <n v="-0.0377272749"/>
    <n v="-0.0377272749"/>
    <x v="1"/>
    <n v="6.560708702449193"/>
    <n v="-0.247517660756123"/>
    <n v="-0.247517660756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f7e24d7d3fe8a0a21da6ce7e68492286e3ace9b22d14a59337992257a6702"/>
    <n v="1"/>
    <n v="1"/>
  </r>
  <r>
    <s v="a7c3d44d-a011-4db8-ab78-916d819f5aaf"/>
    <d v="2023-02-14T00:00:00"/>
    <x v="79"/>
    <d v="2023-02-14T00:00:00"/>
    <n v="-0.0386951634"/>
    <n v="-0.0386951634"/>
    <x v="1"/>
    <n v="6.560708702449193"/>
    <n v="-0.2538676952610735"/>
    <n v="-0.2538676952610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3c8f648369cc0ea06fdbe6ec217392af3d6e76c3c730e2af74cafdc7358af"/>
    <n v="1"/>
    <n v="1"/>
  </r>
  <r>
    <s v="b97c354c-0fa2-495d-bdb0-93b949da7364"/>
    <d v="2023-02-14T00:00:00"/>
    <x v="79"/>
    <d v="2023-02-14T00:00:00"/>
    <n v="-0.0434225346"/>
    <n v="-0.0434225346"/>
    <x v="1"/>
    <n v="6.560708702449193"/>
    <n v="-0.2848826006326212"/>
    <n v="-0.28488260063262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84ced049464dc8ae432c51340bf48423192dd8171ad569e295f1ec652ecdce"/>
    <n v="1"/>
    <n v="1"/>
  </r>
  <r>
    <s v="3755"/>
    <d v="2023-02-13T00:00:00"/>
    <x v="80"/>
    <d v="2023-02-1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56"/>
    <d v="2023-02-13T00:00:00"/>
    <x v="80"/>
    <d v="2023-02-13T00:00:00"/>
    <n v="-13.84"/>
    <n v="-13.84"/>
    <x v="0"/>
    <n v="1"/>
    <n v="-13.84"/>
    <n v="-13.84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757"/>
    <d v="2023-02-13T00:00:00"/>
    <x v="80"/>
    <d v="2023-02-13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666"/>
    <d v="2023-02-13T00:00:00"/>
    <x v="80"/>
    <d v="2023-02-1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67"/>
    <d v="2023-02-13T00:00:00"/>
    <x v="80"/>
    <d v="2023-02-1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7"/>
    <d v="2023-02-13T00:00:00"/>
    <x v="80"/>
    <d v="2023-02-13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8"/>
    <d v="2023-02-13T00:00:00"/>
    <x v="80"/>
    <d v="2023-02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4f75614-e9a9-4efe-a57a-17998740d412"/>
    <d v="2023-02-13T00:00:00"/>
    <x v="80"/>
    <d v="2023-02-13T00:00:00"/>
    <n v="-0.0197347371"/>
    <n v="-0.0197347371"/>
    <x v="1"/>
    <n v="6.170655567117586"/>
    <n v="-0.121776265351717"/>
    <n v="-0.1217762653517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0a54b8b00b6cc93d0502082f4f382e7353ada6969f68f15dfdcccc28f8657"/>
    <n v="1"/>
    <n v="1"/>
  </r>
  <r>
    <s v="c5ced0cd-69ee-4e99-9c38-0259e7767458"/>
    <d v="2023-02-13T00:00:00"/>
    <x v="80"/>
    <d v="2023-02-13T00:00:00"/>
    <n v="-0.0245436147"/>
    <n v="-0.0245436147"/>
    <x v="1"/>
    <n v="6.170655567117586"/>
    <n v="-0.151450192685744"/>
    <n v="-0.151450192685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81f3c452214e0d71acd8c75774082fd9a9276590a22bb39fc755a2f3978262"/>
    <n v="1"/>
    <n v="1"/>
  </r>
  <r>
    <s v="232c192e-c18b-4bd7-b05b-ce12d64669f0"/>
    <d v="2023-02-13T00:00:00"/>
    <x v="80"/>
    <d v="2023-02-13T00:00:00"/>
    <n v="-0.04124223840000001"/>
    <n v="-0.04124223840000001"/>
    <x v="1"/>
    <n v="6.170655567117586"/>
    <n v="-0.2544916479833507"/>
    <n v="-0.25449164798335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08f0d34545a31635d5983308c3534441eec77756b4e982d54c0bc627db71bb"/>
    <n v="1"/>
    <n v="1"/>
  </r>
  <r>
    <s v="9d0c62eb-9e4b-4e89-84a6-a5e2b0ecc957"/>
    <d v="2023-02-13T00:00:00"/>
    <x v="80"/>
    <d v="2023-02-13T00:00:00"/>
    <n v="-0.0423731397"/>
    <n v="-0.0423731397"/>
    <x v="1"/>
    <n v="6.170655567117586"/>
    <n v="-0.2614700503860562"/>
    <n v="-0.2614700503860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e15db318a4cf26f370b0aed887ee6aed2f8b783bd5077ed04b677e10a3cb70"/>
    <n v="1"/>
    <n v="1"/>
  </r>
  <r>
    <s v="a2b8d645-7abd-4818-b64a-c599982f14c1"/>
    <d v="2023-02-13T00:00:00"/>
    <x v="80"/>
    <d v="2023-02-13T00:00:00"/>
    <n v="-0.0395815455"/>
    <n v="-0.0395815455"/>
    <x v="1"/>
    <n v="6.170655567117586"/>
    <n v="-0.244244084094693"/>
    <n v="-0.2442440840946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83f56a2428eb9d61fc5206ee6f8e19deebd8949f0fc2b8bc9b6491462d5cff"/>
    <n v="1"/>
    <n v="1"/>
  </r>
  <r>
    <s v="2ad23515-2dd6-4e3c-984b-a89a2c83d9dd"/>
    <d v="2023-02-13T00:00:00"/>
    <x v="80"/>
    <d v="2023-02-13T00:00:00"/>
    <n v="-0.0379921707"/>
    <n v="-0.0379921707"/>
    <x v="1"/>
    <n v="6.170655567117586"/>
    <n v="-0.2344365996368366"/>
    <n v="-0.23443659963683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7dd882e73a3a382362533b64ee7fcaa265c4718e2fe7640a492845d889952"/>
    <n v="1"/>
    <n v="1"/>
  </r>
  <r>
    <s v="98dda2e7-7fb0-4566-b447-13df2a938d8e"/>
    <d v="2023-02-13T00:00:00"/>
    <x v="80"/>
    <d v="2023-02-13T00:00:00"/>
    <n v="-0.0331386363"/>
    <n v="-0.0331386363"/>
    <x v="1"/>
    <n v="6.170655567117586"/>
    <n v="-0.2044871105712799"/>
    <n v="-0.20448711057127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06e15c589c19052445627f1b638630374290bae8176d9af933de226d5c26a8"/>
    <n v="1"/>
    <n v="1"/>
  </r>
  <r>
    <s v="635b55dd-3997-410b-8129-39b922827d25"/>
    <d v="2023-02-13T00:00:00"/>
    <x v="80"/>
    <d v="2023-02-13T00:00:00"/>
    <n v="-0.0279057537"/>
    <n v="-0.0279057537"/>
    <x v="1"/>
    <n v="6.170655567117586"/>
    <n v="-0.1721967944235172"/>
    <n v="-0.17219679442351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87bfc9ac89f14864451f04ab0bf4801ab9bf177938ddf88509c4533c0714bf"/>
    <n v="1"/>
    <n v="1"/>
  </r>
  <r>
    <s v="7ab5f3fc-2892-42ae-a0c1-7f0a38510719"/>
    <d v="2023-02-13T00:00:00"/>
    <x v="80"/>
    <d v="2023-02-13T00:00:00"/>
    <n v="-0.0221595525"/>
    <n v="-0.0221595525"/>
    <x v="1"/>
    <n v="6.170655567117586"/>
    <n v="-0.1367389659989594"/>
    <n v="-0.1367389659989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e3ef27bdf2024e5a5d515dc6a9fd1f617adc65a26851f66f1decd27dd44fe3"/>
    <n v="1"/>
    <n v="1"/>
  </r>
  <r>
    <s v="43f70a1e-2ace-449f-bb0d-60d23616f603"/>
    <d v="2023-02-13T00:00:00"/>
    <x v="80"/>
    <d v="2023-02-13T00:00:00"/>
    <n v="-0.0293592222"/>
    <n v="-0.0293592222"/>
    <x v="1"/>
    <n v="6.170655567117586"/>
    <n v="-0.1811656479146722"/>
    <n v="-0.18116564791467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662a4b457c4d89fb5d86dbb98b2b0b92f40fceb97a459624c992bdeba0b2"/>
    <n v="1"/>
    <n v="1"/>
  </r>
  <r>
    <s v="68c071da-1a79-49e2-b757-93415da4d5c7"/>
    <d v="2023-02-13T00:00:00"/>
    <x v="80"/>
    <d v="2023-02-13T00:00:00"/>
    <n v="-0.0195819126"/>
    <n v="-0.0195819126"/>
    <x v="1"/>
    <n v="6.170655567117586"/>
    <n v="-0.120833238"/>
    <n v="-0.1208332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b293eeb6cc8879378092e0ec4a05d2e5fa3f75c97a1ca0b5abf69fd0ab6793"/>
    <n v="1"/>
    <n v="1"/>
  </r>
  <r>
    <s v="45d139e4-8412-4470-811d-d821949c3073"/>
    <d v="2023-02-13T00:00:00"/>
    <x v="80"/>
    <d v="2023-02-13T00:00:00"/>
    <n v="-0.0250428414"/>
    <n v="-0.0250428414"/>
    <x v="1"/>
    <n v="6.170655567117586"/>
    <n v="-0.1545307487013527"/>
    <n v="-0.15453074870135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6338c6414cbfee8378d8b5316789a2272cb3b459dad40a1f75163b9d5cd7c2"/>
    <n v="1"/>
    <n v="1"/>
  </r>
  <r>
    <s v="230141c0-7cbe-4ca9-a4ff-6837564b597c"/>
    <d v="2023-02-13T00:00:00"/>
    <x v="80"/>
    <d v="2023-02-13T00:00:00"/>
    <n v="-0.0216908907"/>
    <n v="-0.0216908907"/>
    <x v="1"/>
    <n v="6.170655567117586"/>
    <n v="-0.1338470154536941"/>
    <n v="-0.13384701545369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f0dd3931fbffcf97c153f4a31deb1ba4c74f72a8afe24a57cd97c9395c96c6"/>
    <n v="1"/>
    <n v="1"/>
  </r>
  <r>
    <s v="426da26a-14b6-40f7-9751-dd256ee987c1"/>
    <d v="2023-02-13T00:00:00"/>
    <x v="80"/>
    <d v="2023-02-13T00:00:00"/>
    <n v="-0.0154556511"/>
    <n v="-0.0154556511"/>
    <x v="1"/>
    <n v="6.170655567117586"/>
    <n v="-0.09537149950364203"/>
    <n v="-0.0953714995036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bf44bf8b9e5c8a3d7c75f0d3b327ec1b0c7bf35535bf170ff088358724ab29"/>
    <n v="1"/>
    <n v="1"/>
  </r>
  <r>
    <s v="5f3ae0b8-476a-4b33-bb34-3ab56bfa021e"/>
    <d v="2023-02-13T00:00:00"/>
    <x v="80"/>
    <d v="2023-02-13T00:00:00"/>
    <n v="-0.0221493642"/>
    <n v="-0.0221493642"/>
    <x v="1"/>
    <n v="6.170655567117586"/>
    <n v="-0.136676097508845"/>
    <n v="-0.136676097508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502666a416f8aad24a403d02059c761b19d2651ea5b3317f9b5e23869ed0f1"/>
    <n v="1"/>
    <n v="1"/>
  </r>
  <r>
    <s v="d90e2195-272d-4887-88fe-fe14b81db991"/>
    <d v="2023-02-13T00:00:00"/>
    <x v="80"/>
    <d v="2023-02-13T00:00:00"/>
    <n v="-0.0173914281"/>
    <n v="-0.0173914281"/>
    <x v="1"/>
    <n v="6.170655567117586"/>
    <n v="-0.1073165126253902"/>
    <n v="-0.10731651262539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60e86f05f7487abb59c3c9baf718ddd1e17612beae373eea22f3567ec60ea0"/>
    <n v="1"/>
    <n v="1"/>
  </r>
  <r>
    <s v="099661bf-9afa-4671-b6c6-953107051ca3"/>
    <d v="2023-02-13T00:00:00"/>
    <x v="80"/>
    <d v="2023-02-13T00:00:00"/>
    <n v="-0.0136319454"/>
    <n v="-0.0136319454"/>
    <x v="1"/>
    <n v="6.170655567117586"/>
    <n v="-0.08411803977315296"/>
    <n v="-0.0841180397731529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51243f14742bc82efd91ac5195669f72716ce16835e22b80120946fe464992"/>
    <n v="1"/>
    <n v="1"/>
  </r>
  <r>
    <s v="71af1371-41ae-4c2e-baad-4e5d374c4820"/>
    <d v="2023-02-13T00:00:00"/>
    <x v="80"/>
    <d v="2023-02-13T00:00:00"/>
    <n v="-0.0187770369"/>
    <n v="-0.0187770369"/>
    <x v="1"/>
    <n v="6.170655567117586"/>
    <n v="-0.1158666272809573"/>
    <n v="-0.11586662728095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1f2471f39c8a631e6273ed34b88b78ea0d02a7800369621d050b2e522c91b3"/>
    <n v="1"/>
    <n v="1"/>
  </r>
  <r>
    <s v="aba21f3b-86f7-448f-ac96-d2297d01d5ea"/>
    <d v="2023-02-13T00:00:00"/>
    <x v="80"/>
    <d v="2023-02-13T00:00:00"/>
    <n v="-0.0213546768"/>
    <n v="-0.0213546768"/>
    <x v="1"/>
    <n v="6.170655567117586"/>
    <n v="-0.1317723552799168"/>
    <n v="-0.1317723552799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70eb187d1b819215058879eecac343e816e72dcaa4edf9d2a119790ecc74d"/>
    <n v="1"/>
    <n v="1"/>
  </r>
  <r>
    <s v="cc2a43df-dd4a-4670-8376-69261fbedf84"/>
    <d v="2023-02-13T00:00:00"/>
    <x v="80"/>
    <d v="2023-02-13T00:00:00"/>
    <n v="-0.0205701777"/>
    <n v="-0.0205701777"/>
    <x v="1"/>
    <n v="6.170655567117586"/>
    <n v="-0.126931481541103"/>
    <n v="-0.1269314815411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c76cbe00b824a67c27e9077984514256d9fb02d78a10c51406cac9837111fd"/>
    <n v="1"/>
    <n v="1"/>
  </r>
  <r>
    <s v="bc5ad6b0-83a0-490e-b3dc-97ba2540dfe2"/>
    <d v="2023-02-13T00:00:00"/>
    <x v="80"/>
    <d v="2023-02-13T00:00:00"/>
    <n v="-0.024550911"/>
    <n v="-0.024550911"/>
    <x v="1"/>
    <n v="6.170655567117586"/>
    <n v="-0.1514952156399584"/>
    <n v="-0.1514952156399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4b7a338cebc2bddfd4c826d2e0bb2d6ebf964ec168cd66165cb8b9ecd0d07"/>
    <n v="1"/>
    <n v="1"/>
  </r>
  <r>
    <s v="327f8b20-d087-4c35-b265-305462c7ab1c"/>
    <d v="2023-02-13T00:00:00"/>
    <x v="80"/>
    <d v="2023-02-13T00:00:00"/>
    <n v="-0.0328635846"/>
    <n v="-0.0328635846"/>
    <x v="1"/>
    <n v="6.170655567117586"/>
    <n v="-0.2027898612674298"/>
    <n v="-0.20278986126742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4d2407c91b71099ee166de23747ef879f96b99a7cedb99af91bcffe40ca81a"/>
    <n v="1"/>
    <n v="1"/>
  </r>
  <r>
    <s v="5097cd41-5ca6-4d93-9bf5-4c3703c38d37"/>
    <d v="2023-02-13T00:00:00"/>
    <x v="80"/>
    <d v="2023-02-13T00:00:00"/>
    <n v="-0.0222003057"/>
    <n v="-0.0222003057"/>
    <x v="1"/>
    <n v="6.170655567117586"/>
    <n v="-0.1369904399594173"/>
    <n v="-0.13699043995941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ab9a80635f16ec628eec9d3c5e2c69e733a0d2b5328d2e3dbe8bc30198582d"/>
    <n v="1"/>
    <n v="1"/>
  </r>
  <r>
    <s v="56659ddb-39e7-40de-8fed-c81905b8ea15"/>
    <d v="2023-02-13T00:00:00"/>
    <x v="80"/>
    <d v="2023-02-13T00:00:00"/>
    <n v="-0.04232219819999999"/>
    <n v="-0.04232219819999999"/>
    <x v="1"/>
    <n v="6.170655567117586"/>
    <n v="-0.2611557079354838"/>
    <n v="-0.2611557079354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bc3b8b5e8d0f7f09d752478591bb5383038fbe6684a3f302ac34e10b997714"/>
    <n v="1"/>
    <n v="1"/>
  </r>
  <r>
    <s v="ea0bd822-ddc9-498b-84ec-f3a6b35ac3fb"/>
    <d v="2023-02-13T00:00:00"/>
    <x v="80"/>
    <d v="2023-02-13T00:00:00"/>
    <n v="-0.0225772728"/>
    <n v="-0.0225772728"/>
    <x v="1"/>
    <n v="6.170655567117586"/>
    <n v="-0.1393165740936524"/>
    <n v="-0.1393165740936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f21069e60893aa6e50909712131b8040f782164992ce1d0e2a4e8c241dad6"/>
    <n v="1"/>
    <n v="1"/>
  </r>
  <r>
    <s v="5ef741ca-6f80-4ed2-a467-d75605da65c2"/>
    <d v="2023-02-13T00:00:00"/>
    <x v="80"/>
    <d v="2023-02-13T00:00:00"/>
    <n v="-0.0368365536"/>
    <n v="-0.0368365536"/>
    <x v="1"/>
    <n v="6.170655567117586"/>
    <n v="-0.2273056845452654"/>
    <n v="-0.2273056845452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c3e2d013d824f30a7b2942ef03743b61e50cbcb78e0d6457b70a6dab43da90"/>
    <n v="1"/>
    <n v="1"/>
  </r>
  <r>
    <s v="2121d4d9-c8a7-4c94-8ea4-11207a8dc28e"/>
    <d v="2023-02-13T00:00:00"/>
    <x v="80"/>
    <d v="2023-02-13T00:00:00"/>
    <n v="-0.0163318449"/>
    <n v="-0.0163318449"/>
    <x v="1"/>
    <n v="6.170655567117586"/>
    <n v="-0.100778189653486"/>
    <n v="-0.1007781896534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9211cac7a32f4dde2f30427670e219b9d47c332a22c5313af3a9681e36a39d"/>
    <n v="1"/>
    <n v="1"/>
  </r>
  <r>
    <s v="cec662c5-75be-4130-848c-7c7965ee3ced"/>
    <d v="2023-02-13T00:00:00"/>
    <x v="80"/>
    <d v="2023-02-13T00:00:00"/>
    <n v="-0.0543240156"/>
    <n v="-0.0543240156"/>
    <x v="1"/>
    <n v="6.170655567117586"/>
    <n v="-0.3352147892903226"/>
    <n v="-0.3352147892903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01c8f819263d97102f02557b77b40a381cb8efe58b492b873506cbce4171e6"/>
    <n v="1"/>
    <n v="1"/>
  </r>
  <r>
    <s v="c163e299-bb85-47ab-872a-9337987d0d20"/>
    <d v="2023-02-13T00:00:00"/>
    <x v="80"/>
    <d v="2023-02-13T00:00:00"/>
    <n v="-0.0337130847"/>
    <n v="-0.0337130847"/>
    <x v="1"/>
    <n v="6.170655567117586"/>
    <n v="-0.2080318337887617"/>
    <n v="-0.208031833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7db1080d780060b62302b41a42fd1ee5976d0c429333107450ca688526cdf"/>
    <n v="1"/>
    <n v="1"/>
  </r>
  <r>
    <s v="7fbea744-0484-438b-bde6-48240e4181be"/>
    <d v="2023-02-13T00:00:00"/>
    <x v="80"/>
    <d v="2023-02-13T00:00:00"/>
    <n v="-0.0485064963"/>
    <n v="-0.0485064963"/>
    <x v="1"/>
    <n v="6.170655567117586"/>
    <n v="-0.2993168814349636"/>
    <n v="-0.2993168814349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f57f196464f248ea1ede496966a88dd3619715223f6eb2d33a2df0ac0f35c"/>
    <n v="1"/>
    <n v="1"/>
  </r>
  <r>
    <s v="01f93ff7-f24f-4d40-817d-c3562e3194c4"/>
    <d v="2023-02-13T00:00:00"/>
    <x v="80"/>
    <d v="2023-02-13T00:00:00"/>
    <n v="-0.0424444578"/>
    <n v="-0.0424444578"/>
    <x v="1"/>
    <n v="6.170655567117586"/>
    <n v="-0.2619101298168575"/>
    <n v="-0.2619101298168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c4a29b20f8ac42603231bbf8225b421e5f1ed5d07b0edc82350a1b29de158"/>
    <n v="1"/>
    <n v="1"/>
  </r>
  <r>
    <s v="346c8788-1bb3-4d3d-bb93-2bc92d45b3ec"/>
    <d v="2023-02-13T00:00:00"/>
    <x v="80"/>
    <d v="2023-02-13T00:00:00"/>
    <n v="-0.044930403"/>
    <n v="-0.044930403"/>
    <x v="1"/>
    <n v="6.170655567117586"/>
    <n v="-0.2772500414047867"/>
    <n v="-0.27725004140478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4c47a779182a27ab55ae39af080403aa87e892f9eb92496bb7e4aa6465038a"/>
    <n v="1"/>
    <n v="1"/>
  </r>
  <r>
    <s v="629925c9-7707-4413-ade2-69518537ab51"/>
    <d v="2023-02-13T00:00:00"/>
    <x v="80"/>
    <d v="2023-02-13T00:00:00"/>
    <n v="-0.031376268"/>
    <n v="-0.031376268"/>
    <x v="1"/>
    <n v="6.170655567117586"/>
    <n v="-0.1936121428095733"/>
    <n v="-0.19361214280957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c5a06c65f31fea34b0fb84749cb616f758481504b0bb678e21a0800fff1e5"/>
    <n v="1"/>
    <n v="1"/>
  </r>
  <r>
    <s v="4861aa46-e3f2-478b-be25-373a7d86f3f9"/>
    <d v="2023-02-13T00:00:00"/>
    <x v="80"/>
    <d v="2023-02-13T00:00:00"/>
    <n v="-0.015078684"/>
    <n v="-0.015078684"/>
    <x v="1"/>
    <n v="6.170655567117586"/>
    <n v="-0.09304536536940687"/>
    <n v="-0.0930453653694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cd9c96a377c1a60ae058adbcdfe8ee86230885e1b14219b328549be6960ba3"/>
    <n v="1"/>
    <n v="1"/>
  </r>
  <r>
    <s v="b00e11b6-ab5a-437f-9fe1-b704a35d081a"/>
    <d v="2023-02-13T00:00:00"/>
    <x v="80"/>
    <d v="2023-02-13T00:00:00"/>
    <n v="-0.0235247847"/>
    <n v="-0.0235247847"/>
    <x v="1"/>
    <n v="6.170655567117586"/>
    <n v="-0.1451633436742976"/>
    <n v="-0.14516334367429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1951e1f89a0662ba0a72c8442e5157de0eb495be57a97ff78d49a2cd67f9"/>
    <n v="1"/>
    <n v="1"/>
  </r>
  <r>
    <s v="146d71a1-8724-4a6f-968b-4ee2af51018e"/>
    <d v="2023-02-13T00:00:00"/>
    <x v="80"/>
    <d v="2023-02-13T00:00:00"/>
    <n v="-0.0362194065"/>
    <n v="-0.0362194065"/>
    <x v="1"/>
    <n v="6.170655567117586"/>
    <n v="-0.2234974823569199"/>
    <n v="-0.22349748235691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30444ecbd74c07bdd7495f01ceeaf05dc65a50770105ac421d707e40843f4e"/>
    <n v="1"/>
    <n v="1"/>
  </r>
  <r>
    <s v="c077d4e3-25e1-430f-b729-219d895ef794"/>
    <d v="2023-02-13T00:00:00"/>
    <x v="80"/>
    <d v="2023-02-13T00:00:00"/>
    <n v="-0.0485268729"/>
    <n v="-0.0485268729"/>
    <x v="1"/>
    <n v="6.170655567117586"/>
    <n v="-0.2994426184151925"/>
    <n v="-0.2994426184151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baea0b249d485c4c31e0b43af3b15f9d95f5e3b9ddde3d26e8bbc15770599"/>
    <n v="1"/>
    <n v="1"/>
  </r>
  <r>
    <s v="b8e3ec45-d158-4d29-b71d-2e26ec2c2427"/>
    <d v="2023-02-13T00:00:00"/>
    <x v="80"/>
    <d v="2023-02-13T00:00:00"/>
    <n v="-0.0357099915"/>
    <n v="-0.0357099915"/>
    <x v="1"/>
    <n v="6.170655567117586"/>
    <n v="-0.2203540578511967"/>
    <n v="-0.2203540578511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a79243b9cd4ba46c6801aa234864f4743812d6eed1a2f34d600330a6a4d28e"/>
    <n v="1"/>
    <n v="1"/>
  </r>
  <r>
    <s v="08514b2a-1965-48ec-bc45-024d7744bacd"/>
    <d v="2023-02-13T00:00:00"/>
    <x v="80"/>
    <d v="2023-02-13T00:00:00"/>
    <n v="-0.0382366899"/>
    <n v="-0.0382366899"/>
    <x v="1"/>
    <n v="6.170655567117586"/>
    <n v="-0.2359454433995837"/>
    <n v="-0.2359454433995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d221534fbb83e68cf79b71d5528663add9799538903d6874f494eb476a475"/>
    <n v="1"/>
    <n v="1"/>
  </r>
  <r>
    <s v="ecb8bbe0-179f-4c45-80bb-b47354e71213"/>
    <d v="2023-02-13T00:00:00"/>
    <x v="80"/>
    <d v="2023-02-13T00:00:00"/>
    <n v="-0.0141311721"/>
    <n v="-0.0141311721"/>
    <x v="1"/>
    <n v="6.170655567117586"/>
    <n v="-0.0871985957887617"/>
    <n v="-0.087198595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30d506df27a4c3ae8f25711876bb081d52365a23d35e6a24991e78d8226cf"/>
    <n v="1"/>
    <n v="1"/>
  </r>
  <r>
    <s v="3758"/>
    <d v="2023-02-12T00:00:00"/>
    <x v="81"/>
    <d v="2023-02-12T00:00:00"/>
    <n v="-379.63"/>
    <n v="-379.63"/>
    <x v="0"/>
    <n v="1"/>
    <n v="-379.63"/>
    <n v="-379.63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cc8688b3-bcf2-4745-9c46-76be079ad135"/>
    <d v="2023-02-12T00:00:00"/>
    <x v="81"/>
    <d v="2023-02-12T00:00:00"/>
    <n v="-0.0266220279"/>
    <n v="-0.0266220279"/>
    <x v="1"/>
    <n v="6.524261603375528"/>
    <n v="-0.173689074431962"/>
    <n v="-0.1736890744319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e5f7bc13144897045d003b515044b8e173cf7f71ed3ae807b8361af42c5d7"/>
    <n v="1"/>
    <n v="1"/>
  </r>
  <r>
    <s v="3759"/>
    <d v="2023-02-11T00:00:00"/>
    <x v="82"/>
    <d v="2023-02-11T00:00:00"/>
    <n v="-250.72"/>
    <n v="-250.72"/>
    <x v="0"/>
    <n v="1"/>
    <n v="-250.72"/>
    <n v="-250.7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1f07d8c9-62db-41d3-9897-1bfd5e25336d"/>
    <d v="2023-02-11T00:00:00"/>
    <x v="82"/>
    <d v="2023-02-11T00:00:00"/>
    <n v="-0.0286997688"/>
    <n v="-0.0286997688"/>
    <x v="1"/>
    <n v="6.57022619673856"/>
    <n v="-0.1885639728101"/>
    <n v="-0.188563972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cdd431bf86ea482ceb0c50b333eeb3f1d91dddf84edf46bcc8665dd27377d5"/>
    <n v="1"/>
    <n v="1"/>
  </r>
  <r>
    <s v="3674d639-94f7-4072-b52a-a6780e1658ca"/>
    <d v="2023-02-10T00:00:00"/>
    <x v="83"/>
    <d v="2023-02-10T00:00:00"/>
    <n v="-0.0526836993"/>
    <n v="-0.0526836993"/>
    <x v="1"/>
    <n v="6.458551941238197"/>
    <n v="-0.3402604083856244"/>
    <n v="-0.34026040838562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7c059b238d18953b7a4b74a87d528009315eff208af2816c11fb90fad80aa"/>
    <n v="1"/>
    <n v="1"/>
  </r>
  <r>
    <s v="3d9f4828-f057-4edc-81fb-60cde89874ee"/>
    <d v="2023-02-10T00:00:00"/>
    <x v="83"/>
    <d v="2023-02-10T00:00:00"/>
    <n v="-0.0183491283"/>
    <n v="-0.0183491283"/>
    <x v="1"/>
    <n v="6.458551941238197"/>
    <n v="-0.1185087982019937"/>
    <n v="-0.11850879820199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0fa46560a7af36ad198c8ebba7bbaf30ca31518a153b92abaf87ca97542e2"/>
    <n v="1"/>
    <n v="1"/>
  </r>
  <r>
    <s v="e0862804-b3d9-4469-9916-f5a4719fc64a"/>
    <d v="2023-02-10T00:00:00"/>
    <x v="83"/>
    <d v="2023-02-10T00:00:00"/>
    <n v="-0.0156186639"/>
    <n v="-0.0156186639"/>
    <x v="1"/>
    <n v="6.458551941238197"/>
    <n v="-0.1008739520508919"/>
    <n v="-0.100873952050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e2fab6dc85372754f491bf98a8ebeb25b52bc2b5ac24af818745fad1dd33e"/>
    <n v="1"/>
    <n v="1"/>
  </r>
  <r>
    <s v="3760"/>
    <d v="2023-02-09T00:00:00"/>
    <x v="84"/>
    <d v="2023-02-09T00:00:00"/>
    <n v="-829.14"/>
    <n v="-829.14"/>
    <x v="0"/>
    <n v="1"/>
    <n v="-829.14"/>
    <n v="-829.14"/>
    <n v="1"/>
    <m/>
    <s v="Conta Simples"/>
    <s v="Lumx Studios S/A"/>
    <n v="100"/>
    <s v="Conselho"/>
    <s v="Lumx Studios S/A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668"/>
    <d v="2023-02-09T00:00:00"/>
    <x v="84"/>
    <d v="2023-02-09T00:00:00"/>
    <n v="173.76"/>
    <n v="173.76"/>
    <x v="0"/>
    <n v="1"/>
    <n v="173.76"/>
    <n v="173.76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9"/>
    <d v="2023-02-09T00:00:00"/>
    <x v="84"/>
    <d v="2023-02-09T00:00:00"/>
    <n v="-173.76"/>
    <n v="-173.76"/>
    <x v="0"/>
    <n v="1"/>
    <n v="-173.76"/>
    <n v="-173.7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f38e7663-da74-407e-a80f-6b7e2745c10d"/>
    <d v="2023-02-09T00:00:00"/>
    <x v="84"/>
    <d v="2023-02-09T00:00:00"/>
    <n v="-2.054164394349855"/>
    <n v="-2.054164394349855"/>
    <x v="1"/>
    <n v="6.512983571807101"/>
    <n v="-13.37873895419169"/>
    <n v="-13.37873895419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6699433f67b3752a68dfad6b2d072300b5665ad69e035d66b524291dc750bd"/>
    <n v="1"/>
    <n v="1"/>
  </r>
  <r>
    <s v="26bad081-3e92-4e0e-b26d-bfb9f075cefb"/>
    <d v="2023-02-09T00:00:00"/>
    <x v="84"/>
    <d v="2023-02-09T00:00:00"/>
    <n v="-0.0051690704"/>
    <n v="-0.0051690704"/>
    <x v="1"/>
    <n v="6.512983571807101"/>
    <n v="-0.03366607059671436"/>
    <n v="-0.033666070596714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477582c1929449c8d375586cd25f8587564308cc947623834b9a711182819"/>
    <n v="1"/>
    <n v="1"/>
  </r>
  <r>
    <s v="17fd993d-06ce-4e2b-b03b-b3154ffb1658"/>
    <d v="2023-02-09T00:00:00"/>
    <x v="84"/>
    <d v="2023-02-09T00:00:00"/>
    <n v="-0.0603702929"/>
    <n v="-0.0603702929"/>
    <x v="1"/>
    <n v="6.512983571807101"/>
    <n v="-0.3931907258828829"/>
    <n v="-0.39319072588288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c4cd972279750f86aefb6547b55984c7084d3c36edcc92a55a7ab3c72e4578"/>
    <n v="1"/>
    <n v="1"/>
  </r>
  <r>
    <s v="3761"/>
    <d v="2023-02-08T00:00:00"/>
    <x v="85"/>
    <d v="2023-02-08T00:00:00"/>
    <n v="-15000"/>
    <n v="-15000"/>
    <x v="0"/>
    <n v="1"/>
    <n v="-15000"/>
    <n v="-15000"/>
    <n v="1"/>
    <m/>
    <s v="Btg - Conta Corrente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106"/>
    <s v="Fornecedores"/>
    <s v="Suppliers"/>
    <s v="Partnerships &amp; Suppliers"/>
    <s v="Partnerships &amp; Suppliers"/>
    <x v="2"/>
    <m/>
    <m/>
    <n v="0"/>
    <n v="0"/>
  </r>
  <r>
    <s v="3762"/>
    <d v="2023-02-08T00:00:00"/>
    <x v="85"/>
    <d v="2023-02-08T00:00:00"/>
    <n v="-1044.49"/>
    <n v="-1044.49"/>
    <x v="0"/>
    <n v="1"/>
    <n v="-1044.49"/>
    <n v="-1044.4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763"/>
    <d v="2023-02-08T00:00:00"/>
    <x v="85"/>
    <d v="2023-02-08T00:00:00"/>
    <n v="-1583.45"/>
    <n v="-1583.45"/>
    <x v="0"/>
    <n v="1"/>
    <n v="-1583.45"/>
    <n v="-1583.4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764"/>
    <d v="2023-02-08T00:00:00"/>
    <x v="85"/>
    <d v="2023-02-08T00:00:00"/>
    <n v="-266.4"/>
    <n v="-266.4"/>
    <x v="0"/>
    <n v="1"/>
    <n v="-266.4"/>
    <n v="-266.4"/>
    <n v="1"/>
    <m/>
    <s v="Mercado Pago"/>
    <s v="Mercadolivre.com Atividades de Internet Ltda"/>
    <n v="100"/>
    <m/>
    <s v="Mercadolivre.com Atividades de Internet Ltda"/>
    <m/>
    <s v="Compra de Carregador do Computador para O Gabriel"/>
    <m/>
    <s v="Mercado Pago"/>
    <m/>
    <x v="64"/>
    <s v="Material de Uso e Consumo"/>
    <s v="Office"/>
    <s v="Administrative Costs"/>
    <s v="Administrative Costs"/>
    <x v="5"/>
    <m/>
    <m/>
    <n v="0"/>
    <n v="0"/>
  </r>
  <r>
    <s v="669"/>
    <d v="2023-02-08T00:00:00"/>
    <x v="85"/>
    <d v="2023-02-08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0"/>
    <d v="2023-02-08T00:00:00"/>
    <x v="85"/>
    <d v="2023-02-08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202c3ef-757e-480f-9962-40b20c8babb6"/>
    <d v="2023-02-08T00:00:00"/>
    <x v="85"/>
    <d v="2023-02-08T00:00:00"/>
    <n v="0.0007275"/>
    <n v="0.0007275"/>
    <x v="3"/>
    <n v="8621.148825065275"/>
    <n v="6.271885770234987"/>
    <n v="6.2718857702349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79e4823530301f1a3c0d67757664d4223479863c0f93eb48f82914b1a4271a4"/>
    <n v="1"/>
    <n v="1"/>
  </r>
  <r>
    <s v="cc4c44f4-e864-4709-b81f-ca49ac8250ca"/>
    <d v="2023-02-08T00:00:00"/>
    <x v="85"/>
    <d v="2023-02-08T00:00:00"/>
    <n v="-0.15420516"/>
    <n v="-0.15420516"/>
    <x v="1"/>
    <n v="6.809399477806789"/>
    <n v="-1.050044535979112"/>
    <n v="-1.050044535979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93e02596f3a06ca3ff0e95c69ec21d02623ca06e0db30bdc6cbadde4a56736"/>
    <n v="1"/>
    <n v="1"/>
  </r>
  <r>
    <s v="358"/>
    <d v="2023-02-07T00:00:00"/>
    <x v="86"/>
    <d v="2023-02-07T00:00:00"/>
    <n v="1043.8"/>
    <n v="1043.8"/>
    <x v="0"/>
    <n v="1"/>
    <n v="1043.8"/>
    <n v="1043.8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65"/>
    <d v="2023-02-07T00:00:00"/>
    <x v="86"/>
    <d v="2023-02-07T00:00:00"/>
    <n v="-2242.55"/>
    <n v="-2242.55"/>
    <x v="0"/>
    <n v="1"/>
    <n v="-2242.55"/>
    <n v="-2242.55"/>
    <n v="1"/>
    <m/>
    <s v="Btg - Conta Corrente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9"/>
    <s v="Jurídico"/>
    <s v="Legal"/>
    <s v="Operating Costs"/>
    <s v="Operating Costs"/>
    <x v="1"/>
    <m/>
    <m/>
    <n v="0"/>
    <n v="0"/>
  </r>
  <r>
    <s v="3766"/>
    <d v="2023-02-07T00:00:00"/>
    <x v="86"/>
    <d v="2023-02-07T00:00:00"/>
    <n v="-58.92"/>
    <n v="-58.92"/>
    <x v="0"/>
    <n v="1"/>
    <n v="-58.92"/>
    <n v="-58.9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99"/>
    <d v="2023-02-07T00:00:00"/>
    <x v="86"/>
    <d v="2023-02-07T00:00:00"/>
    <n v="-25.59"/>
    <n v="-25.59"/>
    <x v="0"/>
    <n v="1"/>
    <n v="-25.59"/>
    <n v="-25.59"/>
    <n v="1"/>
    <m/>
    <s v="Conta Simples"/>
    <s v="Rappi Brasil Intermediacao de Negocios Ltda"/>
    <n v="100"/>
    <m/>
    <s v="Rappi Brasil Intermediacao de Negocios Ltda"/>
    <m/>
    <s v="Compra de Refil de Sabonet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19"/>
    <d v="2023-02-07T00:00:00"/>
    <x v="86"/>
    <d v="2023-02-07T00:00:00"/>
    <n v="-33.85"/>
    <n v="-33.85"/>
    <x v="0"/>
    <n v="1"/>
    <n v="-33.85"/>
    <n v="-33.85"/>
    <n v="1"/>
    <m/>
    <s v="Conta Simples"/>
    <s v="Rappi Brasil Intermediacao de Negocios Ltda"/>
    <n v="100"/>
    <m/>
    <s v="Rappi Brasil Intermediacao de Negocios Ltda"/>
    <m/>
    <s v="Compra de Tesour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cd6a1ca2-a268-4fd2-987e-4efc383a9201"/>
    <d v="2023-02-07T00:00:00"/>
    <x v="86"/>
    <d v="2023-02-07T00:00:00"/>
    <n v="-0.0721357344"/>
    <n v="-0.0721357344"/>
    <x v="1"/>
    <n v="6.609464378575143"/>
    <n v="-0.4767785669391575"/>
    <n v="-0.47677856693915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57bb371e579aee380853574d88a715464207ad0b0958e09453e059dec1f13"/>
    <n v="1"/>
    <n v="1"/>
  </r>
  <r>
    <s v="3769"/>
    <d v="2023-02-06T00:00:00"/>
    <x v="87"/>
    <d v="2023-02-06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(Pago para Taliene -- Luciene Estava de Férias).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770"/>
    <d v="2023-02-06T00:00:00"/>
    <x v="87"/>
    <d v="2023-02-06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3771"/>
    <d v="2023-02-06T00:00:00"/>
    <x v="87"/>
    <d v="2023-02-06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72"/>
    <d v="2023-02-06T00:00:00"/>
    <x v="87"/>
    <d v="2023-02-06T00:00:00"/>
    <n v="-1600"/>
    <n v="-1600"/>
    <x v="0"/>
    <n v="1"/>
    <n v="-1600"/>
    <n v="-1600"/>
    <n v="1"/>
    <m/>
    <s v="Btg - Conta Corrente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39"/>
    <s v="Despesas com Pessoal"/>
    <s v="People"/>
    <s v="People"/>
    <s v="People"/>
    <x v="9"/>
    <m/>
    <m/>
    <n v="0"/>
    <n v="0"/>
  </r>
  <r>
    <s v="3773"/>
    <d v="2023-02-06T00:00:00"/>
    <x v="87"/>
    <d v="2023-02-06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774"/>
    <d v="2023-02-06T00:00:00"/>
    <x v="87"/>
    <d v="2023-02-06T00:00:00"/>
    <n v="-82.28"/>
    <n v="-82.28"/>
    <x v="0"/>
    <n v="1"/>
    <n v="-82.28"/>
    <n v="-82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70"/>
    <d v="2023-02-06T00:00:00"/>
    <x v="87"/>
    <d v="2023-02-06T00:00:00"/>
    <n v="35000"/>
    <n v="35000"/>
    <x v="0"/>
    <n v="1"/>
    <n v="35000"/>
    <n v="3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31"/>
    <d v="2023-02-06T00:00:00"/>
    <x v="87"/>
    <d v="2023-02-06T00:00:00"/>
    <n v="-35000"/>
    <n v="-35000"/>
    <x v="0"/>
    <n v="1"/>
    <n v="-35000"/>
    <n v="-3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1fe59e9-8c2e-4f6e-8bbf-1d9a6a3a67b4"/>
    <d v="2023-02-06T00:00:00"/>
    <x v="87"/>
    <d v="2023-02-06T00:00:00"/>
    <n v="-0.199571688"/>
    <n v="-0.199571688"/>
    <x v="1"/>
    <n v="6.168999481596683"/>
    <n v="-1.231157639813375"/>
    <n v="-1.2311576398133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3f3667f70aa4251a3445f75e11f07d261b5087182bdf2e1233a4f4ec7d9049"/>
    <n v="1"/>
    <n v="1"/>
  </r>
  <r>
    <s v="6fe8e3b1-4220-4cf9-bb53-7db33a8ffe2a"/>
    <d v="2023-02-06T00:00:00"/>
    <x v="87"/>
    <d v="2023-02-06T00:00:00"/>
    <n v="-0.1819420152"/>
    <n v="-0.1819420152"/>
    <x v="1"/>
    <n v="6.168999481596683"/>
    <n v="-1.122400197449456"/>
    <n v="-1.1224001974494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5752262e40e182afa1c8e5a2104ac385a4f05203affa124750862409859ce4"/>
    <n v="1"/>
    <n v="1"/>
  </r>
  <r>
    <s v="582595ba-4ab1-4c7a-b3fd-9199dae5eaaa"/>
    <d v="2023-02-06T00:00:00"/>
    <x v="87"/>
    <d v="2023-02-06T00:00:00"/>
    <n v="-0.1807280568"/>
    <n v="-0.1807280568"/>
    <x v="1"/>
    <n v="6.168999481596683"/>
    <n v="-1.114911288709176"/>
    <n v="-1.1149112887091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a337d3842147b5bfd306b474a249696d952f1dab3f4e36bddcb892730e3713"/>
    <n v="1"/>
    <n v="1"/>
  </r>
  <r>
    <s v="2a61cae7-3b9f-4f77-898d-f5d7f01d11de"/>
    <d v="2023-02-06T00:00:00"/>
    <x v="87"/>
    <d v="2023-02-06T00:00:00"/>
    <n v="-0.0434827088"/>
    <n v="-0.0434827088"/>
    <x v="1"/>
    <n v="6.168999481596683"/>
    <n v="-0.2682448080456195"/>
    <n v="-0.268244808045619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528fbd8fd144a05961aa03b4095e6a38a41c64d5add232fa5926d385fbe9d"/>
    <n v="1"/>
    <n v="1"/>
  </r>
  <r>
    <s v="b69cb09a-5978-4504-a84d-2f0368dc730b"/>
    <d v="2023-02-06T00:00:00"/>
    <x v="87"/>
    <d v="2023-02-06T00:00:00"/>
    <n v="-0.04601906400000001"/>
    <n v="-0.04601906400000001"/>
    <x v="1"/>
    <n v="6.168999481596683"/>
    <n v="-0.2838915819595646"/>
    <n v="-0.2838915819595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84ca3b2e298c772c21d5029e7023ead79925eee097d454967a35e79516d3b"/>
    <n v="1"/>
    <n v="1"/>
  </r>
  <r>
    <s v="143bedf9-f2ee-46d7-a794-8b7377825145"/>
    <d v="2023-02-06T00:00:00"/>
    <x v="87"/>
    <d v="2023-02-06T00:00:00"/>
    <n v="-0.32203242"/>
    <n v="-0.32203242"/>
    <x v="1"/>
    <n v="6.168999481596683"/>
    <n v="-1.986617832037325"/>
    <n v="-1.9866178320373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168279b7ee56c0f96c1ade9bbcf50fd97d9c5b7dec8413df49a075cd822cb"/>
    <n v="1"/>
    <n v="1"/>
  </r>
  <r>
    <s v="27ba9c0b-91d0-4612-8458-973bd5c9721b"/>
    <d v="2023-02-06T00:00:00"/>
    <x v="87"/>
    <d v="2023-02-06T00:00:00"/>
    <n v="-0.1065592572"/>
    <n v="-0.1065592572"/>
    <x v="1"/>
    <n v="6.168999481596683"/>
    <n v="-0.6573640024261277"/>
    <n v="-0.6573640024261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2f98bb36fdb747b58f99b5a3a6ae6ef4e1af66cca33823a67c9a35a7fc1e14"/>
    <n v="1"/>
    <n v="1"/>
  </r>
  <r>
    <s v="aa64e800-5635-4828-8f35-bec36ee23a8c"/>
    <d v="2023-02-06T00:00:00"/>
    <x v="87"/>
    <d v="2023-02-06T00:00:00"/>
    <n v="-0.06716303233599198"/>
    <n v="-0.06716303233599198"/>
    <x v="1"/>
    <n v="6.168999481596683"/>
    <n v="-0.4143287116631958"/>
    <n v="-0.4143287116631958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bf1d5488f5c6949a6379467c897ea1c1af98b26de5e4be870ab49fe1887d8a"/>
    <n v="1"/>
    <n v="1"/>
  </r>
  <r>
    <s v="6ac2d03c-bd8a-43d3-a3b2-9977ac593609"/>
    <d v="2023-02-06T00:00:00"/>
    <x v="87"/>
    <d v="2023-02-06T00:00:00"/>
    <n v="-0.0512720544"/>
    <n v="-0.0512720544"/>
    <x v="1"/>
    <n v="6.168999481596683"/>
    <n v="-0.316297277013997"/>
    <n v="-0.316297277013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b2643630e5872cfd1cd8ce84abd1979c86013d7d7d9f642adf24cc9a9ed7b"/>
    <n v="1"/>
    <n v="1"/>
  </r>
  <r>
    <s v="c460d62b-9fcb-4f6f-af3c-e096f49eff15"/>
    <d v="2023-02-06T00:00:00"/>
    <x v="87"/>
    <d v="2023-02-06T00:00:00"/>
    <n v="-0.18735738"/>
    <n v="-0.18735738"/>
    <x v="1"/>
    <n v="6.168999481596683"/>
    <n v="-1.155807580093313"/>
    <n v="-1.15580758009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d9f4b80e89487bc908891406ca77dfeefe9b6ca3f4a2a52b229d26976e495f"/>
    <n v="1"/>
    <n v="1"/>
  </r>
  <r>
    <s v="27812489-3260-4955-b650-402c9dcea45a"/>
    <d v="2023-02-06T00:00:00"/>
    <x v="87"/>
    <d v="2023-02-06T00:00:00"/>
    <n v="-0.2473201208"/>
    <n v="-0.2473201208"/>
    <x v="1"/>
    <n v="6.168999481596683"/>
    <n v="-1.525717697003629"/>
    <n v="-1.5257176970036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c995a89aebb7cc59a494c5a7761df987d5acd0dc0682ded468c6d3b67c2703"/>
    <n v="1"/>
    <n v="1"/>
  </r>
  <r>
    <s v="3775"/>
    <d v="2023-02-05T00:00:00"/>
    <x v="88"/>
    <d v="2023-02-05T00:00:00"/>
    <n v="-530.95"/>
    <n v="-530.95"/>
    <x v="0"/>
    <n v="1"/>
    <n v="-530.95"/>
    <n v="-530.95"/>
    <n v="1"/>
    <m/>
    <s v="Conta Simples"/>
    <s v="Lumx Studios S/A"/>
    <n v="100"/>
    <s v="Conselho"/>
    <s v="Lumx Studios S/A"/>
    <m/>
    <s v="Software para Deixar O Proof Mais Rápido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776"/>
    <d v="2023-02-05T00:00:00"/>
    <x v="88"/>
    <d v="2023-02-05T00:00:00"/>
    <n v="-548.51"/>
    <n v="-548.51"/>
    <x v="0"/>
    <n v="1"/>
    <n v="-548.51"/>
    <n v="-548.51"/>
    <n v="1"/>
    <m/>
    <s v="Mercado Pago"/>
    <s v="Pinata Cloud"/>
    <n v="100"/>
    <m/>
    <s v="Pinata Cloud"/>
    <m/>
    <s v="Software - Pinata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777"/>
    <d v="2023-02-04T00:00:00"/>
    <x v="89"/>
    <d v="2023-02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78"/>
    <d v="2023-02-03T00:00:00"/>
    <x v="90"/>
    <d v="2023-02-03T00:00:00"/>
    <n v="-804"/>
    <n v="-804"/>
    <x v="0"/>
    <n v="1"/>
    <n v="-804"/>
    <n v="-804"/>
    <n v="1"/>
    <m/>
    <s v="Btg - Conta Corrente"/>
    <s v="Matheus Henrique Carvalho Rocha"/>
    <n v="100"/>
    <m/>
    <s v="Matheus Henrique Carvalho Rocha"/>
    <m/>
    <s v="Referente Aos 3 Dias de Serviço em Fevereir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79"/>
    <d v="2023-02-03T00:00:00"/>
    <x v="90"/>
    <d v="2023-02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0"/>
    <d v="2023-02-03T00:00:00"/>
    <x v="90"/>
    <d v="2023-02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1"/>
    <d v="2023-02-03T00:00:00"/>
    <x v="90"/>
    <d v="2023-02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2"/>
    <d v="2023-02-03T00:00:00"/>
    <x v="90"/>
    <d v="2023-02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3783"/>
    <d v="2023-02-03T00:00:00"/>
    <x v="90"/>
    <d v="2023-02-03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4"/>
    <d v="2023-02-03T00:00:00"/>
    <x v="90"/>
    <d v="2023-02-03T00:00:00"/>
    <n v="-1302"/>
    <n v="-1302"/>
    <x v="0"/>
    <n v="1"/>
    <n v="-1302"/>
    <n v="-1302"/>
    <n v="1"/>
    <m/>
    <s v="Btg - Conta Corrente"/>
    <s v="Gabriel Polverelli Nogueira"/>
    <n v="100"/>
    <s v="Tecnologia"/>
    <s v="Gabriel Polverelli Nogueira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85"/>
    <d v="2023-02-03T00:00:00"/>
    <x v="90"/>
    <d v="2023-02-03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6"/>
    <d v="2023-02-03T00:00:00"/>
    <x v="90"/>
    <d v="2023-02-03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787"/>
    <d v="2023-02-03T00:00:00"/>
    <x v="90"/>
    <d v="2023-02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8"/>
    <d v="2023-02-03T00:00:00"/>
    <x v="90"/>
    <d v="2023-02-03T00:00:00"/>
    <n v="-2208.68"/>
    <n v="-2208.68"/>
    <x v="0"/>
    <n v="1"/>
    <n v="-2208.68"/>
    <n v="-2208.68"/>
    <n v="1"/>
    <m/>
    <s v="Btg - Conta Corrente"/>
    <s v="Municipio de Rio de Janeiro"/>
    <n v="100"/>
    <m/>
    <s v="Municipio de Rio de Janeiro"/>
    <m/>
    <s v="Iss Janeiro"/>
    <m/>
    <s v="Btg - Conta Corrente"/>
    <m/>
    <x v="47"/>
    <s v="Impostos"/>
    <s v="Tax And Fees"/>
    <s v="Tax And Fees"/>
    <s v="Tax And Fees"/>
    <x v="13"/>
    <m/>
    <m/>
    <n v="0"/>
    <n v="0"/>
  </r>
  <r>
    <s v="3789"/>
    <d v="2023-02-03T00:00:00"/>
    <x v="90"/>
    <d v="2023-02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0"/>
    <d v="2023-02-03T00:00:00"/>
    <x v="90"/>
    <d v="2023-02-03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1"/>
    <d v="2023-02-03T00:00:00"/>
    <x v="90"/>
    <d v="2023-02-03T00:00:00"/>
    <n v="-8698"/>
    <n v="-8698"/>
    <x v="0"/>
    <n v="1"/>
    <n v="-8698"/>
    <n v="-869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2"/>
    <d v="2023-02-03T00:00:00"/>
    <x v="90"/>
    <d v="2023-02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793"/>
    <d v="2023-02-03T00:00:00"/>
    <x v="90"/>
    <d v="2023-02-03T00:00:00"/>
    <n v="-1302"/>
    <n v="-1302"/>
    <x v="0"/>
    <n v="1"/>
    <n v="-1302"/>
    <n v="-1302"/>
    <n v="1"/>
    <m/>
    <s v="Btg - Conta Corrente"/>
    <s v="Caio Barbosa Zacarias"/>
    <n v="100"/>
    <s v="Comercial"/>
    <s v="Caio Barbosa Zacarias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94"/>
    <d v="2023-02-03T00:00:00"/>
    <x v="90"/>
    <d v="2023-02-03T00:00:00"/>
    <n v="-40"/>
    <n v="-40"/>
    <x v="0"/>
    <n v="1"/>
    <n v="-40"/>
    <n v="-40"/>
    <n v="1"/>
    <m/>
    <s v="Conta Simples"/>
    <s v="Serasa S.A."/>
    <n v="100"/>
    <m/>
    <s v="Serasa S.A."/>
    <m/>
    <s v="Outros - Report Serasa"/>
    <m/>
    <s v="Conta Simples"/>
    <m/>
    <x v="107"/>
    <s v="Outros"/>
    <s v="Others"/>
    <s v="Administrative Costs"/>
    <s v="Administrative Costs"/>
    <x v="5"/>
    <m/>
    <m/>
    <n v="0"/>
    <n v="0"/>
  </r>
  <r>
    <s v="3795"/>
    <d v="2023-02-03T00:00:00"/>
    <x v="90"/>
    <d v="2023-02-03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6"/>
    <d v="2023-02-03T00:00:00"/>
    <x v="90"/>
    <d v="2023-02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97"/>
    <d v="2023-02-03T00:00:00"/>
    <x v="90"/>
    <d v="2023-02-03T00:00:00"/>
    <n v="-3855.97"/>
    <n v="-3855.97"/>
    <x v="0"/>
    <n v="1"/>
    <n v="-3855.97"/>
    <n v="-3855.97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798"/>
    <d v="2023-02-03T00:00:00"/>
    <x v="90"/>
    <d v="2023-02-03T00:00:00"/>
    <n v="-125.44"/>
    <n v="-125.44"/>
    <x v="0"/>
    <n v="1"/>
    <n v="-125.44"/>
    <n v="-125.44"/>
    <n v="1"/>
    <m/>
    <s v="Conta Simples"/>
    <s v="Melhor Envio Ltda"/>
    <n v="100"/>
    <s v="Conselho"/>
    <s v="Melhor Envio Ltda"/>
    <m/>
    <s v="Etiqueta de Envio para Devolução do Equipamento Matheus Rocha (Po)"/>
    <m/>
    <s v="Conta Simples"/>
    <m/>
    <x v="80"/>
    <s v="Outros"/>
    <s v="People"/>
    <s v="People"/>
    <s v="People"/>
    <x v="5"/>
    <m/>
    <m/>
    <n v="0"/>
    <n v="0"/>
  </r>
  <r>
    <s v="3799"/>
    <d v="2023-02-03T00:00:00"/>
    <x v="90"/>
    <d v="2023-02-03T00:00:00"/>
    <n v="-1800"/>
    <n v="-1800"/>
    <x v="0"/>
    <n v="1"/>
    <n v="-1800"/>
    <n v="-18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0"/>
    <d v="2023-02-03T00:00:00"/>
    <x v="90"/>
    <d v="2023-02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1"/>
    <d v="2023-02-03T00:00:00"/>
    <x v="90"/>
    <d v="2023-02-03T00:00:00"/>
    <n v="-1302"/>
    <n v="-1302"/>
    <x v="0"/>
    <n v="1"/>
    <n v="-1302"/>
    <n v="-130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02"/>
    <d v="2023-02-03T00:00:00"/>
    <x v="90"/>
    <d v="2023-02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3"/>
    <d v="2023-02-03T00:00:00"/>
    <x v="90"/>
    <d v="2023-02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4"/>
    <d v="2023-02-03T00:00:00"/>
    <x v="90"/>
    <d v="2023-02-03T00:00:00"/>
    <n v="-3500"/>
    <n v="-3500"/>
    <x v="0"/>
    <n v="1"/>
    <n v="-3500"/>
    <n v="-3500"/>
    <n v="1"/>
    <m/>
    <s v="Btg - Conta Corrente"/>
    <s v="Artur Oliveira Guedes"/>
    <n v="100"/>
    <m/>
    <s v="Artur Oliveira Guedes"/>
    <m/>
    <s v="Arthur Guedes - Freela - Baixa por Conciliação"/>
    <m/>
    <s v="Btg - Conta Corrente"/>
    <m/>
    <x v="98"/>
    <s v="Despesas com Pessoal"/>
    <s v="People"/>
    <s v="People"/>
    <s v="People"/>
    <x v="9"/>
    <m/>
    <m/>
    <n v="0"/>
    <n v="0"/>
  </r>
  <r>
    <s v="3805"/>
    <d v="2023-02-03T00:00:00"/>
    <x v="90"/>
    <d v="2023-02-03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6"/>
    <d v="2023-02-03T00:00:00"/>
    <x v="90"/>
    <d v="2023-02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7"/>
    <d v="2023-02-03T00:00:00"/>
    <x v="90"/>
    <d v="2023-02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671"/>
    <d v="2023-02-03T00:00:00"/>
    <x v="90"/>
    <d v="2023-02-03T00:00:00"/>
    <n v="160000"/>
    <n v="160000"/>
    <x v="0"/>
    <n v="1"/>
    <n v="160000"/>
    <n v="1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2"/>
    <d v="2023-02-03T00:00:00"/>
    <x v="90"/>
    <d v="2023-02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808"/>
    <d v="2023-02-02T00:00:00"/>
    <x v="91"/>
    <d v="2023-02-02T00:00:00"/>
    <n v="-283.89"/>
    <n v="-283.89"/>
    <x v="0"/>
    <n v="1"/>
    <n v="-283.89"/>
    <n v="-283.89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1da55e1b-9b5c-4f07-af11-b5996ce9511a"/>
    <d v="2023-02-02T00:00:00"/>
    <x v="91"/>
    <d v="2023-02-02T00:00:00"/>
    <n v="-0.0435099366"/>
    <n v="-0.0435099366"/>
    <x v="1"/>
    <n v="5.997968511934992"/>
    <n v="-0.2609712296830878"/>
    <n v="-0.26097122968308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3444642eed4bcab95aed16901c227e9ca83aa0fbda2a106c08a5d1c24cc5b"/>
    <n v="1"/>
    <n v="1"/>
  </r>
  <r>
    <s v="c5b2300e-b427-40bb-a575-0f6c6b7945af"/>
    <d v="2023-02-02T00:00:00"/>
    <x v="91"/>
    <d v="2023-02-02T00:00:00"/>
    <n v="-0.0472866216"/>
    <n v="-0.0472866216"/>
    <x v="1"/>
    <n v="5.997968511934992"/>
    <n v="-0.283623667392585"/>
    <n v="-0.2836236673925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a1319432998772ea88b69979daf259c2d1689c34dc3ceeea041cc5422bbf8"/>
    <n v="1"/>
    <n v="1"/>
  </r>
  <r>
    <s v="359"/>
    <d v="2023-02-01T00:00:00"/>
    <x v="92"/>
    <d v="2023-02-01T00:00:00"/>
    <n v="38140"/>
    <n v="38140"/>
    <x v="0"/>
    <n v="1"/>
    <n v="38140"/>
    <n v="38140"/>
    <n v="1"/>
    <m/>
    <s v="Ambev S.A."/>
    <s v="Btg - Conta Corrente"/>
    <n v="100"/>
    <s v="Comercial"/>
    <s v="Ambev S.A."/>
    <m/>
    <s v="Projeto Guaraná Antartica"/>
    <m/>
    <s v="Btg - Conta Corrente"/>
    <s v="Guaraná Antartica"/>
    <x v="108"/>
    <s v="Consultoria"/>
    <s v="Non Recurrent"/>
    <s v="Operating Revenue"/>
    <s v="Operating Revenue"/>
    <x v="12"/>
    <m/>
    <m/>
    <n v="0"/>
    <n v="0"/>
  </r>
  <r>
    <s v="3809"/>
    <d v="2023-02-01T00:00:00"/>
    <x v="92"/>
    <d v="2023-02-01T00:00:00"/>
    <n v="-61.08"/>
    <n v="-61.08"/>
    <x v="0"/>
    <n v="1"/>
    <n v="-61.08"/>
    <n v="-61.08"/>
    <n v="1"/>
    <m/>
    <s v="Conta Simples"/>
    <s v="Lumx Studios S/A"/>
    <n v="100"/>
    <s v="Conselho"/>
    <s v="Lumx Studios S/A"/>
    <m/>
    <s v="Compra de Papel Diabo Verde, Saco de Lixo e Álcool 70.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10"/>
    <d v="2023-02-01T00:00:00"/>
    <x v="92"/>
    <d v="2023-02-01T00:00:00"/>
    <n v="-331.87"/>
    <n v="-331.87"/>
    <x v="0"/>
    <n v="1"/>
    <n v="-331.87"/>
    <n v="-331.87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3811"/>
    <d v="2023-02-01T00:00:00"/>
    <x v="92"/>
    <d v="2023-02-01T00:00:00"/>
    <n v="-5476.81"/>
    <n v="-5476.81"/>
    <x v="0"/>
    <n v="1"/>
    <n v="-5476.81"/>
    <n v="-5476.81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812"/>
    <d v="2023-02-01T00:00:00"/>
    <x v="92"/>
    <d v="2023-02-01T00:00:00"/>
    <n v="-1621.75"/>
    <n v="-1621.75"/>
    <x v="0"/>
    <n v="1"/>
    <n v="-1621.75"/>
    <n v="-1621.7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813"/>
    <d v="2023-02-01T00:00:00"/>
    <x v="92"/>
    <d v="2023-0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814"/>
    <d v="2023-02-01T00:00:00"/>
    <x v="92"/>
    <d v="2023-02-01T00:00:00"/>
    <n v="-214.55"/>
    <n v="-214.55"/>
    <x v="0"/>
    <n v="1"/>
    <n v="-214.55"/>
    <n v="-214.5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815"/>
    <d v="2023-02-01T00:00:00"/>
    <x v="92"/>
    <d v="2023-02-01T00:00:00"/>
    <n v="-1210.86"/>
    <n v="-1210.86"/>
    <x v="0"/>
    <n v="1"/>
    <n v="-1210.86"/>
    <n v="-1210.86"/>
    <n v="1"/>
    <m/>
    <s v="Btg - Conta Corrente"/>
    <s v="Ministerio da Fazenda"/>
    <n v="100"/>
    <s v="Lumx"/>
    <s v="Ministerio da Fazenda"/>
    <m/>
    <s v="Cp Segurados e Cp Patronal"/>
    <m/>
    <s v="Btg - Conta Corrente"/>
    <m/>
    <x v="41"/>
    <s v="Despesas com Pessoal"/>
    <s v="People"/>
    <s v="People"/>
    <s v="People"/>
    <x v="9"/>
    <m/>
    <m/>
    <n v="0"/>
    <n v="0"/>
  </r>
  <r>
    <s v="672"/>
    <d v="2023-02-01T00:00:00"/>
    <x v="92"/>
    <d v="2023-02-0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73"/>
    <d v="2023-02-01T00:00:00"/>
    <x v="92"/>
    <d v="2023-0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3"/>
    <d v="2023-02-01T00:00:00"/>
    <x v="92"/>
    <d v="2023-02-0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4"/>
    <d v="2023-02-01T00:00:00"/>
    <x v="92"/>
    <d v="2023-0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bbbc9a8-a903-418b-9c91-20262ebb452a"/>
    <d v="2023-02-01T00:00:00"/>
    <x v="92"/>
    <d v="2023-02-01T00:00:00"/>
    <n v="-0.0467586804"/>
    <n v="-0.0467586804"/>
    <x v="1"/>
    <n v="6.07015760040671"/>
    <n v="-0.2838325592150482"/>
    <n v="-0.28383255921504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25500e23d904f1da9a20d597f01d7c7cd7fa7ac40f9b90559a26afe5ced171"/>
    <n v="1"/>
    <n v="1"/>
  </r>
  <r>
    <s v="097d9028-a013-4cdf-9359-ea273aad4061"/>
    <d v="2023-02-01T00:00:00"/>
    <x v="92"/>
    <d v="2023-02-01T00:00:00"/>
    <n v="-0.0086960666"/>
    <n v="-0.0086960666"/>
    <x v="1"/>
    <n v="6.07015760040671"/>
    <n v="-0.05278649476563294"/>
    <n v="-0.0527864947656329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abc9476918fbbd1306332b13abbf3a251bfb12552d6b4ae41e1eae35ec845d"/>
    <n v="1"/>
    <n v="1"/>
  </r>
  <r>
    <s v="3816"/>
    <d v="2023-01-31T00:00:00"/>
    <x v="93"/>
    <d v="2023-01-31T00:00:00"/>
    <n v="-30.23"/>
    <n v="-30.23"/>
    <x v="0"/>
    <n v="1"/>
    <n v="-30.23"/>
    <n v="-30.2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817"/>
    <d v="2023-01-31T00:00:00"/>
    <x v="93"/>
    <d v="2023-01-31T00:00:00"/>
    <n v="-15898.67"/>
    <n v="-15898.67"/>
    <x v="0"/>
    <n v="1"/>
    <n v="-15898.67"/>
    <n v="-15898.67"/>
    <n v="1"/>
    <m/>
    <s v="Btg - Conta Corrente"/>
    <s v="Ministério da Economia"/>
    <n v="100"/>
    <m/>
    <s v="Ministério da Economia"/>
    <m/>
    <s v="Guia 1/3 Parcelamento Csll"/>
    <m/>
    <s v="Btg - Conta Corrente"/>
    <m/>
    <x v="44"/>
    <s v="Impostos"/>
    <s v="Tax And Fees"/>
    <s v="Tax And Fees"/>
    <s v="Tax And Fees"/>
    <x v="13"/>
    <m/>
    <m/>
    <n v="0"/>
    <n v="0"/>
  </r>
  <r>
    <s v="3818"/>
    <d v="2023-01-31T00:00:00"/>
    <x v="93"/>
    <d v="2023-01-31T00:00:00"/>
    <n v="-41767.84"/>
    <n v="-41767.84"/>
    <x v="0"/>
    <n v="1"/>
    <n v="-41767.84"/>
    <n v="-41767.84"/>
    <n v="1"/>
    <m/>
    <s v="Btg - Conta Corrente"/>
    <s v="Ministério da Economia"/>
    <n v="100"/>
    <m/>
    <s v="Ministério da Economia"/>
    <m/>
    <s v="Guia 1/3 Parcelamento Irpj"/>
    <m/>
    <s v="Btg - Conta Corrente"/>
    <m/>
    <x v="45"/>
    <s v="Impostos"/>
    <s v="Tax And Fees"/>
    <s v="Tax And Fees"/>
    <s v="Tax And Fees"/>
    <x v="13"/>
    <m/>
    <m/>
    <n v="0"/>
    <n v="0"/>
  </r>
  <r>
    <s v="3819"/>
    <d v="2023-01-31T00:00:00"/>
    <x v="93"/>
    <d v="2023-01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46"/>
    <d v="2023-01-31T00:00:00"/>
    <x v="93"/>
    <d v="2023-01-31T00:00:00"/>
    <n v="3.33"/>
    <n v="3.33"/>
    <x v="0"/>
    <n v="1"/>
    <n v="3.33"/>
    <n v="3.33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74"/>
    <d v="2023-01-31T00:00:00"/>
    <x v="93"/>
    <d v="2023-01-31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75"/>
    <d v="2023-01-31T00:00:00"/>
    <x v="93"/>
    <d v="2023-01-31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5"/>
    <d v="2023-01-31T00:00:00"/>
    <x v="93"/>
    <d v="2023-01-31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6"/>
    <d v="2023-01-31T00:00:00"/>
    <x v="93"/>
    <d v="2023-01-31T00:00:00"/>
    <n v="-60000"/>
    <n v="-60000"/>
    <x v="0"/>
    <n v="1"/>
    <n v="-60000"/>
    <n v="-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a049a6c-5f1b-4311-83ba-dd1ba8ab0e0f"/>
    <d v="2023-01-31T00:00:00"/>
    <x v="93"/>
    <d v="2023-01-31T00:00:00"/>
    <n v="-0.002471054212362505"/>
    <n v="-0.002471054212362505"/>
    <x v="3"/>
    <n v="8093.261868300154"/>
    <n v="-19.99888883141593"/>
    <n v="-19.9988888314159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17c0d707-a4d9-4f35-b0ee-7d768908600e"/>
    <d v="2023-01-31T00:00:00"/>
    <x v="93"/>
    <d v="2023-01-31T00:00:00"/>
    <n v="0"/>
    <n v="0"/>
    <x v="3"/>
    <n v="8093.26186830015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418dff0c-5202-4ef0-a68f-b41ef6c5b0d6"/>
    <d v="2023-01-31T00:00:00"/>
    <x v="93"/>
    <d v="2023-01-31T00:00:00"/>
    <n v="-0.0300164128"/>
    <n v="-0.0300164128"/>
    <x v="1"/>
    <n v="5.661051556916794"/>
    <n v="-0.1699244604144972"/>
    <n v="-0.16992446041449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eb9de5176421c6253b5a60dfbe6a0a8f7109eee9d7a3b4d44d5cfe16865161"/>
    <n v="1"/>
    <n v="1"/>
  </r>
  <r>
    <s v="55e993cf-47f9-48ae-b4dc-d45e0c5b048e"/>
    <d v="2023-01-31T00:00:00"/>
    <x v="93"/>
    <d v="2023-01-31T00:00:00"/>
    <n v="-0.0235308238"/>
    <n v="-0.0235308238"/>
    <x v="1"/>
    <n v="5.661051556916794"/>
    <n v="-0.1332092067085248"/>
    <n v="-0.13320920670852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65c0532b1ac5030634dd23d07cce0e3b3ee6270d9ddb91d8bc22aca51943eb"/>
    <n v="1"/>
    <n v="1"/>
  </r>
  <r>
    <s v="c0575659-6b04-49dd-8b12-006114fd7bec"/>
    <d v="2023-01-31T00:00:00"/>
    <x v="93"/>
    <d v="2023-01-31T00:00:00"/>
    <n v="-0.0191763678"/>
    <n v="-0.0191763678"/>
    <x v="1"/>
    <n v="5.661051556916794"/>
    <n v="-0.1085584067901991"/>
    <n v="-0.10855840679019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d6f00fe7e2c82e6f3f7ad9db4fe4b1350d46ae82ba9815e94223bdeabe6b15"/>
    <n v="1"/>
    <n v="1"/>
  </r>
  <r>
    <s v="bf91a59e-6a84-4a3a-b94b-6dd7be21acb2"/>
    <d v="2023-01-31T00:00:00"/>
    <x v="93"/>
    <d v="2023-01-31T00:00:00"/>
    <n v="-0.0284210208"/>
    <n v="-0.0284210208"/>
    <x v="1"/>
    <n v="5.661051556916794"/>
    <n v="-0.1608928640490046"/>
    <n v="-0.16089286404900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9b2413ea0f4a8fd9f73517a90642a9b72d964cd24181ccb721518e1668cf46"/>
    <n v="1"/>
    <n v="1"/>
  </r>
  <r>
    <s v="5ad38122-de69-42e8-8d76-66b31e90083d"/>
    <d v="2023-01-31T00:00:00"/>
    <x v="93"/>
    <d v="2023-01-31T00:00:00"/>
    <n v="-0.015854586"/>
    <n v="-0.015854586"/>
    <x v="1"/>
    <n v="5.661051556916794"/>
    <n v="-0.08975362875957121"/>
    <n v="-0.089753628759571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5da82c308ea417ef7e7cdb2c43135c7809ff94cb1e82af74448312480f30a"/>
    <n v="1"/>
    <n v="1"/>
  </r>
  <r>
    <s v="4fb97622-ae76-4abb-92a3-c73c55d8def1"/>
    <d v="2023-01-31T00:00:00"/>
    <x v="93"/>
    <d v="2023-01-31T00:00:00"/>
    <n v="-0.0244568154"/>
    <n v="-0.0244568154"/>
    <x v="1"/>
    <n v="5.661051556916794"/>
    <n v="-0.1384512928973966"/>
    <n v="-0.138451292897396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e4bbb89ebf29026a6e270acfa31f90974f936cd8fb430d7f6cde9df96f446b"/>
    <n v="1"/>
    <n v="1"/>
  </r>
  <r>
    <s v="db899e96-84d3-458d-8ebe-48deb5d444b0"/>
    <d v="2023-01-31T00:00:00"/>
    <x v="93"/>
    <d v="2023-01-31T00:00:00"/>
    <n v="-5"/>
    <n v="-5"/>
    <x v="5"/>
    <n v="5.103624298111281"/>
    <n v="-25.51812149055641"/>
    <n v="-25.51812149055641"/>
    <n v="1"/>
    <m/>
    <s v="Gnosis"/>
    <m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3820"/>
    <d v="2023-01-30T00:00:00"/>
    <x v="94"/>
    <d v="2023-01-30T00:00:00"/>
    <n v="-34.37"/>
    <n v="-34.37"/>
    <x v="0"/>
    <n v="1"/>
    <n v="-34.37"/>
    <n v="-34.37"/>
    <n v="1"/>
    <m/>
    <s v="Conta Simples"/>
    <s v="Rappi Brasil Intermediacao de Negocios Ltda"/>
    <n v="100"/>
    <m/>
    <s v="Rappi Brasil Intermediacao de Negocios Ltda"/>
    <m/>
    <s v="Compra de Papel Higiênico e Saco de Lix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21"/>
    <d v="2023-01-30T00:00:00"/>
    <x v="94"/>
    <d v="2023-01-30T00:00:00"/>
    <n v="-589.26"/>
    <n v="-589.26"/>
    <x v="0"/>
    <n v="1"/>
    <n v="-589.26"/>
    <n v="-589.26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822"/>
    <d v="2023-01-30T00:00:00"/>
    <x v="94"/>
    <d v="2023-01-30T00:00:00"/>
    <n v="-2900"/>
    <n v="-2900"/>
    <x v="0"/>
    <n v="1"/>
    <n v="-2900"/>
    <n v="-29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823"/>
    <d v="2023-01-30T00:00:00"/>
    <x v="94"/>
    <d v="2023-01-30T00:00:00"/>
    <n v="-39"/>
    <n v="-39"/>
    <x v="0"/>
    <n v="1"/>
    <n v="-39"/>
    <n v="-39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824"/>
    <d v="2023-01-30T00:00:00"/>
    <x v="94"/>
    <d v="2023-01-30T00:00:00"/>
    <n v="-4373.6"/>
    <n v="-4373.6"/>
    <x v="0"/>
    <n v="1"/>
    <n v="-4373.6"/>
    <n v="-4373.6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825"/>
    <d v="2023-01-30T00:00:00"/>
    <x v="94"/>
    <d v="2023-01-30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8b366b3-b5fe-4bfb-801e-2d2b53ced1c7"/>
    <d v="2023-01-30T00:00:00"/>
    <x v="94"/>
    <d v="2023-01-30T00:00:00"/>
    <n v="-0.0086680126"/>
    <n v="-0.0086680126"/>
    <x v="1"/>
    <n v="5.585817060637204"/>
    <n v="-0.04841793266289825"/>
    <n v="-0.048417932662898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ebe1a0406dd3e71da826c1d72c42855fad0bdda24e74ce8c512b0e5e93aa64"/>
    <n v="1"/>
    <n v="1"/>
  </r>
  <r>
    <s v="967a6b85-4d5a-411f-a893-0ba3d3e2a13a"/>
    <d v="2023-01-30T00:00:00"/>
    <x v="94"/>
    <d v="2023-01-30T00:00:00"/>
    <n v="-0.0067551946"/>
    <n v="-0.0067551946"/>
    <x v="1"/>
    <n v="5.585817060637204"/>
    <n v="-0.03773328124460432"/>
    <n v="-0.037733281244604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5e106a7764e63370c2fffb9fd3f1d4327a986cbb38035934102811f7b3856b"/>
    <n v="1"/>
    <n v="1"/>
  </r>
  <r>
    <s v="a9bb147c-e9b4-4d0e-9080-b80daf8e70ff"/>
    <d v="2023-01-30T00:00:00"/>
    <x v="94"/>
    <d v="2023-01-30T00:00:00"/>
    <n v="-0.0249762272"/>
    <n v="-0.0249762272"/>
    <x v="1"/>
    <n v="5.585817060637204"/>
    <n v="-0.139512636004111"/>
    <n v="-0.1395126360041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6c7f662ee799ce7a4181a1a1b6d0285e64b68d87f43e51ec4a834a1dadf437"/>
    <n v="1"/>
    <n v="1"/>
  </r>
  <r>
    <s v="4d2b3d1f-328b-4b2d-b6d9-ad5cc967acfe"/>
    <d v="2023-01-30T00:00:00"/>
    <x v="94"/>
    <d v="2023-01-30T00:00:00"/>
    <n v="-0.008799179999999998"/>
    <n v="-0.008799179999999998"/>
    <x v="1"/>
    <n v="5.585817060637204"/>
    <n v="-0.04915060976361767"/>
    <n v="-0.04915060976361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37c8b40f309d97e98a9f4f8dfc907036cda7b2504239a19f485da9df07225"/>
    <n v="1"/>
    <n v="1"/>
  </r>
  <r>
    <s v="5a3af211-1388-4940-a791-ba2a98be6657"/>
    <d v="2023-01-29T00:00:00"/>
    <x v="95"/>
    <d v="2023-01-29T00:00:00"/>
    <n v="-0.0205504888"/>
    <n v="-0.0205504888"/>
    <x v="1"/>
    <n v="6.03483606557377"/>
    <n v="-0.1240188309754098"/>
    <n v="-0.12401883097540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acdd33994f6d088db7eda9af39d5f5653cbc9271acd7cf03d53e7b528996e"/>
    <n v="1"/>
    <n v="1"/>
  </r>
  <r>
    <s v="417"/>
    <d v="2023-01-28T00:00:00"/>
    <x v="96"/>
    <d v="2023-01-28T00:00:00"/>
    <n v="21.53"/>
    <n v="21.53"/>
    <x v="0"/>
    <n v="1"/>
    <n v="21.53"/>
    <n v="21.53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d36b4775-f1a3-4c23-88f9-abb24c01712c"/>
    <d v="2023-01-28T00:00:00"/>
    <x v="96"/>
    <d v="2023-01-28T00:00:00"/>
    <n v="-0.0449018896"/>
    <n v="-0.0449018896"/>
    <x v="1"/>
    <n v="5.877823408624231"/>
    <n v="-0.2639253777823409"/>
    <n v="-0.26392537778234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1bc545c2fca8860bda2e3455788bb3f98ab876da5164a7d4c9c1915b59c6d7"/>
    <n v="1"/>
    <n v="1"/>
  </r>
  <r>
    <s v="f5ab3251-149b-4fc2-99df-c356ceb8976d"/>
    <d v="2023-01-28T00:00:00"/>
    <x v="96"/>
    <d v="2023-01-28T00:00:00"/>
    <n v="-0.0082329806"/>
    <n v="-0.0082329806"/>
    <x v="1"/>
    <n v="5.877823408624231"/>
    <n v="-0.04839200609342917"/>
    <n v="-0.048392006093429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515b226cbd0c2b488f73a4526fd3c1f40370411d66f01782049155c5b42a4"/>
    <n v="1"/>
    <n v="1"/>
  </r>
  <r>
    <s v="7268f264-0e2b-45b9-8584-d26639f43baf"/>
    <d v="2023-01-28T00:00:00"/>
    <x v="96"/>
    <d v="2023-01-28T00:00:00"/>
    <n v="-0.0385821792"/>
    <n v="-0.0385821792"/>
    <x v="1"/>
    <n v="5.877823408624231"/>
    <n v="-0.2267792360574949"/>
    <n v="-0.2267792360574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e7c77d5b7ac7531c4593f3ee3b06a94269d4b2f691160b7f751f75aef13e1"/>
    <n v="1"/>
    <n v="1"/>
  </r>
  <r>
    <s v="b0cbd729-b225-4864-b7c4-e19a87a2f3dc"/>
    <d v="2023-01-28T00:00:00"/>
    <x v="96"/>
    <d v="2023-01-28T00:00:00"/>
    <n v="-0.0125092584"/>
    <n v="-0.0125092584"/>
    <x v="1"/>
    <n v="5.877823408624231"/>
    <n v="-0.07352721184804929"/>
    <n v="-0.073527211848049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b6ab3d4969b941ae82f4b86369f9d7d7478b8ebb8ceeea8e4cf60a2190a553"/>
    <n v="1"/>
    <n v="1"/>
  </r>
  <r>
    <s v="a7889005-58f4-4b73-b999-9f901004d0ec"/>
    <d v="2023-01-28T00:00:00"/>
    <x v="96"/>
    <d v="2023-01-28T00:00:00"/>
    <n v="-0.005609469600000001"/>
    <n v="-0.005609469600000001"/>
    <x v="1"/>
    <n v="5.877823408624231"/>
    <n v="-0.032971471724846"/>
    <n v="-0.0329714717248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3503f4cbf02069c947f99a58852da1a4678d08c403bf4ade5cfad114006631"/>
    <n v="1"/>
    <n v="1"/>
  </r>
  <r>
    <s v="ac6ca0bb-4392-481f-8757-36f92d2401ac"/>
    <d v="2023-01-28T00:00:00"/>
    <x v="96"/>
    <d v="2023-01-28T00:00:00"/>
    <n v="-0.0246737344"/>
    <n v="-0.0246737344"/>
    <x v="1"/>
    <n v="5.877823408624231"/>
    <n v="-0.1450278536344969"/>
    <n v="-0.14502785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c18d4e47dc894b9aa4fe9ecd51f4786440f266d48eeda90592aed152c8e80"/>
    <n v="1"/>
    <n v="1"/>
  </r>
  <r>
    <s v="f7abcdd7-9c9a-4395-9b7e-4e59ebf5cce8"/>
    <d v="2023-01-28T00:00:00"/>
    <x v="96"/>
    <d v="2023-01-28T00:00:00"/>
    <n v="-0.0062419098"/>
    <n v="-0.0062419098"/>
    <x v="1"/>
    <n v="5.877823408624231"/>
    <n v="-0.03668884353696099"/>
    <n v="-0.0366888435369609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4c96eeb2f8f21abe1c37fa27e2f197556c87ec30187e8e1fbc144e3b69fee"/>
    <n v="1"/>
    <n v="1"/>
  </r>
  <r>
    <s v="92dc8644-f24b-4e11-b970-163b424f8585"/>
    <d v="2023-01-28T00:00:00"/>
    <x v="96"/>
    <d v="2023-01-28T00:00:00"/>
    <n v="-0.0123274474"/>
    <n v="-0.0123274474"/>
    <x v="1"/>
    <n v="5.877823408624231"/>
    <n v="-0.07245855889630391"/>
    <n v="-0.072458558896303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470686a155ab94b878f11a6276ae8c137f79f067c4f34e81f74c3c4d74fe37"/>
    <n v="1"/>
    <n v="1"/>
  </r>
  <r>
    <s v="a7c965b6-b46a-41a4-925c-685c6c174dd1"/>
    <d v="2023-01-28T00:00:00"/>
    <x v="96"/>
    <d v="2023-01-28T00:00:00"/>
    <n v="-0.0111779928"/>
    <n v="-0.0111779928"/>
    <x v="1"/>
    <n v="5.877823408624231"/>
    <n v="-0.06570226774127311"/>
    <n v="-0.065702267741273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9ebca07512ee3683c0c96d19b035e3cff6a2a224e07f6ec84c26b7ef714c97"/>
    <n v="1"/>
    <n v="1"/>
  </r>
  <r>
    <s v="a32501b4-b934-41b1-bbe6-065806dabc39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433f59907f5e3b78fa8d7a78558ee692e613b20cfbda2017dd5cb044679378"/>
    <n v="1"/>
    <n v="1"/>
  </r>
  <r>
    <s v="8daaf3f0-c2d3-440c-9601-a0035013025a"/>
    <d v="2023-01-28T00:00:00"/>
    <x v="96"/>
    <d v="2023-01-28T00:00:00"/>
    <n v="-0.0102015004"/>
    <n v="-0.0102015004"/>
    <x v="1"/>
    <n v="5.877823408624231"/>
    <n v="-0.05996261785420946"/>
    <n v="-0.05996261785420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c04b4f55aad3e2169510165d1a0665201f6f3b0ad4a6f874b75aacab79bf9c"/>
    <n v="1"/>
    <n v="1"/>
  </r>
  <r>
    <s v="92329009-48b8-43a3-a198-8cb0e5674cd3"/>
    <d v="2023-01-28T00:00:00"/>
    <x v="96"/>
    <d v="2023-01-28T00:00:00"/>
    <n v="-0.014627951"/>
    <n v="-0.014627951"/>
    <x v="1"/>
    <n v="5.877823408624231"/>
    <n v="-0.08598051280800821"/>
    <n v="-0.085980512808008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853fad5b9c3c17826c641f79298e7b716560fc2659f6a14071f3b5faebf0cb"/>
    <n v="1"/>
    <n v="1"/>
  </r>
  <r>
    <s v="2973c770-047c-432a-9494-b1e97b2eee82"/>
    <d v="2023-01-28T00:00:00"/>
    <x v="96"/>
    <d v="2023-01-28T00:00:00"/>
    <n v="-0.0123549088"/>
    <n v="-0.0123549088"/>
    <x v="1"/>
    <n v="5.877823408624231"/>
    <n v="-0.07261997215605751"/>
    <n v="-0.0726199721560575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bdf28546965c1f47e5863c47fe8b65d0c1d6dcce5159f792cd31ae3b6fa253"/>
    <n v="1"/>
    <n v="1"/>
  </r>
  <r>
    <s v="5ebe04c9-b7a6-4625-a67f-ba301242772b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3c72eda216864d91c7c4975e469a9c24443646ca57027608f1b761c076c199"/>
    <n v="1"/>
    <n v="1"/>
  </r>
  <r>
    <s v="2ab57012-570c-4116-8ad9-dc8931304afc"/>
    <d v="2023-01-28T00:00:00"/>
    <x v="96"/>
    <d v="2023-01-28T00:00:00"/>
    <n v="-0.0234207744"/>
    <n v="-0.0234207744"/>
    <x v="1"/>
    <n v="5.877823408624231"/>
    <n v="-0.1376631760164271"/>
    <n v="-0.13766317601642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c32750335c91ec13c2cbb6b0f116e11cac1beb3883e8f40ef2bc82a124def6"/>
    <n v="1"/>
    <n v="1"/>
  </r>
  <r>
    <s v="29e0059e-da72-4a82-81ac-a01f95788add"/>
    <d v="2023-01-28T00:00:00"/>
    <x v="96"/>
    <d v="2023-01-28T00:00:00"/>
    <n v="-0.1134679252"/>
    <n v="-0.1134679252"/>
    <x v="1"/>
    <n v="5.877823408624231"/>
    <n v="-0.6669444268685832"/>
    <n v="-0.66694442686858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da1a1dd94b2ff21b074cc6aeac2ba47e321b8954616d71136720b7c0276dbf"/>
    <n v="1"/>
    <n v="1"/>
  </r>
  <r>
    <s v="06eb18b2-018a-4d44-8835-b3e230adaada"/>
    <d v="2023-01-28T00:00:00"/>
    <x v="96"/>
    <d v="2023-01-28T00:00:00"/>
    <n v="-0.0082894344"/>
    <n v="-0.0082894344"/>
    <x v="1"/>
    <n v="5.877823408624231"/>
    <n v="-0.04872383156057496"/>
    <n v="-0.0487238315605749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92ceb8fba02bec3f149d115c4c13ebcf9b3cbea4b6f49e23c0ca97258595e4"/>
    <n v="1"/>
    <n v="1"/>
  </r>
  <r>
    <s v="6d7bd7fb-fc1e-4bb3-9eb8-8bfcaede1ce1"/>
    <d v="2023-01-28T00:00:00"/>
    <x v="96"/>
    <d v="2023-01-28T00:00:00"/>
    <n v="-0.008243856400000001"/>
    <n v="-0.008243856400000001"/>
    <x v="1"/>
    <n v="5.877823408624231"/>
    <n v="-0.04845593212525669"/>
    <n v="-0.048455932125256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ab83c7c907b52f520e48a4ab924248aab2e07d98c21e094beef6465d35987"/>
    <n v="1"/>
    <n v="1"/>
  </r>
  <r>
    <s v="373af6ca-27c2-49e6-8b21-fd6dd177ff7e"/>
    <d v="2023-01-28T00:00:00"/>
    <x v="96"/>
    <d v="2023-01-28T00:00:00"/>
    <n v="-0.0271713528"/>
    <n v="-0.0271713528"/>
    <x v="1"/>
    <n v="5.877823408624231"/>
    <n v="-0.1597084135318275"/>
    <n v="-0.15970841353182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03fa9cb31ccfdef1b7b1e3850f0d37773638215260d9a1510a6927a83ec3de"/>
    <n v="1"/>
    <n v="1"/>
  </r>
  <r>
    <s v="814a38af-9046-4d6e-b117-e41cef18a18a"/>
    <d v="2023-01-28T00:00:00"/>
    <x v="96"/>
    <d v="2023-01-28T00:00:00"/>
    <n v="-0.0304303732"/>
    <n v="-0.0304303732"/>
    <x v="1"/>
    <n v="5.877823408624231"/>
    <n v="-0.1788643599281315"/>
    <n v="-0.178864359928131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51ed6b88e5153d99e0fb0af044cbd841e9132981db5fc7ee7fc96c3ac17f94"/>
    <n v="1"/>
    <n v="1"/>
  </r>
  <r>
    <s v="83b98431-8894-4ddc-84e9-63a897efbfad"/>
    <d v="2023-01-28T00:00:00"/>
    <x v="96"/>
    <d v="2023-01-28T00:00:00"/>
    <n v="-0.007210655400000001"/>
    <n v="-0.007210655400000001"/>
    <x v="1"/>
    <n v="5.877823408624231"/>
    <n v="-0.04238295910164272"/>
    <n v="-0.04238295910164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dc0812764ddbba471c4236817807ee9f333bf4cb2d05893712f14136b31baa"/>
    <n v="1"/>
    <n v="1"/>
  </r>
  <r>
    <s v="3a926eb0-aca2-4993-987e-3950a8a3cb17"/>
    <d v="2023-01-28T00:00:00"/>
    <x v="96"/>
    <d v="2023-01-28T00:00:00"/>
    <n v="-0.0146388268"/>
    <n v="-0.0146388268"/>
    <x v="1"/>
    <n v="5.877823408624231"/>
    <n v="-0.08604443883983574"/>
    <n v="-0.086044438839835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ed3e321f005ebaf4c128eed9c82e44619b875faf55d61c4ee32c652794d2"/>
    <n v="1"/>
    <n v="1"/>
  </r>
  <r>
    <s v="283004c4-d28d-4e76-8842-f922c18c9299"/>
    <d v="2023-01-28T00:00:00"/>
    <x v="96"/>
    <d v="2023-01-28T00:00:00"/>
    <n v="-0.010223252"/>
    <n v="-0.010223252"/>
    <x v="1"/>
    <n v="5.877823408624231"/>
    <n v="-0.06009046991786447"/>
    <n v="-0.060090469917864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3f70f094ec9939cf216e04781840ac2d3648307b82fce2d84076a6bc1eeb7"/>
    <n v="1"/>
    <n v="1"/>
  </r>
  <r>
    <s v="e49fe6cb-4ce0-4114-bc8d-e2b9cfbb0d24"/>
    <d v="2023-01-28T00:00:00"/>
    <x v="96"/>
    <d v="2023-01-28T00:00:00"/>
    <n v="-0.0102450036"/>
    <n v="-0.0102450036"/>
    <x v="1"/>
    <n v="5.877823408624231"/>
    <n v="-0.06021832198151952"/>
    <n v="-0.060218321981519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6d8fb589239f6f43a7365ebb4e3f1925ba43622b67da2059721e7f0d729b4a"/>
    <n v="1"/>
    <n v="1"/>
  </r>
  <r>
    <s v="accb8e29-532e-4fac-9ada-98e4f69693cc"/>
    <d v="2023-01-28T00:00:00"/>
    <x v="96"/>
    <d v="2023-01-28T00:00:00"/>
    <n v="-0.0112238256"/>
    <n v="-0.0112238256"/>
    <x v="1"/>
    <n v="5.877823408624231"/>
    <n v="-0.0659716648459959"/>
    <n v="-0.0659716648459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4eabd9379f78854fdde212451c0e6053c0b0bb9037bcdb6e69317f55983fba"/>
    <n v="1"/>
    <n v="1"/>
  </r>
  <r>
    <s v="3826"/>
    <d v="2023-01-27T00:00:00"/>
    <x v="97"/>
    <d v="2023-01-27T00:00:00"/>
    <n v="-68.68000000000001"/>
    <n v="-68.68000000000001"/>
    <x v="0"/>
    <n v="1"/>
    <n v="-68.68000000000001"/>
    <n v="-68.68000000000001"/>
    <n v="1"/>
    <m/>
    <s v="Mercado Pago"/>
    <s v="Mercadolivre.com Atividades de Internet Ltda"/>
    <n v="100"/>
    <m/>
    <s v="Mercadolivre.com Atividades de Internet Ltda"/>
    <m/>
    <s v="Compra de Suporte para Computadores"/>
    <m/>
    <s v="Mercado Pago"/>
    <m/>
    <x v="64"/>
    <s v="Material de Uso e Consumo"/>
    <s v="Office"/>
    <s v="Administrative Costs"/>
    <s v="Administrative Costs"/>
    <x v="5"/>
    <m/>
    <m/>
    <n v="0"/>
    <n v="0"/>
  </r>
  <r>
    <s v="46af0cd4-0330-4b9e-a584-bfa0a8866c2c"/>
    <d v="2023-01-27T00:00:00"/>
    <x v="97"/>
    <d v="2023-01-27T00:00:00"/>
    <n v="-0.002724638319002826"/>
    <n v="-0.002724638319002826"/>
    <x v="1"/>
    <n v="5.952747817154596"/>
    <n v="-0.01621908480597984"/>
    <n v="-0.01621908480597984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c1dfebca58aba9d06e44aedfd5a1f6539768b2fe5399f5b9cd423e5d11966dd5"/>
    <n v="1"/>
    <n v="1"/>
  </r>
  <r>
    <s v="a5ce16b6-a876-40ed-aa13-8502e433ba0a"/>
    <d v="2023-01-27T00:00:00"/>
    <x v="97"/>
    <d v="2023-01-27T00:00:00"/>
    <n v="-0.0077542668"/>
    <n v="-0.0077542668"/>
    <x v="1"/>
    <n v="5.952747817154596"/>
    <n v="-0.04615919476733436"/>
    <n v="-0.046159194767334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1ddf4ae6b3aff5e4f8f7ad45a58640deac08934cb966c679a834d9feecea2e"/>
    <n v="1"/>
    <n v="1"/>
  </r>
  <r>
    <s v="8800a361-9f55-477a-b5fd-086636dd020f"/>
    <d v="2023-01-27T00:00:00"/>
    <x v="97"/>
    <d v="2023-01-27T00:00:00"/>
    <n v="-0.8938131262411149"/>
    <n v="-0.8938131262411149"/>
    <x v="1"/>
    <n v="5.952747817154596"/>
    <n v="-5.320644136175922"/>
    <n v="-5.32064413617592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e7a88964a65ae6764c9f64658a61341800e3e594fcd21d881a212d7643101de"/>
    <n v="1"/>
    <n v="1"/>
  </r>
  <r>
    <s v="c467cf1b-694f-4ecc-a7cc-b40a229d9066"/>
    <d v="2023-01-27T00:00:00"/>
    <x v="97"/>
    <d v="2023-01-27T00:00:00"/>
    <n v="-0.008787043200000001"/>
    <n v="-0.008787043200000001"/>
    <x v="1"/>
    <n v="5.952747817154596"/>
    <n v="-0.05230705222804314"/>
    <n v="-0.0523070522280431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9087ebf8f7e53f7de0130269e4add70daea232f5cc78b6eb96a763f420e3be"/>
    <n v="1"/>
    <n v="1"/>
  </r>
  <r>
    <s v="3e53ef00-94cc-4c80-90bd-e3b5a2a2f8ae"/>
    <d v="2023-01-27T00:00:00"/>
    <x v="97"/>
    <d v="2023-01-27T00:00:00"/>
    <n v="-0.007504301999999999"/>
    <n v="-0.007504301999999999"/>
    <x v="1"/>
    <n v="5.952747817154596"/>
    <n v="-0.04467121734976887"/>
    <n v="-0.044671217349768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bffad4bdb9a7b9d519af6099a527e91733c7c430696860a48fe5a477b16f63"/>
    <n v="1"/>
    <n v="1"/>
  </r>
  <r>
    <s v="47697356-782f-4f1d-b552-77ee45a9c97f"/>
    <d v="2023-01-27T00:00:00"/>
    <x v="97"/>
    <d v="2023-01-27T00:00:00"/>
    <n v="-0.0101143082"/>
    <n v="-0.0101143082"/>
    <x v="1"/>
    <n v="5.952747817154596"/>
    <n v="-0.06020792605957883"/>
    <n v="-0.0602079260595788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1f56ce14d02994d5f14abc2edbafae827a6d033cc8042ab96fd6b7c472598f"/>
    <n v="1"/>
    <n v="1"/>
  </r>
  <r>
    <s v="3828"/>
    <d v="2023-01-26T00:00:00"/>
    <x v="98"/>
    <d v="2023-01-26T00:00:00"/>
    <n v="-10"/>
    <n v="-10"/>
    <x v="0"/>
    <n v="1"/>
    <n v="-10"/>
    <n v="-1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5"/>
    <d v="2023-01-26T00:00:00"/>
    <x v="98"/>
    <d v="2023-01-26T00:00:00"/>
    <n v="-12.93"/>
    <n v="-12.93"/>
    <x v="0"/>
    <n v="1"/>
    <n v="-12.93"/>
    <n v="-12.93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4716"/>
    <d v="2023-01-26T00:00:00"/>
    <x v="98"/>
    <d v="2023-01-26T00:00:00"/>
    <n v="-22.32"/>
    <n v="-22.32"/>
    <x v="0"/>
    <n v="1"/>
    <n v="-22.32"/>
    <n v="-22.3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718"/>
    <d v="2023-01-26T00:00:00"/>
    <x v="98"/>
    <d v="2023-01-26T00:00:00"/>
    <n v="-50.94"/>
    <n v="-50.94"/>
    <x v="0"/>
    <n v="1"/>
    <n v="-50.94"/>
    <n v="-50.94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754502f1-3eea-4134-8b7f-6f462b71f9c4"/>
    <d v="2023-01-26T00:00:00"/>
    <x v="98"/>
    <d v="2023-01-26T00:00:00"/>
    <n v="0.00075"/>
    <n v="0.00075"/>
    <x v="3"/>
    <n v="8174.323634507401"/>
    <n v="6.130742725880551"/>
    <n v="6.1307427258805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05c0d417e9b5904db323c31c60fddf37c098b612202ffd0ae7abe075f051bdb"/>
    <n v="1"/>
    <n v="1"/>
  </r>
  <r>
    <s v="3768"/>
    <d v="2023-01-25T00:00:00"/>
    <x v="99"/>
    <d v="2023-01-25T00:00:00"/>
    <n v="-15.61"/>
    <n v="-15.61"/>
    <x v="0"/>
    <n v="1"/>
    <n v="-15.61"/>
    <n v="-15.61"/>
    <n v="1"/>
    <m/>
    <s v="Mercado Pago"/>
    <s v="Uber do Brasil Tecnologia Ltda."/>
    <n v="100"/>
    <s v="Lumx"/>
    <s v="Uber do Brasil Tecnologia Ltda."/>
    <m/>
    <s v="Compra com Cartão Uber (Envio de Contrato de Locação para Brz)"/>
    <m/>
    <s v="Mercado Pago"/>
    <m/>
    <x v="90"/>
    <s v="Gestão - Transporte"/>
    <s v="Gestão"/>
    <s v="Governance"/>
    <s v="Governance"/>
    <x v="6"/>
    <m/>
    <m/>
    <n v="0"/>
    <n v="0"/>
  </r>
  <r>
    <s v="3831"/>
    <d v="2023-01-25T00:00:00"/>
    <x v="99"/>
    <d v="2023-01-2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2"/>
    <d v="2023-01-25T00:00:00"/>
    <x v="99"/>
    <d v="2023-01-25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4"/>
    <d v="2023-01-25T00:00:00"/>
    <x v="99"/>
    <d v="2023-0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835"/>
    <d v="2023-01-25T00:00:00"/>
    <x v="99"/>
    <d v="2023-01-25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76"/>
    <d v="2023-01-25T00:00:00"/>
    <x v="99"/>
    <d v="2023-01-25T00:00:00"/>
    <n v="25000"/>
    <n v="25000"/>
    <x v="0"/>
    <n v="1"/>
    <n v="25000"/>
    <n v="2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7"/>
    <d v="2023-01-25T00:00:00"/>
    <x v="99"/>
    <d v="2023-01-25T00:00:00"/>
    <n v="-25000"/>
    <n v="-25000"/>
    <x v="0"/>
    <n v="1"/>
    <n v="-25000"/>
    <n v="-2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fa9843d-23aa-4f8f-b9b8-786263a33c30"/>
    <d v="2023-01-25T00:00:00"/>
    <x v="99"/>
    <d v="2023-01-25T00:00:00"/>
    <n v="0.00075"/>
    <n v="0.00075"/>
    <x v="3"/>
    <n v="8240.102301790283"/>
    <n v="6.180076726342712"/>
    <n v="6.180076726342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03c2a36fb0dd865903d135e62a5a685a4b90f9bd91f2da19dd0e19c2f6546a"/>
    <n v="1"/>
    <n v="1"/>
  </r>
  <r>
    <s v="f9d371dc-6187-410d-8ab8-c0d0658c7682"/>
    <d v="2023-01-25T00:00:00"/>
    <x v="99"/>
    <d v="2023-01-25T00:00:00"/>
    <n v="-0.117736101047972"/>
    <n v="-0.117736101047972"/>
    <x v="1"/>
    <n v="5.070076726342711"/>
    <n v="-0.5969310657736563"/>
    <n v="-0.5969310657736563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1aba20d29ccd47998f8817913ee1b781f58a335b20251d22a9e8ab8da53b7191"/>
    <n v="1"/>
    <n v="1"/>
  </r>
  <r>
    <s v="342faf35-099a-4837-a14b-3718f10f4b00"/>
    <d v="2023-01-25T00:00:00"/>
    <x v="99"/>
    <d v="2023-01-25T00:00:00"/>
    <n v="-0.0211886"/>
    <n v="-0.0211886"/>
    <x v="1"/>
    <n v="5.070076726342711"/>
    <n v="-0.1074278277237852"/>
    <n v="-0.10742782772378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b3c8757c78c21331a5c83f1c7e7530d668ffdf5d0a43d2cf9cbe4d16ac51e8"/>
    <n v="1"/>
    <n v="1"/>
  </r>
  <r>
    <s v="6da0b97d-e437-4848-b6e9-881fa121943f"/>
    <d v="2023-01-25T00:00:00"/>
    <x v="99"/>
    <d v="2023-01-25T00:00:00"/>
    <n v="-0.1275780945972686"/>
    <n v="-0.1275780945972686"/>
    <x v="1"/>
    <n v="5.070076726342711"/>
    <n v="-0.6468307282087604"/>
    <n v="-0.646830728208760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ff5255f28855728682e4b22864dd7d72fc70568a33c9fb187474c4b94d15d0e1"/>
    <n v="1"/>
    <n v="1"/>
  </r>
  <r>
    <s v="3836"/>
    <d v="2023-01-24T00:00:00"/>
    <x v="100"/>
    <d v="2023-01-24T00:00:00"/>
    <n v="-3667.4"/>
    <n v="-3667.4"/>
    <x v="0"/>
    <n v="1"/>
    <n v="-3667.4"/>
    <n v="-3667.4"/>
    <n v="1"/>
    <m/>
    <s v="Btg - Conta Corrente"/>
    <s v="Ministerio da Fazenda"/>
    <n v="100"/>
    <m/>
    <s v="Ministerio da Fazenda"/>
    <m/>
    <s v="Cofins Dezembro"/>
    <m/>
    <s v="Btg - Conta Corrente"/>
    <m/>
    <x v="50"/>
    <s v="Impostos"/>
    <s v="Tax And Fees"/>
    <s v="Tax And Fees"/>
    <s v="Tax And Fees"/>
    <x v="13"/>
    <m/>
    <m/>
    <n v="0"/>
    <n v="0"/>
  </r>
  <r>
    <s v="3837"/>
    <d v="2023-01-24T00:00:00"/>
    <x v="100"/>
    <d v="2023-01-24T00:00:00"/>
    <n v="-5405.27"/>
    <n v="-5405.27"/>
    <x v="0"/>
    <n v="1"/>
    <n v="-5405.27"/>
    <n v="-5405.27"/>
    <n v="1"/>
    <m/>
    <s v="Btg - Conta Corrente"/>
    <s v="Gabriel Polverelli Nogueira"/>
    <n v="100"/>
    <s v="Tecnologia"/>
    <s v="Gabriel Polverelli Nogueira"/>
    <m/>
    <s v="Devolução Mútuo Gabriel Polverelli"/>
    <m/>
    <s v="Btg - Conta Corrente"/>
    <m/>
    <x v="110"/>
    <s v="Aporte"/>
    <s v="Investment"/>
    <s v="Investment Subscription"/>
    <s v="Investment Subscription"/>
    <x v="15"/>
    <m/>
    <m/>
    <n v="0"/>
    <n v="0"/>
  </r>
  <r>
    <s v="3838"/>
    <d v="2023-01-24T00:00:00"/>
    <x v="100"/>
    <d v="2023-01-24T00:00:00"/>
    <n v="-794.66"/>
    <n v="-794.66"/>
    <x v="0"/>
    <n v="1"/>
    <n v="-794.66"/>
    <n v="-794.66"/>
    <n v="1"/>
    <m/>
    <s v="Btg - Conta Corrente"/>
    <s v="Ministerio da Fazenda"/>
    <n v="100"/>
    <m/>
    <s v="Ministerio da Fazenda"/>
    <m/>
    <s v="Pis Dezembro"/>
    <m/>
    <s v="Btg - Conta Corrente"/>
    <m/>
    <x v="51"/>
    <s v="Impostos"/>
    <s v="Tax And Fees"/>
    <s v="Tax And Fees"/>
    <s v="Tax And Fees"/>
    <x v="13"/>
    <m/>
    <m/>
    <n v="0"/>
    <n v="0"/>
  </r>
  <r>
    <s v="3873"/>
    <d v="2023-01-23T00:00:00"/>
    <x v="101"/>
    <d v="2023-01-23T00:00:00"/>
    <n v="-170"/>
    <n v="-170"/>
    <x v="0"/>
    <n v="1"/>
    <n v="-170"/>
    <n v="-170"/>
    <n v="1"/>
    <m/>
    <s v="Btg - Conta Corrente"/>
    <s v="Makers Manufatura Ltda"/>
    <n v="100"/>
    <m/>
    <s v="Makers Manufatura Ltda"/>
    <m/>
    <s v="Compra de Letreiro para Colar Logo Lumx"/>
    <m/>
    <s v="Btg - Conta Corrente"/>
    <m/>
    <x v="111"/>
    <s v="Obras"/>
    <s v="Office"/>
    <s v="Administrative Costs"/>
    <s v="Administrative Costs"/>
    <x v="4"/>
    <m/>
    <m/>
    <n v="0"/>
    <n v="0"/>
  </r>
  <r>
    <s v="3964"/>
    <d v="2023-01-23T00:00:00"/>
    <x v="101"/>
    <d v="2023-01-23T00:00:00"/>
    <n v="-483.36"/>
    <n v="-483.36"/>
    <x v="0"/>
    <n v="1"/>
    <n v="-483.36"/>
    <n v="-483.36"/>
    <n v="1"/>
    <m/>
    <s v="Btg - Conta Corrente"/>
    <s v="Buser Brasil Tecnologia Ltda."/>
    <n v="100"/>
    <m/>
    <s v="Buser Brasil Tecnologia Ltda."/>
    <m/>
    <s v="Compra de Passagem para O Caio Ir para São Paulo"/>
    <m/>
    <s v="Btg - Conta Corrente"/>
    <m/>
    <x v="112"/>
    <s v="Despesa Comercial"/>
    <s v="Comercial"/>
    <s v="Operating Costs"/>
    <s v="Operating Costs"/>
    <x v="6"/>
    <m/>
    <m/>
    <n v="0"/>
    <n v="0"/>
  </r>
  <r>
    <s v="424"/>
    <d v="2023-01-23T00:00:00"/>
    <x v="101"/>
    <d v="2023-01-23T00:00:00"/>
    <n v="30.9"/>
    <n v="30.9"/>
    <x v="0"/>
    <n v="1"/>
    <n v="30.9"/>
    <n v="30.9"/>
    <n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70"/>
    <s v="Despesa Comercial"/>
    <s v="Comercial"/>
    <s v="Operating Costs"/>
    <s v="Operating Costs"/>
    <x v="6"/>
    <m/>
    <m/>
    <n v="0"/>
    <n v="0"/>
  </r>
  <r>
    <s v="3841"/>
    <d v="2023-01-22T00:00:00"/>
    <x v="102"/>
    <d v="2023-01-22T00:00:00"/>
    <n v="-184.39"/>
    <n v="-184.39"/>
    <x v="0"/>
    <n v="1"/>
    <n v="-184.39"/>
    <n v="-184.39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2"/>
    <d v="2023-01-21T00:00:00"/>
    <x v="103"/>
    <d v="2023-01-21T00:00:00"/>
    <n v="-30.9"/>
    <n v="-30.9"/>
    <x v="0"/>
    <n v="1"/>
    <n v="-30.9"/>
    <n v="-30.9"/>
    <n v="1"/>
    <m/>
    <s v="Conta Simples"/>
    <s v="Lumx Studios S/A"/>
    <n v="100"/>
    <s v="Conselho"/>
    <s v="Lumx Studios S/A"/>
    <m/>
    <s v="Despesa Comercial - Bar Simpatia"/>
    <m/>
    <s v="Conta Simples"/>
    <m/>
    <x v="70"/>
    <s v="Despesa Comercial"/>
    <s v="Comercial"/>
    <s v="Operating Costs"/>
    <s v="Operating Costs"/>
    <x v="6"/>
    <m/>
    <m/>
    <n v="0"/>
    <n v="0"/>
  </r>
  <r>
    <s v="3843"/>
    <d v="2023-01-21T00:00:00"/>
    <x v="103"/>
    <d v="2023-01-21T00:00:00"/>
    <n v="-112.08"/>
    <n v="-112.08"/>
    <x v="0"/>
    <n v="1"/>
    <n v="-112.08"/>
    <n v="-112.08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0"/>
    <d v="2023-01-20T00:00:00"/>
    <x v="104"/>
    <d v="2023-01-20T00:00:00"/>
    <n v="10000"/>
    <n v="10000"/>
    <x v="0"/>
    <n v="1"/>
    <n v="10000"/>
    <n v="10000"/>
    <n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13"/>
    <s v="Receita Setup Fee"/>
    <s v="Non Recurrent"/>
    <s v="Operating Revenue"/>
    <s v="Operating Revenue"/>
    <x v="12"/>
    <m/>
    <m/>
    <n v="0"/>
    <n v="0"/>
  </r>
  <r>
    <s v="3844"/>
    <d v="2023-01-20T00:00:00"/>
    <x v="104"/>
    <d v="2023-01-20T00:00:00"/>
    <n v="-816.25"/>
    <n v="-816.25"/>
    <x v="0"/>
    <n v="1"/>
    <n v="-816.25"/>
    <n v="-816.25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befeb1bb-de28-4567-bd4f-8ae223bc490e"/>
    <d v="2023-01-20T00:00:00"/>
    <x v="104"/>
    <d v="2023-01-20T00:00:00"/>
    <n v="-0.0053488575"/>
    <n v="-0.0053488575"/>
    <x v="1"/>
    <n v="5.348958333333332"/>
    <n v="-0.02861081589843749"/>
    <n v="-0.028610815898437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d2bd354a14f1cf4caebd7e6493c88f57a8e67ecb6a9cdb40d956b613f1d1fb"/>
    <n v="1"/>
    <n v="1"/>
  </r>
  <r>
    <s v="3845"/>
    <d v="2023-01-18T00:00:00"/>
    <x v="105"/>
    <d v="2023-01-18T00:00:00"/>
    <n v="-184.76"/>
    <n v="-184.76"/>
    <x v="0"/>
    <n v="1"/>
    <n v="-184.76"/>
    <n v="-184.76"/>
    <n v="1"/>
    <m/>
    <s v="Btg - Conta Corrente"/>
    <s v="Ministério da Economia"/>
    <n v="100"/>
    <m/>
    <s v="Ministério da Economia"/>
    <m/>
    <s v="Retenções Pagamentos Pj a Pj (Irrf)"/>
    <m/>
    <s v="Btg - Conta Corrente"/>
    <m/>
    <x v="21"/>
    <s v="Impostos"/>
    <s v="Tax And Fees"/>
    <s v="Tax And Fees"/>
    <s v="Tax And Fees"/>
    <x v="9"/>
    <m/>
    <m/>
    <n v="0"/>
    <n v="0"/>
  </r>
  <r>
    <s v="3846"/>
    <d v="2023-01-18T00:00:00"/>
    <x v="105"/>
    <d v="2023-01-18T00:00:00"/>
    <n v="-572.77"/>
    <n v="-572.77"/>
    <x v="0"/>
    <n v="1"/>
    <n v="-572.77"/>
    <n v="-572.77"/>
    <n v="1"/>
    <m/>
    <s v="Btg - Conta Corrente"/>
    <s v="Ministerio da Fazenda"/>
    <n v="100"/>
    <m/>
    <s v="Ministerio da Fazenda"/>
    <m/>
    <s v="Csrf - Contribuições Sociais Retidas na Fonte"/>
    <m/>
    <s v="Btg - Conta Corrente"/>
    <m/>
    <x v="20"/>
    <s v="Impostos"/>
    <s v="Tax And Fees"/>
    <s v="Tax And Fees"/>
    <s v="Tax And Fees"/>
    <x v="9"/>
    <m/>
    <m/>
    <n v="0"/>
    <n v="0"/>
  </r>
  <r>
    <s v="677"/>
    <d v="2023-01-18T00:00:00"/>
    <x v="105"/>
    <d v="2023-01-18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8"/>
    <d v="2023-01-18T00:00:00"/>
    <x v="105"/>
    <d v="2023-01-18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640"/>
    <d v="2023-01-17T00:00:00"/>
    <x v="106"/>
    <d v="2023-01-17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849"/>
    <d v="2023-01-17T00:00:00"/>
    <x v="106"/>
    <d v="2023-01-17T00:00:00"/>
    <n v="-39.23"/>
    <n v="-39.23"/>
    <x v="0"/>
    <n v="1"/>
    <n v="-39.23"/>
    <n v="-39.23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812"/>
    <d v="2023-01-17T00:00:00"/>
    <x v="106"/>
    <d v="2023-01-17T00:00:00"/>
    <n v="-15.8"/>
    <n v="-15.8"/>
    <x v="0"/>
    <n v="1"/>
    <n v="-15.8"/>
    <n v="-15.8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1"/>
    <d v="2023-01-17T00:00:00"/>
    <x v="106"/>
    <d v="2023-01-17T00:00:00"/>
    <n v="-35.1"/>
    <n v="-35.1"/>
    <x v="0"/>
    <n v="1"/>
    <n v="-35.1"/>
    <n v="-35.1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2"/>
    <d v="2023-01-17T00:00:00"/>
    <x v="106"/>
    <d v="2023-01-17T00:00:00"/>
    <n v="-32.72"/>
    <n v="-32.72"/>
    <x v="0"/>
    <n v="1"/>
    <n v="-32.72"/>
    <n v="-32.7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3860"/>
    <d v="2023-01-16T00:00:00"/>
    <x v="107"/>
    <d v="2023-01-16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415"/>
    <d v="2023-01-16T00:00:00"/>
    <x v="107"/>
    <d v="2023-01-16T00:00:00"/>
    <n v="18452.35"/>
    <n v="18452.35"/>
    <x v="0"/>
    <n v="1"/>
    <n v="18452.35"/>
    <n v="18452.35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416"/>
    <d v="2023-01-16T00:00:00"/>
    <x v="107"/>
    <d v="2023-01-16T00:00:00"/>
    <n v="4500"/>
    <n v="4500"/>
    <x v="0"/>
    <n v="1"/>
    <n v="4500"/>
    <n v="4500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678"/>
    <d v="2023-01-16T00:00:00"/>
    <x v="107"/>
    <d v="2023-01-16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9"/>
    <d v="2023-01-16T00:00:00"/>
    <x v="107"/>
    <d v="2023-01-16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39"/>
    <d v="2023-01-14T00:00:00"/>
    <x v="108"/>
    <d v="2023-01-14T00:00:00"/>
    <n v="-110.48"/>
    <n v="-110.48"/>
    <x v="0"/>
    <n v="1"/>
    <n v="-110.48"/>
    <n v="-110.48"/>
    <n v="1"/>
    <m/>
    <s v="Conta Simples"/>
    <s v="Arezzo Industria e Comercio S.A."/>
    <n v="100"/>
    <m/>
    <s v="Arezzo Industria e Comercio S.A."/>
    <m/>
    <s v="Software - Webf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40"/>
    <d v="2023-01-14T00:00:00"/>
    <x v="108"/>
    <d v="2023-01-14T00:00:00"/>
    <n v="-309.35"/>
    <n v="-309.35"/>
    <x v="0"/>
    <n v="1"/>
    <n v="-309.35"/>
    <n v="-309.35"/>
    <n v="1"/>
    <m/>
    <s v="Conta Simples"/>
    <s v="Arezzo Industria e Comercio S.A."/>
    <n v="100"/>
    <m/>
    <s v="Arezzo Industria e Comercio S.A."/>
    <m/>
    <s v="Software - Web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5"/>
    <d v="2023-01-14T00:00:00"/>
    <x v="108"/>
    <d v="2023-01-14T00:00:00"/>
    <n v="-994.37"/>
    <n v="-994.37"/>
    <x v="0"/>
    <n v="1"/>
    <n v="-994.37"/>
    <n v="-994.37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6"/>
    <d v="2023-01-13T00:00:00"/>
    <x v="109"/>
    <d v="2023-01-13T00:00:00"/>
    <n v="-13.73"/>
    <n v="-13.73"/>
    <x v="0"/>
    <n v="1"/>
    <n v="-13.73"/>
    <n v="-13.7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857"/>
    <d v="2023-01-13T00:00:00"/>
    <x v="109"/>
    <d v="2023-01-13T00:00:00"/>
    <n v="-22.82"/>
    <n v="-22.82"/>
    <x v="0"/>
    <n v="1"/>
    <n v="-22.82"/>
    <n v="-22.82"/>
    <n v="1"/>
    <m/>
    <s v="Conta Simples"/>
    <s v="Lumx Studios S/A"/>
    <n v="100"/>
    <s v="Lumx"/>
    <s v="Lumx Studios S/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3858"/>
    <d v="2023-01-12T00:00:00"/>
    <x v="110"/>
    <d v="2023-01-12T00:00:00"/>
    <n v="-111.82"/>
    <n v="-111.82"/>
    <x v="0"/>
    <n v="1"/>
    <n v="-111.82"/>
    <n v="-111.82"/>
    <n v="1"/>
    <m/>
    <s v="Conta Simples"/>
    <s v="Lumx Studios S/A"/>
    <n v="100"/>
    <s v="Conselho"/>
    <s v="Lumx Studios S/A"/>
    <m/>
    <s v="Software - Pitch.Com"/>
    <m/>
    <s v="Conta Simples"/>
    <m/>
    <x v="11"/>
    <s v="Software"/>
    <s v="Technology &amp; Infrastructure"/>
    <s v="Technology &amp; Infrastructure"/>
    <s v="Technology &amp; Infrastructure"/>
    <x v="3"/>
    <m/>
    <m/>
    <n v="0"/>
    <n v="0"/>
  </r>
  <r>
    <s v="3859"/>
    <d v="2023-01-12T00:00:00"/>
    <x v="110"/>
    <d v="2023-01-12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"/>
    <m/>
    <s v="Btg - Conta Corrente"/>
    <m/>
    <x v="39"/>
    <s v="Despesas com Pessoal"/>
    <s v="People"/>
    <s v="People"/>
    <s v="People"/>
    <x v="9"/>
    <m/>
    <m/>
    <n v="0"/>
    <n v="0"/>
  </r>
  <r>
    <s v="4843"/>
    <d v="2023-01-12T00:00:00"/>
    <x v="110"/>
    <d v="2023-01-12T00:00:00"/>
    <n v="-2.3"/>
    <n v="-2.3"/>
    <x v="0"/>
    <n v="1"/>
    <n v="-2.3"/>
    <n v="-2.3"/>
    <n v="1"/>
    <m/>
    <s v="Conta Simples"/>
    <s v="99 Tecnologia Ltda"/>
    <n v="100"/>
    <s v="Lumx"/>
    <s v="99 Tecnologia Ltd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4845"/>
    <d v="2023-01-12T00:00:00"/>
    <x v="110"/>
    <d v="2023-01-12T00:00:00"/>
    <n v="-33.6"/>
    <n v="-33.6"/>
    <x v="0"/>
    <n v="1"/>
    <n v="-33.6"/>
    <n v="-33.6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679"/>
    <d v="2023-01-12T00:00:00"/>
    <x v="110"/>
    <d v="2023-01-12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0"/>
    <d v="2023-01-12T00:00:00"/>
    <x v="110"/>
    <d v="2023-01-12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62"/>
    <d v="2023-01-11T00:00:00"/>
    <x v="111"/>
    <d v="2023-01-11T00:00:00"/>
    <n v="-248.62"/>
    <n v="-248.62"/>
    <x v="0"/>
    <n v="1"/>
    <n v="-248.62"/>
    <n v="-248.6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863"/>
    <d v="2023-01-11T00:00:00"/>
    <x v="111"/>
    <d v="2023-01-11T00:00:00"/>
    <n v="-253.41"/>
    <n v="-253.41"/>
    <x v="0"/>
    <n v="1"/>
    <n v="-253.41"/>
    <n v="-253.41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64"/>
    <d v="2023-01-11T00:00:00"/>
    <x v="111"/>
    <d v="2023-01-11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3865"/>
    <d v="2023-01-11T00:00:00"/>
    <x v="111"/>
    <d v="2023-01-11T00:00:00"/>
    <n v="-3560"/>
    <n v="-3560"/>
    <x v="0"/>
    <n v="1"/>
    <n v="-3560"/>
    <n v="-3560"/>
    <n v="1"/>
    <m/>
    <s v="Btg - Conta Corrente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49"/>
    <s v="Propriedade Intelectual"/>
    <s v="Legal"/>
    <s v="Operating Costs"/>
    <s v="Operating Costs"/>
    <x v="1"/>
    <m/>
    <m/>
    <n v="0"/>
    <n v="0"/>
  </r>
  <r>
    <s v="680"/>
    <d v="2023-01-11T00:00:00"/>
    <x v="111"/>
    <d v="2023-01-11T00:00:00"/>
    <n v="45000"/>
    <n v="45000"/>
    <x v="0"/>
    <n v="1"/>
    <n v="45000"/>
    <n v="4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1"/>
    <d v="2023-01-11T00:00:00"/>
    <x v="111"/>
    <d v="2023-01-11T00:00:00"/>
    <n v="-45000"/>
    <n v="-45000"/>
    <x v="0"/>
    <n v="1"/>
    <n v="-45000"/>
    <n v="-4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6fca94b-4983-4aab-a86d-657bb9b29158"/>
    <d v="2023-01-11T00:00:00"/>
    <x v="111"/>
    <d v="2023-01-11T00:00:00"/>
    <n v="-0.0041975796"/>
    <n v="-0.0041975796"/>
    <x v="1"/>
    <n v="4.649479166666667"/>
    <n v="-0.019516558900625"/>
    <n v="-0.0195165589006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ede43951c2ba523602fca2bdaa8f105c225a470b98ac505f9502efb541bb8"/>
    <n v="1"/>
    <n v="1"/>
  </r>
  <r>
    <s v="361"/>
    <d v="2023-01-10T00:00:00"/>
    <x v="112"/>
    <d v="2023-01-10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Dez/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66"/>
    <d v="2023-01-10T00:00:00"/>
    <x v="112"/>
    <d v="2023-01-10T00:00:00"/>
    <n v="-50"/>
    <n v="-50"/>
    <x v="0"/>
    <n v="1"/>
    <n v="-50"/>
    <n v="-5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67"/>
    <d v="2023-01-09T00:00:00"/>
    <x v="113"/>
    <d v="2023-01-09T00:00:00"/>
    <n v="-479.8"/>
    <n v="-479.8"/>
    <x v="0"/>
    <n v="1"/>
    <n v="-479.8"/>
    <n v="-479.8"/>
    <n v="1"/>
    <m/>
    <s v="Mercado Pago"/>
    <s v="Mercadolivre.com Atividades de Internet Ltda"/>
    <n v="100"/>
    <m/>
    <s v="Mercadolivre.com Atividades de Internet Ltd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868"/>
    <d v="2023-01-09T00:00:00"/>
    <x v="113"/>
    <d v="2023-01-09T00:00:00"/>
    <n v="-1138.66"/>
    <n v="-1138.66"/>
    <x v="0"/>
    <n v="1"/>
    <n v="-1138.66"/>
    <n v="-1138.6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869"/>
    <d v="2023-01-09T00:00:00"/>
    <x v="113"/>
    <d v="2023-01-09T00:00:00"/>
    <n v="-85.40000000000001"/>
    <n v="-85.40000000000001"/>
    <x v="0"/>
    <n v="1"/>
    <n v="-85.40000000000001"/>
    <n v="-85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3870"/>
    <d v="2023-01-09T00:00:00"/>
    <x v="113"/>
    <d v="2023-01-09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681"/>
    <d v="2023-01-09T00:00:00"/>
    <x v="113"/>
    <d v="2023-01-0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2"/>
    <d v="2023-01-09T00:00:00"/>
    <x v="113"/>
    <d v="2023-01-0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71"/>
    <d v="2023-01-08T00:00:00"/>
    <x v="114"/>
    <d v="2023-01-08T00:00:00"/>
    <n v="-1654.83"/>
    <n v="-1654.83"/>
    <x v="0"/>
    <n v="1"/>
    <n v="-1654.83"/>
    <n v="-1654.83"/>
    <n v="1"/>
    <m/>
    <s v="Conta Simples"/>
    <s v="Clickup"/>
    <n v="100"/>
    <m/>
    <s v="Clickup"/>
    <m/>
    <s v="Software - Clickup - Baixa por Conciliação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fd51e949-147d-42c6-a73f-be5c289d39e5"/>
    <d v="2023-01-08T00:00:00"/>
    <x v="114"/>
    <d v="2023-01-08T00:00:00"/>
    <n v="-0.0067752195"/>
    <n v="-0.0067752195"/>
    <x v="1"/>
    <n v="4.4709952102182"/>
    <n v="-0.03029197393267695"/>
    <n v="-0.03029197393267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1bfd20c7931b1fdab24864350d53296708abaa62fb8fc6e5961edf901bd05a"/>
    <n v="1"/>
    <n v="1"/>
  </r>
  <r>
    <s v="70375940-b052-4fc9-a36c-7fff13b10ded"/>
    <d v="2023-01-08T00:00:00"/>
    <x v="114"/>
    <d v="2023-01-08T00:00:00"/>
    <n v="-0.0054711171"/>
    <n v="-0.0054711171"/>
    <x v="1"/>
    <n v="4.4709952102182"/>
    <n v="-0.02446133834864289"/>
    <n v="-0.02446133834864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ade8db0f9ecf069d0e15c73804ea2e089cf10486d12cf999fba8625dc6c680"/>
    <n v="1"/>
    <n v="1"/>
  </r>
  <r>
    <s v="dc4e5a1e-23e8-4426-95ee-0bb4aa669604"/>
    <d v="2023-01-08T00:00:00"/>
    <x v="114"/>
    <d v="2023-01-08T00:00:00"/>
    <n v="-0.0050737734"/>
    <n v="-0.0050737734"/>
    <x v="1"/>
    <n v="4.4709952102182"/>
    <n v="-0.02268481656913252"/>
    <n v="-0.022684816569132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6299490e43aceb6007fd37742171bfa4a808ec5269451014808d7349f73f8"/>
    <n v="1"/>
    <n v="1"/>
  </r>
  <r>
    <s v="73a9d7aa-26d8-4bdf-97a3-8dcf83e00e72"/>
    <d v="2023-01-08T00:00:00"/>
    <x v="114"/>
    <d v="2023-01-08T00:00:00"/>
    <n v="0.000375"/>
    <n v="0.000375"/>
    <x v="2"/>
    <n v="6842.735497605108"/>
    <n v="2.566025811601916"/>
    <n v="2.5660258116019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20cbed5c394d15b6b113dc77dcfefa0d9055d58ce452638198829eff8e5cea9"/>
    <n v="1"/>
    <n v="1"/>
  </r>
  <r>
    <s v="3872"/>
    <d v="2023-01-07T00:00:00"/>
    <x v="115"/>
    <d v="2023-01-07T00:00:00"/>
    <n v="-61.49"/>
    <n v="-61.49"/>
    <x v="0"/>
    <n v="1"/>
    <n v="-61.49"/>
    <n v="-61.49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b25c19a7-e610-49bb-835b-8910d6d0435e"/>
    <d v="2023-01-07T00:00:00"/>
    <x v="115"/>
    <d v="2023-01-07T00:00:00"/>
    <n v="-0.004790239500000001"/>
    <n v="-0.004790239500000001"/>
    <x v="1"/>
    <n v="4.270127118644068"/>
    <n v="-0.02045493159375001"/>
    <n v="-0.02045493159375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ebedf7e7706ed4059355f85a83151feec775aea519de4d802abac0be1e961b"/>
    <n v="1"/>
    <n v="1"/>
  </r>
  <r>
    <s v="9d80c919-114b-4b48-946d-e6b957ef1828"/>
    <d v="2023-01-07T00:00:00"/>
    <x v="115"/>
    <d v="2023-01-07T00:00:00"/>
    <n v="-0.0065001354"/>
    <n v="-0.0065001354"/>
    <x v="1"/>
    <n v="4.270127118644068"/>
    <n v="-0.02775640444639831"/>
    <n v="-0.027756404446398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f18741c3314726ead9f7fd4eebc0614488a35dae3cc967e3c4ce219f04233c"/>
    <n v="1"/>
    <n v="1"/>
  </r>
  <r>
    <s v="3874"/>
    <d v="2023-01-06T00:00:00"/>
    <x v="116"/>
    <d v="2023-01-06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63"/>
    <d v="2023-01-06T00:00:00"/>
    <x v="116"/>
    <d v="2023-01-06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682"/>
    <d v="2023-01-06T00:00:00"/>
    <x v="116"/>
    <d v="2023-01-06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43"/>
    <d v="2023-01-06T00:00:00"/>
    <x v="116"/>
    <d v="2023-01-06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efa4426d-6df8-45e0-9495-42792fc8271a"/>
    <d v="2023-01-06T00:00:00"/>
    <x v="116"/>
    <d v="2023-01-06T00:00:00"/>
    <n v="-0.008864233500000001"/>
    <n v="-0.008864233500000001"/>
    <x v="1"/>
    <n v="4.21805702217529"/>
    <n v="-0.03738984236087645"/>
    <n v="-0.037389842360876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25f866f9c07f1dbf9c4c2bc82586bf8a6c29bdb0fad65d6f3366f63748ae53"/>
    <n v="1"/>
    <n v="1"/>
  </r>
  <r>
    <s v="3875"/>
    <d v="2023-01-05T00:00:00"/>
    <x v="117"/>
    <d v="2023-01-05T00:00:00"/>
    <n v="-325"/>
    <n v="-325"/>
    <x v="0"/>
    <n v="1"/>
    <n v="-325"/>
    <n v="-325"/>
    <n v="1"/>
    <m/>
    <s v="Btg - Conta Corrente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39"/>
    <s v="Despesas com Pessoal"/>
    <s v="People"/>
    <s v="People"/>
    <s v="People"/>
    <x v="9"/>
    <m/>
    <m/>
    <n v="0"/>
    <n v="0"/>
  </r>
  <r>
    <s v="3877"/>
    <d v="2023-01-05T00:00:00"/>
    <x v="117"/>
    <d v="2023-01-05T00:00:00"/>
    <n v="-569.33"/>
    <n v="-569.33"/>
    <x v="0"/>
    <n v="1"/>
    <n v="-569.33"/>
    <n v="-569.33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878"/>
    <d v="2023-01-05T00:00:00"/>
    <x v="117"/>
    <d v="2023-01-05T00:00:00"/>
    <n v="-579.45"/>
    <n v="-579.45"/>
    <x v="0"/>
    <n v="1"/>
    <n v="-579.45"/>
    <n v="-579.45"/>
    <n v="1"/>
    <m/>
    <s v="Conta Simples"/>
    <s v="Lumx Studios S/A"/>
    <n v="100"/>
    <s v="Conselho"/>
    <s v="Lumx Studios S/A"/>
    <m/>
    <s v="Custo para Inserir App do Proof na Apple Store"/>
    <m/>
    <s v="Conta Simples"/>
    <m/>
    <x v="114"/>
    <s v="Software"/>
    <s v="Technology &amp; Infrastructure"/>
    <s v="Technology &amp; Infrastructure"/>
    <s v="Technology &amp; Infrastructure"/>
    <x v="3"/>
    <m/>
    <m/>
    <n v="0"/>
    <n v="0"/>
  </r>
  <r>
    <s v="3879"/>
    <d v="2023-01-05T00:00:00"/>
    <x v="117"/>
    <d v="2023-01-05T00:00:00"/>
    <n v="-1561.21"/>
    <n v="-1561.21"/>
    <x v="0"/>
    <n v="1"/>
    <n v="-1561.21"/>
    <n v="-1561.21"/>
    <n v="1"/>
    <m/>
    <s v="Conta Simples"/>
    <s v="Lumx Studios S/A"/>
    <n v="100"/>
    <s v="Conselho"/>
    <s v="Lumx Studios S/A"/>
    <m/>
    <s v="Hospedagem Caio Barbosa"/>
    <m/>
    <s v="Conta Simples"/>
    <m/>
    <x v="96"/>
    <s v="Gestão - Hotel"/>
    <s v="Gestão"/>
    <s v="Governance"/>
    <s v="Governance"/>
    <x v="6"/>
    <m/>
    <m/>
    <n v="0"/>
    <n v="0"/>
  </r>
  <r>
    <s v="3910"/>
    <d v="2023-01-05T00:00:00"/>
    <x v="117"/>
    <d v="2023-01-05T00:00:00"/>
    <n v="-263.56"/>
    <n v="-263.56"/>
    <x v="0"/>
    <n v="1"/>
    <n v="-263.56"/>
    <n v="-263.5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683"/>
    <d v="2023-01-05T00:00:00"/>
    <x v="117"/>
    <d v="2023-01-05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4"/>
    <d v="2023-01-05T00:00:00"/>
    <x v="117"/>
    <d v="2023-01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80"/>
    <d v="2023-01-04T00:00:00"/>
    <x v="118"/>
    <d v="2023-01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1"/>
    <d v="2023-01-04T00:00:00"/>
    <x v="118"/>
    <d v="2023-01-04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2"/>
    <d v="2023-01-04T00:00:00"/>
    <x v="118"/>
    <d v="2023-01-04T00:00:00"/>
    <n v="-775"/>
    <n v="-775"/>
    <x v="0"/>
    <n v="1"/>
    <n v="-775"/>
    <n v="-775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3"/>
    <d v="2023-01-04T00:00:00"/>
    <x v="118"/>
    <d v="2023-01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4"/>
    <d v="2023-01-04T00:00:00"/>
    <x v="118"/>
    <d v="2023-01-04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5"/>
    <d v="2023-01-04T00:00:00"/>
    <x v="118"/>
    <d v="2023-01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6"/>
    <d v="2023-01-04T00:00:00"/>
    <x v="118"/>
    <d v="2023-01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7"/>
    <d v="2023-01-04T00:00:00"/>
    <x v="118"/>
    <d v="2023-01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8"/>
    <d v="2023-01-04T00:00:00"/>
    <x v="118"/>
    <d v="2023-01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9"/>
    <d v="2023-01-04T00:00:00"/>
    <x v="118"/>
    <d v="2023-01-04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0"/>
    <d v="2023-01-04T00:00:00"/>
    <x v="118"/>
    <d v="2023-01-04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1"/>
    <d v="2023-01-04T00:00:00"/>
    <x v="118"/>
    <d v="2023-01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2"/>
    <d v="2023-01-04T00:00:00"/>
    <x v="118"/>
    <d v="2023-01-04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3"/>
    <d v="2023-01-04T00:00:00"/>
    <x v="118"/>
    <d v="2023-01-04T00:00:00"/>
    <n v="-6818.18"/>
    <n v="-6818.18"/>
    <x v="0"/>
    <n v="1"/>
    <n v="-6818.18"/>
    <n v="-6818.18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4"/>
    <d v="2023-01-04T00:00:00"/>
    <x v="118"/>
    <d v="2023-01-04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895"/>
    <d v="2023-01-04T00:00:00"/>
    <x v="118"/>
    <d v="2023-01-04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6"/>
    <d v="2023-01-04T00:00:00"/>
    <x v="118"/>
    <d v="2023-01-04T00:00:00"/>
    <n v="-3774.06"/>
    <n v="-3774.06"/>
    <x v="0"/>
    <n v="1"/>
    <n v="-3774.06"/>
    <n v="-3774.06"/>
    <n v="1"/>
    <m/>
    <s v="Btg - Conta Corrente"/>
    <s v="Lucas Costa da Conceição Gomes"/>
    <n v="100"/>
    <s v="Tecnologia"/>
    <s v="Lucas Costa da Conceição Gom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897"/>
    <d v="2023-01-04T00:00:00"/>
    <x v="118"/>
    <d v="2023-01-04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898"/>
    <d v="2023-01-04T00:00:00"/>
    <x v="118"/>
    <d v="2023-01-04T00:00:00"/>
    <n v="-1212"/>
    <n v="-1212"/>
    <x v="0"/>
    <n v="1"/>
    <n v="-1212"/>
    <n v="-1212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99"/>
    <d v="2023-01-04T00:00:00"/>
    <x v="118"/>
    <d v="2023-01-04T00:00:00"/>
    <n v="-44.54"/>
    <n v="-44.54"/>
    <x v="0"/>
    <n v="1"/>
    <n v="-44.54"/>
    <n v="-44.54"/>
    <n v="1"/>
    <m/>
    <s v="Mercado Pago"/>
    <s v="Mercadolivre.com Atividades de Internet Ltda"/>
    <n v="100"/>
    <m/>
    <s v="Mercadolivre.com Atividades de Internet Ltda"/>
    <m/>
    <s v="Compra de Cola para Log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1"/>
    <d v="2023-01-04T00:00:00"/>
    <x v="118"/>
    <d v="2023-01-04T00:00:00"/>
    <n v="-89.81999999999999"/>
    <n v="-89.81999999999999"/>
    <x v="0"/>
    <n v="1"/>
    <n v="-89.81999999999999"/>
    <n v="-89.81999999999999"/>
    <n v="1"/>
    <m/>
    <s v="Mercado Pago"/>
    <s v="Lumx Studios S/A"/>
    <n v="100"/>
    <s v="Conselho"/>
    <s v="Lumx Studios S/A"/>
    <m/>
    <s v="Compra de Teclado e Mouse para João Fernandes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2"/>
    <d v="2023-01-04T00:00:00"/>
    <x v="118"/>
    <d v="2023-01-04T00:00:00"/>
    <n v="-5344.54"/>
    <n v="-5344.54"/>
    <x v="0"/>
    <n v="1"/>
    <n v="-5344.54"/>
    <n v="-5344.54"/>
    <n v="1"/>
    <m/>
    <s v="Btg - Conta Corrente"/>
    <s v="Ministerio da Fazenda"/>
    <n v="100"/>
    <m/>
    <s v="Ministerio da Fazenda"/>
    <m/>
    <s v="Iss 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3903"/>
    <d v="2023-01-04T00:00:00"/>
    <x v="118"/>
    <d v="2023-01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4"/>
    <d v="2023-01-04T00:00:00"/>
    <x v="118"/>
    <d v="2023-01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5"/>
    <d v="2023-01-04T00:00:00"/>
    <x v="118"/>
    <d v="2023-01-04T00:00:00"/>
    <n v="-1212"/>
    <n v="-1212"/>
    <x v="0"/>
    <n v="1"/>
    <n v="-1212"/>
    <n v="-121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06"/>
    <d v="2023-01-04T00:00:00"/>
    <x v="118"/>
    <d v="2023-01-04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907"/>
    <d v="2023-01-04T00:00:00"/>
    <x v="118"/>
    <d v="2023-01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8"/>
    <d v="2023-01-04T00:00:00"/>
    <x v="118"/>
    <d v="2023-01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909"/>
    <d v="2023-01-04T00:00:00"/>
    <x v="118"/>
    <d v="2023-01-04T00:00:00"/>
    <n v="-1212"/>
    <n v="-1212"/>
    <x v="0"/>
    <n v="1"/>
    <n v="-1212"/>
    <n v="-1212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122"/>
    <d v="2023-01-04T00:00:00"/>
    <x v="118"/>
    <d v="2023-01-04T00:00:00"/>
    <n v="-67.55"/>
    <n v="-67.55"/>
    <x v="0"/>
    <n v="1"/>
    <n v="-67.55"/>
    <n v="-67.55"/>
    <n v="1"/>
    <m/>
    <s v="Conta Simples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"/>
    <d v="2023-01-03T00:00:00"/>
    <x v="119"/>
    <d v="2023-01-0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ceita Mensal Vex"/>
    <m/>
    <s v="Btg - Conta Corrente"/>
    <s v="Vex"/>
    <x v="115"/>
    <s v="Manutenção"/>
    <s v="Recurrent"/>
    <s v="Operating Revenue"/>
    <s v="Operating Revenue"/>
    <x v="12"/>
    <m/>
    <m/>
    <n v="0"/>
    <n v="0"/>
  </r>
  <r>
    <s v="3861"/>
    <d v="2023-01-03T00:00:00"/>
    <x v="119"/>
    <d v="2023-01-03T00:00:00"/>
    <n v="-2994.76"/>
    <n v="-2994.76"/>
    <x v="0"/>
    <n v="1"/>
    <n v="-2994.76"/>
    <n v="-2994.76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911"/>
    <d v="2023-01-03T00:00:00"/>
    <x v="119"/>
    <d v="2023-01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913"/>
    <d v="2023-01-03T00:00:00"/>
    <x v="119"/>
    <d v="2023-01-03T00:00:00"/>
    <n v="-80.29000000000001"/>
    <n v="-80.29000000000001"/>
    <x v="0"/>
    <n v="1"/>
    <n v="-80.29000000000001"/>
    <n v="-80.29000000000001"/>
    <n v="1"/>
    <m/>
    <s v="Mercado Pago"/>
    <s v="Mercadolivre.com Atividades de Internet Ltda"/>
    <n v="100"/>
    <m/>
    <s v="Mercadolivre.com Atividades de Internet Ltda"/>
    <m/>
    <s v="Compra de Lixeira para a Cozinh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14"/>
    <d v="2023-01-03T00:00:00"/>
    <x v="119"/>
    <d v="2023-0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915"/>
    <d v="2023-01-03T00:00:00"/>
    <x v="119"/>
    <d v="2023-01-03T00:00:00"/>
    <n v="-78.65000000000001"/>
    <n v="-78.65000000000001"/>
    <x v="0"/>
    <n v="1"/>
    <n v="-78.65000000000001"/>
    <n v="-78.65000000000001"/>
    <n v="1"/>
    <m/>
    <s v="Btg - Conta Corrente"/>
    <s v="Magazine Luiza"/>
    <n v="100"/>
    <m/>
    <s v="Magazine Luiza"/>
    <m/>
    <s v="Compra de Lixeira Grande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6"/>
    <d v="2023-01-03T00:00:00"/>
    <x v="119"/>
    <d v="2023-01-03T00:00:00"/>
    <n v="-317.8"/>
    <n v="-317.8"/>
    <x v="0"/>
    <n v="1"/>
    <n v="-317.8"/>
    <n v="-317.8"/>
    <n v="1"/>
    <m/>
    <s v="Btg - Conta Corrente"/>
    <s v="Lumx Studios S/A"/>
    <n v="100"/>
    <s v="Conselho"/>
    <s v="Lumx Studios S/A"/>
    <m/>
    <s v="Compra de Memória Ram para Os Devs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7"/>
    <d v="2023-01-03T00:00:00"/>
    <x v="119"/>
    <d v="2023-01-03T00:00:00"/>
    <n v="-37.06"/>
    <n v="-37.06"/>
    <x v="0"/>
    <n v="1"/>
    <n v="-37.06"/>
    <n v="-37.06"/>
    <n v="1"/>
    <m/>
    <s v="Mercado Pago"/>
    <s v="Mercadolivre.com Atividades de Internet Ltda"/>
    <n v="100"/>
    <m/>
    <s v="Mercadolivre.com Atividades de Internet Ltda"/>
    <m/>
    <s v="Compra de Cabo Hdmi"/>
    <m/>
    <s v="Mercado Pago"/>
    <m/>
    <x v="64"/>
    <s v="Material de Uso e Consumo"/>
    <s v="Office"/>
    <s v="Administrative Costs"/>
    <s v="Administrative Costs"/>
    <x v="5"/>
    <m/>
    <m/>
    <n v="0"/>
    <n v="0"/>
  </r>
  <r>
    <s v="3958"/>
    <d v="2023-01-03T00:00:00"/>
    <x v="119"/>
    <d v="2023-01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4167"/>
    <d v="2023-01-03T00:00:00"/>
    <x v="119"/>
    <d v="2023-01-03T00:00:00"/>
    <n v="-57.64"/>
    <n v="-57.64"/>
    <x v="0"/>
    <n v="1"/>
    <n v="-57.64"/>
    <n v="-57.64"/>
    <n v="1"/>
    <m/>
    <s v="Conta Simples"/>
    <s v="Rappi Brasil Intermediacao de Negocios Ltda"/>
    <n v="100"/>
    <m/>
    <s v="Rappi Brasil Intermediacao de Negocios Ltda"/>
    <m/>
    <s v="Compra de Papel Higiênico, Café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684"/>
    <d v="2023-01-03T00:00:00"/>
    <x v="119"/>
    <d v="2023-01-03T00:00:00"/>
    <n v="135000"/>
    <n v="135000"/>
    <x v="0"/>
    <n v="1"/>
    <n v="135000"/>
    <n v="13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5"/>
    <d v="2023-01-03T00:00:00"/>
    <x v="119"/>
    <d v="2023-0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5"/>
    <d v="2023-01-03T00:00:00"/>
    <x v="119"/>
    <d v="2023-01-03T00:00:00"/>
    <n v="-135000"/>
    <n v="-135000"/>
    <x v="0"/>
    <n v="1"/>
    <n v="-135000"/>
    <n v="-13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6"/>
    <d v="2023-01-03T00:00:00"/>
    <x v="119"/>
    <d v="2023-01-0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63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4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5"/>
    <d v="2023-01-02T00:00:00"/>
    <x v="120"/>
    <d v="2023-01-02T00:00:00"/>
    <n v="900"/>
    <n v="900"/>
    <x v="0"/>
    <n v="1"/>
    <n v="900"/>
    <n v="900"/>
    <n v="1"/>
    <m/>
    <s v="Ambev S.A."/>
    <s v="Btg - Conta Corrente"/>
    <n v="100"/>
    <s v="Comercial"/>
    <s v="Ambev S.A."/>
    <m/>
    <s v="Cobrança Extra Ambev (Beats)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919"/>
    <d v="2023-01-02T00:00:00"/>
    <x v="120"/>
    <d v="2023-01-02T00:00:00"/>
    <n v="-252.34"/>
    <n v="-252.34"/>
    <x v="0"/>
    <n v="1"/>
    <n v="-252.34"/>
    <n v="-252.3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75"/>
    <d v="2023-01-02T00:00:00"/>
    <x v="120"/>
    <d v="2023-01-02T00:00:00"/>
    <n v="-259.47"/>
    <n v="-259.47"/>
    <x v="0"/>
    <n v="1"/>
    <n v="-259.47"/>
    <n v="-259.47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6153571c-16d1-487a-a475-921a8dd8f41d"/>
    <d v="2023-01-02T00:00:00"/>
    <x v="120"/>
    <d v="2023-01-02T00:00:00"/>
    <n v="0.0009"/>
    <n v="0.0009"/>
    <x v="3"/>
    <n v="6457.340425531915"/>
    <n v="5.811606382978723"/>
    <n v="5.81160638297872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269079d88d24084fb6e03275725d554c6f35eaff8ca68ee4905b65d21b3c62d"/>
    <n v="1"/>
    <n v="1"/>
  </r>
  <r>
    <s v="3921"/>
    <d v="2023-01-01T00:00:00"/>
    <x v="121"/>
    <d v="2023-01-01T00:00:00"/>
    <n v="-5660.91"/>
    <n v="-5660.91"/>
    <x v="0"/>
    <n v="1"/>
    <n v="-5660.91"/>
    <n v="-5660.91"/>
    <n v="1"/>
    <m/>
    <s v="Conta Simples"/>
    <s v="Venly"/>
    <n v="100"/>
    <m/>
    <s v="Venly"/>
    <m/>
    <s v="Software Venly - Utilização de Plataforma Parceira - Baixa por Conciliação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922"/>
    <d v="2023-01-01T00:00:00"/>
    <x v="121"/>
    <d v="2023-01-01T00:00:00"/>
    <n v="-231.92"/>
    <n v="-231.92"/>
    <x v="0"/>
    <n v="1"/>
    <n v="-231.92"/>
    <n v="-231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923"/>
    <d v="2023-01-01T00:00:00"/>
    <x v="121"/>
    <d v="2023-01-01T00:00:00"/>
    <n v="-1581.69"/>
    <n v="-1581.69"/>
    <x v="0"/>
    <n v="1"/>
    <n v="-1581.69"/>
    <n v="-1581.69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924"/>
    <d v="2022-12-31T00:00:00"/>
    <x v="122"/>
    <d v="2022-12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"/>
    <d v="2022-12-31T00:00:00"/>
    <x v="122"/>
    <d v="2022-12-31T00:00:00"/>
    <n v="28.45"/>
    <n v="28.45"/>
    <x v="0"/>
    <n v="1"/>
    <n v="28.45"/>
    <n v="28.4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5"/>
    <d v="2022-12-31T00:00:00"/>
    <x v="122"/>
    <d v="2022-12-31T00:00:00"/>
    <n v="10.72"/>
    <n v="10.72"/>
    <x v="0"/>
    <n v="1"/>
    <n v="10.72"/>
    <n v="10.72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fa200346-ec41-473f-8004-e853c5a06094"/>
    <d v="2022-12-31T00:00:00"/>
    <x v="122"/>
    <d v="2022-12-31T00:00:00"/>
    <n v="0.0016875"/>
    <n v="0.0016875"/>
    <x v="3"/>
    <n v="6369.93603411514"/>
    <n v="10.7492670575693"/>
    <n v="10.749267057569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880ea1d534d34224bbf27b6a4ccb4737a094990af7dbe89fa317087f5007a06"/>
    <n v="1"/>
    <n v="1"/>
  </r>
  <r>
    <s v="3925"/>
    <d v="2022-12-30T00:00:00"/>
    <x v="123"/>
    <d v="2022-12-30T00:00:00"/>
    <n v="-611.38"/>
    <n v="-611.38"/>
    <x v="0"/>
    <n v="1"/>
    <n v="-611.38"/>
    <n v="-611.3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be4feaa3-c1ed-4c4e-a614-24594710095d"/>
    <d v="2022-12-30T00:00:00"/>
    <x v="123"/>
    <d v="2022-12-30T00:00:00"/>
    <n v="-0.07786301132218756"/>
    <n v="-0.07786301132218756"/>
    <x v="1"/>
    <n v="4.067914438502674"/>
    <n v="-0.316740067982824"/>
    <n v="-0.31674006798282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b2d42132017475a38878a4ce541b9a90888b3f9a52b09af12bbfbbd09c935d5"/>
    <n v="1"/>
    <n v="1"/>
  </r>
  <r>
    <s v="3926"/>
    <d v="2022-12-28T00:00:00"/>
    <x v="124"/>
    <d v="2022-12-28T00:00:00"/>
    <n v="-54"/>
    <n v="-54"/>
    <x v="0"/>
    <n v="1"/>
    <n v="-54"/>
    <n v="-54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927"/>
    <d v="2022-12-28T00:00:00"/>
    <x v="124"/>
    <d v="2022-12-28T00:00:00"/>
    <n v="-490.8"/>
    <n v="-490.8"/>
    <x v="0"/>
    <n v="1"/>
    <n v="-490.8"/>
    <n v="-490.8"/>
    <n v="1"/>
    <m/>
    <s v="Conta Simples"/>
    <s v="Pipedrive"/>
    <n v="100"/>
    <m/>
    <s v="Pipedrive"/>
    <m/>
    <s v="Software - Pipedrive - Baixa por Conciliação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928"/>
    <d v="2022-12-28T00:00:00"/>
    <x v="124"/>
    <d v="2022-12-28T00:00:00"/>
    <n v="-1414"/>
    <n v="-1414"/>
    <x v="0"/>
    <n v="1"/>
    <n v="-1414"/>
    <n v="-1414"/>
    <n v="1"/>
    <m/>
    <s v="Btg - Conta Corrente"/>
    <s v="Ministerio da Fazenda"/>
    <n v="100"/>
    <m/>
    <s v="Ministerio da Fazenda"/>
    <m/>
    <s v="Parcelamento de Débitos (Faturamentos Retroativos)"/>
    <m/>
    <s v="Btg - Conta Corrente"/>
    <m/>
    <x v="31"/>
    <s v="Impostos"/>
    <s v="Tax And Fees"/>
    <s v="Tax And Fees"/>
    <s v="Tax And Fees"/>
    <x v="11"/>
    <m/>
    <m/>
    <n v="0"/>
    <n v="0"/>
  </r>
  <r>
    <s v="686"/>
    <d v="2022-12-28T00:00:00"/>
    <x v="124"/>
    <d v="2022-12-28T00:00:00"/>
    <n v="160000"/>
    <n v="160000"/>
    <x v="0"/>
    <n v="1"/>
    <n v="160000"/>
    <n v="16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7"/>
    <d v="2022-12-28T00:00:00"/>
    <x v="124"/>
    <d v="2022-12-28T00:00:00"/>
    <n v="-160000"/>
    <n v="-160000"/>
    <x v="0"/>
    <n v="1"/>
    <n v="-160000"/>
    <n v="-1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929"/>
    <d v="2022-12-26T00:00:00"/>
    <x v="125"/>
    <d v="2022-12-26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17"/>
    <d v="2022-12-23T00:00:00"/>
    <x v="126"/>
    <d v="2022-12-23T00:00:00"/>
    <n v="-34000"/>
    <n v="-34000"/>
    <x v="0"/>
    <n v="1"/>
    <n v="-34000"/>
    <n v="-34000"/>
    <n v="1"/>
    <m/>
    <s v="Btg - Conta Corrente"/>
    <s v="Warley Maer Costa Lacerda 12776085630"/>
    <n v="100"/>
    <m/>
    <s v="Warley Maer Costa Lacerda 12776085630"/>
    <m/>
    <s v="30% Projeto 1, 100% Projeto 2 Coca-Cola"/>
    <m/>
    <s v="Btg - Conta Corrente"/>
    <s v="Coca-Cola"/>
    <x v="117"/>
    <s v="Fornecedores"/>
    <s v="Suppliers"/>
    <s v="Partnerships &amp; Suppliers"/>
    <s v="Partnerships &amp; Suppliers"/>
    <x v="2"/>
    <m/>
    <m/>
    <n v="0"/>
    <n v="0"/>
  </r>
  <r>
    <s v="366"/>
    <d v="2022-12-23T00:00:00"/>
    <x v="126"/>
    <d v="2022-12-23T00:00:00"/>
    <n v="510000"/>
    <n v="510000"/>
    <x v="0"/>
    <n v="1"/>
    <n v="510000"/>
    <n v="510000"/>
    <n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8"/>
    <s v="Receita Setup Fee"/>
    <s v="Non Recurrent"/>
    <s v="Operating Revenue"/>
    <s v="Operating Revenue"/>
    <x v="12"/>
    <m/>
    <m/>
    <n v="0"/>
    <n v="0"/>
  </r>
  <r>
    <s v="3930"/>
    <d v="2022-12-23T00:00:00"/>
    <x v="126"/>
    <d v="2022-12-23T00:00:00"/>
    <n v="-27500"/>
    <n v="-27500"/>
    <x v="0"/>
    <n v="1"/>
    <n v="-27500"/>
    <n v="-27500"/>
    <n v="1"/>
    <m/>
    <s v="Btg - Conta Corrente"/>
    <s v="Alex Ramos Barcelos 11685045707"/>
    <n v="100"/>
    <m/>
    <s v="Alex Ramos Barcelos 11685045707"/>
    <m/>
    <s v="30% Projeto 1, 100% Projeto 2 Coca-Cola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3932"/>
    <d v="2022-12-23T00:00:00"/>
    <x v="126"/>
    <d v="2022-12-23T00:00:00"/>
    <n v="-29000"/>
    <n v="-29000"/>
    <x v="0"/>
    <n v="1"/>
    <n v="-29000"/>
    <n v="-29000"/>
    <n v="1"/>
    <m/>
    <s v="Btg - Conta Corrente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20"/>
    <s v="Fornecedores"/>
    <s v="Suppliers"/>
    <s v="Partnerships &amp; Suppliers"/>
    <s v="Partnerships &amp; Suppliers"/>
    <x v="2"/>
    <m/>
    <m/>
    <n v="0"/>
    <n v="0"/>
  </r>
  <r>
    <s v="3933"/>
    <d v="2022-12-23T00:00:00"/>
    <x v="126"/>
    <d v="2022-12-23T00:00:00"/>
    <n v="-16000"/>
    <n v="-16000"/>
    <x v="0"/>
    <n v="1"/>
    <n v="-16000"/>
    <n v="-16000"/>
    <n v="1"/>
    <m/>
    <s v="Btg - Conta Corrente"/>
    <s v="Denis Paganini Agostinho"/>
    <n v="100"/>
    <m/>
    <s v="Denis Paganini Agostinho"/>
    <m/>
    <s v="30% Projeto 1, 100% Projeto 2 Coca-Cola"/>
    <m/>
    <s v="Btg - Conta Corrente"/>
    <s v="Coca-Cola"/>
    <x v="121"/>
    <s v="Fornecedores"/>
    <s v="Suppliers"/>
    <s v="Partnerships &amp; Suppliers"/>
    <s v="Partnerships &amp; Suppliers"/>
    <x v="2"/>
    <m/>
    <m/>
    <n v="0"/>
    <n v="0"/>
  </r>
  <r>
    <s v="3934"/>
    <d v="2022-12-23T00:00:00"/>
    <x v="126"/>
    <d v="2022-12-23T00:00:00"/>
    <n v="-225577.86"/>
    <n v="-225577.86"/>
    <x v="0"/>
    <n v="1"/>
    <n v="-225577.86"/>
    <n v="-225577.86"/>
    <n v="1"/>
    <m/>
    <s v="Btg - Conta Corrente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22"/>
    <s v="Parceiros"/>
    <s v="Partners"/>
    <s v="Partnerships &amp; Suppliers"/>
    <s v="Partnerships &amp; Suppliers"/>
    <x v="2"/>
    <m/>
    <m/>
    <n v="0"/>
    <n v="0"/>
  </r>
  <r>
    <s v="3935"/>
    <d v="2022-12-23T00:00:00"/>
    <x v="126"/>
    <d v="2022-12-23T00:00:00"/>
    <n v="-4500"/>
    <n v="-4500"/>
    <x v="0"/>
    <n v="1"/>
    <n v="-4500"/>
    <n v="-4500"/>
    <n v="1"/>
    <m/>
    <s v="Btg - Conta Corrente"/>
    <s v="Definitive - English Center Ltda"/>
    <n v="100"/>
    <m/>
    <s v="Definitive - English Center Ltda"/>
    <m/>
    <s v="30% Projeto 1, 100% Projeto 2 Coca-Cola"/>
    <m/>
    <s v="Btg - Conta Corrente"/>
    <s v="Coca-Cola"/>
    <x v="123"/>
    <s v="Fornecedores"/>
    <s v="Suppliers"/>
    <s v="Partnerships &amp; Suppliers"/>
    <s v="Partnerships &amp; Suppliers"/>
    <x v="2"/>
    <m/>
    <m/>
    <n v="0"/>
    <n v="0"/>
  </r>
  <r>
    <s v="3936"/>
    <d v="2022-12-23T00:00:00"/>
    <x v="126"/>
    <d v="2022-12-23T00:00:00"/>
    <n v="-159.9"/>
    <n v="-159.9"/>
    <x v="0"/>
    <n v="1"/>
    <n v="-159.9"/>
    <n v="-159.9"/>
    <n v="1"/>
    <m/>
    <s v="Btg - Conta Corrente"/>
    <s v="Lumx Studios S/A"/>
    <n v="100"/>
    <s v="Conselho"/>
    <s v="Lumx Studios S/A"/>
    <m/>
    <s v="Taxa para Emissão de Certificado Digital"/>
    <m/>
    <s v="Btg - Conta Corrente"/>
    <m/>
    <x v="124"/>
    <s v="Corporate/Societário"/>
    <s v="Legal"/>
    <s v="Operating Costs"/>
    <s v="Operating Costs"/>
    <x v="1"/>
    <m/>
    <m/>
    <n v="0"/>
    <n v="0"/>
  </r>
  <r>
    <s v="3937"/>
    <d v="2022-12-23T00:00:00"/>
    <x v="126"/>
    <d v="2022-12-23T00:00:00"/>
    <n v="-166.58"/>
    <n v="-166.58"/>
    <x v="0"/>
    <n v="1"/>
    <n v="-166.58"/>
    <n v="-166.58"/>
    <n v="1"/>
    <m/>
    <s v="Mercado Pago"/>
    <s v="Mercadolivre.com Atividades de Internet Ltda"/>
    <n v="100"/>
    <m/>
    <s v="Mercadolivre.com Atividades de Internet Ltda"/>
    <m/>
    <s v="Compra de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38"/>
    <d v="2022-12-23T00:00:00"/>
    <x v="126"/>
    <d v="2022-12-23T00:00:00"/>
    <n v="-2956.62"/>
    <n v="-2956.62"/>
    <x v="0"/>
    <n v="1"/>
    <n v="-2956.62"/>
    <n v="-2956.62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939"/>
    <d v="2022-12-23T00:00:00"/>
    <x v="126"/>
    <d v="2022-12-23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940"/>
    <d v="2022-12-23T00:00:00"/>
    <x v="126"/>
    <d v="2022-12-23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687"/>
    <d v="2022-12-23T00:00:00"/>
    <x v="126"/>
    <d v="2022-12-23T00:00:00"/>
    <n v="510000"/>
    <n v="510000"/>
    <x v="0"/>
    <n v="1"/>
    <n v="510000"/>
    <n v="5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8"/>
    <d v="2022-12-23T00:00:00"/>
    <x v="126"/>
    <d v="2022-12-23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8"/>
    <d v="2022-12-23T00:00:00"/>
    <x v="126"/>
    <d v="2022-12-23T00:00:00"/>
    <n v="-510000"/>
    <n v="-510000"/>
    <x v="0"/>
    <n v="1"/>
    <n v="-510000"/>
    <n v="-5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49"/>
    <d v="2022-12-23T00:00:00"/>
    <x v="126"/>
    <d v="2022-12-23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4ce719da-fb32-4329-90a6-4f2050527c61"/>
    <d v="2022-12-23T00:00:00"/>
    <x v="126"/>
    <d v="2022-12-23T00:00:00"/>
    <n v="0.000855"/>
    <n v="0.000855"/>
    <x v="3"/>
    <n v="6321.088082901554"/>
    <n v="5.404530310880829"/>
    <n v="5.4045303108808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174fa2c0f53380ebadcd752ab38f140cf25696c2c16d6159c1acf71bae2cd93"/>
    <n v="1"/>
    <n v="1"/>
  </r>
  <r>
    <s v="3941"/>
    <d v="2022-12-22T00:00:00"/>
    <x v="127"/>
    <d v="2022-12-22T00:00:00"/>
    <n v="-185.74"/>
    <n v="-185.74"/>
    <x v="0"/>
    <n v="1"/>
    <n v="-185.74"/>
    <n v="-185.74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942"/>
    <d v="2022-12-22T00:00:00"/>
    <x v="127"/>
    <d v="2022-12-22T00:00:00"/>
    <n v="-62.26"/>
    <n v="-62.26"/>
    <x v="0"/>
    <n v="1"/>
    <n v="-62.26"/>
    <n v="-62.26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43"/>
    <d v="2022-12-22T00:00:00"/>
    <x v="127"/>
    <d v="2022-12-22T00:00:00"/>
    <n v="-115.19"/>
    <n v="-115.19"/>
    <x v="0"/>
    <n v="1"/>
    <n v="-115.19"/>
    <n v="-115.19"/>
    <n v="1"/>
    <m/>
    <s v="Mercado Pago"/>
    <s v="Mercadolivre.com Atividades de Internet Ltda"/>
    <n v="100"/>
    <m/>
    <s v="Mercadolivre.com Atividades de Internet Ltda"/>
    <m/>
    <s v="Compra de Material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44"/>
    <d v="2022-12-22T00:00:00"/>
    <x v="127"/>
    <d v="2022-12-22T00:00:00"/>
    <n v="-46210"/>
    <n v="-46210"/>
    <x v="0"/>
    <n v="1"/>
    <n v="-46210"/>
    <n v="-4621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45"/>
    <d v="2022-12-22T00:00:00"/>
    <x v="127"/>
    <d v="2022-12-22T00:00:00"/>
    <n v="-10000"/>
    <n v="-10000"/>
    <x v="0"/>
    <n v="1"/>
    <n v="-10000"/>
    <n v="-10000"/>
    <n v="1"/>
    <m/>
    <s v="Btg - Conta Corrente"/>
    <s v="Echoa Comunidade Educacional e Treinamento Ltda"/>
    <n v="100"/>
    <m/>
    <s v="Echoa Comunidade Educacional e Treinamento Ltda"/>
    <m/>
    <s v="Artista Beats"/>
    <m/>
    <s v="Btg - Conta Corrente"/>
    <s v="Beats"/>
    <x v="125"/>
    <s v="Fornecedores"/>
    <s v="Suppliers"/>
    <s v="Partnerships &amp; Suppliers"/>
    <s v="Partnerships &amp; Suppliers"/>
    <x v="2"/>
    <m/>
    <m/>
    <n v="0"/>
    <n v="0"/>
  </r>
  <r>
    <s v="3946"/>
    <d v="2022-12-22T00:00:00"/>
    <x v="127"/>
    <d v="2022-12-22T00:00:00"/>
    <n v="-5263.22"/>
    <n v="-5263.22"/>
    <x v="0"/>
    <n v="1"/>
    <n v="-5263.22"/>
    <n v="-5263.22"/>
    <n v="1"/>
    <m/>
    <s v="Btg - Conta Corrente"/>
    <s v="Ministerio da Fazenda"/>
    <n v="100"/>
    <m/>
    <s v="Ministerio da Fazenda"/>
    <m/>
    <s v="Pis Faturamento Novembro"/>
    <m/>
    <s v="Btg - Conta Corrente"/>
    <m/>
    <x v="51"/>
    <s v="Impostos"/>
    <s v="Tax And Fees"/>
    <s v="Tax And Fees"/>
    <s v="Tax And Fees"/>
    <x v="13"/>
    <m/>
    <m/>
    <n v="0"/>
    <n v="0"/>
  </r>
  <r>
    <s v="3947"/>
    <d v="2022-12-22T00:00:00"/>
    <x v="127"/>
    <d v="2022-12-22T00:00:00"/>
    <n v="-24291.79"/>
    <n v="-24291.79"/>
    <x v="0"/>
    <n v="1"/>
    <n v="-24291.79"/>
    <n v="-24291.79"/>
    <n v="1"/>
    <m/>
    <s v="Btg - Conta Corrente"/>
    <s v="Ministerio da Fazenda"/>
    <n v="100"/>
    <m/>
    <s v="Ministerio da Fazenda"/>
    <m/>
    <s v="Cofins Faturamento Novembro"/>
    <m/>
    <s v="Btg - Conta Corrente"/>
    <m/>
    <x v="50"/>
    <s v="Impostos"/>
    <s v="Tax And Fees"/>
    <s v="Tax And Fees"/>
    <s v="Tax And Fees"/>
    <x v="13"/>
    <m/>
    <m/>
    <n v="0"/>
    <n v="0"/>
  </r>
  <r>
    <s v="689"/>
    <d v="2022-12-22T00:00:00"/>
    <x v="127"/>
    <d v="2022-12-22T00:00:00"/>
    <n v="46000"/>
    <n v="46000"/>
    <x v="0"/>
    <n v="1"/>
    <n v="46000"/>
    <n v="4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0"/>
    <d v="2022-12-22T00:00:00"/>
    <x v="127"/>
    <d v="2022-12-22T00:00:00"/>
    <n v="41010"/>
    <n v="41010"/>
    <x v="0"/>
    <n v="1"/>
    <n v="41010"/>
    <n v="4101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1"/>
    <d v="2022-12-22T00:00:00"/>
    <x v="127"/>
    <d v="2022-12-22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0"/>
    <d v="2022-12-22T00:00:00"/>
    <x v="127"/>
    <d v="2022-12-22T00:00:00"/>
    <n v="-46000"/>
    <n v="-46000"/>
    <x v="0"/>
    <n v="1"/>
    <n v="-46000"/>
    <n v="-46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1"/>
    <d v="2022-12-22T00:00:00"/>
    <x v="127"/>
    <d v="2022-12-22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2"/>
    <d v="2022-12-22T00:00:00"/>
    <x v="127"/>
    <d v="2022-12-22T00:00:00"/>
    <n v="-41010"/>
    <n v="-41010"/>
    <x v="0"/>
    <n v="1"/>
    <n v="-41010"/>
    <n v="-4101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bc588e5-ff93-423e-83bf-dc1f7b602924"/>
    <d v="2022-12-22T00:00:00"/>
    <x v="127"/>
    <d v="2022-12-22T00:00:00"/>
    <n v="-0.001442269163623799"/>
    <n v="-0.001442269163623799"/>
    <x v="3"/>
    <n v="6361.076280041798"/>
    <n v="-9.174384166163069"/>
    <n v="-9.174384166163069"/>
    <n v="1"/>
    <m/>
    <s v="Michel Goldberg"/>
    <s v="Gnosis"/>
    <m/>
    <m/>
    <m/>
    <m/>
    <s v="Custódia Mynt"/>
    <m/>
    <s v="Michel Goldberg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e75c739b-9254-49b2-bea8-6c28105f95c2"/>
    <d v="2022-12-22T00:00:00"/>
    <x v="127"/>
    <d v="2022-12-22T00:00:00"/>
    <n v="-0.001963650882980761"/>
    <n v="-0.001963650882980761"/>
    <x v="3"/>
    <n v="6361.076280041798"/>
    <n v="-12.49093305401205"/>
    <n v="-12.49093305401205"/>
    <n v="1"/>
    <m/>
    <s v="Michel Goldberg"/>
    <s v="Gnosis"/>
    <m/>
    <m/>
    <m/>
    <m/>
    <s v="Pagamento ao artista da Mynt"/>
    <m/>
    <s v="Michel Goldberg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0fe64e48-be63-4693-9e8b-1490d61dab33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4eae1814-ec3c-46fd-937e-f94f257bb5f9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f9878ceb-c127-41fc-b67c-428f72d4e717"/>
    <d v="2022-12-22T00:00:00"/>
    <x v="127"/>
    <d v="2022-12-22T00:00:00"/>
    <n v="-13447.427"/>
    <n v="-13447.427"/>
    <x v="5"/>
    <n v="5.224137931034483"/>
    <n v="-70251.21346551724"/>
    <n v="-70251.21346551724"/>
    <n v="1"/>
    <m/>
    <s v="Gnosis"/>
    <m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02672c32-7b91-4064-bad2-b0b7ea24cad8"/>
    <d v="2022-12-22T00:00:00"/>
    <x v="127"/>
    <d v="2022-12-22T00:00:00"/>
    <n v="-945"/>
    <n v="-945"/>
    <x v="5"/>
    <n v="5.224137931034483"/>
    <n v="-4936.810344827587"/>
    <n v="-4936.810344827587"/>
    <n v="1"/>
    <m/>
    <s v="Gnosis"/>
    <s v="Rafael Dante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256f87b8-76eb-4fb6-a661-7dbccbb04c24"/>
    <d v="2022-12-22T00:00:00"/>
    <x v="127"/>
    <d v="2022-12-22T00:00:00"/>
    <n v="14447.427097"/>
    <n v="14447.427097"/>
    <x v="5"/>
    <n v="5.224137931034483"/>
    <n v="75475.35190329311"/>
    <n v="75475.35190329311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367"/>
    <d v="2022-12-21T00:00:00"/>
    <x v="128"/>
    <d v="2022-12-21T00:00:00"/>
    <n v="27897.92"/>
    <n v="27897.92"/>
    <x v="0"/>
    <n v="1"/>
    <n v="27897.92"/>
    <n v="27897.9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710"/>
    <d v="2022-12-21T00:00:00"/>
    <x v="128"/>
    <d v="2022-12-21T00:00:00"/>
    <n v="-569.5"/>
    <n v="-569.5"/>
    <x v="0"/>
    <n v="1"/>
    <n v="-569.5"/>
    <n v="-569.5"/>
    <n v="1"/>
    <m/>
    <s v="Conta Simples"/>
    <s v="Viva Cor Tintas Ltda"/>
    <n v="100"/>
    <m/>
    <s v="Viva Cor Tintas Ltda"/>
    <m/>
    <s v="Compra de Latas de Tinta e Massa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48"/>
    <d v="2022-12-21T00:00:00"/>
    <x v="128"/>
    <d v="2022-12-21T00:00:00"/>
    <n v="-17.32"/>
    <n v="-17.32"/>
    <x v="0"/>
    <n v="1"/>
    <n v="-17.32"/>
    <n v="-17.32"/>
    <n v="1"/>
    <m/>
    <s v="Btg - Conta Corrente"/>
    <s v="Caio Diniz Bretas"/>
    <n v="100"/>
    <s v="Financeiro"/>
    <s v="Caio Diniz Bretas"/>
    <m/>
    <s v="Reembolso Gasto com Moto Flash para Buscar Materiais Elétricos"/>
    <m/>
    <s v="Btg - Conta Corrente"/>
    <m/>
    <x v="111"/>
    <s v="Obras"/>
    <s v="Office"/>
    <s v="Administrative Costs"/>
    <s v="Administrative Costs"/>
    <x v="4"/>
    <m/>
    <m/>
    <n v="0"/>
    <n v="0"/>
  </r>
  <r>
    <s v="3949"/>
    <d v="2022-12-21T00:00:00"/>
    <x v="128"/>
    <d v="2022-12-21T00:00:00"/>
    <n v="-1400"/>
    <n v="-1400"/>
    <x v="0"/>
    <n v="1"/>
    <n v="-1400"/>
    <n v="-1400"/>
    <n v="1"/>
    <m/>
    <s v="Btg - Conta Corrente"/>
    <s v="Wesley dos Santos Chagas"/>
    <n v="100"/>
    <m/>
    <s v="Wesley dos Santos Chagas"/>
    <m/>
    <s v="Serviço de Pintura e Finalização da Reforma do Escritório"/>
    <m/>
    <s v="Btg - Conta Corrente"/>
    <m/>
    <x v="111"/>
    <s v="Obras"/>
    <s v="Office"/>
    <s v="Administrative Costs"/>
    <s v="Administrative Costs"/>
    <x v="4"/>
    <m/>
    <m/>
    <n v="0"/>
    <n v="0"/>
  </r>
  <r>
    <s v="3950"/>
    <d v="2022-12-21T00:00:00"/>
    <x v="128"/>
    <d v="2022-12-21T00:00:00"/>
    <n v="-34.04"/>
    <n v="-34.04"/>
    <x v="0"/>
    <n v="1"/>
    <n v="-34.04"/>
    <n v="-34.04"/>
    <n v="1"/>
    <m/>
    <s v="Conta Simples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52"/>
    <d v="2022-12-21T00:00:00"/>
    <x v="128"/>
    <d v="2022-12-21T00:00:00"/>
    <n v="-196"/>
    <n v="-196"/>
    <x v="0"/>
    <n v="1"/>
    <n v="-196"/>
    <n v="-196"/>
    <n v="1"/>
    <m/>
    <s v="Btg - Conta Corrente"/>
    <s v="Michel Ruthenberg Goldberg"/>
    <n v="100"/>
    <s v="Financeiro"/>
    <s v="Michel Ruthenberg Goldberg"/>
    <m/>
    <s v="Reembolso Despesa Comercial - Jantar com Pedro (Reserva)"/>
    <m/>
    <s v="Btg - Conta Corrente"/>
    <m/>
    <x v="91"/>
    <s v="Despesa Comercial"/>
    <s v="Comercial"/>
    <s v="Operating Costs"/>
    <s v="Operating Costs"/>
    <x v="6"/>
    <m/>
    <m/>
    <n v="0"/>
    <n v="0"/>
  </r>
  <r>
    <s v="3955"/>
    <d v="2022-12-21T00:00:00"/>
    <x v="128"/>
    <d v="2022-12-21T00:00:00"/>
    <n v="-911.8200000000001"/>
    <n v="-911.8200000000001"/>
    <x v="0"/>
    <n v="1"/>
    <n v="-911.8200000000001"/>
    <n v="-911.8200000000001"/>
    <n v="1"/>
    <m/>
    <s v="Conta Simples"/>
    <s v="Lumx Studios S/A"/>
    <n v="100"/>
    <s v="Conselho"/>
    <s v="Lumx Studios S/A"/>
    <m/>
    <s v="Passagem de Avião"/>
    <m/>
    <s v="Conta Simples"/>
    <m/>
    <x v="75"/>
    <s v="Gestão - Avião"/>
    <s v="Gestão"/>
    <s v="Governance"/>
    <s v="Governance"/>
    <x v="6"/>
    <m/>
    <m/>
    <n v="0"/>
    <n v="0"/>
  </r>
  <r>
    <s v="3956"/>
    <d v="2022-12-21T00:00:00"/>
    <x v="128"/>
    <d v="2022-12-21T00:00:00"/>
    <n v="-373.99"/>
    <n v="-373.99"/>
    <x v="0"/>
    <n v="1"/>
    <n v="-373.99"/>
    <n v="-373.99"/>
    <n v="1"/>
    <m/>
    <s v="Conta Simples"/>
    <s v="Lumx Studios S/A"/>
    <n v="100"/>
    <s v="Conselho"/>
    <s v="Lumx Studios S/A"/>
    <m/>
    <s v="Reembolso 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957"/>
    <d v="2022-12-21T00:00:00"/>
    <x v="128"/>
    <d v="2022-12-21T00:00:00"/>
    <n v="-30000"/>
    <n v="-30000"/>
    <x v="0"/>
    <n v="1"/>
    <n v="-30000"/>
    <n v="-300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60"/>
    <d v="2022-12-21T00:00:00"/>
    <x v="128"/>
    <d v="2022-12-21T00:00:00"/>
    <n v="-42.44"/>
    <n v="-42.44"/>
    <x v="0"/>
    <n v="1"/>
    <n v="-42.44"/>
    <n v="-42.44"/>
    <n v="1"/>
    <m/>
    <s v="Conta Simples"/>
    <s v="Lumx Studios S/A"/>
    <n v="100"/>
    <s v="Conselho"/>
    <s v="Lumx Studios S/A"/>
    <m/>
    <s v="Taxa Passagem de Avião"/>
    <m/>
    <s v="Conta Simples"/>
    <m/>
    <x v="75"/>
    <s v="Gestão - Avião"/>
    <s v="Gestão"/>
    <s v="Governance"/>
    <s v="Governance"/>
    <x v="6"/>
    <m/>
    <m/>
    <n v="0"/>
    <n v="0"/>
  </r>
  <r>
    <s v="3961"/>
    <d v="2022-12-21T00:00:00"/>
    <x v="128"/>
    <d v="2022-12-21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Taxa de Alvará"/>
    <m/>
    <s v="Btg - Conta Corrente"/>
    <m/>
    <x v="124"/>
    <s v="Corporate/Societário"/>
    <s v="Legal"/>
    <s v="Operating Costs"/>
    <s v="Operating Costs"/>
    <x v="1"/>
    <m/>
    <m/>
    <n v="0"/>
    <n v="0"/>
  </r>
  <r>
    <s v="3962"/>
    <d v="2022-12-21T00:00:00"/>
    <x v="128"/>
    <d v="2022-12-21T00:00:00"/>
    <n v="-2296.55"/>
    <n v="-2296.55"/>
    <x v="0"/>
    <n v="1"/>
    <n v="-2296.55"/>
    <n v="-2296.55"/>
    <n v="1"/>
    <m/>
    <s v="Btg - Conta Corrente"/>
    <s v="Lumx Studios S/A"/>
    <n v="100"/>
    <s v="Conselho"/>
    <s v="Lumx Studios S/A"/>
    <m/>
    <s v="Remuner Serv Prestados por Pj"/>
    <m/>
    <s v="Btg - Conta Corrente"/>
    <m/>
    <x v="21"/>
    <s v="Impostos"/>
    <s v="Tax And Fees"/>
    <s v="Tax And Fees"/>
    <s v="Tax And Fees"/>
    <x v="9"/>
    <m/>
    <m/>
    <n v="0"/>
    <n v="0"/>
  </r>
  <r>
    <s v="3963"/>
    <d v="2022-12-21T00:00:00"/>
    <x v="128"/>
    <d v="2022-12-21T00:00:00"/>
    <n v="-7119.31"/>
    <n v="-7119.31"/>
    <x v="0"/>
    <n v="1"/>
    <n v="-7119.31"/>
    <n v="-7119.31"/>
    <n v="1"/>
    <m/>
    <s v="Btg - Conta Corrente"/>
    <s v="Lumx Studios S/A"/>
    <n v="100"/>
    <s v="Conselho"/>
    <s v="Lumx Studios S/A"/>
    <m/>
    <s v="Ret de Contribuicoes Pagt"/>
    <m/>
    <s v="Btg - Conta Corrente"/>
    <m/>
    <x v="62"/>
    <s v="Impostos"/>
    <s v="Tax And Fees"/>
    <s v="Tax And Fees"/>
    <s v="Tax And Fees"/>
    <x v="13"/>
    <m/>
    <m/>
    <n v="0"/>
    <n v="0"/>
  </r>
  <r>
    <s v="4174"/>
    <d v="2022-12-21T00:00:00"/>
    <x v="128"/>
    <d v="2022-12-21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88"/>
    <d v="2022-12-21T00:00:00"/>
    <x v="128"/>
    <d v="2022-12-21T00:00:00"/>
    <n v="-63.29"/>
    <n v="-63.29"/>
    <x v="0"/>
    <n v="1"/>
    <n v="-63.29"/>
    <n v="-63.2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98"/>
    <d v="2022-12-21T00:00:00"/>
    <x v="128"/>
    <d v="2022-12-21T00:00:00"/>
    <n v="-232.84"/>
    <n v="-232.84"/>
    <x v="0"/>
    <n v="1"/>
    <n v="-232.84"/>
    <n v="-232.84"/>
    <n v="1"/>
    <m/>
    <s v="Conta Simples"/>
    <s v="Rappi Brasil Intermediacao de Negocios Ltda"/>
    <n v="100"/>
    <m/>
    <s v="Rappi Brasil Intermediacao de Negocios Ltda"/>
    <m/>
    <s v="Compra de Transformador Elétrico para O Frigoba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99"/>
    <d v="2022-12-21T00:00:00"/>
    <x v="128"/>
    <d v="2022-12-21T00:00:00"/>
    <n v="-40.18"/>
    <n v="-40.18"/>
    <x v="0"/>
    <n v="1"/>
    <n v="-40.18"/>
    <n v="-40.18"/>
    <n v="1"/>
    <m/>
    <s v="Conta Simples"/>
    <s v="Rappi Brasil Intermediacao de Negocios Ltda"/>
    <n v="100"/>
    <m/>
    <s v="Rappi Brasil Intermediacao de Negocios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78"/>
    <d v="2022-12-21T00:00:00"/>
    <x v="128"/>
    <d v="2022-12-21T00:00:00"/>
    <n v="-33.99"/>
    <n v="-33.99"/>
    <x v="0"/>
    <n v="1"/>
    <n v="-33.99"/>
    <n v="-33.99"/>
    <n v="1"/>
    <m/>
    <s v="Conta Simples"/>
    <s v="Rappi Brasil Intermediacao de Negocios Ltda"/>
    <n v="100"/>
    <m/>
    <s v="Rappi Brasil Intermediacao de Negocios Ltda"/>
    <m/>
    <s v="Compra de Gancho para Pendurar Escada"/>
    <m/>
    <s v="Conta Simples"/>
    <m/>
    <x v="111"/>
    <s v="Obras"/>
    <s v="Office"/>
    <s v="Administrative Costs"/>
    <s v="Administrative Costs"/>
    <x v="4"/>
    <m/>
    <m/>
    <n v="0"/>
    <n v="0"/>
  </r>
  <r>
    <s v="692"/>
    <d v="2022-12-21T00:00:00"/>
    <x v="128"/>
    <d v="2022-12-21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3"/>
    <d v="2022-12-21T00:00:00"/>
    <x v="128"/>
    <d v="2022-12-21T00:00:00"/>
    <n v="5200"/>
    <n v="5200"/>
    <x v="0"/>
    <n v="1"/>
    <n v="5200"/>
    <n v="52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4"/>
    <d v="2022-12-21T00:00:00"/>
    <x v="128"/>
    <d v="2022-12-21T00:00:00"/>
    <n v="30000"/>
    <n v="30000"/>
    <x v="0"/>
    <n v="1"/>
    <n v="30000"/>
    <n v="30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53"/>
    <d v="2022-12-21T00:00:00"/>
    <x v="128"/>
    <d v="2022-12-21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4"/>
    <d v="2022-12-21T00:00:00"/>
    <x v="128"/>
    <d v="2022-12-21T00:00:00"/>
    <n v="-5200"/>
    <n v="-5200"/>
    <x v="0"/>
    <n v="1"/>
    <n v="-5200"/>
    <n v="-5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5"/>
    <d v="2022-12-21T00:00:00"/>
    <x v="128"/>
    <d v="2022-12-21T00:00:00"/>
    <n v="-30000"/>
    <n v="-30000"/>
    <x v="0"/>
    <n v="1"/>
    <n v="-30000"/>
    <n v="-3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119d8c3-49cc-4614-825e-58b8518903f2"/>
    <d v="2022-12-21T00:00:00"/>
    <x v="128"/>
    <d v="2022-12-21T00:00:00"/>
    <n v="0.0003225"/>
    <n v="0.0003225"/>
    <x v="2"/>
    <n v="6352.435830277633"/>
    <n v="2.048660555264536"/>
    <n v="2.04866055526453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df3f51207ff108bec2a636bbe55350148762a61d3d95e55c425922cd0ae777d"/>
    <n v="1"/>
    <n v="1"/>
  </r>
  <r>
    <s v="368"/>
    <d v="2022-12-20T00:00:00"/>
    <x v="129"/>
    <d v="2022-12-20T00:00:00"/>
    <n v="729.62"/>
    <n v="729.62"/>
    <x v="0"/>
    <n v="1"/>
    <n v="729.62"/>
    <n v="729.6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65"/>
    <d v="2022-12-20T00:00:00"/>
    <x v="129"/>
    <d v="2022-12-20T00:00:00"/>
    <n v="-811.5599999999999"/>
    <n v="-811.5599999999999"/>
    <x v="0"/>
    <n v="1"/>
    <n v="-811.5599999999999"/>
    <n v="-811.5599999999999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966"/>
    <d v="2022-12-20T00:00:00"/>
    <x v="129"/>
    <d v="2022-12-20T00:00:00"/>
    <n v="-115.35"/>
    <n v="-115.35"/>
    <x v="0"/>
    <n v="1"/>
    <n v="-115.35"/>
    <n v="-115.35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967"/>
    <d v="2022-12-20T00:00:00"/>
    <x v="129"/>
    <d v="2022-12-20T00:00:00"/>
    <n v="-309.73"/>
    <n v="-309.73"/>
    <x v="0"/>
    <n v="1"/>
    <n v="-309.73"/>
    <n v="-309.73"/>
    <n v="1"/>
    <m/>
    <s v="Mercado Pago"/>
    <s v="Mercadolivre.com Atividades de Internet Ltda"/>
    <n v="100"/>
    <m/>
    <s v="Mercadolivre.com Atividades de Internet Ltda"/>
    <m/>
    <s v="Compra de Material para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8"/>
    <d v="2022-12-20T00:00:00"/>
    <x v="129"/>
    <d v="2022-12-20T00:00:00"/>
    <n v="-40.9"/>
    <n v="-40.9"/>
    <x v="0"/>
    <n v="1"/>
    <n v="-40.9"/>
    <n v="-40.9"/>
    <n v="1"/>
    <m/>
    <s v="Mercado Pago"/>
    <s v="Mercadolivre.com Atividades de Internet Ltda"/>
    <n v="100"/>
    <m/>
    <s v="Mercadolivre.com Atividades de Internet Ltda"/>
    <m/>
    <s v="Compra de Jarra para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9"/>
    <d v="2022-12-20T00:00:00"/>
    <x v="129"/>
    <d v="2022-12-20T00:00:00"/>
    <n v="-5315"/>
    <n v="-5315"/>
    <x v="0"/>
    <n v="1"/>
    <n v="-5315"/>
    <n v="-5315"/>
    <n v="1"/>
    <m/>
    <s v="Conta Simples"/>
    <s v="Latitud Eventos Ltda"/>
    <n v="100"/>
    <m/>
    <s v="Latitud Eventos Ltda"/>
    <m/>
    <s v="Comunidade de Empreendedores Latam"/>
    <m/>
    <s v="Conta Simples"/>
    <m/>
    <x v="128"/>
    <s v="Despesa de Marketing"/>
    <s v="Marketing"/>
    <s v="Operating Costs"/>
    <s v="Operating Costs"/>
    <x v="8"/>
    <m/>
    <m/>
    <n v="0"/>
    <n v="0"/>
  </r>
  <r>
    <s v="d5fe40b6-7f1d-4cb6-b252-03f07a56a1bc"/>
    <d v="2022-12-20T00:00:00"/>
    <x v="129"/>
    <d v="2022-12-20T00:00:00"/>
    <n v="-0.003472992"/>
    <n v="-0.003472992"/>
    <x v="1"/>
    <n v="4.20346093340325"/>
    <n v="-0.01459858619402202"/>
    <n v="-0.01459858619402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fcf5162b20b931c2acdbab27c236f0d7f25400b230c08f445ba8d2bd42363"/>
    <n v="1"/>
    <n v="1"/>
  </r>
  <r>
    <s v="a41e1698-8a25-40d7-b813-12f4f29cfa3a"/>
    <d v="2022-12-20T00:00:00"/>
    <x v="129"/>
    <d v="2022-12-20T00:00:00"/>
    <n v="-0.0049129392"/>
    <n v="-0.0049129392"/>
    <x v="1"/>
    <n v="4.20346093340325"/>
    <n v="-0.02065134799538542"/>
    <n v="-0.020651347995385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0bbbb5c29aef2cf7627a5bdcdd995e470a0f44a96915470c611939a552b01e"/>
    <n v="1"/>
    <n v="1"/>
  </r>
  <r>
    <s v="a7be7cb0-a0cb-4c62-9da0-cb4c0fc2bd46"/>
    <d v="2022-12-20T00:00:00"/>
    <x v="129"/>
    <d v="2022-12-20T00:00:00"/>
    <n v="-0.0033506176"/>
    <n v="-0.0033506176"/>
    <x v="1"/>
    <n v="4.20346093340325"/>
    <n v="-0.01408419018437336"/>
    <n v="-0.01408419018437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57fd1fc7dc36910bf7dc940de6a22e4cd1785e7afc1a47b383f5b94bac868f"/>
    <n v="1"/>
    <n v="1"/>
  </r>
  <r>
    <s v="1fc4f41e-f927-4912-b026-a85edef35743"/>
    <d v="2022-12-20T00:00:00"/>
    <x v="129"/>
    <d v="2022-12-20T00:00:00"/>
    <n v="-0.005183256"/>
    <n v="-0.005183256"/>
    <x v="1"/>
    <n v="4.20346093340325"/>
    <n v="-0.021787614103828"/>
    <n v="-0.021787614103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8c6755003bff20789a9cee9bf9a0ca2458f85e5f04535bcfaa96268fef501e"/>
    <n v="1"/>
    <n v="1"/>
  </r>
  <r>
    <s v="246554d1-ada8-4090-a969-f837ccdf0b6f"/>
    <d v="2022-12-20T00:00:00"/>
    <x v="129"/>
    <d v="2022-12-20T00:00:00"/>
    <n v="-0.002474888"/>
    <n v="-0.002474888"/>
    <x v="1"/>
    <n v="4.20346093340325"/>
    <n v="-0.0104030950225485"/>
    <n v="-0.01040309502254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d77fb1508756ad7aaaf77d35da51882ff5cb75ee5043ad17542adb2ba8f8ea"/>
    <n v="1"/>
    <n v="1"/>
  </r>
  <r>
    <s v="369"/>
    <d v="2022-12-19T00:00:00"/>
    <x v="130"/>
    <d v="2022-12-19T00:00:00"/>
    <n v="1000"/>
    <n v="1000"/>
    <x v="0"/>
    <n v="1"/>
    <n v="1000"/>
    <n v="1000"/>
    <n v="1"/>
    <m/>
    <s v="Caio Barbosa Zacarias"/>
    <s v="Btg - Conta Corrente"/>
    <n v="100"/>
    <s v="Lumx"/>
    <s v="Caio Barbosa Zacarias"/>
    <m/>
    <s v="Integralização de Capital"/>
    <m/>
    <s v="Btg - Conta Corrente"/>
    <m/>
    <x v="129"/>
    <s v="Aporte"/>
    <s v="Investment"/>
    <s v="Investment Subscription"/>
    <s v="Investment Subscription"/>
    <x v="15"/>
    <m/>
    <m/>
    <n v="0"/>
    <n v="0"/>
  </r>
  <r>
    <s v="370"/>
    <d v="2022-12-19T00:00:00"/>
    <x v="130"/>
    <d v="2022-12-19T00:00:00"/>
    <n v="30000"/>
    <n v="30000"/>
    <x v="0"/>
    <n v="1"/>
    <n v="30000"/>
    <n v="30000"/>
    <n v="1"/>
    <m/>
    <s v="Mynt Crypto Tecnologia Ltda."/>
    <s v="Cora"/>
    <n v="100"/>
    <s v="Lumx"/>
    <s v="Mynt Crypto Tecnologia Ltda."/>
    <m/>
    <s v="Setupfee Mynt"/>
    <m/>
    <s v="Cora"/>
    <s v="Mynt"/>
    <x v="130"/>
    <s v="Receita Setup Fee"/>
    <s v="Non Recurrent"/>
    <s v="Operating Revenue"/>
    <s v="Operating Revenue"/>
    <x v="12"/>
    <m/>
    <m/>
    <n v="0"/>
    <n v="0"/>
  </r>
  <r>
    <s v="371"/>
    <d v="2022-12-19T00:00:00"/>
    <x v="130"/>
    <d v="2022-12-19T00:00:00"/>
    <n v="198900"/>
    <n v="198900"/>
    <x v="0"/>
    <n v="1"/>
    <n v="198900"/>
    <n v="198900"/>
    <n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8"/>
    <s v="Receita Setup Fee"/>
    <s v="Non Recurrent"/>
    <s v="Operating Revenue"/>
    <s v="Operating Revenue"/>
    <x v="12"/>
    <m/>
    <m/>
    <n v="0"/>
    <n v="0"/>
  </r>
  <r>
    <s v="372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3"/>
    <d v="2022-12-19T00:00:00"/>
    <x v="130"/>
    <d v="2022-12-19T00:00:00"/>
    <n v="3229.34"/>
    <n v="3229.34"/>
    <x v="0"/>
    <n v="1"/>
    <n v="3229.34"/>
    <n v="3229.34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4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970"/>
    <d v="2022-12-19T00:00:00"/>
    <x v="130"/>
    <d v="2022-12-19T00:00:00"/>
    <n v="-499.99"/>
    <n v="-499.99"/>
    <x v="0"/>
    <n v="1"/>
    <n v="-499.99"/>
    <n v="-499.99"/>
    <n v="1"/>
    <m/>
    <s v="Mercado Pago"/>
    <s v="Mercadolivre.com Atividades de Internet Ltda"/>
    <n v="100"/>
    <m/>
    <s v="Mercadolivre.com Atividades de Internet Ltda"/>
    <m/>
    <s v="Compra de Whiteboard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71"/>
    <d v="2022-12-19T00:00:00"/>
    <x v="130"/>
    <d v="2022-12-19T00:00:00"/>
    <n v="-399.27"/>
    <n v="-399.27"/>
    <x v="0"/>
    <n v="1"/>
    <n v="-399.27"/>
    <n v="-399.27"/>
    <n v="1"/>
    <m/>
    <s v="Btg - Conta Corrente"/>
    <s v="Ministerio da Fazenda"/>
    <n v="100"/>
    <m/>
    <s v="Ministerio da Fazenda"/>
    <m/>
    <s v="Irrf - Remuneração de Serviços Profissionais Prestados por Pj"/>
    <m/>
    <s v="Btg - Conta Corrente"/>
    <m/>
    <x v="21"/>
    <s v="Impostos"/>
    <s v="Tax And Fees"/>
    <s v="Tax And Fees"/>
    <s v="Tax And Fees"/>
    <x v="9"/>
    <m/>
    <m/>
    <n v="0"/>
    <n v="0"/>
  </r>
  <r>
    <s v="3972"/>
    <d v="2022-12-19T00:00:00"/>
    <x v="130"/>
    <d v="2022-12-19T00:00:00"/>
    <n v="-765.6799999999999"/>
    <n v="-765.6799999999999"/>
    <x v="0"/>
    <n v="1"/>
    <n v="-765.6799999999999"/>
    <n v="-765.6799999999999"/>
    <n v="1"/>
    <m/>
    <s v="Btg - Conta Corrente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973"/>
    <d v="2022-12-19T00:00:00"/>
    <x v="130"/>
    <d v="2022-12-19T00:00:00"/>
    <n v="-1127.16"/>
    <n v="-1127.16"/>
    <x v="0"/>
    <n v="1"/>
    <n v="-1127.16"/>
    <n v="-1127.16"/>
    <n v="1"/>
    <m/>
    <s v="Btg - Conta Corrente"/>
    <s v="Ministerio da Fazenda"/>
    <n v="100"/>
    <s v="Lumx"/>
    <s v="Ministerio da Fazenda"/>
    <m/>
    <s v="Cp Segurados e Cp Patronal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74"/>
    <d v="2022-12-19T00:00:00"/>
    <x v="130"/>
    <d v="2022-12-19T00:00:00"/>
    <n v="-1237.8"/>
    <n v="-1237.8"/>
    <x v="0"/>
    <n v="1"/>
    <n v="-1237.8"/>
    <n v="-1237.8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695"/>
    <d v="2022-12-19T00:00:00"/>
    <x v="130"/>
    <d v="2022-12-19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96"/>
    <d v="2022-12-19T00:00:00"/>
    <x v="130"/>
    <d v="2022-12-19T00:00:00"/>
    <n v="232998"/>
    <n v="232998"/>
    <x v="0"/>
    <n v="1"/>
    <n v="232998"/>
    <n v="2329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7"/>
    <d v="2022-12-19T00:00:00"/>
    <x v="130"/>
    <d v="2022-12-1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98"/>
    <d v="2022-12-19T00:00:00"/>
    <x v="130"/>
    <d v="2022-12-19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6"/>
    <d v="2022-12-19T00:00:00"/>
    <x v="130"/>
    <d v="2022-12-19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7"/>
    <d v="2022-12-19T00:00:00"/>
    <x v="130"/>
    <d v="2022-12-19T00:00:00"/>
    <n v="-232998"/>
    <n v="-232998"/>
    <x v="0"/>
    <n v="1"/>
    <n v="-232998"/>
    <n v="-2329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58"/>
    <d v="2022-12-19T00:00:00"/>
    <x v="130"/>
    <d v="2022-12-1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9"/>
    <d v="2022-12-19T00:00:00"/>
    <x v="130"/>
    <d v="2022-12-19T00:00:00"/>
    <n v="-250000"/>
    <n v="-250000"/>
    <x v="0"/>
    <n v="1"/>
    <n v="-250000"/>
    <n v="-25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c25702-c387-4f36-a278-b8127523dd4c"/>
    <d v="2022-12-19T00:00:00"/>
    <x v="130"/>
    <d v="2022-12-19T00:00:00"/>
    <n v="-0.006531543200000001"/>
    <n v="-0.006531543200000001"/>
    <x v="1"/>
    <n v="4.114893617021276"/>
    <n v="-0.02687660542297872"/>
    <n v="-0.02687660542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de334f6f8ad9c82023bc587bac834af0dee028ef65a43bd70d3edd78f382cd"/>
    <n v="1"/>
    <n v="1"/>
  </r>
  <r>
    <s v="2c8d1b71-3679-469d-82b6-e9f3b140b8d6"/>
    <d v="2022-12-19T00:00:00"/>
    <x v="130"/>
    <d v="2022-12-19T00:00:00"/>
    <n v="-0.0053651962"/>
    <n v="-0.0053651962"/>
    <x v="1"/>
    <n v="4.114893617021276"/>
    <n v="-0.02207721159744681"/>
    <n v="-0.0220772115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9a89a5fe071358f2501f3a8b3817183d6d73d1942d7df987429e112a388ab"/>
    <n v="1"/>
    <n v="1"/>
  </r>
  <r>
    <s v="8f72a215-4d25-4b03-b97c-867f3ebd47e5"/>
    <d v="2022-12-19T00:00:00"/>
    <x v="130"/>
    <d v="2022-12-19T00:00:00"/>
    <n v="-0.0068614533"/>
    <n v="-0.0068614533"/>
    <x v="1"/>
    <n v="4.114893617021276"/>
    <n v="-0.02823415038765957"/>
    <n v="-0.02823415038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b78e435e05c7b9a722f61ed5eb74268868daecefab9082363037d3a1e7e058"/>
    <n v="1"/>
    <n v="1"/>
  </r>
  <r>
    <s v="c278b096-20a5-41b4-bdad-39fbef44ba7c"/>
    <d v="2022-12-19T00:00:00"/>
    <x v="130"/>
    <d v="2022-12-19T00:00:00"/>
    <n v="-0.0105801462"/>
    <n v="-0.0105801462"/>
    <x v="1"/>
    <n v="4.114893617021276"/>
    <n v="-0.04353617606553191"/>
    <n v="-0.043536176065531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ecd329d52cb26debe10a93593e6492ebc4e19a418288d65aad80fd27bae908"/>
    <n v="1"/>
    <n v="1"/>
  </r>
  <r>
    <s v="ba785179-a750-4413-8e6e-3a6deb71c0c9"/>
    <d v="2022-12-19T00:00:00"/>
    <x v="130"/>
    <d v="2022-12-19T00:00:00"/>
    <n v="-0.0160099248"/>
    <n v="-0.0160099248"/>
    <x v="1"/>
    <n v="4.114893617021276"/>
    <n v="-0.06587913736851063"/>
    <n v="-0.06587913736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2248f7d9a96f8731d05fce115ff5c6c13183fb70b98e05c59cb87aa591178"/>
    <n v="1"/>
    <n v="1"/>
  </r>
  <r>
    <s v="b981016b-4b23-4d5f-a8e0-c1b09b89b463"/>
    <d v="2022-12-19T00:00:00"/>
    <x v="130"/>
    <d v="2022-12-19T00:00:00"/>
    <n v="-0.0063432317"/>
    <n v="-0.0063432317"/>
    <x v="1"/>
    <n v="4.114893617021276"/>
    <n v="-0.02610172363361702"/>
    <n v="-0.02610172363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9640d11a93a43ebd100bf128b729b58ff93e2a326b14736a9b48bf370b29ae"/>
    <n v="1"/>
    <n v="1"/>
  </r>
  <r>
    <s v="b2dd6b44-3ae6-4499-a768-8373a4f403b7"/>
    <d v="2022-12-19T00:00:00"/>
    <x v="130"/>
    <d v="2022-12-19T00:00:00"/>
    <n v="-0.0199058168"/>
    <n v="-0.0199058168"/>
    <x v="1"/>
    <n v="4.114893617021276"/>
    <n v="-0.08191031849191488"/>
    <n v="-0.08191031849191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19030f3cdb03607e11a458a017f87d02c73ab00d963ee792cb53bfeef8608"/>
    <n v="1"/>
    <n v="1"/>
  </r>
  <r>
    <s v="59715a2f-92d9-4bbc-bc4a-1df701948481"/>
    <d v="2022-12-19T00:00:00"/>
    <x v="130"/>
    <d v="2022-12-19T00:00:00"/>
    <n v="-0.008406152300000001"/>
    <n v="-0.008406152300000001"/>
    <x v="1"/>
    <n v="4.114893617021276"/>
    <n v="-0.03459042244297873"/>
    <n v="-0.03459042244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546d2462f9087f760a208d93caf10ad418142da63ee96c29f73c7f0f5ab6da"/>
    <n v="1"/>
    <n v="1"/>
  </r>
  <r>
    <s v="333cdcea-2efb-4b30-adbe-344d7f2a51d3"/>
    <d v="2022-12-19T00:00:00"/>
    <x v="130"/>
    <d v="2022-12-19T00:00:00"/>
    <n v="-0.008800130599999999"/>
    <n v="-0.008800130599999999"/>
    <x v="1"/>
    <n v="4.114893617021276"/>
    <n v="-0.03621160123489361"/>
    <n v="-0.036211601234893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18660835fd3325d12cadff2b0b46a15bd22a42752249bd62ca94d2312cd396"/>
    <n v="1"/>
    <n v="1"/>
  </r>
  <r>
    <s v="70de295c-4c10-4981-9f68-82e57ccc24fe"/>
    <d v="2022-12-19T00:00:00"/>
    <x v="130"/>
    <d v="2022-12-19T00:00:00"/>
    <n v="-0.0136305624"/>
    <n v="-0.0136305624"/>
    <x v="1"/>
    <n v="4.114893617021276"/>
    <n v="-0.05608831421617021"/>
    <n v="-0.05608831421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acf53f3d3722700d31b3a0206a2dec6fef15d16f8e1149c4771efe0d262e94"/>
    <n v="1"/>
    <n v="1"/>
  </r>
  <r>
    <s v="1465436e-1be9-4019-96c1-803ce282d7d1"/>
    <d v="2022-12-19T00:00:00"/>
    <x v="130"/>
    <d v="2022-12-19T00:00:00"/>
    <n v="-0.0123697704"/>
    <n v="-0.0123697704"/>
    <x v="1"/>
    <n v="4.114893617021276"/>
    <n v="-0.05090028926297872"/>
    <n v="-0.05090028926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81a48cb01bcf9c70e39c05bee20948f5e801fe40de2e2a02433f82a5540fc8"/>
    <n v="1"/>
    <n v="1"/>
  </r>
  <r>
    <s v="5602dc7a-d531-47d0-8140-b421d924f5db"/>
    <d v="2022-12-19T00:00:00"/>
    <x v="130"/>
    <d v="2022-12-19T00:00:00"/>
    <n v="-0.0081718898"/>
    <n v="-0.0081718898"/>
    <x v="1"/>
    <n v="4.114893617021276"/>
    <n v="-0.03362645717702127"/>
    <n v="-0.033626457177021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1e4dee703b3ad95d3b42129a99e1c0328fe88962b1dc47e7dd788b29ad89a"/>
    <n v="1"/>
    <n v="1"/>
  </r>
  <r>
    <s v="aff955f3-66d5-42d5-85aa-2f53c94d0dba"/>
    <d v="2022-12-19T00:00:00"/>
    <x v="130"/>
    <d v="2022-12-19T00:00:00"/>
    <n v="-0.0060364408"/>
    <n v="-0.0060364408"/>
    <x v="1"/>
    <n v="4.114893617021276"/>
    <n v="-0.02483931171744681"/>
    <n v="-0.0248393117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0319f62fd62c8aa5f7734a03d0cbe811290df189f0f20f53ecf5defa5b4e5"/>
    <n v="1"/>
    <n v="1"/>
  </r>
  <r>
    <s v="91d8cf10-03df-44e2-a284-f051fcd09816"/>
    <d v="2022-12-19T00:00:00"/>
    <x v="130"/>
    <d v="2022-12-19T00:00:00"/>
    <n v="-0.008090082"/>
    <n v="-0.008090082"/>
    <x v="1"/>
    <n v="4.114893617021276"/>
    <n v="-0.03328982678297872"/>
    <n v="-0.0332898267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1b2242ab72c2f17fbd507dbe22f0edf82d914cd96a567a426213425d16681"/>
    <n v="1"/>
    <n v="1"/>
  </r>
  <r>
    <s v="5fac17e0-6587-4808-82e8-c3372318ef60"/>
    <d v="2022-12-19T00:00:00"/>
    <x v="130"/>
    <d v="2022-12-19T00:00:00"/>
    <n v="-0.004959294800000001"/>
    <n v="-0.004959294800000001"/>
    <x v="1"/>
    <n v="4.114893617021276"/>
    <n v="-0.02040697051744681"/>
    <n v="-0.0204069705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25e9a1154c95dd29f65aca5c28e4600439a43ac58a0717821fb10995330056"/>
    <n v="1"/>
    <n v="1"/>
  </r>
  <r>
    <s v="b179f522-d977-40a8-a940-fe31bc1538cb"/>
    <d v="2022-12-19T00:00:00"/>
    <x v="130"/>
    <d v="2022-12-19T00:00:00"/>
    <n v="-0.0069993122"/>
    <n v="-0.0069993122"/>
    <x v="1"/>
    <n v="4.114893617021276"/>
    <n v="-0.02880142509531915"/>
    <n v="-0.02880142509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e45849055aa29d4934f04bc7cdd21f4d5abf821d24c37e64f88f8de38bc31"/>
    <n v="1"/>
    <n v="1"/>
  </r>
  <r>
    <s v="a2d13a19-1355-4ddd-97c8-ab4c5b3b5ca1"/>
    <d v="2022-12-19T00:00:00"/>
    <x v="130"/>
    <d v="2022-12-19T00:00:00"/>
    <n v="-0.014265504"/>
    <n v="-0.014265504"/>
    <x v="1"/>
    <n v="4.114893617021276"/>
    <n v="-0.05870103135319149"/>
    <n v="-0.0587010313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13ba81d370452ff1765aa5f3a5abefe6164a22a7952a936aca943effe28748"/>
    <n v="1"/>
    <n v="1"/>
  </r>
  <r>
    <s v="08a33eaf-f2bf-49db-896e-21141b67f5d6"/>
    <d v="2022-12-19T00:00:00"/>
    <x v="130"/>
    <d v="2022-12-19T00:00:00"/>
    <n v="-0.008809649400000001"/>
    <n v="-0.008809649400000001"/>
    <x v="1"/>
    <n v="4.114893617021276"/>
    <n v="-0.03625077008425532"/>
    <n v="-0.036250770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289db649eac1b0cc920c44410f4a163cf6fbe8cbac713ecce9636bab933f84"/>
    <n v="1"/>
    <n v="1"/>
  </r>
  <r>
    <s v="13bd666c-bf77-43f0-8691-88ada124069b"/>
    <d v="2022-12-19T00:00:00"/>
    <x v="130"/>
    <d v="2022-12-19T00:00:00"/>
    <n v="-0.0077788204"/>
    <n v="-0.0077788204"/>
    <x v="1"/>
    <n v="4.114893617021276"/>
    <n v="-0.03200901841191489"/>
    <n v="-0.03200901841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c2ff23d3fd05be1909e02c5903ceac109a314d45c7bf816668c618f9e16dc"/>
    <n v="1"/>
    <n v="1"/>
  </r>
  <r>
    <s v="c770f50b-2017-4879-9a11-400261f97880"/>
    <d v="2022-12-19T00:00:00"/>
    <x v="130"/>
    <d v="2022-12-19T00:00:00"/>
    <n v="-0.006045962"/>
    <n v="-0.006045962"/>
    <x v="1"/>
    <n v="4.114893617021276"/>
    <n v="-0.02487849044255319"/>
    <n v="-0.0248784904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43f14154446ed8cb7228d65a2b1865398b5cf87341524aafe04f53f2ce092"/>
    <n v="1"/>
    <n v="1"/>
  </r>
  <r>
    <s v="ed2f47b3-3f40-4b62-8716-845da645beaf"/>
    <d v="2022-12-19T00:00:00"/>
    <x v="130"/>
    <d v="2022-12-19T00:00:00"/>
    <n v="-0.014155908"/>
    <n v="-0.014155908"/>
    <x v="1"/>
    <n v="4.114893617021276"/>
    <n v="-0.05825005547234041"/>
    <n v="-0.058250055472340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d3ed947c181b53cabc05dcf6ab480092a854fd04778142e0629112d33668d7"/>
    <n v="1"/>
    <n v="1"/>
  </r>
  <r>
    <s v="61504b67-17d6-4718-a8f2-d635259656fa"/>
    <d v="2022-12-19T00:00:00"/>
    <x v="130"/>
    <d v="2022-12-19T00:00:00"/>
    <n v="-0.0095621851"/>
    <n v="-0.0095621851"/>
    <x v="1"/>
    <n v="4.114893617021276"/>
    <n v="-0.03934737443276595"/>
    <n v="-0.03934737443276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ae3095be83f57cd1ebdaa51d413f84d9c30b1545617da66279e81e8f020cb"/>
    <n v="1"/>
    <n v="1"/>
  </r>
  <r>
    <s v="478b216b-9c86-4ae8-a59b-d7f7301d11a8"/>
    <d v="2022-12-19T00:00:00"/>
    <x v="130"/>
    <d v="2022-12-19T00:00:00"/>
    <n v="-0.0210141784"/>
    <n v="-0.0210141784"/>
    <x v="1"/>
    <n v="4.114893617021276"/>
    <n v="-0.08647110856510637"/>
    <n v="-0.086471108565106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766cb04adfd4adeb352eb1ea53daf876ac21877ecf0263938158400a98e94"/>
    <n v="1"/>
    <n v="1"/>
  </r>
  <r>
    <s v="fa51a09a-b2ae-4789-ba06-d5268c232b13"/>
    <d v="2022-12-19T00:00:00"/>
    <x v="130"/>
    <d v="2022-12-19T00:00:00"/>
    <n v="-0.0110541132"/>
    <n v="-0.0110541132"/>
    <x v="1"/>
    <n v="4.114893617021276"/>
    <n v="-0.04548649984851064"/>
    <n v="-0.04548649984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a71821da0ab3583736b3864f3809689c0c0760472e33f4f114a5b866700caf"/>
    <n v="1"/>
    <n v="1"/>
  </r>
  <r>
    <s v="c30d5b82-9430-44b7-a98c-fc6da4f69eb5"/>
    <d v="2022-12-19T00:00:00"/>
    <x v="130"/>
    <d v="2022-12-19T00:00:00"/>
    <n v="-0.0138967296"/>
    <n v="-0.0138967296"/>
    <x v="1"/>
    <n v="4.114893617021276"/>
    <n v="-0.05718356392851063"/>
    <n v="-0.05718356392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767234d24628b2c1c71aa341268a976c9fa0bb823cba7ddef3ee334e4cbc63"/>
    <n v="1"/>
    <n v="1"/>
  </r>
  <r>
    <s v="c15bf689-a63c-4674-afa7-3ec6699a119a"/>
    <d v="2022-12-19T00:00:00"/>
    <x v="130"/>
    <d v="2022-12-19T00:00:00"/>
    <n v="-0.0170581544"/>
    <n v="-0.0170581544"/>
    <x v="1"/>
    <n v="4.114893617021276"/>
    <n v="-0.07019249065872341"/>
    <n v="-0.0701924906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bdedd58f2b81d93c6d8f1f77fee305726954cf9b78215313f2b4d38b788e3d"/>
    <n v="1"/>
    <n v="1"/>
  </r>
  <r>
    <s v="c57ab78d-f34e-4a0e-9ad5-4be55bc5baa6"/>
    <d v="2022-12-19T00:00:00"/>
    <x v="130"/>
    <d v="2022-12-19T00:00:00"/>
    <n v="-0.0151409184"/>
    <n v="-0.0151409184"/>
    <x v="1"/>
    <n v="4.114893617021276"/>
    <n v="-0.06230326847999999"/>
    <n v="-0.06230326847999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97354aae11157d9c8a2c4169cb0db223e15136a0a61f6dc6e32276d66ed523"/>
    <n v="1"/>
    <n v="1"/>
  </r>
  <r>
    <s v="95401f89-77f0-4ad8-8331-0f02e36a64a4"/>
    <d v="2022-12-19T00:00:00"/>
    <x v="130"/>
    <d v="2022-12-19T00:00:00"/>
    <n v="-0.0094403215"/>
    <n v="-0.0094403215"/>
    <x v="1"/>
    <n v="4.114893617021276"/>
    <n v="-0.03884591868297872"/>
    <n v="-0.0388459186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49f19311228277575ec99de5384b1f4a93a626e5d9580d4e3df80b66fef8d3"/>
    <n v="1"/>
    <n v="1"/>
  </r>
  <r>
    <s v="3975"/>
    <d v="2022-12-18T00:00:00"/>
    <x v="131"/>
    <d v="2022-12-18T00:00:00"/>
    <n v="-40.38"/>
    <n v="-40.38"/>
    <x v="0"/>
    <n v="1"/>
    <n v="-40.38"/>
    <n v="-40.38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dead6154-2a14-48bd-a25f-240d770232c4"/>
    <d v="2022-12-18T00:00:00"/>
    <x v="131"/>
    <d v="2022-12-18T00:00:00"/>
    <n v="0.000525"/>
    <n v="0.000525"/>
    <x v="2"/>
    <n v="6263.414634146342"/>
    <n v="3.28829268292683"/>
    <n v="3.2882926829268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6678506e572929909a8aad2e89a0552679ce85c535692baf37bb6fa48ba95dc6"/>
    <n v="1"/>
    <n v="1"/>
  </r>
  <r>
    <s v="3976"/>
    <d v="2022-12-17T00:00:00"/>
    <x v="132"/>
    <d v="2022-12-17T00:00:00"/>
    <n v="-3383.47"/>
    <n v="-3383.47"/>
    <x v="0"/>
    <n v="1"/>
    <n v="-3383.47"/>
    <n v="-3383.47"/>
    <n v="1"/>
    <m/>
    <s v="Conta Simples"/>
    <s v="Narreal Brewhouse Restaurante Ltda"/>
    <n v="100"/>
    <m/>
    <s v="Narreal Brewhouse Restaurante Ltda"/>
    <m/>
    <s v="Festa de Final de Ano"/>
    <m/>
    <s v="Conta Simples"/>
    <m/>
    <x v="131"/>
    <s v="Outros"/>
    <s v="People"/>
    <s v="People"/>
    <s v="People"/>
    <x v="17"/>
    <m/>
    <m/>
    <n v="0"/>
    <n v="0"/>
  </r>
  <r>
    <s v="3977"/>
    <d v="2022-12-17T00:00:00"/>
    <x v="132"/>
    <d v="2022-12-17T00:00:00"/>
    <n v="-115.4"/>
    <n v="-115.4"/>
    <x v="0"/>
    <n v="1"/>
    <n v="-115.4"/>
    <n v="-115.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78"/>
    <d v="2022-12-15T00:00:00"/>
    <x v="133"/>
    <d v="2022-12-15T00:00:00"/>
    <n v="-14.33"/>
    <n v="-14.33"/>
    <x v="0"/>
    <n v="1"/>
    <n v="-14.33"/>
    <n v="-14.3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79"/>
    <d v="2022-12-15T00:00:00"/>
    <x v="133"/>
    <d v="2022-12-15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Caixinha de Final de Ano dos Porteiros"/>
    <m/>
    <s v="Btg - Conta Corrente"/>
    <m/>
    <x v="132"/>
    <s v="Outros"/>
    <s v="Others"/>
    <s v="Administrative Costs"/>
    <s v="Administrative Costs"/>
    <x v="5"/>
    <m/>
    <m/>
    <n v="0"/>
    <n v="0"/>
  </r>
  <r>
    <s v="699"/>
    <d v="2022-12-15T00:00:00"/>
    <x v="133"/>
    <d v="2022-12-15T00:00:00"/>
    <n v="2200"/>
    <n v="2200"/>
    <x v="0"/>
    <n v="1"/>
    <n v="2200"/>
    <n v="22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0"/>
    <d v="2022-12-15T00:00:00"/>
    <x v="133"/>
    <d v="2022-12-15T00:00:00"/>
    <n v="-2200"/>
    <n v="-2200"/>
    <x v="0"/>
    <n v="1"/>
    <n v="-2200"/>
    <n v="-2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75"/>
    <d v="2022-12-14T00:00:00"/>
    <x v="134"/>
    <d v="2022-12-14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Nov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980"/>
    <d v="2022-12-14T00:00:00"/>
    <x v="134"/>
    <d v="2022-12-14T00:00:00"/>
    <n v="-1586.97"/>
    <n v="-1586.97"/>
    <x v="0"/>
    <n v="1"/>
    <n v="-1586.97"/>
    <n v="-1586.97"/>
    <n v="1"/>
    <m/>
    <s v="Btg - Conta Corrente"/>
    <s v="Lojas Americanas S.A."/>
    <n v="100"/>
    <m/>
    <s v="Lojas Americanas S.A."/>
    <m/>
    <s v="Compra de Monitores para 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1"/>
    <d v="2022-12-14T00:00:00"/>
    <x v="134"/>
    <d v="2022-12-14T00:00:00"/>
    <n v="-16666"/>
    <n v="-16666"/>
    <x v="0"/>
    <n v="1"/>
    <n v="-16666"/>
    <n v="-16666"/>
    <n v="1"/>
    <m/>
    <s v="Btg - Conta Corrente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10"/>
    <s v="Aporte"/>
    <s v="Investment"/>
    <s v="Investment Subscription"/>
    <s v="Investment Subscription"/>
    <x v="15"/>
    <m/>
    <m/>
    <n v="0"/>
    <n v="0"/>
  </r>
  <r>
    <s v="3982"/>
    <d v="2022-12-14T00:00:00"/>
    <x v="134"/>
    <d v="2022-12-14T00:00:00"/>
    <n v="-1899.05"/>
    <n v="-1899.05"/>
    <x v="0"/>
    <n v="1"/>
    <n v="-1899.05"/>
    <n v="-1899.05"/>
    <n v="1"/>
    <m/>
    <s v="Btg - Conta Corrente"/>
    <s v="Lojas Americanas S.A."/>
    <n v="100"/>
    <m/>
    <s v="Lojas Americanas S.A."/>
    <m/>
    <s v="Compra de Monitor para O Gab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3"/>
    <d v="2022-12-14T00:00:00"/>
    <x v="134"/>
    <d v="2022-12-14T00:00:00"/>
    <n v="-114.28"/>
    <n v="-114.28"/>
    <x v="0"/>
    <n v="1"/>
    <n v="-114.28"/>
    <n v="-114.2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4"/>
    <d v="2022-12-14T00:00:00"/>
    <x v="134"/>
    <d v="2022-12-14T00:00:00"/>
    <n v="-1028.58"/>
    <n v="-1028.58"/>
    <x v="0"/>
    <n v="1"/>
    <n v="-1028.58"/>
    <n v="-1028.5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5"/>
    <d v="2022-12-14T00:00:00"/>
    <x v="134"/>
    <d v="2022-12-14T00:00:00"/>
    <n v="-320"/>
    <n v="-320"/>
    <x v="0"/>
    <n v="1"/>
    <n v="-320"/>
    <n v="-320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6"/>
    <d v="2022-12-13T00:00:00"/>
    <x v="135"/>
    <d v="2022-12-13T00:00:00"/>
    <n v="1041.87"/>
    <n v="1041.87"/>
    <x v="0"/>
    <n v="1"/>
    <n v="1041.87"/>
    <n v="1041.87"/>
    <n v="1"/>
    <m/>
    <s v="Lumx Studios S/A"/>
    <s v="Btg - Conta Corrente"/>
    <n v="100"/>
    <s v="Comercial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86"/>
    <d v="2022-12-13T00:00:00"/>
    <x v="135"/>
    <d v="2022-12-13T00:00:00"/>
    <n v="-170.05"/>
    <n v="-170.05"/>
    <x v="0"/>
    <n v="1"/>
    <n v="-170.05"/>
    <n v="-170.05"/>
    <n v="1"/>
    <m/>
    <s v="Mercado Pago"/>
    <s v="Mercadolivre.com Atividades de Internet Ltda"/>
    <n v="100"/>
    <m/>
    <s v="Mercadolivre.com Atividades de Internet Ltda"/>
    <m/>
    <s v="Compra de Hub Usbc para O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3987"/>
    <d v="2022-12-13T00:00:00"/>
    <x v="135"/>
    <d v="2022-12-13T00:00:00"/>
    <n v="-10794"/>
    <n v="-10794"/>
    <x v="0"/>
    <n v="1"/>
    <n v="-10794"/>
    <n v="-10794"/>
    <n v="1"/>
    <m/>
    <s v="Btg - Conta Corrente"/>
    <s v="Lojas Americanas S.A."/>
    <n v="100"/>
    <m/>
    <s v="Lojas Americanas S.A."/>
    <m/>
    <s v="Compra Computadores pr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8"/>
    <d v="2022-12-13T00:00:00"/>
    <x v="135"/>
    <d v="2022-12-13T00:00:00"/>
    <n v="-954.77"/>
    <n v="-954.77"/>
    <x v="0"/>
    <n v="1"/>
    <n v="-954.77"/>
    <n v="-954.77"/>
    <n v="1"/>
    <m/>
    <s v="Btg - Conta Corrente"/>
    <s v="Matheus Henrique Carvalho Rocha"/>
    <n v="100"/>
    <m/>
    <s v="Matheus Henrique Carvalho Rocha"/>
    <m/>
    <s v="Airbnb Matheus (Po) no Rio"/>
    <m/>
    <s v="Btg - Conta Corrente"/>
    <m/>
    <x v="84"/>
    <s v="Despesa Comercial"/>
    <s v="Comercial"/>
    <s v="Operating Costs"/>
    <s v="Operating Costs"/>
    <x v="6"/>
    <m/>
    <m/>
    <n v="0"/>
    <n v="0"/>
  </r>
  <r>
    <s v="3989"/>
    <d v="2022-12-13T00:00:00"/>
    <x v="135"/>
    <d v="2022-12-13T00:00:00"/>
    <n v="-19.3"/>
    <n v="-19.3"/>
    <x v="0"/>
    <n v="1"/>
    <n v="-19.3"/>
    <n v="-19.3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3b468880-f357-484f-a093-d902c1d02b40"/>
    <d v="2022-12-13T00:00:00"/>
    <x v="135"/>
    <d v="2022-12-13T00:00:00"/>
    <n v="-0.0254259056"/>
    <n v="-0.0254259056"/>
    <x v="1"/>
    <n v="4.84329140461216"/>
    <n v="-0.1231450700469602"/>
    <n v="-0.12314507004696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59187808be6ccb81c3c9d68494d652eb127d6a54d29ef6afe9e8e9bd6f188"/>
    <n v="1"/>
    <n v="1"/>
  </r>
  <r>
    <s v="bfca770b-476b-460c-9ab5-778817eafa87"/>
    <d v="2022-12-13T00:00:00"/>
    <x v="135"/>
    <d v="2022-12-13T00:00:00"/>
    <n v="0.00075"/>
    <n v="0.00075"/>
    <x v="2"/>
    <n v="6905.974842767297"/>
    <n v="5.179481132075472"/>
    <n v="5.17948113207547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9b257679ca1146cce27a532c556beca7233816ddff23eb31e97de18227e44dd"/>
    <n v="1"/>
    <n v="1"/>
  </r>
  <r>
    <s v="3990"/>
    <d v="2022-12-12T00:00:00"/>
    <x v="136"/>
    <d v="2022-12-12T00:00:00"/>
    <n v="-2500"/>
    <n v="-2500"/>
    <x v="0"/>
    <n v="1"/>
    <n v="-2500"/>
    <n v="-2500"/>
    <n v="1"/>
    <m/>
    <s v="Btg - Conta Corrente"/>
    <s v="Axm Services Ltda"/>
    <n v="100"/>
    <m/>
    <s v="Axm Services Ltda"/>
    <m/>
    <s v="Serviço Extra de Reprocessamento - Baixa por Conciliação"/>
    <m/>
    <s v="Btg - Conta Corrente"/>
    <m/>
    <x v="69"/>
    <s v="Contabilidade"/>
    <s v="Others"/>
    <s v="Operating Costs"/>
    <s v="Operating Costs"/>
    <x v="0"/>
    <m/>
    <m/>
    <n v="0"/>
    <n v="0"/>
  </r>
  <r>
    <s v="3991"/>
    <d v="2022-12-12T00:00:00"/>
    <x v="136"/>
    <d v="2022-12-12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992"/>
    <d v="2022-12-12T00:00:00"/>
    <x v="136"/>
    <d v="2022-12-12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- Baixa por Conciliaçã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993"/>
    <d v="2022-12-12T00:00:00"/>
    <x v="136"/>
    <d v="2022-12-12T00:00:00"/>
    <n v="-100.62"/>
    <n v="-100.62"/>
    <x v="0"/>
    <n v="1"/>
    <n v="-100.62"/>
    <n v="-100.62"/>
    <n v="1"/>
    <m/>
    <s v="Conta Simples"/>
    <s v="Mlabs Software S.A."/>
    <n v="100"/>
    <m/>
    <s v="Mlabs Software S.A."/>
    <m/>
    <s v="Plataforma de Análise de Resultados de Marketing"/>
    <m/>
    <s v="Conta Simples"/>
    <m/>
    <x v="133"/>
    <s v="Despesa de Marketing"/>
    <s v="Marketing"/>
    <s v="Operating Costs"/>
    <s v="Operating Costs"/>
    <x v="8"/>
    <m/>
    <m/>
    <n v="0"/>
    <n v="0"/>
  </r>
  <r>
    <s v="3994"/>
    <d v="2022-12-12T00:00:00"/>
    <x v="136"/>
    <d v="2022-12-12T00:00:00"/>
    <n v="-29"/>
    <n v="-29"/>
    <x v="0"/>
    <n v="1"/>
    <n v="-29"/>
    <n v="-29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04018712-9986-45f9-b826-b91ed6eeae2c"/>
    <d v="2022-12-12T00:00:00"/>
    <x v="136"/>
    <d v="2022-12-12T00:00:00"/>
    <n v="-0.019329492"/>
    <n v="-0.019329492"/>
    <x v="1"/>
    <n v="4.784138655462185"/>
    <n v="-0.09247496986764707"/>
    <n v="-0.09247496986764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a35fc3092f112eb80941d49cc4e0003df3e24743dc06bf191ad45cb1b4cb1"/>
    <n v="1"/>
    <n v="1"/>
  </r>
  <r>
    <s v="c5c53886-fbcf-4c1c-adf2-33c414d374e0"/>
    <d v="2022-12-12T00:00:00"/>
    <x v="136"/>
    <d v="2022-12-12T00:00:00"/>
    <n v="-0.0100185448"/>
    <n v="-0.0100185448"/>
    <x v="1"/>
    <n v="4.784138655462185"/>
    <n v="-0.04793010744915967"/>
    <n v="-0.047930107449159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d369df30156fc3a4736a00704f8055f0a0fe452b8fe79658dbfb716c200f7e"/>
    <n v="1"/>
    <n v="1"/>
  </r>
  <r>
    <s v="8d7dc253-714b-4d60-8081-8a2980dcea89"/>
    <d v="2022-12-12T00:00:00"/>
    <x v="136"/>
    <d v="2022-12-12T00:00:00"/>
    <n v="-0.0117091408"/>
    <n v="-0.0117091408"/>
    <x v="1"/>
    <n v="4.784138655462185"/>
    <n v="-0.05601815312352942"/>
    <n v="-0.05601815312352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a6e7212131c433b37284fe5001a27bc135afd49cbc45121b17f331c86f0828"/>
    <n v="1"/>
    <n v="1"/>
  </r>
  <r>
    <s v="77733fd7-849d-4ef8-8390-55c3e2d428fb"/>
    <d v="2022-12-12T00:00:00"/>
    <x v="136"/>
    <d v="2022-12-12T00:00:00"/>
    <n v="-0.02990316"/>
    <n v="-0.02990316"/>
    <x v="1"/>
    <n v="4.784138655462185"/>
    <n v="-0.1430608636764706"/>
    <n v="-0.14306086367647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9936e7c1c673234501d97c2b6bc78e97b6945888d8ef78ad442c81ac9cc8d5"/>
    <n v="1"/>
    <n v="1"/>
  </r>
  <r>
    <s v="fac98673-d998-4691-b404-dc33dd62e298"/>
    <d v="2022-12-12T00:00:00"/>
    <x v="136"/>
    <d v="2022-12-12T00:00:00"/>
    <n v="-0.014147863"/>
    <n v="-0.014147863"/>
    <x v="1"/>
    <n v="4.784138655462185"/>
    <n v="-0.0676853382704832"/>
    <n v="-0.067685338270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19a4dcaa660e28de2f9438d5dc1fe414a1844572586ce8357571123eedb353"/>
    <n v="1"/>
    <n v="1"/>
  </r>
  <r>
    <s v="3995"/>
    <d v="2022-12-11T00:00:00"/>
    <x v="137"/>
    <d v="2022-12-11T00:00:00"/>
    <n v="-254.32"/>
    <n v="-254.32"/>
    <x v="0"/>
    <n v="1"/>
    <n v="-254.32"/>
    <n v="-254.3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96"/>
    <d v="2022-12-11T00:00:00"/>
    <x v="137"/>
    <d v="2022-12-11T00:00:00"/>
    <n v="-257.17"/>
    <n v="-257.17"/>
    <x v="0"/>
    <n v="1"/>
    <n v="-257.17"/>
    <n v="-257.1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ece2ad5b-cb6f-46d3-bd17-a7448a92eeb2"/>
    <d v="2022-12-10T00:00:00"/>
    <x v="138"/>
    <d v="2022-12-10T00:00:00"/>
    <n v="-0.1871392244259647"/>
    <n v="-0.1871392244259647"/>
    <x v="1"/>
    <n v="4.75746464117339"/>
    <n v="-0.8903082431831386"/>
    <n v="-0.890308243183138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2da5e88f7b4840d363752239fa094db7f43c5162f932d0c0e175560845622c5"/>
    <n v="1"/>
    <n v="1"/>
  </r>
  <r>
    <s v="3997"/>
    <d v="2022-12-09T00:00:00"/>
    <x v="139"/>
    <d v="2022-12-09T00:00:00"/>
    <n v="-538.62"/>
    <n v="-538.62"/>
    <x v="0"/>
    <n v="1"/>
    <n v="-538.62"/>
    <n v="-538.62"/>
    <n v="1"/>
    <m/>
    <s v="Btg - Conta Corrente"/>
    <s v="Gabriel Polverelli Nogueira"/>
    <n v="100"/>
    <s v="Tecnologia"/>
    <s v="Gabriel Polverelli Nogueira"/>
    <m/>
    <s v="Custo para Inserir App do Proof na Apple Store"/>
    <m/>
    <s v="Btg - Conta Corrente"/>
    <m/>
    <x v="114"/>
    <s v="Software"/>
    <s v="Technology &amp; Infrastructure"/>
    <s v="Technology &amp; Infrastructure"/>
    <s v="Technology &amp; Infrastructure"/>
    <x v="3"/>
    <m/>
    <m/>
    <n v="0"/>
    <n v="0"/>
  </r>
  <r>
    <s v="3998"/>
    <d v="2022-12-09T00:00:00"/>
    <x v="139"/>
    <d v="2022-12-09T00:00:00"/>
    <n v="-1721.95"/>
    <n v="-1721.95"/>
    <x v="0"/>
    <n v="1"/>
    <n v="-1721.95"/>
    <n v="-1721.9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99"/>
    <d v="2022-12-09T00:00:00"/>
    <x v="139"/>
    <d v="2022-12-09T00:00:00"/>
    <n v="-12500"/>
    <n v="-12500"/>
    <x v="0"/>
    <n v="1"/>
    <n v="-12500"/>
    <n v="-125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700"/>
    <d v="2022-12-09T00:00:00"/>
    <x v="139"/>
    <d v="2022-12-09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1"/>
    <d v="2022-12-09T00:00:00"/>
    <x v="139"/>
    <d v="2022-12-09T00:00:00"/>
    <n v="-10000"/>
    <n v="-10000"/>
    <x v="0"/>
    <n v="1"/>
    <n v="-10000"/>
    <n v="-1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9a76229-ea4f-4c0e-84b7-6680ce1feb41"/>
    <d v="2022-12-09T00:00:00"/>
    <x v="139"/>
    <d v="2022-12-09T00:00:00"/>
    <n v="0"/>
    <n v="0"/>
    <x v="3"/>
    <n v="6636.626379400946"/>
    <n v="0"/>
    <n v="0"/>
    <n v="1"/>
    <m/>
    <s v="Michel Goldberg"/>
    <s v="Gnosis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cae2a04d-6108-4e83-a83d-ac2ae0bde979"/>
    <d v="2022-12-09T00:00:00"/>
    <x v="139"/>
    <d v="2022-12-09T00:00:00"/>
    <n v="-0.0018821255886521"/>
    <n v="-0.0018821255886521"/>
    <x v="3"/>
    <n v="6636.626379400946"/>
    <n v="-12.49096433099406"/>
    <n v="-12.49096433099406"/>
    <n v="1"/>
    <m/>
    <s v="Michel Goldberg"/>
    <s v="Gnosis"/>
    <m/>
    <m/>
    <m/>
    <m/>
    <s v="Finder Fee pago ao Diego Borgo pelo projeto do Penta Hotels"/>
    <m/>
    <s v="Michel Goldberg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106225dd-ce24-49fb-a0e3-45a909a52294"/>
    <d v="2022-12-09T00:00:00"/>
    <x v="139"/>
    <d v="2022-12-09T00:00:00"/>
    <n v="-0.07384443041599029"/>
    <n v="-0.07384443041599029"/>
    <x v="1"/>
    <n v="4.780346820809248"/>
    <n v="-0.3530019881735489"/>
    <n v="-0.353001988173548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35b3adee59393de7c967791f9cb1071cf948ed5089df7e6f52bbf8e95281559"/>
    <n v="1"/>
    <n v="1"/>
  </r>
  <r>
    <s v="f1e3e8f0-efb9-4d99-9614-cbca3c922d9c"/>
    <d v="2022-12-09T00:00:00"/>
    <x v="139"/>
    <d v="2022-12-09T00:00:00"/>
    <n v="2354.20301"/>
    <n v="2354.20301"/>
    <x v="5"/>
    <n v="5.254860746190226"/>
    <n v="12371.00898581188"/>
    <n v="12371.00898581188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c98258f2-552f-4fca-b7ea-cf862edaaeac"/>
    <d v="2022-12-09T00:00:00"/>
    <x v="139"/>
    <d v="2022-12-09T00:00:00"/>
    <n v="-2000"/>
    <n v="-2000"/>
    <x v="5"/>
    <n v="5.254860746190226"/>
    <n v="-10509.72149238045"/>
    <n v="-10509.72149238045"/>
    <n v="1"/>
    <m/>
    <s v="Gnosis"/>
    <s v="Diego Borgo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4000"/>
    <d v="2022-12-08T00:00:00"/>
    <x v="140"/>
    <d v="2022-12-08T00:00:00"/>
    <n v="-1237.99"/>
    <n v="-1237.99"/>
    <x v="0"/>
    <n v="1"/>
    <n v="-1237.99"/>
    <n v="-1237.9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001"/>
    <d v="2022-12-08T00:00:00"/>
    <x v="140"/>
    <d v="2022-12-08T00:00:00"/>
    <n v="-7.19"/>
    <n v="-7.19"/>
    <x v="0"/>
    <n v="1"/>
    <n v="-7.19"/>
    <n v="-7.19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02"/>
    <d v="2022-12-08T00:00:00"/>
    <x v="140"/>
    <d v="2022-12-08T00:00:00"/>
    <n v="-1753.5"/>
    <n v="-1753.5"/>
    <x v="0"/>
    <n v="1"/>
    <n v="-1753.5"/>
    <n v="-1753.5"/>
    <n v="1"/>
    <m/>
    <s v="Conta Simples"/>
    <s v="Caio Barbosa Zacarias"/>
    <n v="100"/>
    <s v="Comercial"/>
    <s v="Caio Barbosa Zacarias"/>
    <m/>
    <s v="Hospedagem Caio"/>
    <m/>
    <s v="Conta Simples"/>
    <m/>
    <x v="96"/>
    <s v="Gestão - Hotel"/>
    <s v="Gestão"/>
    <s v="Governance"/>
    <s v="Governance"/>
    <x v="6"/>
    <m/>
    <m/>
    <n v="0"/>
    <n v="0"/>
  </r>
  <r>
    <s v="4003"/>
    <d v="2022-12-08T00:00:00"/>
    <x v="140"/>
    <d v="2022-12-08T00:00:00"/>
    <n v="-34.87"/>
    <n v="-34.87"/>
    <x v="0"/>
    <n v="1"/>
    <n v="-34.87"/>
    <n v="-34.87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4004"/>
    <d v="2022-12-07T00:00:00"/>
    <x v="141"/>
    <d v="2022-12-07T00:00:00"/>
    <n v="-404.99"/>
    <n v="-404.99"/>
    <x v="0"/>
    <n v="1"/>
    <n v="-404.99"/>
    <n v="-404.99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005"/>
    <d v="2022-12-07T00:00:00"/>
    <x v="141"/>
    <d v="2022-12-07T00:00:00"/>
    <n v="-260.98"/>
    <n v="-260.98"/>
    <x v="0"/>
    <n v="1"/>
    <n v="-260.98"/>
    <n v="-260.98"/>
    <n v="1"/>
    <m/>
    <s v="Btg - Conta Corrente"/>
    <s v="Light Servicos de Eletricidade S A"/>
    <n v="100"/>
    <m/>
    <s v="Light Servicos de Eletricidade S A"/>
    <m/>
    <s v="Conta de Luz - Baixa por Conciliação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06"/>
    <d v="2022-12-07T00:00:00"/>
    <x v="141"/>
    <d v="2022-12-07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007"/>
    <d v="2022-12-07T00:00:00"/>
    <x v="141"/>
    <d v="2022-12-07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  - Baixa por Conciliação"/>
    <m/>
    <s v="Btg - Conta Corrente"/>
    <m/>
    <x v="0"/>
    <s v="Contabilidade"/>
    <s v="Others"/>
    <s v="Operating Costs"/>
    <s v="Operating Costs"/>
    <x v="0"/>
    <m/>
    <m/>
    <n v="0"/>
    <n v="0"/>
  </r>
  <r>
    <s v="4008"/>
    <d v="2022-12-07T00:00:00"/>
    <x v="141"/>
    <d v="2022-12-07T00:00:00"/>
    <n v="-60.2"/>
    <n v="-60.2"/>
    <x v="0"/>
    <n v="1"/>
    <n v="-60.2"/>
    <n v="-60.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09"/>
    <d v="2022-12-07T00:00:00"/>
    <x v="141"/>
    <d v="2022-12-07T00:00:00"/>
    <n v="-27.2"/>
    <n v="-27.2"/>
    <x v="0"/>
    <n v="1"/>
    <n v="-27.2"/>
    <n v="-27.2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0"/>
    <d v="2022-12-07T00:00:00"/>
    <x v="141"/>
    <d v="2022-12-07T00:00:00"/>
    <n v="-66.56999999999999"/>
    <n v="-66.56999999999999"/>
    <x v="0"/>
    <n v="1"/>
    <n v="-66.56999999999999"/>
    <n v="-66.56999999999999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11"/>
    <d v="2022-12-07T00:00:00"/>
    <x v="141"/>
    <d v="2022-12-07T00:00:00"/>
    <n v="-7.22"/>
    <n v="-7.22"/>
    <x v="0"/>
    <n v="1"/>
    <n v="-7.22"/>
    <n v="-7.22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12"/>
    <d v="2022-12-07T00:00:00"/>
    <x v="141"/>
    <d v="2022-12-07T00:00:00"/>
    <n v="-28.4"/>
    <n v="-28.4"/>
    <x v="0"/>
    <n v="1"/>
    <n v="-28.4"/>
    <n v="-28.4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3"/>
    <d v="2022-12-07T00:00:00"/>
    <x v="141"/>
    <d v="2022-12-07T00:00:00"/>
    <n v="-5.68"/>
    <n v="-5.68"/>
    <x v="0"/>
    <n v="1"/>
    <n v="-5.68"/>
    <n v="-5.68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4014"/>
    <d v="2022-12-07T00:00:00"/>
    <x v="141"/>
    <d v="2022-12-07T00:00:00"/>
    <n v="-142.11"/>
    <n v="-142.11"/>
    <x v="0"/>
    <n v="1"/>
    <n v="-142.11"/>
    <n v="-142.11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701"/>
    <d v="2022-12-07T00:00:00"/>
    <x v="141"/>
    <d v="2022-12-07T00:00:00"/>
    <n v="12000"/>
    <n v="12000"/>
    <x v="0"/>
    <n v="1"/>
    <n v="12000"/>
    <n v="1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2"/>
    <d v="2022-12-07T00:00:00"/>
    <x v="141"/>
    <d v="2022-12-07T00:00:00"/>
    <n v="10500"/>
    <n v="10500"/>
    <x v="0"/>
    <n v="1"/>
    <n v="10500"/>
    <n v="105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3"/>
    <d v="2022-12-07T00:00:00"/>
    <x v="141"/>
    <d v="2022-12-0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2"/>
    <d v="2022-12-07T00:00:00"/>
    <x v="141"/>
    <d v="2022-12-07T00:00:00"/>
    <n v="-12000"/>
    <n v="-12000"/>
    <x v="0"/>
    <n v="1"/>
    <n v="-12000"/>
    <n v="-1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3"/>
    <d v="2022-12-07T00:00:00"/>
    <x v="141"/>
    <d v="2022-12-0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4"/>
    <d v="2022-12-07T00:00:00"/>
    <x v="141"/>
    <d v="2022-12-07T00:00:00"/>
    <n v="-10500"/>
    <n v="-10500"/>
    <x v="0"/>
    <n v="1"/>
    <n v="-10500"/>
    <n v="-10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288bb28d-28c8-41d5-ad86-df75174e4425"/>
    <d v="2022-12-07T00:00:00"/>
    <x v="141"/>
    <d v="2022-12-07T00:00:00"/>
    <n v="-0.0167235307"/>
    <n v="-0.0167235307"/>
    <x v="1"/>
    <n v="4.71233595800525"/>
    <n v="-0.07880689506241471"/>
    <n v="-0.078806895062414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4e13754f169bcf5da5d7fb51b1ef46357cf1c50b25c2a7b97b887cfb74eb7d"/>
    <n v="1"/>
    <n v="1"/>
  </r>
  <r>
    <s v="e919e279-e458-400c-99fc-1942fd8546e2"/>
    <d v="2022-12-07T00:00:00"/>
    <x v="141"/>
    <d v="2022-12-07T00:00:00"/>
    <n v="-0.0143346105"/>
    <n v="-0.0143346105"/>
    <x v="1"/>
    <n v="4.71233595800525"/>
    <n v="-0.0675495005031496"/>
    <n v="-0.06754950050314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e263a73c6759e72784f55fdbbb1f024401a8d583298eb34559bb648bf4ce62"/>
    <n v="1"/>
    <n v="1"/>
  </r>
  <r>
    <s v="5a0948ca-4a19-47be-af90-8075af71fec5"/>
    <d v="2022-12-07T00:00:00"/>
    <x v="141"/>
    <d v="2022-12-07T00:00:00"/>
    <n v="-0.031920883"/>
    <n v="-0.031920883"/>
    <x v="1"/>
    <n v="4.71233595800525"/>
    <n v="-0.1504219247721785"/>
    <n v="-0.15042192477217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613d4dbc1d18873f615c230dab3c1180ed69a647c1167c8cad8d34445af255"/>
    <n v="1"/>
    <n v="1"/>
  </r>
  <r>
    <s v="377"/>
    <d v="2022-12-06T00:00:00"/>
    <x v="142"/>
    <d v="2022-12-06T00:00:00"/>
    <n v="51793.24"/>
    <n v="51793.24"/>
    <x v="0"/>
    <n v="1"/>
    <n v="51793.24"/>
    <n v="51793.24"/>
    <n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36"/>
    <s v="Receita Setup Fee"/>
    <s v="Non Recurrent"/>
    <s v="Operating Revenue"/>
    <s v="Operating Revenue"/>
    <x v="12"/>
    <m/>
    <m/>
    <n v="0"/>
    <n v="0"/>
  </r>
  <r>
    <s v="378"/>
    <d v="2022-12-06T00:00:00"/>
    <x v="142"/>
    <d v="2022-12-06T00:00:00"/>
    <n v="1200.98"/>
    <n v="1200.98"/>
    <x v="0"/>
    <n v="1"/>
    <n v="1200.98"/>
    <n v="1200.98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4015"/>
    <d v="2022-12-06T00:00:00"/>
    <x v="142"/>
    <d v="2022-12-06T00:00:00"/>
    <n v="-85.28"/>
    <n v="-85.28"/>
    <x v="0"/>
    <n v="1"/>
    <n v="-85.28"/>
    <n v="-85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016"/>
    <d v="2022-12-06T00:00:00"/>
    <x v="142"/>
    <d v="2022-12-06T00:00:00"/>
    <n v="-147.17"/>
    <n v="-147.17"/>
    <x v="0"/>
    <n v="1"/>
    <n v="-147.17"/>
    <n v="-147.17"/>
    <n v="1"/>
    <m/>
    <s v="Conta Simples"/>
    <s v="Buser Brasil Tecnologia Ltda."/>
    <n v="100"/>
    <m/>
    <s v="Buser Brasil Tecnologia Ltda."/>
    <m/>
    <s v="Compra de Passagem para O Caio Ir para São Paulo"/>
    <m/>
    <s v="Conta Simples"/>
    <m/>
    <x v="112"/>
    <s v="Despesa Comercial"/>
    <s v="Comercial"/>
    <s v="Operating Costs"/>
    <s v="Operating Costs"/>
    <x v="6"/>
    <m/>
    <m/>
    <n v="0"/>
    <n v="0"/>
  </r>
  <r>
    <s v="704"/>
    <d v="2022-12-06T00:00:00"/>
    <x v="142"/>
    <d v="2022-12-06T00:00:00"/>
    <n v="51793.24"/>
    <n v="51793.24"/>
    <x v="0"/>
    <n v="1"/>
    <n v="51793.24"/>
    <n v="51793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5"/>
    <d v="2022-12-06T00:00:00"/>
    <x v="142"/>
    <d v="2022-12-06T00:00:00"/>
    <n v="1200.98"/>
    <n v="1200.98"/>
    <x v="0"/>
    <n v="1"/>
    <n v="1200.98"/>
    <n v="1200.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5"/>
    <d v="2022-12-06T00:00:00"/>
    <x v="142"/>
    <d v="2022-12-06T00:00:00"/>
    <n v="-1200.98"/>
    <n v="-1200.98"/>
    <x v="0"/>
    <n v="1"/>
    <n v="-1200.98"/>
    <n v="-1200.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6"/>
    <d v="2022-12-06T00:00:00"/>
    <x v="142"/>
    <d v="2022-12-06T00:00:00"/>
    <n v="-51793.24"/>
    <n v="-51793.24"/>
    <x v="0"/>
    <n v="1"/>
    <n v="-51793.24"/>
    <n v="-51793.2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53350dac-fa1d-4a26-8816-fe05378d7d15"/>
    <d v="2022-12-06T00:00:00"/>
    <x v="142"/>
    <d v="2022-12-06T00:00:00"/>
    <n v="-0.0030323856"/>
    <n v="-0.0030323856"/>
    <x v="1"/>
    <n v="4.828511309836928"/>
    <n v="-0.01464190816538664"/>
    <n v="-0.01464190816538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535957c232c2d2415bc15e349c0c0a05448dbbd024ff579afd7535fa7a656"/>
    <n v="1"/>
    <n v="1"/>
  </r>
  <r>
    <s v="8053317d-0673-4fb4-91c7-8ad34c9a55d0"/>
    <d v="2022-12-06T00:00:00"/>
    <x v="142"/>
    <d v="2022-12-06T00:00:00"/>
    <n v="-0.0016753088"/>
    <n v="-0.0016753088"/>
    <x v="1"/>
    <n v="4.828511309836928"/>
    <n v="-0.008089247488269332"/>
    <n v="-0.008089247488269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67351e8e21df4b250fd4adab460358d5c35a100852742680cdb18dca5252e1"/>
    <n v="1"/>
    <n v="1"/>
  </r>
  <r>
    <s v="93eafc99-dd61-449d-a891-edfce7b77237"/>
    <d v="2022-12-06T00:00:00"/>
    <x v="142"/>
    <d v="2022-12-06T00:00:00"/>
    <n v="-0.0041920356"/>
    <n v="-0.0041920356"/>
    <x v="1"/>
    <n v="4.828511309836928"/>
    <n v="-0.02024129130583903"/>
    <n v="-0.020241291305839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31622972d80648aa2fee21ffce067ba59940d1c24dd3f14a28c790518ce2fb"/>
    <n v="1"/>
    <n v="1"/>
  </r>
  <r>
    <s v="3b6c4166-0991-4de6-b36f-f89c32db2f8a"/>
    <d v="2022-12-06T00:00:00"/>
    <x v="142"/>
    <d v="2022-12-06T00:00:00"/>
    <n v="-0.0014325794"/>
    <n v="-0.0014325794"/>
    <x v="1"/>
    <n v="4.828511309836928"/>
    <n v="-0.0069172258351394"/>
    <n v="-0.00691722583513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03fba317d142c115b73ebfb272453cde4a0adf80df979844eac54734d2ec83"/>
    <n v="1"/>
    <n v="1"/>
  </r>
  <r>
    <s v="f89d31f6-6bae-4285-a228-8baef18d5334"/>
    <d v="2022-12-06T00:00:00"/>
    <x v="142"/>
    <d v="2022-12-06T00:00:00"/>
    <n v="-0.0041916414"/>
    <n v="-0.0041916414"/>
    <x v="1"/>
    <n v="4.828511309836928"/>
    <n v="-0.0202393879066807"/>
    <n v="-0.02023938790668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d676491dafecd0b886d6e4fac79e69f1d49e39677441323e7127258414baea"/>
    <n v="1"/>
    <n v="1"/>
  </r>
  <r>
    <s v="84e6f9b4-4c0b-4b51-9b96-68cd273a99a7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b4819aa74f3d20fa229cb36119c3ba04dfa0fa3a9ed7c2ccdfcb5a4c697553"/>
    <n v="1"/>
    <n v="1"/>
  </r>
  <r>
    <s v="acd56a5c-5e8f-442e-a76b-b91624c0207c"/>
    <d v="2022-12-06T00:00:00"/>
    <x v="142"/>
    <d v="2022-12-06T00:00:00"/>
    <n v="-0.002427906"/>
    <n v="-0.002427906"/>
    <x v="1"/>
    <n v="4.828511309836928"/>
    <n v="-0.01172317158022094"/>
    <n v="-0.011723171580220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d55bb9ed03fff0f6dccd6cca71c3e04dc08ee01adba72cb2186ea98506b36b"/>
    <n v="1"/>
    <n v="1"/>
  </r>
  <r>
    <s v="2ed50218-fcba-463f-91ac-6ec7d412b879"/>
    <d v="2022-12-06T00:00:00"/>
    <x v="142"/>
    <d v="2022-12-06T00:00:00"/>
    <n v="-0.0040759104"/>
    <n v="-0.0040759104"/>
    <x v="1"/>
    <n v="4.828511309836928"/>
    <n v="-0.01968057946428196"/>
    <n v="-0.019680579464281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36fbedbde27a80b8af77d42600f2f6130892387254d6c5975b968a6369f18c"/>
    <n v="1"/>
    <n v="1"/>
  </r>
  <r>
    <s v="9a095e94-3331-4c2a-abe3-bb28a10dc6dc"/>
    <d v="2022-12-06T00:00:00"/>
    <x v="142"/>
    <d v="2022-12-06T00:00:00"/>
    <n v="-0.0022722024"/>
    <n v="-0.0022722024"/>
    <x v="1"/>
    <n v="4.828511309836928"/>
    <n v="-0.01097135498663861"/>
    <n v="-0.01097135498663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5d674850a5a2d8108aedbb9250d7b572372dbe175f64366d41703462aa6da"/>
    <n v="1"/>
    <n v="1"/>
  </r>
  <r>
    <s v="2adb9a50-3b13-44d2-9b8a-207f52838d71"/>
    <d v="2022-12-06T00:00:00"/>
    <x v="142"/>
    <d v="2022-12-06T00:00:00"/>
    <n v="-0.0034453606"/>
    <n v="-0.0034453606"/>
    <x v="1"/>
    <n v="4.828511309836928"/>
    <n v="-0.01663596262356655"/>
    <n v="-0.01663596262356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04f1a774fa1f97e6df601da510db63bfa094d43ed8b78de3e222fd1650302e"/>
    <n v="1"/>
    <n v="1"/>
  </r>
  <r>
    <s v="ff6f7a53-7baa-4e1c-8832-535613353332"/>
    <d v="2022-12-06T00:00:00"/>
    <x v="142"/>
    <d v="2022-12-06T00:00:00"/>
    <n v="-0.0031535592"/>
    <n v="-0.0031535592"/>
    <x v="1"/>
    <n v="4.828511309836928"/>
    <n v="-0.0152269962634403"/>
    <n v="-0.0152269962634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107c4b6756ca021c45835dc57d3abe4e666e820afaf5f2089c7e64887e456"/>
    <n v="1"/>
    <n v="1"/>
  </r>
  <r>
    <s v="35eab306-0ced-4118-ba0b-ff4ee8d75c26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5991361cdbac4dec55773e0a718f9ad26ddca2d7332a458c0aebbc7561aefc"/>
    <n v="1"/>
    <n v="1"/>
  </r>
  <r>
    <s v="efb5614a-608e-4374-b456-f7fdffe28a2d"/>
    <d v="2022-12-06T00:00:00"/>
    <x v="142"/>
    <d v="2022-12-06T00:00:00"/>
    <n v="-0.0039235152"/>
    <n v="-0.0039235152"/>
    <x v="1"/>
    <n v="4.828511309836928"/>
    <n v="-0.0189447375175171"/>
    <n v="-0.0189447375175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6c23a1421439fb58f50a99e47275eb6a2699ba0032432c81316f26f1b5df79"/>
    <n v="1"/>
    <n v="1"/>
  </r>
  <r>
    <s v="4017"/>
    <d v="2022-12-05T00:00:00"/>
    <x v="143"/>
    <d v="2022-12-05T00:00:00"/>
    <n v="-8788"/>
    <n v="-8788"/>
    <x v="0"/>
    <n v="1"/>
    <n v="-8788"/>
    <n v="-8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18"/>
    <d v="2022-12-05T00:00:00"/>
    <x v="143"/>
    <d v="2022-12-05T00:00:00"/>
    <n v="-3500"/>
    <n v="-3500"/>
    <x v="0"/>
    <n v="1"/>
    <n v="-3500"/>
    <n v="-35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19"/>
    <d v="2022-12-05T00:00:00"/>
    <x v="143"/>
    <d v="2022-12-05T00:00:00"/>
    <n v="-1078.68"/>
    <n v="-1078.68"/>
    <x v="0"/>
    <n v="1"/>
    <n v="-1078.68"/>
    <n v="-1078.68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20"/>
    <d v="2022-12-05T00:00:00"/>
    <x v="143"/>
    <d v="2022-12-05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1"/>
    <d v="2022-12-05T00:00:00"/>
    <x v="143"/>
    <d v="2022-12-05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4022"/>
    <d v="2022-12-05T00:00:00"/>
    <x v="143"/>
    <d v="2022-12-05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4023"/>
    <d v="2022-12-05T00:00:00"/>
    <x v="143"/>
    <d v="2022-12-05T00:00:00"/>
    <n v="-17143.06"/>
    <n v="-17143.06"/>
    <x v="0"/>
    <n v="1"/>
    <n v="-17143.06"/>
    <n v="-17143.06"/>
    <n v="1"/>
    <m/>
    <s v="Btg - Conta Corrente"/>
    <s v="Ministerio da Fazenda"/>
    <n v="100"/>
    <m/>
    <s v="Ministerio da Fazenda"/>
    <m/>
    <s v="Iss Referente a Novembro/22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4024"/>
    <d v="2022-12-05T00:00:00"/>
    <x v="143"/>
    <d v="2022-12-05T00:00:00"/>
    <n v="-2500"/>
    <n v="-2500"/>
    <x v="0"/>
    <n v="1"/>
    <n v="-2500"/>
    <n v="-2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5"/>
    <d v="2022-12-05T00:00:00"/>
    <x v="143"/>
    <d v="2022-12-05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6"/>
    <d v="2022-12-05T00:00:00"/>
    <x v="143"/>
    <d v="2022-12-05T00:00:00"/>
    <n v="-133.32"/>
    <n v="-133.32"/>
    <x v="0"/>
    <n v="1"/>
    <n v="-133.32"/>
    <n v="-133.32"/>
    <n v="1"/>
    <m/>
    <s v="Btg - Conta Corrente"/>
    <s v="Michel Ruthenberg Goldberg"/>
    <n v="100"/>
    <s v="Financeiro"/>
    <s v="Michel Ruthenberg Goldberg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7"/>
    <d v="2022-12-05T00:00:00"/>
    <x v="143"/>
    <d v="2022-12-05T00:00:00"/>
    <n v="-133.32"/>
    <n v="-133.32"/>
    <x v="0"/>
    <n v="1"/>
    <n v="-133.32"/>
    <n v="-133.32"/>
    <n v="1"/>
    <m/>
    <s v="Btg - Conta Corrente"/>
    <s v="Gabriel Polverelli Nogueira"/>
    <n v="100"/>
    <s v="Tecnologia"/>
    <s v="Gabriel Polverelli Nogueira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8"/>
    <d v="2022-12-05T00:00:00"/>
    <x v="143"/>
    <d v="2022-12-05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9"/>
    <d v="2022-12-05T00:00:00"/>
    <x v="143"/>
    <d v="2022-12-05T00:00:00"/>
    <n v="-568.54"/>
    <n v="-568.54"/>
    <x v="0"/>
    <n v="1"/>
    <n v="-568.54"/>
    <n v="-568.54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030"/>
    <d v="2022-12-05T00:00:00"/>
    <x v="143"/>
    <d v="2022-12-05T00:00:00"/>
    <n v="-133.32"/>
    <n v="-133.32"/>
    <x v="0"/>
    <n v="1"/>
    <n v="-133.32"/>
    <n v="-133.32"/>
    <n v="1"/>
    <m/>
    <s v="Btg - Conta Corrente"/>
    <s v="Caio Barbosa Zacarias"/>
    <n v="100"/>
    <s v="Comercial"/>
    <s v="Caio Barbosa Zacarias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31"/>
    <d v="2022-12-05T00:00:00"/>
    <x v="143"/>
    <d v="2022-12-0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32"/>
    <d v="2022-12-05T00:00:00"/>
    <x v="143"/>
    <d v="2022-12-05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3"/>
    <d v="2022-12-05T00:00:00"/>
    <x v="143"/>
    <d v="2022-12-05T00:00:00"/>
    <n v="-500"/>
    <n v="-500"/>
    <x v="0"/>
    <n v="1"/>
    <n v="-500"/>
    <n v="-500"/>
    <n v="1"/>
    <m/>
    <s v="Btg - Conta Corrente"/>
    <s v="João Pedro Delgado Fernandes"/>
    <n v="100"/>
    <s v="Comercial"/>
    <s v="João Pedro Delgado Fernand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34"/>
    <d v="2022-12-05T00:00:00"/>
    <x v="143"/>
    <d v="2022-12-05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4035"/>
    <d v="2022-12-05T00:00:00"/>
    <x v="143"/>
    <d v="2022-12-05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6"/>
    <d v="2022-12-05T00:00:00"/>
    <x v="143"/>
    <d v="2022-12-05T00:00:00"/>
    <n v="-1078.68"/>
    <n v="-1078.68"/>
    <x v="0"/>
    <n v="1"/>
    <n v="-1078.68"/>
    <n v="-1078.68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7"/>
    <d v="2022-12-05T00:00:00"/>
    <x v="143"/>
    <d v="2022-12-05T00:00:00"/>
    <n v="-1078.68"/>
    <n v="-1078.68"/>
    <x v="0"/>
    <n v="1"/>
    <n v="-1078.68"/>
    <n v="-1078.68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8"/>
    <d v="2022-12-05T00:00:00"/>
    <x v="143"/>
    <d v="2022-12-05T00:00:00"/>
    <n v="-10000"/>
    <n v="-10000"/>
    <x v="0"/>
    <n v="1"/>
    <n v="-10000"/>
    <n v="-10000"/>
    <n v="1"/>
    <m/>
    <s v="Btg - Conta Corrente"/>
    <s v="Brenno Macedo Costa"/>
    <n v="100"/>
    <m/>
    <s v="Brenno Macedo Costa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9"/>
    <d v="2022-12-05T00:00:00"/>
    <x v="143"/>
    <d v="2022-12-05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0"/>
    <d v="2022-12-05T00:00:00"/>
    <x v="143"/>
    <d v="2022-12-05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1"/>
    <d v="2022-12-05T00:00:00"/>
    <x v="143"/>
    <d v="2022-12-05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2"/>
    <d v="2022-12-05T00:00:00"/>
    <x v="143"/>
    <d v="2022-12-05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3"/>
    <d v="2022-12-05T00:00:00"/>
    <x v="143"/>
    <d v="2022-12-05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4"/>
    <d v="2022-12-05T00:00:00"/>
    <x v="143"/>
    <d v="2022-12-05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5"/>
    <d v="2022-12-05T00:00:00"/>
    <x v="143"/>
    <d v="2022-12-05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6"/>
    <d v="2022-12-05T00:00:00"/>
    <x v="143"/>
    <d v="2022-12-05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7"/>
    <d v="2022-12-05T00:00:00"/>
    <x v="143"/>
    <d v="2022-12-05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8"/>
    <d v="2022-12-05T00:00:00"/>
    <x v="143"/>
    <d v="2022-12-05T00:00:00"/>
    <n v="-3482.1"/>
    <n v="-3482.1"/>
    <x v="0"/>
    <n v="1"/>
    <n v="-3482.1"/>
    <n v="-3482.1"/>
    <n v="1"/>
    <m/>
    <s v="Btg - Conta Corrente"/>
    <s v="Mongodb Servicos de Software no Brasil Ltda."/>
    <n v="100"/>
    <m/>
    <s v="Mongodb Servicos de Software no Brasil Ltda."/>
    <m/>
    <s v="Software - Mongo Db - Baixa por Conciliação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4049"/>
    <d v="2022-12-05T00:00:00"/>
    <x v="143"/>
    <d v="2022-12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0638e769-2fe3-4bcb-912e-0f16356edd28"/>
    <d v="2022-12-05T00:00:00"/>
    <x v="143"/>
    <d v="2022-12-05T00:00:00"/>
    <n v="0.00045"/>
    <n v="0.00045"/>
    <x v="3"/>
    <n v="6635.247629083246"/>
    <n v="2.98586143308746"/>
    <n v="2.9858614330874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3abae03b89e00ea1722328101ff53a27edbd6ede821a1cdeee0d22ee55d509e"/>
    <n v="1"/>
    <n v="1"/>
  </r>
  <r>
    <s v="e0fc919f-b8d8-4e96-8985-cebdf4cf462c"/>
    <d v="2022-12-05T00:00:00"/>
    <x v="143"/>
    <d v="2022-12-05T00:00:00"/>
    <n v="-0.0029623536"/>
    <n v="-0.0029623536"/>
    <x v="1"/>
    <n v="4.802423603793467"/>
    <n v="-0.01422647685142255"/>
    <n v="-0.01422647685142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3419c6289b70d41efcee64c7e537b236fcf5b0889a7219727328b9e223601"/>
    <n v="1"/>
    <n v="1"/>
  </r>
  <r>
    <s v="4050"/>
    <d v="2022-12-04T00:00:00"/>
    <x v="144"/>
    <d v="2022-12-04T00:00:00"/>
    <n v="-17.86"/>
    <n v="-17.86"/>
    <x v="0"/>
    <n v="1"/>
    <n v="-17.86"/>
    <n v="-17.86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51"/>
    <d v="2022-12-03T00:00:00"/>
    <x v="145"/>
    <d v="2022-12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06"/>
    <d v="2022-12-02T00:00:00"/>
    <x v="146"/>
    <d v="2022-12-02T00:00:00"/>
    <n v="1559.9"/>
    <n v="1559.9"/>
    <x v="0"/>
    <n v="1"/>
    <n v="1559.9"/>
    <n v="1559.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7"/>
    <d v="2022-12-02T00:00:00"/>
    <x v="146"/>
    <d v="2022-12-02T00:00:00"/>
    <n v="3500"/>
    <n v="3500"/>
    <x v="0"/>
    <n v="1"/>
    <n v="3500"/>
    <n v="3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08"/>
    <d v="2022-12-02T00:00:00"/>
    <x v="146"/>
    <d v="2022-12-02T00:00:00"/>
    <n v="110000"/>
    <n v="110000"/>
    <x v="0"/>
    <n v="1"/>
    <n v="110000"/>
    <n v="1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7"/>
    <d v="2022-12-02T00:00:00"/>
    <x v="146"/>
    <d v="2022-12-02T00:00:00"/>
    <n v="-1559.9"/>
    <n v="-1559.9"/>
    <x v="0"/>
    <n v="1"/>
    <n v="-1559.9"/>
    <n v="-1559.9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8"/>
    <d v="2022-12-02T00:00:00"/>
    <x v="146"/>
    <d v="2022-12-02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9"/>
    <d v="2022-12-02T00:00:00"/>
    <x v="146"/>
    <d v="2022-12-02T00:00:00"/>
    <n v="-110000"/>
    <n v="-110000"/>
    <x v="0"/>
    <n v="1"/>
    <n v="-110000"/>
    <n v="-1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db973ae-7247-4232-a6b5-fe2e9ebaedc8"/>
    <d v="2022-12-02T00:00:00"/>
    <x v="146"/>
    <d v="2022-12-02T00:00:00"/>
    <n v="-0.0027737424"/>
    <n v="-0.0027737424"/>
    <x v="1"/>
    <n v="4.954569190600522"/>
    <n v="-0.01374269863770235"/>
    <n v="-0.013742698637702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24eeb5127ee402bfad2006163bc64ff357a3f44580144aed04f5faeeb26325"/>
    <n v="1"/>
    <n v="1"/>
  </r>
  <r>
    <s v="867ab01f-8765-4d86-b86b-cd933d8f11bb"/>
    <d v="2022-12-02T00:00:00"/>
    <x v="146"/>
    <d v="2022-12-02T00:00:00"/>
    <n v="-0.0039125556"/>
    <n v="-0.0039125556"/>
    <x v="1"/>
    <n v="4.954569190600522"/>
    <n v="-0.01938502743227154"/>
    <n v="-0.019385027432271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c6f5de432be4c02f79a1cb833e38266beefba4168eb0dd7b8026a1da2945"/>
    <n v="1"/>
    <n v="1"/>
  </r>
  <r>
    <s v="bd2f6293-d78e-4416-9716-b0887b6a6ccc"/>
    <d v="2022-12-02T00:00:00"/>
    <x v="146"/>
    <d v="2022-12-02T00:00:00"/>
    <n v="-0.0021507064"/>
    <n v="-0.0021507064"/>
    <x v="1"/>
    <n v="4.954569190600522"/>
    <n v="-0.01065582366746736"/>
    <n v="-0.01065582366746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99ab894b6dca66ee59391dff374df0a817d2b4ce9bd4d4e7109e762f4c22b6"/>
    <n v="1"/>
    <n v="1"/>
  </r>
  <r>
    <s v="c341c682-abd4-43e5-be2c-a5b2380eb609"/>
    <d v="2022-12-02T00:00:00"/>
    <x v="146"/>
    <d v="2022-12-02T00:00:00"/>
    <n v="-0.0028601846"/>
    <n v="-0.0028601846"/>
    <x v="1"/>
    <n v="4.954569190600522"/>
    <n v="-0.01417098249859008"/>
    <n v="-0.014170982498590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58eedd9c7734187dc2cc546d73eea37090d49e5f007f809716c816da3209d"/>
    <n v="1"/>
    <n v="1"/>
  </r>
  <r>
    <s v="276429df-e8e4-482c-a463-797b7957fcce"/>
    <d v="2022-12-02T00:00:00"/>
    <x v="146"/>
    <d v="2022-12-02T00:00:00"/>
    <n v="-0.003022981"/>
    <n v="-0.003022981"/>
    <x v="1"/>
    <n v="4.954569190600522"/>
    <n v="-0.01497756852637076"/>
    <n v="-0.014977568526370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19db7fb12da68306842c6540d73cde3c071d141d269032dba03f757f83f4f3"/>
    <n v="1"/>
    <n v="1"/>
  </r>
  <r>
    <s v="09a4e70d-43b7-4e1e-ad58-ff7315c9869f"/>
    <d v="2022-12-02T00:00:00"/>
    <x v="146"/>
    <d v="2022-12-02T00:00:00"/>
    <n v="-0.0051974659"/>
    <n v="-0.0051974659"/>
    <x v="1"/>
    <n v="4.954569190600522"/>
    <n v="-0.02575120441733681"/>
    <n v="-0.02575120441733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279246800a5697d2479121668904c479dcdf0ced60dacf28bae7848c1773a4"/>
    <n v="1"/>
    <n v="1"/>
  </r>
  <r>
    <s v="2546df72-84ef-4dcb-9abf-4b11328a9c25"/>
    <d v="2022-12-02T00:00:00"/>
    <x v="146"/>
    <d v="2022-12-02T00:00:00"/>
    <n v="-0.0027965886"/>
    <n v="-0.0027965886"/>
    <x v="1"/>
    <n v="4.954569190600522"/>
    <n v="-0.01385589171634465"/>
    <n v="-0.013855891716344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e5c523e11081cda46b573403d883de96fb4735a9a13d99170ebd217360a897"/>
    <n v="1"/>
    <n v="1"/>
  </r>
  <r>
    <s v="a19bc808-d0f0-43d9-aa07-493fae33465a"/>
    <d v="2022-12-02T00:00:00"/>
    <x v="146"/>
    <d v="2022-12-02T00:00:00"/>
    <n v="-0.0024171656"/>
    <n v="-0.0024171656"/>
    <x v="1"/>
    <n v="4.954569190600522"/>
    <n v="-0.01197601421033942"/>
    <n v="-0.01197601421033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a1c86b20e9160a9456339cc4f90a4a96ba683c8ecb3ddf5062ed500e0cee8"/>
    <n v="1"/>
    <n v="1"/>
  </r>
  <r>
    <s v="741f7fc1-20d3-4f90-9d37-a54f08f5613e"/>
    <d v="2022-12-02T00:00:00"/>
    <x v="146"/>
    <d v="2022-12-02T00:00:00"/>
    <n v="-0.0084280816"/>
    <n v="-0.0084280816"/>
    <x v="1"/>
    <n v="4.954569190600522"/>
    <n v="-0.04175751343122715"/>
    <n v="-0.04175751343122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e8248da60977a18ff3b5e2186c411f2834dc550ceaf684cd31027d98cb3013"/>
    <n v="1"/>
    <n v="1"/>
  </r>
  <r>
    <s v="e079d03f-e5e9-4129-b0a8-f5d424b3d93f"/>
    <d v="2022-12-02T00:00:00"/>
    <x v="146"/>
    <d v="2022-12-02T00:00:00"/>
    <n v="-0.0040759104"/>
    <n v="-0.0040759104"/>
    <x v="1"/>
    <n v="4.954569190600522"/>
    <n v="-0.02019438009148825"/>
    <n v="-0.02019438009148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b2e2497cc9c3cc5c327b7b58502a5f1b1c85bc2584525570ac664eec403cfd"/>
    <n v="1"/>
    <n v="1"/>
  </r>
  <r>
    <s v="379"/>
    <d v="2022-12-01T00:00:00"/>
    <x v="147"/>
    <d v="2022-12-01T00:00:00"/>
    <n v="1560.9"/>
    <n v="1560.9"/>
    <x v="0"/>
    <n v="1"/>
    <n v="1560.9"/>
    <n v="1560.9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380"/>
    <d v="2022-12-01T00:00:00"/>
    <x v="147"/>
    <d v="2022-12-01T00:00:00"/>
    <n v="75080"/>
    <n v="75080"/>
    <x v="0"/>
    <n v="1"/>
    <n v="75080"/>
    <n v="75080"/>
    <n v="1"/>
    <m/>
    <s v="Ambev S.A."/>
    <s v="Btg - Conta Corrente"/>
    <n v="100"/>
    <s v="Lumx"/>
    <s v="Ambev S.A."/>
    <m/>
    <s v="Desenvolvimento de Nfts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81"/>
    <d v="2022-12-01T00:00:00"/>
    <x v="147"/>
    <d v="2022-12-01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52"/>
    <d v="2022-12-01T00:00:00"/>
    <x v="147"/>
    <d v="2022-12-01T00:00:00"/>
    <n v="-258.47"/>
    <n v="-258.47"/>
    <x v="0"/>
    <n v="1"/>
    <n v="-258.47"/>
    <n v="-258.47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53"/>
    <d v="2022-12-01T00:00:00"/>
    <x v="147"/>
    <d v="2022-12-01T00:00:00"/>
    <n v="-14009.71"/>
    <n v="-14009.71"/>
    <x v="0"/>
    <n v="1"/>
    <n v="-14009.71"/>
    <n v="-14009.7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4"/>
    <d v="2022-12-01T00:00:00"/>
    <x v="147"/>
    <d v="2022-12-01T00:00:00"/>
    <n v="-5743.88"/>
    <n v="-5743.88"/>
    <x v="0"/>
    <n v="1"/>
    <n v="-5743.88"/>
    <n v="-5743.8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55"/>
    <d v="2022-12-01T00:00:00"/>
    <x v="147"/>
    <d v="2022-12-01T00:00:00"/>
    <n v="-2949.21"/>
    <n v="-2949.21"/>
    <x v="0"/>
    <n v="1"/>
    <n v="-2949.21"/>
    <n v="-2949.2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6"/>
    <d v="2022-12-01T00:00:00"/>
    <x v="147"/>
    <d v="2022-12-01T00:00:00"/>
    <n v="-1395"/>
    <n v="-1395"/>
    <x v="0"/>
    <n v="1"/>
    <n v="-1395"/>
    <n v="-139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057"/>
    <d v="2022-12-01T00:00:00"/>
    <x v="147"/>
    <d v="2022-1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Serviço Extra para a Due Dilligence"/>
    <m/>
    <s v="Btg - Conta Corrente"/>
    <m/>
    <x v="69"/>
    <s v="Contabilidade"/>
    <s v="Others"/>
    <s v="Operating Costs"/>
    <s v="Operating Costs"/>
    <x v="0"/>
    <m/>
    <m/>
    <n v="0"/>
    <n v="0"/>
  </r>
  <r>
    <s v="4058"/>
    <d v="2022-12-01T00:00:00"/>
    <x v="147"/>
    <d v="2022-12-01T00:00:00"/>
    <n v="-227.42"/>
    <n v="-227.42"/>
    <x v="0"/>
    <n v="1"/>
    <n v="-227.42"/>
    <n v="-227.4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709"/>
    <d v="2022-12-01T00:00:00"/>
    <x v="147"/>
    <d v="2022-12-01T00:00:00"/>
    <n v="38578.39"/>
    <n v="38578.39"/>
    <x v="0"/>
    <n v="1"/>
    <n v="38578.39"/>
    <n v="38578.39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10"/>
    <d v="2022-12-01T00:00:00"/>
    <x v="147"/>
    <d v="2022-1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0"/>
    <d v="2022-12-01T00:00:00"/>
    <x v="147"/>
    <d v="2022-12-01T00:00:00"/>
    <n v="-38578.39"/>
    <n v="-38578.39"/>
    <x v="0"/>
    <n v="1"/>
    <n v="-38578.39"/>
    <n v="-38578.3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1"/>
    <d v="2022-12-01T00:00:00"/>
    <x v="147"/>
    <d v="2022-1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ef0e98-0eac-4e58-8507-e2324b755052"/>
    <d v="2022-12-01T00:00:00"/>
    <x v="147"/>
    <d v="2022-12-01T00:00:00"/>
    <n v="0"/>
    <n v="0"/>
    <x v="3"/>
    <n v="6654.640250260688"/>
    <n v="0"/>
    <n v="0"/>
    <n v="1"/>
    <m/>
    <s v="Michel Goldberg"/>
    <s v="Gnosis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d v="2022-12-01T00:00:00"/>
    <x v="147"/>
    <d v="2022-12-01T00:00:00"/>
    <n v="-0.806952734"/>
    <n v="-0.806952734"/>
    <x v="3"/>
    <n v="6654.640250260688"/>
    <n v="-5369.980143734307"/>
    <n v="-5369.980143734307"/>
    <n v="1"/>
    <m/>
    <s v="Gnosis"/>
    <s v="Gabriel Polverelli Nogueira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5e6bd87d-b55d-424c-9acf-90997bcbf68e"/>
    <d v="2022-12-01T00:00:00"/>
    <x v="147"/>
    <d v="2022-12-01T00:00:00"/>
    <n v="-0.00074292"/>
    <n v="-0.00074292"/>
    <x v="3"/>
    <n v="6654.640250260688"/>
    <n v="-4.94386533472367"/>
    <n v="-4.94386533472367"/>
    <n v="1"/>
    <m/>
    <s v="Michel Goldberg"/>
    <s v="Gnosis"/>
    <m/>
    <m/>
    <m/>
    <m/>
    <s v="Retorno de metade do mútuo do Sócio Gabriel Polverelli"/>
    <m/>
    <s v="Michel Goldberg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2ca4235a-2401-4772-b376-757db5f3ff11"/>
    <d v="2022-12-01T00:00:00"/>
    <x v="147"/>
    <d v="2022-12-01T00:00:00"/>
    <n v="-0.0112988156"/>
    <n v="-0.0112988156"/>
    <x v="1"/>
    <n v="4.736183524504693"/>
    <n v="-0.0535132642911366"/>
    <n v="-0.05351326429113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0480ec19d60b49c3be22acf13a475cceb4516729ab2d6cb955a61e69da884"/>
    <n v="1"/>
    <n v="1"/>
  </r>
  <r>
    <s v="fd7694ed-1b7c-4216-b5dc-7dd6a93570be"/>
    <d v="2022-12-01T00:00:00"/>
    <x v="147"/>
    <d v="2022-12-01T00:00:00"/>
    <n v="-0.0017947462"/>
    <n v="-0.0017947462"/>
    <x v="1"/>
    <n v="4.736183524504693"/>
    <n v="-0.008500247383107404"/>
    <n v="-0.008500247383107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f055494310d72c7eb2ede5e09e7e291b3d20086675b24abc1213cd19b1f54"/>
    <n v="1"/>
    <n v="1"/>
  </r>
  <r>
    <s v="0834f262-1913-4ca3-9c1a-2d3bd3cc7244"/>
    <d v="2022-12-01T00:00:00"/>
    <x v="147"/>
    <d v="2022-12-01T00:00:00"/>
    <n v="-0.005030968"/>
    <n v="-0.005030968"/>
    <x v="1"/>
    <n v="4.736183524504693"/>
    <n v="-0.02382758775391032"/>
    <n v="-0.023827587753910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be707d4fb2953e8d6d0904456b6198f088bb8b3ad36cc980c1cb18c431825"/>
    <n v="1"/>
    <n v="1"/>
  </r>
  <r>
    <s v="4839f90a-1c73-4fbf-b4de-ff0580849cc0"/>
    <d v="2022-12-01T00:00:00"/>
    <x v="147"/>
    <d v="2022-12-01T00:00:00"/>
    <n v="-0.0073371444"/>
    <n v="-0.0073371444"/>
    <x v="1"/>
    <n v="4.736183524504693"/>
    <n v="-0.03475006242419187"/>
    <n v="-0.034750062424191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94580017a458c20d8278b112ad495a051f1554d880d23e3c1e2333305d0d7b"/>
    <n v="1"/>
    <n v="1"/>
  </r>
  <r>
    <s v="13b1ed3c-a7bf-4959-8688-373ff08bfb81"/>
    <d v="2022-12-01T00:00:00"/>
    <x v="147"/>
    <d v="2022-12-01T00:00:00"/>
    <n v="-0.0046926"/>
    <n v="-0.0046926"/>
    <x v="1"/>
    <n v="4.736183524504693"/>
    <n v="-0.02222501480709072"/>
    <n v="-0.022225014807090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93187bbb4d2ec9154b6cd0b1e02da2e02b0309a281249ebb11258a1eb0b52b"/>
    <n v="1"/>
    <n v="1"/>
  </r>
  <r>
    <s v="78151ee9-14da-4899-ab4a-9f2467596627"/>
    <d v="2022-12-01T00:00:00"/>
    <x v="147"/>
    <d v="2022-12-01T00:00:00"/>
    <n v="-0.0141413704"/>
    <n v="-0.0141413704"/>
    <x v="1"/>
    <n v="4.736183524504693"/>
    <n v="-0.06697612550239833"/>
    <n v="-0.066976125502398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dac8fdbb4549c9f6c88ed83f573acd0d6e3f2585a0100d238dc435b048e62"/>
    <n v="1"/>
    <n v="1"/>
  </r>
  <r>
    <s v="8073f52b-0201-43da-b8ee-4b74b6a0e886"/>
    <d v="2022-12-01T00:00:00"/>
    <x v="147"/>
    <d v="2022-12-01T00:00:00"/>
    <n v="-0.0119238256"/>
    <n v="-0.0119238256"/>
    <x v="1"/>
    <n v="4.736183524504693"/>
    <n v="-0.05647342635578727"/>
    <n v="-0.056473426355787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8c078a6addbb240113ad5799c4cc9777d6b3f52ffd233043b0d79a3006d7c"/>
    <n v="1"/>
    <n v="1"/>
  </r>
  <r>
    <s v="eb80e16d-9d77-4547-8dfe-d65bbfac3a2d"/>
    <d v="2022-12-01T00:00:00"/>
    <x v="147"/>
    <d v="2022-12-01T00:00:00"/>
    <n v="-0.0031720756"/>
    <n v="-0.0031720756"/>
    <x v="1"/>
    <n v="4.736183524504693"/>
    <n v="-0.01502353219520334"/>
    <n v="-0.01502353219520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b6a1444547d8de8e0c8b63b92571db703c964b7b992dc9d46338176267abce"/>
    <n v="1"/>
    <n v="1"/>
  </r>
  <r>
    <s v="5802cc7e-d582-4631-90da-b7611c58aa2d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4cc2e35ab51559d731175f6851703540d7c98558fdb6a7d2cc6bcfcdc134d"/>
    <n v="1"/>
    <n v="1"/>
  </r>
  <r>
    <s v="1fc3b373-d973-4065-8199-ccecdf7c14e1"/>
    <d v="2022-12-01T00:00:00"/>
    <x v="147"/>
    <d v="2022-12-01T00:00:00"/>
    <n v="-0.003756099"/>
    <n v="-0.003756099"/>
    <x v="1"/>
    <n v="4.736183524504693"/>
    <n v="-0.01778957420020855"/>
    <n v="-0.017789574200208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8c004b232c5eaa80746676f56bd4676b5c87fc3ccc8da567f9fd99844c191f"/>
    <n v="1"/>
    <n v="1"/>
  </r>
  <r>
    <s v="608cfdf9-234d-4367-944e-dbf3114395bd"/>
    <d v="2022-12-01T00:00:00"/>
    <x v="147"/>
    <d v="2022-12-01T00:00:00"/>
    <n v="-0.030743968"/>
    <n v="-0.030743968"/>
    <x v="1"/>
    <n v="4.736183524504693"/>
    <n v="-0.1456090747194995"/>
    <n v="-0.1456090747194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f333611bbdbb6841d81304c169801016b2bc752e4da41d3d3186378732e20"/>
    <n v="1"/>
    <n v="1"/>
  </r>
  <r>
    <s v="f1eff7e6-9c03-4ccc-a25f-78b738a5bd7a"/>
    <d v="2022-12-01T00:00:00"/>
    <x v="147"/>
    <d v="2022-12-01T00:00:00"/>
    <n v="-0.0020037074"/>
    <n v="-0.0020037074"/>
    <x v="1"/>
    <n v="4.736183524504693"/>
    <n v="-0.009489925975808134"/>
    <n v="-0.0094899259758081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0dad1ad231e20625340316d880904caa20808e460e9ec7f3a772851a765ccd"/>
    <n v="1"/>
    <n v="1"/>
  </r>
  <r>
    <s v="64fe8abe-e3b2-407b-a659-29bb20f3e72e"/>
    <d v="2022-12-01T00:00:00"/>
    <x v="147"/>
    <d v="2022-12-01T00:00:00"/>
    <n v="-0.002451091"/>
    <n v="-0.002451091"/>
    <x v="1"/>
    <n v="4.736183524504693"/>
    <n v="-0.01160881681126173"/>
    <n v="-0.011608816811261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9e37c3066ac54934c3ebf2dfa3aadd9a1df58ae3ffd984d7b44145c0bb79e2"/>
    <n v="1"/>
    <n v="1"/>
  </r>
  <r>
    <s v="87de540d-b17b-4067-9ff2-b4fa886edeea"/>
    <d v="2022-12-01T00:00:00"/>
    <x v="147"/>
    <d v="2022-12-01T00:00:00"/>
    <n v="-0.0029138304"/>
    <n v="-0.0029138304"/>
    <x v="1"/>
    <n v="4.736183524504693"/>
    <n v="-0.01380043553368092"/>
    <n v="-0.01380043553368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99feee2ec6aecc07b145e3e8c08be4149715e79ea520584abd5773424ffe"/>
    <n v="1"/>
    <n v="1"/>
  </r>
  <r>
    <s v="18b75f22-409d-4aab-b196-e11728dede89"/>
    <d v="2022-12-01T00:00:00"/>
    <x v="147"/>
    <d v="2022-12-01T00:00:00"/>
    <n v="-0.0024653692"/>
    <n v="-0.0024653692"/>
    <x v="1"/>
    <n v="4.736183524504693"/>
    <n v="-0.01167644098686131"/>
    <n v="-0.011676440986861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11e554fea4a0a38fec32413fd480cb306e558515cda77b3868714030171b2"/>
    <n v="1"/>
    <n v="1"/>
  </r>
  <r>
    <s v="1e2998fe-78c9-40d7-96f1-9236f56ff95b"/>
    <d v="2022-12-01T00:00:00"/>
    <x v="147"/>
    <d v="2022-12-01T00:00:00"/>
    <n v="-0.0035622035"/>
    <n v="-0.0035622035"/>
    <x v="1"/>
    <n v="4.736183524504693"/>
    <n v="-0.01687124952763295"/>
    <n v="-0.016871249527632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fdf1139d047e27eb763d69e63400c6978c2212b0242c230b4b396cc28f5029"/>
    <n v="1"/>
    <n v="1"/>
  </r>
  <r>
    <s v="9edfcc51-cc42-426f-bebe-d5e4e8fd3f49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a9713b71b933568c82fd522c4b0358cc7dae45c4af4ec76d6e9e57951f5bca"/>
    <n v="1"/>
    <n v="1"/>
  </r>
  <r>
    <s v="b8a54caa-f558-43a2-9af4-fc5665e8c45d"/>
    <d v="2022-12-01T00:00:00"/>
    <x v="147"/>
    <d v="2022-12-01T00:00:00"/>
    <n v="-0.004702015600000001"/>
    <n v="-0.004702015600000001"/>
    <x v="1"/>
    <n v="4.736183524504693"/>
    <n v="-0.02226960881668405"/>
    <n v="-0.02226960881668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eeb51c28411931302458a9bc9840159c52b3a11fe708a41fd09a30ac984e87"/>
    <n v="1"/>
    <n v="1"/>
  </r>
  <r>
    <s v="382"/>
    <d v="2022-11-30T00:00:00"/>
    <x v="148"/>
    <d v="2022-11-30T00:00:00"/>
    <n v="38578.39"/>
    <n v="38578.39"/>
    <x v="0"/>
    <n v="1"/>
    <n v="38578.39"/>
    <n v="38578.39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4059"/>
    <d v="2022-11-30T00:00:00"/>
    <x v="148"/>
    <d v="2022-11-30T00:00:00"/>
    <n v="-65.65000000000001"/>
    <n v="-65.65000000000001"/>
    <x v="0"/>
    <n v="1"/>
    <n v="-65.65000000000001"/>
    <n v="-65.65000000000001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60"/>
    <d v="2022-11-30T00:00:00"/>
    <x v="148"/>
    <d v="2022-11-30T00:00:00"/>
    <n v="-276.61"/>
    <n v="-276.61"/>
    <x v="0"/>
    <n v="1"/>
    <n v="-276.61"/>
    <n v="-276.61"/>
    <n v="1"/>
    <m/>
    <s v="Btg - Conta Corrente"/>
    <s v="Buser Brasil Tecnologia Ltda."/>
    <n v="100"/>
    <m/>
    <s v="Buser Brasil Tecnologia Ltda."/>
    <m/>
    <s v="Compra de Passagem para a Antônia Vir para O Rj"/>
    <m/>
    <s v="Btg - Conta Corrente"/>
    <m/>
    <x v="112"/>
    <s v="Despesa Comercial"/>
    <s v="Comercial"/>
    <s v="Operating Costs"/>
    <s v="Operating Costs"/>
    <x v="6"/>
    <m/>
    <m/>
    <n v="0"/>
    <n v="0"/>
  </r>
  <r>
    <s v="4061"/>
    <d v="2022-11-30T00:00:00"/>
    <x v="148"/>
    <d v="2022-11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62"/>
    <d v="2022-11-30T00:00:00"/>
    <x v="148"/>
    <d v="2022-11-30T00:00:00"/>
    <n v="-731.3200000000001"/>
    <n v="-731.3200000000001"/>
    <x v="0"/>
    <n v="1"/>
    <n v="-731.3200000000001"/>
    <n v="-731.3200000000001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19"/>
    <d v="2022-11-30T00:00:00"/>
    <x v="148"/>
    <d v="2022-11-30T00:00:00"/>
    <n v="10.38"/>
    <n v="10.38"/>
    <x v="0"/>
    <n v="1"/>
    <n v="10.38"/>
    <n v="10.38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4"/>
    <d v="2022-11-30T00:00:00"/>
    <x v="148"/>
    <d v="2022-11-30T00:00:00"/>
    <n v="1.1"/>
    <n v="1.1"/>
    <x v="0"/>
    <n v="1"/>
    <n v="1.1"/>
    <n v="1.1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711"/>
    <d v="2022-11-30T00:00:00"/>
    <x v="148"/>
    <d v="2022-11-30T00:00:00"/>
    <n v="4000"/>
    <n v="4000"/>
    <x v="0"/>
    <n v="1"/>
    <n v="4000"/>
    <n v="4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2"/>
    <d v="2022-11-30T00:00:00"/>
    <x v="148"/>
    <d v="2022-11-30T00:00:00"/>
    <n v="-4000"/>
    <n v="-4000"/>
    <x v="0"/>
    <n v="1"/>
    <n v="-4000"/>
    <n v="-4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5bf58b16-9b2d-43c0-a2df-f9029e7b3222"/>
    <d v="2022-11-30T00:00:00"/>
    <x v="148"/>
    <d v="2022-11-30T00:00:00"/>
    <n v="-0.0042882194"/>
    <n v="-0.0042882194"/>
    <x v="1"/>
    <n v="4.897220765600419"/>
    <n v="-0.02100035709313057"/>
    <n v="-0.021000357093130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0a2c5ecb17e87a3405bed9ff5bb75ad254745360d7dec5ec1f1d381d26c850"/>
    <n v="1"/>
    <n v="1"/>
  </r>
  <r>
    <s v="2a0bed4c-3688-42fb-91be-56c95cf78437"/>
    <d v="2022-11-30T00:00:00"/>
    <x v="148"/>
    <d v="2022-11-30T00:00:00"/>
    <n v="-0.0042728636"/>
    <n v="-0.0042728636"/>
    <x v="1"/>
    <n v="4.897220765600419"/>
    <n v="-0.02092515635049816"/>
    <n v="-0.02092515635049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3e142273c2e41dfcf4c9484bd0a3c3974de7339f06b17d027c927677c83d5"/>
    <n v="1"/>
    <n v="1"/>
  </r>
  <r>
    <s v="5f67c91e-95a2-4943-820c-5f145075f554"/>
    <d v="2022-11-30T00:00:00"/>
    <x v="148"/>
    <d v="2022-11-30T00:00:00"/>
    <n v="-0.003046016"/>
    <n v="-0.003046016"/>
    <x v="1"/>
    <n v="4.897220765600419"/>
    <n v="-0.01491701280755113"/>
    <n v="-0.014917012807551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6f26864275fe6a5ec4706f9d3fdf7ffdd7390bc0fd38744509e672496fee4e"/>
    <n v="1"/>
    <n v="1"/>
  </r>
  <r>
    <s v="5367bd86-a3bc-44cc-a323-7c5769bb13d8"/>
    <d v="2022-11-30T00:00:00"/>
    <x v="148"/>
    <d v="2022-11-30T00:00:00"/>
    <n v="-0.0097257248"/>
    <n v="-0.0097257248"/>
    <x v="1"/>
    <n v="4.897220765600419"/>
    <n v="-0.04762902145107498"/>
    <n v="-0.047629021451074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35fc790d7d2116914eb3a2d9973446f656cc2712895a05d4408e8d9cb7a02"/>
    <n v="1"/>
    <n v="1"/>
  </r>
  <r>
    <s v="8dec8f18-7993-476e-9802-4b860e116f09"/>
    <d v="2022-11-30T00:00:00"/>
    <x v="148"/>
    <d v="2022-11-30T00:00:00"/>
    <n v="-0.0037887312"/>
    <n v="-0.0037887312"/>
    <x v="1"/>
    <n v="4.897220765600419"/>
    <n v="-0.01855425310791819"/>
    <n v="-0.01855425310791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248063852779c17ca97fc2bffdba278cd0e9d968500010e1b4c39bcfac892d"/>
    <n v="1"/>
    <n v="1"/>
  </r>
  <r>
    <s v="4325c3cf-40a4-4233-823c-3c0dd2048ee6"/>
    <d v="2022-11-30T00:00:00"/>
    <x v="148"/>
    <d v="2022-11-30T00:00:00"/>
    <n v="-0.003537222"/>
    <n v="-0.003537222"/>
    <x v="1"/>
    <n v="4.897220765600419"/>
    <n v="-0.01732255703093864"/>
    <n v="-0.01732255703093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2de6c25e81e61f419843d5d39f2358d19da9958e9e8dcd2178b2c0fbfa240"/>
    <n v="1"/>
    <n v="1"/>
  </r>
  <r>
    <s v="9c97afff-9e2d-47bd-b686-6ba2ea6589b6"/>
    <d v="2022-11-30T00:00:00"/>
    <x v="148"/>
    <d v="2022-11-30T00:00:00"/>
    <n v="-0.0049774048"/>
    <n v="-0.0049774048"/>
    <x v="1"/>
    <n v="4.897220765600419"/>
    <n v="-0.0243754501453592"/>
    <n v="-0.02437545014535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3639c16b0aa4783a62e9a2de2ef3cb9dcd28f2f4c05936594b672639985cab"/>
    <n v="1"/>
    <n v="1"/>
  </r>
  <r>
    <s v="d52aff05-8ca2-4750-9203-c182da9d0f9b"/>
    <d v="2022-11-30T00:00:00"/>
    <x v="148"/>
    <d v="2022-11-30T00:00:00"/>
    <n v="-0.005087798599999999"/>
    <n v="-0.005087798599999999"/>
    <x v="1"/>
    <n v="4.897220765600419"/>
    <n v="-0.02491607295511274"/>
    <n v="-0.02491607295511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0e968080771041907c9c851a487ff1ebd11f5233a56d73e2690d85fdaa69a"/>
    <n v="1"/>
    <n v="1"/>
  </r>
  <r>
    <s v="bd4a4a73-b080-43a5-ae60-5d2c630226b8"/>
    <d v="2022-11-30T00:00:00"/>
    <x v="148"/>
    <d v="2022-11-30T00:00:00"/>
    <n v="-0.006562460799999999"/>
    <n v="-0.006562460799999999"/>
    <x v="1"/>
    <n v="4.897220765600419"/>
    <n v="-0.03213781930319873"/>
    <n v="-0.03213781930319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942cfd3045d3141e2a86a1db95e9fa8a7d364d34e211cc6ba790a04d935a7b"/>
    <n v="1"/>
    <n v="1"/>
  </r>
  <r>
    <s v="0c74e753-5b2d-4c44-8833-f46c270b4938"/>
    <d v="2022-11-30T00:00:00"/>
    <x v="148"/>
    <d v="2022-11-30T00:00:00"/>
    <n v="-0.0085272336"/>
    <n v="-0.0085272336"/>
    <x v="1"/>
    <n v="4.897220765600419"/>
    <n v="-0.04175974545904561"/>
    <n v="-0.04175974545904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263e196bdb16789d5d3c8912ede4c732fdfdfc40ea0426b10ce496dd6e1fb"/>
    <n v="1"/>
    <n v="1"/>
  </r>
  <r>
    <s v="d4a42fd4-41bf-49b9-bd0d-7a375cfe92c8"/>
    <d v="2022-11-30T00:00:00"/>
    <x v="148"/>
    <d v="2022-11-30T00:00:00"/>
    <n v="-0.005186438"/>
    <n v="-0.005186438"/>
    <x v="1"/>
    <n v="4.897220765600419"/>
    <n v="-0.0253991318730991"/>
    <n v="-0.025399131873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3afc86a4d7a7679bb96e435d13b9fc9f0d6b6f269841e47938286fcd99ee0"/>
    <n v="1"/>
    <n v="1"/>
  </r>
  <r>
    <s v="4064"/>
    <d v="2022-11-29T00:00:00"/>
    <x v="149"/>
    <d v="2022-11-29T00:00:00"/>
    <n v="-1400.43"/>
    <n v="-1400.43"/>
    <x v="0"/>
    <n v="1"/>
    <n v="-1400.43"/>
    <n v="-1400.43"/>
    <n v="1"/>
    <m/>
    <s v="Btg - Conta Corrente"/>
    <s v="Ministério da Fazenda"/>
    <n v="100"/>
    <m/>
    <s v="Ministério da Fazenda"/>
    <m/>
    <s v="Parcela do Parcelamento Tributário"/>
    <m/>
    <s v="Btg - Conta Corrente"/>
    <m/>
    <x v="31"/>
    <s v="Impostos"/>
    <s v="Tax And Fees"/>
    <s v="Tax And Fees"/>
    <s v="Tax And Fees"/>
    <x v="11"/>
    <m/>
    <m/>
    <n v="0"/>
    <n v="0"/>
  </r>
  <r>
    <s v="4283"/>
    <d v="2022-11-29T00:00:00"/>
    <x v="149"/>
    <d v="2022-11-29T00:00:00"/>
    <n v="-42.86"/>
    <n v="-42.86"/>
    <x v="0"/>
    <n v="1"/>
    <n v="-42.86"/>
    <n v="-42.86"/>
    <n v="1"/>
    <m/>
    <s v="Conta Simples"/>
    <s v="Rappi Brasil Intermediacao de Negocios Ltda"/>
    <n v="100"/>
    <m/>
    <s v="Rappi Brasil Intermediacao de Negocios Ltda"/>
    <m/>
    <s v="Compra de Papel Higiênico"/>
    <m/>
    <s v="Conta Simples"/>
    <m/>
    <x v="64"/>
    <s v="Material de Uso e Consumo"/>
    <s v="Office"/>
    <s v="Administrative Costs"/>
    <s v="Administrative Costs"/>
    <x v="5"/>
    <m/>
    <m/>
    <n v="0"/>
    <n v="0"/>
  </r>
  <r>
    <s v="af63cea4-0c5a-4599-b238-91fdca6e2005"/>
    <d v="2022-11-29T00:00:00"/>
    <x v="149"/>
    <d v="2022-11-29T00:00:00"/>
    <n v="0.0015"/>
    <n v="0.0015"/>
    <x v="3"/>
    <n v="6480.277185501067"/>
    <n v="9.720415778251601"/>
    <n v="9.7204157782516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ab752a1a140262fb0d7bc18f88531aca8a6207c6aad529b62100bd6e04aba0"/>
    <n v="1"/>
    <n v="1"/>
  </r>
  <r>
    <s v="9c2ca8a1-b9a3-4d44-b846-33e0a5ea3d3b"/>
    <d v="2022-11-29T00:00:00"/>
    <x v="149"/>
    <d v="2022-11-29T00:00:00"/>
    <n v="-0.0033194336"/>
    <n v="-0.0033194336"/>
    <x v="1"/>
    <n v="4.468550106609809"/>
    <n v="-0.01483305536716418"/>
    <n v="-0.0148330553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0a7b72aa60d8be6de15366106d2064a4d89f5db6f11a2c148ac0e419bbf0e9"/>
    <n v="1"/>
    <n v="1"/>
  </r>
  <r>
    <s v="8be0f512-12b0-49bd-9dd0-e1d53301b235"/>
    <d v="2022-11-29T00:00:00"/>
    <x v="149"/>
    <d v="2022-11-29T00:00:00"/>
    <n v="-0.0034548864"/>
    <n v="-0.0034548864"/>
    <x v="1"/>
    <n v="4.468550106609809"/>
    <n v="-0.01543833299104478"/>
    <n v="-0.01543833299104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4b63b5b21faa55ccf13532501ec7480fec2a89c901104e7f483ee8eecabf00"/>
    <n v="1"/>
    <n v="1"/>
  </r>
  <r>
    <s v="7de43d3b-fcd1-44f6-a7ea-ab695a350ecf"/>
    <d v="2022-11-29T00:00:00"/>
    <x v="149"/>
    <d v="2022-11-29T00:00:00"/>
    <n v="-0.0038848576"/>
    <n v="-0.0038848576"/>
    <x v="1"/>
    <n v="4.468550106609809"/>
    <n v="-0.01735968084264393"/>
    <n v="-0.01735968084264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a1c46daacaf69c9c80eca9c9767a2bfd57e1d0c0b8d4a8d6224d4d8df32fd"/>
    <n v="1"/>
    <n v="1"/>
  </r>
  <r>
    <s v="b566e6e5-ff77-4d8e-87ab-18c4b8dcaeea"/>
    <d v="2022-11-29T00:00:00"/>
    <x v="149"/>
    <d v="2022-11-29T00:00:00"/>
    <n v="-0.0032500416"/>
    <n v="-0.0032500416"/>
    <x v="1"/>
    <n v="4.468550106609809"/>
    <n v="-0.01452297373816631"/>
    <n v="-0.014522973738166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5e26ff6caab77a441cc74e848ce0e1af92d3ad8099c55dc6b8503500eb9b42"/>
    <n v="1"/>
    <n v="1"/>
  </r>
  <r>
    <s v="1bcf5cbb-443f-4260-a359-6754ddfbe0cb"/>
    <d v="2022-11-29T00:00:00"/>
    <x v="149"/>
    <d v="2022-11-29T00:00:00"/>
    <n v="-0.0026826852"/>
    <n v="-0.0026826852"/>
    <x v="1"/>
    <n v="4.468550106609809"/>
    <n v="-0.01198771323646055"/>
    <n v="-0.011987713236460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915f77759a2f614481ba239953f16af7043f1cf0926dfb07ccc4c7308bf6e"/>
    <n v="1"/>
    <n v="1"/>
  </r>
  <r>
    <s v="047f4b4f-2911-4572-9c97-96ccbc231715"/>
    <d v="2022-11-29T00:00:00"/>
    <x v="149"/>
    <d v="2022-11-29T00:00:00"/>
    <n v="-0.0024064833"/>
    <n v="-0.0024064833"/>
    <x v="1"/>
    <n v="4.468550106609809"/>
    <n v="-0.01075349120676972"/>
    <n v="-0.010753491206769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6efb37f888838c3953f2f0ad5ac31a9dfb27090a69ccbac161d35af2cf6c2"/>
    <n v="1"/>
    <n v="1"/>
  </r>
  <r>
    <s v="f7e255eb-9d1b-40fb-9a71-297f4540a85b"/>
    <d v="2022-11-29T00:00:00"/>
    <x v="149"/>
    <d v="2022-11-29T00:00:00"/>
    <n v="-0.0037863616"/>
    <n v="-0.0037863616"/>
    <x v="1"/>
    <n v="4.468550106609809"/>
    <n v="-0.01691954653134329"/>
    <n v="-0.01691954653134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31da33bfc5654de3959c22cb932a9ff67fac83df2451778e2c2ea26f4f96ab"/>
    <n v="1"/>
    <n v="1"/>
  </r>
  <r>
    <s v="f9771db1-5858-4515-9e2e-9cdc0781a65a"/>
    <d v="2022-11-29T00:00:00"/>
    <x v="149"/>
    <d v="2022-11-29T00:00:00"/>
    <n v="-0.0029165004"/>
    <n v="-0.0029165004"/>
    <x v="1"/>
    <n v="4.468550106609809"/>
    <n v="-0.01303252817334755"/>
    <n v="-0.0130325281733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fb49247daebcb692e4cd76322cb959dfa7f39d04e3568a5b852b6d8bc73404"/>
    <n v="1"/>
    <n v="1"/>
  </r>
  <r>
    <s v="e3435c1e-6628-4d21-8d3c-b94ddc971b82"/>
    <d v="2022-11-29T00:00:00"/>
    <x v="149"/>
    <d v="2022-11-29T00:00:00"/>
    <n v="-0.0030886823"/>
    <n v="-0.0030886823"/>
    <x v="1"/>
    <n v="4.468550106609809"/>
    <n v="-0.01380193162094883"/>
    <n v="-0.01380193162094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ce477d7923740d1a4a571241fe3dc5a8954ee5c65ff6dc6a2d1b3bcb10199"/>
    <n v="1"/>
    <n v="1"/>
  </r>
  <r>
    <s v="3355c9eb-438e-4454-8e89-92d550110d7e"/>
    <d v="2022-11-29T00:00:00"/>
    <x v="149"/>
    <d v="2022-11-29T00:00:00"/>
    <n v="-0.0031673906"/>
    <n v="-0.0031673906"/>
    <x v="1"/>
    <n v="4.468550106609809"/>
    <n v="-0.01415364360330491"/>
    <n v="-0.014153643603304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5ae2a6cff7ba9bcc32180bbf7f8df1258eaeab2ec3fd642dcee8dfd9ee174c"/>
    <n v="1"/>
    <n v="1"/>
  </r>
  <r>
    <s v="1a24ff39-0654-4e53-8f24-5bac3b7211c4"/>
    <d v="2022-11-29T00:00:00"/>
    <x v="149"/>
    <d v="2022-11-29T00:00:00"/>
    <n v="-0.0028220192"/>
    <n v="-0.0028220192"/>
    <x v="1"/>
    <n v="4.468550106609809"/>
    <n v="-0.01261033419701493"/>
    <n v="-0.012610334197014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576ee9d4586082957f2d858f77dfb929f2e105a670acf383e7aa0db79fadb"/>
    <n v="1"/>
    <n v="1"/>
  </r>
  <r>
    <s v="ef54dee2-fb80-451b-86bd-fa0753b27884"/>
    <d v="2022-11-29T00:00:00"/>
    <x v="149"/>
    <d v="2022-11-29T00:00:00"/>
    <n v="-0.0034882632"/>
    <n v="-0.0034882632"/>
    <x v="1"/>
    <n v="4.468550106609809"/>
    <n v="-0.01558747889424307"/>
    <n v="-0.015587478894243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46db5ea088706fe828403cc4db0d977504b67494ca448c043a60dae75597e7"/>
    <n v="1"/>
    <n v="1"/>
  </r>
  <r>
    <s v="08049588-c342-4562-9d3c-b50450e05101"/>
    <d v="2022-11-29T00:00:00"/>
    <x v="149"/>
    <d v="2022-11-29T00:00:00"/>
    <n v="-0.0056224536"/>
    <n v="-0.0056224536"/>
    <x v="1"/>
    <n v="4.468550106609809"/>
    <n v="-0.0251242156336887"/>
    <n v="-0.02512421563368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4515961bfc80f8d1a3d7a2e08e7d8d6c8cd8663dba3286b2636c841d1d31a2"/>
    <n v="1"/>
    <n v="1"/>
  </r>
  <r>
    <s v="e982391f-ffb4-40c8-bd3a-72e4614aa0b2"/>
    <d v="2022-11-29T00:00:00"/>
    <x v="149"/>
    <d v="2022-11-29T00:00:00"/>
    <n v="-0.0050057096"/>
    <n v="-0.0050057096"/>
    <x v="1"/>
    <n v="4.468550106609809"/>
    <n v="-0.02236826416673774"/>
    <n v="-0.022368264166737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27d413ecf998ed091aa194aabbff85e554b2ccda35d211aab602f244c4d698"/>
    <n v="1"/>
    <n v="1"/>
  </r>
  <r>
    <s v="1ead63d5-30bb-4835-ac1b-f2a72f3279c4"/>
    <d v="2022-11-29T00:00:00"/>
    <x v="149"/>
    <d v="2022-11-29T00:00:00"/>
    <n v="-0.0025129632"/>
    <n v="-0.0025129632"/>
    <x v="1"/>
    <n v="4.468550106609809"/>
    <n v="-0.01122930197526653"/>
    <n v="-0.011229301975266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3b0977426f0e321a41026fffb581338149b2b53e65f0c41127908a1e737c56"/>
    <n v="1"/>
    <n v="1"/>
  </r>
  <r>
    <s v="0cbc0ebc-2163-4d26-bef2-e1b2fb7d11c5"/>
    <d v="2022-11-29T00:00:00"/>
    <x v="149"/>
    <d v="2022-11-29T00:00:00"/>
    <n v="-0.00442332"/>
    <n v="-0.00442332"/>
    <x v="1"/>
    <n v="4.468550106609809"/>
    <n v="-0.0197658270575693"/>
    <n v="-0.01976582705756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a8918fe191297638de0f44030d21c05a03227977bac074f19ef79f6ec2ae9c"/>
    <n v="1"/>
    <n v="1"/>
  </r>
  <r>
    <s v="af0431f6-b316-4963-90d9-ee1f86f935cb"/>
    <d v="2022-11-29T00:00:00"/>
    <x v="149"/>
    <d v="2022-11-29T00:00:00"/>
    <n v="-0.0024796474"/>
    <n v="-0.0024796474"/>
    <x v="1"/>
    <n v="4.468550106609809"/>
    <n v="-0.01108042865362474"/>
    <n v="-0.011080428653624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f4eeed0fb7440183c195a4b9ad54ca70bac54f40595481d70a59653ee8ce1f"/>
    <n v="1"/>
    <n v="1"/>
  </r>
  <r>
    <s v="116987f8-5f7d-44ff-a060-234c660c8e4d"/>
    <d v="2022-11-29T00:00:00"/>
    <x v="149"/>
    <d v="2022-11-29T00:00:00"/>
    <n v="-0.0025326392"/>
    <n v="-0.0025326392"/>
    <x v="1"/>
    <n v="4.468550106609809"/>
    <n v="-0.01131722516716418"/>
    <n v="-0.0113172251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ff941e73daab0a14d7ae152aa6fc4fb166b619fabdd1d5a82f859240e6d00"/>
    <n v="1"/>
    <n v="1"/>
  </r>
  <r>
    <s v="4065"/>
    <d v="2022-11-28T00:00:00"/>
    <x v="150"/>
    <d v="2022-11-28T00:00:00"/>
    <n v="-61.5"/>
    <n v="-61.5"/>
    <x v="0"/>
    <n v="1"/>
    <n v="-61.5"/>
    <n v="-61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4066"/>
    <d v="2022-11-28T00:00:00"/>
    <x v="150"/>
    <d v="2022-11-28T00:00:00"/>
    <n v="-27.8"/>
    <n v="-27.8"/>
    <x v="0"/>
    <n v="1"/>
    <n v="-27.8"/>
    <n v="-27.8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7cd277c0-993f-40f1-84ca-285f93caf4b4"/>
    <d v="2022-11-28T00:00:00"/>
    <x v="150"/>
    <d v="2022-11-28T00:00:00"/>
    <n v="-0.0084384162"/>
    <n v="-0.0084384162"/>
    <x v="1"/>
    <n v="4.421109316101238"/>
    <n v="-0.03730716047495961"/>
    <n v="-0.037307160474959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f84440b5a7981b42ed1279fb86dc01017010322dc94f3cc5527e1485fd0917"/>
    <n v="1"/>
    <n v="1"/>
  </r>
  <r>
    <s v="5a0ebbbb-de78-4270-a043-4de99335148f"/>
    <d v="2022-11-28T00:00:00"/>
    <x v="150"/>
    <d v="2022-11-28T00:00:00"/>
    <n v="-0.0032030762"/>
    <n v="-0.0032030762"/>
    <x v="1"/>
    <n v="4.421109316101238"/>
    <n v="-0.01416115002800215"/>
    <n v="-0.014161150028002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a57b0b92dbd5d0c7daf2fda7d5674b34b75ff714a33f7b2d7a1b1e22e1c27"/>
    <n v="1"/>
    <n v="1"/>
  </r>
  <r>
    <s v="e745238a-149d-428f-8d5c-a64aff376765"/>
    <d v="2022-11-28T00:00:00"/>
    <x v="150"/>
    <d v="2022-11-28T00:00:00"/>
    <n v="-0.0033458582"/>
    <n v="-0.0033458582"/>
    <x v="1"/>
    <n v="4.421109316101238"/>
    <n v="-0.01479240485837372"/>
    <n v="-0.014792404858373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edc9ce6b27c132cf36ab8bcc28c055f790698e80370d36849db8c34f062e9"/>
    <n v="1"/>
    <n v="1"/>
  </r>
  <r>
    <s v="5a0c36b0-2de1-48e5-b1d5-2ebdd230edd4"/>
    <d v="2022-11-28T00:00:00"/>
    <x v="150"/>
    <d v="2022-11-28T00:00:00"/>
    <n v="-0.006625944900000001"/>
    <n v="-0.006625944900000001"/>
    <x v="1"/>
    <n v="4.421109316101238"/>
    <n v="-0.02929402672536349"/>
    <n v="-0.029294026725363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5a0f771f396ed95cfb0c1af4b0bc9995eebebe0f89acca4b19bb85cd6a33c"/>
    <n v="1"/>
    <n v="1"/>
  </r>
  <r>
    <s v="4cef584d-dcc9-4ac6-9952-1ea40b0ae9ec"/>
    <d v="2022-11-28T00:00:00"/>
    <x v="150"/>
    <d v="2022-11-28T00:00:00"/>
    <n v="-0.0025063987"/>
    <n v="-0.0025063987"/>
    <x v="1"/>
    <n v="4.421109316101238"/>
    <n v="-0.01108106264243403"/>
    <n v="-0.01108106264243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69e78242113e8c8197320a7c20dbb8d0a240d3b1b4b42436c00308f53d732"/>
    <n v="1"/>
    <n v="1"/>
  </r>
  <r>
    <s v="b94182fc-02fe-4e7b-85a9-aad2832100f0"/>
    <d v="2022-11-28T00:00:00"/>
    <x v="150"/>
    <d v="2022-11-28T00:00:00"/>
    <n v="-0.005237014"/>
    <n v="-0.005237014"/>
    <x v="1"/>
    <n v="4.421109316101238"/>
    <n v="-0.02315341138395261"/>
    <n v="-0.023153411383952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ab9f6f9a9cf4db14912223c69b9c38ba0404336f40c05eae0985805c9d325"/>
    <n v="1"/>
    <n v="1"/>
  </r>
  <r>
    <s v="0d915ebd-7ffa-448b-a7ed-303185bf6d18"/>
    <d v="2022-11-28T00:00:00"/>
    <x v="150"/>
    <d v="2022-11-28T00:00:00"/>
    <n v="-0.004819027199999999"/>
    <n v="-0.004819027199999999"/>
    <x v="1"/>
    <n v="4.421109316101238"/>
    <n v="-0.02130544604846526"/>
    <n v="-0.021305446048465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7533d0502768089f93e2bd93f56d948b1fefe372613bed675ce31f084abf7"/>
    <n v="1"/>
    <n v="1"/>
  </r>
  <r>
    <s v="83b5849e-384b-458f-8aee-697907d7061c"/>
    <d v="2022-11-28T00:00:00"/>
    <x v="150"/>
    <d v="2022-11-28T00:00:00"/>
    <n v="-0.020133828"/>
    <n v="-0.020133828"/>
    <x v="1"/>
    <n v="4.421109316101238"/>
    <n v="-0.08901385453957995"/>
    <n v="-0.08901385453957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9952ee583e69d3a2dc4dc0cce9467d67423ea6cd8d69737e4b080d1ec84f3"/>
    <n v="1"/>
    <n v="1"/>
  </r>
  <r>
    <s v="f662250a-202b-4eb2-9f88-bcd1b94bc3d1"/>
    <d v="2022-11-28T00:00:00"/>
    <x v="150"/>
    <d v="2022-11-28T00:00:00"/>
    <n v="-0.008290450899999999"/>
    <n v="-0.008290450899999999"/>
    <x v="1"/>
    <n v="4.421109316101238"/>
    <n v="-0.03665298970866989"/>
    <n v="-0.036652989708669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082ae063c668a8380f296a97f7b4a9caa745931a632390c0b6b9f9c1296ac"/>
    <n v="1"/>
    <n v="1"/>
  </r>
  <r>
    <s v="967ee50d-0ff5-40ec-a72c-9f7ceb208b3a"/>
    <d v="2022-11-28T00:00:00"/>
    <x v="150"/>
    <d v="2022-11-28T00:00:00"/>
    <n v="-0.0032439622968806"/>
    <n v="-0.0032439622968806"/>
    <x v="1"/>
    <n v="4.421109316101238"/>
    <n v="-0.01434191193181999"/>
    <n v="-0.01434191193181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5c0dc7fa223623a20e4e35605a48e7542f5cef0a546c2b58f7b3d46d423fe"/>
    <n v="1"/>
    <n v="1"/>
  </r>
  <r>
    <s v="c11f8f40-dc4e-4f39-9549-f59cf5805559"/>
    <d v="2022-11-28T00:00:00"/>
    <x v="150"/>
    <d v="2022-11-28T00:00:00"/>
    <n v="-0.0089936496"/>
    <n v="-0.0089936496"/>
    <x v="1"/>
    <n v="4.421109316101238"/>
    <n v="-0.03976190803231017"/>
    <n v="-0.03976190803231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201e68e8d7c9e6da5601e5cb97e74558d62cc497efa368f316588f1e3ccbf6"/>
    <n v="1"/>
    <n v="1"/>
  </r>
  <r>
    <s v="4d30a7d4-51e3-449b-b6ae-48cad8e6ac7e"/>
    <d v="2022-11-28T00:00:00"/>
    <x v="150"/>
    <d v="2022-11-28T00:00:00"/>
    <n v="-0.009818174399999999"/>
    <n v="-0.009818174399999999"/>
    <x v="1"/>
    <n v="4.421109316101238"/>
    <n v="-0.04340722230694668"/>
    <n v="-0.043407222306946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afd6eee528c94980735a1360d14e93a3fc41e4e0bccfd11495ab72bf42e430"/>
    <n v="1"/>
    <n v="1"/>
  </r>
  <r>
    <s v="2a724ed5-d04d-4934-ba25-64fb2a317f31"/>
    <d v="2022-11-28T00:00:00"/>
    <x v="150"/>
    <d v="2022-11-28T00:00:00"/>
    <n v="-0.009179736799999999"/>
    <n v="-0.009179736799999999"/>
    <x v="1"/>
    <n v="4.421109316101238"/>
    <n v="-0.04058461988583736"/>
    <n v="-0.04058461988583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a01c2df593e1acc99ecae9c770b8e42ac3c790ae329c0939d412530d7a7aaf"/>
    <n v="1"/>
    <n v="1"/>
  </r>
  <r>
    <s v="89e0e694-69be-4bb0-8f11-116bf4ee3058"/>
    <d v="2022-11-28T00:00:00"/>
    <x v="150"/>
    <d v="2022-11-28T00:00:00"/>
    <n v="-0.0061554558"/>
    <n v="-0.0061554558"/>
    <x v="1"/>
    <n v="4.421109316101238"/>
    <n v="-0.0272139429822294"/>
    <n v="-0.02721394298222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0de53c1fcf2748a6f53913ac87001ce0599225d50f28c5a8295403450cbfb"/>
    <n v="1"/>
    <n v="1"/>
  </r>
  <r>
    <s v="a0bdc3ce-58ec-48c6-beda-8cd9548f6284"/>
    <d v="2022-11-28T00:00:00"/>
    <x v="150"/>
    <d v="2022-11-28T00:00:00"/>
    <n v="0.000975"/>
    <n v="0.000975"/>
    <x v="2"/>
    <n v="6275.013462574044"/>
    <n v="6.118138126009693"/>
    <n v="6.11813812600969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6b33a52759630f360c632f0a666c7826cff16f3bbd3e7baa621f29113bdcd7c"/>
    <n v="1"/>
    <n v="1"/>
  </r>
  <r>
    <s v="24f32483-52b3-4608-ae82-8a34a10cae7b"/>
    <d v="2022-11-26T00:00:00"/>
    <x v="151"/>
    <d v="2022-11-26T00:00:00"/>
    <n v="-0.004983091800000001"/>
    <n v="-0.004983091800000001"/>
    <x v="1"/>
    <n v="4.559029649595687"/>
    <n v="-0.02271806326285715"/>
    <n v="-0.02271806326285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61913a2eb04a3f67f1838557375de358ca2256e18e9f4283cdfd77cc0ee2a8"/>
    <n v="1"/>
    <n v="1"/>
  </r>
  <r>
    <s v="4a5285d3-2915-45a2-9c73-8c8f2535ebca"/>
    <d v="2022-11-26T00:00:00"/>
    <x v="151"/>
    <d v="2022-11-26T00:00:00"/>
    <n v="-0.0022083616"/>
    <n v="-0.0022083616"/>
    <x v="1"/>
    <n v="4.559029649595687"/>
    <n v="-0.01006798601142857"/>
    <n v="-0.010067986011428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e63f7b6bd0a168f8ba5b95e4c4ba87957b5bff9afcb26f68206e3c12e0fe"/>
    <n v="1"/>
    <n v="1"/>
  </r>
  <r>
    <s v="3866705d-0dc5-40ae-8b43-883ec07249fd"/>
    <d v="2022-11-26T00:00:00"/>
    <x v="151"/>
    <d v="2022-11-26T00:00:00"/>
    <n v="-0.0030048876"/>
    <n v="-0.0030048876"/>
    <x v="1"/>
    <n v="4.559029649595687"/>
    <n v="-0.01369937166210243"/>
    <n v="-0.013699371662102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ddbe44decdb4228aa7e0c8875e27a1c42bffba00df89a15407e13468c0ad87"/>
    <n v="1"/>
    <n v="1"/>
  </r>
  <r>
    <s v="2514e84b-a411-4f3c-a436-0307ba5e2c7c"/>
    <d v="2022-11-26T00:00:00"/>
    <x v="151"/>
    <d v="2022-11-26T00:00:00"/>
    <n v="-0.007009609999999999"/>
    <n v="-0.007009609999999999"/>
    <x v="1"/>
    <n v="4.559029649595687"/>
    <n v="-0.03195701982210242"/>
    <n v="-0.031957019822102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b14483e4677c2405275c47e355997f78af74eb104d594c572e2e3149e167a7"/>
    <n v="1"/>
    <n v="1"/>
  </r>
  <r>
    <s v="18e852c5-b0ea-42d7-877d-c7596cca869f"/>
    <d v="2022-11-26T00:00:00"/>
    <x v="151"/>
    <d v="2022-11-26T00:00:00"/>
    <n v="-0.0020180745"/>
    <n v="-0.0020180745"/>
    <x v="1"/>
    <n v="4.559029649595687"/>
    <n v="-0.009200461480592993"/>
    <n v="-0.009200461480592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b4dfbc2ba52b9927d9c95e0c7556be16f8a291afcb31a804874090abf9dcc"/>
    <n v="1"/>
    <n v="1"/>
  </r>
  <r>
    <s v="a3e98a81-83f8-4d24-99eb-4c0b3ede7124"/>
    <d v="2022-11-26T00:00:00"/>
    <x v="151"/>
    <d v="2022-11-26T00:00:00"/>
    <n v="-0.01523457"/>
    <n v="-0.01523457"/>
    <x v="1"/>
    <n v="4.559029649595687"/>
    <n v="-0.06945485632884098"/>
    <n v="-0.069454856328840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91128f75a5928806376bd0984ef76b6b5b3374e621c27598e94f8ba79d299"/>
    <n v="1"/>
    <n v="1"/>
  </r>
  <r>
    <s v="4067"/>
    <d v="2022-11-25T00:00:00"/>
    <x v="152"/>
    <d v="2022-11-25T00:00:00"/>
    <n v="-2987.42"/>
    <n v="-2987.42"/>
    <x v="0"/>
    <n v="1"/>
    <n v="-2987.42"/>
    <n v="-2987.42"/>
    <n v="1"/>
    <m/>
    <s v="Conta Simples"/>
    <s v="Lumx Studios S/A"/>
    <n v="100"/>
    <s v="Conselho"/>
    <s v="Lumx Studios S/A"/>
    <m/>
    <s v="Web Summit para O Caio Barbosa"/>
    <m/>
    <s v="Conta Simples"/>
    <m/>
    <x v="74"/>
    <s v="Despesa de Marketing"/>
    <s v="Marketing"/>
    <s v="Operating Costs"/>
    <s v="Operating Costs"/>
    <x v="8"/>
    <m/>
    <m/>
    <n v="0"/>
    <n v="0"/>
  </r>
  <r>
    <s v="4068"/>
    <d v="2022-11-25T00:00:00"/>
    <x v="152"/>
    <d v="2022-11-25T00:00:00"/>
    <n v="-87.81"/>
    <n v="-87.81"/>
    <x v="0"/>
    <n v="1"/>
    <n v="-87.81"/>
    <n v="-87.81"/>
    <n v="1"/>
    <m/>
    <s v="Mercado Pago"/>
    <s v="Mercadolivre.com Atividades de Internet Ltda"/>
    <n v="100"/>
    <m/>
    <s v="Mercadolivre.com Atividades de Internet Ltda"/>
    <m/>
    <s v="Compra de Refils para Filtro de Água"/>
    <m/>
    <s v="Mercado Pago"/>
    <m/>
    <x v="64"/>
    <s v="Material de Uso e Consumo"/>
    <s v="Office"/>
    <s v="Administrative Costs"/>
    <s v="Administrative Costs"/>
    <x v="5"/>
    <m/>
    <m/>
    <n v="0"/>
    <n v="0"/>
  </r>
  <r>
    <s v="4069"/>
    <d v="2022-11-25T00:00:00"/>
    <x v="152"/>
    <d v="2022-1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071"/>
    <d v="2022-11-25T00:00:00"/>
    <x v="152"/>
    <d v="2022-11-25T00:00:00"/>
    <n v="-4149.44"/>
    <n v="-4149.44"/>
    <x v="0"/>
    <n v="1"/>
    <n v="-4149.44"/>
    <n v="-4149.44"/>
    <n v="1"/>
    <m/>
    <s v="Btg - Conta Corrente"/>
    <s v="Ministério da Economia"/>
    <n v="100"/>
    <m/>
    <s v="Ministério da Economia"/>
    <m/>
    <s v="Pis - Faturamento"/>
    <m/>
    <s v="Btg - Conta Corrente"/>
    <m/>
    <x v="51"/>
    <s v="Impostos"/>
    <s v="Tax And Fees"/>
    <s v="Tax And Fees"/>
    <s v="Tax And Fees"/>
    <x v="13"/>
    <m/>
    <m/>
    <n v="0"/>
    <n v="0"/>
  </r>
  <r>
    <s v="4284"/>
    <d v="2022-11-25T00:00:00"/>
    <x v="152"/>
    <d v="2022-11-25T00:00:00"/>
    <n v="-60.57"/>
    <n v="-60.57"/>
    <x v="0"/>
    <n v="1"/>
    <n v="-60.57"/>
    <n v="-60.57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2"/>
    <d v="2022-11-25T00:00:00"/>
    <x v="152"/>
    <d v="2022-11-25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13"/>
    <d v="2022-11-25T00:00:00"/>
    <x v="152"/>
    <d v="2022-11-25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3"/>
    <d v="2022-11-25T00:00:00"/>
    <x v="152"/>
    <d v="2022-11-25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74"/>
    <d v="2022-11-25T00:00:00"/>
    <x v="152"/>
    <d v="2022-11-25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c673f00-c0df-4426-9b3a-5c0db2a421fc"/>
    <d v="2022-11-25T00:00:00"/>
    <x v="152"/>
    <d v="2022-11-25T00:00:00"/>
    <n v="0.0005999999999999999"/>
    <n v="0.0005999999999999999"/>
    <x v="3"/>
    <n v="6477.837837837838"/>
    <n v="3.886702702702703"/>
    <n v="3.88670270270270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9dce93b696245c6228a6e77258a30c58185b9e3aeb4c78c366cbf61dfa62674b"/>
    <n v="1"/>
    <n v="1"/>
  </r>
  <r>
    <s v="00e98070-9211-44fd-802b-eff70cec837b"/>
    <d v="2022-11-25T00:00:00"/>
    <x v="152"/>
    <d v="2022-11-25T00:00:00"/>
    <n v="-0.004610976"/>
    <n v="-0.004610976"/>
    <x v="1"/>
    <n v="4.56"/>
    <n v="-0.02102605056"/>
    <n v="-0.0210260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95d9fd9d82923861a607948b903ae61a0e37622833ce8070098daac6257a8"/>
    <n v="1"/>
    <n v="1"/>
  </r>
  <r>
    <s v="f610e374-a617-4554-b6bd-e3e92ae609d0"/>
    <d v="2022-11-25T00:00:00"/>
    <x v="152"/>
    <d v="2022-11-25T00:00:00"/>
    <n v="-0.0032301923"/>
    <n v="-0.0032301923"/>
    <x v="1"/>
    <n v="4.56"/>
    <n v="-0.014729676888"/>
    <n v="-0.0147296768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425639c5cf61ad047bc13346cdd105133671ff1eda452e6f176ad15a4fadfa"/>
    <n v="1"/>
    <n v="1"/>
  </r>
  <r>
    <s v="0c2bb9d2-3f5b-4b24-94e0-bba17685497a"/>
    <d v="2022-11-25T00:00:00"/>
    <x v="152"/>
    <d v="2022-11-25T00:00:00"/>
    <n v="-0.0048876968"/>
    <n v="-0.0048876968"/>
    <x v="1"/>
    <n v="4.56"/>
    <n v="-0.022287897408"/>
    <n v="-0.0222878974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c082cadb802b30cbbe91089e52279d12dc4186ab91492ebb5332d9a6cedf82"/>
    <n v="1"/>
    <n v="1"/>
  </r>
  <r>
    <s v="1048dc47-ccae-41f3-be84-ed22e1dbf0c7"/>
    <d v="2022-11-25T00:00:00"/>
    <x v="152"/>
    <d v="2022-11-25T00:00:00"/>
    <n v="-0.0046636616"/>
    <n v="-0.0046636616"/>
    <x v="1"/>
    <n v="4.56"/>
    <n v="-0.021266296896"/>
    <n v="-0.02126629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97b12ab4f23d253612500e654a35074e50adba852ce0d89664b89a50585a8b"/>
    <n v="1"/>
    <n v="1"/>
  </r>
  <r>
    <s v="7c1d0abb-9e37-4ec2-9f3e-f24e4d64b6c1"/>
    <d v="2022-11-25T00:00:00"/>
    <x v="152"/>
    <d v="2022-11-25T00:00:00"/>
    <n v="-0.0033210287"/>
    <n v="-0.0033210287"/>
    <x v="1"/>
    <n v="4.56"/>
    <n v="-0.015143890872"/>
    <n v="-0.015143890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111fc1336da15d4a3b3c1f2bafe6b7a228f1a433a1b9649e956f797eb9acc"/>
    <n v="1"/>
    <n v="1"/>
  </r>
  <r>
    <s v="c7cb382a-c4dc-409a-8b1d-0c14c86219ee"/>
    <d v="2022-11-25T00:00:00"/>
    <x v="152"/>
    <d v="2022-11-25T00:00:00"/>
    <n v="-0.005753124"/>
    <n v="-0.005753124"/>
    <x v="1"/>
    <n v="4.56"/>
    <n v="-0.02623424544"/>
    <n v="-0.02623424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c0ae9444f9e4c073db9d9e772d9895f1c59377d4c676ff3e112bafb6ade50f"/>
    <n v="1"/>
    <n v="1"/>
  </r>
  <r>
    <s v="130691a3-031f-4bb8-a420-3aab5271fbb6"/>
    <d v="2022-11-25T00:00:00"/>
    <x v="152"/>
    <d v="2022-11-25T00:00:00"/>
    <n v="-0.0031207104"/>
    <n v="-0.0031207104"/>
    <x v="1"/>
    <n v="4.56"/>
    <n v="-0.014230439424"/>
    <n v="-0.0142304394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bcc522bbe7b00651f59cac7fec3fb567ec30975b668de7cb33c5545f01eedd"/>
    <n v="1"/>
    <n v="1"/>
  </r>
  <r>
    <s v="d13bfb16-c5e1-495d-b590-357855ec6f9e"/>
    <d v="2022-11-25T00:00:00"/>
    <x v="152"/>
    <d v="2022-11-25T00:00:00"/>
    <n v="-0.004615086"/>
    <n v="-0.004615086"/>
    <x v="1"/>
    <n v="4.56"/>
    <n v="-0.02104479216"/>
    <n v="-0.021044792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ec4f1da49f55160bc1173d40eef8c5b9a71200a1cf9fb10d7a4d9bb4af9df"/>
    <n v="1"/>
    <n v="1"/>
  </r>
  <r>
    <s v="b593e73d-60b6-4f23-a8f9-53fadc5391ad"/>
    <d v="2022-11-25T00:00:00"/>
    <x v="152"/>
    <d v="2022-11-25T00:00:00"/>
    <n v="-0.0019137612"/>
    <n v="-0.0019137612"/>
    <x v="1"/>
    <n v="4.56"/>
    <n v="-0.008726751072000001"/>
    <n v="-0.008726751072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e66a712b8aeb016e04442ac5f1c46fc7b2d5a28534521d226c165c6d01abfd"/>
    <n v="1"/>
    <n v="1"/>
  </r>
  <r>
    <s v="2916af21-f852-4920-8839-6835d2f586fb"/>
    <d v="2022-11-25T00:00:00"/>
    <x v="152"/>
    <d v="2022-11-25T00:00:00"/>
    <n v="-0.0030699416"/>
    <n v="-0.0030699416"/>
    <x v="1"/>
    <n v="4.56"/>
    <n v="-0.013998933696"/>
    <n v="-0.013998933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030c106605612e0b312aa54e45563a7fbe5172a215fd8eab09a91522a70752"/>
    <n v="1"/>
    <n v="1"/>
  </r>
  <r>
    <s v="b05c8422-d9b4-4248-9bdf-466b8e192290"/>
    <d v="2022-11-25T00:00:00"/>
    <x v="152"/>
    <d v="2022-11-25T00:00:00"/>
    <n v="-0.003216676"/>
    <n v="-0.003216676"/>
    <x v="1"/>
    <n v="4.56"/>
    <n v="-0.01466804256"/>
    <n v="-0.014668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71381e36479575fb8b87974aeb702eced14e47577f887463ddb0d0d1d40b68"/>
    <n v="1"/>
    <n v="1"/>
  </r>
  <r>
    <s v="4ae3ee37-6b9b-4a5e-98a3-cfe4089d2247"/>
    <d v="2022-11-25T00:00:00"/>
    <x v="152"/>
    <d v="2022-11-25T00:00:00"/>
    <n v="-0.0036860681"/>
    <n v="-0.0036860681"/>
    <x v="1"/>
    <n v="4.56"/>
    <n v="-0.016808470536"/>
    <n v="-0.0168084705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4b8bb06350a03c6883d271fa61f39e8ebb1c6071ce870f83443959088a10b"/>
    <n v="1"/>
    <n v="1"/>
  </r>
  <r>
    <s v="3fbbbc11-2e7c-4d56-adcd-5dd245a40af3"/>
    <d v="2022-11-25T00:00:00"/>
    <x v="152"/>
    <d v="2022-11-25T00:00:00"/>
    <n v="-0.0057029277"/>
    <n v="-0.0057029277"/>
    <x v="1"/>
    <n v="4.56"/>
    <n v="-0.026005350312"/>
    <n v="-0.026005350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1af0d7d31f12eef0e78554612213e903dfecf0f5f27b0733c8c21f6356974b"/>
    <n v="1"/>
    <n v="1"/>
  </r>
  <r>
    <s v="9fc33c51-d8be-4b28-87f6-49ae279d3acc"/>
    <d v="2022-11-25T00:00:00"/>
    <x v="152"/>
    <d v="2022-11-25T00:00:00"/>
    <n v="-0.0037863616"/>
    <n v="-0.0037863616"/>
    <x v="1"/>
    <n v="4.56"/>
    <n v="-0.017265808896"/>
    <n v="-0.01726580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1e8a6a4941e3aa238bb1140bf8d17dd23645026ae27c7baa91da56bc41ce36"/>
    <n v="1"/>
    <n v="1"/>
  </r>
  <r>
    <s v="93083cde-42e9-4fb2-bf06-cbce7cb38b6c"/>
    <d v="2022-11-25T00:00:00"/>
    <x v="152"/>
    <d v="2022-11-25T00:00:00"/>
    <n v="-0.004494468957614402"/>
    <n v="-0.004494468957614402"/>
    <x v="1"/>
    <n v="4.56"/>
    <n v="-0.02049477844672167"/>
    <n v="-0.0204947784467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4e36b967a7e1dad325958676e51cb77fbd628f7a26304d7e4b63eaf0165ecd"/>
    <n v="1"/>
    <n v="1"/>
  </r>
  <r>
    <s v="cf9f12e9-a4e0-4407-8695-cb95895d19b7"/>
    <d v="2022-11-25T00:00:00"/>
    <x v="152"/>
    <d v="2022-11-25T00:00:00"/>
    <n v="-0.0036922552"/>
    <n v="-0.0036922552"/>
    <x v="1"/>
    <n v="4.56"/>
    <n v="-0.016836683712"/>
    <n v="-0.0168366837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b3f187ff0803560cd8faab788605db6b7c276730dd876d9cdf025163c5a0fe"/>
    <n v="1"/>
    <n v="1"/>
  </r>
  <r>
    <s v="d7d4897e-0098-4eba-989a-f5a23bc85a61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5fd03b8f6ff83f9af8e0d4608adb705cd536f54738201565ac5d9b5cc3b3e2"/>
    <n v="1"/>
    <n v="1"/>
  </r>
  <r>
    <s v="7821deff-d6c0-4415-9990-79f32e977646"/>
    <d v="2022-11-25T00:00:00"/>
    <x v="152"/>
    <d v="2022-11-25T00:00:00"/>
    <n v="-0.0052845432"/>
    <n v="-0.0052845432"/>
    <x v="1"/>
    <n v="4.56"/>
    <n v="-0.024097516992"/>
    <n v="-0.0240975169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f282d2026e51f198476e9f68308d3d9346f4e64d50b5137bc23f5b22f8dd09"/>
    <n v="1"/>
    <n v="1"/>
  </r>
  <r>
    <s v="be614201-aa60-437d-99ca-6ec6f0f238e3"/>
    <d v="2022-11-25T00:00:00"/>
    <x v="152"/>
    <d v="2022-11-25T00:00:00"/>
    <n v="-0.0021464894"/>
    <n v="-0.0021464894"/>
    <x v="1"/>
    <n v="4.56"/>
    <n v="-0.009787991663999998"/>
    <n v="-0.009787991663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0081d3c632e2e46a7d7efda0b0f573d8b4f1b83910bc5257896b166ae9c038"/>
    <n v="1"/>
    <n v="1"/>
  </r>
  <r>
    <s v="52cf9056-a6ba-4428-8abc-04edce4931cd"/>
    <d v="2022-11-25T00:00:00"/>
    <x v="152"/>
    <d v="2022-11-25T00:00:00"/>
    <n v="-0.0025272414"/>
    <n v="-0.0025272414"/>
    <x v="1"/>
    <n v="4.56"/>
    <n v="-0.011524220784"/>
    <n v="-0.011524220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83ae5529887ac890522f4110ef4460b47a7189dd9b9ac95f679db4db0a4bd"/>
    <n v="1"/>
    <n v="1"/>
  </r>
  <r>
    <s v="6e06a63b-8c84-43e1-9ef7-ba84d2f07e4f"/>
    <d v="2022-11-25T00:00:00"/>
    <x v="152"/>
    <d v="2022-11-25T00:00:00"/>
    <n v="-0.003735424"/>
    <n v="-0.003735424"/>
    <x v="1"/>
    <n v="4.56"/>
    <n v="-0.01703353344"/>
    <n v="-0.01703353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88101c149806bf37513e23d167e17ee010215c1c898f9ca90e4dacf9b1cf7"/>
    <n v="1"/>
    <n v="1"/>
  </r>
  <r>
    <s v="546453fc-c565-4171-9b84-c1698f8a3f8d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bc410ca31f4704e651eb1ccccede581d0acb4a17b15daee720bfe71fad6c94"/>
    <n v="1"/>
    <n v="1"/>
  </r>
  <r>
    <s v="bd1e8ed8-20d0-48b7-b413-bfc304a47242"/>
    <d v="2022-11-25T00:00:00"/>
    <x v="152"/>
    <d v="2022-11-25T00:00:00"/>
    <n v="-0.004036152"/>
    <n v="-0.004036152"/>
    <x v="1"/>
    <n v="4.56"/>
    <n v="-0.01840485312"/>
    <n v="-0.01840485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bce61986f4f73702c248f4fd3e942db47e4042a704430df6b087521398ad"/>
    <n v="1"/>
    <n v="1"/>
  </r>
  <r>
    <s v="7e7f902e-9c39-4002-b850-006e6f15626d"/>
    <d v="2022-11-25T00:00:00"/>
    <x v="152"/>
    <d v="2022-11-25T00:00:00"/>
    <n v="-0.0023448291"/>
    <n v="-0.0023448291"/>
    <x v="1"/>
    <n v="4.56"/>
    <n v="-0.010692420696"/>
    <n v="-0.010692420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047234a2d8598f66593fc550f594f8ba520bba5bb076e288f45fdd5f7357a0"/>
    <n v="1"/>
    <n v="1"/>
  </r>
  <r>
    <s v="6d2e6780-f22e-4d1a-9f6c-274c68a1bbbe"/>
    <d v="2022-11-25T00:00:00"/>
    <x v="152"/>
    <d v="2022-11-25T00:00:00"/>
    <n v="-0.0029798496"/>
    <n v="-0.0029798496"/>
    <x v="1"/>
    <n v="4.56"/>
    <n v="-0.013588114176"/>
    <n v="-0.013588114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01b3cb1f02e8cda5e77bfa2a6efb2b857f4e9b9f73aab83b29e174ce737c9f"/>
    <n v="1"/>
    <n v="1"/>
  </r>
  <r>
    <s v="20739f2d-99f3-4ad1-a351-efb81c85119a"/>
    <d v="2022-11-25T00:00:00"/>
    <x v="152"/>
    <d v="2022-11-25T00:00:00"/>
    <n v="-0.0043450296"/>
    <n v="-0.0043450296"/>
    <x v="1"/>
    <n v="4.56"/>
    <n v="-0.019813334976"/>
    <n v="-0.0198133349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c19592e10594cb1ec9cefd85b9fedac437831ecbfd4008b249430b46dfea0f"/>
    <n v="1"/>
    <n v="1"/>
  </r>
  <r>
    <s v="b9f4f3d6-47d5-449a-963a-ec23a5c1a310"/>
    <d v="2022-11-25T00:00:00"/>
    <x v="152"/>
    <d v="2022-11-25T00:00:00"/>
    <n v="-0.0022203249"/>
    <n v="-0.0022203249"/>
    <x v="1"/>
    <n v="4.56"/>
    <n v="-0.010124681544"/>
    <n v="-0.010124681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3686ad382fdf6e625d3d2f19014118818ae0b2c40902b12903a0c6dc3aa42c"/>
    <n v="1"/>
    <n v="1"/>
  </r>
  <r>
    <s v="6ad19728-d4e4-4bbe-ba86-26523505879c"/>
    <d v="2022-11-25T00:00:00"/>
    <x v="152"/>
    <d v="2022-11-25T00:00:00"/>
    <n v="-0.0042532332"/>
    <n v="-0.0042532332"/>
    <x v="1"/>
    <n v="4.56"/>
    <n v="-0.019394743392"/>
    <n v="-0.0193947433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f1d9bdd8cbf5c0dab006b4c0543d6e24d150da50c145e1784b6ee10715bb1a"/>
    <n v="1"/>
    <n v="1"/>
  </r>
  <r>
    <s v="8e7a7a4e-c05c-4981-bf55-df39f92a50d9"/>
    <d v="2022-11-25T00:00:00"/>
    <x v="152"/>
    <d v="2022-11-25T00:00:00"/>
    <n v="-0.0035904204"/>
    <n v="-0.0035904204"/>
    <x v="1"/>
    <n v="4.56"/>
    <n v="-0.016372317024"/>
    <n v="-0.0163723170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3be6040568d37588e501c8adaef002103d72120d44243ba201e6e4e93682fb"/>
    <n v="1"/>
    <n v="1"/>
  </r>
  <r>
    <s v="78915476-5988-46c7-be8a-743586c8a7ec"/>
    <d v="2022-11-25T00:00:00"/>
    <x v="152"/>
    <d v="2022-11-25T00:00:00"/>
    <n v="-0.0037948512"/>
    <n v="-0.0037948512"/>
    <x v="1"/>
    <n v="4.56"/>
    <n v="-0.017304521472"/>
    <n v="-0.0173045214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74b1c524ccf2e47d2c20a7f3b4fddeb4c5fcb1e615248ba0a426acd9b756d"/>
    <n v="1"/>
    <n v="1"/>
  </r>
  <r>
    <s v="e5e30d74-a592-4bc4-a3f3-f0d5508e894b"/>
    <d v="2022-11-25T00:00:00"/>
    <x v="152"/>
    <d v="2022-11-25T00:00:00"/>
    <n v="-0.0035571424"/>
    <n v="-0.0035571424"/>
    <x v="1"/>
    <n v="4.56"/>
    <n v="-0.016220569344"/>
    <n v="-0.016220569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64725f20e9ff41fdb5ee612a09e86ce7fae243f51dc10c22fd954057a131ad"/>
    <n v="1"/>
    <n v="1"/>
  </r>
  <r>
    <s v="9c8bf2dc-9082-426f-a742-032fbccefd89"/>
    <d v="2022-11-25T00:00:00"/>
    <x v="152"/>
    <d v="2022-11-25T00:00:00"/>
    <n v="-0.0031538304"/>
    <n v="-0.0031538304"/>
    <x v="1"/>
    <n v="4.56"/>
    <n v="-0.014381466624"/>
    <n v="-0.0143814666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742c15867e7e33a2be01d16cf6367ab423aa4bf315c0f1526e74707a953edf"/>
    <n v="1"/>
    <n v="1"/>
  </r>
  <r>
    <s v="abebd08a-3c22-4077-b30f-a5d8cbfc0c86"/>
    <d v="2022-11-25T00:00:00"/>
    <x v="152"/>
    <d v="2022-11-25T00:00:00"/>
    <n v="-0.002117933"/>
    <n v="-0.002117933"/>
    <x v="1"/>
    <n v="4.56"/>
    <n v="-0.009657774480000001"/>
    <n v="-0.009657774480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fcb24114175f53cb07f3e062006e71fab5e6e961886569c11c4c880cb8568"/>
    <n v="1"/>
    <n v="1"/>
  </r>
  <r>
    <s v="d5b4fb28-9231-41d3-8dea-e05c227f6ca7"/>
    <d v="2022-11-25T00:00:00"/>
    <x v="152"/>
    <d v="2022-11-25T00:00:00"/>
    <n v="-0.001927557"/>
    <n v="-0.001927557"/>
    <x v="1"/>
    <n v="4.56"/>
    <n v="-0.008789659919999998"/>
    <n v="-0.008789659919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62b2868356d3e789868c095fa2037ac0ccd5d009c0c696ab316fff97452d7"/>
    <n v="1"/>
    <n v="1"/>
  </r>
  <r>
    <s v="bc11143e-c27f-4a4f-aecd-f6fd5baf5139"/>
    <d v="2022-11-25T00:00:00"/>
    <x v="152"/>
    <d v="2022-11-25T00:00:00"/>
    <n v="-0.0036407064"/>
    <n v="-0.0036407064"/>
    <x v="1"/>
    <n v="4.56"/>
    <n v="-0.016601621184"/>
    <n v="-0.0166016211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06dd90032ca2124ffac5ff48cf45855830ac871535869f7a4524a8c2103b20"/>
    <n v="1"/>
    <n v="1"/>
  </r>
  <r>
    <s v="35fbce7f-dd3e-4eca-a266-4886a4d7d07c"/>
    <d v="2022-11-25T00:00:00"/>
    <x v="152"/>
    <d v="2022-11-25T00:00:00"/>
    <n v="-0.0225765973"/>
    <n v="-0.0225765973"/>
    <x v="1"/>
    <n v="4.56"/>
    <n v="-0.102949283688"/>
    <n v="-0.1029492836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76c8aaaca4eb97afc9c1aabf720825e481990b09830e690e781af6321ab3c"/>
    <n v="1"/>
    <n v="1"/>
  </r>
  <r>
    <s v="4072"/>
    <d v="2022-11-24T00:00:00"/>
    <x v="153"/>
    <d v="2022-11-24T00:00:00"/>
    <n v="-251.01"/>
    <n v="-251.01"/>
    <x v="0"/>
    <n v="1"/>
    <n v="-251.01"/>
    <n v="-251.01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4073"/>
    <d v="2022-11-24T00:00:00"/>
    <x v="153"/>
    <d v="2022-11-24T00:00:00"/>
    <n v="-19.9"/>
    <n v="-19.9"/>
    <x v="0"/>
    <n v="1"/>
    <n v="-19.9"/>
    <n v="-19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4"/>
    <d v="2022-11-24T00:00:00"/>
    <x v="153"/>
    <d v="2022-11-24T00:00:00"/>
    <n v="-119.9"/>
    <n v="-119.9"/>
    <x v="0"/>
    <n v="1"/>
    <n v="-119.9"/>
    <n v="-119.9"/>
    <n v="1"/>
    <m/>
    <s v="Conta Simples"/>
    <s v="Lumx Studios S/A"/>
    <n v="100"/>
    <s v="Conselho"/>
    <s v="Lumx Studios S/A"/>
    <m/>
    <s v="Kinvo"/>
    <m/>
    <s v="Conta Simples"/>
    <m/>
    <x v="137"/>
    <s v="Software"/>
    <s v="Technology &amp; Infrastructure"/>
    <s v="Technology &amp; Infrastructure"/>
    <s v="Technology &amp; Infrastructure"/>
    <x v="3"/>
    <m/>
    <m/>
    <n v="0"/>
    <n v="0"/>
  </r>
  <r>
    <s v="ea2f7aed-09be-4928-9284-298272a19c45"/>
    <d v="2022-11-24T00:00:00"/>
    <x v="153"/>
    <d v="2022-11-24T00:00:00"/>
    <n v="-0.0104960465759782"/>
    <n v="-0.0104960465759782"/>
    <x v="1"/>
    <n v="4.559376679204729"/>
    <n v="-0.04785542998236166"/>
    <n v="-0.0478554299823616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914a2fcfc53b58eeed12fbcd48580e5eb2952d22ce98bd5c6b244eaf89a72ec"/>
    <n v="1"/>
    <n v="1"/>
  </r>
  <r>
    <s v="1f78b29a-23c2-429c-bbd4-d5cbada6bf24"/>
    <d v="2022-11-24T00:00:00"/>
    <x v="153"/>
    <d v="2022-11-24T00:00:00"/>
    <n v="-0.0140958472"/>
    <n v="-0.0140958472"/>
    <x v="1"/>
    <n v="4.559376679204729"/>
    <n v="-0.06426827699731329"/>
    <n v="-0.06426827699731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c68a338a167b1fd6c60ce4794871ef310b0ad0ad69cc7e1ac91ce596fe52a"/>
    <n v="1"/>
    <n v="1"/>
  </r>
  <r>
    <s v="e12c4f93-8ed1-47f5-bebf-cd923be2da8f"/>
    <d v="2022-11-24T00:00:00"/>
    <x v="153"/>
    <d v="2022-11-24T00:00:00"/>
    <n v="0"/>
    <n v="0"/>
    <x v="1"/>
    <n v="4.559376679204729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1ad7cf16-4482-4d69-9cb2-f8f3f7e676e7"/>
    <d v="2022-11-24T00:00:00"/>
    <x v="153"/>
    <d v="2022-11-24T00:00:00"/>
    <n v="-0.0140652484"/>
    <n v="-0.0140652484"/>
    <x v="1"/>
    <n v="4.559376679204729"/>
    <n v="-0.06412876554218164"/>
    <n v="-0.064128765542181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67d54356ba8bd3a64c971b75f3fc9e468fa42b3804dd610e77fe9c3a2d5f1d"/>
    <n v="1"/>
    <n v="1"/>
  </r>
  <r>
    <s v="551110ec-0125-46e3-9ab3-f2cd3fa3454c"/>
    <d v="2022-11-24T00:00:00"/>
    <x v="153"/>
    <d v="2022-11-24T00:00:00"/>
    <n v="-0.0166728679"/>
    <n v="-0.0166728679"/>
    <x v="1"/>
    <n v="4.559376679204729"/>
    <n v="-0.07601788507872112"/>
    <n v="-0.076017885078721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bed82ab360e789b722404247d52fa7f301b3a675c173d5ff18a5c12195ed0b"/>
    <n v="1"/>
    <n v="1"/>
  </r>
  <r>
    <s v="9c583cba-68dc-460e-9d1d-fbe4c8fc1212"/>
    <d v="2022-11-24T00:00:00"/>
    <x v="153"/>
    <d v="2022-11-24T00:00:00"/>
    <n v="-0.0140189232"/>
    <n v="-0.0140189232"/>
    <x v="1"/>
    <n v="4.559376679204729"/>
    <n v="-0.06391755150564214"/>
    <n v="-0.06391755150564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ad3d29f8535fec30ac592799a4945d73c2196276db4593b24066e635f8bf0"/>
    <n v="1"/>
    <n v="1"/>
  </r>
  <r>
    <s v="a6c8d5fc-c42d-4da8-b014-777b2c313d15"/>
    <d v="2022-11-24T00:00:00"/>
    <x v="153"/>
    <d v="2022-11-24T00:00:00"/>
    <n v="-0.015999858"/>
    <n v="-0.015999858"/>
    <x v="1"/>
    <n v="4.559376679204729"/>
    <n v="-0.07294937943578722"/>
    <n v="-0.072949379435787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15226c32ca03fbd66567c2d7d1a6aa58def8df8786e9f8589bf063221652d3"/>
    <n v="1"/>
    <n v="1"/>
  </r>
  <r>
    <s v="1a9676e9-df5d-4189-af88-770836b1a92b"/>
    <d v="2022-11-24T00:00:00"/>
    <x v="153"/>
    <d v="2022-11-24T00:00:00"/>
    <n v="-0.0117703384"/>
    <n v="-0.0117703384"/>
    <x v="1"/>
    <n v="4.559376679204729"/>
    <n v="-0.05366540640730791"/>
    <n v="-0.05366540640730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b79100c4a72f30df7460192cef4e8e29bf46cc506c0e19364e92c86a9e6e6"/>
    <n v="1"/>
    <n v="1"/>
  </r>
  <r>
    <s v="cd067294-42b7-4647-b3ab-64c524f6fe35"/>
    <d v="2022-11-24T00:00:00"/>
    <x v="153"/>
    <d v="2022-11-24T00:00:00"/>
    <n v="-0.0058545704"/>
    <n v="-0.0058545704"/>
    <x v="1"/>
    <n v="4.559376679204729"/>
    <n v="-0.0266931917485223"/>
    <n v="-0.026693191748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c2fa17390b591dfafd52b9bbfe61c2a9dfe251691d32c3d4e30b98fd48bba2"/>
    <n v="1"/>
    <n v="1"/>
  </r>
  <r>
    <s v="456846fe-d985-4a85-94fa-edf36fc5857f"/>
    <d v="2022-11-24T00:00:00"/>
    <x v="153"/>
    <d v="2022-11-24T00:00:00"/>
    <n v="-0.2990414296"/>
    <n v="-0.2990414296"/>
    <x v="1"/>
    <n v="4.559376679204729"/>
    <n v="-1.363442520234283"/>
    <n v="-1.36344252023428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0d8a6cb3-e91d-420b-a350-be973c762ab3"/>
    <d v="2022-11-24T00:00:00"/>
    <x v="153"/>
    <d v="2022-11-24T00:00:00"/>
    <n v="-0.0055381032"/>
    <n v="-0.0055381032"/>
    <x v="1"/>
    <n v="4.559376679204729"/>
    <n v="-0.02525029857710908"/>
    <n v="-0.02525029857710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a95b2671c496893387d203d9e5e4a57507e734eaea53d25c8a19a8b833a89b"/>
    <n v="1"/>
    <n v="1"/>
  </r>
  <r>
    <s v="9caa811d-8480-4f7d-959b-3c8bbba10edb"/>
    <d v="2022-11-24T00:00:00"/>
    <x v="153"/>
    <d v="2022-11-24T00:00:00"/>
    <n v="-0.0061090309"/>
    <n v="-0.0061090309"/>
    <x v="1"/>
    <n v="4.559376679204729"/>
    <n v="-0.02785337301800108"/>
    <n v="-0.02785337301800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40a4b688ab9a61373a1d455fe6135de8336d66d7338a43ae4777dbef8f3627"/>
    <n v="1"/>
    <n v="1"/>
  </r>
  <r>
    <s v="c8b81a55-3945-49a5-a8ac-371760247835"/>
    <d v="2022-11-24T00:00:00"/>
    <x v="153"/>
    <d v="2022-11-24T00:00:00"/>
    <n v="-0.0302689954"/>
    <n v="-0.0302689954"/>
    <x v="1"/>
    <n v="4.559376679204729"/>
    <n v="-0.1380077517297152"/>
    <n v="-0.13800775172971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505f9f48751600b0444c5d0a31f26a363872da69566921be30a750bd48c84"/>
    <n v="1"/>
    <n v="1"/>
  </r>
  <r>
    <s v="602df50e-f67a-4513-89c5-a4a941f4764b"/>
    <d v="2022-11-24T00:00:00"/>
    <x v="153"/>
    <d v="2022-11-24T00:00:00"/>
    <n v="-0.01650447663965886"/>
    <n v="-0.01650447663965886"/>
    <x v="1"/>
    <n v="4.559376679204729"/>
    <n v="-0.07525012589333985"/>
    <n v="-0.0752501258933398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e6dee60916447c0e14577bd97c512b277d15a87727ecf4b704908159db870607"/>
    <n v="1"/>
    <n v="1"/>
  </r>
  <r>
    <s v="3827"/>
    <d v="2022-11-23T00:00:00"/>
    <x v="154"/>
    <d v="2022-11-23T00:00:00"/>
    <n v="-19.57"/>
    <n v="-19.57"/>
    <x v="0"/>
    <n v="1"/>
    <n v="-19.57"/>
    <n v="-19.57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29"/>
    <d v="2022-11-23T00:00:00"/>
    <x v="154"/>
    <d v="2022-11-23T00:00:00"/>
    <n v="-21.9"/>
    <n v="-21.9"/>
    <x v="0"/>
    <n v="1"/>
    <n v="-21.9"/>
    <n v="-21.9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3"/>
    <d v="2022-11-23T00:00:00"/>
    <x v="154"/>
    <d v="2022-11-2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76"/>
    <d v="2022-11-23T00:00:00"/>
    <x v="154"/>
    <d v="2022-11-23T00:00:00"/>
    <n v="-23.9"/>
    <n v="-23.9"/>
    <x v="0"/>
    <n v="1"/>
    <n v="-23.9"/>
    <n v="-23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7"/>
    <d v="2022-11-23T00:00:00"/>
    <x v="154"/>
    <d v="2022-11-23T00:00:00"/>
    <n v="-34.16"/>
    <n v="-34.16"/>
    <x v="0"/>
    <n v="1"/>
    <n v="-34.16"/>
    <n v="-34.16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4078"/>
    <d v="2022-11-23T00:00:00"/>
    <x v="154"/>
    <d v="2022-11-23T00:00:00"/>
    <n v="-80.95999999999999"/>
    <n v="-80.95999999999999"/>
    <x v="0"/>
    <n v="1"/>
    <n v="-80.95999999999999"/>
    <n v="-80.95999999999999"/>
    <n v="1"/>
    <m/>
    <s v="Cora"/>
    <s v="Ministerio da Fazenda"/>
    <n v="100"/>
    <m/>
    <s v="Ministerio da Fazenda"/>
    <m/>
    <s v="Irrf - Remuneração de Serviços Profissionais Prestados por Pj"/>
    <m/>
    <s v="Cora"/>
    <m/>
    <x v="21"/>
    <s v="Impostos"/>
    <s v="Tax And Fees"/>
    <s v="Tax And Fees"/>
    <s v="Tax And Fees"/>
    <x v="9"/>
    <m/>
    <m/>
    <n v="0"/>
    <n v="0"/>
  </r>
  <r>
    <s v="4079"/>
    <d v="2022-11-23T00:00:00"/>
    <x v="154"/>
    <d v="2022-11-23T00:00:00"/>
    <n v="-54.56"/>
    <n v="-54.56"/>
    <x v="0"/>
    <n v="1"/>
    <n v="-54.56"/>
    <n v="-54.56"/>
    <n v="1"/>
    <m/>
    <s v="Conta Simples"/>
    <s v="99 Tecnologia Ltda"/>
    <n v="100"/>
    <s v="Lumx"/>
    <s v="99 Tecnologia Ltda"/>
    <m/>
    <s v="99 Taxi"/>
    <m/>
    <s v="Conta Simples"/>
    <m/>
    <x v="90"/>
    <s v="Gestão - Transporte"/>
    <s v="Gestão"/>
    <s v="Governance"/>
    <s v="Governance"/>
    <x v="6"/>
    <m/>
    <m/>
    <n v="0"/>
    <n v="0"/>
  </r>
  <r>
    <s v="4080"/>
    <d v="2022-11-23T00:00:00"/>
    <x v="154"/>
    <d v="2022-11-23T00:00:00"/>
    <n v="-19246.03"/>
    <n v="-19246.03"/>
    <x v="0"/>
    <n v="1"/>
    <n v="-19246.03"/>
    <n v="-19246.03"/>
    <n v="1"/>
    <m/>
    <s v="Cora"/>
    <s v="Ministerio da Fazenda"/>
    <n v="100"/>
    <m/>
    <s v="Ministerio da Fazenda"/>
    <m/>
    <s v="Cofins - Faturamento Pj"/>
    <m/>
    <s v="Cora"/>
    <m/>
    <x v="50"/>
    <s v="Impostos"/>
    <s v="Tax And Fees"/>
    <s v="Tax And Fees"/>
    <s v="Tax And Fees"/>
    <x v="13"/>
    <m/>
    <m/>
    <n v="0"/>
    <n v="0"/>
  </r>
  <r>
    <s v="714"/>
    <d v="2022-11-23T00:00:00"/>
    <x v="154"/>
    <d v="2022-11-23T00:00:00"/>
    <n v="19326.99"/>
    <n v="19326.99"/>
    <x v="0"/>
    <n v="1"/>
    <n v="19326.99"/>
    <n v="19326.9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75"/>
    <d v="2022-11-23T00:00:00"/>
    <x v="154"/>
    <d v="2022-11-23T00:00:00"/>
    <n v="-19326.99"/>
    <n v="-19326.99"/>
    <x v="0"/>
    <n v="1"/>
    <n v="-19326.99"/>
    <n v="-19326.9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e3f486b-a37a-4629-bd4e-8cb44c846fc6"/>
    <d v="2022-11-23T00:00:00"/>
    <x v="154"/>
    <d v="2022-11-23T00:00:00"/>
    <n v="-0.0034892256"/>
    <n v="-0.0034892256"/>
    <x v="1"/>
    <n v="4.630446476600323"/>
    <n v="-0.01615667238558365"/>
    <n v="-0.016156672385583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fd85f9928125e3e4488b4e7101a4b87fcce4dd79eeb812146f2c92ea50581c"/>
    <n v="1"/>
    <n v="1"/>
  </r>
  <r>
    <s v="51ff9f59-1c41-439d-aaf0-c10852384648"/>
    <d v="2022-11-23T00:00:00"/>
    <x v="154"/>
    <d v="2022-11-23T00:00:00"/>
    <n v="-0.003734896"/>
    <n v="-0.003734896"/>
    <x v="1"/>
    <n v="4.630446476600323"/>
    <n v="-0.01729423602366864"/>
    <n v="-0.01729423602366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df14abe46d7a9f81b0d059b1809e142e0dd89de4e926ca3992f3e473eaad8"/>
    <n v="1"/>
    <n v="1"/>
  </r>
  <r>
    <s v="cf984d0f-d096-4f84-9a64-3fda7fcc94c6"/>
    <d v="2022-11-23T00:00:00"/>
    <x v="154"/>
    <d v="2022-11-23T00:00:00"/>
    <n v="-0.003913152400000001"/>
    <n v="-0.003913152400000001"/>
    <x v="1"/>
    <n v="4.630446476600323"/>
    <n v="-0.0181196427429801"/>
    <n v="-0.01811964274298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1c1218b945d6bba23ab44940a1ac4fa82e6b38e966cc30df6c12ff6418676c"/>
    <n v="1"/>
    <n v="1"/>
  </r>
  <r>
    <s v="1155859a-2de8-4b7e-80c6-f79a81c1a11c"/>
    <d v="2022-11-23T00:00:00"/>
    <x v="154"/>
    <d v="2022-11-23T00:00:00"/>
    <n v="-0.004039041599999999"/>
    <n v="-0.004039041599999999"/>
    <x v="1"/>
    <n v="4.630446476600323"/>
    <n v="-0.01870256594556213"/>
    <n v="-0.01870256594556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3480ffbff228c15cb2e7f38c73b055800dc7cfa14bba05e706fad19178c93d"/>
    <n v="1"/>
    <n v="1"/>
  </r>
  <r>
    <s v="568d39e2-9a34-40e9-b5f7-1b8bad3c0540"/>
    <d v="2022-11-23T00:00:00"/>
    <x v="154"/>
    <d v="2022-11-23T00:00:00"/>
    <n v="-0.0066843464"/>
    <n v="-0.0066843464"/>
    <x v="1"/>
    <n v="4.630446476600323"/>
    <n v="-0.03095150823625605"/>
    <n v="-0.030951508236256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874d22b900aff4d847e61011d110c1ab897cc4e936b1dff9759f0a80e31f09"/>
    <n v="1"/>
    <n v="1"/>
  </r>
  <r>
    <s v="1be50dc1-c70f-48d7-81f0-9681ed0e5e32"/>
    <d v="2022-11-23T00:00:00"/>
    <x v="154"/>
    <d v="2022-11-23T00:00:00"/>
    <n v="-0.0041410376"/>
    <n v="-0.0041410376"/>
    <x v="1"/>
    <n v="4.630446476600323"/>
    <n v="-0.01917485296438946"/>
    <n v="-0.019174852964389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c1f626447dd9ca1a67b7453acf05a348a320e6eab06a2fefd39ae0a744848"/>
    <n v="1"/>
    <n v="1"/>
  </r>
  <r>
    <s v="22aecf93-6f1f-4542-930a-5fad250b848c"/>
    <d v="2022-11-23T00:00:00"/>
    <x v="154"/>
    <d v="2022-11-23T00:00:00"/>
    <n v="-0.004232834"/>
    <n v="-0.004232834"/>
    <x v="1"/>
    <n v="4.630446476600323"/>
    <n v="-0.01959991128133405"/>
    <n v="-0.01959991128133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4c4b5518af29a199dbbe26889d977e4555031f86103bb8e57ecee58313c9db"/>
    <n v="1"/>
    <n v="1"/>
  </r>
  <r>
    <s v="d9554ae1-2189-4880-a3c0-6be4099c8fb8"/>
    <d v="2022-11-23T00:00:00"/>
    <x v="154"/>
    <d v="2022-11-23T00:00:00"/>
    <n v="-0.001793480645449115"/>
    <n v="-0.001793480645449115"/>
    <x v="1"/>
    <n v="4.630446476600323"/>
    <n v="-0.008304616135570729"/>
    <n v="-0.008304616135570729"/>
    <n v="1"/>
    <m/>
    <s v="Ledger"/>
    <s v="Contrato Mynt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0fd7cdf6efd6a11918f706dec982f27dc69b8a418101f0d8966ceb701a7cc0"/>
    <n v="1"/>
    <n v="1"/>
  </r>
  <r>
    <s v="43db3a23-c45c-4dbb-961c-fe007715e137"/>
    <d v="2022-11-23T00:00:00"/>
    <x v="154"/>
    <d v="2022-11-23T00:00:00"/>
    <n v="-0.0037430304"/>
    <n v="-0.0037430304"/>
    <x v="1"/>
    <n v="4.630446476600323"/>
    <n v="-0.0173319019274879"/>
    <n v="-0.0173319019274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835962386b4a0a42c00b08f158d1777ac61c1e83f8d81b0ab91d97f868605"/>
    <n v="1"/>
    <n v="1"/>
  </r>
  <r>
    <s v="b372a18b-b8bd-4a89-9b0e-34f873842523"/>
    <d v="2022-11-23T00:00:00"/>
    <x v="154"/>
    <d v="2022-11-23T00:00:00"/>
    <n v="-0.008149480399999999"/>
    <n v="-0.008149480399999999"/>
    <x v="1"/>
    <n v="4.630446476600323"/>
    <n v="-0.03773573280430338"/>
    <n v="-0.037735732804303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282722472872a75487a7ac47ad12a65d3e55edcc1f119e10b053df7d848904"/>
    <n v="1"/>
    <n v="1"/>
  </r>
  <r>
    <s v="53ec03b8-e762-485c-887d-1148de36d136"/>
    <d v="2022-11-23T00:00:00"/>
    <x v="154"/>
    <d v="2022-11-23T00:00:00"/>
    <n v="-0.0145592972"/>
    <n v="-0.0145592972"/>
    <x v="1"/>
    <n v="4.630446476600323"/>
    <n v="-0.06741604642151695"/>
    <n v="-0.067416046421516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ac9a587fd4de010b252fc93c330983f53b29169b4d124c655bcce20160ddd"/>
    <n v="1"/>
    <n v="1"/>
  </r>
  <r>
    <s v="66491dfb-48ae-469d-b4f6-b4c96b57f868"/>
    <d v="2022-11-23T00:00:00"/>
    <x v="154"/>
    <d v="2022-11-23T00:00:00"/>
    <n v="-0.006282953599999999"/>
    <n v="-0.006282953599999999"/>
    <x v="1"/>
    <n v="4.630446476600323"/>
    <n v="-0.02909288035976331"/>
    <n v="-0.02909288035976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963f1cbfeaffd0f8e1fffaeacb7e292217c3a8d2aa1d7f64831a266880fa94"/>
    <n v="1"/>
    <n v="1"/>
  </r>
  <r>
    <s v="9799617d-1679-4519-9e2f-57a2c18f1adb"/>
    <d v="2022-11-23T00:00:00"/>
    <x v="154"/>
    <d v="2022-11-23T00:00:00"/>
    <n v="-0.008447370799999999"/>
    <n v="-0.008447370799999999"/>
    <x v="1"/>
    <n v="4.630446476600323"/>
    <n v="-0.03911509835739645"/>
    <n v="-0.039115098357396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e063645194efdb545820522c020ef072704a35244c87fe0ae995a56875b87"/>
    <n v="1"/>
    <n v="1"/>
  </r>
  <r>
    <s v="3830"/>
    <d v="2022-11-22T00:00:00"/>
    <x v="155"/>
    <d v="2022-11-22T00:00:00"/>
    <n v="-31.75"/>
    <n v="-31.75"/>
    <x v="0"/>
    <n v="1"/>
    <n v="-31.75"/>
    <n v="-31.75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2"/>
    <d v="2022-11-22T00:00:00"/>
    <x v="155"/>
    <d v="2022-11-22T00:00:00"/>
    <n v="-190.31"/>
    <n v="-190.31"/>
    <x v="0"/>
    <n v="1"/>
    <n v="-190.31"/>
    <n v="-190.31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083"/>
    <d v="2022-11-22T00:00:00"/>
    <x v="155"/>
    <d v="2022-11-22T00:00:00"/>
    <n v="-147.09"/>
    <n v="-147.09"/>
    <x v="0"/>
    <n v="1"/>
    <n v="-147.09"/>
    <n v="-147.09"/>
    <n v="1"/>
    <m/>
    <s v="Conta Simples"/>
    <s v="Mercadolivre.com Atividades de Internet Ltda"/>
    <n v="100"/>
    <m/>
    <s v="Mercadolivre.com Atividades de Internet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084"/>
    <d v="2022-11-22T00:00:00"/>
    <x v="155"/>
    <d v="2022-11-22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31"/>
    <s v="Impostos"/>
    <s v="Tax And Fees"/>
    <s v="Tax And Fees"/>
    <s v="Tax And Fees"/>
    <x v="11"/>
    <m/>
    <m/>
    <n v="0"/>
    <n v="0"/>
  </r>
  <r>
    <s v="4085"/>
    <d v="2022-11-22T00:00:00"/>
    <x v="155"/>
    <d v="2022-11-22T00:00:00"/>
    <n v="-2899.34"/>
    <n v="-2899.34"/>
    <x v="0"/>
    <n v="1"/>
    <n v="-2899.34"/>
    <n v="-2899.34"/>
    <n v="1"/>
    <m/>
    <s v="Btg - Conta Corrente"/>
    <s v="Velazquez &amp; Drummond Aa"/>
    <n v="100"/>
    <m/>
    <s v="Velazquez &amp; Drummond Aa"/>
    <m/>
    <s v="Aluguel - Baixa por Conciliação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4086"/>
    <d v="2022-11-22T00:00:00"/>
    <x v="155"/>
    <d v="2022-11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 - Baixa por Conciliação"/>
    <m/>
    <s v="Btg - Conta Corrente"/>
    <m/>
    <x v="104"/>
    <s v="Seguros"/>
    <s v="Others"/>
    <s v="Administrative Costs"/>
    <s v="Administrative Costs"/>
    <x v="5"/>
    <m/>
    <m/>
    <n v="0"/>
    <n v="0"/>
  </r>
  <r>
    <s v="4088"/>
    <d v="2022-11-22T00:00:00"/>
    <x v="155"/>
    <d v="2022-11-22T00:00:00"/>
    <n v="-19.75"/>
    <n v="-19.75"/>
    <x v="0"/>
    <n v="1"/>
    <n v="-19.75"/>
    <n v="-19.75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2b17e1fe-940d-4bfc-94ff-b805f01b9128"/>
    <d v="2022-11-22T00:00:00"/>
    <x v="155"/>
    <d v="2022-11-22T00:00:00"/>
    <n v="-0.0196315718"/>
    <n v="-0.0196315718"/>
    <x v="1"/>
    <n v="4.582435344827586"/>
    <n v="-0.08996040849084053"/>
    <n v="-0.089960408490840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79bb6756a81ca5450dd0faf9551fdda5bc5856c466c60fe70785527b2c654"/>
    <n v="1"/>
    <n v="1"/>
  </r>
  <r>
    <s v="98580bfb-75d7-4dd2-8f17-e87d810b52fb"/>
    <d v="2022-11-22T00:00:00"/>
    <x v="155"/>
    <d v="2022-11-22T00:00:00"/>
    <n v="-0.367838402"/>
    <n v="-0.367838402"/>
    <x v="1"/>
    <n v="4.582435344827586"/>
    <n v="-1.685595694509698"/>
    <n v="-1.685595694509698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4a98f361-56fb-4829-b307-8a62a71967a8"/>
    <d v="2022-11-22T00:00:00"/>
    <x v="155"/>
    <d v="2022-11-22T00:00:00"/>
    <n v="-0.06403605713849553"/>
    <n v="-0.06403605713849553"/>
    <x v="1"/>
    <n v="4.582435344827586"/>
    <n v="-0.2934410915748408"/>
    <n v="-0.293441091574840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add701fc3e4ddb5da74443953e2b182549f3ee3347593ac7832af6ab28a80599"/>
    <n v="1"/>
    <n v="1"/>
  </r>
  <r>
    <s v="f2f9ab58-3c18-4c59-9672-26876eb29f9c"/>
    <d v="2022-11-22T00:00:00"/>
    <x v="155"/>
    <d v="2022-11-22T00:00:00"/>
    <n v="-0.006243025034195766"/>
    <n v="-0.006243025034195766"/>
    <x v="1"/>
    <n v="4.582435344827586"/>
    <n v="-0.02860825857534213"/>
    <n v="-0.0286082585753421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27a008c4580f382c7fac9ef2e60913b719478f0cacc648119c5bd9594b725e"/>
    <n v="1"/>
    <n v="1"/>
  </r>
  <r>
    <s v="08467eea-22fb-4c73-b5ac-14d3712d3cc5"/>
    <d v="2022-11-22T00:00:00"/>
    <x v="155"/>
    <d v="2022-11-22T00:00:00"/>
    <n v="-0.4195366248778412"/>
    <n v="-0.4195366248778412"/>
    <x v="1"/>
    <n v="4.582435344827586"/>
    <n v="-1.922499458289892"/>
    <n v="-1.92249945828989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fff2934977c67ef16706beacdfb36247600954a7e607af98b13ca083d804b1b"/>
    <n v="1"/>
    <n v="1"/>
  </r>
  <r>
    <s v="0d189f5d-85de-41be-8533-279d0472852f"/>
    <d v="2022-11-22T00:00:00"/>
    <x v="155"/>
    <d v="2022-11-22T00:00:00"/>
    <n v="-0.0541394768"/>
    <n v="-0.0541394768"/>
    <x v="1"/>
    <n v="4.582435344827586"/>
    <n v="-0.2480906520387931"/>
    <n v="-0.24809065203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76c29f946f1ff4cfcb234ca70c6c8050a01d75508e56b6add79d1e1149896f"/>
    <n v="1"/>
    <n v="1"/>
  </r>
  <r>
    <s v="daf673a5-2d7e-49c1-b04d-620b4793feef"/>
    <d v="2022-11-22T00:00:00"/>
    <x v="155"/>
    <d v="2022-11-22T00:00:00"/>
    <n v="-0.06702162739999999"/>
    <n v="-0.06702162739999999"/>
    <x v="1"/>
    <n v="4.582435344827586"/>
    <n v="-0.307122274265625"/>
    <n v="-0.3071222742656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397440bf8beb888c474334b9b9320727f29fa7bb1b7c1713cc9653e748465"/>
    <n v="1"/>
    <n v="1"/>
  </r>
  <r>
    <s v="4029001e-be38-448f-aead-888db0a74be6"/>
    <d v="2022-11-22T00:00:00"/>
    <x v="155"/>
    <d v="2022-11-22T00:00:00"/>
    <n v="-0.0259759664"/>
    <n v="-0.0259759664"/>
    <x v="1"/>
    <n v="4.582435344827586"/>
    <n v="-0.1190331865474138"/>
    <n v="-0.11903318654741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706f48c99befc4120060f2bfe96928a79848464d11d17ba5685d24b8178b5"/>
    <n v="1"/>
    <n v="1"/>
  </r>
  <r>
    <s v="dd0e1590-3f00-4d94-8bc8-bfcc89170a33"/>
    <d v="2022-11-22T00:00:00"/>
    <x v="155"/>
    <d v="2022-11-22T00:00:00"/>
    <n v="-0.0035911008"/>
    <n v="-0.0035911008"/>
    <x v="1"/>
    <n v="4.582435344827586"/>
    <n v="-0.01645598723275862"/>
    <n v="-0.01645598723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a90d1e6b89328f419f0ccb8b52b0c6c6fba717b245113978d7aa055edae51a"/>
    <n v="1"/>
    <n v="1"/>
  </r>
  <r>
    <s v="7dd5b414-67b7-4693-aeff-e0821f65818f"/>
    <d v="2022-11-22T00:00:00"/>
    <x v="155"/>
    <d v="2022-11-22T00:00:00"/>
    <n v="-0.04216655079999999"/>
    <n v="-0.04216655079999999"/>
    <x v="1"/>
    <n v="4.582435344827586"/>
    <n v="-0.1932254927553879"/>
    <n v="-0.1932254927553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5d0aa3c300a36c666837ca7f7a99821298463d4c07447ae1ed8659569140cc"/>
    <n v="1"/>
    <n v="1"/>
  </r>
  <r>
    <s v="fc6e7f1e-c1b1-4635-865a-d5d77f89f27e"/>
    <d v="2022-11-22T00:00:00"/>
    <x v="155"/>
    <d v="2022-11-22T00:00:00"/>
    <n v="-0.0209295792"/>
    <n v="-0.0209295792"/>
    <x v="1"/>
    <n v="4.582435344827586"/>
    <n v="-0.09590844347844828"/>
    <n v="-0.095908443478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45e6a8d218beb61c8291c8dbac5cf815089b829678fdfeb2e82836a3f8939"/>
    <n v="1"/>
    <n v="1"/>
  </r>
  <r>
    <s v="0133e70f-67d3-4a9e-a6c7-8f711b3a8b07"/>
    <d v="2022-11-22T00:00:00"/>
    <x v="155"/>
    <d v="2022-11-22T00:00:00"/>
    <n v="-0.0187774636"/>
    <n v="-0.0187774636"/>
    <x v="1"/>
    <n v="4.582435344827586"/>
    <n v="-0.08604651288685344"/>
    <n v="-0.08604651288685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a9a9c0e60870781bdf1d060ca8b26daf81ffea83a7eb3ee9dc2b4efcf200e"/>
    <n v="1"/>
    <n v="1"/>
  </r>
  <r>
    <s v="e29fd6d0-880c-42c1-a82b-c5fed9f249a7"/>
    <d v="2022-11-22T00:00:00"/>
    <x v="155"/>
    <d v="2022-11-22T00:00:00"/>
    <n v="-0.0174209168"/>
    <n v="-0.0174209168"/>
    <x v="1"/>
    <n v="4.582435344827586"/>
    <n v="-0.07983022488362068"/>
    <n v="-0.07983022488362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0b64910596ae362cc6b4399aee4e16776270666660ffb087d50f899d2918d7"/>
    <n v="1"/>
    <n v="1"/>
  </r>
  <r>
    <s v="50bf7a1a-67bb-405b-91c3-565ab5d985fa"/>
    <d v="2022-11-22T00:00:00"/>
    <x v="155"/>
    <d v="2022-11-22T00:00:00"/>
    <n v="-0.0370536394"/>
    <n v="-0.0370536394"/>
    <x v="1"/>
    <n v="4.582435344827586"/>
    <n v="-0.169795906841056"/>
    <n v="-0.169795906841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2222609569027bcac96104ea3b31daf214c1a54eac5d8ad8dce25b1d455db"/>
    <n v="1"/>
    <n v="1"/>
  </r>
  <r>
    <s v="9450b17b-12be-4c4a-a92a-0238797e52ce"/>
    <d v="2022-11-22T00:00:00"/>
    <x v="155"/>
    <d v="2022-11-22T00:00:00"/>
    <n v="-0.0306793336"/>
    <n v="-0.0306793336"/>
    <x v="1"/>
    <n v="4.582435344827586"/>
    <n v="-0.1405860626443965"/>
    <n v="-0.1405860626443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94958830c653736817188867aebee997461d7494bce76b3570531ed4f28ce"/>
    <n v="1"/>
    <n v="1"/>
  </r>
  <r>
    <s v="f7675ace-d14d-4363-a04e-badd1e4572f3"/>
    <d v="2022-11-22T00:00:00"/>
    <x v="155"/>
    <d v="2022-11-22T00:00:00"/>
    <n v="-0.0196950633"/>
    <n v="-0.0196950633"/>
    <x v="1"/>
    <n v="4.582435344827586"/>
    <n v="-0.09025135418453664"/>
    <n v="-0.09025135418453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32d4a6ee101044d8ab3b034c2ad845a5d15bf7d0ccaf0a4bf0c5f0868bce75"/>
    <n v="1"/>
    <n v="1"/>
  </r>
  <r>
    <s v="2f5d5dab-f722-42aa-a8da-6ff2ad0ab22c"/>
    <d v="2022-11-22T00:00:00"/>
    <x v="155"/>
    <d v="2022-11-22T00:00:00"/>
    <n v="-0.005900272"/>
    <n v="-0.005900272"/>
    <x v="1"/>
    <n v="4.582435344827586"/>
    <n v="-0.02703761495689655"/>
    <n v="-0.0270376149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48cc492993ee2edd99ff5163a01fd58da83bbffa0e616a17b2431bc609e600"/>
    <n v="1"/>
    <n v="1"/>
  </r>
  <r>
    <s v="b6e72972-64df-4679-93e8-369434b70f8d"/>
    <d v="2022-11-22T00:00:00"/>
    <x v="155"/>
    <d v="2022-11-22T00:00:00"/>
    <n v="-0.006946873599999999"/>
    <n v="-0.006946873599999999"/>
    <x v="1"/>
    <n v="4.582435344827586"/>
    <n v="-0.03183359912068965"/>
    <n v="-0.031833599120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68e5b00335133db57c1f3e87b339ab6bfb594e55176b16eeae09f8a381d29"/>
    <n v="1"/>
    <n v="1"/>
  </r>
  <r>
    <s v="cf8bb992-6392-455c-ba9f-65710c70ce98"/>
    <d v="2022-11-22T00:00:00"/>
    <x v="155"/>
    <d v="2022-11-22T00:00:00"/>
    <n v="-0.006300652800000001"/>
    <n v="-0.006300652800000001"/>
    <x v="1"/>
    <n v="4.582435344827586"/>
    <n v="-0.0288723340862069"/>
    <n v="-0.028872334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40fa1eb6a69e8292bf1aed5fc37d8ae0c489e630d979d83722f4023a5092ee"/>
    <n v="1"/>
    <n v="1"/>
  </r>
  <r>
    <s v="884d9fba-050d-4411-8150-6ae619b22173"/>
    <d v="2022-11-22T00:00:00"/>
    <x v="155"/>
    <d v="2022-11-22T00:00:00"/>
    <n v="-0.0284910976"/>
    <n v="-0.0284910976"/>
    <x v="1"/>
    <n v="4.582435344827586"/>
    <n v="-0.1305586126551724"/>
    <n v="-0.130558612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c079f1d955d64ba37a1b8105274b0b33f3b53bc216cffbe3c3e14be6e3dd04"/>
    <n v="1"/>
    <n v="1"/>
  </r>
  <r>
    <s v="9e31eaae-8864-40a5-873b-f63fef17b43a"/>
    <d v="2022-11-22T00:00:00"/>
    <x v="155"/>
    <d v="2022-11-22T00:00:00"/>
    <n v="-0.0645962521"/>
    <n v="-0.0645962521"/>
    <x v="1"/>
    <n v="4.582435344827586"/>
    <n v="-0.2960081487664332"/>
    <n v="-0.2960081487664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10ecc72bb46080d94a0039d1d9e77668a80a79181085a0bac6d91a12b3dacb"/>
    <n v="1"/>
    <n v="1"/>
  </r>
  <r>
    <s v="d93c0b1a-a163-40ed-a9d6-192b491e7894"/>
    <d v="2022-11-22T00:00:00"/>
    <x v="155"/>
    <d v="2022-11-22T00:00:00"/>
    <n v="-0.045491562"/>
    <n v="-0.045491562"/>
    <x v="1"/>
    <n v="4.582435344827586"/>
    <n v="-0.2084621416002155"/>
    <n v="-0.20846214160021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c3adbf4ca69a4d950475515cb583814696e94b2a51eda88bd26a1280ba1016"/>
    <n v="1"/>
    <n v="1"/>
  </r>
  <r>
    <s v="cb875e42-4bf6-4a85-b094-498bd794ae4c"/>
    <d v="2022-11-22T00:00:00"/>
    <x v="155"/>
    <d v="2022-11-22T00:00:00"/>
    <n v="-0.0204297988"/>
    <n v="-0.0204297988"/>
    <x v="1"/>
    <n v="4.582435344827586"/>
    <n v="-0.0936182321088362"/>
    <n v="-0.0936182321088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7417f54553643700fb092d36e09c781a445e0bab97f4c9345984be4816d77"/>
    <n v="1"/>
    <n v="1"/>
  </r>
  <r>
    <s v="d8379909-8fff-40d8-9a0f-bcb55a8087fa"/>
    <d v="2022-11-22T00:00:00"/>
    <x v="155"/>
    <d v="2022-11-22T00:00:00"/>
    <n v="-0.0185158176"/>
    <n v="-0.0185158176"/>
    <x v="1"/>
    <n v="4.582435344827586"/>
    <n v="-0.0848475370086207"/>
    <n v="-0.08484753700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ad5a7bce70d2b4b39ed90f6f6bbada6d6fdaf4c18a122786c5c16e5c8cf092"/>
    <n v="1"/>
    <n v="1"/>
  </r>
  <r>
    <s v="0b7e64cd-bbc5-475c-9175-65042f068ec9"/>
    <d v="2022-11-22T00:00:00"/>
    <x v="155"/>
    <d v="2022-11-22T00:00:00"/>
    <n v="-0.0161765656"/>
    <n v="-0.0161765656"/>
    <x v="1"/>
    <n v="4.582435344827586"/>
    <n v="-0.07412806596336208"/>
    <n v="-0.074128065963362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7a91818f288d1c599794ff67aaeda29de958c9ce7e04095e36ab434c85caef"/>
    <n v="1"/>
    <n v="1"/>
  </r>
  <r>
    <s v="3f50fdf9-aa71-4c97-9358-871fd664b09f"/>
    <d v="2022-11-22T00:00:00"/>
    <x v="155"/>
    <d v="2022-11-22T00:00:00"/>
    <n v="-0.0161217504"/>
    <n v="-0.0161217504"/>
    <x v="1"/>
    <n v="4.582435344827586"/>
    <n v="-0.07387687885344828"/>
    <n v="-0.07387687885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150b4ab7a5008ccf958650cbceabd03cb073ad15d9f63fc5db61c946a69d8a"/>
    <n v="1"/>
    <n v="1"/>
  </r>
  <r>
    <s v="426ab255-bd85-4c72-bef5-8a6e6138aa72"/>
    <d v="2022-11-22T00:00:00"/>
    <x v="155"/>
    <d v="2022-11-22T00:00:00"/>
    <n v="-0.0178696992"/>
    <n v="-0.0178696992"/>
    <x v="1"/>
    <n v="4.582435344827586"/>
    <n v="-0.08188674121551726"/>
    <n v="-0.081886741215517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c7c3293583f6a2dd63b7845cce6cb3274289eed4137d15c56f8dc70f1d441"/>
    <n v="1"/>
    <n v="1"/>
  </r>
  <r>
    <s v="897223b9-2f33-461b-accc-7ebfb6239e0c"/>
    <d v="2022-11-22T00:00:00"/>
    <x v="155"/>
    <d v="2022-11-22T00:00:00"/>
    <n v="-0.0212513722"/>
    <n v="-0.0212513722"/>
    <x v="1"/>
    <n v="4.582435344827586"/>
    <n v="-0.09738303909536639"/>
    <n v="-0.09738303909536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a5691650c78b36af76b6e521a3d880cfd37eec1041f4ab102922fb60e4b077"/>
    <n v="1"/>
    <n v="1"/>
  </r>
  <r>
    <s v="cdcfa61c-2122-450f-ac5e-e5defeffa9a8"/>
    <d v="2022-11-22T00:00:00"/>
    <x v="155"/>
    <d v="2022-11-22T00:00:00"/>
    <n v="0"/>
    <n v="0"/>
    <x v="1"/>
    <n v="4.5824353448275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c21938d0-ef84-4f07-aa84-65289c5a559c"/>
    <d v="2022-11-22T00:00:00"/>
    <x v="155"/>
    <d v="2022-11-22T00:00:00"/>
    <n v="-0.02307543"/>
    <n v="-0.02307543"/>
    <x v="1"/>
    <n v="4.582435344827586"/>
    <n v="-0.1057416660290948"/>
    <n v="-0.10574166602909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d8d8d1178fada9133f24e9516e0829259e2afaf2e0fd2b3a49a77084559f5c"/>
    <n v="1"/>
    <n v="1"/>
  </r>
  <r>
    <s v="3833"/>
    <d v="2022-11-21T00:00:00"/>
    <x v="156"/>
    <d v="2022-11-21T00:00:00"/>
    <n v="-13.2"/>
    <n v="-13.2"/>
    <x v="0"/>
    <n v="1"/>
    <n v="-13.2"/>
    <n v="-13.2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9"/>
    <d v="2022-11-21T00:00:00"/>
    <x v="156"/>
    <d v="2022-11-21T00:00:00"/>
    <n v="-49.5"/>
    <n v="-49.5"/>
    <x v="0"/>
    <n v="1"/>
    <n v="-49.5"/>
    <n v="-49.5"/>
    <n v="1"/>
    <m/>
    <s v="Conta Simples"/>
    <s v="Mailchimp"/>
    <n v="100"/>
    <m/>
    <s v="Mailchimp"/>
    <m/>
    <s v="Software e-mail Marketing"/>
    <m/>
    <s v="Conta Simples"/>
    <m/>
    <x v="68"/>
    <s v="Despesa de Marketing"/>
    <s v="Marketing"/>
    <s v="Operating Costs"/>
    <s v="Operating Costs"/>
    <x v="8"/>
    <m/>
    <m/>
    <n v="0"/>
    <n v="0"/>
  </r>
  <r>
    <s v="715"/>
    <d v="2022-11-21T00:00:00"/>
    <x v="156"/>
    <d v="2022-11-21T00:00:00"/>
    <n v="16413.05"/>
    <n v="16413.05"/>
    <x v="0"/>
    <n v="1"/>
    <n v="16413.05"/>
    <n v="16413.05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6"/>
    <d v="2022-11-21T00:00:00"/>
    <x v="156"/>
    <d v="2022-11-21T00:00:00"/>
    <n v="-16413.05"/>
    <n v="-16413.05"/>
    <x v="0"/>
    <n v="1"/>
    <n v="-16413.05"/>
    <n v="-16413.05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60fe28b-b305-4b59-b633-ed0178dc123a"/>
    <d v="2022-11-21T00:00:00"/>
    <x v="156"/>
    <d v="2022-11-21T00:00:00"/>
    <n v="-0.0106483824"/>
    <n v="-0.0106483824"/>
    <x v="1"/>
    <n v="4.255216693418941"/>
    <n v="-0.04531117454638844"/>
    <n v="-0.045311174546388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a6156e5d8a56fff1b5f4b9e04420638d923b594533339eb626f8635e48e9dc"/>
    <n v="1"/>
    <n v="1"/>
  </r>
  <r>
    <s v="ec207793-c008-4517-88cb-13edd798e1e1"/>
    <d v="2022-11-21T00:00:00"/>
    <x v="156"/>
    <d v="2022-11-21T00:00:00"/>
    <n v="-0.007884899099999999"/>
    <n v="-0.007884899099999999"/>
    <x v="1"/>
    <n v="4.255216693418941"/>
    <n v="-0.03355195427624397"/>
    <n v="-0.033551954276243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2e9a9433efdc8450a3499cd680db59364afc1302a4bfe3e50348b9b9c2c17"/>
    <n v="1"/>
    <n v="1"/>
  </r>
  <r>
    <s v="8fd68f0b-48a6-406f-b834-f8cf6b68f448"/>
    <d v="2022-11-21T00:00:00"/>
    <x v="156"/>
    <d v="2022-11-21T00:00:00"/>
    <n v="-0.007276125899999999"/>
    <n v="-0.007276125899999999"/>
    <x v="1"/>
    <n v="4.255216693418941"/>
    <n v="-0.03096149239309791"/>
    <n v="-0.03096149239309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2082cc2cdae61f56e8100cb1f380f3a87c2678f7ca6a7a22b29d6c353368f0"/>
    <n v="1"/>
    <n v="1"/>
  </r>
  <r>
    <s v="0742350c-c091-4ec7-9ea6-db07af993e0c"/>
    <d v="2022-11-21T00:00:00"/>
    <x v="156"/>
    <d v="2022-11-21T00:00:00"/>
    <n v="-0.005713916"/>
    <n v="-0.005713916"/>
    <x v="1"/>
    <n v="4.255216693418941"/>
    <n v="-0.02431395074799358"/>
    <n v="-0.024313950747993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3857ff392dd401f816a432b857cab5a388b294a4afed19f34fb76964e330c"/>
    <n v="1"/>
    <n v="1"/>
  </r>
  <r>
    <s v="bbc7c2e9-d04b-404c-a41f-4a219c0be5b3"/>
    <d v="2022-11-21T00:00:00"/>
    <x v="156"/>
    <d v="2022-11-21T00:00:00"/>
    <n v="-0.0068577124"/>
    <n v="-0.0068577124"/>
    <x v="1"/>
    <n v="4.255216693418941"/>
    <n v="-0.02918105228314607"/>
    <n v="-0.029181052283146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6172233434a7dc977d71d35101538b489e60c5df2b151244f21aecef4be5e5"/>
    <n v="1"/>
    <n v="1"/>
  </r>
  <r>
    <s v="9651edf1-e75d-406d-b72e-ace0880e664a"/>
    <d v="2022-11-21T00:00:00"/>
    <x v="156"/>
    <d v="2022-11-21T00:00:00"/>
    <n v="-0.004413968"/>
    <n v="-0.004413968"/>
    <x v="1"/>
    <n v="4.255216693418941"/>
    <n v="-0.01878239031781702"/>
    <n v="-0.0187823903178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98787b19928b9d30f990e8747667627d8a0e451b17182a338d43b878a2e00e"/>
    <n v="1"/>
    <n v="1"/>
  </r>
  <r>
    <s v="4f00148b-926b-42ab-a524-7c89a19aeabe"/>
    <d v="2022-11-21T00:00:00"/>
    <x v="156"/>
    <d v="2022-11-21T00:00:00"/>
    <n v="-0.0132607552"/>
    <n v="-0.0132607552"/>
    <x v="1"/>
    <n v="4.255216693418941"/>
    <n v="-0.05642738689438202"/>
    <n v="-0.05642738689438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3e270ff74980e341e4d53069496d2b11177ac46dcf085484aa07210037fbb"/>
    <n v="1"/>
    <n v="1"/>
  </r>
  <r>
    <s v="6e94df5d-30fb-4b6f-871a-0ce9089f89d7"/>
    <d v="2022-11-21T00:00:00"/>
    <x v="156"/>
    <d v="2022-11-21T00:00:00"/>
    <n v="-0.0050985712"/>
    <n v="-0.0050985712"/>
    <x v="1"/>
    <n v="4.255216693418941"/>
    <n v="-0.02169552528282504"/>
    <n v="-0.021695525282825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842d28bb1980e747c6aed83bfca5cbb6d0a6fbda5de116d9b221e2ab9a6fa5"/>
    <n v="1"/>
    <n v="1"/>
  </r>
  <r>
    <s v="b2181150-b5b2-4e6e-a720-52dba63a9c59"/>
    <d v="2022-11-21T00:00:00"/>
    <x v="156"/>
    <d v="2022-11-21T00:00:00"/>
    <n v="-0.0058031231"/>
    <n v="-0.0058031231"/>
    <x v="1"/>
    <n v="4.255216693418941"/>
    <n v="-0.02469354628908507"/>
    <n v="-0.024693546289085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96bc9cac799d4237f08b728c26c43b2db77b47121077e545ee23c475ec7fb"/>
    <n v="1"/>
    <n v="1"/>
  </r>
  <r>
    <s v="e9840010-2e7a-4954-ab32-a568daf04d54"/>
    <d v="2022-11-21T00:00:00"/>
    <x v="156"/>
    <d v="2022-11-21T00:00:00"/>
    <n v="-0.0072269312"/>
    <n v="-0.0072269312"/>
    <x v="1"/>
    <n v="4.255216693418941"/>
    <n v="-0.03075215828443018"/>
    <n v="-0.030752158284430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c533f8d330292803a6fbb13cf8b6e890aa3af31981595e2d6ea059b83d41db"/>
    <n v="1"/>
    <n v="1"/>
  </r>
  <r>
    <s v="0d371f6f-9ff8-443a-902c-256c406403ef"/>
    <d v="2022-11-21T00:00:00"/>
    <x v="156"/>
    <d v="2022-11-21T00:00:00"/>
    <n v="-0.0300088784"/>
    <n v="-0.0300088784"/>
    <x v="1"/>
    <n v="4.255216693418941"/>
    <n v="-0.1276942803184591"/>
    <n v="-0.12769428031845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3a21c96436d3393732a6fc27afa19b0da62f086ce3c682933fef4653f1da7"/>
    <n v="1"/>
    <n v="1"/>
  </r>
  <r>
    <s v="67cc324c-f10b-4a09-b242-4d3002e6839e"/>
    <d v="2022-11-21T00:00:00"/>
    <x v="156"/>
    <d v="2022-11-21T00:00:00"/>
    <n v="-0.0051711972"/>
    <n v="-0.0051711972"/>
    <x v="1"/>
    <n v="4.255216693418941"/>
    <n v="-0.02200456465040129"/>
    <n v="-0.02200456465040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35f085e9406f78401fbf1069e60b25851fc575f3eae136c53aa2b9ce1bf66"/>
    <n v="1"/>
    <n v="1"/>
  </r>
  <r>
    <s v="f91113db-e21f-45e3-abf4-f5eed463df2a"/>
    <d v="2022-11-21T00:00:00"/>
    <x v="156"/>
    <d v="2022-11-21T00:00:00"/>
    <n v="-0.009895256"/>
    <n v="-0.009895256"/>
    <x v="1"/>
    <n v="4.255216693418941"/>
    <n v="-0.04210645851685393"/>
    <n v="-0.04210645851685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854a1b9ee39c432673327dfed14b2360d26a7f89c67d35e847c86d8b736caf"/>
    <n v="1"/>
    <n v="1"/>
  </r>
  <r>
    <s v="ffbde490-e96e-4f27-8fab-6cf3d460abd7"/>
    <d v="2022-11-21T00:00:00"/>
    <x v="156"/>
    <d v="2022-11-21T00:00:00"/>
    <n v="-0.0310489921"/>
    <n v="-0.0310489921"/>
    <x v="1"/>
    <n v="4.255216693418941"/>
    <n v="-0.1321201894977528"/>
    <n v="-0.13212018949775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76445d9566cb6ed1c30767bd981beaec92177d1755fdda17a9bbb732c56d64"/>
    <n v="1"/>
    <n v="1"/>
  </r>
  <r>
    <s v="0fd55de2-6e82-4afb-9dd7-91ba42ab1570"/>
    <d v="2022-11-21T00:00:00"/>
    <x v="156"/>
    <d v="2022-11-21T00:00:00"/>
    <n v="0"/>
    <n v="0"/>
    <x v="1"/>
    <n v="4.255216693418941"/>
    <n v="0"/>
    <n v="0"/>
    <n v="1"/>
    <m/>
    <s v="Gnosis Safe: ProxyFactory 1.3.0"/>
    <m/>
    <m/>
    <m/>
    <m/>
    <m/>
    <s v="Lançamento de custos operacionais"/>
    <m/>
    <s v="Gnosis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e8a3cf01-4462-4ba1-9f3b-0f340100f9c9"/>
    <d v="2022-11-21T00:00:00"/>
    <x v="156"/>
    <d v="2022-11-21T00:00:00"/>
    <n v="-0.008832853599999999"/>
    <n v="-0.008832853599999999"/>
    <x v="1"/>
    <n v="4.255216693418941"/>
    <n v="-0.03758570608924559"/>
    <n v="-0.037585706089245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4b0897136af1aae06a1480a72268334f74107412b479bc39e2ed7927076a5"/>
    <n v="1"/>
    <n v="1"/>
  </r>
  <r>
    <s v="6527d011-c341-4ffb-9f60-a68deab0ec46"/>
    <d v="2022-11-21T00:00:00"/>
    <x v="156"/>
    <d v="2022-11-21T00:00:00"/>
    <n v="-0.0155273296"/>
    <n v="-0.0155273296"/>
    <x v="1"/>
    <n v="4.255216693418941"/>
    <n v="-0.06607215211813805"/>
    <n v="-0.066072152118138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a58a6b0f8a3f7698e6a88dc6cf1f58988725ce72d98dd9fa97c6e3830cf96d"/>
    <n v="1"/>
    <n v="1"/>
  </r>
  <r>
    <s v="b073ef60-c2ac-47d7-9a4c-7cde31d94dc3"/>
    <d v="2022-11-21T00:00:00"/>
    <x v="156"/>
    <d v="2022-11-21T00:00:00"/>
    <n v="-0.007173712"/>
    <n v="-0.007173712"/>
    <x v="1"/>
    <n v="4.255216693418941"/>
    <n v="-0.03052569905617978"/>
    <n v="-0.030525699056179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ed4cef610523e90e048a4548c81070fce59fba376872c49da7d8f425f83dfa"/>
    <n v="1"/>
    <n v="1"/>
  </r>
  <r>
    <s v="ea763822-970b-4af0-a9b4-77628846e7c5"/>
    <d v="2022-11-21T00:00:00"/>
    <x v="156"/>
    <d v="2022-11-21T00:00:00"/>
    <n v="-0.0117332292"/>
    <n v="-0.0117332292"/>
    <x v="1"/>
    <n v="4.255216693418941"/>
    <n v="-0.04992743275955056"/>
    <n v="-0.0499274327595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3b1b24176a4d613d470aec3476ddd44d7dd284d10c9ed34d87678bd919ea16"/>
    <n v="1"/>
    <n v="1"/>
  </r>
  <r>
    <s v="c1712255-68ff-478a-a186-c510d75f0dd2"/>
    <d v="2022-11-21T00:00:00"/>
    <x v="156"/>
    <d v="2022-11-21T00:00:00"/>
    <n v="-0.0104862600041945"/>
    <n v="-0.0104862600041945"/>
    <x v="1"/>
    <n v="4.255216693418941"/>
    <n v="-0.04462130862137982"/>
    <n v="-0.0446213086213798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9223f08232028ffe36c20f39b6d1c7c4ba0c2b1610266691fc6839cdd08fcca"/>
    <n v="1"/>
    <n v="1"/>
  </r>
  <r>
    <s v="ca2cd228-fecb-4484-87f2-03e991a984f5"/>
    <d v="2022-11-21T00:00:00"/>
    <x v="156"/>
    <d v="2022-11-21T00:00:00"/>
    <n v="-0.01115560738776672"/>
    <n v="-0.01115560738776672"/>
    <x v="1"/>
    <n v="4.255216693418941"/>
    <n v="-0.04746952678165261"/>
    <n v="-0.0474695267816526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25bd926864db0b8c6d76a023307be0f59b1a131ef8d132553ff54b27efaa637"/>
    <n v="1"/>
    <n v="1"/>
  </r>
  <r>
    <s v="513a00d3-6d43-4efc-9225-a2e7c21994a4"/>
    <d v="2022-11-21T00:00:00"/>
    <x v="156"/>
    <d v="2022-11-21T00:00:00"/>
    <n v="-0.0126804982"/>
    <n v="-0.0126804982"/>
    <x v="1"/>
    <n v="4.255216693418941"/>
    <n v="-0.05395826762150883"/>
    <n v="-0.05395826762150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b77dba291d51274471a11741f3a27724640624f590de90d687aa3bfb4b3c6c"/>
    <n v="1"/>
    <n v="1"/>
  </r>
  <r>
    <s v="e0c854c3-2ca9-4ace-ac8e-798988df1fa8"/>
    <d v="2022-11-21T00:00:00"/>
    <x v="156"/>
    <d v="2022-11-21T00:00:00"/>
    <n v="-0.009443077345496431"/>
    <n v="-0.009443077345496431"/>
    <x v="1"/>
    <n v="4.255216693418941"/>
    <n v="-0.04018234035780263"/>
    <n v="-0.04018234035780263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7ce663cc988f5fd8e1db3269852948bd0b34779fedf416e94a10c501e0d069a0"/>
    <n v="1"/>
    <n v="1"/>
  </r>
  <r>
    <s v="f745a54d-132d-471a-b779-e28de3e1d384"/>
    <d v="2022-11-21T00:00:00"/>
    <x v="156"/>
    <d v="2022-11-21T00:00:00"/>
    <n v="-0.1117699050795928"/>
    <n v="-0.1117699050795928"/>
    <x v="1"/>
    <n v="4.255216693418941"/>
    <n v="-0.4756051659165337"/>
    <n v="-0.4756051659165337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08739ff2fd67b050045402714d3f96bf9d4bc3376b2f4024e4b9540aca490626"/>
    <n v="1"/>
    <n v="1"/>
  </r>
  <r>
    <s v="41ab94e7-dccf-41db-8c8c-b645dcf12690"/>
    <d v="2022-11-21T00:00:00"/>
    <x v="156"/>
    <d v="2022-11-21T00:00:00"/>
    <n v="-0.007758180003361878"/>
    <n v="-0.007758180003361878"/>
    <x v="1"/>
    <n v="4.255216693418941"/>
    <n v="-0.03301273706085448"/>
    <n v="-0.03301273706085448"/>
    <n v="1"/>
    <m/>
    <s v="Ledger"/>
    <s v="Gnosis Safe: ProxyFactory 1.3.0"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ad1fded0-91c0-4985-a5bb-fae90a5b76c8"/>
    <d v="2022-11-21T00:00:00"/>
    <x v="156"/>
    <d v="2022-11-21T00:00:00"/>
    <n v="-0.0073350144"/>
    <n v="-0.0073350144"/>
    <x v="1"/>
    <n v="4.255216693418941"/>
    <n v="-0.03121207572134832"/>
    <n v="-0.0312120757213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63274c171cf2646baff4dd97b3e43763a405ddcc919670f0577685b64bfab2"/>
    <n v="1"/>
    <n v="1"/>
  </r>
  <r>
    <s v="9feb1807-6fbf-488c-a13e-213d022e633a"/>
    <d v="2022-11-21T00:00:00"/>
    <x v="156"/>
    <d v="2022-11-21T00:00:00"/>
    <n v="-0.009678144"/>
    <n v="-0.009678144"/>
    <x v="1"/>
    <n v="4.255216693418941"/>
    <n v="-0.04118259991011236"/>
    <n v="-0.04118259991011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8ed981006a688038f8bf496986ac4b992c5f87a0f8de3f02a4160cf01b4554"/>
    <n v="1"/>
    <n v="1"/>
  </r>
  <r>
    <s v="067c7a89-72d1-4db1-b088-c5f7ad6c1c4c"/>
    <d v="2022-11-21T00:00:00"/>
    <x v="156"/>
    <d v="2022-11-21T00:00:00"/>
    <n v="-0.0036165696"/>
    <n v="-0.0036165696"/>
    <x v="1"/>
    <n v="4.255216693418941"/>
    <n v="-0.01538928733483146"/>
    <n v="-0.015389287334831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a241a95b7eeece12084819708f0f27616c40e73ed364b376f212417da4a4ef"/>
    <n v="1"/>
    <n v="1"/>
  </r>
  <r>
    <s v="24478b3e-9cbd-4323-b76f-3cf18fecb25e"/>
    <d v="2022-11-21T00:00:00"/>
    <x v="156"/>
    <d v="2022-11-21T00:00:00"/>
    <n v="-0.0060189942"/>
    <n v="-0.0060189942"/>
    <x v="1"/>
    <n v="4.255216693418941"/>
    <n v="-0.02561212459743178"/>
    <n v="-0.025612124597431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84ca7166a0c54fd39817449fbc1c2781ef7097d4f74510c22b38140d4a130"/>
    <n v="1"/>
    <n v="1"/>
  </r>
  <r>
    <s v="4091"/>
    <d v="2022-11-20T00:00:00"/>
    <x v="157"/>
    <d v="2022-11-20T00:00:00"/>
    <n v="-622.63"/>
    <n v="-622.63"/>
    <x v="0"/>
    <n v="1"/>
    <n v="-622.63"/>
    <n v="-622.6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4092"/>
    <d v="2022-11-20T00:00:00"/>
    <x v="157"/>
    <d v="2022-11-20T00:00:00"/>
    <n v="-118.59"/>
    <n v="-118.59"/>
    <x v="0"/>
    <n v="1"/>
    <n v="-118.59"/>
    <n v="-118.59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eaf5c333-4471-4484-8ab2-3ec02210eddc"/>
    <d v="2022-11-20T00:00:00"/>
    <x v="157"/>
    <d v="2022-11-20T00:00:00"/>
    <n v="-0.00433483"/>
    <n v="-0.00433483"/>
    <x v="1"/>
    <n v="4.375135722041259"/>
    <n v="-0.01896546958197611"/>
    <n v="-0.018965469581976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efbbb0e23bb045d127ef5f2750a031befc76de2906d93332cccd1efd974d6f"/>
    <n v="1"/>
    <n v="1"/>
  </r>
  <r>
    <s v="99c7b37e-5a9a-450b-9bcd-7cc1fdcfd828"/>
    <d v="2022-11-20T00:00:00"/>
    <x v="157"/>
    <d v="2022-11-20T00:00:00"/>
    <n v="-0.0043246304"/>
    <n v="-0.0043246304"/>
    <x v="1"/>
    <n v="4.375135722041259"/>
    <n v="-0.01892084494766558"/>
    <n v="-0.018920844947665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39351ae29fcace3db45650cd8ade9e8dd4d5da32e3d4a39dd01b6c84017030"/>
    <n v="1"/>
    <n v="1"/>
  </r>
  <r>
    <s v="c788ee0f-9529-484d-a899-5418c5a7b01f"/>
    <d v="2022-11-19T00:00:00"/>
    <x v="158"/>
    <d v="2022-11-19T00:00:00"/>
    <n v="-0.0046370626"/>
    <n v="-0.0046370626"/>
    <x v="1"/>
    <n v="4.731891891891892"/>
    <n v="-0.02194207891913514"/>
    <n v="-0.021942078919135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3080097191e6fa546ce2330655dfea60861ca58c3fe273f8d40a13b173523a"/>
    <n v="1"/>
    <n v="1"/>
  </r>
  <r>
    <s v="46afb753-3073-4c81-8c31-60a31b5786eb"/>
    <d v="2022-11-19T00:00:00"/>
    <x v="158"/>
    <d v="2022-11-19T00:00:00"/>
    <n v="-0.004783612400000001"/>
    <n v="-0.004783612400000001"/>
    <x v="1"/>
    <n v="4.731891891891892"/>
    <n v="-0.02263553672951352"/>
    <n v="-0.02263553672951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86c38a1774af2651add2a492bfe862de541ccf7531d08ab298c733f96d7732"/>
    <n v="1"/>
    <n v="1"/>
  </r>
  <r>
    <s v="3dfab451-b2af-4443-b86b-495bf6432c60"/>
    <d v="2022-11-19T00:00:00"/>
    <x v="158"/>
    <d v="2022-11-19T00:00:00"/>
    <n v="-0.0072901784"/>
    <n v="-0.0072901784"/>
    <x v="1"/>
    <n v="4.731891891891892"/>
    <n v="-0.0344963360614054"/>
    <n v="-0.0344963360614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082ba7088068e068e100d154cfa66c4b3b8d5dd5b9f2b473f1fe974355833e"/>
    <n v="1"/>
    <n v="1"/>
  </r>
  <r>
    <s v="abec707d-103b-4b07-ae69-63b15cd42425"/>
    <d v="2022-11-19T00:00:00"/>
    <x v="158"/>
    <d v="2022-11-19T00:00:00"/>
    <n v="-0.0042532332"/>
    <n v="-0.0042532332"/>
    <x v="1"/>
    <n v="4.731891891891892"/>
    <n v="-0.02012583969340541"/>
    <n v="-0.020125839693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265687e706076691fb7129a1c9ce50100e87f70e448c3e6e5430ee3476777"/>
    <n v="1"/>
    <n v="1"/>
  </r>
  <r>
    <s v="e18b826f-d29f-41dd-8e01-46527425e130"/>
    <d v="2022-11-19T00:00:00"/>
    <x v="158"/>
    <d v="2022-11-19T00:00:00"/>
    <n v="-0.004702015600000001"/>
    <n v="-0.004702015600000001"/>
    <x v="1"/>
    <n v="4.731891891891892"/>
    <n v="-0.02224942949318919"/>
    <n v="-0.022249429493189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0aae136b22c500544507aa6789ee3eff42499307d176fd259ebc50d52b7862"/>
    <n v="1"/>
    <n v="1"/>
  </r>
  <r>
    <s v="541dd759-8928-4ac6-a1d1-0a12543f5e51"/>
    <d v="2022-11-19T00:00:00"/>
    <x v="158"/>
    <d v="2022-11-19T00:00:00"/>
    <n v="-0.009309618400000001"/>
    <n v="-0.009309618400000001"/>
    <x v="1"/>
    <n v="4.731891891891892"/>
    <n v="-0.04405210782356757"/>
    <n v="-0.044052107823567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164a3905448ff3b5be7429c1589516dbffc588777c91314c23a6ee8fbfb780"/>
    <n v="1"/>
    <n v="1"/>
  </r>
  <r>
    <s v="57367523-77b1-4ff4-8bee-384f9d9f4033"/>
    <d v="2022-11-19T00:00:00"/>
    <x v="158"/>
    <d v="2022-11-19T00:00:00"/>
    <n v="-0.0050106648"/>
    <n v="-0.0050106648"/>
    <x v="1"/>
    <n v="4.731891891891892"/>
    <n v="-0.02370992414010811"/>
    <n v="-0.02370992414010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6a44d47964907f8b88fecb8b3af0135c6eaf1984a1b8cd957e5fab954d184"/>
    <n v="1"/>
    <n v="1"/>
  </r>
  <r>
    <s v="cb11d443-cd59-49f0-87ef-934c59bfe80e"/>
    <d v="2022-11-19T00:00:00"/>
    <x v="158"/>
    <d v="2022-11-19T00:00:00"/>
    <n v="-0.003098704"/>
    <n v="-0.003098704"/>
    <x v="1"/>
    <n v="4.731891891891892"/>
    <n v="-0.01466273233297298"/>
    <n v="-0.01466273233297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fbd750a9836dc2b0c91e72c36639486969c5a9e08a89d12c1442b2cbd5172"/>
    <n v="1"/>
    <n v="1"/>
  </r>
  <r>
    <s v="8c2dea1e-c721-449d-aca5-4b04ea73eb94"/>
    <d v="2022-11-19T00:00:00"/>
    <x v="158"/>
    <d v="2022-11-19T00:00:00"/>
    <n v="-0.003777872"/>
    <n v="-0.003777872"/>
    <x v="1"/>
    <n v="4.731891891891892"/>
    <n v="-0.01787648188540541"/>
    <n v="-0.017876481885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d69ef224bd7622fea6d3e22b620bda7416c4017d1777f1e02f8e297750dce3"/>
    <n v="1"/>
    <n v="1"/>
  </r>
  <r>
    <s v="384"/>
    <d v="2022-11-18T00:00:00"/>
    <x v="159"/>
    <d v="2022-11-18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Ou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5"/>
    <d v="2022-11-18T00:00:00"/>
    <x v="159"/>
    <d v="2022-11-18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4093"/>
    <d v="2022-11-18T00:00:00"/>
    <x v="159"/>
    <d v="2022-11-18T00:00:00"/>
    <n v="-24.51"/>
    <n v="-24.51"/>
    <x v="0"/>
    <n v="1"/>
    <n v="-24.51"/>
    <n v="-24.51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716"/>
    <d v="2022-11-18T00:00:00"/>
    <x v="159"/>
    <d v="2022-11-18T00:00:00"/>
    <n v="61000"/>
    <n v="61000"/>
    <x v="0"/>
    <n v="1"/>
    <n v="61000"/>
    <n v="61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77"/>
    <d v="2022-11-18T00:00:00"/>
    <x v="159"/>
    <d v="2022-11-18T00:00:00"/>
    <n v="-61000"/>
    <n v="-61000"/>
    <x v="0"/>
    <n v="1"/>
    <n v="-61000"/>
    <n v="-61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a53e53a-13aa-4145-bfe7-b4d76549134a"/>
    <d v="2022-11-18T00:00:00"/>
    <x v="159"/>
    <d v="2022-11-18T00:00:00"/>
    <n v="-0.0070874535"/>
    <n v="-0.0070874535"/>
    <x v="1"/>
    <n v="4.732758620689655"/>
    <n v="-0.03354320665086206"/>
    <n v="-0.033543206650862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88e642452b5077191a711cecc350382ccb8c9c841059e14b3b4ef797cd26b"/>
    <n v="1"/>
    <n v="1"/>
  </r>
  <r>
    <s v="ed95efac-da58-4cc4-bc15-ea83cfbc3f8d"/>
    <d v="2022-11-18T00:00:00"/>
    <x v="159"/>
    <d v="2022-11-18T00:00:00"/>
    <n v="-0.006680886400000001"/>
    <n v="-0.006680886400000001"/>
    <x v="1"/>
    <n v="4.732758620689655"/>
    <n v="-0.03161902270344828"/>
    <n v="-0.03161902270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3a3eb4c55b7c2e8dc98666c0139766cf4f2a5a5d727a335759918e6dc0cabf"/>
    <n v="1"/>
    <n v="1"/>
  </r>
  <r>
    <s v="95f5d10d-cb82-48d5-aa3f-68eae31b861d"/>
    <d v="2022-11-18T00:00:00"/>
    <x v="159"/>
    <d v="2022-11-18T00:00:00"/>
    <n v="-0.0089664528"/>
    <n v="-0.0089664528"/>
    <x v="1"/>
    <n v="4.732758620689655"/>
    <n v="-0.04243605678620689"/>
    <n v="-0.0424360567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80f9a380ecaeca10b32303875fd4b8294a3436b5fe7942d8666088556bea23"/>
    <n v="1"/>
    <n v="1"/>
  </r>
  <r>
    <s v="0c3f6db5-0e4a-4aad-8a7c-fc2f9b487c1e"/>
    <d v="2022-11-18T00:00:00"/>
    <x v="159"/>
    <d v="2022-11-18T00:00:00"/>
    <n v="-0.0101332434"/>
    <n v="-0.0101332434"/>
    <x v="1"/>
    <n v="4.732758620689655"/>
    <n v="-0.04795819505689655"/>
    <n v="-0.0479581950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08f17283c2b1bf947576cec6a32f15771b166a830fb99975a608be0d70340"/>
    <n v="1"/>
    <n v="1"/>
  </r>
  <r>
    <s v="f981ee65-719c-40c3-8402-a392e587c935"/>
    <d v="2022-11-18T00:00:00"/>
    <x v="159"/>
    <d v="2022-11-18T00:00:00"/>
    <n v="-0.0077545632"/>
    <n v="-0.0077545632"/>
    <x v="1"/>
    <n v="4.732758620689655"/>
    <n v="-0.03670047583448276"/>
    <n v="-0.036700475834482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7ad590f68906a17ac989f6453daf1a3f3775674646ddce3aea22fd59b0ba03"/>
    <n v="1"/>
    <n v="1"/>
  </r>
  <r>
    <s v="6f60232c-ffe5-4bc3-aeb9-92c27dccf74d"/>
    <d v="2022-11-18T00:00:00"/>
    <x v="159"/>
    <d v="2022-11-18T00:00:00"/>
    <n v="-0.0037330536"/>
    <n v="-0.0037330536"/>
    <x v="1"/>
    <n v="4.732758620689655"/>
    <n v="-0.01766764160689655"/>
    <n v="-0.0176676416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f3760dcb6137485527eded3395d11a5d50250d7f997330657caa0b107b1f4"/>
    <n v="1"/>
    <n v="1"/>
  </r>
  <r>
    <s v="0021e4e4-bd1c-4087-8c22-2c95ba11c154"/>
    <d v="2022-11-18T00:00:00"/>
    <x v="159"/>
    <d v="2022-11-18T00:00:00"/>
    <n v="-0.009650708000000001"/>
    <n v="-0.009650708000000001"/>
    <x v="1"/>
    <n v="4.732758620689655"/>
    <n v="-0.04567447148275862"/>
    <n v="-0.045674471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f968a806045ff4adde727bd28eee261d3134817dd2414dd2be842cefda55de"/>
    <n v="1"/>
    <n v="1"/>
  </r>
  <r>
    <s v="e22a4684-2ce4-4adb-8a1d-a080141eac01"/>
    <d v="2022-11-18T00:00:00"/>
    <x v="159"/>
    <d v="2022-11-18T00:00:00"/>
    <n v="-0.0046612172"/>
    <n v="-0.0046612172"/>
    <x v="1"/>
    <n v="4.732758620689655"/>
    <n v="-0.02206041588620689"/>
    <n v="-0.0220604158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c3533df6e5bfd388c2de15899bbfcaf99ed196fb94010ede0c94e3d90d337"/>
    <n v="1"/>
    <n v="1"/>
  </r>
  <r>
    <s v="8fbc393f-6c20-46a6-aee9-cad2afa771f4"/>
    <d v="2022-11-18T00:00:00"/>
    <x v="159"/>
    <d v="2022-11-18T00:00:00"/>
    <n v="-0.0047632132"/>
    <n v="-0.0047632132"/>
    <x v="1"/>
    <n v="4.732758620689655"/>
    <n v="-0.02254313833448275"/>
    <n v="-0.0225431383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3b716b3eb83d4a3e23f702af91a2a0a6d6bc4e17ad6e01d1bd8ff5caba7572"/>
    <n v="1"/>
    <n v="1"/>
  </r>
  <r>
    <s v="bdf2d78c-83b6-47dc-aad6-4f7ea4056ac2"/>
    <d v="2022-11-18T00:00:00"/>
    <x v="159"/>
    <d v="2022-11-18T00:00:00"/>
    <n v="-0.003656671092797426"/>
    <n v="-0.003656671092797426"/>
    <x v="1"/>
    <n v="4.732758620689655"/>
    <n v="-0.01730614163746368"/>
    <n v="-0.017306141637463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2e9d1ab74a5a72d180ab715ae1de2318bae8b3a60c45af994b2cd32540a7a0"/>
    <n v="1"/>
    <n v="1"/>
  </r>
  <r>
    <s v="2eab0215-ee23-4a61-98de-53b1ab7b3b26"/>
    <d v="2022-11-18T00:00:00"/>
    <x v="159"/>
    <d v="2022-11-18T00:00:00"/>
    <n v="-0.005472450100000001"/>
    <n v="-0.005472450100000001"/>
    <x v="1"/>
    <n v="4.732758620689655"/>
    <n v="-0.02589978538706897"/>
    <n v="-0.025899785387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1e772363d1cc22c6c6ba002f8e6402cb9553a64bb3a03fd717a481fe09620"/>
    <n v="1"/>
    <n v="1"/>
  </r>
  <r>
    <s v="cc1c25a1-b957-4d8e-b52b-b1ca69c7e913"/>
    <d v="2022-11-18T00:00:00"/>
    <x v="159"/>
    <d v="2022-11-18T00:00:00"/>
    <n v="-0.0052119956"/>
    <n v="-0.0052119956"/>
    <x v="1"/>
    <n v="4.732758620689655"/>
    <n v="-0.02466711710689655"/>
    <n v="-0.0246671171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5fb47740f74a677f61ed68b180ecc14d70083b81f96c3af3461dc69464c49a"/>
    <n v="1"/>
    <n v="1"/>
  </r>
  <r>
    <s v="5c4b52e9-377c-47ae-9efb-e15ad240fef6"/>
    <d v="2022-11-18T00:00:00"/>
    <x v="159"/>
    <d v="2022-11-18T00:00:00"/>
    <n v="-0.0040186424"/>
    <n v="-0.0040186424"/>
    <x v="1"/>
    <n v="4.732758620689655"/>
    <n v="-0.01901926446206897"/>
    <n v="-0.019019264462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b0e217237aeddf5c550875ebfdfc091e9e56cb00ee407c74e656bb623018a9"/>
    <n v="1"/>
    <n v="1"/>
  </r>
  <r>
    <s v="b8634402-f5ce-4b61-8675-b19d2a6fd412"/>
    <d v="2022-11-18T00:00:00"/>
    <x v="159"/>
    <d v="2022-11-18T00:00:00"/>
    <n v="-0.025496562"/>
    <n v="-0.025496562"/>
    <x v="1"/>
    <n v="4.732758620689655"/>
    <n v="-0.1206690736034483"/>
    <n v="-0.1206690736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1be6b03bad2c00a395960453481ff9a81a8cf1d32703cc57661af1fc4d8e"/>
    <n v="1"/>
    <n v="1"/>
  </r>
  <r>
    <s v="7cffe13d-8e30-49b8-a386-21c641a01925"/>
    <d v="2022-11-18T00:00:00"/>
    <x v="159"/>
    <d v="2022-11-18T00:00:00"/>
    <n v="-0.0044230816"/>
    <n v="-0.0044230816"/>
    <x v="1"/>
    <n v="4.732758620689655"/>
    <n v="-0.02093337757241379"/>
    <n v="-0.0209333775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8f23bbaab68d3eb8e675e4144f79cd5abbda7358a1eed0aba1fd7afd76c423"/>
    <n v="1"/>
    <n v="1"/>
  </r>
  <r>
    <s v="793af195-cc14-46b3-afa4-c5963528a36d"/>
    <d v="2022-11-18T00:00:00"/>
    <x v="159"/>
    <d v="2022-11-18T00:00:00"/>
    <n v="-0.0072825144"/>
    <n v="-0.0072825144"/>
    <x v="1"/>
    <n v="4.732758620689655"/>
    <n v="-0.03446638280689655"/>
    <n v="-0.0344663828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58edb26662872d127d9aa585db0081bbc7b9546c341fd663ae7fdedc50c23a"/>
    <n v="1"/>
    <n v="1"/>
  </r>
  <r>
    <s v="a5d01952-0fe2-4e8d-a6ad-bed8d671a5cc"/>
    <d v="2022-11-18T00:00:00"/>
    <x v="159"/>
    <d v="2022-11-18T00:00:00"/>
    <n v="-0.0054673024"/>
    <n v="-0.0054673024"/>
    <x v="1"/>
    <n v="4.732758620689655"/>
    <n v="-0.02587542256551724"/>
    <n v="-0.025875422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d69f32f88a4445d0906fcf509ad6ee77c47d2516e0aff69ced4cb0ef3330a1"/>
    <n v="1"/>
    <n v="1"/>
  </r>
  <r>
    <s v="b2f79ee3-3496-4273-85b9-a23c669c9308"/>
    <d v="2022-11-18T00:00:00"/>
    <x v="159"/>
    <d v="2022-11-18T00:00:00"/>
    <n v="-0.006568542399999999"/>
    <n v="-0.006568542399999999"/>
    <x v="1"/>
    <n v="4.732758620689655"/>
    <n v="-0.03108732566896551"/>
    <n v="-0.031087325668965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7a638b78b492cb2c4c64000a3d9eece2e1d17bfb4e6001108d5d07f5bf2722"/>
    <n v="1"/>
    <n v="1"/>
  </r>
  <r>
    <s v="0395c44b-3da7-46df-83c6-60a2168786b9"/>
    <d v="2022-11-18T00:00:00"/>
    <x v="159"/>
    <d v="2022-11-18T00:00:00"/>
    <n v="-0.0054363868"/>
    <n v="-0.0054363868"/>
    <x v="1"/>
    <n v="4.732758620689655"/>
    <n v="-0.02572910649310345"/>
    <n v="-0.02572910649310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8645d9f34bf0f5b6a40245123ac307e1a8ad99f29e170912af7ce58a56b57a"/>
    <n v="1"/>
    <n v="1"/>
  </r>
  <r>
    <s v="c7b88438-4393-440b-a08b-56b1f669d5c9"/>
    <d v="2022-11-18T00:00:00"/>
    <x v="159"/>
    <d v="2022-11-18T00:00:00"/>
    <n v="-0.004236310399999999"/>
    <n v="-0.004236310399999999"/>
    <x v="1"/>
    <n v="4.732758620689655"/>
    <n v="-0.02004943456551724"/>
    <n v="-0.020049434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8d414028408bf9c28838fae9641ff5292d8eed6ccc9d8001eeb9ccaf0e84eb"/>
    <n v="1"/>
    <n v="1"/>
  </r>
  <r>
    <s v="4fcdc60e-bc45-442b-9ce6-5889c1a17f95"/>
    <d v="2022-11-18T00:00:00"/>
    <x v="159"/>
    <d v="2022-11-18T00:00:00"/>
    <n v="-0.0059259676"/>
    <n v="-0.0059259676"/>
    <x v="1"/>
    <n v="4.732758620689655"/>
    <n v="-0.02804617424482759"/>
    <n v="-0.0280461742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ef314cf7631711e2af99ee211379bbb424a65928183594d543e2668a84bbf"/>
    <n v="1"/>
    <n v="1"/>
  </r>
  <r>
    <s v="4934795d-5282-41f4-ad7c-9ffc8f99eabf"/>
    <d v="2022-11-18T00:00:00"/>
    <x v="159"/>
    <d v="2022-11-18T00:00:00"/>
    <n v="-0.003620858"/>
    <n v="-0.003620858"/>
    <x v="1"/>
    <n v="4.732758620689655"/>
    <n v="-0.0171366469137931"/>
    <n v="-0.0171366469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51d886bf737cf97a0bf550aaa2b226a4c2102274e8c03f0ee7eeae3c0682c"/>
    <n v="1"/>
    <n v="1"/>
  </r>
  <r>
    <s v="a758dc5a-d5e1-44de-8877-2aa2e74030c2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7448f39899f7394e11bd4df616437f1b42e932744efd2db320cad958200c8"/>
    <n v="1"/>
    <n v="1"/>
  </r>
  <r>
    <s v="c7e3a07d-d240-49d7-996b-cbd1bf4c6431"/>
    <d v="2022-11-18T00:00:00"/>
    <x v="159"/>
    <d v="2022-11-18T00:00:00"/>
    <n v="-0.0052678932"/>
    <n v="-0.0052678932"/>
    <x v="1"/>
    <n v="4.732758620689655"/>
    <n v="-0.02493166695517241"/>
    <n v="-0.024931666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1f7a4faac79cea5b616e2a8c1aae9f725394e5d8d332ee3d57c6db53776734"/>
    <n v="1"/>
    <n v="1"/>
  </r>
  <r>
    <s v="a4ceceb0-8889-459e-b22c-2034fc7fc3a7"/>
    <d v="2022-11-18T00:00:00"/>
    <x v="159"/>
    <d v="2022-11-18T00:00:00"/>
    <n v="-0.00407984"/>
    <n v="-0.00407984"/>
    <x v="1"/>
    <n v="4.732758620689655"/>
    <n v="-0.01930889793103448"/>
    <n v="-0.0193088979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4a3013f9474a73935ce5fbac361ec777e1718871df5f95ea7d48aa49f4d143"/>
    <n v="1"/>
    <n v="1"/>
  </r>
  <r>
    <s v="d535912f-0c4b-41c7-ac89-5b6242ad6f92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f97b2c58141fb9278b298a31dd6bd30a68c4281652d5a0e214e473d8c0855"/>
    <n v="1"/>
    <n v="1"/>
  </r>
  <r>
    <s v="b6ecf765-9658-4170-95aa-f587f3f93b21"/>
    <d v="2022-11-18T00:00:00"/>
    <x v="159"/>
    <d v="2022-11-18T00:00:00"/>
    <n v="-0.052865384"/>
    <n v="-0.052865384"/>
    <x v="1"/>
    <n v="4.732758620689655"/>
    <n v="-0.250199101862069"/>
    <n v="-0.250199101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26e3a3511a2bde79cbecfc9d4192eb0d6ba514ba71d97ee34709c7ff6fae40"/>
    <n v="1"/>
    <n v="1"/>
  </r>
  <r>
    <s v="ea1f0b85-bb89-42dd-aa4b-5c7dba69c056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1c01cc69e8d6ddad6ceae3dad8ca63d3cfcac1d385528fffea4330467af889"/>
    <n v="1"/>
    <n v="1"/>
  </r>
  <r>
    <s v="aaaa3434-1461-4bbb-b22f-cbf0c7b8d989"/>
    <d v="2022-11-18T00:00:00"/>
    <x v="159"/>
    <d v="2022-11-18T00:00:00"/>
    <n v="-0.00403256"/>
    <n v="-0.00403256"/>
    <x v="1"/>
    <n v="4.732758620689655"/>
    <n v="-0.01908513310344827"/>
    <n v="-0.0190851331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dc5800d0714a9371e5311e9ca299d2571c18d1766565ce9d3796db58237a25"/>
    <n v="1"/>
    <n v="1"/>
  </r>
  <r>
    <s v="a834a034-c59a-4682-beb8-34c65b974b22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8c92b73e739489c782643367e46fc41658dc6a82909732c0f897b4f18fc01"/>
    <n v="1"/>
    <n v="1"/>
  </r>
  <r>
    <s v="d03d3169-6582-43c8-ace7-b667df0f286f"/>
    <d v="2022-11-18T00:00:00"/>
    <x v="159"/>
    <d v="2022-11-18T00:00:00"/>
    <n v="-0.0047626656"/>
    <n v="-0.0047626656"/>
    <x v="1"/>
    <n v="4.732758620689655"/>
    <n v="-0.02254054667586207"/>
    <n v="-0.022540546675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5b18b46e07f9811937884e7d7c477ebdac5c24adde6d5fadd62bbbb8ac757"/>
    <n v="1"/>
    <n v="1"/>
  </r>
  <r>
    <s v="75d076de-905f-4552-b733-821a6ea7d0f1"/>
    <d v="2022-11-18T00:00:00"/>
    <x v="159"/>
    <d v="2022-11-18T00:00:00"/>
    <n v="-0.0036708168"/>
    <n v="-0.0036708168"/>
    <x v="1"/>
    <n v="4.732758620689655"/>
    <n v="-0.01737308985517241"/>
    <n v="-0.0173730898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89b8aac93551def9dea7f7a20141f4e2bcc6cf4afecabe846ce6aecb055b38"/>
    <n v="1"/>
    <n v="1"/>
  </r>
  <r>
    <s v="74a334c8-ab15-4edb-a6f4-35f47fea50bc"/>
    <d v="2022-11-18T00:00:00"/>
    <x v="159"/>
    <d v="2022-11-18T00:00:00"/>
    <n v="-0.0059864608"/>
    <n v="-0.0059864608"/>
    <x v="1"/>
    <n v="4.732758620689655"/>
    <n v="-0.02833247395862069"/>
    <n v="-0.0283324739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09a9f968a9b54af065ede723207bcd3264a33771cd8e29db0bd91b39ede446"/>
    <n v="1"/>
    <n v="1"/>
  </r>
  <r>
    <s v="41fb0ed3-de55-43ec-9363-f98c033bdc31"/>
    <d v="2022-11-18T00:00:00"/>
    <x v="159"/>
    <d v="2022-11-18T00:00:00"/>
    <n v="-0.009208646399999999"/>
    <n v="-0.009208646399999999"/>
    <x v="1"/>
    <n v="4.732758620689655"/>
    <n v="-0.04358230063448275"/>
    <n v="-0.0435823006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4d9437813423d0a05c15f8c2e533273c8730ef32380a217c2cb7a0958d25f4"/>
    <n v="1"/>
    <n v="1"/>
  </r>
  <r>
    <s v="d8b6f101-a58e-490c-b0d6-c867792c46a7"/>
    <d v="2022-11-18T00:00:00"/>
    <x v="159"/>
    <d v="2022-11-18T00:00:00"/>
    <n v="-0.0075351312"/>
    <n v="-0.0075351312"/>
    <x v="1"/>
    <n v="4.732758620689655"/>
    <n v="-0.03566195714482758"/>
    <n v="-0.0356619571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ce5f404d044eb31eb2132994f65717411a9882cfdc20c7701dda53d45316c"/>
    <n v="1"/>
    <n v="1"/>
  </r>
  <r>
    <s v="dfea305b-8612-44b3-8654-6abff9038fe1"/>
    <d v="2022-11-18T00:00:00"/>
    <x v="159"/>
    <d v="2022-11-18T00:00:00"/>
    <n v="-0.007900188799999999"/>
    <n v="-0.007900188799999999"/>
    <x v="1"/>
    <n v="4.732758620689655"/>
    <n v="-0.03738968664827585"/>
    <n v="-0.037389686648275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7ebe0ff1960a4f3cdfd640b7a7c32f2c63f2cce2344803fb0de5031b769e27"/>
    <n v="1"/>
    <n v="1"/>
  </r>
  <r>
    <s v="6321261b-d5f4-4464-b710-654f9d40fa47"/>
    <d v="2022-11-18T00:00:00"/>
    <x v="159"/>
    <d v="2022-11-18T00:00:00"/>
    <n v="-0.009149041200000001"/>
    <n v="-0.009149041200000001"/>
    <x v="1"/>
    <n v="4.732758620689655"/>
    <n v="-0.04330020361034483"/>
    <n v="-0.0433002036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45f34dc9a97be95c015dd9ecf8af747e19d1b592c04e2fac75f83370b01c6"/>
    <n v="1"/>
    <n v="1"/>
  </r>
  <r>
    <s v="ff2c2a4f-c1ed-4f1e-bae2-983a68e94253"/>
    <d v="2022-11-18T00:00:00"/>
    <x v="159"/>
    <d v="2022-11-18T00:00:00"/>
    <n v="-0.004558689699999999"/>
    <n v="-0.004558689699999999"/>
    <x v="1"/>
    <n v="4.732758620689655"/>
    <n v="-0.02157517797672413"/>
    <n v="-0.0215751779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abfd6ebbd3d9c038fe31e3053d0dcf11744050c64ab7a67e65f7723babcdf"/>
    <n v="1"/>
    <n v="1"/>
  </r>
  <r>
    <s v="d16f470f-12cf-4299-8efa-55321f510353"/>
    <d v="2022-11-18T00:00:00"/>
    <x v="159"/>
    <d v="2022-11-18T00:00:00"/>
    <n v="-0.004640818"/>
    <n v="-0.004640818"/>
    <x v="1"/>
    <n v="4.732758620689655"/>
    <n v="-0.02196387139655172"/>
    <n v="-0.0219638713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cee75532c32e068621eade12038acaf6ca1ab07d4246e1e9206a9b07b0b1ea"/>
    <n v="1"/>
    <n v="1"/>
  </r>
  <r>
    <s v="1a75df62-2d48-40d0-8f89-1f36586bc23d"/>
    <d v="2022-11-18T00:00:00"/>
    <x v="159"/>
    <d v="2022-11-18T00:00:00"/>
    <n v="-0.0057904248"/>
    <n v="-0.0057904248"/>
    <x v="1"/>
    <n v="4.732758620689655"/>
    <n v="-0.02740468288965517"/>
    <n v="-0.02740468288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310ea8948b9ccbe15a07624180121e861f57a539e7dc0b165ade908a8fa44f"/>
    <n v="1"/>
    <n v="1"/>
  </r>
  <r>
    <s v="247c4d95-e5d6-4dbe-8d50-351157f8f0ff"/>
    <d v="2022-11-18T00:00:00"/>
    <x v="159"/>
    <d v="2022-11-18T00:00:00"/>
    <n v="-0.005150798"/>
    <n v="-0.005150798"/>
    <x v="1"/>
    <n v="4.732758620689655"/>
    <n v="-0.02437748363793103"/>
    <n v="-0.02437748363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0c490f26fb2aa06d56eb3dd1240746667c6ff0a97d8092c1676c4840627bed"/>
    <n v="1"/>
    <n v="1"/>
  </r>
  <r>
    <s v="da1a495c-9410-461b-886d-fee1ae70e100"/>
    <d v="2022-11-18T00:00:00"/>
    <x v="159"/>
    <d v="2022-11-18T00:00:00"/>
    <n v="-0.004028842"/>
    <n v="-0.004028842"/>
    <x v="1"/>
    <n v="4.732758620689655"/>
    <n v="-0.01906753670689655"/>
    <n v="-0.0190675367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bdad41794178a8f26eab15bb1cbe559f7ffd04e535da735fd47b87fb2624a8"/>
    <n v="1"/>
    <n v="1"/>
  </r>
  <r>
    <s v="67cc3ce4-f3aa-4efd-acaf-6789c04d7ef4"/>
    <d v="2022-11-18T00:00:00"/>
    <x v="159"/>
    <d v="2022-11-18T00:00:00"/>
    <n v="-0.0107131483"/>
    <n v="-0.0107131483"/>
    <x v="1"/>
    <n v="4.732758620689655"/>
    <n v="-0.05070274497155172"/>
    <n v="-0.050702744971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c2f80a011ecf3d259493a304797bffa94e134d2a26fe341a9809af52bd50cc"/>
    <n v="1"/>
    <n v="1"/>
  </r>
  <r>
    <s v="c69ad463-53de-44b3-b098-013009a0f938"/>
    <d v="2022-11-18T00:00:00"/>
    <x v="159"/>
    <d v="2022-11-18T00:00:00"/>
    <n v="-0.003692454"/>
    <n v="-0.003692454"/>
    <x v="1"/>
    <n v="4.732758620689655"/>
    <n v="-0.0174754935"/>
    <n v="-0.01747549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6d4ae7e7d9768574f1ffbe4a764f5a6a5ebd2f17a0cdef9c955983c2dc793"/>
    <n v="1"/>
    <n v="1"/>
  </r>
  <r>
    <s v="6d9e1930-b4be-4118-ae8f-d7bf36cd590d"/>
    <d v="2022-11-18T00:00:00"/>
    <x v="159"/>
    <d v="2022-11-18T00:00:00"/>
    <n v="-0.0027421408"/>
    <n v="-0.0027421408"/>
    <x v="1"/>
    <n v="4.732758620689655"/>
    <n v="-0.01297789051034483"/>
    <n v="-0.0129778905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9acc8a863677abfd8f05a50f1493468fd4077b78f6db95a0a40f891f141d02"/>
    <n v="1"/>
    <n v="1"/>
  </r>
  <r>
    <s v="d39eddf9-2af9-43b7-861c-0289a7f8414f"/>
    <d v="2022-11-18T00:00:00"/>
    <x v="159"/>
    <d v="2022-11-18T00:00:00"/>
    <n v="-0.006603116"/>
    <n v="-0.006603116"/>
    <x v="1"/>
    <n v="4.732758620689655"/>
    <n v="-0.03125095417241379"/>
    <n v="-0.0312509541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a1f08a9dd8e6ede067f458a5c885f7d42e3f357eedff941f7fd767f4695712"/>
    <n v="1"/>
    <n v="1"/>
  </r>
  <r>
    <s v="17e17005-6158-4cc5-adbe-868656b78c89"/>
    <d v="2022-11-18T00:00:00"/>
    <x v="159"/>
    <d v="2022-11-18T00:00:00"/>
    <n v="-0.0043466752"/>
    <n v="-0.0043466752"/>
    <x v="1"/>
    <n v="4.732758620689655"/>
    <n v="-0.02057176452413793"/>
    <n v="-0.0205717645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7f2b121b00b0a527eb665f2fbcf39538a24e0d4a0cd9866a4dfef65f9d6df5"/>
    <n v="1"/>
    <n v="1"/>
  </r>
  <r>
    <s v="c5541d66-b64f-48dc-a108-d3f8d5b320c4"/>
    <d v="2022-11-18T00:00:00"/>
    <x v="159"/>
    <d v="2022-11-18T00:00:00"/>
    <n v="-0.0076799829"/>
    <n v="-0.0076799829"/>
    <x v="1"/>
    <n v="4.732758620689655"/>
    <n v="-0.03634750527672413"/>
    <n v="-0.0363475052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14a5f7eb5a4e3b61f3010387a3d1d87338700b61a44636d61ec8bea084a2a"/>
    <n v="1"/>
    <n v="1"/>
  </r>
  <r>
    <s v="d8f410ee-0e2b-45b7-8144-7a51c24b67c9"/>
    <d v="2022-11-18T00:00:00"/>
    <x v="159"/>
    <d v="2022-11-18T00:00:00"/>
    <n v="-0.0060106368"/>
    <n v="-0.0060106368"/>
    <x v="1"/>
    <n v="4.732758620689655"/>
    <n v="-0.02844689313103448"/>
    <n v="-0.0284468931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dd6f0886277f8378df1079e3b28492eaed06a73a8033805b21c89d209dde78"/>
    <n v="1"/>
    <n v="1"/>
  </r>
  <r>
    <s v="ce50d349-3759-4195-8103-6a8d41032f6d"/>
    <d v="2022-11-18T00:00:00"/>
    <x v="159"/>
    <d v="2022-11-18T00:00:00"/>
    <n v="-0.005841218"/>
    <n v="-0.005841218"/>
    <x v="1"/>
    <n v="4.732758620689655"/>
    <n v="-0.02764507484482759"/>
    <n v="-0.0276450748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862082e369ae201f9ab156c79d3a80abee06614bb3263ed625eeec2d8efa3"/>
    <n v="1"/>
    <n v="1"/>
  </r>
  <r>
    <s v="93a44962-3c9b-480c-8c73-17ff3cbb771e"/>
    <d v="2022-11-18T00:00:00"/>
    <x v="159"/>
    <d v="2022-11-18T00:00:00"/>
    <n v="-0.0075897024"/>
    <n v="-0.0075897024"/>
    <x v="1"/>
    <n v="4.732758620689655"/>
    <n v="-0.03592022946206896"/>
    <n v="-0.0359202294620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47023d6d26e06839d876421a41ef3b73f1b25d0934653ec71d969a9d50e66a"/>
    <n v="1"/>
    <n v="1"/>
  </r>
  <r>
    <s v="7166d396-c1f0-4d39-868c-4f41b1ad6401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d2a2055609816c6e742cd15b229119dc044e09c28c5c2fc9f4873517e300e"/>
    <n v="1"/>
    <n v="1"/>
  </r>
  <r>
    <s v="8cd8bae6-d4bd-47c5-8cb2-323492d1fb89"/>
    <d v="2022-11-18T00:00:00"/>
    <x v="159"/>
    <d v="2022-11-18T00:00:00"/>
    <n v="-0.0048128754"/>
    <n v="-0.0048128754"/>
    <x v="1"/>
    <n v="4.732758620689655"/>
    <n v="-0.02277817753965517"/>
    <n v="-0.02277817753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4ca5d51e743ac5cb98bb14abe502e515f4a220fd7dde78a4035930704ba289"/>
    <n v="1"/>
    <n v="1"/>
  </r>
  <r>
    <s v="4e37bacd-10ff-493f-9283-dcd83dbe14ab"/>
    <d v="2022-11-18T00:00:00"/>
    <x v="159"/>
    <d v="2022-11-18T00:00:00"/>
    <n v="-0.005252794"/>
    <n v="-0.005252794"/>
    <x v="1"/>
    <n v="4.732758620689655"/>
    <n v="-0.0248602060862069"/>
    <n v="-0.024860206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9863e78b48dbaacf332b53ecd769cf38ae8c12180394d3b87193978eee99e"/>
    <n v="1"/>
    <n v="1"/>
  </r>
  <r>
    <s v="2cc1d61d-b2e2-4338-afd6-1dab5b7fd3de"/>
    <d v="2022-11-18T00:00:00"/>
    <x v="159"/>
    <d v="2022-11-18T00:00:00"/>
    <n v="-0.0101459417"/>
    <n v="-0.0101459417"/>
    <x v="1"/>
    <n v="4.732758620689655"/>
    <n v="-0.04801829304568965"/>
    <n v="-0.048018293045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b997363d726497c2b1330389cc88d04d06aedeb20c62b4196e9bc6e456f18d"/>
    <n v="1"/>
    <n v="1"/>
  </r>
  <r>
    <s v="74fd5e63-efe7-45c8-af2c-a79bad1065be"/>
    <d v="2022-11-18T00:00:00"/>
    <x v="159"/>
    <d v="2022-11-18T00:00:00"/>
    <n v="-0.0039472452"/>
    <n v="-0.0039472452"/>
    <x v="1"/>
    <n v="4.732758620689655"/>
    <n v="-0.01868135874827586"/>
    <n v="-0.018681358748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af8f88d818457f3177a36d4c0b8b20bd4d23205c3f368072c803509b4e57c"/>
    <n v="1"/>
    <n v="1"/>
  </r>
  <r>
    <s v="5219cd66-0f02-4b3b-b0b7-8289378387fc"/>
    <d v="2022-11-18T00:00:00"/>
    <x v="159"/>
    <d v="2022-11-18T00:00:00"/>
    <n v="-0.0095115624"/>
    <n v="-0.0095115624"/>
    <x v="1"/>
    <n v="4.732758620689655"/>
    <n v="-0.04501592894482758"/>
    <n v="-0.0450159289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8402af25c42d3f37f20b900cb88d6401bf0770ba213a9a90a8ae400d07ac93"/>
    <n v="1"/>
    <n v="1"/>
  </r>
  <r>
    <s v="fc92aa78-23e1-4d1e-97bb-ed208dcdb749"/>
    <d v="2022-11-18T00:00:00"/>
    <x v="159"/>
    <d v="2022-11-18T00:00:00"/>
    <n v="-0.0167362048"/>
    <n v="-0.0167362048"/>
    <x v="1"/>
    <n v="4.732758620689655"/>
    <n v="-0.07920841754482759"/>
    <n v="-0.0792084175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aeb27ba72092edb39dab0297978921b2ab9df85f55dec8c91f20dc46d47f14"/>
    <n v="1"/>
    <n v="1"/>
  </r>
  <r>
    <s v="30de1687-b01b-4624-8905-86163aefb095"/>
    <d v="2022-11-18T00:00:00"/>
    <x v="159"/>
    <d v="2022-11-18T00:00:00"/>
    <n v="-0.0060062959"/>
    <n v="-0.0060062959"/>
    <x v="1"/>
    <n v="4.732758620689655"/>
    <n v="-0.02842634869913793"/>
    <n v="-0.028426348699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c8e201d373ca7e7bed9c03aaf0c4f3aaf657126f8ca775fd9159bd0ee4796b"/>
    <n v="1"/>
    <n v="1"/>
  </r>
  <r>
    <s v="1ded6767-a939-4468-95d6-6f85aac4dea7"/>
    <d v="2022-11-18T00:00:00"/>
    <x v="159"/>
    <d v="2022-11-18T00:00:00"/>
    <n v="-0.008571352500000001"/>
    <n v="-0.008571352500000001"/>
    <x v="1"/>
    <n v="4.732758620689655"/>
    <n v="-0.04056614243534483"/>
    <n v="-0.040566142435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032fbdb4a415166666d26d101d22ec724dd5275094e9c1da07fb8cc07b7bd2"/>
    <n v="1"/>
    <n v="1"/>
  </r>
  <r>
    <s v="ff2f823d-ecbc-4c66-93da-c8c47a76e343"/>
    <d v="2022-11-18T00:00:00"/>
    <x v="159"/>
    <d v="2022-11-18T00:00:00"/>
    <n v="-0.010299144"/>
    <n v="-0.010299144"/>
    <x v="1"/>
    <n v="4.732758620689655"/>
    <n v="-0.04874336255172413"/>
    <n v="-0.048743362551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a5da20b0e026dc53e2ec1ffd2fbb7b910423caecb8fb734ce58f5c90c8da4"/>
    <n v="1"/>
    <n v="1"/>
  </r>
  <r>
    <s v="b783baba-88f3-42db-95b3-71139d82ff5b"/>
    <d v="2022-11-18T00:00:00"/>
    <x v="159"/>
    <d v="2022-11-18T00:00:00"/>
    <n v="-0.0059047095"/>
    <n v="-0.0059047095"/>
    <x v="1"/>
    <n v="4.732758620689655"/>
    <n v="-0.0279455647887931"/>
    <n v="-0.02794556478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2af3b09d573ab58d33d393e062ba627e831b80027ce2c315c46769b65e535a"/>
    <n v="1"/>
    <n v="1"/>
  </r>
  <r>
    <s v="fabf098c-68d1-4bb0-af78-f46e5bb1f6b6"/>
    <d v="2022-11-18T00:00:00"/>
    <x v="159"/>
    <d v="2022-11-18T00:00:00"/>
    <n v="-0.0035392612"/>
    <n v="-0.0035392612"/>
    <x v="1"/>
    <n v="4.732758620689655"/>
    <n v="-0.01675046895517241"/>
    <n v="-0.016750468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dc3082b019efe613ca3398fc58f9462469501926143d34414cd76984cb6656"/>
    <n v="1"/>
    <n v="1"/>
  </r>
  <r>
    <s v="ea1ddf23-3934-4f68-8a89-baec23b20a54"/>
    <d v="2022-11-18T00:00:00"/>
    <x v="159"/>
    <d v="2022-11-18T00:00:00"/>
    <n v="-0.0035373032"/>
    <n v="-0.0035373032"/>
    <x v="1"/>
    <n v="4.732758620689655"/>
    <n v="-0.0167412022137931"/>
    <n v="-0.0167412022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0954af9e8aa89500288de0cd9a6aa5eb80c0fd90b89e56e0cc0c56c30c7f37"/>
    <n v="1"/>
    <n v="1"/>
  </r>
  <r>
    <s v="8cf83bcb-a4d2-4f01-b263-8919244334c9"/>
    <d v="2022-11-18T00:00:00"/>
    <x v="159"/>
    <d v="2022-11-18T00:00:00"/>
    <n v="-0.009301835200000001"/>
    <n v="-0.009301835200000001"/>
    <x v="1"/>
    <n v="4.732758620689655"/>
    <n v="-0.04402334073103448"/>
    <n v="-0.0440233407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d7eb225ac0944006f409bcab7cfa9337dc1d01d5524be8a279b7f3232cc00"/>
    <n v="1"/>
    <n v="1"/>
  </r>
  <r>
    <s v="698f2b8a-83cf-4a66-b473-f4b52b861bb1"/>
    <d v="2022-11-18T00:00:00"/>
    <x v="159"/>
    <d v="2022-11-18T00:00:00"/>
    <n v="-0.0045286224"/>
    <n v="-0.0045286224"/>
    <x v="1"/>
    <n v="4.732758620689655"/>
    <n v="-0.02143287670344827"/>
    <n v="-0.0214328767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404a64a4958c704d341f494908aa07281c802c666c81be728e9696a5917c8b"/>
    <n v="1"/>
    <n v="1"/>
  </r>
  <r>
    <s v="7f255b44-797b-46c4-bf85-9dda1aacd0e2"/>
    <d v="2022-11-18T00:00:00"/>
    <x v="159"/>
    <d v="2022-11-18T00:00:00"/>
    <n v="-0.0050998"/>
    <n v="-0.0050998"/>
    <x v="1"/>
    <n v="4.732758620689655"/>
    <n v="-0.0241361224137931"/>
    <n v="-0.024136122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77aa8dae47791a98bd540133956730b9867f314a6ded75bccdb928e80f1746"/>
    <n v="1"/>
    <n v="1"/>
  </r>
  <r>
    <s v="236fc683-6a74-4885-929e-55435b8d2598"/>
    <d v="2022-11-18T00:00:00"/>
    <x v="159"/>
    <d v="2022-11-18T00:00:00"/>
    <n v="-0.0063110551"/>
    <n v="-0.0063110551"/>
    <x v="1"/>
    <n v="4.732758620689655"/>
    <n v="-0.02986870043017241"/>
    <n v="-0.029868700430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a75a32346faa431dae4b93b5e0dff236975fd7801e5d7a5e43695a2dd173ce"/>
    <n v="1"/>
    <n v="1"/>
  </r>
  <r>
    <s v="769102a6-d9d0-4def-8b96-b41453ea54f9"/>
    <d v="2022-11-18T00:00:00"/>
    <x v="159"/>
    <d v="2022-11-18T00:00:00"/>
    <n v="-0.0041004768"/>
    <n v="-0.0041004768"/>
    <x v="1"/>
    <n v="4.732758620689655"/>
    <n v="-0.01940656692413793"/>
    <n v="-0.0194065669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e67feb8907567f8bdf0b19fd6f9c3d0beaa4cf8340467dc29f7df4f87ee29e"/>
    <n v="1"/>
    <n v="1"/>
  </r>
  <r>
    <s v="eb605970-bd12-496f-8694-c596deb7247c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bc91c1e84dd9450b5fc4e814f5c463c3a12b2af4c58671229065c9eecba7a"/>
    <n v="1"/>
    <n v="1"/>
  </r>
  <r>
    <s v="45141f6b-0074-4fb6-9d9e-f4b5e31d6b90"/>
    <d v="2022-11-18T00:00:00"/>
    <x v="159"/>
    <d v="2022-11-18T00:00:00"/>
    <n v="-0.0050284028"/>
    <n v="-0.0050284028"/>
    <x v="1"/>
    <n v="4.732758620689655"/>
    <n v="-0.0237982167"/>
    <n v="-0.023798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d44ea63a8a96ea504c8c60bd2e1a6417a5b2242c0b04f88fa21c0f01970ebb"/>
    <n v="1"/>
    <n v="1"/>
  </r>
  <r>
    <s v="40416615-5376-4344-8c60-aa63cea0b724"/>
    <d v="2022-11-18T00:00:00"/>
    <x v="159"/>
    <d v="2022-11-18T00:00:00"/>
    <n v="-0.0042226344"/>
    <n v="-0.0042226344"/>
    <x v="1"/>
    <n v="4.732758620689655"/>
    <n v="-0.01998470935862069"/>
    <n v="-0.0199847093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225568ed5944b292ce8ece87fb30b1201d454d57c5b1588850c6449a05916"/>
    <n v="1"/>
    <n v="1"/>
  </r>
  <r>
    <s v="066ad126-a41c-4a0c-9504-7101847d839b"/>
    <d v="2022-11-18T00:00:00"/>
    <x v="159"/>
    <d v="2022-11-18T00:00:00"/>
    <n v="-0.0040919872"/>
    <n v="-0.0040919872"/>
    <x v="1"/>
    <n v="4.732758620689655"/>
    <n v="-0.01936638769655172"/>
    <n v="-0.0193663876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c100706549dba06e980ea141f80729ef860693606e96bb9b874b8e898491ed"/>
    <n v="1"/>
    <n v="1"/>
  </r>
  <r>
    <s v="d457ac2d-04f7-4556-8e39-f01d6cd5cab2"/>
    <d v="2022-11-18T00:00:00"/>
    <x v="159"/>
    <d v="2022-11-18T00:00:00"/>
    <n v="-0.0071753599"/>
    <n v="-0.0071753599"/>
    <x v="1"/>
    <n v="4.732758620689655"/>
    <n v="-0.03395924642327586"/>
    <n v="-0.033959246423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7952d2778b24b5a20a11db9a4f4b0579266d9be3c8ed2f7f167155392348"/>
    <n v="1"/>
    <n v="1"/>
  </r>
  <r>
    <s v="350c566c-0915-4ffc-8faa-0a48c179aebc"/>
    <d v="2022-11-18T00:00:00"/>
    <x v="159"/>
    <d v="2022-11-18T00:00:00"/>
    <n v="-0.013206232"/>
    <n v="-0.013206232"/>
    <x v="1"/>
    <n v="4.732758620689655"/>
    <n v="-0.06250190834482758"/>
    <n v="-0.0625019083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16a09a2f04863b3d111f3c8af3afb121076381b751571f558b1ce1bfb83182"/>
    <n v="1"/>
    <n v="1"/>
  </r>
  <r>
    <s v="5da692e5-0811-4c53-b5fe-95d015176386"/>
    <d v="2022-11-18T00:00:00"/>
    <x v="159"/>
    <d v="2022-11-18T00:00:00"/>
    <n v="-0.0133840082"/>
    <n v="-0.0133840082"/>
    <x v="1"/>
    <n v="4.732758620689655"/>
    <n v="-0.06334328018793103"/>
    <n v="-0.06334328018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25398360aff046753573046a2927f9faf9dc9b9946d56f5bbadcfcf0c4daa3"/>
    <n v="1"/>
    <n v="1"/>
  </r>
  <r>
    <s v="060c2e2b-eebe-48ef-ba21-3d2449f52c67"/>
    <d v="2022-11-18T00:00:00"/>
    <x v="159"/>
    <d v="2022-11-18T00:00:00"/>
    <n v="-0.0158195796"/>
    <n v="-0.0158195796"/>
    <x v="1"/>
    <n v="4.732758620689655"/>
    <n v="-0.07487025172758621"/>
    <n v="-0.074870251727586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7ff37337e8d0e0bbf017812c1d7025e10a3a8c735d6bcd35339bba608e5788"/>
    <n v="1"/>
    <n v="1"/>
  </r>
  <r>
    <s v="94b4f5d4-f8f9-4acb-a20e-f653bbb3b253"/>
    <d v="2022-11-18T00:00:00"/>
    <x v="159"/>
    <d v="2022-11-18T00:00:00"/>
    <n v="-0.0102789496"/>
    <n v="-0.0102789496"/>
    <x v="1"/>
    <n v="4.732758620689655"/>
    <n v="-0.04864778733103448"/>
    <n v="-0.0486477873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8baae7902c1929b41e8641ccdd4853923d94760c815c1a4feef23897bd0eee"/>
    <n v="1"/>
    <n v="1"/>
  </r>
  <r>
    <s v="be974259-61c2-4428-9c3f-eecad43516d2"/>
    <d v="2022-11-18T00:00:00"/>
    <x v="159"/>
    <d v="2022-11-18T00:00:00"/>
    <n v="-0.0105818656"/>
    <n v="-0.0105818656"/>
    <x v="1"/>
    <n v="4.732758620689655"/>
    <n v="-0.05008141564137931"/>
    <n v="-0.0500814156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6d7cbb8546f2d7f5437bd4d69718de8f6b4bd56fae76631681d336646ad58d"/>
    <n v="1"/>
    <n v="1"/>
  </r>
  <r>
    <s v="4094"/>
    <d v="2022-11-17T00:00:00"/>
    <x v="160"/>
    <d v="2022-11-17T00:00:00"/>
    <n v="-302.4"/>
    <n v="-302.4"/>
    <x v="0"/>
    <n v="1"/>
    <n v="-302.4"/>
    <n v="-302.4"/>
    <n v="1"/>
    <m/>
    <s v="Cora"/>
    <s v="Mynt Crypto Tecnologia Ltda."/>
    <n v="100"/>
    <m/>
    <s v="Mynt Crypto Tecnologia Ltda."/>
    <m/>
    <s v="Compensação por Erro no Contrato da Mynt"/>
    <m/>
    <s v="Cora"/>
    <m/>
    <x v="138"/>
    <s v="Others"/>
    <s v="Technology &amp; Infrastructure"/>
    <s v="Operating Costs"/>
    <s v="Operating Costs"/>
    <x v="7"/>
    <m/>
    <m/>
    <n v="0"/>
    <n v="0"/>
  </r>
  <r>
    <s v="4095"/>
    <d v="2022-11-17T00:00:00"/>
    <x v="160"/>
    <d v="2022-11-17T00:00:00"/>
    <n v="-41.51"/>
    <n v="-41.51"/>
    <x v="0"/>
    <n v="1"/>
    <n v="-41.51"/>
    <n v="-41.5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096"/>
    <d v="2022-11-17T00:00:00"/>
    <x v="160"/>
    <d v="2022-11-17T00:00:00"/>
    <n v="-17500"/>
    <n v="-17500"/>
    <x v="0"/>
    <n v="1"/>
    <n v="-17500"/>
    <n v="-17500"/>
    <n v="1"/>
    <m/>
    <s v="Btg - Conta Corrente"/>
    <s v="Alex Ramos Barcelos 11685045707"/>
    <n v="100"/>
    <m/>
    <s v="Alex Ramos Barcelos 11685045707"/>
    <m/>
    <s v="Fornecedor Projeto Coca-Cola Metaverse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4097"/>
    <d v="2022-11-17T00:00:00"/>
    <x v="160"/>
    <d v="2022-11-17T00:00:00"/>
    <n v="-352.8"/>
    <n v="-352.8"/>
    <x v="0"/>
    <n v="1"/>
    <n v="-352.8"/>
    <n v="-352.8"/>
    <n v="1"/>
    <m/>
    <s v="Conta Simples"/>
    <s v="Mynt Crypto Tecnologia Ltda."/>
    <n v="100"/>
    <m/>
    <s v="Mynt Crypto Tecnologia Ltda."/>
    <m/>
    <s v="Compensação por Erro no Contrato da Mynt"/>
    <m/>
    <s v="Conta Simples"/>
    <m/>
    <x v="138"/>
    <s v="Others"/>
    <s v="Technology &amp; Infrastructure"/>
    <s v="Operating Costs"/>
    <s v="Operating Costs"/>
    <x v="7"/>
    <m/>
    <m/>
    <n v="0"/>
    <n v="0"/>
  </r>
  <r>
    <s v="4286"/>
    <d v="2022-11-17T00:00:00"/>
    <x v="160"/>
    <d v="2022-11-17T00:00:00"/>
    <n v="-49.27"/>
    <n v="-49.27"/>
    <x v="0"/>
    <n v="1"/>
    <n v="-49.27"/>
    <n v="-49.27"/>
    <n v="1"/>
    <m/>
    <s v="Conta Simples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88"/>
    <d v="2022-11-17T00:00:00"/>
    <x v="160"/>
    <d v="2022-11-17T00:00:00"/>
    <n v="-43.76"/>
    <n v="-43.76"/>
    <x v="0"/>
    <n v="1"/>
    <n v="-43.76"/>
    <n v="-43.76"/>
    <n v="1"/>
    <m/>
    <s v="Conta Simples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7"/>
    <d v="2022-11-17T00:00:00"/>
    <x v="160"/>
    <d v="2022-11-17T00:00:00"/>
    <n v="17500"/>
    <n v="17500"/>
    <x v="0"/>
    <n v="1"/>
    <n v="17500"/>
    <n v="175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8"/>
    <d v="2022-11-17T00:00:00"/>
    <x v="160"/>
    <d v="2022-11-17T00:00:00"/>
    <n v="-17500"/>
    <n v="-17500"/>
    <x v="0"/>
    <n v="1"/>
    <n v="-17500"/>
    <n v="-17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c3f9f8cf-e501-4250-80ca-924c36069670"/>
    <d v="2022-11-17T00:00:00"/>
    <x v="160"/>
    <d v="2022-11-17T00:00:00"/>
    <n v="0.0015"/>
    <n v="0.0015"/>
    <x v="3"/>
    <n v="6459.073774905763"/>
    <n v="9.688610662358643"/>
    <n v="9.68861066235864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627a36a799f520bd4cb6cd33c527fc2ccf24a982f541104633bb9cebda60572"/>
    <n v="1"/>
    <n v="1"/>
  </r>
  <r>
    <s v="6e09ae6a-b9ae-4067-89ba-d9541fc9f7eb"/>
    <d v="2022-11-17T00:00:00"/>
    <x v="160"/>
    <d v="2022-11-17T00:00:00"/>
    <n v="-0.025383904"/>
    <n v="-0.025383904"/>
    <x v="1"/>
    <n v="4.702207862143242"/>
    <n v="-0.1193603929606893"/>
    <n v="-0.1193603929606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14c7e1fc51f6abf6a46c8a85e48eacc41f79f4e94db9f24a796333dd54839"/>
    <n v="1"/>
    <n v="1"/>
  </r>
  <r>
    <s v="2e71e94f-3fbb-4b1b-afc4-16c1fce6cb94"/>
    <d v="2022-11-17T00:00:00"/>
    <x v="160"/>
    <d v="2022-11-17T00:00:00"/>
    <n v="-0.0041104388"/>
    <n v="-0.0041104388"/>
    <x v="1"/>
    <n v="4.702207862143242"/>
    <n v="-0.01932813764221863"/>
    <n v="-0.019328137642218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aaff5a48eca0f3818a1ba138ec1d30984ee9187b5f56f06ce644e516760b86"/>
    <n v="1"/>
    <n v="1"/>
  </r>
  <r>
    <s v="511216c3-f427-4d2a-92cc-b36c0ba8d684"/>
    <d v="2022-11-17T00:00:00"/>
    <x v="160"/>
    <d v="2022-11-17T00:00:00"/>
    <n v="-0.0058239716"/>
    <n v="-0.0058239716"/>
    <x v="1"/>
    <n v="4.702207862143242"/>
    <n v="-0.02738552504641896"/>
    <n v="-0.02738552504641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bf95b536d752ce704ffaacec85af20f1938e811d7110ddb12a88b36d78f3e9"/>
    <n v="1"/>
    <n v="1"/>
  </r>
  <r>
    <s v="58a3bba3-b44d-4a37-8b93-b66ea5006c24"/>
    <d v="2022-11-17T00:00:00"/>
    <x v="160"/>
    <d v="2022-11-17T00:00:00"/>
    <n v="-0.005093759999999999"/>
    <n v="-0.005093759999999999"/>
    <x v="1"/>
    <n v="4.702207862143242"/>
    <n v="-0.02395191831987075"/>
    <n v="-0.023951918319870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5e9bc2f8dbebba5117493b3e180d4e604f2b4ed3f781f1f6d00c719bffb533"/>
    <n v="1"/>
    <n v="1"/>
  </r>
  <r>
    <s v="0769eee4-2a4d-4752-a5fb-df380f7ca904"/>
    <d v="2022-11-17T00:00:00"/>
    <x v="160"/>
    <d v="2022-11-17T00:00:00"/>
    <n v="-0.0049824988"/>
    <n v="-0.0049824988"/>
    <x v="1"/>
    <n v="4.702207862143242"/>
    <n v="-0.02342874503047927"/>
    <n v="-0.023428745030479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fed1fe0dac0bd3bce8f0042a7e87e00b6f95eabc888c47d58d072ebaf0afbe"/>
    <n v="1"/>
    <n v="1"/>
  </r>
  <r>
    <s v="f4881d34-f337-4e86-83a7-3f4915a7e187"/>
    <d v="2022-11-17T00:00:00"/>
    <x v="160"/>
    <d v="2022-11-17T00:00:00"/>
    <n v="-0.007390410599999999"/>
    <n v="-0.007390410599999999"/>
    <x v="1"/>
    <n v="4.702207862143242"/>
    <n v="-0.03475124682778675"/>
    <n v="-0.03475124682778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447983ea8ae3e89faea2a179bde145c28c3226bf49e5069bbfc7820477365"/>
    <n v="1"/>
    <n v="1"/>
  </r>
  <r>
    <s v="1e508065-b71d-414f-99f2-148ceaa0d030"/>
    <d v="2022-11-17T00:00:00"/>
    <x v="160"/>
    <d v="2022-11-17T00:00:00"/>
    <n v="-0.005201796"/>
    <n v="-0.005201796"/>
    <x v="1"/>
    <n v="4.702207862143242"/>
    <n v="-0.02445992604846527"/>
    <n v="-0.024459926048465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aa0a2d5019028776ef88dca9adf2cf4f957df5f73b2a70e9507f682cf1f8f7"/>
    <n v="1"/>
    <n v="1"/>
  </r>
  <r>
    <s v="43165bca-ee3b-430e-945e-d5eef4054115"/>
    <d v="2022-11-17T00:00:00"/>
    <x v="160"/>
    <d v="2022-11-17T00:00:00"/>
    <n v="-0.0035800596"/>
    <n v="-0.0035800596"/>
    <x v="1"/>
    <n v="4.702207862143242"/>
    <n v="-0.01683418439806139"/>
    <n v="-0.016834184398061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6116543742c39141f9e1754ccb4cc0f367ff40df24fb33064c6afe9b76500"/>
    <n v="1"/>
    <n v="1"/>
  </r>
  <r>
    <s v="fa9b4dfd-f381-40e7-8d61-05d4db13cee6"/>
    <d v="2022-11-17T00:00:00"/>
    <x v="160"/>
    <d v="2022-11-17T00:00:00"/>
    <n v="-0.0059555027"/>
    <n v="-0.0059555027"/>
    <x v="1"/>
    <n v="4.702207862143242"/>
    <n v="-0.02800401161895531"/>
    <n v="-0.02800401161895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a80d5b21bb7203f7e2ce6ef5b59b9f6ffe7d586506ff108cbc4f9a37962da"/>
    <n v="1"/>
    <n v="1"/>
  </r>
  <r>
    <s v="026ee30a-7fc4-41c1-b96d-e9dc8d28e285"/>
    <d v="2022-11-17T00:00:00"/>
    <x v="160"/>
    <d v="2022-11-17T00:00:00"/>
    <n v="-0.0117326272"/>
    <n v="-0.0117326272"/>
    <x v="1"/>
    <n v="4.702207862143242"/>
    <n v="-0.05516925186343564"/>
    <n v="-0.055169251863435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5d4bdb7484d6b43f17703f5433f87e0464f707ef7f5bf4e7b86843ea455d23"/>
    <n v="1"/>
    <n v="1"/>
  </r>
  <r>
    <s v="325e04e9-36f2-4bd7-a8a5-dc2a722125d5"/>
    <d v="2022-11-17T00:00:00"/>
    <x v="160"/>
    <d v="2022-11-17T00:00:00"/>
    <n v="-0.0109855424"/>
    <n v="-0.0109855424"/>
    <x v="1"/>
    <n v="4.702207862143242"/>
    <n v="-0.05165630384318794"/>
    <n v="-0.051656303843187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5b1f7897ff5deb0b52a5f1c51b8c59007e60bf76cb5d44ecacb28f86a06c4"/>
    <n v="1"/>
    <n v="1"/>
  </r>
  <r>
    <s v="271d1654-54b9-42f9-9345-d063ee1bee1b"/>
    <d v="2022-11-17T00:00:00"/>
    <x v="160"/>
    <d v="2022-11-17T00:00:00"/>
    <n v="-0.008701840000000001"/>
    <n v="-0.008701840000000001"/>
    <x v="1"/>
    <n v="4.702207862143242"/>
    <n v="-0.04091786046311255"/>
    <n v="-0.04091786046311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a1d18816aec73b5ce54736453d2aa3c5d08952e9b83773c6d80db3ffa7711c"/>
    <n v="1"/>
    <n v="1"/>
  </r>
  <r>
    <s v="3f9f7823-f191-419e-a4c5-277751ba798f"/>
    <d v="2022-11-17T00:00:00"/>
    <x v="160"/>
    <d v="2022-11-17T00:00:00"/>
    <n v="-0.008116057599999999"/>
    <n v="-0.008116057599999999"/>
    <x v="1"/>
    <n v="4.702207862143242"/>
    <n v="-0.0381633898563274"/>
    <n v="-0.0381633898563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507e8bbb7702cb43a5d7ab297ea37d19866451a3475f9713cb097e378f1ce7"/>
    <n v="1"/>
    <n v="1"/>
  </r>
  <r>
    <s v="129aedf3-010f-44b3-ad9f-93d6f92cfbac"/>
    <d v="2022-11-17T00:00:00"/>
    <x v="160"/>
    <d v="2022-11-17T00:00:00"/>
    <n v="-0.00764064"/>
    <n v="-0.00764064"/>
    <x v="1"/>
    <n v="4.702207862143242"/>
    <n v="-0.03592787747980614"/>
    <n v="-0.03592787747980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bc8f6439f1be0e03b97b28538ce297bf8191119fbf0225599e23f27feaf407"/>
    <n v="1"/>
    <n v="1"/>
  </r>
  <r>
    <s v="9550bfba-b222-4cda-b98d-4ce23ae25de9"/>
    <d v="2022-11-17T00:00:00"/>
    <x v="160"/>
    <d v="2022-11-17T00:00:00"/>
    <n v="-0.0047326144"/>
    <n v="-0.0047326144"/>
    <x v="1"/>
    <n v="4.702207862143242"/>
    <n v="-0.02225373664017232"/>
    <n v="-0.022253736640172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9eb0fb23a12b8f91cd3b534e08be2a65e818736592119cbc1a7c5a779e6820"/>
    <n v="1"/>
    <n v="1"/>
  </r>
  <r>
    <s v="735942cd-05ee-4aa0-806b-7e558a02118a"/>
    <d v="2022-11-17T00:00:00"/>
    <x v="160"/>
    <d v="2022-11-17T00:00:00"/>
    <n v="-0.006158675499999999"/>
    <n v="-0.006158675499999999"/>
    <x v="1"/>
    <n v="4.702207862143242"/>
    <n v="-0.02895937235648896"/>
    <n v="-0.0289593723564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b593ad21e9fee355d54cb7570883e0bfa98f84e31b9d98edd59529b9699347"/>
    <n v="1"/>
    <n v="1"/>
  </r>
  <r>
    <s v="54fdb148-85b7-42e3-9125-b8058e962624"/>
    <d v="2022-11-17T00:00:00"/>
    <x v="160"/>
    <d v="2022-11-17T00:00:00"/>
    <n v="-0.007885644299999999"/>
    <n v="-0.007885644299999999"/>
    <x v="1"/>
    <n v="4.702207862143242"/>
    <n v="-0.03707993862552503"/>
    <n v="-0.037079938625525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c6d1f3801b221bb37d0f689e0f0dd20a14fb517f58c1a5a7c10cf996dc16d0"/>
    <n v="1"/>
    <n v="1"/>
  </r>
  <r>
    <s v="f7007a0a-3ad5-4d1d-93f9-faf954a9b817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322df464e0d528d203583fdbfd5d191e4635d8f68bc3da008d216a2454375e"/>
    <n v="1"/>
    <n v="1"/>
  </r>
  <r>
    <s v="e2682adb-e4d5-49d4-a9a6-0042ee547a2e"/>
    <d v="2022-11-17T00:00:00"/>
    <x v="160"/>
    <d v="2022-11-17T00:00:00"/>
    <n v="-0.005968200999999999"/>
    <n v="-0.005968200999999999"/>
    <x v="1"/>
    <n v="4.702207862143242"/>
    <n v="-0.02806372166505115"/>
    <n v="-0.02806372166505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76f801d11919a0e410bbadbc5fc5c24097c89e2b522d8a31bdc4f39e90231"/>
    <n v="1"/>
    <n v="1"/>
  </r>
  <r>
    <s v="30cc81e9-a33f-4b5a-aef4-9a4c065b8f4d"/>
    <d v="2022-11-17T00:00:00"/>
    <x v="160"/>
    <d v="2022-11-17T00:00:00"/>
    <n v="-0.0052833928"/>
    <n v="-0.0052833928"/>
    <x v="1"/>
    <n v="4.702207862143242"/>
    <n v="-0.02484361116295099"/>
    <n v="-0.024843611162950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fb29bf5ce1b430880bbd356fb4c4256307fb4cbf2a38baa33f4cbfc795ee04"/>
    <n v="1"/>
    <n v="1"/>
  </r>
  <r>
    <s v="8716a864-73e7-4384-b757-a6c706d63043"/>
    <d v="2022-11-17T00:00:00"/>
    <x v="160"/>
    <d v="2022-11-17T00:00:00"/>
    <n v="-0.0171659712"/>
    <n v="-0.0171659712"/>
    <x v="1"/>
    <n v="4.702207862143242"/>
    <n v="-0.08071796473796447"/>
    <n v="-0.08071796473796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08aa893f4bb40f6838abc521587550ae1bb17b1790b82964970e2fa23521f7"/>
    <n v="1"/>
    <n v="1"/>
  </r>
  <r>
    <s v="e0dcca52-4b9a-4d91-90fa-197b05ae1f39"/>
    <d v="2022-11-17T00:00:00"/>
    <x v="160"/>
    <d v="2022-11-17T00:00:00"/>
    <n v="-0.0154171136"/>
    <n v="-0.0154171136"/>
    <x v="1"/>
    <n v="4.702207862143242"/>
    <n v="-0.0724944727814755"/>
    <n v="-0.072494472781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f92fc8e63aa999515374e1d598e038f09ec1d75d3ed9ce5ecf7c2853557434"/>
    <n v="1"/>
    <n v="1"/>
  </r>
  <r>
    <s v="56107550-0a95-4129-9672-2ae813c5310a"/>
    <d v="2022-11-17T00:00:00"/>
    <x v="160"/>
    <d v="2022-11-17T00:00:00"/>
    <n v="-0.0191185792"/>
    <n v="-0.0191185792"/>
    <x v="1"/>
    <n v="4.702207862143242"/>
    <n v="-0.08989953342724824"/>
    <n v="-0.089899533427248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2f69620ed92e8dbfc240c1908cecd4afc3afe2da782dd74edb508a00eac19"/>
    <n v="1"/>
    <n v="1"/>
  </r>
  <r>
    <s v="b029aa69-0891-4973-b810-377dbf1eb51f"/>
    <d v="2022-11-17T00:00:00"/>
    <x v="160"/>
    <d v="2022-11-17T00:00:00"/>
    <n v="-0.0197128512"/>
    <n v="-0.0197128512"/>
    <x v="1"/>
    <n v="4.702207862143242"/>
    <n v="-0.09269392389789984"/>
    <n v="-0.092693923897899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aac321f47df162cb93aa4f14af242c7834ffb046907f7958b98a9b31ff8df"/>
    <n v="1"/>
    <n v="1"/>
  </r>
  <r>
    <s v="c9c02c75-6f2e-4bf3-bffc-7fe6afc2c34d"/>
    <d v="2022-11-17T00:00:00"/>
    <x v="160"/>
    <d v="2022-11-17T00:00:00"/>
    <n v="-0.0197213408"/>
    <n v="-0.0197213408"/>
    <x v="1"/>
    <n v="4.702207862143242"/>
    <n v="-0.09273384376176629"/>
    <n v="-0.092733843761766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cb41da1f2ca546640212e993caaa279c3cda25a3f505ce28ab8f80453414cb"/>
    <n v="1"/>
    <n v="1"/>
  </r>
  <r>
    <s v="37f6668b-5911-406f-a911-18cec9c7ec0e"/>
    <d v="2022-11-17T00:00:00"/>
    <x v="160"/>
    <d v="2022-11-17T00:00:00"/>
    <n v="-0.0217566432"/>
    <n v="-0.0217566432"/>
    <x v="1"/>
    <n v="4.702207862143242"/>
    <n v="-0.1023042587088853"/>
    <n v="-0.10230425870888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800a844ae865df55f69fc52d0a454aaffccc76bd87cc63da7d7e7cf019de8e"/>
    <n v="1"/>
    <n v="1"/>
  </r>
  <r>
    <s v="5760f1ad-b2d6-487f-b352-b6cad0b1bc78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44c0b60b5b275bc4712b4f56c5802b276a0aa27a3580c737145ec0ee0fef7d"/>
    <n v="1"/>
    <n v="1"/>
  </r>
  <r>
    <s v="4dbbf0d2-59ab-4cce-87b5-4a6474ca2f82"/>
    <d v="2022-11-17T00:00:00"/>
    <x v="160"/>
    <d v="2022-11-17T00:00:00"/>
    <n v="-0.0299513088"/>
    <n v="-0.0299513088"/>
    <x v="1"/>
    <n v="4.702207862143242"/>
    <n v="-0.1408372797208401"/>
    <n v="-0.14083727972084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b8290573ec0a7d584ea179387dd46b6eba64408f59a0a7567be8240142f11"/>
    <n v="1"/>
    <n v="1"/>
  </r>
  <r>
    <s v="ec45baf0-db4d-4485-bc27-0da974d2beac"/>
    <d v="2022-11-17T00:00:00"/>
    <x v="160"/>
    <d v="2022-11-17T00:00:00"/>
    <n v="-0.0353722128"/>
    <n v="-0.0353722128"/>
    <x v="1"/>
    <n v="4.702207862143242"/>
    <n v="-0.1663274971295638"/>
    <n v="-0.1663274971295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4713b63d7a685b5fff54483b762f178c801f1c11da6422b7c3b5abb460a5e2"/>
    <n v="1"/>
    <n v="1"/>
  </r>
  <r>
    <s v="818bc53f-2cd1-44cd-8441-4ec9488145bb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05feb436f5978c39e395534c71410ac82b81f9cf042c1f76111aecb2ca124"/>
    <n v="1"/>
    <n v="1"/>
  </r>
  <r>
    <s v="f2bd3578-3981-484f-ab91-f93717f68527"/>
    <d v="2022-11-17T00:00:00"/>
    <x v="160"/>
    <d v="2022-11-17T00:00:00"/>
    <n v="-0.0154115956"/>
    <n v="-0.0154115956"/>
    <x v="1"/>
    <n v="4.702207862143242"/>
    <n v="-0.07246852599849218"/>
    <n v="-0.072468525998492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bf61dc8e46e22b1fba622365453b206572f609d5916497df15ecc2bd045e9a"/>
    <n v="1"/>
    <n v="1"/>
  </r>
  <r>
    <s v="917e68a7-2c79-4ec4-84bc-a3b903801844"/>
    <d v="2022-11-17T00:00:00"/>
    <x v="160"/>
    <d v="2022-11-17T00:00:00"/>
    <n v="-0.0088376736"/>
    <n v="-0.0088376736"/>
    <x v="1"/>
    <n v="4.702207862143242"/>
    <n v="-0.04155657828497577"/>
    <n v="-0.041556578284975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461217ffc4ae493a3ada742463d70af6da705f924b96f81d64faaeebc2625e"/>
    <n v="1"/>
    <n v="1"/>
  </r>
  <r>
    <s v="36ae9a94-17aa-4c99-b961-51dcbde5eeb5"/>
    <d v="2022-11-17T00:00:00"/>
    <x v="160"/>
    <d v="2022-11-17T00:00:00"/>
    <n v="-0.011842992"/>
    <n v="-0.011842992"/>
    <x v="1"/>
    <n v="4.702207862143242"/>
    <n v="-0.05568821009369952"/>
    <n v="-0.055688210093699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b0ac8ce8ffa70c26773f160bfc333af878dd1f91a439c01a3ea1b99f5806c"/>
    <n v="1"/>
    <n v="1"/>
  </r>
  <r>
    <s v="a0160c8f-2c64-478d-9dac-0ab3599139b2"/>
    <d v="2022-11-17T00:00:00"/>
    <x v="160"/>
    <d v="2022-11-17T00:00:00"/>
    <n v="-0.0115798144"/>
    <n v="-0.0115798144"/>
    <x v="1"/>
    <n v="4.702207862143242"/>
    <n v="-0.05445069431383953"/>
    <n v="-0.054450694313839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d907b20c32d436a47430c3607fedd21205e3244358bdd199b4ff4b9db2afc2"/>
    <n v="1"/>
    <n v="1"/>
  </r>
  <r>
    <s v="f212e3b5-cdb3-455a-a0a6-ae8dcc3e3144"/>
    <d v="2022-11-17T00:00:00"/>
    <x v="160"/>
    <d v="2022-11-17T00:00:00"/>
    <n v="-0.0146670248"/>
    <n v="-0.0146670248"/>
    <x v="1"/>
    <n v="4.702207862143242"/>
    <n v="-0.06896739932880991"/>
    <n v="-0.0689673993288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f29c47b475a5b2835d8e0f2299f8251f66a681f9455187312aeda480dc03c5"/>
    <n v="1"/>
    <n v="1"/>
  </r>
  <r>
    <s v="596004d0-e0e0-4b02-851b-da42508544f9"/>
    <d v="2022-11-17T00:00:00"/>
    <x v="160"/>
    <d v="2022-11-17T00:00:00"/>
    <n v="-0.0239862686"/>
    <n v="-0.0239862686"/>
    <x v="1"/>
    <n v="4.702207862143242"/>
    <n v="-0.1127884207943996"/>
    <n v="-0.11278842079439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7bb6a0fbd105eb7bf368106c22d9c85305b77b3c98918c756af4e71f334db6"/>
    <n v="1"/>
    <n v="1"/>
  </r>
  <r>
    <s v="1bac287f-7a89-4deb-aea1-7db675e28e8d"/>
    <d v="2022-11-17T00:00:00"/>
    <x v="160"/>
    <d v="2022-11-17T00:00:00"/>
    <n v="-0.0247136308"/>
    <n v="-0.0247136308"/>
    <x v="1"/>
    <n v="4.702207862143242"/>
    <n v="-0.1162086290498654"/>
    <n v="-0.1162086290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6f71ff8320e132f5910f756518e0ff4b2a06fd961934389c2536d1ef03411c"/>
    <n v="1"/>
    <n v="1"/>
  </r>
  <r>
    <s v="b9b3b845-4183-4f0a-8ade-e8c1b57f3c83"/>
    <d v="2022-11-17T00:00:00"/>
    <x v="160"/>
    <d v="2022-11-17T00:00:00"/>
    <n v="-0.0488321792"/>
    <n v="-0.0488321792"/>
    <x v="1"/>
    <n v="4.702207862143242"/>
    <n v="-0.2296190569598277"/>
    <n v="-0.2296190569598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978643da82b9ae113cc968314e9b47ae497a396ceb1d7a185d7ab56d06e763"/>
    <n v="1"/>
    <n v="1"/>
  </r>
  <r>
    <s v="b35851bc-1b35-4380-b924-6d7d2963f7a2"/>
    <d v="2022-11-17T00:00:00"/>
    <x v="160"/>
    <d v="2022-11-17T00:00:00"/>
    <n v="-0.0212107776"/>
    <n v="-0.0212107776"/>
    <x v="1"/>
    <n v="4.702207862143242"/>
    <n v="-0.09973748519289176"/>
    <n v="-0.09973748519289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c970575978289fc8213789fcb05918ee28265485b49fac4b3967c8afbfa3f"/>
    <n v="1"/>
    <n v="1"/>
  </r>
  <r>
    <s v="389f45c1-17fb-4c43-a544-7400ed39edb5"/>
    <d v="2022-11-17T00:00:00"/>
    <x v="160"/>
    <d v="2022-11-17T00:00:00"/>
    <n v="-0.016724512"/>
    <n v="-0.016724512"/>
    <x v="1"/>
    <n v="4.702207862143242"/>
    <n v="-0.07864213181690899"/>
    <n v="-0.078642131816908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001d78fd341cbadeaa7ac20236111190cbe2cb5d83b536da91bc7d03f4b4"/>
    <n v="1"/>
    <n v="1"/>
  </r>
  <r>
    <s v="e033640f-91a7-4c0f-b68e-daec1a0197cf"/>
    <d v="2022-11-17T00:00:00"/>
    <x v="160"/>
    <d v="2022-11-17T00:00:00"/>
    <n v="-0.016809408"/>
    <n v="-0.016809408"/>
    <x v="1"/>
    <n v="4.702207862143242"/>
    <n v="-0.07904133045557352"/>
    <n v="-0.07904133045557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ec07210a57af442e2f9f35ab4e591b6d545f631c4dc61cf8cb22f7ff177231"/>
    <n v="1"/>
    <n v="1"/>
  </r>
  <r>
    <s v="b20c20b3-f5ec-46c7-b29c-d0ca8f37625c"/>
    <d v="2022-11-17T00:00:00"/>
    <x v="160"/>
    <d v="2022-11-17T00:00:00"/>
    <n v="-0.0499697856"/>
    <n v="-0.0499697856"/>
    <x v="1"/>
    <n v="4.702207862143242"/>
    <n v="-0.2349683187179321"/>
    <n v="-0.2349683187179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bab3638501d3d9f49756a1990d99123ced555b177694c0ea5642fb1f5edd9a"/>
    <n v="1"/>
    <n v="1"/>
  </r>
  <r>
    <s v="6e9ab5d6-ae90-425f-be9f-9b9f03f465f3"/>
    <d v="2022-11-17T00:00:00"/>
    <x v="160"/>
    <d v="2022-11-17T00:00:00"/>
    <n v="-0.048601094"/>
    <n v="-0.048601094"/>
    <x v="1"/>
    <n v="4.702207862143242"/>
    <n v="-0.2285324463155627"/>
    <n v="-0.22853244631556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6aed780c628fc72dc7d0729ad72ab1e23e9033b3a6121fd6d6aaac016b1a4f"/>
    <n v="1"/>
    <n v="1"/>
  </r>
  <r>
    <s v="1dc03de2-5653-40bb-b3bf-b0458418a47f"/>
    <d v="2022-11-17T00:00:00"/>
    <x v="160"/>
    <d v="2022-11-17T00:00:00"/>
    <n v="-0.0571891572"/>
    <n v="-0.0571891572"/>
    <x v="1"/>
    <n v="4.702207862143242"/>
    <n v="-0.2689153046151858"/>
    <n v="-0.2689153046151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8289f44a5a7f28d9da5e82e845643445ba208941700dea04e02d3e199e51ad"/>
    <n v="1"/>
    <n v="1"/>
  </r>
  <r>
    <s v="36bc8950-905c-4e09-9606-6ad072edc2d4"/>
    <d v="2022-11-17T00:00:00"/>
    <x v="160"/>
    <d v="2022-11-17T00:00:00"/>
    <n v="-0.0555674208"/>
    <n v="-0.0555674208"/>
    <x v="1"/>
    <n v="4.702207862143242"/>
    <n v="-0.2612895629647819"/>
    <n v="-0.2612895629647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f0dc37c7bfaf17c5c2b03f06e777eb0a6e8a8200e62a1c65c1db9965b66d77"/>
    <n v="1"/>
    <n v="1"/>
  </r>
  <r>
    <s v="71f24e0d-db2e-47f5-8089-f9e132a77180"/>
    <d v="2022-11-17T00:00:00"/>
    <x v="160"/>
    <d v="2022-11-17T00:00:00"/>
    <n v="-0.0511713932"/>
    <n v="-0.0511713932"/>
    <x v="1"/>
    <n v="4.702207862143242"/>
    <n v="-0.2406185274218632"/>
    <n v="-0.24061852742186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50770fce4f0bd38aa27b3f46237bccb46e085ea087760af2db0220ec7c4eae"/>
    <n v="1"/>
    <n v="1"/>
  </r>
  <r>
    <s v="0effe137-4e42-4ff6-b30b-ad8183d1109d"/>
    <d v="2022-11-17T00:00:00"/>
    <x v="160"/>
    <d v="2022-11-17T00:00:00"/>
    <n v="-0.0509963728"/>
    <n v="-0.0509963728"/>
    <x v="1"/>
    <n v="4.702207862143242"/>
    <n v="-0.2397955451209478"/>
    <n v="-0.2397955451209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27cb40c1d237a12788cede9a749e8db0266be2e293ee6e24cda867844723"/>
    <n v="1"/>
    <n v="1"/>
  </r>
  <r>
    <s v="9ea1989b-7b48-4c5a-97f4-8c2f077fb3e4"/>
    <d v="2022-11-17T00:00:00"/>
    <x v="160"/>
    <d v="2022-11-17T00:00:00"/>
    <n v="-0.0312515744"/>
    <n v="-0.0312515744"/>
    <x v="1"/>
    <n v="4.702207862143242"/>
    <n v="-0.1469513988480344"/>
    <n v="-0.1469513988480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27a8cda39531cec981a2c177073a36d6161f686fa858fba54c762972fbf6b2"/>
    <n v="1"/>
    <n v="1"/>
  </r>
  <r>
    <s v="776eb191-4bc9-494b-b0cc-ba98acb12048"/>
    <d v="2022-11-17T00:00:00"/>
    <x v="160"/>
    <d v="2022-11-17T00:00:00"/>
    <n v="-0.0381363044"/>
    <n v="-0.0381363044"/>
    <x v="1"/>
    <n v="4.702207862143242"/>
    <n v="-0.1793248303827679"/>
    <n v="-0.17932483038276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a8206afa19961f7c61905293bcd0221458b2b062d067a840f7e2bb5ee2b6a"/>
    <n v="1"/>
    <n v="1"/>
  </r>
  <r>
    <s v="05244c8e-739c-4029-b204-be30807251f4"/>
    <d v="2022-11-17T00:00:00"/>
    <x v="160"/>
    <d v="2022-11-17T00:00:00"/>
    <n v="-0.0649518045"/>
    <n v="-0.0649518045"/>
    <x v="1"/>
    <n v="4.702207862143242"/>
    <n v="-0.3054168857802908"/>
    <n v="-0.3054168857802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45416e588eb741ee296be40bb1214b8168800a5778955b6e1ce3f6b342e34f"/>
    <n v="1"/>
    <n v="1"/>
  </r>
  <r>
    <s v="f4bd0f91-e9fa-46ba-9a41-d7b246b55296"/>
    <d v="2022-11-17T00:00:00"/>
    <x v="160"/>
    <d v="2022-11-17T00:00:00"/>
    <n v="-0.115969452"/>
    <n v="-0.115969452"/>
    <x v="1"/>
    <n v="4.702207862143242"/>
    <n v="-0.5453124689628434"/>
    <n v="-0.54531246896284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45710f2d1a2e7d51a266a20758c2a23c7dd6e41e03e3b48e2dfa54284ba129"/>
    <n v="1"/>
    <n v="1"/>
  </r>
  <r>
    <s v="e67cbab1-1333-4f3b-9897-32050bb0594c"/>
    <d v="2022-11-17T00:00:00"/>
    <x v="160"/>
    <d v="2022-11-17T00:00:00"/>
    <n v="-0.0116392416"/>
    <n v="-0.0116392416"/>
    <x v="1"/>
    <n v="4.702207862143242"/>
    <n v="-0.05473013336090469"/>
    <n v="-0.05473013336090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71d2d2753dae244a394d8664f2494e1d7aa267f20c1135af61b0c93ff9d4e2"/>
    <n v="1"/>
    <n v="1"/>
  </r>
  <r>
    <s v="f35ee45a-7c6a-4e43-9598-8544befd3b41"/>
    <d v="2022-11-17T00:00:00"/>
    <x v="160"/>
    <d v="2022-11-17T00:00:00"/>
    <n v="-0.009098043200000001"/>
    <n v="-0.009098043200000001"/>
    <x v="1"/>
    <n v="4.702207862143242"/>
    <n v="-0.04278089026515886"/>
    <n v="-0.042780890265158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bba9a886619238f61cf4c37c934dfcec0300f614ed3385d9dd008768b21e54"/>
    <n v="1"/>
    <n v="1"/>
  </r>
  <r>
    <s v="b42d8255-b001-4674-9240-3646801a1000"/>
    <d v="2022-11-17T00:00:00"/>
    <x v="160"/>
    <d v="2022-11-17T00:00:00"/>
    <n v="-0.0387433024"/>
    <n v="-0.0387433024"/>
    <x v="1"/>
    <n v="4.702207862143242"/>
    <n v="-0.1821790611506731"/>
    <n v="-0.18217906115067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7673601a489339d1cf9a8086726738bb03206d6ad9d374a61b8762c3ceb8b0"/>
    <n v="1"/>
    <n v="1"/>
  </r>
  <r>
    <s v="3af4e438-8cf0-4ad7-96c7-6b13599fff9d"/>
    <d v="2022-11-17T00:00:00"/>
    <x v="160"/>
    <d v="2022-11-17T00:00:00"/>
    <n v="-0.06268060040000001"/>
    <n v="-0.06268060040000001"/>
    <x v="1"/>
    <n v="4.702207862143242"/>
    <n v="-0.2947372120047388"/>
    <n v="-0.29473721200473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7849fd467dd1a6e07467fc656a2e19b61bcf80a994332a61ddba73ef28a124"/>
    <n v="1"/>
    <n v="1"/>
  </r>
  <r>
    <s v="ded283f2-9bb6-420f-8d4a-f49805869837"/>
    <d v="2022-11-17T00:00:00"/>
    <x v="160"/>
    <d v="2022-11-17T00:00:00"/>
    <n v="-0.1515791664"/>
    <n v="-0.1515791664"/>
    <x v="1"/>
    <n v="4.702207862143242"/>
    <n v="-0.7127567479831987"/>
    <n v="-0.71275674798319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bdee84115454def34adda686b8ba894be7724bfda1f2deb91cfad33d7d9093"/>
    <n v="1"/>
    <n v="1"/>
  </r>
  <r>
    <s v="be200232-448b-4b4c-89be-da021f7ec418"/>
    <d v="2022-11-17T00:00:00"/>
    <x v="160"/>
    <d v="2022-11-17T00:00:00"/>
    <n v="-0.0640768312"/>
    <n v="-0.0640768312"/>
    <x v="1"/>
    <n v="4.702207862143242"/>
    <n v="-0.3013025794498654"/>
    <n v="-0.3013025794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e210724e13268b00357838aa170e844eb89f1f6707d2fe336e4b23bde3c32b"/>
    <n v="1"/>
    <n v="1"/>
  </r>
  <r>
    <s v="eb59426f-b217-41c9-8e6e-d38335c85745"/>
    <d v="2022-11-17T00:00:00"/>
    <x v="160"/>
    <d v="2022-11-17T00:00:00"/>
    <n v="-0.0148313312"/>
    <n v="-0.0148313312"/>
    <x v="1"/>
    <n v="4.702207862143242"/>
    <n v="-0.06974000217469035"/>
    <n v="-0.069740002174690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f0a4cdc688429f115549d1605fd5a24b772c0eb015fcc9236c9122e7eb2c79"/>
    <n v="1"/>
    <n v="1"/>
  </r>
  <r>
    <s v="49b1e2c0-d511-4fdc-84b9-274f19f0b962"/>
    <d v="2022-11-17T00:00:00"/>
    <x v="160"/>
    <d v="2022-11-17T00:00:00"/>
    <n v="-0.0259866656"/>
    <n v="-0.0259866656"/>
    <x v="1"/>
    <n v="4.702207862143242"/>
    <n v="-0.1221947032952073"/>
    <n v="-0.12219470329520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da16713414fbfd269db9b83d5ff802ce8b8c83b0100a11280840a5ed077df"/>
    <n v="1"/>
    <n v="1"/>
  </r>
  <r>
    <s v="5d37bc23-ffd7-49dc-a2ab-a2e0084bb45d"/>
    <d v="2022-11-17T00:00:00"/>
    <x v="160"/>
    <d v="2022-11-17T00:00:00"/>
    <n v="-0.0331283008"/>
    <n v="-0.0331283008"/>
    <x v="1"/>
    <n v="4.702207862143242"/>
    <n v="-0.1557761564812062"/>
    <n v="-0.15577615648120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f13ffead2cf04557b7e23858e1fcec5833d6277c0009a21fc6e4f5642c86d1"/>
    <n v="1"/>
    <n v="1"/>
  </r>
  <r>
    <s v="2530ab5f-eaf1-4984-a69c-e296e596bf72"/>
    <d v="2022-11-17T00:00:00"/>
    <x v="160"/>
    <d v="2022-11-17T00:00:00"/>
    <n v="-0.0346031712"/>
    <n v="-0.0346031712"/>
    <x v="1"/>
    <n v="4.702207862143242"/>
    <n v="-0.1627113036717286"/>
    <n v="-0.16271130367172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7774275f8c1f188a0f98853047396fcbe6d0d508c0444b874ab5b204d4e32c"/>
    <n v="1"/>
    <n v="1"/>
  </r>
  <r>
    <s v="3e1fd80d-ab9a-4a8c-8808-d53e736b428c"/>
    <d v="2022-11-17T00:00:00"/>
    <x v="160"/>
    <d v="2022-11-17T00:00:00"/>
    <n v="-0.03671856"/>
    <n v="-0.03671856"/>
    <x v="1"/>
    <n v="4.702207862143242"/>
    <n v="-0.1726583015185783"/>
    <n v="-0.17265830151857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c4f728830f700336f68c52f6919bf152ab0beb81cdb840403b1f890ba9c6"/>
    <n v="1"/>
    <n v="1"/>
  </r>
  <r>
    <s v="5adc33f8-9e03-491d-8342-209ef549422a"/>
    <d v="2022-11-17T00:00:00"/>
    <x v="160"/>
    <d v="2022-11-17T00:00:00"/>
    <n v="-0.0587748759"/>
    <n v="-0.0587748759"/>
    <x v="1"/>
    <n v="4.702207862143242"/>
    <n v="-0.2763716835534734"/>
    <n v="-0.2763716835534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480086caf07125ad81f185a0a842eea8fd357f7c4b4f3a77b7668079687338"/>
    <n v="1"/>
    <n v="1"/>
  </r>
  <r>
    <s v="10b49781-9637-4c7c-a755-916fbe89e8f4"/>
    <d v="2022-11-17T00:00:00"/>
    <x v="160"/>
    <d v="2022-11-17T00:00:00"/>
    <n v="-0.0047530136"/>
    <n v="-0.0047530136"/>
    <x v="1"/>
    <n v="4.702207862143242"/>
    <n v="-0.02234965791879375"/>
    <n v="-0.022349657918793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7742113d93cff65bb5a9dc893e3f51bdf2644c0a6a90e84205862ea4bb9cdf"/>
    <n v="1"/>
    <n v="1"/>
  </r>
  <r>
    <s v="4559b44d-e9c6-4d43-914d-48207b0c2a72"/>
    <d v="2022-11-17T00:00:00"/>
    <x v="160"/>
    <d v="2022-11-17T00:00:00"/>
    <n v="-0.004158879975472597"/>
    <n v="-0.004158879975472597"/>
    <x v="1"/>
    <n v="4.702207862143242"/>
    <n v="-0.01955591811837734"/>
    <n v="-0.01955591811837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d5acb8399407399afb7dedb8c409aed937a8fc4a10c015919b575b1e79cfd1"/>
    <n v="1"/>
    <n v="1"/>
  </r>
  <r>
    <s v="cb6f55b2-82d1-4059-8644-a9cfa08f362f"/>
    <d v="2022-11-17T00:00:00"/>
    <x v="160"/>
    <d v="2022-11-17T00:00:00"/>
    <n v="-0.0055893808"/>
    <n v="-0.0055893808"/>
    <x v="1"/>
    <n v="4.702207862143242"/>
    <n v="-0.02628243034227248"/>
    <n v="-0.026282430342272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42ab3ff6dee02aaa06b6c0623d1d8279b92a1f28c518821103996f38e61cc8"/>
    <n v="1"/>
    <n v="1"/>
  </r>
  <r>
    <s v="10d18771-8c15-4ace-a6b1-483238a513f0"/>
    <d v="2022-11-17T00:00:00"/>
    <x v="160"/>
    <d v="2022-11-17T00:00:00"/>
    <n v="-0.003934658737701176"/>
    <n v="-0.003934658737701176"/>
    <x v="1"/>
    <n v="4.702207862143242"/>
    <n v="-0.01850158325126907"/>
    <n v="-0.01850158325126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75c09c26b5b7d92d96d6a49970bdedfd9e66e486d2f66616344cd05d381d"/>
    <n v="1"/>
    <n v="1"/>
  </r>
  <r>
    <s v="30f6c279-fe52-4161-b7b9-f32d383951e7"/>
    <d v="2022-11-17T00:00:00"/>
    <x v="160"/>
    <d v="2022-11-17T00:00:00"/>
    <n v="-0.002715165713109024"/>
    <n v="-0.002715165713109024"/>
    <x v="1"/>
    <n v="4.702207862143242"/>
    <n v="-0.01276727356320302"/>
    <n v="-0.012767273563203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79386daf9d20331c4410d8db9f65846676b4e360bb518192c29fb86898eb4"/>
    <n v="1"/>
    <n v="1"/>
  </r>
  <r>
    <s v="556b218a-1cac-460b-acb5-2c9d0ba8e9d5"/>
    <d v="2022-11-17T00:00:00"/>
    <x v="160"/>
    <d v="2022-11-17T00:00:00"/>
    <n v="-0.0054363868"/>
    <n v="-0.0054363868"/>
    <x v="1"/>
    <n v="4.702207862143242"/>
    <n v="-0.02556302075261174"/>
    <n v="-0.025563020752611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7f5bfe2dc2c64a1ff0e03c1de8c59c7028c800b9b3f881aa6b33e855d2308e"/>
    <n v="1"/>
    <n v="1"/>
  </r>
  <r>
    <s v="ccde1fad-a855-450d-83be-9e2e95871357"/>
    <d v="2022-11-17T00:00:00"/>
    <x v="160"/>
    <d v="2022-11-17T00:00:00"/>
    <n v="-0.0074158072"/>
    <n v="-0.0074158072"/>
    <x v="1"/>
    <n v="4.702207862143242"/>
    <n v="-0.03487066691997846"/>
    <n v="-0.034870666919978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95eebab9959019be092e84a0e31aa9c45fd14bcddc37d990392ac10692469d"/>
    <n v="1"/>
    <n v="1"/>
  </r>
  <r>
    <s v="f2d35ff0-4fc5-418c-9c5f-1e56eedf10f8"/>
    <d v="2022-11-17T00:00:00"/>
    <x v="160"/>
    <d v="2022-11-17T00:00:00"/>
    <n v="-0.0079775058"/>
    <n v="-0.0079775058"/>
    <x v="1"/>
    <n v="4.702207862143242"/>
    <n v="-0.03751189049305331"/>
    <n v="-0.03751189049305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d9a1ab74ee5d34ba8ff24e4e78a048bd445deb571f129622649c90e1d7d33"/>
    <n v="1"/>
    <n v="1"/>
  </r>
  <r>
    <s v="ab6180fa-c4ed-4144-b763-ec65ba880a83"/>
    <d v="2022-11-17T00:00:00"/>
    <x v="160"/>
    <d v="2022-11-17T00:00:00"/>
    <n v="-0.0083554814"/>
    <n v="-0.0083554814"/>
    <x v="1"/>
    <n v="4.702207862143242"/>
    <n v="-0.03928921033107162"/>
    <n v="-0.03928921033107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d4ca18caf48e105a3c3527dcd2205919e8bf163b80345f6d351d74249c4d0"/>
    <n v="1"/>
    <n v="1"/>
  </r>
  <r>
    <s v="0e0131a1-93ed-4c72-b7a9-25923e5331fa"/>
    <d v="2022-11-17T00:00:00"/>
    <x v="160"/>
    <d v="2022-11-17T00:00:00"/>
    <n v="-0.0107034816"/>
    <n v="-0.0107034816"/>
    <x v="1"/>
    <n v="4.702207862143242"/>
    <n v="-0.05032999533182553"/>
    <n v="-0.050329995331825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9c603e8d5a6485c0f7e2dc8027e2414a59e5f839e605e235f99f047be8cc34"/>
    <n v="1"/>
    <n v="1"/>
  </r>
  <r>
    <s v="8c94ef4e-3c17-4f95-8f93-f8d088d42501"/>
    <d v="2022-11-17T00:00:00"/>
    <x v="160"/>
    <d v="2022-11-17T00:00:00"/>
    <n v="-0.009904674"/>
    <n v="-0.009904674"/>
    <x v="1"/>
    <n v="4.702207862143242"/>
    <n v="-0.04657383595476575"/>
    <n v="-0.04657383595476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8b01c304307989ed7e8ca25fe1bfbcc35bf0e92690650afe36135f3dfae1df"/>
    <n v="1"/>
    <n v="1"/>
  </r>
  <r>
    <s v="1129ee26-adba-4820-adc3-0fceb50c523d"/>
    <d v="2022-11-17T00:00:00"/>
    <x v="160"/>
    <d v="2022-11-17T00:00:00"/>
    <n v="-0.00507932"/>
    <n v="-0.00507932"/>
    <x v="1"/>
    <n v="4.702207862143242"/>
    <n v="-0.02388401843834141"/>
    <n v="-0.023884018438341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a4f57715b974b4201eea4d827f8ef552387dae7a4f6e35b2eb3e25c7bb89be"/>
    <n v="1"/>
    <n v="1"/>
  </r>
  <r>
    <s v="f8622890-bd20-4dad-9929-7a427fbaa89c"/>
    <d v="2022-11-17T00:00:00"/>
    <x v="160"/>
    <d v="2022-11-17T00:00:00"/>
    <n v="-0.0043212064"/>
    <n v="-0.0043212064"/>
    <x v="1"/>
    <n v="4.702207862143242"/>
    <n v="-0.0203192107080237"/>
    <n v="-0.0203192107080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d6b32dac2aaccf057b3ef80b0704b8ccbe7a568c0b72d7fb159660323efb6"/>
    <n v="1"/>
    <n v="1"/>
  </r>
  <r>
    <s v="134009ab-ab36-4998-9766-975e17db58b0"/>
    <d v="2022-11-17T00:00:00"/>
    <x v="160"/>
    <d v="2022-11-17T00:00:00"/>
    <n v="-0.0042617792"/>
    <n v="-0.0042617792"/>
    <x v="1"/>
    <n v="4.702207862143242"/>
    <n v="-0.02003977166095854"/>
    <n v="-0.0200397716609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138437accab67f4124ffdca7eaa8a81c59adfddd4d28186cbe070e88b430ef"/>
    <n v="1"/>
    <n v="1"/>
  </r>
  <r>
    <s v="9b3a0b6b-8dc0-4473-bf2c-42609b743c59"/>
    <d v="2022-11-17T00:00:00"/>
    <x v="160"/>
    <d v="2022-11-17T00:00:00"/>
    <n v="-0.005079400800000001"/>
    <n v="-0.005079400800000001"/>
    <x v="1"/>
    <n v="4.702207862143242"/>
    <n v="-0.02388439837673667"/>
    <n v="-0.023884398376736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c782256e6b182d5c1f0714b3e69240647d7a6687dc5bbede3c2a5f115a92d7"/>
    <n v="1"/>
    <n v="1"/>
  </r>
  <r>
    <s v="3265057f-df54-440f-83a7-fc8d67f59f8e"/>
    <d v="2022-11-17T00:00:00"/>
    <x v="160"/>
    <d v="2022-11-17T00:00:00"/>
    <n v="-0.0032944708"/>
    <n v="-0.0032944708"/>
    <x v="1"/>
    <n v="4.702207862143242"/>
    <n v="-0.01549128649736133"/>
    <n v="-0.015491286497361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79904bb696e841208a7e67583141b40002483655d2ac9672ce787105d8043f"/>
    <n v="1"/>
    <n v="1"/>
  </r>
  <r>
    <s v="bf0228d6-9701-4599-87ce-ebfdce97a23a"/>
    <d v="2022-11-17T00:00:00"/>
    <x v="160"/>
    <d v="2022-11-17T00:00:00"/>
    <n v="-0.0032332732"/>
    <n v="-0.0032332732"/>
    <x v="1"/>
    <n v="4.702207862143242"/>
    <n v="-0.01520352266149704"/>
    <n v="-0.015203522661497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0ff14dfcbf2b8031ec76d97fed9ac5c87634d6a3e675f9c10cf16abc11350"/>
    <n v="1"/>
    <n v="1"/>
  </r>
  <r>
    <s v="6c004440-8522-4069-86c8-41c2d42069ec"/>
    <d v="2022-11-17T00:00:00"/>
    <x v="160"/>
    <d v="2022-11-17T00:00:00"/>
    <n v="-0.0043636544"/>
    <n v="-0.0043636544"/>
    <x v="1"/>
    <n v="4.702207862143242"/>
    <n v="-0.02051881002735595"/>
    <n v="-0.02051881002735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bbeea3a7280fca2e92264451f94d63e671cd38eb355888329889a26bfc69c2"/>
    <n v="1"/>
    <n v="1"/>
  </r>
  <r>
    <s v="0dabca63-6c6d-45f7-884a-8022518b68b2"/>
    <d v="2022-11-17T00:00:00"/>
    <x v="160"/>
    <d v="2022-11-17T00:00:00"/>
    <n v="-0.005153512700000001"/>
    <n v="-0.005153512700000001"/>
    <x v="1"/>
    <n v="4.702207862143242"/>
    <n v="-0.02423288793559505"/>
    <n v="-0.024232887935595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c96f5a50431a1147392f4ef035249072785066656af89fe44dff23cae3a6"/>
    <n v="1"/>
    <n v="1"/>
  </r>
  <r>
    <s v="7a744a7f-aacc-408c-a86d-c8dd09931a56"/>
    <d v="2022-11-17T00:00:00"/>
    <x v="160"/>
    <d v="2022-11-17T00:00:00"/>
    <n v="-0.0109883"/>
    <n v="-0.0109883"/>
    <x v="1"/>
    <n v="4.702207862143242"/>
    <n v="-0.05166927065158858"/>
    <n v="-0.05166927065158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247c3bf64068d836af0cc397e29654137189ed7ff0cbae5b732fcb5de971c9"/>
    <n v="1"/>
    <n v="1"/>
  </r>
  <r>
    <s v="b8f86ff9-3bf9-40fb-816f-89e35ea8dfe4"/>
    <d v="2022-11-17T00:00:00"/>
    <x v="160"/>
    <d v="2022-11-17T00:00:00"/>
    <n v="-0.0048652092"/>
    <n v="-0.0048652092"/>
    <x v="1"/>
    <n v="4.702207862143242"/>
    <n v="-0.02287722495121163"/>
    <n v="-0.022877224951211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4d5deb7917e23c847294f46e08b90c446de5b9ff5ad3b2b585d47ba9cfd478"/>
    <n v="1"/>
    <n v="1"/>
  </r>
  <r>
    <s v="b28d03e3-fdf6-4d5b-9096-ab2b498b2f5c"/>
    <d v="2022-11-17T00:00:00"/>
    <x v="160"/>
    <d v="2022-11-17T00:00:00"/>
    <n v="-0.006323753400000001"/>
    <n v="-0.006323753400000001"/>
    <x v="1"/>
    <n v="4.702207862143242"/>
    <n v="-0.02973560295573506"/>
    <n v="-0.029735602955735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d582688e7a34a2b4f4a6f6a9a16bc144ff4761e3a1705461fc2266b2fe0"/>
    <n v="1"/>
    <n v="1"/>
  </r>
  <r>
    <s v="4342a8d8-a04f-4096-aa37-aca991cd5427"/>
    <d v="2022-11-17T00:00:00"/>
    <x v="160"/>
    <d v="2022-11-17T00:00:00"/>
    <n v="-0.005456786"/>
    <n v="-0.005456786"/>
    <x v="1"/>
    <n v="4.702207862143242"/>
    <n v="-0.02565894203123317"/>
    <n v="-0.025658942031233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0cbedf66e43520e8c5c80985586c14a4b6506bc37c2cf0d665e19d91e48d58"/>
    <n v="1"/>
    <n v="1"/>
  </r>
  <r>
    <s v="ea8f68ff-3270-4920-bbd4-29b3f288c116"/>
    <d v="2022-11-17T00:00:00"/>
    <x v="160"/>
    <d v="2022-11-17T00:00:00"/>
    <n v="-0.004198155359694012"/>
    <n v="-0.004198155359694012"/>
    <x v="1"/>
    <n v="4.702207862143242"/>
    <n v="-0.01974059913885197"/>
    <n v="-0.019740599138851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fe5b3c6376ae56359e713ab93a8216420c46aff19bdb866d71659cebbc8404"/>
    <n v="1"/>
    <n v="1"/>
  </r>
  <r>
    <s v="4e7f6309-0f61-427e-8dad-e753af3ac2b2"/>
    <d v="2022-11-17T00:00:00"/>
    <x v="160"/>
    <d v="2022-11-17T00:00:00"/>
    <n v="-0.0033274528"/>
    <n v="-0.0033274528"/>
    <x v="1"/>
    <n v="4.702207862143242"/>
    <n v="-0.01564637471707054"/>
    <n v="-0.01564637471707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ed0672ff4faefcabd66a4009a5c5d6c49b86dead320aa3460914ba9846ad0d"/>
    <n v="1"/>
    <n v="1"/>
  </r>
  <r>
    <s v="9c521c55-7472-453e-8f91-11ca3b4533f3"/>
    <d v="2022-11-17T00:00:00"/>
    <x v="160"/>
    <d v="2022-11-17T00:00:00"/>
    <n v="-0.0050182032"/>
    <n v="-0.0050182032"/>
    <x v="1"/>
    <n v="4.702207862143242"/>
    <n v="-0.02359663454087237"/>
    <n v="-0.02359663454087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e0b233b8e7011c0a653d9f45f6dc8ea62a197af91519ebcd176177e86edb1f"/>
    <n v="1"/>
    <n v="1"/>
  </r>
  <r>
    <s v="bf0a312f-5b4a-4e66-a67b-cdaabddc4573"/>
    <d v="2022-11-17T00:00:00"/>
    <x v="160"/>
    <d v="2022-11-17T00:00:00"/>
    <n v="-0.0075300919"/>
    <n v="-0.0075300919"/>
    <x v="1"/>
    <n v="4.702207862143242"/>
    <n v="-0.03540805733484114"/>
    <n v="-0.035408057334841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1187873acd1bb95138451d6dee3a5bdff405f40aab47a5154c94655f84679d"/>
    <n v="1"/>
    <n v="1"/>
  </r>
  <r>
    <s v="2184843a-6c81-46af-a7f2-9336b1cbbcec"/>
    <d v="2022-11-17T00:00:00"/>
    <x v="160"/>
    <d v="2022-11-17T00:00:00"/>
    <n v="-0.0163372696"/>
    <n v="-0.0163372696"/>
    <x v="1"/>
    <n v="4.702207862143242"/>
    <n v="-0.07682123755907377"/>
    <n v="-0.076821237559073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ccaba756699945168e587edca34227899e47136d6bc1fcac05f47a14da3601"/>
    <n v="1"/>
    <n v="1"/>
  </r>
  <r>
    <s v="f912789a-e896-4087-8055-ff58b4a9dba3"/>
    <d v="2022-11-17T00:00:00"/>
    <x v="160"/>
    <d v="2022-11-17T00:00:00"/>
    <n v="-0.007988713600000001"/>
    <n v="-0.007988713600000001"/>
    <x v="1"/>
    <n v="4.702207862143242"/>
    <n v="-0.03756459189833065"/>
    <n v="-0.03756459189833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33e4fd84c835af636a5dfbb60bab63e4bc37894fed81d5734de4b4c63432e"/>
    <n v="1"/>
    <n v="1"/>
  </r>
  <r>
    <s v="776d92b3-ce48-4dd6-8b3e-f598e205c272"/>
    <d v="2022-11-17T00:00:00"/>
    <x v="160"/>
    <d v="2022-11-17T00:00:00"/>
    <n v="-0.0412339872"/>
    <n v="-0.0412339872"/>
    <x v="1"/>
    <n v="4.702207862143242"/>
    <n v="-0.1938907787993538"/>
    <n v="-0.19389077879935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2f6639f024dc0e4e984bfab7047a467b4c2dc3aa1deeb60e20824cc7a8862d"/>
    <n v="1"/>
    <n v="1"/>
  </r>
  <r>
    <s v="e2d980db-76f3-405f-a722-0009f3349cb1"/>
    <d v="2022-11-17T00:00:00"/>
    <x v="160"/>
    <d v="2022-11-17T00:00:00"/>
    <n v="-0.0492057216"/>
    <n v="-0.0492057216"/>
    <x v="1"/>
    <n v="4.702207862143242"/>
    <n v="-0.2313755309699515"/>
    <n v="-0.23137553096995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6f6e586b6586975a34e09c700ad95bd6c0ed092c706c46e1100a7fd7c7d7d6"/>
    <n v="1"/>
    <n v="1"/>
  </r>
  <r>
    <s v="375e53c8-8ee3-4afb-8374-203965c86839"/>
    <d v="2022-11-17T00:00:00"/>
    <x v="160"/>
    <d v="2022-11-17T00:00:00"/>
    <n v="-0.0202391774"/>
    <n v="-0.0202391774"/>
    <x v="1"/>
    <n v="4.702207862143242"/>
    <n v="-0.09516881909359183"/>
    <n v="-0.095168819093591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7d95081ee3595c52b19654332f83e2a759590f9e0386e060df691053f63727"/>
    <n v="1"/>
    <n v="1"/>
  </r>
  <r>
    <s v="387e5beb-daa9-4b32-834b-46509ef7df31"/>
    <d v="2022-11-17T00:00:00"/>
    <x v="160"/>
    <d v="2022-11-17T00:00:00"/>
    <n v="-0.0165716992"/>
    <n v="-0.0165716992"/>
    <x v="1"/>
    <n v="4.702207862143242"/>
    <n v="-0.07792357426731288"/>
    <n v="-0.077923574267312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3fa3d50ea058a6698d4fbf13f99e56bd7e639cce5cd68c62d1f3292b2b3f5"/>
    <n v="1"/>
    <n v="1"/>
  </r>
  <r>
    <s v="636d9321-efd0-4dac-a2dd-42ae18fb57ed"/>
    <d v="2022-11-17T00:00:00"/>
    <x v="160"/>
    <d v="2022-11-17T00:00:00"/>
    <n v="-0.0139314336"/>
    <n v="-0.0139314336"/>
    <x v="1"/>
    <n v="4.702207862143242"/>
    <n v="-0.06550849660484652"/>
    <n v="-0.065508496604846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a39a67db8cf1d7611473930030d35f777b4f337ddad25db945cc8b44cd35d"/>
    <n v="1"/>
    <n v="1"/>
  </r>
  <r>
    <s v="9a4dfe7e-7b2c-4947-9e3a-ef3db6b7ddb2"/>
    <d v="2022-11-17T00:00:00"/>
    <x v="160"/>
    <d v="2022-11-17T00:00:00"/>
    <n v="-0.0163339904"/>
    <n v="-0.0163339904"/>
    <x v="1"/>
    <n v="4.702207862143242"/>
    <n v="-0.07680581807905223"/>
    <n v="-0.0768058180790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d0bc7ee5d94b5c47a9b1cb160a92708fb360141a11a8d4f1818fd3d8f1f753"/>
    <n v="1"/>
    <n v="1"/>
  </r>
  <r>
    <s v="7ef48256-d69f-4345-8c36-98f09742db26"/>
    <d v="2022-11-17T00:00:00"/>
    <x v="160"/>
    <d v="2022-11-17T00:00:00"/>
    <n v="-0.032133136"/>
    <n v="-0.032133136"/>
    <x v="1"/>
    <n v="4.702207862143242"/>
    <n v="-0.151096684734518"/>
    <n v="-0.151096684734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1e6b6de9be495daa86f45dd5f72bb03323320341ace22b8008097cdbae047"/>
    <n v="1"/>
    <n v="1"/>
  </r>
  <r>
    <s v="f3480cb3-d537-4cc9-9dc7-23911c81a574"/>
    <d v="2022-11-17T00:00:00"/>
    <x v="160"/>
    <d v="2022-11-17T00:00:00"/>
    <n v="-0.0310974048"/>
    <n v="-0.0310974048"/>
    <x v="1"/>
    <n v="4.702207862143242"/>
    <n v="-0.146226461342811"/>
    <n v="-0.146226461342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a76840d51b043848176670bb8f5226d3e451f8b17ec131a2b019e06459e5a6"/>
    <n v="1"/>
    <n v="1"/>
  </r>
  <r>
    <s v="c6c8260e-b3b4-474e-b866-8b00b73ba875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4b2cfd6c2770eb0db9ed21a1560804313c694b871383652142fbabb71a6773"/>
    <n v="1"/>
    <n v="1"/>
  </r>
  <r>
    <s v="0c6d9337-8882-4db8-8f32-a9522b4f3d34"/>
    <d v="2022-11-17T00:00:00"/>
    <x v="160"/>
    <d v="2022-11-17T00:00:00"/>
    <n v="-0.0044400952"/>
    <n v="-0.0044400952"/>
    <x v="1"/>
    <n v="4.702207862143242"/>
    <n v="-0.02087825055810447"/>
    <n v="-0.02087825055810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5f91c7a308afa9020018177146175f4e61e5fe09711e5cc0f411abdf38969b"/>
    <n v="1"/>
    <n v="1"/>
  </r>
  <r>
    <s v="4100"/>
    <d v="2022-11-16T00:00:00"/>
    <x v="161"/>
    <d v="2022-11-16T00:00:00"/>
    <n v="-35.36"/>
    <n v="-35.36"/>
    <x v="0"/>
    <n v="1"/>
    <n v="-35.36"/>
    <n v="-35.36"/>
    <n v="1"/>
    <m/>
    <s v="Cora"/>
    <s v="Luciene Borges da Silva"/>
    <n v="100"/>
    <m/>
    <s v="Luciene Borges da Silva"/>
    <m/>
    <s v="Estorno a Compra de Material de Uso e Consumo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101"/>
    <d v="2022-11-16T00:00:00"/>
    <x v="161"/>
    <d v="2022-11-16T00:00:00"/>
    <n v="-383"/>
    <n v="-383"/>
    <x v="0"/>
    <n v="1"/>
    <n v="-383"/>
    <n v="-383"/>
    <n v="1"/>
    <m/>
    <s v="Conta Simples"/>
    <s v="Booking.com Brasil Servicos de Reserva de Hoteis Ltda."/>
    <n v="100"/>
    <m/>
    <s v="Booking.com Brasil Servicos de Reserva de Hoteis Ltda."/>
    <m/>
    <s v="Booking.com | Hospedagem Caio"/>
    <m/>
    <s v="Conta Simples"/>
    <m/>
    <x v="96"/>
    <s v="Gestão - Hotel"/>
    <s v="Gestão"/>
    <s v="Governance"/>
    <s v="Governance"/>
    <x v="6"/>
    <m/>
    <m/>
    <n v="0"/>
    <n v="0"/>
  </r>
  <r>
    <s v="4102"/>
    <d v="2022-11-16T00:00:00"/>
    <x v="161"/>
    <d v="2022-11-16T00:00:00"/>
    <n v="-3333.91"/>
    <n v="-3333.91"/>
    <x v="0"/>
    <n v="1"/>
    <n v="-3333.91"/>
    <n v="-3333.91"/>
    <n v="1"/>
    <m/>
    <s v="Conta Simples"/>
    <s v="Mm Turismo &amp; Viagens S.A"/>
    <n v="100"/>
    <m/>
    <s v="Mm Turismo &amp; Viagens S.A"/>
    <m/>
    <s v="Passagem Gab para São Paulo"/>
    <m/>
    <s v="Conta Simples"/>
    <m/>
    <x v="75"/>
    <s v="Gestão - Avião"/>
    <s v="Gestão"/>
    <s v="Governance"/>
    <s v="Governance"/>
    <x v="6"/>
    <m/>
    <m/>
    <n v="0"/>
    <n v="0"/>
  </r>
  <r>
    <s v="4103"/>
    <d v="2022-11-16T00:00:00"/>
    <x v="161"/>
    <d v="2022-11-16T00:00:00"/>
    <n v="-499.8"/>
    <n v="-499.8"/>
    <x v="0"/>
    <n v="1"/>
    <n v="-499.8"/>
    <n v="-499.8"/>
    <n v="1"/>
    <m/>
    <s v="Cora"/>
    <s v="Buser Brasil Tecnologia Ltda."/>
    <n v="100"/>
    <m/>
    <s v="Buser Brasil Tecnologia Ltda."/>
    <m/>
    <s v="Buser C-Level"/>
    <m/>
    <s v="Cora"/>
    <m/>
    <x v="112"/>
    <s v="Despesa Comercial"/>
    <s v="Comercial"/>
    <s v="Operating Costs"/>
    <s v="Operating Costs"/>
    <x v="6"/>
    <m/>
    <m/>
    <n v="0"/>
    <n v="0"/>
  </r>
  <r>
    <s v="4104"/>
    <d v="2022-11-16T00:00:00"/>
    <x v="161"/>
    <d v="2022-11-16T00:00:00"/>
    <n v="-115.03"/>
    <n v="-115.03"/>
    <x v="0"/>
    <n v="1"/>
    <n v="-115.03"/>
    <n v="-115.03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5"/>
    <d v="2022-11-16T00:00:00"/>
    <x v="161"/>
    <d v="2022-11-16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718"/>
    <d v="2022-11-16T00:00:00"/>
    <x v="161"/>
    <d v="2022-11-16T00:00:00"/>
    <n v="225000"/>
    <n v="225000"/>
    <x v="0"/>
    <n v="1"/>
    <n v="225000"/>
    <n v="225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19"/>
    <d v="2022-11-16T00:00:00"/>
    <x v="161"/>
    <d v="2022-11-16T00:00:00"/>
    <n v="6500"/>
    <n v="6500"/>
    <x v="0"/>
    <n v="1"/>
    <n v="6500"/>
    <n v="6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9"/>
    <d v="2022-11-16T00:00:00"/>
    <x v="161"/>
    <d v="2022-11-16T00:00:00"/>
    <n v="-6500"/>
    <n v="-6500"/>
    <x v="0"/>
    <n v="1"/>
    <n v="-6500"/>
    <n v="-6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0"/>
    <d v="2022-11-16T00:00:00"/>
    <x v="161"/>
    <d v="2022-11-16T00:00:00"/>
    <n v="-225000"/>
    <n v="-225000"/>
    <x v="0"/>
    <n v="1"/>
    <n v="-225000"/>
    <n v="-22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6b20e24d-6281-482c-be03-e21ae47566cc"/>
    <d v="2022-11-16T00:00:00"/>
    <x v="161"/>
    <d v="2022-11-16T00:00:00"/>
    <n v="0.000375"/>
    <n v="0.000375"/>
    <x v="3"/>
    <n v="6505.567451820129"/>
    <n v="2.439587794432549"/>
    <n v="2.43958779443254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d86f7b9678a130d4c1e3a5559568a1546827502c48de5d011f097d2744e8f3cd"/>
    <n v="1"/>
    <n v="1"/>
  </r>
  <r>
    <s v="a8107438-7116-49e4-a58f-70f925e1a9a8"/>
    <d v="2022-11-16T00:00:00"/>
    <x v="161"/>
    <d v="2022-11-16T00:00:00"/>
    <n v="-0.000919693422089386"/>
    <n v="-0.000919693422089386"/>
    <x v="3"/>
    <n v="6505.567451820129"/>
    <n v="-5.983127592397781"/>
    <n v="-5.983127592397781"/>
    <n v="1"/>
    <m/>
    <s v="Michel Goldberg"/>
    <s v="Gnosis"/>
    <m/>
    <m/>
    <m/>
    <m/>
    <s v="Compra de Ledgers para conselheiros Seamore"/>
    <m/>
    <s v="Michel Goldberg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f812de8a-5e96-4a54-9418-55022207988d"/>
    <d v="2022-11-16T00:00:00"/>
    <x v="161"/>
    <d v="2022-11-16T00:00:00"/>
    <n v="-0.5994"/>
    <n v="-0.5994"/>
    <x v="3"/>
    <n v="6505.567451820129"/>
    <n v="-3899.437130620986"/>
    <n v="-3899.437130620986"/>
    <n v="1"/>
    <m/>
    <s v="Gnosis"/>
    <s v="Luis Guilherme Tillier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9fd92bb7-5ba5-45be-9c5a-3b374d9b1392"/>
    <d v="2022-11-16T00:00:00"/>
    <x v="161"/>
    <d v="2022-11-16T00:00:00"/>
    <n v="0.00075"/>
    <n v="0.00075"/>
    <x v="3"/>
    <n v="6505.567451820129"/>
    <n v="4.879175588865097"/>
    <n v="4.879175588865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42a90aee65e5d062a71d1d0fc1870ff0b9d8929acfd04c1355ee50c8be674e5d"/>
    <n v="1"/>
    <n v="1"/>
  </r>
  <r>
    <s v="681e7466-0f80-4721-9a0c-cfa417ad5457"/>
    <d v="2022-11-16T00:00:00"/>
    <x v="161"/>
    <d v="2022-11-16T00:00:00"/>
    <n v="0"/>
    <n v="0"/>
    <x v="3"/>
    <n v="6505.567451820129"/>
    <n v="0"/>
    <n v="0"/>
    <n v="1"/>
    <m/>
    <s v="Michel Goldberg"/>
    <s v="Gnosis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07cfa1d5-401f-43d4-94d7-c4156db948c0"/>
    <d v="2022-11-16T00:00:00"/>
    <x v="161"/>
    <d v="2022-11-16T00:00:00"/>
    <n v="-0.0066501392"/>
    <n v="-0.0066501392"/>
    <x v="1"/>
    <n v="4.805139186295503"/>
    <n v="-0.03195484446423983"/>
    <n v="-0.031954844464239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d4fcaa97e6c11d5a66ead49c9c449a47ffc9dc7693d29d29d343fff91e5e5"/>
    <n v="1"/>
    <n v="1"/>
  </r>
  <r>
    <s v="3d8d05c4-5720-4586-894e-38f595a4e691"/>
    <d v="2022-11-16T00:00:00"/>
    <x v="161"/>
    <d v="2022-11-16T00:00:00"/>
    <n v="-0.0052425944"/>
    <n v="-0.0052425944"/>
    <x v="1"/>
    <n v="4.805139186295503"/>
    <n v="-0.02519139578929336"/>
    <n v="-0.02519139578929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0fa73a8fce5a90997aadc17f7def11f61378efc889277616bd54ad00ce061a"/>
    <n v="1"/>
    <n v="1"/>
  </r>
  <r>
    <s v="67d8168f-d7d9-42cf-8a33-f771a5af8ad8"/>
    <d v="2022-11-16T00:00:00"/>
    <x v="161"/>
    <d v="2022-11-16T00:00:00"/>
    <n v="-0.0046682956"/>
    <n v="-0.0046682956"/>
    <x v="1"/>
    <n v="4.805139186295503"/>
    <n v="-0.02243181012077088"/>
    <n v="-0.022431810120770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beb84d307ec27e37deed5b6b5d56c213c5eb544f0217b152e04ce498543a77"/>
    <n v="1"/>
    <n v="1"/>
  </r>
  <r>
    <s v="eafe290d-b843-49cf-812b-118138702cf7"/>
    <d v="2022-11-16T00:00:00"/>
    <x v="161"/>
    <d v="2022-11-16T00:00:00"/>
    <n v="-0.0052633957"/>
    <n v="-0.0052633957"/>
    <x v="1"/>
    <n v="4.805139186295503"/>
    <n v="-0.02529134893104925"/>
    <n v="-0.02529134893104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43e01eef5289c1351fdf77e41c62e7b58dfeac0a45f34db7111abb7d7d84ea"/>
    <n v="1"/>
    <n v="1"/>
  </r>
  <r>
    <s v="35ddd500-57be-494d-9f1c-db0994ae7222"/>
    <d v="2022-11-16T00:00:00"/>
    <x v="161"/>
    <d v="2022-11-16T00:00:00"/>
    <n v="-0.005582056399999999"/>
    <n v="-0.005582056399999999"/>
    <x v="1"/>
    <n v="4.805139186295503"/>
    <n v="-0.0268225579477516"/>
    <n v="-0.02682255794775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0d856977adf975d439b7e5bc1d77db9a278425582fd4b8296c5d5666718862"/>
    <n v="1"/>
    <n v="1"/>
  </r>
  <r>
    <s v="70f3bfaf-9f90-4939-96c1-58b7c06f476a"/>
    <d v="2022-11-16T00:00:00"/>
    <x v="161"/>
    <d v="2022-11-16T00:00:00"/>
    <n v="-0.0043042272"/>
    <n v="-0.0043042272"/>
    <x v="1"/>
    <n v="4.805139186295503"/>
    <n v="-0.02068241078543897"/>
    <n v="-0.02068241078543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63b81e91578c667c2f8cff04a41fbcca45130ee93f2893ec097324f46dbecf"/>
    <n v="1"/>
    <n v="1"/>
  </r>
  <r>
    <s v="2af511d0-9caf-439a-81e5-0d9437f9210b"/>
    <d v="2022-11-16T00:00:00"/>
    <x v="161"/>
    <d v="2022-11-16T00:00:00"/>
    <n v="-0.0057798458"/>
    <n v="-0.0057798458"/>
    <x v="1"/>
    <n v="4.805139186295503"/>
    <n v="-0.02777296354432548"/>
    <n v="-0.027772963544325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e03d97a3c8b0c776a19df54995a5fdbaac1fcf69c9e0afd11126f0e723de95"/>
    <n v="1"/>
    <n v="1"/>
  </r>
  <r>
    <s v="59ab92d8-6371-4b5c-945d-bd9bf9b20a64"/>
    <d v="2022-11-16T00:00:00"/>
    <x v="161"/>
    <d v="2022-11-16T00:00:00"/>
    <n v="-0.0096526752"/>
    <n v="-0.0096526752"/>
    <x v="1"/>
    <n v="4.805139186295503"/>
    <n v="-0.04638244785610279"/>
    <n v="-0.046382447856102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6adab8f26eaf31a7be5b6a5306fb4bffb78b7511ac7bd36787702a4cd2461b"/>
    <n v="1"/>
    <n v="1"/>
  </r>
  <r>
    <s v="e1fd075c-4c08-41f9-ab2d-c467603e913a"/>
    <d v="2022-11-16T00:00:00"/>
    <x v="161"/>
    <d v="2022-11-16T00:00:00"/>
    <n v="-0.0244696241"/>
    <n v="-0.0244696241"/>
    <x v="1"/>
    <n v="4.805139186295503"/>
    <n v="-0.1175799496368308"/>
    <n v="-0.11757994963683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2ac07cca662f5537d4702d4bff93800b28e5bccf92c71f676d42d6ecc90cb2"/>
    <n v="1"/>
    <n v="1"/>
  </r>
  <r>
    <s v="df5917e1-b16d-425f-92f8-173cf4279372"/>
    <d v="2022-11-16T00:00:00"/>
    <x v="161"/>
    <d v="2022-11-16T00:00:00"/>
    <n v="-0.0061974012"/>
    <n v="-0.0061974012"/>
    <x v="1"/>
    <n v="4.805139186295503"/>
    <n v="-0.02977937535931477"/>
    <n v="-0.029779375359314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250a90097b5f8736b141ba7735706f503f224e3247688933977c769c29be3"/>
    <n v="1"/>
    <n v="1"/>
  </r>
  <r>
    <s v="3eb43f75-57e0-4ab1-b9c3-73ef88ee01e7"/>
    <d v="2022-11-16T00:00:00"/>
    <x v="161"/>
    <d v="2022-11-16T00:00:00"/>
    <n v="-0.0038457888"/>
    <n v="-0.0038457888"/>
    <x v="1"/>
    <n v="4.805139186295503"/>
    <n v="-0.01847955046509636"/>
    <n v="-0.018479550465096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771f924fcbf6993062320ac8fbd386dc956656ff174b4cc60784ff1a58b7e9"/>
    <n v="1"/>
    <n v="1"/>
  </r>
  <r>
    <s v="19ebd6b1-567f-401c-b8da-3338958fc478"/>
    <d v="2022-11-16T00:00:00"/>
    <x v="161"/>
    <d v="2022-11-16T00:00:00"/>
    <n v="-0.0043891232"/>
    <n v="-0.0043891232"/>
    <x v="1"/>
    <n v="4.805139186295503"/>
    <n v="-0.02109034788179872"/>
    <n v="-0.02109034788179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2404e9a69c96c669150faf13ec50049e18976ac5c43154570be9a4969d071d"/>
    <n v="1"/>
    <n v="1"/>
  </r>
  <r>
    <s v="cd717ca3-6acb-4aa7-8dcf-21647ccb18cf"/>
    <d v="2022-11-16T00:00:00"/>
    <x v="161"/>
    <d v="2022-11-16T00:00:00"/>
    <n v="-0.0031414768"/>
    <n v="-0.0031414768"/>
    <x v="1"/>
    <n v="4.805139186295503"/>
    <n v="-0.0150952332745182"/>
    <n v="-0.01509523327451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3020602d1b05bd655d3863a619ff335dbbd1a8065733d77bb03f5bfa438d4"/>
    <n v="1"/>
    <n v="1"/>
  </r>
  <r>
    <s v="a5ade6ad-6d4a-44a1-8b3e-55edf032ac1a"/>
    <d v="2022-11-16T00:00:00"/>
    <x v="161"/>
    <d v="2022-11-16T00:00:00"/>
    <n v="-0.0071892064"/>
    <n v="-0.0071892064"/>
    <x v="1"/>
    <n v="4.805139186295503"/>
    <n v="-0.03454513739100643"/>
    <n v="-0.034545137391006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81e312f3d00224524984082e9af71d93135a138859be79c424ed4216982b4d"/>
    <n v="1"/>
    <n v="1"/>
  </r>
  <r>
    <s v="7b4381e8-8ca4-4b3d-9271-41c87666e3c2"/>
    <d v="2022-11-16T00:00:00"/>
    <x v="161"/>
    <d v="2022-11-16T00:00:00"/>
    <n v="-0.00488152"/>
    <n v="-0.00488152"/>
    <x v="1"/>
    <n v="4.805139186295503"/>
    <n v="-0.02345638304068523"/>
    <n v="-0.02345638304068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20a1a964c6f74c805c9f6446241466d3c4dc37ca1d974091b57ffdb821b384"/>
    <n v="1"/>
    <n v="1"/>
  </r>
  <r>
    <s v="13d4f1b4-58d6-49ba-8d45-c68e9f6b7bc2"/>
    <d v="2022-11-16T00:00:00"/>
    <x v="161"/>
    <d v="2022-11-16T00:00:00"/>
    <n v="-0.0585400868"/>
    <n v="-0.0585400868"/>
    <x v="1"/>
    <n v="4.805139186295503"/>
    <n v="-0.2812932650518201"/>
    <n v="-0.2812932650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ce01bdbae36e074dd02f7cbe6f9f29f01eb48b775049ca31dc569b68da861a"/>
    <n v="1"/>
    <n v="1"/>
  </r>
  <r>
    <s v="7ffbb7ce-e861-459b-a59a-3d0a0f0f6b6f"/>
    <d v="2022-11-16T00:00:00"/>
    <x v="161"/>
    <d v="2022-11-16T00:00:00"/>
    <n v="-0.007657074900000001"/>
    <n v="-0.007657074900000001"/>
    <x v="1"/>
    <n v="4.805139186295503"/>
    <n v="-0.03679331065438973"/>
    <n v="-0.036793310654389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dc5c67cd62c2f7d2e2359c1e7647fe436915c2fbc796d44115e7af78cccf8"/>
    <n v="1"/>
    <n v="1"/>
  </r>
  <r>
    <s v="f8543abb-156a-42a3-a2fa-f4fcfbbe373e"/>
    <d v="2022-11-16T00:00:00"/>
    <x v="161"/>
    <d v="2022-11-16T00:00:00"/>
    <n v="-0.0054721734"/>
    <n v="-0.0054721734"/>
    <x v="1"/>
    <n v="4.805139186295503"/>
    <n v="-0.0262945548385439"/>
    <n v="-0.0262945548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a687d7dca84d93d58e6beecb4c4262efbed80a6b08bc17f99f18dbb36e70b"/>
    <n v="1"/>
    <n v="1"/>
  </r>
  <r>
    <s v="bd9ad5e7-8ebc-4af8-8aa9-0ec617a731df"/>
    <d v="2022-11-16T00:00:00"/>
    <x v="161"/>
    <d v="2022-11-16T00:00:00"/>
    <n v="-0.0347818912"/>
    <n v="-0.0347818912"/>
    <x v="1"/>
    <n v="4.805139186295503"/>
    <n v="-0.1671318283785868"/>
    <n v="-0.16713182837858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5c0fd1c47cff9455c6f9cf1dba1642081c0056a04387ae404aeb9212c8643"/>
    <n v="1"/>
    <n v="1"/>
  </r>
  <r>
    <s v="f3ae7a48-57f2-4d80-8d51-8ea0b43b2f5d"/>
    <d v="2022-11-16T00:00:00"/>
    <x v="161"/>
    <d v="2022-11-16T00:00:00"/>
    <n v="-0.006112512"/>
    <n v="-0.006112512"/>
    <x v="1"/>
    <n v="4.805139186295503"/>
    <n v="-0.0293714709379015"/>
    <n v="-0.02937147093790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0027161a30f37dc593e907108b6ef2ae7685b7cb03abd394bce2c56e4e9b5"/>
    <n v="1"/>
    <n v="1"/>
  </r>
  <r>
    <s v="98d1710a-9a34-4581-af07-fbaffc3b0e33"/>
    <d v="2022-11-16T00:00:00"/>
    <x v="161"/>
    <d v="2022-11-16T00:00:00"/>
    <n v="-0.0037693824"/>
    <n v="-0.0037693824"/>
    <x v="1"/>
    <n v="4.805139186295503"/>
    <n v="-0.01811240707837259"/>
    <n v="-0.01811240707837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ff7471f6c2c69339fae650562f6c50f4fb184ef41e872de7384bfce9171b6"/>
    <n v="1"/>
    <n v="1"/>
  </r>
  <r>
    <s v="e9df7a82-fde0-4987-b97c-b6eca064c98e"/>
    <d v="2022-11-16T00:00:00"/>
    <x v="161"/>
    <d v="2022-11-16T00:00:00"/>
    <n v="-0.0129903609"/>
    <n v="-0.0129903609"/>
    <x v="1"/>
    <n v="4.805139186295503"/>
    <n v="-0.06242049220471092"/>
    <n v="-0.06242049220471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1b8dce4bae9c51b11d1a0bbffb68bd8331c85497cc4de425186088100d0283"/>
    <n v="1"/>
    <n v="1"/>
  </r>
  <r>
    <s v="644869be-2df9-43c8-a26c-52d0c9c06d33"/>
    <d v="2022-11-16T00:00:00"/>
    <x v="161"/>
    <d v="2022-11-16T00:00:00"/>
    <n v="-0.0126602051"/>
    <n v="-0.0126602051"/>
    <x v="1"/>
    <n v="4.805139186295503"/>
    <n v="-0.06083404763254818"/>
    <n v="-0.060834047632548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1c4e8b987202a3233f25d091b7c3095a86d1325f90796d19498e8153f36572"/>
    <n v="1"/>
    <n v="1"/>
  </r>
  <r>
    <s v="a0d703df-080f-42d3-ae56-e2af3912972e"/>
    <d v="2022-11-16T00:00:00"/>
    <x v="161"/>
    <d v="2022-11-16T00:00:00"/>
    <n v="-0.007962147999999999"/>
    <n v="-0.007962147999999999"/>
    <x v="1"/>
    <n v="4.805139186295503"/>
    <n v="-0.03825922936188436"/>
    <n v="-0.038259229361884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ea4aab1f2af21d30f3a43f76bc91e493f1335d3c32ebef9861dd05182515f6"/>
    <n v="1"/>
    <n v="1"/>
  </r>
  <r>
    <s v="00a71dfc-6ece-4d8d-a728-6c73817a8e86"/>
    <d v="2022-11-16T00:00:00"/>
    <x v="161"/>
    <d v="2022-11-16T00:00:00"/>
    <n v="-0.010949804"/>
    <n v="-0.010949804"/>
    <x v="1"/>
    <n v="4.805139186295503"/>
    <n v="-0.05261533228265525"/>
    <n v="-0.052615332282655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0bdc7d21d1d9dd4f35ee8d546b74ebae601672eaa866915fc721b00f2cc06"/>
    <n v="1"/>
    <n v="1"/>
  </r>
  <r>
    <s v="6a75abe7-64f6-496e-bc1b-af2bb7cbe552"/>
    <d v="2022-11-16T00:00:00"/>
    <x v="161"/>
    <d v="2022-11-16T00:00:00"/>
    <n v="-0.008209711999999999"/>
    <n v="-0.008209711999999999"/>
    <x v="1"/>
    <n v="4.805139186295503"/>
    <n v="-0.03944880883940043"/>
    <n v="-0.03944880883940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8201622ff772c42b72996a691af762b605e24790c367e7d79ac5c5b6ef54a9"/>
    <n v="1"/>
    <n v="1"/>
  </r>
  <r>
    <s v="15a16b01-3847-4f12-a311-7216a9803407"/>
    <d v="2022-11-16T00:00:00"/>
    <x v="161"/>
    <d v="2022-11-16T00:00:00"/>
    <n v="-0.005492742300000001"/>
    <n v="-0.005492742300000001"/>
    <x v="1"/>
    <n v="4.805139186295503"/>
    <n v="-0.02639339126595289"/>
    <n v="-0.026393391265952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703954eb417525e84c8cf358cb89e16e3f9cf0bea777a3aef32da9a3adef2d"/>
    <n v="1"/>
    <n v="1"/>
  </r>
  <r>
    <s v="f86e2c73-ec1c-4afd-a36a-1559be9baa99"/>
    <d v="2022-11-16T00:00:00"/>
    <x v="161"/>
    <d v="2022-11-16T00:00:00"/>
    <n v="-0.006538038499999999"/>
    <n v="-0.006538038499999999"/>
    <x v="1"/>
    <n v="4.805139186295503"/>
    <n v="-0.03141618499785867"/>
    <n v="-0.031416184997858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d1d2ca47596c0ecfc09a74a9828a40208b1f512d75433c3b19469a37c332e6"/>
    <n v="1"/>
    <n v="1"/>
  </r>
  <r>
    <s v="1c4cc005-ff97-42b9-aa30-59c1402ac256"/>
    <d v="2022-11-16T00:00:00"/>
    <x v="161"/>
    <d v="2022-11-16T00:00:00"/>
    <n v="-0.02164848"/>
    <n v="-0.02164848"/>
    <x v="1"/>
    <n v="4.805139186295503"/>
    <n v="-0.1040239595717345"/>
    <n v="-0.1040239595717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ed4deb4ff44cbe0a9a092f66fcf80447be0504f59cdc21f62259a2c4170"/>
    <n v="1"/>
    <n v="1"/>
  </r>
  <r>
    <s v="e1e0ed21-90da-4e97-bb89-53cadca37bfa"/>
    <d v="2022-11-16T00:00:00"/>
    <x v="161"/>
    <d v="2022-11-16T00:00:00"/>
    <n v="-0.004028842"/>
    <n v="-0.004028842"/>
    <x v="1"/>
    <n v="4.805139186295503"/>
    <n v="-0.01935914656959315"/>
    <n v="-0.019359146569593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2204623b1602b9359c3d6a70bab904bf0708a27c4aecaafa13a07f99c852f6"/>
    <n v="1"/>
    <n v="1"/>
  </r>
  <r>
    <s v="7b04f59f-db5e-4783-ba09-0f951393f4c0"/>
    <d v="2022-11-16T00:00:00"/>
    <x v="161"/>
    <d v="2022-11-16T00:00:00"/>
    <n v="-0.0048754088"/>
    <n v="-0.0048754088"/>
    <x v="1"/>
    <n v="4.805139186295503"/>
    <n v="-0.02342701787408993"/>
    <n v="-0.02342701787408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b3622ffd9b78aef1d9b8ec99a5d77e59d31493b8d01a0bc4d2e5fc5356f56"/>
    <n v="1"/>
    <n v="1"/>
  </r>
  <r>
    <s v="74104cb2-e326-4fcb-a9a8-4c40665693f5"/>
    <d v="2022-11-16T00:00:00"/>
    <x v="161"/>
    <d v="2022-11-16T00:00:00"/>
    <n v="-0.003518862"/>
    <n v="-0.003518862"/>
    <x v="1"/>
    <n v="4.805139186295503"/>
    <n v="-0.01690862168736617"/>
    <n v="-0.01690862168736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3b2032bbd5083ead3c9133d129bab842b4840920cc4bda6c3a67aba7ddc347"/>
    <n v="1"/>
    <n v="1"/>
  </r>
  <r>
    <s v="cc7cfd51-b53c-4cdc-9dd2-b82ffde9627d"/>
    <d v="2022-11-16T00:00:00"/>
    <x v="161"/>
    <d v="2022-11-16T00:00:00"/>
    <n v="-0.0034882632"/>
    <n v="-0.0034882632"/>
    <x v="1"/>
    <n v="4.805139186295503"/>
    <n v="-0.01676159019443255"/>
    <n v="-0.01676159019443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a657fca684d1049e16f9c79d6e19b751b3ba481f87a1a245a1fdf6939be9c"/>
    <n v="1"/>
    <n v="1"/>
  </r>
  <r>
    <s v="86a2dfee-e703-4d98-a6af-47fccf0629bf"/>
    <d v="2022-11-16T00:00:00"/>
    <x v="161"/>
    <d v="2022-11-16T00:00:00"/>
    <n v="-0.0033364128"/>
    <n v="-0.0033364128"/>
    <x v="1"/>
    <n v="4.805139186295503"/>
    <n v="-0.0160319278869379"/>
    <n v="-0.0160319278869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fc2bd8b068b7b41cb8abd3e899933f382bb9e66f519ededce61202346e2040"/>
    <n v="1"/>
    <n v="1"/>
  </r>
  <r>
    <s v="06943861-2efb-416c-8120-1edf042423a8"/>
    <d v="2022-11-16T00:00:00"/>
    <x v="161"/>
    <d v="2022-11-16T00:00:00"/>
    <n v="-0.006069787399999999"/>
    <n v="-0.006069787399999999"/>
    <x v="1"/>
    <n v="4.805139186295503"/>
    <n v="-0.0291661732882227"/>
    <n v="-0.02916617328822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b7ec49f7b57bdab496bca8b2c1306d116effa82e28eb0a1017b84f8c386f58"/>
    <n v="1"/>
    <n v="1"/>
  </r>
  <r>
    <s v="7c29fe41-2ae8-4995-8ac7-fe5b0e821ac0"/>
    <d v="2022-11-16T00:00:00"/>
    <x v="161"/>
    <d v="2022-11-16T00:00:00"/>
    <n v="-0.0034474648"/>
    <n v="-0.0034474648"/>
    <x v="1"/>
    <n v="4.805139186295503"/>
    <n v="-0.01656554820385439"/>
    <n v="-0.01656554820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192e8be891557dbf11a8fa8b312ae1d812f6f7ed1e2662ab22d43a2c620c1b"/>
    <n v="1"/>
    <n v="1"/>
  </r>
  <r>
    <s v="ef253d01-bf76-42cc-b6ad-4a9ed904c0aa"/>
    <d v="2022-11-16T00:00:00"/>
    <x v="161"/>
    <d v="2022-11-16T00:00:00"/>
    <n v="-0.0062483456"/>
    <n v="-0.0062483456"/>
    <x v="1"/>
    <n v="4.805139186295503"/>
    <n v="-0.03002417029207709"/>
    <n v="-0.030024170292077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424f500111edfe473b04b7bf456b657d679eb1f8d0a3ea92c54e7aad939ad6"/>
    <n v="1"/>
    <n v="1"/>
  </r>
  <r>
    <s v="b485de54-69c5-4a5d-bcbc-4848aa395f02"/>
    <d v="2022-11-16T00:00:00"/>
    <x v="161"/>
    <d v="2022-11-16T00:00:00"/>
    <n v="-0.0069586684"/>
    <n v="-0.0069586684"/>
    <x v="1"/>
    <n v="4.805139186295503"/>
    <n v="-0.03343737021327623"/>
    <n v="-0.033437370213276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1bd69974452c8a58a32520d8ecd8884998e78c3daed80abb9c9060ae0199ca"/>
    <n v="1"/>
    <n v="1"/>
  </r>
  <r>
    <s v="cd7f7581-634d-46c0-9186-c9ac04bc8eac"/>
    <d v="2022-11-16T00:00:00"/>
    <x v="161"/>
    <d v="2022-11-16T00:00:00"/>
    <n v="-0.0044825088"/>
    <n v="-0.0044825088"/>
    <x v="1"/>
    <n v="4.805139186295503"/>
    <n v="-0.02153907868779443"/>
    <n v="-0.021539078687794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822e7e190bf95c61d946f10643c8af260e31e6d8222c1fccb24e9913fe19d6"/>
    <n v="1"/>
    <n v="1"/>
  </r>
  <r>
    <s v="82aece5f-eb24-4972-9a97-6bb4b65f1815"/>
    <d v="2022-11-16T00:00:00"/>
    <x v="161"/>
    <d v="2022-11-16T00:00:00"/>
    <n v="-0.0048638532"/>
    <n v="-0.0048638532"/>
    <x v="1"/>
    <n v="4.805139186295503"/>
    <n v="-0.02337149160770878"/>
    <n v="-0.023371491607708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9a269716b801533094b423fe0aa4601233f736c8d1cfe8a31e1544052dd4e2"/>
    <n v="1"/>
    <n v="1"/>
  </r>
  <r>
    <s v="78c10c5e-9d56-4b65-a2d3-fabd4a9f4684"/>
    <d v="2022-11-16T00:00:00"/>
    <x v="161"/>
    <d v="2022-11-16T00:00:00"/>
    <n v="-0.004202352"/>
    <n v="-0.004202352"/>
    <x v="1"/>
    <n v="4.805139186295503"/>
    <n v="-0.02019288626980728"/>
    <n v="-0.020192886269807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c62637a8b3b16bd94e4574ca758d1b4fba753942e71e9862a226971b2cf89"/>
    <n v="1"/>
    <n v="1"/>
  </r>
  <r>
    <s v="c0051f39-a3ca-4ee2-9315-4f38e38009e0"/>
    <d v="2022-11-16T00:00:00"/>
    <x v="161"/>
    <d v="2022-11-16T00:00:00"/>
    <n v="-0.0102183664"/>
    <n v="-0.0102183664"/>
    <x v="1"/>
    <n v="4.805139186295503"/>
    <n v="-0.04910067280856532"/>
    <n v="-0.04910067280856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d49ab9ff0c78429af9894d86de583a226f1f52fd9394219010679b1633804e"/>
    <n v="1"/>
    <n v="1"/>
  </r>
  <r>
    <s v="2fe2640b-4e70-418d-9e91-159a9742f54f"/>
    <d v="2022-11-16T00:00:00"/>
    <x v="161"/>
    <d v="2022-11-16T00:00:00"/>
    <n v="-0.0107232264"/>
    <n v="-0.0107232264"/>
    <x v="1"/>
    <n v="4.805139186295503"/>
    <n v="-0.05152659537815845"/>
    <n v="-0.051526595378158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de772f77881ed8cf4638ac2cb9ad2942377bbad6417dfc61b1c50e3e176124"/>
    <n v="1"/>
    <n v="1"/>
  </r>
  <r>
    <s v="c52615ec-8047-44d3-b504-ab4c28af965b"/>
    <d v="2022-11-16T00:00:00"/>
    <x v="161"/>
    <d v="2022-11-16T00:00:00"/>
    <n v="-0.0164315556"/>
    <n v="-0.0164315556"/>
    <x v="1"/>
    <n v="4.805139186295503"/>
    <n v="-0.07895591170535332"/>
    <n v="-0.07895591170535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49ad859e9d543d1a205b9db9a2d0e2eee960bca8c522f6d21752caafe284b7"/>
    <n v="1"/>
    <n v="1"/>
  </r>
  <r>
    <s v="f6ac82bb-65b2-49c2-bb0b-44d999c87555"/>
    <d v="2022-11-16T00:00:00"/>
    <x v="161"/>
    <d v="2022-11-16T00:00:00"/>
    <n v="-0.015448716"/>
    <n v="-0.015448716"/>
    <x v="1"/>
    <n v="4.805139186295503"/>
    <n v="-0.07423323062955033"/>
    <n v="-0.074233230629550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aa2754cc6981cbc2dba4e53ce4887711d788c3e74b2386d1a87ec7c098cd75"/>
    <n v="1"/>
    <n v="1"/>
  </r>
  <r>
    <s v="5eb6f0a3-9d16-40ca-87c9-b4d659e9544c"/>
    <d v="2022-11-16T00:00:00"/>
    <x v="161"/>
    <d v="2022-11-16T00:00:00"/>
    <n v="-0.0040998972"/>
    <n v="-0.0040998972"/>
    <x v="1"/>
    <n v="4.805139186295503"/>
    <n v="-0.01970057669550321"/>
    <n v="-0.01970057669550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7884eca6bf95e2b26c081459c4d39499380faeebe4440d714f470b751e47c"/>
    <n v="1"/>
    <n v="1"/>
  </r>
  <r>
    <s v="41934bf2-1dcb-46a8-b927-1492f974e28b"/>
    <d v="2022-11-16T00:00:00"/>
    <x v="161"/>
    <d v="2022-11-16T00:00:00"/>
    <n v="-0.006211556399999999"/>
    <n v="-0.006211556399999999"/>
    <x v="1"/>
    <n v="4.805139186295503"/>
    <n v="-0.02984739306552462"/>
    <n v="-0.029847393065524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a5b7a2fbde307c22f2362e0310e0f18ea453cfb2764f684cd2d3b5663221bd"/>
    <n v="1"/>
    <n v="1"/>
  </r>
  <r>
    <s v="85b19e90-fec3-4f4f-af42-4bec7350cc26"/>
    <d v="2022-11-16T00:00:00"/>
    <x v="161"/>
    <d v="2022-11-16T00:00:00"/>
    <n v="-0.0078346579"/>
    <n v="-0.0078346579"/>
    <x v="1"/>
    <n v="4.805139186295503"/>
    <n v="-0.03764662168650963"/>
    <n v="-0.037646621686509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15e0a16dfb9f549d9cd023ff8b2fd6a8af7b33ad2b49624e9860d1f5dfb522"/>
    <n v="1"/>
    <n v="1"/>
  </r>
  <r>
    <s v="7ef1ca2c-a141-4afc-af33-39ace4152f15"/>
    <d v="2022-11-16T00:00:00"/>
    <x v="161"/>
    <d v="2022-11-16T00:00:00"/>
    <n v="-0.0061204831"/>
    <n v="-0.0061204831"/>
    <x v="1"/>
    <n v="4.805139186295503"/>
    <n v="-0.02940977318286938"/>
    <n v="-0.029409773182869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fba5e9726a8c024ede52a26e9bbfac9474c113bb5b621731fc2168c122876"/>
    <n v="1"/>
    <n v="1"/>
  </r>
  <r>
    <s v="9351e202-5046-40d5-9203-153f4d1619e8"/>
    <d v="2022-11-16T00:00:00"/>
    <x v="161"/>
    <d v="2022-11-16T00:00:00"/>
    <n v="-0.0245585122"/>
    <n v="-0.0245585122"/>
    <x v="1"/>
    <n v="4.805139186295503"/>
    <n v="-0.1180070693293362"/>
    <n v="-0.1180070693293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8f08c768a8069ca996374aef0426dd1e0cfac235595b120d3a41759a8ea8"/>
    <n v="1"/>
    <n v="1"/>
  </r>
  <r>
    <s v="5952520d-66a9-4237-9b4a-173f5c593108"/>
    <d v="2022-11-16T00:00:00"/>
    <x v="161"/>
    <d v="2022-11-16T00:00:00"/>
    <n v="-0.0046510176"/>
    <n v="-0.0046510176"/>
    <x v="1"/>
    <n v="4.805139186295503"/>
    <n v="-0.02234878692591006"/>
    <n v="-0.022348786925910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b01a63134f1bbd16fad753fbd74da1c0a080f58cad39ae68f3df8f0624510f"/>
    <n v="1"/>
    <n v="1"/>
  </r>
  <r>
    <s v="5e0cce93-a7fe-45fa-94e7-4b86619ec977"/>
    <d v="2022-11-16T00:00:00"/>
    <x v="161"/>
    <d v="2022-11-16T00:00:00"/>
    <n v="-0.0151172152"/>
    <n v="-0.0151172152"/>
    <x v="1"/>
    <n v="4.805139186295503"/>
    <n v="-0.07264032314518201"/>
    <n v="-0.07264032314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e029418a18025a0be186ebb5c72bc542af417b32d271d29604652a22c447c"/>
    <n v="1"/>
    <n v="1"/>
  </r>
  <r>
    <s v="92f8f0a8-15f0-4c71-b44c-7a0dd8b206f1"/>
    <d v="2022-11-16T00:00:00"/>
    <x v="161"/>
    <d v="2022-11-16T00:00:00"/>
    <n v="-0.0052084542"/>
    <n v="-0.0052084542"/>
    <x v="1"/>
    <n v="4.805139186295503"/>
    <n v="-0.0250273473764454"/>
    <n v="-0.02502734737644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f0d3fbc0c6fc3cccb74d89a421d7fc938744f483f6698821e0dc2e54941c0"/>
    <n v="1"/>
    <n v="1"/>
  </r>
  <r>
    <s v="bae98cda-76a6-4293-a225-ef6421a8544a"/>
    <d v="2022-11-15T00:00:00"/>
    <x v="162"/>
    <d v="2022-11-15T00:00:00"/>
    <n v="0.0003"/>
    <n v="0.0003"/>
    <x v="3"/>
    <n v="6610.348468848996"/>
    <n v="1.983104540654699"/>
    <n v="1.9831045406546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2624295135ad148facf9f64c741cccb466220679c6019617f794442d2e0c1c"/>
    <n v="1"/>
    <n v="1"/>
  </r>
  <r>
    <s v="42a99ced-84f2-4b60-81e4-b11723326290"/>
    <d v="2022-11-15T00:00:00"/>
    <x v="162"/>
    <d v="2022-11-15T00:00:00"/>
    <n v="-0.202691014638011"/>
    <n v="-0.202691014638011"/>
    <x v="1"/>
    <n v="4.965681098204858"/>
    <n v="-1.006498940163935"/>
    <n v="-1.006498940163935"/>
    <n v="1"/>
    <m/>
    <s v="Helper"/>
    <m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c45af424042aeefc89c48449869ed8a7c5511b5eb029ba9aed037d0d6d9467a3"/>
    <n v="1"/>
    <n v="1"/>
  </r>
  <r>
    <s v="744a96e4-d5eb-4b0b-9122-7844e5c39e9e"/>
    <d v="2022-11-15T00:00:00"/>
    <x v="162"/>
    <d v="2022-11-15T00:00:00"/>
    <n v="-0.0034173613"/>
    <n v="-0.0034173613"/>
    <x v="1"/>
    <n v="4.965681098204858"/>
    <n v="-0.01696952641314678"/>
    <n v="-0.01696952641314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bc1596911ffd6593ef14e861919a45de46d33e7ae0f46071d4da71026849"/>
    <n v="1"/>
    <n v="1"/>
  </r>
  <r>
    <s v="0226448c-618a-4c85-96cb-b93a3d80019e"/>
    <d v="2022-11-15T00:00:00"/>
    <x v="162"/>
    <d v="2022-11-15T00:00:00"/>
    <n v="-0.007742515199999999"/>
    <n v="-0.007742515199999999"/>
    <x v="1"/>
    <n v="4.965681098204858"/>
    <n v="-0.0384468613812038"/>
    <n v="-0.03844686138120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93bb181ddfc85df62bcab6d222c329fda55100dea846aaf357c04257b474f"/>
    <n v="1"/>
    <n v="1"/>
  </r>
  <r>
    <s v="00978065-a86b-4545-8118-1f8e51245534"/>
    <d v="2022-11-15T00:00:00"/>
    <x v="162"/>
    <d v="2022-11-15T00:00:00"/>
    <n v="-0.008150016"/>
    <n v="-0.008150016"/>
    <x v="1"/>
    <n v="4.965681098204858"/>
    <n v="-0.04047038040126716"/>
    <n v="-0.040470380401267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ada025eac2da3a4637488c23854e95c8c4782d697e4b450bde2d272e3b3bf"/>
    <n v="1"/>
    <n v="1"/>
  </r>
  <r>
    <s v="ecede05d-9cd6-412f-be6d-b0fb5ccf0647"/>
    <d v="2022-11-15T00:00:00"/>
    <x v="162"/>
    <d v="2022-11-15T00:00:00"/>
    <n v="-0.007966517499999999"/>
    <n v="-0.007966517499999999"/>
    <x v="1"/>
    <n v="4.965681098204858"/>
    <n v="-0.03955918536826821"/>
    <n v="-0.039559185368268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1571c5cf4c1a3549ad72ae4a63359069520fedda461365d60daa2d37a1cb32"/>
    <n v="1"/>
    <n v="1"/>
  </r>
  <r>
    <s v="726c0429-2d74-4f5a-ad38-c70a002d0eda"/>
    <d v="2022-11-15T00:00:00"/>
    <x v="162"/>
    <d v="2022-11-15T00:00:00"/>
    <n v="-0.0055381032"/>
    <n v="-0.0055381032"/>
    <x v="1"/>
    <n v="4.965681098204858"/>
    <n v="-0.02750045438014784"/>
    <n v="-0.02750045438014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38327baa2325ac37b1cf1f651f22bf4d12521f3e9bd96a5f1571833bd0282a"/>
    <n v="1"/>
    <n v="1"/>
  </r>
  <r>
    <s v="0c2033c0-5b72-4eef-a179-7a73fbe434a8"/>
    <d v="2022-11-15T00:00:00"/>
    <x v="162"/>
    <d v="2022-11-15T00:00:00"/>
    <n v="-0.0064126415"/>
    <n v="-0.0064126415"/>
    <x v="1"/>
    <n v="4.965681098204858"/>
    <n v="-0.03184313268611404"/>
    <n v="-0.03184313268611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829a666353296f4b143d96a565a0fc457ddca6c1a0c42b97689c72e808e27f"/>
    <n v="1"/>
    <n v="1"/>
  </r>
  <r>
    <s v="3625"/>
    <d v="2022-11-14T00:00:00"/>
    <x v="163"/>
    <d v="2022-11-14T00:00:00"/>
    <n v="-21000"/>
    <n v="-21000"/>
    <x v="0"/>
    <n v="1"/>
    <n v="-21000"/>
    <n v="-21000"/>
    <n v="1"/>
    <m/>
    <s v="Cora"/>
    <s v="Warley Maer Costa Lacerda 12776085630"/>
    <n v="100"/>
    <m/>
    <s v="Warley Maer Costa Lacerda 12776085630"/>
    <m/>
    <s v="Fornecedor Projeto Coca-Cola Metaverse"/>
    <m/>
    <s v="Cora"/>
    <s v="Coca-Cola"/>
    <x v="117"/>
    <s v="Fornecedores"/>
    <s v="Suppliers"/>
    <s v="Partnerships &amp; Suppliers"/>
    <s v="Partnerships &amp; Suppliers"/>
    <x v="2"/>
    <m/>
    <m/>
    <n v="0"/>
    <n v="0"/>
  </r>
  <r>
    <s v="386"/>
    <d v="2022-11-14T00:00:00"/>
    <x v="163"/>
    <d v="2022-11-14T00:00:00"/>
    <n v="464100"/>
    <n v="464100"/>
    <x v="0"/>
    <n v="1"/>
    <n v="464100"/>
    <n v="464100"/>
    <n v="1"/>
    <m/>
    <s v="Recofarma Industria do Amazonas Ltda"/>
    <s v="Cora"/>
    <n v="100"/>
    <s v="Lumx"/>
    <s v="Recofarma Industria do Amazonas Ltda"/>
    <m/>
    <s v="Projeto 1 Coca-Cola"/>
    <m/>
    <s v="Cora"/>
    <s v="Coca-Cola"/>
    <x v="118"/>
    <s v="Receita Setup Fee"/>
    <s v="Non Recurrent"/>
    <s v="Operating Revenue"/>
    <s v="Operating Revenue"/>
    <x v="12"/>
    <m/>
    <m/>
    <n v="0"/>
    <n v="0"/>
  </r>
  <r>
    <s v="4106"/>
    <d v="2022-11-14T00:00:00"/>
    <x v="163"/>
    <d v="2022-11-14T00:00:00"/>
    <n v="-115.11"/>
    <n v="-115.11"/>
    <x v="0"/>
    <n v="1"/>
    <n v="-115.11"/>
    <n v="-115.11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7"/>
    <d v="2022-11-14T00:00:00"/>
    <x v="163"/>
    <d v="2022-11-14T00:00:00"/>
    <n v="-2500"/>
    <n v="-2500"/>
    <x v="0"/>
    <n v="1"/>
    <n v="-2500"/>
    <n v="-25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08"/>
    <d v="2022-11-14T00:00:00"/>
    <x v="163"/>
    <d v="2022-11-14T00:00:00"/>
    <n v="-10500"/>
    <n v="-10500"/>
    <x v="0"/>
    <n v="1"/>
    <n v="-10500"/>
    <n v="-10500"/>
    <n v="1"/>
    <m/>
    <s v="Cora"/>
    <s v="Definitive - English Center Ltda"/>
    <n v="100"/>
    <m/>
    <s v="Definitive - English Center Ltda"/>
    <m/>
    <s v="Fornecedor Projeto Coca-Cola Metaverse"/>
    <m/>
    <s v="Cora"/>
    <s v="Coca-Cola"/>
    <x v="123"/>
    <s v="Fornecedores"/>
    <s v="Suppliers"/>
    <s v="Partnerships &amp; Suppliers"/>
    <s v="Partnerships &amp; Suppliers"/>
    <x v="2"/>
    <m/>
    <m/>
    <n v="0"/>
    <n v="0"/>
  </r>
  <r>
    <s v="4109"/>
    <d v="2022-11-14T00:00:00"/>
    <x v="163"/>
    <d v="2022-11-1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10"/>
    <d v="2022-11-14T00:00:00"/>
    <x v="163"/>
    <d v="2022-11-14T00:00:00"/>
    <n v="-322.32"/>
    <n v="-322.32"/>
    <x v="0"/>
    <n v="1"/>
    <n v="-322.32"/>
    <n v="-322.32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1"/>
    <d v="2022-11-14T00:00:00"/>
    <x v="163"/>
    <d v="2022-11-14T00:00:00"/>
    <n v="-725.24"/>
    <n v="-725.24"/>
    <x v="0"/>
    <n v="1"/>
    <n v="-725.24"/>
    <n v="-725.2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2"/>
    <d v="2022-11-14T00:00:00"/>
    <x v="163"/>
    <d v="2022-11-14T00:00:00"/>
    <n v="-14000"/>
    <n v="-14000"/>
    <x v="0"/>
    <n v="1"/>
    <n v="-14000"/>
    <n v="-14000"/>
    <n v="1"/>
    <m/>
    <s v="Cora"/>
    <s v="Denis Paganini Agostinho"/>
    <n v="100"/>
    <m/>
    <s v="Denis Paganini Agostinho"/>
    <m/>
    <s v="Fornecedor Projeto Coca-Cola Metaverse"/>
    <m/>
    <s v="Cora"/>
    <s v="Coca-Cola"/>
    <x v="121"/>
    <s v="Fornecedores"/>
    <s v="Suppliers"/>
    <s v="Partnerships &amp; Suppliers"/>
    <s v="Partnerships &amp; Suppliers"/>
    <x v="2"/>
    <m/>
    <m/>
    <n v="0"/>
    <n v="0"/>
  </r>
  <r>
    <s v="4113"/>
    <d v="2022-11-14T00:00:00"/>
    <x v="163"/>
    <d v="2022-11-14T00:00:00"/>
    <n v="-750"/>
    <n v="-750"/>
    <x v="0"/>
    <n v="1"/>
    <n v="-750"/>
    <n v="-750"/>
    <n v="1"/>
    <m/>
    <s v="Cora"/>
    <s v="Vtex Brasil Tecnologia para e-Commerce Ltda"/>
    <n v="100"/>
    <m/>
    <s v="Vtex Brasil Tecnologia para e-Commerce Ltda"/>
    <m/>
    <s v="Pagamento para Vtex"/>
    <m/>
    <s v="Cora"/>
    <s v="Lumx Protocol"/>
    <x v="25"/>
    <s v="Fornecedores"/>
    <s v="Suppliers"/>
    <s v="Partnerships &amp; Suppliers"/>
    <s v="Partnerships &amp; Suppliers"/>
    <x v="2"/>
    <m/>
    <m/>
    <n v="0"/>
    <n v="0"/>
  </r>
  <r>
    <s v="4114"/>
    <d v="2022-11-14T00:00:00"/>
    <x v="163"/>
    <d v="2022-11-14T00:00:00"/>
    <n v="-393.15"/>
    <n v="-393.15"/>
    <x v="0"/>
    <n v="1"/>
    <n v="-393.15"/>
    <n v="-393.15"/>
    <n v="1"/>
    <m/>
    <s v="Conta Simples"/>
    <s v="Lumx Studios S/A"/>
    <n v="100"/>
    <s v="Conselho"/>
    <s v="Lumx Studios S/A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15"/>
    <d v="2022-11-14T00:00:00"/>
    <x v="163"/>
    <d v="2022-11-14T00:00:00"/>
    <n v="-80"/>
    <n v="-80"/>
    <x v="0"/>
    <n v="1"/>
    <n v="-80"/>
    <n v="-80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116"/>
    <d v="2022-11-14T00:00:00"/>
    <x v="163"/>
    <d v="2022-11-14T00:00:00"/>
    <n v="-143215.1"/>
    <n v="-143215.1"/>
    <x v="0"/>
    <n v="1"/>
    <n v="-143215.1"/>
    <n v="-143215.1"/>
    <n v="1"/>
    <m/>
    <s v="Cor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22"/>
    <s v="Parceiros"/>
    <s v="Partners"/>
    <s v="Partnerships &amp; Suppliers"/>
    <s v="Partnerships &amp; Suppliers"/>
    <x v="2"/>
    <m/>
    <m/>
    <n v="0"/>
    <n v="0"/>
  </r>
  <r>
    <s v="4117"/>
    <d v="2022-11-14T00:00:00"/>
    <x v="163"/>
    <d v="2022-11-14T00:00:00"/>
    <n v="-21000"/>
    <n v="-21000"/>
    <x v="0"/>
    <n v="1"/>
    <n v="-21000"/>
    <n v="-21000"/>
    <n v="1"/>
    <m/>
    <s v="Cora"/>
    <s v="Jessica Larissa Monteiro Duarte 07858198947"/>
    <n v="100"/>
    <m/>
    <s v="Jessica Larissa Monteiro Duarte 07858198947"/>
    <m/>
    <s v="Fornecedor Projeto Coca-Cola Metaverse"/>
    <m/>
    <s v="Cora"/>
    <s v="Coca-Cola"/>
    <x v="120"/>
    <s v="Fornecedores"/>
    <s v="Suppliers"/>
    <s v="Partnerships &amp; Suppliers"/>
    <s v="Partnerships &amp; Suppliers"/>
    <x v="2"/>
    <m/>
    <m/>
    <n v="0"/>
    <n v="0"/>
  </r>
  <r>
    <s v="4118"/>
    <d v="2022-11-14T00:00:00"/>
    <x v="163"/>
    <d v="2022-11-14T00:00:00"/>
    <n v="-1026.23"/>
    <n v="-1026.23"/>
    <x v="0"/>
    <n v="1"/>
    <n v="-1026.23"/>
    <n v="-1026.23"/>
    <n v="1"/>
    <m/>
    <s v="Cora"/>
    <s v="Municipio de Rio de Janeiro"/>
    <n v="100"/>
    <m/>
    <s v="Municipio de Rio de Janeiro"/>
    <m/>
    <s v="Taxa de Alvara"/>
    <m/>
    <s v="Cora"/>
    <m/>
    <x v="124"/>
    <s v="Corporate/Societário"/>
    <s v="Legal"/>
    <s v="Operating Costs"/>
    <s v="Operating Costs"/>
    <x v="1"/>
    <m/>
    <m/>
    <n v="0"/>
    <n v="0"/>
  </r>
  <r>
    <s v="4120"/>
    <d v="2022-11-14T00:00:00"/>
    <x v="163"/>
    <d v="2022-11-14T00:00:00"/>
    <n v="-14.38"/>
    <n v="-14.38"/>
    <x v="0"/>
    <n v="1"/>
    <n v="-14.38"/>
    <n v="-14.38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720"/>
    <d v="2022-11-14T00:00:00"/>
    <x v="163"/>
    <d v="2022-11-1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81"/>
    <d v="2022-11-14T00:00:00"/>
    <x v="163"/>
    <d v="2022-11-1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e7c322c-96b8-46e4-b2d3-ed97ff35e675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e3b9ebcad65e88d72bb5ccf36c59baa3f9225265d5ccbe9259452fdcc18b672"/>
    <n v="1"/>
    <n v="1"/>
  </r>
  <r>
    <s v="2fa1426f-044f-4aeb-8eb0-8fd890785bf9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aebdb9cf376e87c3086b40ebf5dfdff30e63fad2e9d2263a60b734154ac9832"/>
    <n v="1"/>
    <n v="1"/>
  </r>
  <r>
    <s v="67b83b2f-0872-4ebb-9c4b-c369bed17e5a"/>
    <d v="2022-11-14T00:00:00"/>
    <x v="163"/>
    <d v="2022-11-14T00:00:00"/>
    <n v="0.000225"/>
    <n v="0.000225"/>
    <x v="3"/>
    <n v="6582.131495227996"/>
    <n v="1.480979586426299"/>
    <n v="1.4809795864262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768e591ac065a198c1359a0233c6bc5069e8c0b7d0f1234a1eba2648c642b42"/>
    <n v="1"/>
    <n v="1"/>
  </r>
  <r>
    <s v="e1829614-7d08-48d1-ac37-3eebaa28b803"/>
    <d v="2022-11-14T00:00:00"/>
    <x v="163"/>
    <d v="2022-11-14T00:00:00"/>
    <n v="-0.008022672"/>
    <n v="-0.008022672"/>
    <x v="1"/>
    <n v="4.861081654294804"/>
    <n v="-0.0389988636776246"/>
    <n v="-0.03899886367762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7508a508f08b9e68edd532647e751bc899fe157510c2e561b84583a01c6d40"/>
    <n v="1"/>
    <n v="1"/>
  </r>
  <r>
    <s v="96e838d5-6be2-4462-a5ac-4d9f40d141ff"/>
    <d v="2022-11-14T00:00:00"/>
    <x v="163"/>
    <d v="2022-11-14T00:00:00"/>
    <n v="-0.004737196799999999"/>
    <n v="-0.004737196799999999"/>
    <x v="1"/>
    <n v="4.861081654294804"/>
    <n v="-0.02302790045726405"/>
    <n v="-0.02302790045726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213015b121e234d698bbbdd434a98088a27e6c761e320b22a2672ff6569e04"/>
    <n v="1"/>
    <n v="1"/>
  </r>
  <r>
    <s v="ebffc5e6-f58c-4707-b0a7-c53161b44147"/>
    <d v="2022-11-14T00:00:00"/>
    <x v="163"/>
    <d v="2022-11-14T00:00:00"/>
    <n v="-0.0046607904"/>
    <n v="-0.0046607904"/>
    <x v="1"/>
    <n v="4.861081654294804"/>
    <n v="-0.02265648270795334"/>
    <n v="-0.02265648270795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a46e2106394c861fab02575f4b87440ad84bc7c11ad32518e6780285db3f8d"/>
    <n v="1"/>
    <n v="1"/>
  </r>
  <r>
    <s v="ed422b6a-84b7-41ed-a8fc-ec33ab468055"/>
    <d v="2022-11-14T00:00:00"/>
    <x v="163"/>
    <d v="2022-11-14T00:00:00"/>
    <n v="-0.005823799"/>
    <n v="-0.005823799"/>
    <x v="1"/>
    <n v="4.861081654294804"/>
    <n v="-0.02830996247720042"/>
    <n v="-0.028309962477200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1753358164a979ebd9575723a9bd98998b3309690dce3718975edb25555a4"/>
    <n v="1"/>
    <n v="1"/>
  </r>
  <r>
    <s v="4215755a-f21a-410f-b2c3-6141f9fb3225"/>
    <d v="2022-11-14T00:00:00"/>
    <x v="163"/>
    <d v="2022-11-14T00:00:00"/>
    <n v="-0.0080761188"/>
    <n v="-0.0080761188"/>
    <x v="1"/>
    <n v="4.861081654294804"/>
    <n v="-0.03925867293658537"/>
    <n v="-0.039258672936585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62502feea3d15bb9cffce70bb578fab84c1fb3e7b17b73fd7c4a178a8ab9f6"/>
    <n v="1"/>
    <n v="1"/>
  </r>
  <r>
    <s v="55344a9f-c9ff-4b2d-8ae0-ed80f22476dd"/>
    <d v="2022-11-14T00:00:00"/>
    <x v="163"/>
    <d v="2022-11-14T00:00:00"/>
    <n v="-0.009824472000000001"/>
    <n v="-0.009824472000000001"/>
    <x v="1"/>
    <n v="4.861081654294804"/>
    <n v="-0.04775756060233298"/>
    <n v="-0.04775756060233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7683e768575df044f74af2f3f29ced64d691ed7241fd469981cfce49876633"/>
    <n v="1"/>
    <n v="1"/>
  </r>
  <r>
    <s v="b373b520-886d-487f-a8b1-2c55baa3fdd3"/>
    <d v="2022-11-14T00:00:00"/>
    <x v="163"/>
    <d v="2022-11-14T00:00:00"/>
    <n v="-0.0057219756"/>
    <n v="-0.0057219756"/>
    <x v="1"/>
    <n v="4.861081654294804"/>
    <n v="-0.0278149906154825"/>
    <n v="-0.0278149906154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92e97901104eb437c2e180fe9dd5f051f1eacb42c9365d51983c1e4c53c3bc"/>
    <n v="1"/>
    <n v="1"/>
  </r>
  <r>
    <s v="2a3cb61d-55be-4806-abd7-405a44c0979b"/>
    <d v="2022-11-14T00:00:00"/>
    <x v="163"/>
    <d v="2022-11-14T00:00:00"/>
    <n v="-0.0054475707"/>
    <n v="-0.0054475707"/>
    <x v="1"/>
    <n v="4.861081654294804"/>
    <n v="-0.0264810859902439"/>
    <n v="-0.0264810859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3bf84cbebdb3dc2f9c768febc8a29491d6f28520b80105e7a75b8e0701b4be"/>
    <n v="1"/>
    <n v="1"/>
  </r>
  <r>
    <s v="8562fa9b-e6df-4274-99d7-d66d93b083ec"/>
    <d v="2022-11-14T00:00:00"/>
    <x v="163"/>
    <d v="2022-11-14T00:00:00"/>
    <n v="-0.005549091500000001"/>
    <n v="-0.005549091500000001"/>
    <x v="1"/>
    <n v="4.861081654294804"/>
    <n v="-0.02697458688865324"/>
    <n v="-0.026974586888653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fba4e78ac9fa852aeb40b48cb82c31772c93d43186a26e33533de87e4ace6"/>
    <n v="1"/>
    <n v="1"/>
  </r>
  <r>
    <s v="d24ddce8-d1ad-4a1a-87f8-7f010cd99622"/>
    <d v="2022-11-14T00:00:00"/>
    <x v="163"/>
    <d v="2022-11-14T00:00:00"/>
    <n v="-0.005342842899999999"/>
    <n v="-0.005342842899999999"/>
    <x v="1"/>
    <n v="4.861081654294804"/>
    <n v="-0.02597199560296925"/>
    <n v="-0.02597199560296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c29dd993af85c85ddf742ef2a109f4bb5cf7c495f724b82a24036b97602a3"/>
    <n v="1"/>
    <n v="1"/>
  </r>
  <r>
    <s v="7642f568-e6d8-468e-bbe3-27e2bfb6368f"/>
    <d v="2022-11-14T00:00:00"/>
    <x v="163"/>
    <d v="2022-11-14T00:00:00"/>
    <n v="-0.0340224938"/>
    <n v="-0.0340224938"/>
    <x v="1"/>
    <n v="4.861081654294804"/>
    <n v="-0.1653861204445387"/>
    <n v="-0.16538612044453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5549870bf3c6d8d5c47a9129d6961379687a5f9ed1ea6b3b1d78579314d80f"/>
    <n v="1"/>
    <n v="1"/>
  </r>
  <r>
    <s v="62383b10-4c58-4363-aefe-4ed94148815b"/>
    <d v="2022-11-14T00:00:00"/>
    <x v="163"/>
    <d v="2022-11-14T00:00:00"/>
    <n v="-0.0499678404"/>
    <n v="-0.0499678404"/>
    <x v="1"/>
    <n v="4.861081654294804"/>
    <n v="-0.2428977522731707"/>
    <n v="-0.2428977522731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9a2868ec2810a09fc00087b22d92d403a7660acfa60700c272273a03266d82"/>
    <n v="1"/>
    <n v="1"/>
  </r>
  <r>
    <s v="48af2362-a93a-4b1d-9881-0adb467f02c1"/>
    <d v="2022-11-14T00:00:00"/>
    <x v="163"/>
    <d v="2022-11-14T00:00:00"/>
    <n v="-0.0053751892"/>
    <n v="-0.0053751892"/>
    <x v="1"/>
    <n v="4.861081654294804"/>
    <n v="-0.02612923360848356"/>
    <n v="-0.026129233608483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bddeda63b73b7de2090201aea7a5ba44b72cc2b546c7adaa89ecec899f17df"/>
    <n v="1"/>
    <n v="1"/>
  </r>
  <r>
    <s v="81d0c6a5-6f6b-440c-814f-c10bc765be34"/>
    <d v="2022-11-14T00:00:00"/>
    <x v="163"/>
    <d v="2022-11-14T00:00:00"/>
    <n v="-0.0117332292"/>
    <n v="-0.0117332292"/>
    <x v="1"/>
    <n v="4.861081654294804"/>
    <n v="-0.05703618520975609"/>
    <n v="-0.057036185209756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0a5830fb50ba54bbfdadff171f4a9b3144b51cfc29c0d1c024c80b79fac06c"/>
    <n v="1"/>
    <n v="1"/>
  </r>
  <r>
    <s v="39ba742f-0ade-4852-ac6e-b3e44c45c607"/>
    <d v="2022-11-14T00:00:00"/>
    <x v="163"/>
    <d v="2022-11-14T00:00:00"/>
    <n v="-0.0078359008"/>
    <n v="-0.0078359008"/>
    <x v="1"/>
    <n v="4.861081654294804"/>
    <n v="-0.03809095362375398"/>
    <n v="-0.03809095362375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1f90901ae376b7c44c1ed2c526a09012f877f6e5a12da2a0905f989254e4f"/>
    <n v="1"/>
    <n v="1"/>
  </r>
  <r>
    <s v="ab8620a3-1a46-450b-86e4-bac457d283ad"/>
    <d v="2022-11-14T00:00:00"/>
    <x v="163"/>
    <d v="2022-11-14T00:00:00"/>
    <n v="-0.0060789616"/>
    <n v="-0.0060789616"/>
    <x v="1"/>
    <n v="4.861081654294804"/>
    <n v="-0.02955032871092259"/>
    <n v="-0.02955032871092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0ccc3520c4aff7d1884cc3d9c84da53524278d16f91ae8e8676584f6b50d"/>
    <n v="1"/>
    <n v="1"/>
  </r>
  <r>
    <s v="53be2d1a-aac0-4594-ab49-8cf04b094c3b"/>
    <d v="2022-11-14T00:00:00"/>
    <x v="163"/>
    <d v="2022-11-14T00:00:00"/>
    <n v="-0.0060075644"/>
    <n v="-0.0060075644"/>
    <x v="1"/>
    <n v="4.861081654294804"/>
    <n v="-0.02920326109183457"/>
    <n v="-0.029203261091834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e9aa62e2d4478551d7b0a30fb9c351bd668e97e2f80655445800c67b136f3c"/>
    <n v="1"/>
    <n v="1"/>
  </r>
  <r>
    <s v="50f1d1cf-863b-4b65-9317-87af642bff93"/>
    <d v="2022-11-14T00:00:00"/>
    <x v="163"/>
    <d v="2022-11-14T00:00:00"/>
    <n v="-0.013833164"/>
    <n v="-0.013833164"/>
    <x v="1"/>
    <n v="4.861081654294804"/>
    <n v="-0.06724413974125132"/>
    <n v="-0.067244139741251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6f4e6f24c4f5fb7e0430f167b47ad72965c88454c78b3376b64a7b145dd4b"/>
    <n v="1"/>
    <n v="1"/>
  </r>
  <r>
    <s v="13a28be9-bb1a-45b5-8b8f-46b3b1a30e6f"/>
    <d v="2022-11-14T00:00:00"/>
    <x v="163"/>
    <d v="2022-11-14T00:00:00"/>
    <n v="-0.009688480000000001"/>
    <n v="-0.009688480000000001"/>
    <x v="1"/>
    <n v="4.861081654294804"/>
    <n v="-0.04709649238600212"/>
    <n v="-0.047096492386002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989ea78d9d39dee8266a491e9d9c7188b3a80b9fe5cc8d750e8bd686c115d"/>
    <n v="1"/>
    <n v="1"/>
  </r>
  <r>
    <s v="fa98e870-7653-43b5-b50d-4dd377bcb4ad"/>
    <d v="2022-11-14T00:00:00"/>
    <x v="163"/>
    <d v="2022-11-14T00:00:00"/>
    <n v="-0.0106411754"/>
    <n v="-0.0106411754"/>
    <x v="1"/>
    <n v="4.861081654294804"/>
    <n v="-0.05172762251707316"/>
    <n v="-0.051727622517073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556103b82d748507b56e511b9de78547dd85cf14663be3a6a3bf7ffe0e3ef4"/>
    <n v="1"/>
    <n v="1"/>
  </r>
  <r>
    <s v="f0128885-4af0-4461-aa52-0faeb21603d7"/>
    <d v="2022-11-14T00:00:00"/>
    <x v="163"/>
    <d v="2022-11-14T00:00:00"/>
    <n v="-0.0139300351"/>
    <n v="-0.0139300351"/>
    <x v="1"/>
    <n v="4.861081654294804"/>
    <n v="-0.06771503806829268"/>
    <n v="-0.0677150380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b05df9629c8695e4a752f7c6cbc0bf3cad5ea52856141b19234cf4580d298"/>
    <n v="1"/>
    <n v="1"/>
  </r>
  <r>
    <s v="3b5da9a1-9c17-439f-8ba4-ae1b2c88aff2"/>
    <d v="2022-11-14T00:00:00"/>
    <x v="163"/>
    <d v="2022-11-14T00:00:00"/>
    <n v="-0.0146005512"/>
    <n v="-0.0146005512"/>
    <x v="1"/>
    <n v="4.861081654294804"/>
    <n v="-0.07097447158091198"/>
    <n v="-0.070974471580911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5c2761c522c0604a8c493b38737097ce68576e2eb268a950f5ff528f34845"/>
    <n v="1"/>
    <n v="1"/>
  </r>
  <r>
    <s v="a37b4710-db1e-4ad4-b4fa-f6264f35ee6f"/>
    <d v="2022-11-14T00:00:00"/>
    <x v="163"/>
    <d v="2022-11-14T00:00:00"/>
    <n v="-0.0071618412"/>
    <n v="-0.0071618412"/>
    <x v="1"/>
    <n v="4.861081654294804"/>
    <n v="-0.03481429486829268"/>
    <n v="-0.0348142948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f0229fc70cc35017a104748cd6bec7fdc22dfc1b53742fc1d7f582e10df94a"/>
    <n v="1"/>
    <n v="1"/>
  </r>
  <r>
    <s v="d1a9e396-c6f5-4edf-838a-30b4bfc74345"/>
    <d v="2022-11-14T00:00:00"/>
    <x v="163"/>
    <d v="2022-11-14T00:00:00"/>
    <n v="-0.0077840579"/>
    <n v="-0.0077840579"/>
    <x v="1"/>
    <n v="4.861081654294804"/>
    <n v="-0.03783894105365854"/>
    <n v="-0.0378389410536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f1721fa66947d39eb1e73b525058bf8a997a43fca64269372e0d8de876460a"/>
    <n v="1"/>
    <n v="1"/>
  </r>
  <r>
    <s v="f9eb663a-6706-46c6-9606-a2691ed8077b"/>
    <d v="2022-11-14T00:00:00"/>
    <x v="163"/>
    <d v="2022-11-14T00:00:00"/>
    <n v="-0.0111876976"/>
    <n v="-0.0111876976"/>
    <x v="1"/>
    <n v="4.861081654294804"/>
    <n v="-0.054384311557158"/>
    <n v="-0.0543843115571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a19136b44f6fd7bc12d592253b53e3e1bbaa6e911caec6cc909e70967a1b8"/>
    <n v="1"/>
    <n v="1"/>
  </r>
  <r>
    <s v="7f76d3ed-e8a6-4487-8af3-2629d6d121dc"/>
    <d v="2022-11-14T00:00:00"/>
    <x v="163"/>
    <d v="2022-11-14T00:00:00"/>
    <n v="-0.0045674048"/>
    <n v="-0.0045674048"/>
    <x v="1"/>
    <n v="4.861081654294804"/>
    <n v="-0.02220252768101803"/>
    <n v="-0.022202527681018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60fa1821cbab8f942ba8d4bc3e90fc03b9658fecefc44768c618d96f5cee0"/>
    <n v="1"/>
    <n v="1"/>
  </r>
  <r>
    <s v="28c21162-2388-4824-966b-ca0cb9005478"/>
    <d v="2022-11-14T00:00:00"/>
    <x v="163"/>
    <d v="2022-11-14T00:00:00"/>
    <n v="-0.0190826324"/>
    <n v="-0.0190826324"/>
    <x v="1"/>
    <n v="4.861081654294804"/>
    <n v="-0.09276223427529162"/>
    <n v="-0.09276223427529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eccc4eb4847ae2db95edf8ff5a798a7394eef77e1287e2784cc413f691ae7"/>
    <n v="1"/>
    <n v="1"/>
  </r>
  <r>
    <s v="0045efdd-bc6b-4093-be18-c59c4a4d5fd5"/>
    <d v="2022-11-14T00:00:00"/>
    <x v="163"/>
    <d v="2022-11-14T00:00:00"/>
    <n v="-0.005483161699999999"/>
    <n v="-0.005483161699999999"/>
    <x v="1"/>
    <n v="4.861081654294804"/>
    <n v="-0.0266540967474019"/>
    <n v="-0.02665409674740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5d7b89171e753aeba7a4a57f2cbdbef66580dc6e56769547ccb25ee79b4"/>
    <n v="1"/>
    <n v="1"/>
  </r>
  <r>
    <s v="923b3d93-0896-4a24-96bf-b21cd4fe698e"/>
    <d v="2022-11-14T00:00:00"/>
    <x v="163"/>
    <d v="2022-11-14T00:00:00"/>
    <n v="-0.009130077700000001"/>
    <n v="-0.009130077700000001"/>
    <x v="1"/>
    <n v="4.861081654294804"/>
    <n v="-0.0443820532097561"/>
    <n v="-0.0443820532097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29ae3ebe24a19cc500d32aab8760b4ca8263f498e91a416bd9cd446b00efdd"/>
    <n v="1"/>
    <n v="1"/>
  </r>
  <r>
    <s v="96caa8f4-59a9-4bdf-98b3-a0455f4b50ca"/>
    <d v="2022-11-14T00:00:00"/>
    <x v="163"/>
    <d v="2022-11-14T00:00:00"/>
    <n v="-0.0113141853"/>
    <n v="-0.0113141853"/>
    <x v="1"/>
    <n v="4.861081654294804"/>
    <n v="-0.05499917859512195"/>
    <n v="-0.054999178595121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19b4e2ed82ef85cb41604743973cebe343a5b16ca7b5d72323a2c076674ec"/>
    <n v="1"/>
    <n v="1"/>
  </r>
  <r>
    <s v="0e0e875a-8a85-4d7a-be75-8d7a75bc0bca"/>
    <d v="2022-11-14T00:00:00"/>
    <x v="163"/>
    <d v="2022-11-14T00:00:00"/>
    <n v="-0.0288342692"/>
    <n v="-0.0288342692"/>
    <x v="1"/>
    <n v="4.861081654294804"/>
    <n v="-0.1401657370231177"/>
    <n v="-0.14016573702311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b22aeaaffb0fa4be8993a8319f647128a729091c5d33818ccd353f09b5dea"/>
    <n v="1"/>
    <n v="1"/>
  </r>
  <r>
    <s v="25336c70-896e-451c-8cba-e812006b8b41"/>
    <d v="2022-11-14T00:00:00"/>
    <x v="163"/>
    <d v="2022-11-14T00:00:00"/>
    <n v="-0.007885644299999999"/>
    <n v="-0.007885644299999999"/>
    <x v="1"/>
    <n v="4.861081654294804"/>
    <n v="-0.03833276083902439"/>
    <n v="-0.03833276083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9f83d10f92618d578f087df29716839d63da058526702bc81020958ffe2aaa"/>
    <n v="1"/>
    <n v="1"/>
  </r>
  <r>
    <s v="5e9f9834-322b-4de2-a515-ced3d4397361"/>
    <d v="2022-11-14T00:00:00"/>
    <x v="163"/>
    <d v="2022-11-14T00:00:00"/>
    <n v="-0.0057729736"/>
    <n v="-0.0057729736"/>
    <x v="1"/>
    <n v="4.861081654294804"/>
    <n v="-0.02806289605768823"/>
    <n v="-0.028062896057688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ca2d217f0a978ac7a9f31cd1e7934e1872915df48684e7297773b94c619df7"/>
    <n v="1"/>
    <n v="1"/>
  </r>
  <r>
    <s v="04a4a77b-874b-4905-992b-46249036eefc"/>
    <d v="2022-11-14T00:00:00"/>
    <x v="163"/>
    <d v="2022-11-14T00:00:00"/>
    <n v="-0.0124537116"/>
    <n v="-0.0124537116"/>
    <x v="1"/>
    <n v="4.861081654294804"/>
    <n v="-0.06053850898663838"/>
    <n v="-0.060538508986638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842831433b0f852b2ca839a8798d85118ec727d08aa9400506e4b55646782"/>
    <n v="1"/>
    <n v="1"/>
  </r>
  <r>
    <s v="3d8b2aad-7190-4ce4-b308-0fd7a1523073"/>
    <d v="2022-11-14T00:00:00"/>
    <x v="163"/>
    <d v="2022-11-14T00:00:00"/>
    <n v="-0.0076951698"/>
    <n v="-0.0076951698"/>
    <x v="1"/>
    <n v="4.861081654294804"/>
    <n v="-0.03740684874146342"/>
    <n v="-0.03740684874146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1527f63593c34b4792d986f53d78f97253a50023172d5d6d285f73fb3585b9"/>
    <n v="1"/>
    <n v="1"/>
  </r>
  <r>
    <s v="fea838f0-5a5f-4327-b348-346446df2b23"/>
    <d v="2022-11-14T00:00:00"/>
    <x v="163"/>
    <d v="2022-11-14T00:00:00"/>
    <n v="-0.0093900752"/>
    <n v="-0.0093900752"/>
    <x v="1"/>
    <n v="4.861081654294804"/>
    <n v="-0.04564592228716861"/>
    <n v="-0.04564592228716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3ae85ce5d6a8de3cc035fc74b6925e186a4d2a66e590c5e2302517494e40"/>
    <n v="1"/>
    <n v="1"/>
  </r>
  <r>
    <s v="8c638fde-dbcc-499a-82d4-de6ffcec3d01"/>
    <d v="2022-11-14T00:00:00"/>
    <x v="163"/>
    <d v="2022-11-14T00:00:00"/>
    <n v="-0.0047456864"/>
    <n v="-0.0047456864"/>
    <x v="1"/>
    <n v="4.861081654294804"/>
    <n v="-0.02306916909607635"/>
    <n v="-0.023069169096076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48b899bd3a9e4ac867b20315aae37a34298a910046b89bd8f4264e420ce2e"/>
    <n v="1"/>
    <n v="1"/>
  </r>
  <r>
    <s v="18051012-c33d-4545-9029-b2df21cc8e1e"/>
    <d v="2022-11-14T00:00:00"/>
    <x v="163"/>
    <d v="2022-11-14T00:00:00"/>
    <n v="-0.005206303000000001"/>
    <n v="-0.005206303000000001"/>
    <x v="1"/>
    <n v="4.861081654294804"/>
    <n v="-0.025308264"/>
    <n v="-0.0253082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f8a1df8f36403f8eb0c9a3b4b817ba82b1d8414ce41b0a0e90219b2b579"/>
    <n v="1"/>
    <n v="1"/>
  </r>
  <r>
    <s v="cbd8de7a-c2af-4aee-badf-61379498fda9"/>
    <d v="2022-11-14T00:00:00"/>
    <x v="163"/>
    <d v="2022-11-14T00:00:00"/>
    <n v="-0.0055893808"/>
    <n v="-0.0055893808"/>
    <x v="1"/>
    <n v="4.861081654294804"/>
    <n v="-0.02717043646574761"/>
    <n v="-0.027170436465747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66c41128017c8b164baa255e03bb4e4a04423727c6950f562c9aedd44deaa"/>
    <n v="1"/>
    <n v="1"/>
  </r>
  <r>
    <s v="4275cab3-e1f4-4e11-83ac-6e93a3da20f0"/>
    <d v="2022-11-14T00:00:00"/>
    <x v="163"/>
    <d v="2022-11-14T00:00:00"/>
    <n v="-0.0030392768"/>
    <n v="-0.0030392768"/>
    <x v="1"/>
    <n v="4.861081654294804"/>
    <n v="-0.01477417269480382"/>
    <n v="-0.014774172694803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5e197cb95aa4219489c8315d17d9b048b09272af0252370e12aa480b42bb20"/>
    <n v="1"/>
    <n v="1"/>
  </r>
  <r>
    <s v="3dd1f75c-14c5-4d54-affc-1af2d60285da"/>
    <d v="2022-11-14T00:00:00"/>
    <x v="163"/>
    <d v="2022-11-14T00:00:00"/>
    <n v="-0.0103117956"/>
    <n v="-0.0103117956"/>
    <x v="1"/>
    <n v="4.861081654294804"/>
    <n v="-0.05012648041399788"/>
    <n v="-0.0501264804139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a906a5839ac6ee4ac1f9ba4584f3cedc5e8204a3c3ca5c3631a6d03da6350"/>
    <n v="1"/>
    <n v="1"/>
  </r>
  <r>
    <s v="6d7a4288-3fde-417a-9096-fd9b64f812c6"/>
    <d v="2022-11-14T00:00:00"/>
    <x v="163"/>
    <d v="2022-11-14T00:00:00"/>
    <n v="-0.005160997600000001"/>
    <n v="-0.005160997600000001"/>
    <x v="1"/>
    <n v="4.861081654294804"/>
    <n v="-0.02508803075121951"/>
    <n v="-0.025088030751219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3f72e129802f7dce79ace9cae1b7480eeacb72635ee561e6fc607f071e6c6"/>
    <n v="1"/>
    <n v="1"/>
  </r>
  <r>
    <s v="991cc29e-ec5c-42e9-9b4b-d9846a8c4c84"/>
    <d v="2022-11-14T00:00:00"/>
    <x v="163"/>
    <d v="2022-11-14T00:00:00"/>
    <n v="-0.0111277636"/>
    <n v="-0.0111277636"/>
    <x v="1"/>
    <n v="4.861081654294804"/>
    <n v="-0.0540929674892895"/>
    <n v="-0.0540929674892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a9d36e56da7bf25730bf4473fc9cb40353df40a6a597ee7a59ebd6390add11"/>
    <n v="1"/>
    <n v="1"/>
  </r>
  <r>
    <s v="49df8f2d-c94d-4ffe-a34e-01ec36783ebc"/>
    <d v="2022-11-14T00:00:00"/>
    <x v="163"/>
    <d v="2022-11-14T00:00:00"/>
    <n v="-0.0059512096"/>
    <n v="-0.0059512096"/>
    <x v="1"/>
    <n v="4.861081654294804"/>
    <n v="-0.02892931580742312"/>
    <n v="-0.02892931580742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407653cd02040a9304dce6fd2bce44b356fac526b6807aa6adff6b704fdd7"/>
    <n v="1"/>
    <n v="1"/>
  </r>
  <r>
    <s v="f046376f-f6aa-46f8-8cb3-55d09bff6896"/>
    <d v="2022-11-14T00:00:00"/>
    <x v="163"/>
    <d v="2022-11-14T00:00:00"/>
    <n v="-0.015448716"/>
    <n v="-0.015448716"/>
    <x v="1"/>
    <n v="4.861081654294804"/>
    <n v="-0.07509746993001061"/>
    <n v="-0.075097469930010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cf7819bb557cf92a458c92c656eb8eb7b241076dd9aa20c1bac436d88b7bbf"/>
    <n v="1"/>
    <n v="1"/>
  </r>
  <r>
    <s v="6a441d1c-cf11-419d-bc6f-47c874ed3423"/>
    <d v="2022-11-14T00:00:00"/>
    <x v="163"/>
    <d v="2022-11-14T00:00:00"/>
    <n v="-0.0070785224"/>
    <n v="-0.0070785224"/>
    <x v="1"/>
    <n v="4.861081654294804"/>
    <n v="-0.03440927537815482"/>
    <n v="-0.034409275378154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16ac32fe9e2fecb703440f9b4707c0953097636a535e85bc4a2eac10a82e7"/>
    <n v="1"/>
    <n v="1"/>
  </r>
  <r>
    <s v="969d49b6-bf0d-4e25-bb18-36ac9ded4370"/>
    <d v="2022-11-14T00:00:00"/>
    <x v="163"/>
    <d v="2022-11-14T00:00:00"/>
    <n v="-0.0056709776"/>
    <n v="-0.0056709776"/>
    <x v="1"/>
    <n v="4.861081654294804"/>
    <n v="-0.02756708517327678"/>
    <n v="-0.02756708517327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082aebb6644518a94c47c83fff27ffa90b76b068d0e7de8307d644f893ae"/>
    <n v="1"/>
    <n v="1"/>
  </r>
  <r>
    <s v="7a1dd054-1b1d-4d28-83eb-f471ec3aa653"/>
    <d v="2022-11-14T00:00:00"/>
    <x v="163"/>
    <d v="2022-11-14T00:00:00"/>
    <n v="-0.0055383828"/>
    <n v="-0.0055383828"/>
    <x v="1"/>
    <n v="4.861081654294804"/>
    <n v="-0.02692253102354189"/>
    <n v="-0.026922531023541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eabf5ec007755aeed55b310ddcc8b4c5132493819b04db7a2f0e852408aca9"/>
    <n v="1"/>
    <n v="1"/>
  </r>
  <r>
    <s v="83caca17-0f54-4095-8333-d6a98dbe61f1"/>
    <d v="2022-11-14T00:00:00"/>
    <x v="163"/>
    <d v="2022-11-14T00:00:00"/>
    <n v="-0.0032332732"/>
    <n v="-0.0032332732"/>
    <x v="1"/>
    <n v="4.861081654294804"/>
    <n v="-0.01571720503584306"/>
    <n v="-0.015717205035843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fe04188ab2d5fb028b087d7575fd95705d29261b6ca97d54bcbe4004fcff47"/>
    <n v="1"/>
    <n v="1"/>
  </r>
  <r>
    <s v="820023b2-c43e-4b21-b014-31d2ce6d524d"/>
    <d v="2022-11-14T00:00:00"/>
    <x v="163"/>
    <d v="2022-11-14T00:00:00"/>
    <n v="-0.0047626656"/>
    <n v="-0.0047626656"/>
    <x v="1"/>
    <n v="4.861081654294804"/>
    <n v="-0.02315170637370096"/>
    <n v="-0.023151706373700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3d4a448b140e7e129133c4eaca8afb453b4fc5ab29f4b23de7f22265b4e11"/>
    <n v="1"/>
    <n v="1"/>
  </r>
  <r>
    <s v="23da6034-5f52-49d0-bf0e-b32dfd8e9ac7"/>
    <d v="2022-11-14T00:00:00"/>
    <x v="163"/>
    <d v="2022-11-14T00:00:00"/>
    <n v="-0.0037948512"/>
    <n v="-0.0037948512"/>
    <x v="1"/>
    <n v="4.861081654294804"/>
    <n v="-0.01844708154909862"/>
    <n v="-0.01844708154909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7fdb7c269d7c561dee3748b38bac3c45de6510cc02e99cf8351aa098bb231"/>
    <n v="1"/>
    <n v="1"/>
  </r>
  <r>
    <s v="10f8db81-cd66-43a8-934f-4fcae6a7c8f8"/>
    <d v="2022-11-14T00:00:00"/>
    <x v="163"/>
    <d v="2022-11-14T00:00:00"/>
    <n v="-0.0099571504"/>
    <n v="-0.0099571504"/>
    <x v="1"/>
    <n v="4.861081654294804"/>
    <n v="-0.04840252113849416"/>
    <n v="-0.048402521138494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c438d852efcfa0affc67170c86bd285ee150a9e313509d5683f28dcb8a5aec"/>
    <n v="1"/>
    <n v="1"/>
  </r>
  <r>
    <s v="301fddb9-179a-4bbd-8366-c78357e6feb8"/>
    <d v="2022-11-14T00:00:00"/>
    <x v="163"/>
    <d v="2022-11-14T00:00:00"/>
    <n v="-0.0036616564"/>
    <n v="-0.0036616564"/>
    <x v="1"/>
    <n v="4.861081654294804"/>
    <n v="-0.01779961075037115"/>
    <n v="-0.01779961075037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002467d2439e8832a0a10a70fa99fb22882dc2f9ec7cc4083fd161a522e46e"/>
    <n v="1"/>
    <n v="1"/>
  </r>
  <r>
    <s v="854550e6-e2af-4e73-882a-04430019da04"/>
    <d v="2022-11-13T00:00:00"/>
    <x v="164"/>
    <d v="2022-11-13T00:00:00"/>
    <n v="0.0001425"/>
    <n v="0.0001425"/>
    <x v="3"/>
    <n v="6383.307169021454"/>
    <n v="0.9096212715855572"/>
    <n v="0.909621271585557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844325793af6b8d5a4b024833ccf8526e2c03264722af1c2cd5f43b9cb04eb4"/>
    <n v="1"/>
    <n v="1"/>
  </r>
  <r>
    <s v="f0e000c6-9824-428c-92dc-5ff4ce0f0713"/>
    <d v="2022-11-13T00:00:00"/>
    <x v="164"/>
    <d v="2022-11-13T00:00:00"/>
    <n v="-0.003650528"/>
    <n v="-0.003650528"/>
    <x v="1"/>
    <n v="4.647828362114076"/>
    <n v="-0.01696702757509157"/>
    <n v="-0.016967027575091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ab74d9df4cba0ecce2cceb426785dde54a51fbe6244368076e9965862b012"/>
    <n v="1"/>
    <n v="1"/>
  </r>
  <r>
    <s v="75f27070-f6ee-4d46-9718-26f76fd2439b"/>
    <d v="2022-11-13T00:00:00"/>
    <x v="164"/>
    <d v="2022-11-13T00:00:00"/>
    <n v="-0.0057904248"/>
    <n v="-0.0057904248"/>
    <x v="1"/>
    <n v="4.647828362114076"/>
    <n v="-0.02691290061412873"/>
    <n v="-0.02691290061412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218a2a0e8719c6d197efcee4d5f2c00e61db68800abebe8b4d4748517dbfd"/>
    <n v="1"/>
    <n v="1"/>
  </r>
  <r>
    <s v="2469c64c-6548-4935-88b8-50f90bcdcf46"/>
    <d v="2022-11-13T00:00:00"/>
    <x v="164"/>
    <d v="2022-11-13T00:00:00"/>
    <n v="-0.007976788"/>
    <n v="-0.007976788"/>
    <x v="1"/>
    <n v="4.647828362114076"/>
    <n v="-0.03707474150497122"/>
    <n v="-0.037074741504971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9fca7b57c75674b8f791a997411b43e9323a4b957f0bf914ecdb2048455cd"/>
    <n v="1"/>
    <n v="1"/>
  </r>
  <r>
    <s v="92ffe1e5-2fb2-4e5a-8541-757ba0c55585"/>
    <d v="2022-11-12T00:00:00"/>
    <x v="165"/>
    <d v="2022-11-12T00:00:00"/>
    <n v="-0.0236987275"/>
    <n v="-0.0236987275"/>
    <x v="1"/>
    <n v="4.947257383966244"/>
    <n v="-0.1172437046149789"/>
    <n v="-0.11724370461497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665c40831c638c2e3c4c3110f72a844f3a0580f212a43604e021fc3b8b7e81"/>
    <n v="1"/>
    <n v="1"/>
  </r>
  <r>
    <s v="fdecba9f-598a-4386-8398-2137090473ea"/>
    <d v="2022-11-12T00:00:00"/>
    <x v="165"/>
    <d v="2022-11-12T00:00:00"/>
    <n v="-0.0061804288"/>
    <n v="-0.0061804288"/>
    <x v="1"/>
    <n v="4.947257383966244"/>
    <n v="-0.03057617201687763"/>
    <n v="-0.030576172016877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0bd79357349c1b712ccafda58d6e4c3b84c665919c6fa79afdea92b7ddba2"/>
    <n v="1"/>
    <n v="1"/>
  </r>
  <r>
    <s v="e1e73631-107b-4f56-9fe7-4e82e23da215"/>
    <d v="2022-11-12T00:00:00"/>
    <x v="165"/>
    <d v="2022-11-12T00:00:00"/>
    <n v="-0.0051813968"/>
    <n v="-0.0051813968"/>
    <x v="1"/>
    <n v="4.947257383966244"/>
    <n v="-0.02563370357805907"/>
    <n v="-0.02563370357805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2a82f5b634fb70352ded8daec0e16a7d7730f7ffb92e8cbd17ab28dc9bdcd2"/>
    <n v="1"/>
    <n v="1"/>
  </r>
  <r>
    <s v="033b85a0-9034-42fb-a85a-8daf87113fea"/>
    <d v="2022-11-12T00:00:00"/>
    <x v="165"/>
    <d v="2022-11-12T00:00:00"/>
    <n v="-0.007465894799999999"/>
    <n v="-0.007465894799999999"/>
    <x v="1"/>
    <n v="4.947257383966244"/>
    <n v="-0.03693570317721518"/>
    <n v="-0.03693570317721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e34c622d8b3e144d2c0e059c75f82acf00effb9e26ed5208dfcf6ac7f5bf62"/>
    <n v="1"/>
    <n v="1"/>
  </r>
  <r>
    <s v="3749e008-6c35-4074-a5a4-1fc22f6b0429"/>
    <d v="2022-11-12T00:00:00"/>
    <x v="165"/>
    <d v="2022-11-12T00:00:00"/>
    <n v="-0.0128023168"/>
    <n v="-0.0128023168"/>
    <x v="1"/>
    <n v="4.947257383966244"/>
    <n v="-0.06333635632067509"/>
    <n v="-0.063336356320675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844f49243bfec685d316a08c85612ac225ec506bb30d8d3ddc341a02529dd"/>
    <n v="1"/>
    <n v="1"/>
  </r>
  <r>
    <s v="2abc51f6-b061-4317-9cd6-e36f8e825c4d"/>
    <d v="2022-11-12T00:00:00"/>
    <x v="165"/>
    <d v="2022-11-12T00:00:00"/>
    <n v="-0.009219705600000001"/>
    <n v="-0.009219705600000001"/>
    <x v="1"/>
    <n v="4.947257383966244"/>
    <n v="-0.04561225660759494"/>
    <n v="-0.045612256607594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3e7dc98a5eb235996dcfc905d6c7918008d97510e8a13ddb147d0e8fe38d5"/>
    <n v="1"/>
    <n v="1"/>
  </r>
  <r>
    <s v="339011cd-4556-46a3-a7b6-2ea024a68643"/>
    <d v="2022-11-12T00:00:00"/>
    <x v="165"/>
    <d v="2022-11-12T00:00:00"/>
    <n v="-0.0241934512"/>
    <n v="-0.0241934512"/>
    <x v="1"/>
    <n v="4.947257383966244"/>
    <n v="-0.119691230092827"/>
    <n v="-0.119691230092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c4d2a5cbc393aa7af7bef9b481f67ffc0ec0da2928cc0c5e430ef4978c21a"/>
    <n v="1"/>
    <n v="1"/>
  </r>
  <r>
    <s v="f836473a-c8c8-40ea-aca3-903156edb1ca"/>
    <d v="2022-11-12T00:00:00"/>
    <x v="165"/>
    <d v="2022-11-12T00:00:00"/>
    <n v="-0.0064860544"/>
    <n v="-0.0064860544"/>
    <x v="1"/>
    <n v="4.947257383966244"/>
    <n v="-0.03208818052320675"/>
    <n v="-0.03208818052320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84a2583df071a18574bbb406901c9bd5cc6343182c3e8076e3cd934cf955a9"/>
    <n v="1"/>
    <n v="1"/>
  </r>
  <r>
    <s v="909e60eb-2f73-44ca-9d33-6b3b93c1df71"/>
    <d v="2022-11-12T00:00:00"/>
    <x v="165"/>
    <d v="2022-11-12T00:00:00"/>
    <n v="-0.0057219756"/>
    <n v="-0.0057219756"/>
    <x v="1"/>
    <n v="4.947257383966244"/>
    <n v="-0.02830808603797468"/>
    <n v="-0.02830808603797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9dedd0d15089df721f33edc2635293b8512c64a5bc630bea7d13f2422bb2d2"/>
    <n v="1"/>
    <n v="1"/>
  </r>
  <r>
    <s v="2ec5b556-7fae-4cf6-8247-c2422bfdade1"/>
    <d v="2022-11-12T00:00:00"/>
    <x v="165"/>
    <d v="2022-11-12T00:00:00"/>
    <n v="-0.0042278208"/>
    <n v="-0.0042278208"/>
    <x v="1"/>
    <n v="4.947257383966244"/>
    <n v="-0.02091611767088608"/>
    <n v="-0.020916117670886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ecb2b4d6fe0ae7fc1a0bc263ea4006c1469d128901d04532306df386b87783"/>
    <n v="1"/>
    <n v="1"/>
  </r>
  <r>
    <s v="8d360811-8947-4edd-9134-5c435b0665ee"/>
    <d v="2022-11-12T00:00:00"/>
    <x v="165"/>
    <d v="2022-11-12T00:00:00"/>
    <n v="-0.0061094948"/>
    <n v="-0.0061094948"/>
    <x v="1"/>
    <n v="4.947257383966244"/>
    <n v="-0.03022524326160337"/>
    <n v="-0.030225243261603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f9e65f3ec21978be47b53e4f31ce6887f0ca9a9904196b30343bf3857859bd"/>
    <n v="1"/>
    <n v="1"/>
  </r>
  <r>
    <s v="bb4e8d41-f18c-482e-8bad-4456b7b5d5f7"/>
    <d v="2022-11-12T00:00:00"/>
    <x v="165"/>
    <d v="2022-11-12T00:00:00"/>
    <n v="-0.004202352"/>
    <n v="-0.004202352"/>
    <x v="1"/>
    <n v="4.947257383966244"/>
    <n v="-0.02079011696202531"/>
    <n v="-0.02079011696202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655de1d3175c827035555df1136208d2c58a793e71f57af0e28d4864ebc4a"/>
    <n v="1"/>
    <n v="1"/>
  </r>
  <r>
    <s v="8f6153f6-2fbc-487d-ab7d-03d7a93342f7"/>
    <d v="2022-11-12T00:00:00"/>
    <x v="165"/>
    <d v="2022-11-12T00:00:00"/>
    <n v="-0.006702863000000001"/>
    <n v="-0.006702863000000001"/>
    <x v="1"/>
    <n v="4.947257383966244"/>
    <n v="-0.03316078847046414"/>
    <n v="-0.033160788470464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2defe1ef233dc2c73574716668aeee6d7f1b31713e6333544238ac001d699"/>
    <n v="1"/>
    <n v="1"/>
  </r>
  <r>
    <s v="4f3c709a-143b-4c8d-a39d-911a789f12a4"/>
    <d v="2022-11-12T00:00:00"/>
    <x v="165"/>
    <d v="2022-11-12T00:00:00"/>
    <n v="-0.0090919828"/>
    <n v="-0.0090919828"/>
    <x v="1"/>
    <n v="4.947257383966244"/>
    <n v="-0.04498037904219409"/>
    <n v="-0.044980379042194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b8c4ad4e8048468abce108e5f2caa4bf423cf5a13944cbb8b9a65d092e8b5"/>
    <n v="1"/>
    <n v="1"/>
  </r>
  <r>
    <s v="4121"/>
    <d v="2022-11-11T00:00:00"/>
    <x v="166"/>
    <d v="2022-11-11T00:00:00"/>
    <n v="-258.85"/>
    <n v="-258.85"/>
    <x v="0"/>
    <n v="1"/>
    <n v="-258.85"/>
    <n v="-258.85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23"/>
    <d v="2022-11-11T00:00:00"/>
    <x v="166"/>
    <d v="2022-11-11T00:00:00"/>
    <n v="-259.08"/>
    <n v="-259.08"/>
    <x v="0"/>
    <n v="1"/>
    <n v="-259.08"/>
    <n v="-259.0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92"/>
    <d v="2022-11-11T00:00:00"/>
    <x v="166"/>
    <d v="2022-11-11T00:00:00"/>
    <n v="-39.57"/>
    <n v="-39.57"/>
    <x v="0"/>
    <n v="1"/>
    <n v="-39.57"/>
    <n v="-39.57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40"/>
    <d v="2022-11-11T00:00:00"/>
    <x v="166"/>
    <d v="2022-11-11T00:00:00"/>
    <n v="39.57"/>
    <n v="39.57"/>
    <x v="0"/>
    <n v="1"/>
    <n v="39.57"/>
    <n v="39.57"/>
    <n v="1"/>
    <m/>
    <s v="Caio Diniz Bretas"/>
    <s v="Cora"/>
    <n v="100"/>
    <s v="Lumx"/>
    <s v="Caio Diniz Bretas"/>
    <m/>
    <s v="Estorno (Caio Bretas Comprou Errado)"/>
    <m/>
    <s v="Cora"/>
    <m/>
    <x v="64"/>
    <s v="Material de Uso e Consumo"/>
    <s v="Office"/>
    <s v="Administrative Costs"/>
    <s v="Administrative Costs"/>
    <x v="5"/>
    <m/>
    <m/>
    <n v="0"/>
    <n v="0"/>
  </r>
  <r>
    <s v="50a91863-6fc3-4db3-96f2-64b695758bf0"/>
    <d v="2022-11-11T00:00:00"/>
    <x v="166"/>
    <d v="2022-11-11T00:00:00"/>
    <n v="-0.743"/>
    <n v="-0.743"/>
    <x v="3"/>
    <n v="6836.329787234043"/>
    <n v="-5079.393031914894"/>
    <n v="-5079.393031914894"/>
    <n v="1"/>
    <m/>
    <s v="Gnosis"/>
    <s v="Conversão 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57d4834a-5e32-4586-81d8-250b5ff9ad9b"/>
    <d v="2022-11-11T00:00:00"/>
    <x v="166"/>
    <d v="2022-11-11T00:00:00"/>
    <n v="-0.004397070547627238"/>
    <n v="-0.004397070547627238"/>
    <x v="3"/>
    <n v="6836.329787234043"/>
    <n v="-30.05982436131359"/>
    <n v="-30.05982436131359"/>
    <n v="1"/>
    <m/>
    <s v="Caio Bretas"/>
    <s v="Gnosis"/>
    <m/>
    <m/>
    <m/>
    <m/>
    <s v="Pagamento ao artista do Seamore"/>
    <m/>
    <s v="Caio Breta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29205684-7162-4603-acc3-1878944818c4"/>
    <d v="2022-11-11T00:00:00"/>
    <x v="166"/>
    <d v="2022-11-11T00:00:00"/>
    <n v="0"/>
    <n v="0"/>
    <x v="3"/>
    <n v="6836.329787234043"/>
    <n v="0"/>
    <n v="0"/>
    <n v="1"/>
    <m/>
    <s v="Caio Bretas"/>
    <s v="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75bf0e1c-1f0a-4bd2-bbf3-53a6d733d786"/>
    <d v="2022-11-11T00:00:00"/>
    <x v="166"/>
    <d v="2022-11-11T00:00:00"/>
    <n v="0.75"/>
    <n v="0.75"/>
    <x v="3"/>
    <n v="6836.329787234043"/>
    <n v="5127.247340425532"/>
    <n v="5127.247340425532"/>
    <n v="1"/>
    <m/>
    <s v="Zion Labs Pte. Ltd."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17f18b1a21aa243797e8901c8d2b8231869040b49e4da7d5dda3d7aae2dab8"/>
    <n v="1"/>
    <n v="1"/>
  </r>
  <r>
    <s v="5236963b-e4df-4bbc-9fb1-2034683c7f98"/>
    <d v="2022-11-11T00:00:00"/>
    <x v="166"/>
    <d v="2022-11-11T00:00:00"/>
    <n v="-0.01827163988930812"/>
    <n v="-0.01827163988930812"/>
    <x v="1"/>
    <n v="5.648936170212767"/>
    <n v="-0.103215327459815"/>
    <n v="-0.1032153274598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b29c1fcd3d623cb917f1ee3547ab344fd78149a7187cbfbe49bd02f99c181e"/>
    <n v="1"/>
    <n v="1"/>
  </r>
  <r>
    <s v="11a53ca0-6a36-4f55-8ece-78f1393070e2"/>
    <d v="2022-11-11T00:00:00"/>
    <x v="166"/>
    <d v="2022-11-11T00:00:00"/>
    <n v="-0.0188697132"/>
    <n v="-0.0188697132"/>
    <x v="1"/>
    <n v="5.648936170212767"/>
    <n v="-0.1065938054170213"/>
    <n v="-0.1065938054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2d3958642d0f94b1ce455a513485293480b05625f71cf8d0f33fc82528ab8"/>
    <n v="1"/>
    <n v="1"/>
  </r>
  <r>
    <s v="7d9ea973-87bc-4810-8ab7-2cc887235788"/>
    <d v="2022-11-11T00:00:00"/>
    <x v="166"/>
    <d v="2022-11-11T00:00:00"/>
    <n v="-0.02143624"/>
    <n v="-0.02143624"/>
    <x v="1"/>
    <n v="5.648936170212767"/>
    <n v="-0.1210919514893617"/>
    <n v="-0.121091951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d496a5d2250b3ca1474b917faa03b9234c4e79358cb339d89aac95663d3ecd"/>
    <n v="1"/>
    <n v="1"/>
  </r>
  <r>
    <s v="070e027b-366b-494e-a885-75fdd1d273b3"/>
    <d v="2022-11-11T00:00:00"/>
    <x v="166"/>
    <d v="2022-11-11T00:00:00"/>
    <n v="-0.02726244"/>
    <n v="-0.02726244"/>
    <x v="1"/>
    <n v="5.648936170212767"/>
    <n v="-0.1540037834042554"/>
    <n v="-0.154003783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b32469d9052d69510e721b8ceb95735f1cc206abc16a8fcdd95ccddf437fac"/>
    <n v="1"/>
    <n v="1"/>
  </r>
  <r>
    <s v="3260f481-5c64-466d-b0bd-364bffc81561"/>
    <d v="2022-11-11T00:00:00"/>
    <x v="166"/>
    <d v="2022-11-11T00:00:00"/>
    <n v="-0.0107808567"/>
    <n v="-0.0107808567"/>
    <x v="1"/>
    <n v="5.648936170212767"/>
    <n v="-0.06090037135851064"/>
    <n v="-0.06090037135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f426d48de9b158b060cbd652c79c5f59818fea201a69596abc9e84fc518c4"/>
    <n v="1"/>
    <n v="1"/>
  </r>
  <r>
    <s v="69c9fe33-204e-40f9-9dc2-911c0c1b5aa6"/>
    <d v="2022-11-11T00:00:00"/>
    <x v="166"/>
    <d v="2022-11-11T00:00:00"/>
    <n v="-0.007598702"/>
    <n v="-0.007598702"/>
    <x v="1"/>
    <n v="5.648936170212767"/>
    <n v="-0.04292458257446809"/>
    <n v="-0.0429245825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55ffcc4d7a4393627751b13aae341989f2fbb31af75f47287467b1c4916524"/>
    <n v="1"/>
    <n v="1"/>
  </r>
  <r>
    <s v="0716e94f-7571-4f94-ad03-631b493f8b52"/>
    <d v="2022-11-11T00:00:00"/>
    <x v="166"/>
    <d v="2022-11-11T00:00:00"/>
    <n v="-0.0154811712"/>
    <n v="-0.0154811712"/>
    <x v="1"/>
    <n v="5.648936170212767"/>
    <n v="-0.08745214794893617"/>
    <n v="-0.087452147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851d0f46e388f92cff9bbdd8d1f9fd96b676b9281d4515a964129f844c0666"/>
    <n v="1"/>
    <n v="1"/>
  </r>
  <r>
    <s v="5243e266-d1a8-41eb-b3a8-a6f7b4bc513e"/>
    <d v="2022-11-11T00:00:00"/>
    <x v="166"/>
    <d v="2022-11-11T00:00:00"/>
    <n v="-0.023303344"/>
    <n v="-0.023303344"/>
    <x v="1"/>
    <n v="5.648936170212767"/>
    <n v="-0.1316391028085107"/>
    <n v="-0.131639102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76de60d848419f0dcf8a3683346022f0ab8845d17aba751eaf9dd2c8b3577"/>
    <n v="1"/>
    <n v="1"/>
  </r>
  <r>
    <s v="f2893c31-5635-4a9c-adec-6ace282a1322"/>
    <d v="2022-11-11T00:00:00"/>
    <x v="166"/>
    <d v="2022-11-11T00:00:00"/>
    <n v="-0.0120151288"/>
    <n v="-0.0120151288"/>
    <x v="1"/>
    <n v="5.648936170212767"/>
    <n v="-0.06787269566808511"/>
    <n v="-0.06787269566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a0e07883a2572f11097e6a05c4ed6de950c80c808a88e78b831d46c224e277"/>
    <n v="1"/>
    <n v="1"/>
  </r>
  <r>
    <s v="e1c40391-dff6-4bf7-a6cb-ae3425e1c0d2"/>
    <d v="2022-11-11T00:00:00"/>
    <x v="166"/>
    <d v="2022-11-11T00:00:00"/>
    <n v="-0.0189610564"/>
    <n v="-0.0189610564"/>
    <x v="1"/>
    <n v="5.648936170212767"/>
    <n v="-0.1071097973234043"/>
    <n v="-0.1071097973234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5f139c1a5c104af6aba126ad9e27e5d93a80bb2817eec44ca785d125089fcd"/>
    <n v="1"/>
    <n v="1"/>
  </r>
  <r>
    <s v="a6779575-c196-48ac-9060-6b1ce039bf13"/>
    <d v="2022-11-11T00:00:00"/>
    <x v="166"/>
    <d v="2022-11-11T00:00:00"/>
    <n v="-0.0255489796"/>
    <n v="-0.0255489796"/>
    <x v="1"/>
    <n v="5.648936170212767"/>
    <n v="-0.1443245549744681"/>
    <n v="-0.144324554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1d2ccf4145a1bbe693c8c19e2c22566aa2f08a4efebed14c98a3bb2ace700"/>
    <n v="1"/>
    <n v="1"/>
  </r>
  <r>
    <s v="bc26abec-530a-403c-94ae-eab05dda4c81"/>
    <d v="2022-11-11T00:00:00"/>
    <x v="166"/>
    <d v="2022-11-11T00:00:00"/>
    <n v="-0.0113399256"/>
    <n v="-0.0113399256"/>
    <x v="1"/>
    <n v="5.648936170212767"/>
    <n v="-0.06405851588936171"/>
    <n v="-0.0640585158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cfffbdc5f9964e3f3971443c95a8dcaf23aaaf3a974734f200f243a49b0cea"/>
    <n v="1"/>
    <n v="1"/>
  </r>
  <r>
    <s v="93d2f326-feeb-4c13-a501-3c805f84c55d"/>
    <d v="2022-11-11T00:00:00"/>
    <x v="166"/>
    <d v="2022-11-11T00:00:00"/>
    <n v="-0.0066195404"/>
    <n v="-0.0066195404"/>
    <x v="1"/>
    <n v="5.648936170212767"/>
    <n v="-0.03739336119574468"/>
    <n v="-0.0373933611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98c73383e19bbc37d2f9fcbbbc79e72570e720cb0a80366da9c6367b569c01"/>
    <n v="1"/>
    <n v="1"/>
  </r>
  <r>
    <s v="add3e1c1-983b-4bb4-89c2-480992660680"/>
    <d v="2022-11-11T00:00:00"/>
    <x v="166"/>
    <d v="2022-11-11T00:00:00"/>
    <n v="-0.0140040508"/>
    <n v="-0.0140040508"/>
    <x v="1"/>
    <n v="5.648936170212767"/>
    <n v="-0.07910798909361702"/>
    <n v="-0.07910798909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d434da5eed466aef7fcbee23849ed508fd97a887eebe1429b7de874a58bb4f"/>
    <n v="1"/>
    <n v="1"/>
  </r>
  <r>
    <s v="db898edc-b0b2-428f-9caa-9d2fb544e1e1"/>
    <d v="2022-11-11T00:00:00"/>
    <x v="166"/>
    <d v="2022-11-11T00:00:00"/>
    <n v="-0.0210537814"/>
    <n v="-0.0210537814"/>
    <x v="1"/>
    <n v="5.648936170212767"/>
    <n v="-0.1189314672702128"/>
    <n v="-0.1189314672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9be072003155512c52c84de385ee9f9ab9790898c7499e0872c430b9a4fdf1"/>
    <n v="1"/>
    <n v="1"/>
  </r>
  <r>
    <s v="e13d6bba-3f96-49b5-a3c3-432f14883b01"/>
    <d v="2022-11-11T00:00:00"/>
    <x v="166"/>
    <d v="2022-11-11T00:00:00"/>
    <n v="-0.010556586"/>
    <n v="-0.010556586"/>
    <x v="1"/>
    <n v="5.648936170212767"/>
    <n v="-0.05963348048936171"/>
    <n v="-0.0596334804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b6159e643213d9382bde345aba4b7bafa8d312ddab9881553b600aebfc989"/>
    <n v="1"/>
    <n v="1"/>
  </r>
  <r>
    <s v="2969424a-76a2-41cb-a24a-171ece21ba65"/>
    <d v="2022-11-11T00:00:00"/>
    <x v="166"/>
    <d v="2022-11-11T00:00:00"/>
    <n v="-0.007787889313353536"/>
    <n v="-0.007787889313353536"/>
    <x v="1"/>
    <n v="5.648936170212767"/>
    <n v="-0.04399328963181626"/>
    <n v="-0.043993289631816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c4c1530fd3b5cf586676a850989e866d3fb3d0e35a3a82c6583316116f5913"/>
    <n v="1"/>
    <n v="1"/>
  </r>
  <r>
    <s v="7f8d9ee4-b2c2-4ac2-b519-d93fb5944edc"/>
    <d v="2022-11-11T00:00:00"/>
    <x v="166"/>
    <d v="2022-11-11T00:00:00"/>
    <n v="-0.01539762082731374"/>
    <n v="-0.01539762082731374"/>
    <x v="1"/>
    <n v="5.648936170212767"/>
    <n v="-0.08698017722663398"/>
    <n v="-0.08698017722663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a8f3059c2f3e633f24a3332bbb08826c8f2e9f46914c77cc876681a8c5553c"/>
    <n v="1"/>
    <n v="1"/>
  </r>
  <r>
    <s v="54d7b45a-5c2f-4be3-9460-69f49172f0d8"/>
    <d v="2022-11-11T00:00:00"/>
    <x v="166"/>
    <d v="2022-11-11T00:00:00"/>
    <n v="-0.01976288565142093"/>
    <n v="-0.01976288565142093"/>
    <x v="1"/>
    <n v="5.648936170212767"/>
    <n v="-0.1116392795840906"/>
    <n v="-0.11163927958409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7a8b3ee97317e7d5c1e9b56de1aa0ffda21795061db1139aabf7e6ab2693e7"/>
    <n v="1"/>
    <n v="1"/>
  </r>
  <r>
    <s v="75657e4e-6054-442e-81e2-eabc740f0c0b"/>
    <d v="2022-11-11T00:00:00"/>
    <x v="166"/>
    <d v="2022-11-11T00:00:00"/>
    <n v="-0.2229020584"/>
    <n v="-0.2229020584"/>
    <x v="1"/>
    <n v="5.648936170212767"/>
    <n v="-1.259159500110638"/>
    <n v="-1.2591595001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068e7b8c42487ca6b6b49c8963b57fa7f1a7d15cde1ca59d2d1ee3d04d57fb"/>
    <n v="1"/>
    <n v="1"/>
  </r>
  <r>
    <s v="abb13a5e-ad52-4e48-91fb-44d9e6cb7504"/>
    <d v="2022-11-11T00:00:00"/>
    <x v="166"/>
    <d v="2022-11-11T00:00:00"/>
    <n v="-0.2099155973"/>
    <n v="-0.2099155973"/>
    <x v="1"/>
    <n v="5.648936170212767"/>
    <n v="-1.185799810279787"/>
    <n v="-1.18579981027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006d96a9acc6db4201bb019b89c5dd80cb2c3fba10a8e20d19a87ee5dc4472"/>
    <n v="1"/>
    <n v="1"/>
  </r>
  <r>
    <s v="8ecebd2f-869a-41ec-ab6b-7637c32e2b63"/>
    <d v="2022-11-11T00:00:00"/>
    <x v="166"/>
    <d v="2022-11-11T00:00:00"/>
    <n v="-0.0146034507"/>
    <n v="-0.0146034507"/>
    <x v="1"/>
    <n v="5.648936170212767"/>
    <n v="-0.08249396086914895"/>
    <n v="-0.08249396086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b188169a91fe8c4e3257bebe641c8ef48d7ddb43311ada81fdf7069c07c7e"/>
    <n v="1"/>
    <n v="1"/>
  </r>
  <r>
    <s v="70fbd2a9-13d9-4e2e-b8ea-122df0afe5a4"/>
    <d v="2022-11-11T00:00:00"/>
    <x v="166"/>
    <d v="2022-11-11T00:00:00"/>
    <n v="-0.0154625936"/>
    <n v="-0.0154625936"/>
    <x v="1"/>
    <n v="5.648936170212767"/>
    <n v="-0.08734720427234044"/>
    <n v="-0.087347204272340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fb4ffbfab67c4c65fe43f79ce0fa1bee38855ed3f5a67d7ee1f50b098bbb1a"/>
    <n v="1"/>
    <n v="1"/>
  </r>
  <r>
    <s v="17b48d60-d8fa-49d2-aebe-e14c6ffd2fe2"/>
    <d v="2022-11-11T00:00:00"/>
    <x v="166"/>
    <d v="2022-11-11T00:00:00"/>
    <n v="-0.007267097599999999"/>
    <n v="-0.007267097599999999"/>
    <x v="1"/>
    <n v="5.648936170212767"/>
    <n v="-0.04105137048510638"/>
    <n v="-0.041051370485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a7ef37a98d87a8f6fedf86c35af39902c0151114891e18c8beedbe0d3adba"/>
    <n v="1"/>
    <n v="1"/>
  </r>
  <r>
    <s v="878e6327-487a-45c9-a5e9-0fd5bcca4a21"/>
    <d v="2022-11-11T00:00:00"/>
    <x v="166"/>
    <d v="2022-11-11T00:00:00"/>
    <n v="-0.00806512"/>
    <n v="-0.00806512"/>
    <x v="1"/>
    <n v="5.648936170212767"/>
    <n v="-0.04555934808510639"/>
    <n v="-0.045559348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405776f5f698b935038e609bf9769d4c503bcac7cc9f15061c4944e284883e"/>
    <n v="1"/>
    <n v="1"/>
  </r>
  <r>
    <s v="6963e76e-c399-40d8-a115-8c4ff16f8572"/>
    <d v="2022-11-11T00:00:00"/>
    <x v="166"/>
    <d v="2022-11-11T00:00:00"/>
    <n v="-0.0197892576"/>
    <n v="-0.0197892576"/>
    <x v="1"/>
    <n v="5.648936170212767"/>
    <n v="-0.1117882530382979"/>
    <n v="-0.1117882530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c153b9742f294678916cc5f66bedf94597c1fe9c3373d9a5e554b073f31e"/>
    <n v="1"/>
    <n v="1"/>
  </r>
  <r>
    <s v="b70d4114-2e36-4308-b9af-ebd21fc21158"/>
    <d v="2022-11-11T00:00:00"/>
    <x v="166"/>
    <d v="2022-11-11T00:00:00"/>
    <n v="-0.0449700364"/>
    <n v="-0.0449700364"/>
    <x v="1"/>
    <n v="5.648936170212767"/>
    <n v="-0.2540328651957447"/>
    <n v="-0.2540328651957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b2aa6d53af7d2599506e12a6581a318c15b417726e494af7eb11fc0ffe57be"/>
    <n v="1"/>
    <n v="1"/>
  </r>
  <r>
    <s v="c79914d3-81ff-4949-9c0f-86998b75a6c8"/>
    <d v="2022-11-11T00:00:00"/>
    <x v="166"/>
    <d v="2022-11-11T00:00:00"/>
    <n v="-0.008367279265248063"/>
    <n v="-0.008367279265248063"/>
    <x v="1"/>
    <n v="5.648936170212767"/>
    <n v="-0.04726622648773109"/>
    <n v="-0.04726622648773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55c2d375b58785138075d94317e989740457c77686f17d7a36f09142fc5e036"/>
    <n v="1"/>
    <n v="1"/>
  </r>
  <r>
    <s v="de0e92c9-d588-4bb7-84eb-9b23de0be866"/>
    <d v="2022-11-11T00:00:00"/>
    <x v="166"/>
    <d v="2022-11-11T00:00:00"/>
    <n v="-0.01310163457419096"/>
    <n v="-0.01310163457419096"/>
    <x v="1"/>
    <n v="5.648936170212767"/>
    <n v="-0.07401029743505745"/>
    <n v="-0.074010297435057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948efb179bf019d571d9ccbe8fd0ba2ae9e591557569e8edcff4d073cd8ff"/>
    <n v="1"/>
    <n v="1"/>
  </r>
  <r>
    <s v="3acea18f-9087-4539-a2f7-c4c813d43f2d"/>
    <d v="2022-11-11T00:00:00"/>
    <x v="166"/>
    <d v="2022-11-11T00:00:00"/>
    <n v="-0.0114030734"/>
    <n v="-0.0114030734"/>
    <x v="1"/>
    <n v="5.648936170212767"/>
    <n v="-0.06441523378085107"/>
    <n v="-0.0644152337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26e40cefa0a9153f9890d7109b9e929d6aa8e0e55edd8dd20b85312171fb33"/>
    <n v="1"/>
    <n v="1"/>
  </r>
  <r>
    <s v="f0a2a88e-3610-4248-a546-baa6116fa13b"/>
    <d v="2022-11-11T00:00:00"/>
    <x v="166"/>
    <d v="2022-11-11T00:00:00"/>
    <n v="-0.0123721148"/>
    <n v="-0.0123721148"/>
    <x v="1"/>
    <n v="5.648936170212767"/>
    <n v="-0.06988928679574469"/>
    <n v="-0.069889286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9a0743ee56c485b389c5b39ed18a0fe35058e03f6dd16829813d7d201063a"/>
    <n v="1"/>
    <n v="1"/>
  </r>
  <r>
    <s v="b75060f7-8de0-4f0c-a7e9-49d1ae8bc66d"/>
    <d v="2022-11-11T00:00:00"/>
    <x v="166"/>
    <d v="2022-11-11T00:00:00"/>
    <n v="-0.008414670000000001"/>
    <n v="-0.008414670000000001"/>
    <x v="1"/>
    <n v="5.648936170212767"/>
    <n v="-0.04753393372340427"/>
    <n v="-0.047533933723404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4c85572ac6853fe0aaa3db722ebb6d70f14b9f05fd07b3724a4ac90e888713"/>
    <n v="1"/>
    <n v="1"/>
  </r>
  <r>
    <s v="bc844e97-f0b9-408b-8410-211f51d34c40"/>
    <d v="2022-11-11T00:00:00"/>
    <x v="166"/>
    <d v="2022-11-11T00:00:00"/>
    <n v="-0.0180442843"/>
    <n v="-0.0180442843"/>
    <x v="1"/>
    <n v="5.648936170212767"/>
    <n v="-0.1019310102478724"/>
    <n v="-0.1019310102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aae7b212a2b404cd14c73bdd1220f1df4402336a975e9ac3f1d0422adf2b38"/>
    <n v="1"/>
    <n v="1"/>
  </r>
  <r>
    <s v="9bc2ec8e-bae1-4828-b1d8-9956c95f19f6"/>
    <d v="2022-11-11T00:00:00"/>
    <x v="166"/>
    <d v="2022-11-11T00:00:00"/>
    <n v="-0.01337112"/>
    <n v="-0.01337112"/>
    <x v="1"/>
    <n v="5.648936170212767"/>
    <n v="-0.07553260340425533"/>
    <n v="-0.075532603404255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f1f1a46bd797be854fed10b64c99eb6abb7923c91e29bf15b0b88f903ba45f"/>
    <n v="1"/>
    <n v="1"/>
  </r>
  <r>
    <s v="ba7d05b4-992c-4c0e-a321-029aaf705ee4"/>
    <d v="2022-11-11T00:00:00"/>
    <x v="166"/>
    <d v="2022-11-11T00:00:00"/>
    <n v="-0.0378325156"/>
    <n v="-0.0378325156"/>
    <x v="1"/>
    <n v="5.648936170212767"/>
    <n v="-0.2137134657829787"/>
    <n v="-0.213713465782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608cacfe1df33b0ca43166b8c8df3fa84d3cee6900698c36564b004c0336e"/>
    <n v="1"/>
    <n v="1"/>
  </r>
  <r>
    <s v="f34e2337-c681-4bbd-914e-8cd173bc9c5f"/>
    <d v="2022-11-11T00:00:00"/>
    <x v="166"/>
    <d v="2022-11-11T00:00:00"/>
    <n v="-0.007156732799999999"/>
    <n v="-0.007156732799999999"/>
    <x v="1"/>
    <n v="5.648936170212767"/>
    <n v="-0.04042792677446808"/>
    <n v="-0.0404279267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18568384b5f64609ef8ed6292d04698d2c69811043b67d41a9f02eddccf416"/>
    <n v="1"/>
    <n v="1"/>
  </r>
  <r>
    <s v="1777a901-8e4c-4265-9d47-d24cf530abf9"/>
    <d v="2022-11-11T00:00:00"/>
    <x v="166"/>
    <d v="2022-11-11T00:00:00"/>
    <n v="-0.0135918496"/>
    <n v="-0.0135918496"/>
    <x v="1"/>
    <n v="5.648936170212767"/>
    <n v="-0.07677949082553193"/>
    <n v="-0.076779490825531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475e6b1b915d05daf231c6c74ad78b04e900e291f1e393bc12191107e7dd5"/>
    <n v="1"/>
    <n v="1"/>
  </r>
  <r>
    <s v="6f267b2d-6fad-4618-a98e-fcc385b04a4f"/>
    <d v="2022-11-11T00:00:00"/>
    <x v="166"/>
    <d v="2022-11-11T00:00:00"/>
    <n v="-0.009423321599999999"/>
    <n v="-0.009423321599999999"/>
    <x v="1"/>
    <n v="5.648936170212767"/>
    <n v="-0.05323174222978724"/>
    <n v="-0.053231742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ce53fcfcab38c9adbf02a1ddcbd37e6e64df7317d0937e1cc728af3de9ce8"/>
    <n v="1"/>
    <n v="1"/>
  </r>
  <r>
    <s v="7b70d871-fdfc-4b29-931c-fd73280fc93a"/>
    <d v="2022-11-11T00:00:00"/>
    <x v="166"/>
    <d v="2022-11-11T00:00:00"/>
    <n v="-0.0139554317"/>
    <n v="-0.0139554317"/>
    <x v="1"/>
    <n v="5.648936170212767"/>
    <n v="-0.07883334290106384"/>
    <n v="-0.07883334290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0a7bdd8d6223a8b6a4a40af43274ef043bf7a4b128b5f07e2b1576285134d2"/>
    <n v="1"/>
    <n v="1"/>
  </r>
  <r>
    <s v="2f8906cc-b2cc-4411-8ec5-023882257275"/>
    <d v="2022-11-11T00:00:00"/>
    <x v="166"/>
    <d v="2022-11-11T00:00:00"/>
    <n v="-0.0120651534"/>
    <n v="-0.0120651534"/>
    <x v="1"/>
    <n v="5.648936170212767"/>
    <n v="-0.06815528144042554"/>
    <n v="-0.0681552814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62121a52dc511d135b6c95c7396a49b44f325d84046d3ea0289e4b09a0380"/>
    <n v="1"/>
    <n v="1"/>
  </r>
  <r>
    <s v="3bc89e74-c17b-4d03-b746-9e656f48ec87"/>
    <d v="2022-11-11T00:00:00"/>
    <x v="166"/>
    <d v="2022-11-11T00:00:00"/>
    <n v="-0.010300384"/>
    <n v="-0.010300384"/>
    <x v="1"/>
    <n v="5.648936170212767"/>
    <n v="-0.05818621174468086"/>
    <n v="-0.0581862117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e35f9308460af5b9d13fd422b5f0a3de039b90664b9fe6b722d11a04866de2"/>
    <n v="1"/>
    <n v="1"/>
  </r>
  <r>
    <s v="8e31247b-e91e-49af-aae0-a14b7954d308"/>
    <d v="2022-11-11T00:00:00"/>
    <x v="166"/>
    <d v="2022-11-11T00:00:00"/>
    <n v="-0.007936437499999999"/>
    <n v="-0.007936437499999999"/>
    <x v="1"/>
    <n v="5.648936170212767"/>
    <n v="-0.04483242885638298"/>
    <n v="-0.04483242885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09be8363ef54ac54d59cc1e3ac2e6a36f21cee47c9c06c2fad82b6989848ea"/>
    <n v="1"/>
    <n v="1"/>
  </r>
  <r>
    <s v="d4e07e43-9423-43f2-b16a-3603892b0f72"/>
    <d v="2022-11-11T00:00:00"/>
    <x v="166"/>
    <d v="2022-11-11T00:00:00"/>
    <n v="-0.008761456399999999"/>
    <n v="-0.008761456399999999"/>
    <x v="1"/>
    <n v="5.648936170212767"/>
    <n v="-0.04949290796170213"/>
    <n v="-0.0494929079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d56e14385387647dc100c8540441e2f6852cf6cdae7297b039076153dd4018"/>
    <n v="1"/>
    <n v="1"/>
  </r>
  <r>
    <s v="f21767f2-3c05-4faa-8e8a-6f89d76bcade"/>
    <d v="2022-11-11T00:00:00"/>
    <x v="166"/>
    <d v="2022-11-11T00:00:00"/>
    <n v="-0.0149640504"/>
    <n v="-0.0149640504"/>
    <x v="1"/>
    <n v="5.648936170212767"/>
    <n v="-0.08453096555744681"/>
    <n v="-0.0845309655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48ed84ece83047bccba2c8761f8f754172aad3af80a0a9006ccc06a756d55"/>
    <n v="1"/>
    <n v="1"/>
  </r>
  <r>
    <s v="887fe1f0-b124-431f-8234-c84a689a9e68"/>
    <d v="2022-11-11T00:00:00"/>
    <x v="166"/>
    <d v="2022-11-11T00:00:00"/>
    <n v="-0.0065396245"/>
    <n v="-0.0065396245"/>
    <x v="1"/>
    <n v="5.648936170212767"/>
    <n v="-0.03694192137765958"/>
    <n v="-0.036941921377659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574ea0c9a5225b07b25e17736ad306188c50f9f8f6b9fed6d2f1cab3f310f4"/>
    <n v="1"/>
    <n v="1"/>
  </r>
  <r>
    <s v="173063b0-36c6-4a6b-afb5-873b8fbae9b6"/>
    <d v="2022-11-11T00:00:00"/>
    <x v="166"/>
    <d v="2022-11-11T00:00:00"/>
    <n v="-0.009302035199999999"/>
    <n v="-0.009302035199999999"/>
    <x v="1"/>
    <n v="5.648936170212767"/>
    <n v="-0.05254660309787234"/>
    <n v="-0.0525466030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66e700b9a6ad2400fd0757d86924c198f28d2412855749b1ccd59811f21dc4"/>
    <n v="1"/>
    <n v="1"/>
  </r>
  <r>
    <s v="ecd4d73a-d6db-4647-b0b9-088b5ac59088"/>
    <d v="2022-11-11T00:00:00"/>
    <x v="166"/>
    <d v="2022-11-11T00:00:00"/>
    <n v="-0.009296111999999999"/>
    <n v="-0.009296111999999999"/>
    <x v="1"/>
    <n v="5.648936170212767"/>
    <n v="-0.05251314331914893"/>
    <n v="-0.05251314331914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c1229d429bc073a67ddf8a385f8ccdf3a617cca99f53cb261921a8975349cb"/>
    <n v="1"/>
    <n v="1"/>
  </r>
  <r>
    <s v="7471b375-39c3-418c-bdb0-7eaa1436bed8"/>
    <d v="2022-11-11T00:00:00"/>
    <x v="166"/>
    <d v="2022-11-11T00:00:00"/>
    <n v="-0.010781792"/>
    <n v="-0.010781792"/>
    <x v="1"/>
    <n v="5.648936170212767"/>
    <n v="-0.06090565480851066"/>
    <n v="-0.060905654808510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b67cb1bd8c0b5f7c1ba94980dc2d0aaee38033b9e592499292d46f07a91c0d"/>
    <n v="1"/>
    <n v="1"/>
  </r>
  <r>
    <s v="d251bc11-ff5d-484d-b2a5-3d5fadc870a2"/>
    <d v="2022-11-11T00:00:00"/>
    <x v="166"/>
    <d v="2022-11-11T00:00:00"/>
    <n v="-0.0277225128"/>
    <n v="-0.0277225128"/>
    <x v="1"/>
    <n v="5.648936170212767"/>
    <n v="-0.1566027052851064"/>
    <n v="-0.15660270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5045e4a9ee03dd0dffbfa58040979b157edd48bd737a85ff30b03b6be592aa"/>
    <n v="1"/>
    <n v="1"/>
  </r>
  <r>
    <s v="2fbd8db3-a05e-4a34-be31-2af09b739fc8"/>
    <d v="2022-11-11T00:00:00"/>
    <x v="166"/>
    <d v="2022-11-11T00:00:00"/>
    <n v="-0.019986512"/>
    <n v="-0.019986512"/>
    <x v="1"/>
    <n v="5.648936170212767"/>
    <n v="-0.1129025305531915"/>
    <n v="-0.11290253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472c309e86b661bff37cefa2294956441019167b29a624867c0867ee063f3"/>
    <n v="1"/>
    <n v="1"/>
  </r>
  <r>
    <s v="fba4285f-5a44-4de7-9346-4217de50fd1b"/>
    <d v="2022-11-11T00:00:00"/>
    <x v="166"/>
    <d v="2022-11-11T00:00:00"/>
    <n v="-0.0163463472"/>
    <n v="-0.0163463472"/>
    <x v="1"/>
    <n v="5.648936170212767"/>
    <n v="-0.09233947194893617"/>
    <n v="-0.092339471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61f8f9f4407a1648229a8fc1e5abda99a520c3eb785f287984aefcef79f5db"/>
    <n v="1"/>
    <n v="1"/>
  </r>
  <r>
    <s v="c6c99b0d-f975-4675-b5f1-14f2a0b17832"/>
    <d v="2022-11-11T00:00:00"/>
    <x v="166"/>
    <d v="2022-11-11T00:00:00"/>
    <n v="-0.009189839600000001"/>
    <n v="-0.009189839600000001"/>
    <x v="1"/>
    <n v="5.648936170212767"/>
    <n v="-0.05191281731489363"/>
    <n v="-0.051912817314893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9372772dd4f0e292001a13304006a153f83315a3f1fee650aad881d2097a52"/>
    <n v="1"/>
    <n v="1"/>
  </r>
  <r>
    <s v="13c497ec-e12b-43ba-946d-232229a09c5c"/>
    <d v="2022-11-11T00:00:00"/>
    <x v="166"/>
    <d v="2022-11-11T00:00:00"/>
    <n v="-0.013463472"/>
    <n v="-0.013463472"/>
    <x v="1"/>
    <n v="5.648936170212767"/>
    <n v="-0.07605429395744681"/>
    <n v="-0.0760542939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44184e81ae64cd78b2d345186fd5b7930cffc4dc1658990dbe4cfc4ba5ddae"/>
    <n v="1"/>
    <n v="1"/>
  </r>
  <r>
    <s v="6536beac-c575-4b78-89a8-5916181d0360"/>
    <d v="2022-11-11T00:00:00"/>
    <x v="166"/>
    <d v="2022-11-11T00:00:00"/>
    <n v="-0.009781416400000001"/>
    <n v="-0.009781416400000001"/>
    <x v="1"/>
    <n v="5.648936170212767"/>
    <n v="-0.05525459689787236"/>
    <n v="-0.05525459689787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0f973cbbc6e7a59777223411f801b4c9a84bd5277af117016ee9d0e645cfda"/>
    <n v="1"/>
    <n v="1"/>
  </r>
  <r>
    <s v="a9dd5672-5e91-41bf-9bdb-7d030f92204f"/>
    <d v="2022-11-11T00:00:00"/>
    <x v="166"/>
    <d v="2022-11-11T00:00:00"/>
    <n v="-0.0764154032"/>
    <n v="-0.0764154032"/>
    <x v="1"/>
    <n v="5.648936170212767"/>
    <n v="-0.4316657350978724"/>
    <n v="-0.4316657350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2a5c8296f279c985471aa4db41309e5f4438a72ef917f035ed5d7a07be66a"/>
    <n v="1"/>
    <n v="1"/>
  </r>
  <r>
    <s v="215332f1-7f3b-42ac-82d5-fb5301f0be38"/>
    <d v="2022-11-11T00:00:00"/>
    <x v="166"/>
    <d v="2022-11-11T00:00:00"/>
    <n v="-0.0123211168"/>
    <n v="-0.0123211168"/>
    <x v="1"/>
    <n v="5.648936170212767"/>
    <n v="-0.06960120234893617"/>
    <n v="-0.0696012023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0aba82ea9a29dc594aeace8625e502cfc281221290b605299220cdd83214a1"/>
    <n v="1"/>
    <n v="1"/>
  </r>
  <r>
    <s v="bcd89d9f-d133-4209-b554-56d10f1a8a34"/>
    <d v="2022-11-11T00:00:00"/>
    <x v="166"/>
    <d v="2022-11-11T00:00:00"/>
    <n v="-0.0163046172"/>
    <n v="-0.0163046172"/>
    <x v="1"/>
    <n v="5.648936170212767"/>
    <n v="-0.09210374184255322"/>
    <n v="-0.092103741842553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70611354900a04891658af5118f0c41484bca5dc4c35a78dd0d0d0e0d1dd6"/>
    <n v="1"/>
    <n v="1"/>
  </r>
  <r>
    <s v="569c266d-f9d3-43fe-a9a6-229c27a91beb"/>
    <d v="2022-11-11T00:00:00"/>
    <x v="166"/>
    <d v="2022-11-11T00:00:00"/>
    <n v="-0.008598262799999999"/>
    <n v="-0.008598262799999999"/>
    <x v="1"/>
    <n v="5.648936170212767"/>
    <n v="-0.04857103773191489"/>
    <n v="-0.04857103773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25e41b38d557aed7e7ee19931126ca984bf10ce5f348c90ca7d18581de7488"/>
    <n v="1"/>
    <n v="1"/>
  </r>
  <r>
    <s v="dabcec7c-85b4-4e62-829f-5696b31e5d3f"/>
    <d v="2022-11-11T00:00:00"/>
    <x v="166"/>
    <d v="2022-11-11T00:00:00"/>
    <n v="-0.0156257872"/>
    <n v="-0.0156257872"/>
    <x v="1"/>
    <n v="5.648936170212767"/>
    <n v="-0.08826907450212766"/>
    <n v="-0.0882690745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ded6f2d9369d73e2c7a4dc08ba9172e93104bb7690b1d713cb6cf786c0a9"/>
    <n v="1"/>
    <n v="1"/>
  </r>
  <r>
    <s v="3ec185c5-a611-40fb-9bb1-663e1c2b06cd"/>
    <d v="2022-11-11T00:00:00"/>
    <x v="166"/>
    <d v="2022-11-11T00:00:00"/>
    <n v="-0.025650566"/>
    <n v="-0.025650566"/>
    <x v="1"/>
    <n v="5.648936170212767"/>
    <n v="-0.1448984100638298"/>
    <n v="-0.1448984100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69c7b6202ec95a82516eb664746cc537ff888ffb4fc2215e677ed410c4788a"/>
    <n v="1"/>
    <n v="1"/>
  </r>
  <r>
    <s v="bfef6f4c-994f-4b60-84e0-0d34f6c064e4"/>
    <d v="2022-11-11T00:00:00"/>
    <x v="166"/>
    <d v="2022-11-11T00:00:00"/>
    <n v="-0.0174719148"/>
    <n v="-0.0174719148"/>
    <x v="1"/>
    <n v="5.648936170212767"/>
    <n v="-0.09869773147659576"/>
    <n v="-0.0986977314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b8e72ee4af80f20e5f8c6db4d66dba3a5617a43a099a9bcec71431349939df"/>
    <n v="1"/>
    <n v="1"/>
  </r>
  <r>
    <s v="61085514-0708-40a6-8154-fc901d2b0ecf"/>
    <d v="2022-11-11T00:00:00"/>
    <x v="166"/>
    <d v="2022-11-11T00:00:00"/>
    <n v="-0.0146262264"/>
    <n v="-0.0146262264"/>
    <x v="1"/>
    <n v="5.648936170212767"/>
    <n v="-0.08262261934468086"/>
    <n v="-0.0826226193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7ff21f0bc85675e02dba97d99de895ea625d366542deae87b24874ad7998ec"/>
    <n v="1"/>
    <n v="1"/>
  </r>
  <r>
    <s v="c2645364-7256-4b34-b40a-3a01729da2a5"/>
    <d v="2022-11-11T00:00:00"/>
    <x v="166"/>
    <d v="2022-11-11T00:00:00"/>
    <n v="-0.0094998624"/>
    <n v="-0.0094998624"/>
    <x v="1"/>
    <n v="5.648936170212767"/>
    <n v="-0.05366411632340426"/>
    <n v="-0.05366411632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d36b476d650f75c1538aba86fd0fc9a644ccaabb466083d7454971770302c"/>
    <n v="1"/>
    <n v="1"/>
  </r>
  <r>
    <s v="94d697d9-2f75-4043-b91d-9ff4733b8e40"/>
    <d v="2022-11-11T00:00:00"/>
    <x v="166"/>
    <d v="2022-11-11T00:00:00"/>
    <n v="-0.009000284000000001"/>
    <n v="-0.009000284000000001"/>
    <x v="1"/>
    <n v="5.648936170212767"/>
    <n v="-0.05084202982978724"/>
    <n v="-0.0508420298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6ba63d7111466ebc609ea29d5a3708b2e2c43965a9341e60efbbf72c821c8"/>
    <n v="1"/>
    <n v="1"/>
  </r>
  <r>
    <s v="b35d2fc7-015a-4298-9a29-daae2bd74158"/>
    <d v="2022-11-11T00:00:00"/>
    <x v="166"/>
    <d v="2022-11-11T00:00:00"/>
    <n v="-0.0155849888"/>
    <n v="-0.0155849888"/>
    <x v="1"/>
    <n v="5.648936170212767"/>
    <n v="-0.08803860694468085"/>
    <n v="-0.088038606944680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b853de65640470fd4815d22e027301db5a8774657457b388d888a96195eeae"/>
    <n v="1"/>
    <n v="1"/>
  </r>
  <r>
    <s v="e9b9cb5c-e650-4e48-9345-44305fcf7bcb"/>
    <d v="2022-11-11T00:00:00"/>
    <x v="166"/>
    <d v="2022-11-11T00:00:00"/>
    <n v="-0.01412723538510251"/>
    <n v="-0.01412723538510251"/>
    <x v="1"/>
    <n v="5.648936170212767"/>
    <n v="-0.07980385095201523"/>
    <n v="-0.07980385095201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84f765741c7e3417d3e58d4c653214696ab33bbf4b2fc4de56ce6caf0f816"/>
    <n v="1"/>
    <n v="1"/>
  </r>
  <r>
    <s v="16eb5650-0b7a-421e-875e-519de18af62e"/>
    <d v="2022-11-11T00:00:00"/>
    <x v="166"/>
    <d v="2022-11-11T00:00:00"/>
    <n v="-0.0131170232"/>
    <n v="-0.0131170232"/>
    <x v="1"/>
    <n v="5.648936170212767"/>
    <n v="-0.0740972268"/>
    <n v="-0.0740972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8117763d5ffa6ef0d57a184a7032787b4ac51bb6a63e71d322c148cb21770"/>
    <n v="1"/>
    <n v="1"/>
  </r>
  <r>
    <s v="00008c93-f4a0-47ff-a158-d06a226f9c47"/>
    <d v="2022-11-11T00:00:00"/>
    <x v="166"/>
    <d v="2022-11-11T00:00:00"/>
    <n v="-0.019787224"/>
    <n v="-0.019787224"/>
    <x v="1"/>
    <n v="5.648936170212767"/>
    <n v="-0.1117767653617021"/>
    <n v="-0.1117767653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9e82cd418eb6b429d9f9026666d39a5610beba810a49ba6e05e699307a559d"/>
    <n v="1"/>
    <n v="1"/>
  </r>
  <r>
    <s v="c83851e8-df9c-4740-8618-b08fe88bdc66"/>
    <d v="2022-11-11T00:00:00"/>
    <x v="166"/>
    <d v="2022-11-11T00:00:00"/>
    <n v="-0.0151709152"/>
    <n v="-0.0151709152"/>
    <x v="1"/>
    <n v="5.648936170212767"/>
    <n v="-0.08569953160851065"/>
    <n v="-0.08569953160851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80af2cd197e8683595b68e88edfec846a12d10e62f1aea03d1c0e930e0e8ce"/>
    <n v="1"/>
    <n v="1"/>
  </r>
  <r>
    <s v="01109dfd-9000-41d1-93cd-73284987b393"/>
    <d v="2022-11-11T00:00:00"/>
    <x v="166"/>
    <d v="2022-11-11T00:00:00"/>
    <n v="-0.0127363949"/>
    <n v="-0.0127363949"/>
    <x v="1"/>
    <n v="5.648936170212767"/>
    <n v="-0.07194708182872342"/>
    <n v="-0.07194708182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ab7063f6a205a704fcee070ebb712236979d199828d2bf6b8905ddbf9dac2f"/>
    <n v="1"/>
    <n v="1"/>
  </r>
  <r>
    <s v="b2fab3d6-44ba-4624-bba3-4254f96dd7a1"/>
    <d v="2022-11-11T00:00:00"/>
    <x v="166"/>
    <d v="2022-11-11T00:00:00"/>
    <n v="-0.0109078397"/>
    <n v="-0.0109078397"/>
    <x v="1"/>
    <n v="5.648936170212767"/>
    <n v="-0.06161769022021277"/>
    <n v="-0.061617690220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b90cb17892c7a30af4c7ea8a42ae1038ccc7dac90100d3b4cbe1bb55767779"/>
    <n v="1"/>
    <n v="1"/>
  </r>
  <r>
    <s v="29cd63c4-bb3d-491a-8776-25005e37a492"/>
    <d v="2022-11-11T00:00:00"/>
    <x v="166"/>
    <d v="2022-11-11T00:00:00"/>
    <n v="-0.009577424399999999"/>
    <n v="-0.009577424399999999"/>
    <x v="1"/>
    <n v="5.648936170212767"/>
    <n v="-0.0541022591106383"/>
    <n v="-0.0541022591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2eb22438245bd8a5f1a511b83c0e4104ae13cd18da6533dc4b4757004dd3cf"/>
    <n v="1"/>
    <n v="1"/>
  </r>
  <r>
    <s v="b620f549-ed57-4bcc-96e3-f5764fde421b"/>
    <d v="2022-11-11T00:00:00"/>
    <x v="166"/>
    <d v="2022-11-11T00:00:00"/>
    <n v="-0.01096457"/>
    <n v="-0.01096457"/>
    <x v="1"/>
    <n v="5.648936170212767"/>
    <n v="-0.06193815606382979"/>
    <n v="-0.0619381560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366ca2d52b8a9847a95db450b60e9eecbf39d9b81576d39ab89238f73ea056"/>
    <n v="1"/>
    <n v="1"/>
  </r>
  <r>
    <s v="5b7a61bc-43d7-4c82-b828-116346f75284"/>
    <d v="2022-11-11T00:00:00"/>
    <x v="166"/>
    <d v="2022-11-11T00:00:00"/>
    <n v="-0.013820458"/>
    <n v="-0.013820458"/>
    <x v="1"/>
    <n v="5.648936170212767"/>
    <n v="-0.07807088508510639"/>
    <n v="-0.078070885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5c6136a5ab1822fd0a58fbbc813a04dd4050bc63e16f340e285274d044f00"/>
    <n v="1"/>
    <n v="1"/>
  </r>
  <r>
    <s v="16dd430e-0f8f-4a20-aab2-7a741a7b7484"/>
    <d v="2022-11-11T00:00:00"/>
    <x v="166"/>
    <d v="2022-11-11T00:00:00"/>
    <n v="-0.013413568"/>
    <n v="-0.013413568"/>
    <x v="1"/>
    <n v="5.648936170212767"/>
    <n v="-0.07577238944680852"/>
    <n v="-0.075772389446808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9ccb3708d0b37fb97e46d44f32fbaabed8393f3fb261a4efe3602d061e0540"/>
    <n v="1"/>
    <n v="1"/>
  </r>
  <r>
    <s v="d535500c-c3e9-4eef-82bd-b872554c9204"/>
    <d v="2022-11-11T00:00:00"/>
    <x v="166"/>
    <d v="2022-11-11T00:00:00"/>
    <n v="-0.004982232203840478"/>
    <n v="-0.004982232203840478"/>
    <x v="1"/>
    <n v="5.648936170212767"/>
    <n v="-0.02814431170467334"/>
    <n v="-0.02814431170467334"/>
    <n v="1"/>
    <m/>
    <s v="Helper"/>
    <s v="Contrato Mynt"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83c862824fea6f5f90ef198d42ad6ad5e252fcd730f862c5d333ebbb5bc19bb9"/>
    <n v="1"/>
    <n v="1"/>
  </r>
  <r>
    <s v="47e5d20b-9612-4e2a-8f86-0a8e193db2bb"/>
    <d v="2022-11-11T00:00:00"/>
    <x v="166"/>
    <d v="2022-11-11T00:00:00"/>
    <n v="-0.014222096"/>
    <n v="-0.014222096"/>
    <x v="1"/>
    <n v="5.648936170212767"/>
    <n v="-0.0803397125106383"/>
    <n v="-0.0803397125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47eb4e010aabad533b0ace723d9033ca9fdfa8170ce821e1c35c7df86142ab"/>
    <n v="1"/>
    <n v="1"/>
  </r>
  <r>
    <s v="bc72cf3d-89b8-4c53-b3ee-9c4228e22489"/>
    <d v="2022-11-11T00:00:00"/>
    <x v="166"/>
    <d v="2022-11-11T00:00:00"/>
    <n v="-0.0148443127"/>
    <n v="-0.0148443127"/>
    <x v="1"/>
    <n v="5.648936170212767"/>
    <n v="-0.08385457493297872"/>
    <n v="-0.08385457493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bf333a4d4087def05951d00215758e4c7ec1066c3108a57505c4b46cf66976"/>
    <n v="1"/>
    <n v="1"/>
  </r>
  <r>
    <s v="7f91c373-788b-405d-927d-985311203c66"/>
    <d v="2022-11-11T00:00:00"/>
    <x v="166"/>
    <d v="2022-11-11T00:00:00"/>
    <n v="-0.0119233324"/>
    <n v="-0.0119233324"/>
    <x v="1"/>
    <n v="5.648936170212767"/>
    <n v="-0.06735414366382979"/>
    <n v="-0.0673541436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74437ec2651573d7618a60f42f3e9ee5490863bb6799f3253fd468318ed43f"/>
    <n v="1"/>
    <n v="1"/>
  </r>
  <r>
    <s v="36d293a8-3415-48ba-91e6-f761c2611a7b"/>
    <d v="2022-11-11T00:00:00"/>
    <x v="166"/>
    <d v="2022-11-11T00:00:00"/>
    <n v="-0.0104647896"/>
    <n v="-0.0104647896"/>
    <x v="1"/>
    <n v="5.648936170212767"/>
    <n v="-0.05911492848510639"/>
    <n v="-0.0591149284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2857949dd9a78da8a341d18deebdae11147e630e53f1d67ac2588528c5f2c9"/>
    <n v="1"/>
    <n v="1"/>
  </r>
  <r>
    <s v="74aecd4e-6695-4ebd-99e9-d048cf328225"/>
    <d v="2022-11-11T00:00:00"/>
    <x v="166"/>
    <d v="2022-11-11T00:00:00"/>
    <n v="-0.005175041080353759"/>
    <n v="-0.005175041080353759"/>
    <x v="1"/>
    <n v="5.648936170212767"/>
    <n v="-0.0292334767411473"/>
    <n v="-0.02923347674114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fd4fdc51e544d0cbc00645ed77cba93d3ade4aae9fa32f5e5dd18246e2cf2f"/>
    <n v="1"/>
    <n v="1"/>
  </r>
  <r>
    <s v="7eb70d9a-8959-43d3-a8d1-203259820b9d"/>
    <d v="2022-11-11T00:00:00"/>
    <x v="166"/>
    <d v="2022-11-11T00:00:00"/>
    <n v="-0.0086084544"/>
    <n v="-0.0086084544"/>
    <x v="1"/>
    <n v="5.648936170212767"/>
    <n v="-0.04862860942978724"/>
    <n v="-0.0486286094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61d2494d3dcd995b6fd2d0bc5b0d6d4aba7ac879bcdefc58a71bb04ff46cd1"/>
    <n v="1"/>
    <n v="1"/>
  </r>
  <r>
    <s v="bc847d0c-9529-4668-b2a8-26de6135666a"/>
    <d v="2022-11-11T00:00:00"/>
    <x v="166"/>
    <d v="2022-11-11T00:00:00"/>
    <n v="-0.0230816948"/>
    <n v="-0.0230816948"/>
    <x v="1"/>
    <n v="5.648936170212767"/>
    <n v="-0.1303870206255319"/>
    <n v="-0.1303870206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30f708940394aaedb199ad3b0cabafa29fcbdd0ad984d99d7336cb2010921d"/>
    <n v="1"/>
    <n v="1"/>
  </r>
  <r>
    <s v="f4862354-d42b-464a-a991-eaac5d321c81"/>
    <d v="2022-11-11T00:00:00"/>
    <x v="166"/>
    <d v="2022-11-11T00:00:00"/>
    <n v="-0.0433768433"/>
    <n v="-0.0433768433"/>
    <x v="1"/>
    <n v="5.648936170212767"/>
    <n v="-0.2450330190670213"/>
    <n v="-0.24503301906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c234453304247a9d8d0e5fb4a94f30e3b98136e8b332042435c70269ea3c53"/>
    <n v="1"/>
    <n v="1"/>
  </r>
  <r>
    <s v="0eb8c4ce-c71a-41b5-9ffb-ca74b71b07b5"/>
    <d v="2022-11-11T00:00:00"/>
    <x v="166"/>
    <d v="2022-11-11T00:00:00"/>
    <n v="-0.0138306576"/>
    <n v="-0.0138306576"/>
    <x v="1"/>
    <n v="5.648936170212767"/>
    <n v="-0.07812850197446809"/>
    <n v="-0.078128501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4fe7a0b6f2408fb7d6899cd1cc63d8908f645056f009b2ff868c5fc4b8a141"/>
    <n v="1"/>
    <n v="1"/>
  </r>
  <r>
    <s v="005a8631-0bf8-4a73-b459-7dc1be9d3604"/>
    <d v="2022-11-11T00:00:00"/>
    <x v="166"/>
    <d v="2022-11-11T00:00:00"/>
    <n v="-0.0110869652"/>
    <n v="-0.0110869652"/>
    <x v="1"/>
    <n v="5.648936170212767"/>
    <n v="-0.06262955873617022"/>
    <n v="-0.062629558736170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b17526bcc98119219def3af83c5757b09a99c227018ae150fc8bce11e3c420"/>
    <n v="1"/>
    <n v="1"/>
  </r>
  <r>
    <s v="5c27ad8b-cdad-4690-b3c4-9f1fecadd047"/>
    <d v="2022-11-11T00:00:00"/>
    <x v="166"/>
    <d v="2022-11-11T00:00:00"/>
    <n v="-0.012148432"/>
    <n v="-0.012148432"/>
    <x v="1"/>
    <n v="5.648936170212767"/>
    <n v="-0.06862571693617023"/>
    <n v="-0.068625716936170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caf02de7a878f3b736614a9710f25df667a8fa313f92a4fa3fe75975d37e46"/>
    <n v="1"/>
    <n v="1"/>
  </r>
  <r>
    <s v="db2e20ed-9cee-40df-8cfb-0b3038cd508d"/>
    <d v="2022-11-11T00:00:00"/>
    <x v="166"/>
    <d v="2022-11-11T00:00:00"/>
    <n v="-0.03584506"/>
    <n v="-0.03584506"/>
    <x v="1"/>
    <n v="5.648936170212767"/>
    <n v="-0.2024864559574468"/>
    <n v="-0.202486455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a6ccf1788098a82c32a645813a6b9783ab02627339aaec2eaf341f319ac834"/>
    <n v="1"/>
    <n v="1"/>
  </r>
  <r>
    <s v="d4f28fe4-71da-4195-b57f-1f0f267a168e"/>
    <d v="2022-11-11T00:00:00"/>
    <x v="166"/>
    <d v="2022-11-11T00:00:00"/>
    <n v="-0.0183969632"/>
    <n v="-0.0183969632"/>
    <x v="1"/>
    <n v="5.648936170212767"/>
    <n v="-0.1039232708425532"/>
    <n v="-0.10392327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2d88b1b8a82cd42cfe2657051c89a518f52009674400cb22b756bec53fb9f"/>
    <n v="1"/>
    <n v="1"/>
  </r>
  <r>
    <s v="2beb98a8-168d-4a01-9ac0-4d7a2ce50866"/>
    <d v="2022-11-11T00:00:00"/>
    <x v="166"/>
    <d v="2022-11-11T00:00:00"/>
    <n v="-0.02761399996801968"/>
    <n v="-0.02761399996801968"/>
    <x v="1"/>
    <n v="5.648936170212767"/>
    <n v="-0.1559897232236005"/>
    <n v="-0.15598972322360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fb8da24ad2a912b71f8bb2a7f86026ee599efeb94d542bf13c2669decbb1cf"/>
    <n v="1"/>
    <n v="1"/>
  </r>
  <r>
    <s v="2c23179d-da64-4599-a210-899d73741c9c"/>
    <d v="2022-11-11T00:00:00"/>
    <x v="166"/>
    <d v="2022-11-11T00:00:00"/>
    <n v="-0.0134822848"/>
    <n v="-0.0134822848"/>
    <x v="1"/>
    <n v="5.648936170212767"/>
    <n v="-0.0761605662638298"/>
    <n v="-0.0761605662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135f7089f43d6df507b6db6f7db2ec1967cae3b31e369c0cfeff202a4f01d9"/>
    <n v="1"/>
    <n v="1"/>
  </r>
  <r>
    <s v="56f1facc-332e-4327-a9d6-934639ea4d50"/>
    <d v="2022-11-11T00:00:00"/>
    <x v="166"/>
    <d v="2022-11-11T00:00:00"/>
    <n v="-0.0134328732"/>
    <n v="-0.0134328732"/>
    <x v="1"/>
    <n v="5.648936170212767"/>
    <n v="-0.07588144328936171"/>
    <n v="-0.0758814432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87b11fac9f5dbac1660bb70377fd51ca11c8b7d5278c90192937e54f53f988"/>
    <n v="1"/>
    <n v="1"/>
  </r>
  <r>
    <s v="7f50fa7d-e349-415d-8aee-3247f609f269"/>
    <d v="2022-11-11T00:00:00"/>
    <x v="166"/>
    <d v="2022-11-11T00:00:00"/>
    <n v="-0.008771656000000001"/>
    <n v="-0.008771656000000001"/>
    <x v="1"/>
    <n v="5.648936170212767"/>
    <n v="-0.04955052485106384"/>
    <n v="-0.049550524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95af6f22e9fd92d64bdfde5ae9a3fe5fe9640ca7bf096689fbb036a6f7aa7"/>
    <n v="1"/>
    <n v="1"/>
  </r>
  <r>
    <s v="995e6d25-9e15-4a5c-ae47-4745df5ef222"/>
    <d v="2022-11-11T00:00:00"/>
    <x v="166"/>
    <d v="2022-11-11T00:00:00"/>
    <n v="-0.009525331200000001"/>
    <n v="-0.009525331200000001"/>
    <x v="1"/>
    <n v="5.648936170212767"/>
    <n v="-0.05380798794893618"/>
    <n v="-0.053807987948936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c3c1b557d86ec45c5c6aa387e802553306294aafbafffbea3587bfc00d4fa2"/>
    <n v="1"/>
    <n v="1"/>
  </r>
  <r>
    <s v="f5dffa9b-3768-4b55-970e-3d065e029a6a"/>
    <d v="2022-11-11T00:00:00"/>
    <x v="166"/>
    <d v="2022-11-11T00:00:00"/>
    <n v="-0.0087910208"/>
    <n v="-0.0087910208"/>
    <x v="1"/>
    <n v="5.648936170212767"/>
    <n v="-0.04965991537021278"/>
    <n v="-0.049659915370212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5009ad440c6a0acf4fb01fa35b1eb9b8f43f77eb881bbb7470fedb83bd2048"/>
    <n v="1"/>
    <n v="1"/>
  </r>
  <r>
    <s v="d2caf7be-7869-4178-9d3d-2ea1d5216e38"/>
    <d v="2022-11-11T00:00:00"/>
    <x v="166"/>
    <d v="2022-11-11T00:00:00"/>
    <n v="-0.0103933924"/>
    <n v="-0.0103933924"/>
    <x v="1"/>
    <n v="5.648936170212767"/>
    <n v="-0.05871161025957448"/>
    <n v="-0.05871161025957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2c424849f07aa9c9f6c7b4fe6424f61cefaf77427b865b66de3fdce2af463a"/>
    <n v="1"/>
    <n v="1"/>
  </r>
  <r>
    <s v="db2bea5c-5a41-492f-a984-5a1f02ce7b0a"/>
    <d v="2022-11-11T00:00:00"/>
    <x v="166"/>
    <d v="2022-11-11T00:00:00"/>
    <n v="-0.0088012192"/>
    <n v="-0.0088012192"/>
    <x v="1"/>
    <n v="5.648936170212767"/>
    <n v="-0.04971752548085107"/>
    <n v="-0.04971752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54a79cfb2d448468927d85b26708318862a5d692b9e38e3df1e6526652b333"/>
    <n v="1"/>
    <n v="1"/>
  </r>
  <r>
    <s v="57f2d10f-c973-4019-b7e2-57d975a38cdc"/>
    <d v="2022-11-11T00:00:00"/>
    <x v="166"/>
    <d v="2022-11-11T00:00:00"/>
    <n v="-0.008822653999999999"/>
    <n v="-0.008822653999999999"/>
    <x v="1"/>
    <n v="5.648936170212767"/>
    <n v="-0.04983860929787234"/>
    <n v="-0.0498386092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26fcade13343c50a2bc397af75a8273099585b4344a0f976314142543cb56e"/>
    <n v="1"/>
    <n v="1"/>
  </r>
  <r>
    <s v="757de409-7387-4beb-8ae9-9773dadf7372"/>
    <d v="2022-11-11T00:00:00"/>
    <x v="166"/>
    <d v="2022-11-11T00:00:00"/>
    <n v="-0.01324959125072542"/>
    <n v="-0.01324959125072542"/>
    <x v="1"/>
    <n v="5.648936170212767"/>
    <n v="-0.07484609525675744"/>
    <n v="-0.074846095256757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ef76d1101702385a6b12a060c3e8ca0926870fa53b30ae78d08d5338fb5d8"/>
    <n v="1"/>
    <n v="1"/>
  </r>
  <r>
    <s v="db78b6f4-3238-4646-b8a9-0180f070155f"/>
    <d v="2022-11-11T00:00:00"/>
    <x v="166"/>
    <d v="2022-11-11T00:00:00"/>
    <n v="-0.0100874044"/>
    <n v="-0.0100874044"/>
    <x v="1"/>
    <n v="5.648936170212767"/>
    <n v="-0.05698310357872342"/>
    <n v="-0.05698310357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259f9840df9f6adf0a4120a64545803b4d0820f6b22ac4cec661dc36aff70"/>
    <n v="1"/>
    <n v="1"/>
  </r>
  <r>
    <s v="e97bb239-3907-4ab6-aa9c-fdc595a35b2d"/>
    <d v="2022-11-11T00:00:00"/>
    <x v="166"/>
    <d v="2022-11-11T00:00:00"/>
    <n v="-0.0043976128"/>
    <n v="-0.0043976128"/>
    <x v="1"/>
    <n v="5.648936170212767"/>
    <n v="-0.02484183400851064"/>
    <n v="-0.02484183400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d5d1a6ecb375e456fb02e619ad24e5ae6b09156bcddc06a0cc9cd02357fa3"/>
    <n v="1"/>
    <n v="1"/>
  </r>
  <r>
    <s v="125d94f1-de12-4419-9ae7-9a033f1851f0"/>
    <d v="2022-11-11T00:00:00"/>
    <x v="166"/>
    <d v="2022-11-11T00:00:00"/>
    <n v="-0.0109849692"/>
    <n v="-0.0109849692"/>
    <x v="1"/>
    <n v="5.648936170212767"/>
    <n v="-0.06205338984255319"/>
    <n v="-0.0620533898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d3202f774cae51cbf60876151336d9609c43e214c3d0a33c968452a2f8fa04"/>
    <n v="1"/>
    <n v="1"/>
  </r>
  <r>
    <s v="bfdb4177-8744-484a-8fc5-a883c6702356"/>
    <d v="2022-11-11T00:00:00"/>
    <x v="166"/>
    <d v="2022-11-11T00:00:00"/>
    <n v="-0.0098834124"/>
    <n v="-0.0098834124"/>
    <x v="1"/>
    <n v="5.648936170212767"/>
    <n v="-0.05583076579148936"/>
    <n v="-0.055830765791489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9502bdacf2a6374f70a8b957149c9ef5dcab63e8f0f2309f5c79f57e14e10e"/>
    <n v="1"/>
    <n v="1"/>
  </r>
  <r>
    <s v="569e13a5-b2e4-4eab-ae00-2d7c404db378"/>
    <d v="2022-11-11T00:00:00"/>
    <x v="166"/>
    <d v="2022-11-11T00:00:00"/>
    <n v="-0.009300940799999999"/>
    <n v="-0.009300940799999999"/>
    <x v="1"/>
    <n v="5.648936170212767"/>
    <n v="-0.05254042090212766"/>
    <n v="-0.0525404209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2a130013d37b620896225c58759d8ff1f0e20b1457572fffdf88d4e540601"/>
    <n v="1"/>
    <n v="1"/>
  </r>
  <r>
    <s v="a87f66dd-1e7b-4c97-9d81-2f7d1ee7a2b4"/>
    <d v="2022-11-11T00:00:00"/>
    <x v="166"/>
    <d v="2022-11-11T00:00:00"/>
    <n v="-0.0179680945"/>
    <n v="-0.0179680945"/>
    <x v="1"/>
    <n v="5.648936170212767"/>
    <n v="-0.1015006189308511"/>
    <n v="-0.10150061893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a2ff021505e17a60d03b345c014054cc49a929612361689ff52071279cfe50"/>
    <n v="1"/>
    <n v="1"/>
  </r>
  <r>
    <s v="f068227c-ac81-4de3-88bb-e126caef1765"/>
    <d v="2022-11-11T00:00:00"/>
    <x v="166"/>
    <d v="2022-11-11T00:00:00"/>
    <n v="-0.022754"/>
    <n v="-0.022754"/>
    <x v="1"/>
    <n v="5.648936170212767"/>
    <n v="-0.1285358936170213"/>
    <n v="-0.128535893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5afb8647d3ad2eda761062891db616e4170707c2501add21bcd4fb609eb96"/>
    <n v="1"/>
    <n v="1"/>
  </r>
  <r>
    <s v="8be77531-8097-4736-89d4-5396ae1cd170"/>
    <d v="2022-11-11T00:00:00"/>
    <x v="166"/>
    <d v="2022-11-11T00:00:00"/>
    <n v="-0.011682436"/>
    <n v="-0.011682436"/>
    <x v="1"/>
    <n v="5.648936170212767"/>
    <n v="-0.06599333527659576"/>
    <n v="-0.0659933352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88d8c488f8dc8ff99e9141385a295db2f7ff9ad67c97b7bd52c5dd8514cb07"/>
    <n v="1"/>
    <n v="1"/>
  </r>
  <r>
    <s v="40b1e732-5eae-47ae-93ba-492a932f3f40"/>
    <d v="2022-11-11T00:00:00"/>
    <x v="166"/>
    <d v="2022-11-11T00:00:00"/>
    <n v="-0.0091887584"/>
    <n v="-0.0091887584"/>
    <x v="1"/>
    <n v="5.648936170212767"/>
    <n v="-0.05190670968510639"/>
    <n v="-0.0519067096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a62109143fb5433f0b980b6ffb345e54d213ed483a3041ba83a47114038a75"/>
    <n v="1"/>
    <n v="1"/>
  </r>
  <r>
    <s v="b9cbad09-4eb4-4a36-966c-a7b6d7647efa"/>
    <d v="2022-11-11T00:00:00"/>
    <x v="166"/>
    <d v="2022-11-11T00:00:00"/>
    <n v="-0.0193462352"/>
    <n v="-0.0193462352"/>
    <x v="1"/>
    <n v="5.648936170212767"/>
    <n v="-0.1092856477787234"/>
    <n v="-0.1092856477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5ddb7b8995933d70b7a96583a0cceffa070f19a7dee7696a5b76cf5aca13f"/>
    <n v="1"/>
    <n v="1"/>
  </r>
  <r>
    <s v="9b3167c7-f6f6-4412-ac0e-e47a77b809e0"/>
    <d v="2022-11-11T00:00:00"/>
    <x v="166"/>
    <d v="2022-11-11T00:00:00"/>
    <n v="-0.0237204244"/>
    <n v="-0.0237204244"/>
    <x v="1"/>
    <n v="5.648936170212767"/>
    <n v="-0.1339951633659575"/>
    <n v="-0.1339951633659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e74733f2bdea381147e909dc1afa4a66d0e685b5a18a5d399ac902c357ee4"/>
    <n v="1"/>
    <n v="1"/>
  </r>
  <r>
    <s v="2552ae39-3d31-4da9-a2be-866f8ead7ac3"/>
    <d v="2022-11-11T00:00:00"/>
    <x v="166"/>
    <d v="2022-11-11T00:00:00"/>
    <n v="-0.0261912016"/>
    <n v="-0.0261912016"/>
    <x v="1"/>
    <n v="5.648936170212767"/>
    <n v="-0.1479524260595745"/>
    <n v="-0.14795242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1f168914385c818874a2d36c0de978d91101a94773af62dfd737656c3b4f4"/>
    <n v="1"/>
    <n v="1"/>
  </r>
  <r>
    <s v="ce784458-df2a-4679-a445-2d9c19793438"/>
    <d v="2022-11-11T00:00:00"/>
    <x v="166"/>
    <d v="2022-11-11T00:00:00"/>
    <n v="-0.0232759839"/>
    <n v="-0.0232759839"/>
    <x v="1"/>
    <n v="5.648936170212767"/>
    <n v="-0.13148454735"/>
    <n v="-0.131484547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2f66d5b70c67ceeba00cf9c6b80375be51c7e2bf1db057b6694e4159323ff6"/>
    <n v="1"/>
    <n v="1"/>
  </r>
  <r>
    <s v="edd56f10-f6d5-4b57-a958-deff7e6235a0"/>
    <d v="2022-11-11T00:00:00"/>
    <x v="166"/>
    <d v="2022-11-11T00:00:00"/>
    <n v="-0.0715681623"/>
    <n v="-0.0715681623"/>
    <x v="1"/>
    <n v="5.648936170212767"/>
    <n v="-0.4042839806521277"/>
    <n v="-0.40428398065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d188a4acc6331786c7f0ead6b03daf630aef05e8a155beca06f93b67cf1738"/>
    <n v="1"/>
    <n v="1"/>
  </r>
  <r>
    <s v="dc5f7d79-0a90-46c6-9c67-2aa114d5a45e"/>
    <d v="2022-11-11T00:00:00"/>
    <x v="166"/>
    <d v="2022-11-11T00:00:00"/>
    <n v="-0.0248378748"/>
    <n v="-0.0248378748"/>
    <x v="1"/>
    <n v="5.648936170212767"/>
    <n v="-0.1403075693489362"/>
    <n v="-0.140307569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64da006d6549125ae542ef404e1b9b6164e125f98118c61092a0e8afc6bb17"/>
    <n v="1"/>
    <n v="1"/>
  </r>
  <r>
    <s v="666cdfd0-07d0-47ee-a586-4cfb14557db4"/>
    <d v="2022-11-11T00:00:00"/>
    <x v="166"/>
    <d v="2022-11-11T00:00:00"/>
    <n v="-0.0182143424"/>
    <n v="-0.0182143424"/>
    <x v="1"/>
    <n v="5.648936170212767"/>
    <n v="-0.1028916576"/>
    <n v="-0.1028916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7dd829cde379e899e9c39d06b451e8e953b6bd8f15cd6d89dc94b316568382"/>
    <n v="1"/>
    <n v="1"/>
  </r>
  <r>
    <s v="5eedec0c-0430-42e5-83a2-2a1b9d1df8d9"/>
    <d v="2022-11-11T00:00:00"/>
    <x v="166"/>
    <d v="2022-11-11T00:00:00"/>
    <n v="-0.009340055"/>
    <n v="-0.009340055"/>
    <x v="1"/>
    <n v="5.648936170212767"/>
    <n v="-0.0527613745212766"/>
    <n v="-0.0527613745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22f2a6c075c192dbfc611f789442d0287bc6dd6b00e1e981c2fe64c7b4c0c"/>
    <n v="1"/>
    <n v="1"/>
  </r>
  <r>
    <s v="68b6b006-0eb2-497d-8522-15f620e67f8c"/>
    <d v="2022-11-11T00:00:00"/>
    <x v="166"/>
    <d v="2022-11-11T00:00:00"/>
    <n v="-0.0116036448"/>
    <n v="-0.0116036448"/>
    <x v="1"/>
    <n v="5.648936170212767"/>
    <n v="-0.06554824881702129"/>
    <n v="-0.06554824881702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8b1613bc1fff3f7f1c7bbdf8fa79d4bb0d7117651c2171504df8f12b7a3b9"/>
    <n v="1"/>
    <n v="1"/>
  </r>
  <r>
    <s v="572fb9f3-4405-42ba-9c97-e070d004c80b"/>
    <d v="2022-11-11T00:00:00"/>
    <x v="166"/>
    <d v="2022-11-11T00:00:00"/>
    <n v="-0.008446443600000001"/>
    <n v="-0.008446443600000001"/>
    <x v="1"/>
    <n v="5.648936170212767"/>
    <n v="-0.04771342076170214"/>
    <n v="-0.04771342076170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99827884007a856dd5fbe8efc4d1c3c539e0b82bf120b78c7ecde21c00d6f6"/>
    <n v="1"/>
    <n v="1"/>
  </r>
  <r>
    <s v="d5ea77dc-16a5-4575-9ce8-4ca469a46332"/>
    <d v="2022-11-11T00:00:00"/>
    <x v="166"/>
    <d v="2022-11-11T00:00:00"/>
    <n v="-0.020497316"/>
    <n v="-0.020497316"/>
    <x v="1"/>
    <n v="5.648936170212767"/>
    <n v="-0.1157880297446809"/>
    <n v="-0.11578802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2a005ef757104ef51ba1f8bfcef875c4672796caac96ac5a3b34f984482e6"/>
    <n v="1"/>
    <n v="1"/>
  </r>
  <r>
    <s v="4cbaa335-25ff-493a-bafe-5bfe86574a47"/>
    <d v="2022-11-11T00:00:00"/>
    <x v="166"/>
    <d v="2022-11-11T00:00:00"/>
    <n v="-0.0112252972"/>
    <n v="-0.0112252972"/>
    <x v="1"/>
    <n v="5.648936170212767"/>
    <n v="-0.06341098737446808"/>
    <n v="-0.0634109873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7a40b634aaf2a6784476ebf8dd8ca21e1ef2bc16050ef756337060d7334a5"/>
    <n v="1"/>
    <n v="1"/>
  </r>
  <r>
    <s v="d02bf247-cfca-4630-8f77-98f5c37a0fd4"/>
    <d v="2022-11-11T00:00:00"/>
    <x v="166"/>
    <d v="2022-11-11T00:00:00"/>
    <n v="-0.0154285216"/>
    <n v="-0.0154285216"/>
    <x v="1"/>
    <n v="5.648936170212767"/>
    <n v="-0.08715473371914895"/>
    <n v="-0.08715473371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ba11078a5a02864b741eca5ec98515132134a455a1f689d29fb2ad6dffef0e"/>
    <n v="1"/>
    <n v="1"/>
  </r>
  <r>
    <s v="004df3e0-0551-469e-ba65-0115462962e4"/>
    <d v="2022-11-11T00:00:00"/>
    <x v="166"/>
    <d v="2022-11-11T00:00:00"/>
    <n v="-0.007680298800000001"/>
    <n v="-0.007680298800000001"/>
    <x v="1"/>
    <n v="5.648936170212767"/>
    <n v="-0.04338551768936171"/>
    <n v="-0.0433855176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d082bad4ddc617bbf9a0750acee72e86ea9879e101f8adb5f79095b464bbb1"/>
    <n v="1"/>
    <n v="1"/>
  </r>
  <r>
    <s v="0ce49171-b93f-4ac7-8acf-eb1f8c91079a"/>
    <d v="2022-11-11T00:00:00"/>
    <x v="166"/>
    <d v="2022-11-11T00:00:00"/>
    <n v="-0.192721442"/>
    <n v="-0.192721442"/>
    <x v="1"/>
    <n v="5.648936170212767"/>
    <n v="-1.088671124489362"/>
    <n v="-1.088671124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96a292c13bb2f6b5926c58bd86bbfaca2d9791943d007d1caae8cc1f33ccd"/>
    <n v="1"/>
    <n v="1"/>
  </r>
  <r>
    <s v="d9fa5a1e-afb4-4f8f-8f90-3ef6c694a7b2"/>
    <d v="2022-11-11T00:00:00"/>
    <x v="166"/>
    <d v="2022-11-11T00:00:00"/>
    <n v="-0.0534599432"/>
    <n v="-0.0534599432"/>
    <x v="1"/>
    <n v="5.648936170212767"/>
    <n v="-0.3019918068"/>
    <n v="-0.3019918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1fe214fc35f00ff3c9fe47716982c30e3f90145e41284efed2c017cb9a500e"/>
    <n v="1"/>
    <n v="1"/>
  </r>
  <r>
    <s v="7aaf55be-3610-49d8-92a6-426d3e390616"/>
    <d v="2022-11-11T00:00:00"/>
    <x v="166"/>
    <d v="2022-11-11T00:00:00"/>
    <n v="-0.1441755705"/>
    <n v="-0.1441755705"/>
    <x v="1"/>
    <n v="5.648936170212767"/>
    <n v="-0.8144385950585107"/>
    <n v="-0.81443859505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1eda42878a7bf09e0ff52fbf8c9133355fb69a81cd9e449fa5849da088471c"/>
    <n v="1"/>
    <n v="1"/>
  </r>
  <r>
    <s v="5786752f-19e3-4572-be7c-480fd35597e0"/>
    <d v="2022-11-11T00:00:00"/>
    <x v="166"/>
    <d v="2022-11-11T00:00:00"/>
    <n v="-0.0168599388"/>
    <n v="-0.0168599388"/>
    <x v="1"/>
    <n v="5.648936170212767"/>
    <n v="-0.09524071811489364"/>
    <n v="-0.09524071811489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d6e85dcf386ee1e1b307d15d12e134f61659319a14a10365b0e685a08c97e9"/>
    <n v="1"/>
    <n v="1"/>
  </r>
  <r>
    <s v="54e8517c-e36f-4112-a61a-80708d6ddff0"/>
    <d v="2022-11-11T00:00:00"/>
    <x v="166"/>
    <d v="2022-11-11T00:00:00"/>
    <n v="-0.01147455"/>
    <n v="-0.01147455"/>
    <x v="1"/>
    <n v="5.648936170212767"/>
    <n v="-0.0648190005319149"/>
    <n v="-0.064819000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37c363bdc7d6b3a0733193614163865e60b52868ecdbcc3f65b3005a2b4c98"/>
    <n v="1"/>
    <n v="1"/>
  </r>
  <r>
    <s v="9e895ac8-a91b-4102-9277-c8e522f914c7"/>
    <d v="2022-11-11T00:00:00"/>
    <x v="166"/>
    <d v="2022-11-11T00:00:00"/>
    <n v="-0.0101705408"/>
    <n v="-0.0101705408"/>
    <x v="1"/>
    <n v="5.648936170212767"/>
    <n v="-0.05745273579574469"/>
    <n v="-0.057452735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38df508b2ade6d5081a8e5b47e665787eac1a52cfb7255b7f07c10d3b38ae"/>
    <n v="1"/>
    <n v="1"/>
  </r>
  <r>
    <s v="08f6578c-e8b1-4010-b54d-28cbaeca02ee"/>
    <d v="2022-11-11T00:00:00"/>
    <x v="166"/>
    <d v="2022-11-11T00:00:00"/>
    <n v="-0.0152887532"/>
    <n v="-0.0152887532"/>
    <x v="1"/>
    <n v="5.648936170212767"/>
    <n v="-0.08636519094893617"/>
    <n v="-0.086365190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aaedc62eaddc327a33bd5af83297ad8bef3773ca2908167204c48d5e94e92"/>
    <n v="1"/>
    <n v="1"/>
  </r>
  <r>
    <s v="8cf03c0a-ad30-44ad-9d75-93cc1d1127c5"/>
    <d v="2022-11-11T00:00:00"/>
    <x v="166"/>
    <d v="2022-11-11T00:00:00"/>
    <n v="-0.0371375016"/>
    <n v="-0.0371375016"/>
    <x v="1"/>
    <n v="5.648936170212767"/>
    <n v="-0.2097873760595745"/>
    <n v="-0.20978737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08ed2196e0eff226b05666e42d44255853f1319e680075aab62a0183bce900"/>
    <n v="1"/>
    <n v="1"/>
  </r>
  <r>
    <s v="6e66a58a-cce7-4904-9e0e-ecf8082181ba"/>
    <d v="2022-11-11T00:00:00"/>
    <x v="166"/>
    <d v="2022-11-11T00:00:00"/>
    <n v="-0.0306729248"/>
    <n v="-0.0306729248"/>
    <x v="1"/>
    <n v="5.648936170212767"/>
    <n v="-0.1732693943489362"/>
    <n v="-0.173269394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773472681fc60f4a6f4bff5ffb6b1a765ee24e4d38fd2b1eda2f35eeb9234"/>
    <n v="1"/>
    <n v="1"/>
  </r>
  <r>
    <s v="b0d32ea4-423f-43a3-9e2a-f1e77d22a763"/>
    <d v="2022-11-11T00:00:00"/>
    <x v="166"/>
    <d v="2022-11-11T00:00:00"/>
    <n v="-0.0293167844"/>
    <n v="-0.0293167844"/>
    <x v="1"/>
    <n v="5.648936170212767"/>
    <n v="-0.1656086437914894"/>
    <n v="-0.16560864379148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f92277087af01108eaf8230f6f7d0ce10f9bc3752ad09b8e79878a27859cc5"/>
    <n v="1"/>
    <n v="1"/>
  </r>
  <r>
    <s v="aa7b092a-7f41-45b2-b1fa-e873835a8cc2"/>
    <d v="2022-11-11T00:00:00"/>
    <x v="166"/>
    <d v="2022-11-11T00:00:00"/>
    <n v="-0.0173175608"/>
    <n v="-0.0173175608"/>
    <x v="1"/>
    <n v="5.648936170212767"/>
    <n v="-0.09782579558297873"/>
    <n v="-0.09782579558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e48ae4c72198adc6084e7d89c1af8c15f1f0ca9d4312e19754f789e164bb1a"/>
    <n v="1"/>
    <n v="1"/>
  </r>
  <r>
    <s v="dab345a8-ec96-4401-98b5-2626f7b6876f"/>
    <d v="2022-11-11T00:00:00"/>
    <x v="166"/>
    <d v="2022-11-11T00:00:00"/>
    <n v="-0.0207825408"/>
    <n v="-0.0207825408"/>
    <x v="1"/>
    <n v="5.648936170212767"/>
    <n v="-0.1173992464340426"/>
    <n v="-0.1173992464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f54195e0ae6d9b9b7d705ab51023f295b09758d716b558100ff74787e33ef"/>
    <n v="1"/>
    <n v="1"/>
  </r>
  <r>
    <s v="70324557-f915-41b5-8c7b-0128a47c161c"/>
    <d v="2022-11-11T00:00:00"/>
    <x v="166"/>
    <d v="2022-11-11T00:00:00"/>
    <n v="-0.0237237397"/>
    <n v="-0.0237237397"/>
    <x v="1"/>
    <n v="5.648936170212767"/>
    <n v="-0.1340138912840426"/>
    <n v="-0.13401389128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8d3517e91ccfb48b7ef17167f9fce66fbdf04e89bcf5da277bd631104510d"/>
    <n v="1"/>
    <n v="1"/>
  </r>
  <r>
    <s v="4c449bd4-c555-4b49-b62d-cdbe6cc14c9d"/>
    <d v="2022-11-11T00:00:00"/>
    <x v="166"/>
    <d v="2022-11-11T00:00:00"/>
    <n v="-0.0127698992"/>
    <n v="-0.0127698992"/>
    <x v="1"/>
    <n v="5.648936170212767"/>
    <n v="-0.07213634548085107"/>
    <n v="-0.07213634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7057b1082a64681db7c5a8416fb0de347e78b288aeb70370cc39b526a0b670"/>
    <n v="1"/>
    <n v="1"/>
  </r>
  <r>
    <s v="9cf12bc1-7937-40b4-a9cb-861db7d36c92"/>
    <d v="2022-11-11T00:00:00"/>
    <x v="166"/>
    <d v="2022-11-11T00:00:00"/>
    <n v="-0.0217695632"/>
    <n v="-0.0217695632"/>
    <x v="1"/>
    <n v="5.648936170212767"/>
    <n v="-0.1229748729702128"/>
    <n v="-0.1229748729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d0d8088862056b0289f4399fd6334d0f42cedd3573e8b8281c84029bf00ee4"/>
    <n v="1"/>
    <n v="1"/>
  </r>
  <r>
    <s v="1c37f28e-aa9b-46dc-ab87-83e037ca46d4"/>
    <d v="2022-11-11T00:00:00"/>
    <x v="166"/>
    <d v="2022-11-11T00:00:00"/>
    <n v="-0.0442267287"/>
    <n v="-0.0442267287"/>
    <x v="1"/>
    <n v="5.648936170212767"/>
    <n v="-0.249833967443617"/>
    <n v="-0.24983396744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199e94fd040c0a1733514d24e89777b8fbde9d1216085633ae31aab29ad590"/>
    <n v="1"/>
    <n v="1"/>
  </r>
  <r>
    <s v="48f8502b-b058-4f72-8b9d-2792f1c2937a"/>
    <d v="2022-11-11T00:00:00"/>
    <x v="166"/>
    <d v="2022-11-11T00:00:00"/>
    <n v="-0.0131778832"/>
    <n v="-0.0131778832"/>
    <x v="1"/>
    <n v="5.648936170212767"/>
    <n v="-0.07444102105531915"/>
    <n v="-0.074441021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2dba21e3da1d93b44022bd612cbc3128346d0158f7ea97ebed4e41201881ee"/>
    <n v="1"/>
    <n v="1"/>
  </r>
  <r>
    <s v="2a053bad-ea73-4198-aadc-0c8e8d68f82b"/>
    <d v="2022-11-11T00:00:00"/>
    <x v="166"/>
    <d v="2022-11-11T00:00:00"/>
    <n v="-0.013565468"/>
    <n v="-0.013565468"/>
    <x v="1"/>
    <n v="5.648936170212767"/>
    <n v="-0.07663046285106384"/>
    <n v="-0.076630462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49f3c77bd30d2fb40a7ade2e5303aba864b4d1ba17d8c3563cc389f7b78f1"/>
    <n v="1"/>
    <n v="1"/>
  </r>
  <r>
    <s v="8f4936cd-88ea-4ee5-9802-66e257428011"/>
    <d v="2022-11-11T00:00:00"/>
    <x v="166"/>
    <d v="2022-11-11T00:00:00"/>
    <n v="-0.0159440233"/>
    <n v="-0.0159440233"/>
    <x v="1"/>
    <n v="5.648936170212767"/>
    <n v="-0.09006676991808511"/>
    <n v="-0.09006676991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d911fe38b9ff8cdf19ebc735bb86f17a45d7118eae9ce9f2f6d8944706833b"/>
    <n v="1"/>
    <n v="1"/>
  </r>
  <r>
    <s v="e803be0f-85c5-4807-a6ae-9989bf94c137"/>
    <d v="2022-11-11T00:00:00"/>
    <x v="166"/>
    <d v="2022-11-11T00:00:00"/>
    <n v="-0.0741226976"/>
    <n v="-0.0741226976"/>
    <x v="1"/>
    <n v="5.648936170212767"/>
    <n v="-0.418714387506383"/>
    <n v="-0.4187143875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6625a2d8487833a93dbcb0fd2072c50daa1c88e525cc02006935d415db661a"/>
    <n v="1"/>
    <n v="1"/>
  </r>
  <r>
    <s v="583ea8c7-cfca-4dbc-b04a-9ae73b2ad173"/>
    <d v="2022-11-11T00:00:00"/>
    <x v="166"/>
    <d v="2022-11-11T00:00:00"/>
    <n v="-0.1064498489"/>
    <n v="-0.1064498489"/>
    <x v="1"/>
    <n v="5.648936170212767"/>
    <n v="-0.6013284017648937"/>
    <n v="-0.60132840176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3660922a7a4c9a74f85ee5e510e67bea5c6ce2b953c277990fa4cf74809a3a"/>
    <n v="1"/>
    <n v="1"/>
  </r>
  <r>
    <s v="7e66f7d7-165c-4f7e-8f3c-e664a246ac5a"/>
    <d v="2022-11-11T00:00:00"/>
    <x v="166"/>
    <d v="2022-11-11T00:00:00"/>
    <n v="-0.0462245872"/>
    <n v="-0.0462245872"/>
    <x v="1"/>
    <n v="5.648936170212767"/>
    <n v="-0.2611197425872341"/>
    <n v="-0.261119742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9fef19d3952ca0b29189fb6a446442bd822e90373d36fb3c7d73183b2dc809"/>
    <n v="1"/>
    <n v="1"/>
  </r>
  <r>
    <s v="c7f3d51b-4a02-45d5-b25d-1fe813b71575"/>
    <d v="2022-11-11T00:00:00"/>
    <x v="166"/>
    <d v="2022-11-11T00:00:00"/>
    <n v="-0.008209443199999999"/>
    <n v="-0.008209443199999999"/>
    <x v="1"/>
    <n v="5.648936170212767"/>
    <n v="-0.04637462062978723"/>
    <n v="-0.046374620629787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e6ae954489ab2f7acd3adcb9543df9d03732a07dea17345c6c5c5ca73fbfe5"/>
    <n v="1"/>
    <n v="1"/>
  </r>
  <r>
    <s v="b5904b23-fc06-44b6-80cf-33a9ac80b9c8"/>
    <d v="2022-11-11T00:00:00"/>
    <x v="166"/>
    <d v="2022-11-11T00:00:00"/>
    <n v="-0.0067747008"/>
    <n v="-0.0067747008"/>
    <x v="1"/>
    <n v="5.648936170212767"/>
    <n v="-0.03826985239148937"/>
    <n v="-0.038269852391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32386ccea0348688e19dcc341b8eda3fe41de740227c455d7060973d32fc68"/>
    <n v="1"/>
    <n v="1"/>
  </r>
  <r>
    <s v="298b9ce3-a50b-4a43-9179-08499369567e"/>
    <d v="2022-11-11T00:00:00"/>
    <x v="166"/>
    <d v="2022-11-11T00:00:00"/>
    <n v="-0.008022672"/>
    <n v="-0.008022672"/>
    <x v="1"/>
    <n v="5.648936170212767"/>
    <n v="-0.0453195620425532"/>
    <n v="-0.0453195620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1b89400fef6f8e8b3ff09fdb55be4e821a3a975ff9e4c911ab3f3ccb03095d"/>
    <n v="1"/>
    <n v="1"/>
  </r>
  <r>
    <s v="eca2649b-09d2-4527-9a69-6111d4f1f1c5"/>
    <d v="2022-11-11T00:00:00"/>
    <x v="166"/>
    <d v="2022-11-11T00:00:00"/>
    <n v="-0.0087103296"/>
    <n v="-0.0087103296"/>
    <x v="1"/>
    <n v="5.648936170212767"/>
    <n v="-0.0492040959319149"/>
    <n v="-0.0492040959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3f80a8305d32f1a8d5b0569e29f28200690ea8ec9102558fd6d2195e7fee17"/>
    <n v="1"/>
    <n v="1"/>
  </r>
  <r>
    <s v="21a1195e-266b-48c6-a2a1-425ed2db3a81"/>
    <d v="2022-11-11T00:00:00"/>
    <x v="166"/>
    <d v="2022-11-11T00:00:00"/>
    <n v="-0.0147462986"/>
    <n v="-0.0147462986"/>
    <x v="1"/>
    <n v="5.648936170212767"/>
    <n v="-0.08330089953829788"/>
    <n v="-0.0833008995382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847a2119582e1077c7c9ca7f90253d04c408cf0902667ab0a8a6c07c696a9e"/>
    <n v="1"/>
    <n v="1"/>
  </r>
  <r>
    <s v="dfba35df-113c-4ab6-b491-02ef3dc5e2b7"/>
    <d v="2022-11-11T00:00:00"/>
    <x v="166"/>
    <d v="2022-11-11T00:00:00"/>
    <n v="-0.0113929532"/>
    <n v="-0.0113929532"/>
    <x v="1"/>
    <n v="5.648936170212767"/>
    <n v="-0.06435806541702128"/>
    <n v="-0.0643580654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68c84275e90f3ce0ac9a661364cfff427cb51d9f862d4fabfa43234ad2bcf"/>
    <n v="1"/>
    <n v="1"/>
  </r>
  <r>
    <s v="264c5f9d-3c68-41bd-a89a-4831cf1324f7"/>
    <d v="2022-11-11T00:00:00"/>
    <x v="166"/>
    <d v="2022-11-11T00:00:00"/>
    <n v="-0.0256216128"/>
    <n v="-0.0256216128"/>
    <x v="1"/>
    <n v="5.648936170212767"/>
    <n v="-0.1447348552851064"/>
    <n v="-0.14473485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5e16bc909631b4274b482a57691b55686775fe91f341edca3119d1761ec3d1"/>
    <n v="1"/>
    <n v="1"/>
  </r>
  <r>
    <s v="47ce2bb8-f2b0-4d1b-8f07-dfbdc8f29d62"/>
    <d v="2022-11-11T00:00:00"/>
    <x v="166"/>
    <d v="2022-11-11T00:00:00"/>
    <n v="-0.0835041252"/>
    <n v="-0.0835041252"/>
    <x v="1"/>
    <n v="5.648936170212767"/>
    <n v="-0.4717094732042554"/>
    <n v="-0.4717094732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7a1be4cf19fc7789420c8ce3d2440b3b19def6691fa512988f1b5f3b1241f"/>
    <n v="1"/>
    <n v="1"/>
  </r>
  <r>
    <s v="a4bc41b6-28fa-4879-8367-27a7699080c2"/>
    <d v="2022-11-11T00:00:00"/>
    <x v="166"/>
    <d v="2022-11-11T00:00:00"/>
    <n v="-0.052762864"/>
    <n v="-0.052762864"/>
    <x v="1"/>
    <n v="5.648936170212767"/>
    <n v="-0.298054050893617"/>
    <n v="-0.298054050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b456a641b2ff7ae3bb137c31bcda02b25490ca818fabab04c0191df2a57bef"/>
    <n v="1"/>
    <n v="1"/>
  </r>
  <r>
    <s v="9c5d552b-2827-44e4-b5f2-ed2bc604c709"/>
    <d v="2022-11-11T00:00:00"/>
    <x v="166"/>
    <d v="2022-11-11T00:00:00"/>
    <n v="-0.0256906454"/>
    <n v="-0.0256906454"/>
    <x v="1"/>
    <n v="5.648936170212767"/>
    <n v="-0.1451248160361702"/>
    <n v="-0.1451248160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71913e3f4b130550868406a8d810464f0a77250f660cc12e8d5122caf72c9"/>
    <n v="1"/>
    <n v="1"/>
  </r>
  <r>
    <s v="0495f3b3-d9a2-4ad8-8142-73116dbd0834"/>
    <d v="2022-11-11T00:00:00"/>
    <x v="166"/>
    <d v="2022-11-11T00:00:00"/>
    <n v="-0.0198220463"/>
    <n v="-0.0198220463"/>
    <x v="1"/>
    <n v="5.648936170212767"/>
    <n v="-0.1119734743117021"/>
    <n v="-0.11197347431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02fbf704b1d9592284a68045c1f908cf6cdf47b520edb018f50d321c220eb"/>
    <n v="1"/>
    <n v="1"/>
  </r>
  <r>
    <s v="5ffc1e60-554c-4581-92c9-8dc807571528"/>
    <d v="2022-11-11T00:00:00"/>
    <x v="166"/>
    <d v="2022-11-11T00:00:00"/>
    <n v="-0.0267331516"/>
    <n v="-0.0267331516"/>
    <x v="1"/>
    <n v="5.648936170212767"/>
    <n v="-0.1510138670170213"/>
    <n v="-0.1510138670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0b82b4e83c19f48fb23131d5b9ad7dce879b229a4301b62f523eefb8155129"/>
    <n v="1"/>
    <n v="1"/>
  </r>
  <r>
    <s v="1c1bcd5c-c6e0-414a-98a6-ea2c81a09e4e"/>
    <d v="2022-11-11T00:00:00"/>
    <x v="166"/>
    <d v="2022-11-11T00:00:00"/>
    <n v="-0.0270328933"/>
    <n v="-0.0270328933"/>
    <x v="1"/>
    <n v="5.648936170212767"/>
    <n v="-0.1527070887478724"/>
    <n v="-0.1527070887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25004b53523da861e8583d80f5ae38f263b3d73feeb67ac9b9903843d03c79"/>
    <n v="1"/>
    <n v="1"/>
  </r>
  <r>
    <s v="2ab94561-790b-4015-bdd0-b0d5893f4065"/>
    <d v="2022-11-11T00:00:00"/>
    <x v="166"/>
    <d v="2022-11-11T00:00:00"/>
    <n v="-0.0155808141"/>
    <n v="-0.0155808141"/>
    <x v="1"/>
    <n v="5.648936170212767"/>
    <n v="-0.08801502433085108"/>
    <n v="-0.08801502433085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6cae2eb848a43cd5cd0059e1e461488530ed5c99a7efdf4cc9e28b1846208"/>
    <n v="1"/>
    <n v="1"/>
  </r>
  <r>
    <s v="99ba9812-1ce3-4704-8cc1-7ee296a774c5"/>
    <d v="2022-11-11T00:00:00"/>
    <x v="166"/>
    <d v="2022-11-11T00:00:00"/>
    <n v="-0.0145446296"/>
    <n v="-0.0145446296"/>
    <x v="1"/>
    <n v="5.648936170212767"/>
    <n v="-0.08216168422978724"/>
    <n v="-0.082161684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b6a4e487fc6a9a9dc77645dbde5039b51057b410dca97f1b73ab590850790c"/>
    <n v="1"/>
    <n v="1"/>
  </r>
  <r>
    <s v="c33ec98e-65cc-49cd-b71c-49c053b4df80"/>
    <d v="2022-11-11T00:00:00"/>
    <x v="166"/>
    <d v="2022-11-11T00:00:00"/>
    <n v="-0.0063417312"/>
    <n v="-0.0063417312"/>
    <x v="1"/>
    <n v="5.648936170212767"/>
    <n v="-0.03582403475744681"/>
    <n v="-0.0358240347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3d15114ff22bd71a124b249a9472a357cd13ae527c22795ba27a197a81cb8a"/>
    <n v="1"/>
    <n v="1"/>
  </r>
  <r>
    <s v="185c4a5b-10d4-438a-93aa-7474c5350b3c"/>
    <d v="2022-11-11T00:00:00"/>
    <x v="166"/>
    <d v="2022-11-11T00:00:00"/>
    <n v="-0.008027085199999999"/>
    <n v="-0.008027085199999999"/>
    <x v="1"/>
    <n v="5.648936170212767"/>
    <n v="-0.04534449192765957"/>
    <n v="-0.04534449192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092fc1ecc1a12a1f1497093bcd0de2a475b9bb5e3885624d690dd0c4f943fd"/>
    <n v="1"/>
    <n v="1"/>
  </r>
  <r>
    <s v="e0822115-a11b-4401-98e8-ecc7250c7daa"/>
    <d v="2022-11-11T00:00:00"/>
    <x v="166"/>
    <d v="2022-11-11T00:00:00"/>
    <n v="-0.0068171488"/>
    <n v="-0.0068171488"/>
    <x v="1"/>
    <n v="5.648936170212767"/>
    <n v="-0.03850963843404256"/>
    <n v="-0.038509638434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82b12ff4f5f211ffeccfcd2b8e830ddeb0e797a40402c13bbba7a307c53b48"/>
    <n v="1"/>
    <n v="1"/>
  </r>
  <r>
    <s v="ac0651f1-f1bb-45bf-835f-3d7f907768eb"/>
    <d v="2022-11-11T00:00:00"/>
    <x v="166"/>
    <d v="2022-11-11T00:00:00"/>
    <n v="-0.008516665999999999"/>
    <n v="-0.008516665999999999"/>
    <x v="1"/>
    <n v="5.648936170212767"/>
    <n v="-0.04811010261702128"/>
    <n v="-0.0481101026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411d6bf67958bd8e6d0430e2128c60bdd72c08d2cc52ae139caca01f413a25"/>
    <n v="1"/>
    <n v="1"/>
  </r>
  <r>
    <s v="bd150ff9-76a9-4f1f-9933-47889387d5e6"/>
    <d v="2022-11-11T00:00:00"/>
    <x v="166"/>
    <d v="2022-11-11T00:00:00"/>
    <n v="-0.007139753600000001"/>
    <n v="-0.007139753600000001"/>
    <x v="1"/>
    <n v="5.648936170212767"/>
    <n v="-0.04033201235744682"/>
    <n v="-0.040332012357446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6e39ddaae0ede905d444357a0185a9db8025f05a926c0d01a0c36282fdbcd"/>
    <n v="1"/>
    <n v="1"/>
  </r>
  <r>
    <s v="3350c906-cc1c-4be2-b673-f66f90f24f95"/>
    <d v="2022-11-11T00:00:00"/>
    <x v="166"/>
    <d v="2022-11-11T00:00:00"/>
    <n v="-0.008493955899999999"/>
    <n v="-0.008493955899999999"/>
    <x v="1"/>
    <n v="5.648936170212767"/>
    <n v="-0.04798181471170213"/>
    <n v="-0.04798181471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bb7eec59b7ec51251ebde11f8fdc61f025640adb82eb5a62cce312cfeaeff"/>
    <n v="1"/>
    <n v="1"/>
  </r>
  <r>
    <s v="7d75d479-b262-484d-8bb8-de1dfc17bf81"/>
    <d v="2022-11-11T00:00:00"/>
    <x v="166"/>
    <d v="2022-11-11T00:00:00"/>
    <n v="-0.0106789812"/>
    <n v="-0.0106789812"/>
    <x v="1"/>
    <n v="5.648936170212767"/>
    <n v="-0.06032488316170213"/>
    <n v="-0.0603248831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51f92496f659be38b87141b5a59ab3e7e5ac55f9bf256284eed899690c461"/>
    <n v="1"/>
    <n v="1"/>
  </r>
  <r>
    <s v="615f47a0-9018-4048-9816-12f1daa6af9c"/>
    <d v="2022-11-11T00:00:00"/>
    <x v="166"/>
    <d v="2022-11-11T00:00:00"/>
    <n v="-0.02149649137161254"/>
    <n v="-0.02149649137161254"/>
    <x v="1"/>
    <n v="5.648936170212767"/>
    <n v="-0.1214323076417687"/>
    <n v="-0.121432307641768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0d082d4ca3c1a17b9993ddbfca09cd5d509325a4a1089278fc9efe6a46f6520"/>
    <n v="1"/>
    <n v="1"/>
  </r>
  <r>
    <s v="b9836da1-e9ea-4beb-99dc-c35269402aee"/>
    <d v="2022-11-11T00:00:00"/>
    <x v="166"/>
    <d v="2022-11-11T00:00:00"/>
    <n v="-0.005753352701459104"/>
    <n v="-0.005753352701459104"/>
    <x v="1"/>
    <n v="5.648936170212767"/>
    <n v="-0.03250032217526366"/>
    <n v="-0.0325003221752636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6aa13186d253ef2b9922274e1187088c357d56fa863f46be51b5779b2d1df11"/>
    <n v="1"/>
    <n v="1"/>
  </r>
  <r>
    <s v="605d31bc-d368-4fd7-833c-a21434db54da"/>
    <d v="2022-11-11T00:00:00"/>
    <x v="166"/>
    <d v="2022-11-11T00:00:00"/>
    <n v="-0.06173568859652956"/>
    <n v="-0.06173568859652956"/>
    <x v="1"/>
    <n v="5.648936170212767"/>
    <n v="-0.3487409643059277"/>
    <n v="-0.3487409643059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1c87fe233c6e7537542dfabc0afa7968f2136d9125b8be27748d0686fa132f3"/>
    <n v="1"/>
    <n v="1"/>
  </r>
  <r>
    <s v="8e327a5e-32ba-47ba-8f2e-f5b146c05750"/>
    <d v="2022-11-11T00:00:00"/>
    <x v="166"/>
    <d v="2022-11-11T00:00:00"/>
    <n v="-0.01552139968932666"/>
    <n v="-0.01552139968932666"/>
    <x v="1"/>
    <n v="5.648936170212767"/>
    <n v="-0.08767939611736654"/>
    <n v="-0.0876793961173665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6c104f7b2f6261f3c6b0831834555a52523d98666d6f4962265778017884372"/>
    <n v="1"/>
    <n v="1"/>
  </r>
  <r>
    <s v="fcc77ddb-0878-4aa2-95c6-9324cd2610b7"/>
    <d v="2022-11-11T00:00:00"/>
    <x v="166"/>
    <d v="2022-11-11T00:00:00"/>
    <n v="-0.009522158461730691"/>
    <n v="-0.009522158461730691"/>
    <x v="1"/>
    <n v="5.648936170212767"/>
    <n v="-0.05379006535296806"/>
    <n v="-0.053790065352968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82cb8ce68481d78a65dd2d14c1c1150e0f6deb9b197c8242938eaabf07cce4a"/>
    <n v="1"/>
    <n v="1"/>
  </r>
  <r>
    <s v="1b2d014b-4e6e-4f1f-816d-4add3b1659d6"/>
    <d v="2022-11-11T00:00:00"/>
    <x v="166"/>
    <d v="2022-11-11T00:00:00"/>
    <n v="-0.009119813063760373"/>
    <n v="-0.009119813063760373"/>
    <x v="1"/>
    <n v="5.648936170212767"/>
    <n v="-0.05151724188145488"/>
    <n v="-0.05151724188145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ace546f88b93f0168957588102f8357f5de7f0f4b19af254c23faacd04fff9"/>
    <n v="1"/>
    <n v="1"/>
  </r>
  <r>
    <s v="918d25e5-2925-46fa-bbb4-af7b361f91c1"/>
    <d v="2022-11-11T00:00:00"/>
    <x v="166"/>
    <d v="2022-11-11T00:00:00"/>
    <n v="-0.008156246916666176"/>
    <n v="-0.008156246916666176"/>
    <x v="1"/>
    <n v="5.648936170212767"/>
    <n v="-0.04607411822074192"/>
    <n v="-0.046074118220741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92feaea412a61904c33d82aa26c44a1a7996f9d8405c689dc48a5724112294"/>
    <n v="1"/>
    <n v="1"/>
  </r>
  <r>
    <s v="885b1fe6-cb23-46b5-b408-ce676fd238b5"/>
    <d v="2022-11-11T00:00:00"/>
    <x v="166"/>
    <d v="2022-11-11T00:00:00"/>
    <n v="-0.00493768495107216"/>
    <n v="-0.00493768495107216"/>
    <x v="1"/>
    <n v="5.648936170212767"/>
    <n v="-0.02789266711722678"/>
    <n v="-0.02789266711722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c3b6df74db169c97f531cb483bad573a26b0c8386ce7928727d26eaac550fa"/>
    <n v="1"/>
    <n v="1"/>
  </r>
  <r>
    <s v="4124"/>
    <d v="2022-11-10T00:00:00"/>
    <x v="167"/>
    <d v="2022-11-10T00:00:00"/>
    <n v="-3296"/>
    <n v="-3296"/>
    <x v="0"/>
    <n v="1"/>
    <n v="-3296"/>
    <n v="-3296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721"/>
    <d v="2022-11-10T00:00:00"/>
    <x v="167"/>
    <d v="2022-11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2"/>
    <d v="2022-11-10T00:00:00"/>
    <x v="167"/>
    <d v="2022-11-10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c5eb9ab-9093-4635-8cf4-b4e7af729da9"/>
    <d v="2022-11-10T00:00:00"/>
    <x v="167"/>
    <d v="2022-11-10T00:00:00"/>
    <n v="0.00015"/>
    <n v="0.00015"/>
    <x v="3"/>
    <n v="6967.79569892473"/>
    <n v="1.04516935483871"/>
    <n v="1.0451693548387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ae5a2e580da1f719d59416c6c497034ac496c39e8bf566156d662b55e3fbdd7"/>
    <n v="1"/>
    <n v="1"/>
  </r>
  <r>
    <s v="d655e165-dcb6-46e6-92cc-1bb193f18a82"/>
    <d v="2022-11-10T00:00:00"/>
    <x v="167"/>
    <d v="2022-11-10T00:00:00"/>
    <n v="0.0019875"/>
    <n v="0.0019875"/>
    <x v="3"/>
    <n v="6967.79569892473"/>
    <n v="13.8484939516129"/>
    <n v="13.84849395161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5512342b60231dea50c5859e23432a7d833ae6c1865a4269abafb23ab77b775"/>
    <n v="1"/>
    <n v="1"/>
  </r>
  <r>
    <s v="ed22f109-3cd2-4214-9484-7e19391f695c"/>
    <d v="2022-11-10T00:00:00"/>
    <x v="167"/>
    <d v="2022-11-10T00:00:00"/>
    <n v="-0.153245520824093"/>
    <n v="-0.153245520824093"/>
    <x v="3"/>
    <n v="6967.79569892473"/>
    <n v="-1067.783480877596"/>
    <n v="-1067.783480877596"/>
    <n v="1"/>
    <m/>
    <s v="Ledger"/>
    <s v="Matic Bridge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d6e63bb0-19c4-4874-ae9e-81498d701a2d"/>
    <d v="2022-11-10T00:00:00"/>
    <x v="167"/>
    <d v="2022-11-10T00:00:00"/>
    <n v="-0.01639613392778373"/>
    <n v="-0.01639613392778373"/>
    <x v="1"/>
    <n v="6.032258064516129"/>
    <n v="-0.09890571111275991"/>
    <n v="-0.098905711112759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7443c9b2a1f941014934ddf70135c3e39c17528cb03affe4f7f3d79f60b98"/>
    <n v="1"/>
    <n v="1"/>
  </r>
  <r>
    <s v="87456885-f219-48e8-abdc-413d23557f9d"/>
    <d v="2022-11-10T00:00:00"/>
    <x v="167"/>
    <d v="2022-11-10T00:00:00"/>
    <n v="-0.01086870739831909"/>
    <n v="-0.01086870739831909"/>
    <x v="1"/>
    <n v="6.032258064516129"/>
    <n v="-0.06556284785437645"/>
    <n v="-0.0655628478543764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b5de641884bb91278ade85e93984b381b3ed0722138548c8f59ad832460b23e"/>
    <n v="1"/>
    <n v="1"/>
  </r>
  <r>
    <s v="feba88cd-d695-4ad3-99ec-31f4833dbdc8"/>
    <d v="2022-11-10T00:00:00"/>
    <x v="167"/>
    <d v="2022-11-10T00:00:00"/>
    <n v="-0.00623517294805454"/>
    <n v="-0.00623517294805454"/>
    <x v="1"/>
    <n v="6.032258064516129"/>
    <n v="-0.0376121722995548"/>
    <n v="-0.037612172299554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6fbb3482e6164fbd79abf15894acd8611ece1441d940fdf8af3b7263fb6953"/>
    <n v="1"/>
    <n v="1"/>
  </r>
  <r>
    <s v="d682a46c-8f50-4574-8e3e-c8075c8c6675"/>
    <d v="2022-11-10T00:00:00"/>
    <x v="167"/>
    <d v="2022-11-10T00:00:00"/>
    <n v="-0.004307749960656272"/>
    <n v="-0.004307749960656272"/>
    <x v="1"/>
    <n v="6.032258064516129"/>
    <n v="-0.02598545944008783"/>
    <n v="-0.025985459440087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764679c76ada56cd574fb431bff7c04a34629b57a4ba13addca9d84f9ef251e"/>
    <n v="1"/>
    <n v="1"/>
  </r>
  <r>
    <s v="9c5b3a9d-ef41-43d1-bcca-4da3d3c8a7bf"/>
    <d v="2022-11-10T00:00:00"/>
    <x v="167"/>
    <d v="2022-11-10T00:00:00"/>
    <n v="-0.01069572375690142"/>
    <n v="-0.01069572375690142"/>
    <x v="1"/>
    <n v="6.032258064516129"/>
    <n v="-0.06451936588840536"/>
    <n v="-0.0645193658884053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b57fd5e34d7b568c1ffb75d1bbec468090cdb062d53fff37e3590171d0b3b45"/>
    <n v="1"/>
    <n v="1"/>
  </r>
  <r>
    <s v="19b656fd-2502-430d-8bf4-14f2b6e01aac"/>
    <d v="2022-11-10T00:00:00"/>
    <x v="167"/>
    <d v="2022-11-10T00:00:00"/>
    <n v="-0.01862760745168691"/>
    <n v="-0.01862760745168691"/>
    <x v="1"/>
    <n v="6.032258064516129"/>
    <n v="-0.1123665352730791"/>
    <n v="-0.11236653527307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75aacdb458e5724e451b4a334635353a54bf22f73b0f794383c963e1eb5b1bb"/>
    <n v="1"/>
    <n v="1"/>
  </r>
  <r>
    <s v="15ff3a6e-0199-4569-a47c-03e61e08c22c"/>
    <d v="2022-11-10T00:00:00"/>
    <x v="167"/>
    <d v="2022-11-10T00:00:00"/>
    <n v="-0.009309140211722751"/>
    <n v="-0.009309140211722751"/>
    <x v="1"/>
    <n v="6.032258064516129"/>
    <n v="-0.05615513611587595"/>
    <n v="-0.0561551361158759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22ffda88c48d68137ab9cef7bb162ccdf5011b3c3b2e447202bfcbbf368afb6"/>
    <n v="1"/>
    <n v="1"/>
  </r>
  <r>
    <s v="efca77be-ff69-4c0c-9f7c-86754b799ce8"/>
    <d v="2022-11-10T00:00:00"/>
    <x v="167"/>
    <d v="2022-11-10T00:00:00"/>
    <n v="-0.004062545467724352"/>
    <n v="-0.004062545467724352"/>
    <x v="1"/>
    <n v="6.032258064516129"/>
    <n v="-0.02450632266014367"/>
    <n v="-0.0245063226601436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717f821fd3abdcfee30d969f04fa06f46f232c15624329c0f9da9cf8bdbd9cf"/>
    <n v="1"/>
    <n v="1"/>
  </r>
  <r>
    <s v="a4fc2e43-5b63-4b12-a57d-5fd729f48dfa"/>
    <d v="2022-11-10T00:00:00"/>
    <x v="167"/>
    <d v="2022-11-10T00:00:00"/>
    <n v="175.4973232694337"/>
    <n v="175.4973232694337"/>
    <x v="1"/>
    <n v="6.032258064516129"/>
    <n v="1058.645143593035"/>
    <n v="1058.645143593035"/>
    <n v="1"/>
    <m/>
    <s v="UniSwap Router v3"/>
    <s v="Ledger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7ffcba3f-ca32-4199-94d4-d586982e1fa0"/>
    <d v="2022-11-10T00:00:00"/>
    <x v="167"/>
    <d v="2022-11-10T00:00:00"/>
    <n v="-0.01553471536523184"/>
    <n v="-0.01553471536523184"/>
    <x v="1"/>
    <n v="6.032258064516129"/>
    <n v="-0.09370941204188236"/>
    <n v="-0.09370941204188236"/>
    <n v="1"/>
    <m/>
    <s v="Ledger"/>
    <s v="UniSwap Router v3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3feccd7d-0ebd-4ac9-a714-cf0407ac063e"/>
    <d v="2022-11-10T00:00:00"/>
    <x v="167"/>
    <d v="2022-11-10T00:00:00"/>
    <n v="0.0001"/>
    <n v="0.0001"/>
    <x v="1"/>
    <n v="6.032258064516129"/>
    <n v="0.0006032258064516129"/>
    <n v="0.0006032258064516129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81bd3728-05e1-4335-8632-fc2a6e90554b"/>
    <d v="2022-11-10T00:00:00"/>
    <x v="167"/>
    <d v="2022-11-10T00:00:00"/>
    <n v="-0.006784445241153872"/>
    <n v="-0.006784445241153872"/>
    <x v="1"/>
    <n v="6.032258064516129"/>
    <n v="-0.04092552451921852"/>
    <n v="-0.040925524519218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9d5bc946c0b5a7d0f27ed330990dfb8f8effe7d7b3a515ee75e6f8beed54b1a"/>
    <n v="1"/>
    <n v="1"/>
  </r>
  <r>
    <s v="2206bf43-1b02-4506-a98b-4db0f92303d2"/>
    <d v="2022-11-10T00:00:00"/>
    <x v="167"/>
    <d v="2022-11-10T00:00:00"/>
    <n v="-0.006241429509805612"/>
    <n v="-0.006241429509805612"/>
    <x v="1"/>
    <n v="6.032258064516129"/>
    <n v="-0.03764991349463385"/>
    <n v="-0.037649913494633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c9f83412e66d461eec144674447ad95721513a5f1175f6b650d66692984600e"/>
    <n v="1"/>
    <n v="1"/>
  </r>
  <r>
    <s v="3990f89a-3b63-4a67-9ca3-9130d845b7f2"/>
    <d v="2022-11-10T00:00:00"/>
    <x v="167"/>
    <d v="2022-11-10T00:00:00"/>
    <n v="-0.009091815176743935"/>
    <n v="-0.009091815176743935"/>
    <x v="1"/>
    <n v="6.032258064516129"/>
    <n v="-0.05484417542100373"/>
    <n v="-0.0548441754210037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f64ad82027d00f79d25351901d3e1f55f7e36af00885992afc7fb660cd92559"/>
    <n v="1"/>
    <n v="1"/>
  </r>
  <r>
    <s v="322d6515-29fc-40fa-bb0a-162d3c83827e"/>
    <d v="2022-11-10T00:00:00"/>
    <x v="167"/>
    <d v="2022-11-10T00:00:00"/>
    <n v="-0.01032211690725257"/>
    <n v="-0.01032211690725257"/>
    <x v="1"/>
    <n v="6.032258064516129"/>
    <n v="-0.06226567295665257"/>
    <n v="-0.0622656729566525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5a1f50b4ec2ab89e52eba64e2421711e995a2c5a8f3e43b77293392ed68da3"/>
    <n v="1"/>
    <n v="1"/>
  </r>
  <r>
    <s v="ec584f05-3180-43f7-8af9-c65ef6c80160"/>
    <d v="2022-11-10T00:00:00"/>
    <x v="167"/>
    <d v="2022-11-10T00:00:00"/>
    <n v="-0.3702756570078982"/>
    <n v="-0.3702756570078982"/>
    <x v="1"/>
    <n v="6.032258064516129"/>
    <n v="-2.233598318079902"/>
    <n v="-2.23359831807990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84dde3e845ef63a5601a30258b306669958efe5408f04d7965e88e4effb1b1c"/>
    <n v="1"/>
    <n v="1"/>
  </r>
  <r>
    <s v="29cce807-41c6-4ce4-8b80-bb2c5eb148be"/>
    <d v="2022-11-10T00:00:00"/>
    <x v="167"/>
    <d v="2022-11-10T00:00:00"/>
    <n v="-0.1432846163008398"/>
    <n v="-0.1432846163008398"/>
    <x v="1"/>
    <n v="6.032258064516129"/>
    <n v="-0.8643297822018399"/>
    <n v="-0.864329782201839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60e1294b9fbd096ea15e9c23b1bce63c18735d59952010f4fbd61f2c9603894"/>
    <n v="1"/>
    <n v="1"/>
  </r>
  <r>
    <s v="e8d56b3d-5472-42fa-99e6-b32bb3db24df"/>
    <d v="2022-11-10T00:00:00"/>
    <x v="167"/>
    <d v="2022-11-10T00:00:00"/>
    <n v="-55.00105483049203"/>
    <n v="-55.00105483049203"/>
    <x v="1"/>
    <n v="6.032258064516129"/>
    <n v="-331.7805565581293"/>
    <n v="-331.780556558129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cdb66055-4089-4bda-ba40-62bddced4090"/>
    <d v="2022-11-10T00:00:00"/>
    <x v="167"/>
    <d v="2022-11-10T00:00:00"/>
    <n v="-0.01693767735324112"/>
    <n v="-0.01693767735324112"/>
    <x v="1"/>
    <n v="6.032258064516129"/>
    <n v="-0.102172440808261"/>
    <n v="-0.1021724408082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b82ee5092b1ad5731d7ec127dff475669b33443a75297aa72a8731ad11fb767"/>
    <n v="1"/>
    <n v="1"/>
  </r>
  <r>
    <s v="cab14b7f-6b4e-4aff-b5f9-bfd9f4ba5b53"/>
    <d v="2022-11-10T00:00:00"/>
    <x v="167"/>
    <d v="2022-11-10T00:00:00"/>
    <n v="-0.01455061354746705"/>
    <n v="-0.01455061354746705"/>
    <x v="1"/>
    <n v="6.032258064516129"/>
    <n v="-0.08777305591536576"/>
    <n v="-0.0877730559153657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09d6d0effdb823e13cb2bf07c5ca97ec720adff956ce79c87c9d0621d55c7d6"/>
    <n v="1"/>
    <n v="1"/>
  </r>
  <r>
    <s v="9ef5e0ba-3bd1-4e29-93eb-fd1e4df0c611"/>
    <d v="2022-11-10T00:00:00"/>
    <x v="167"/>
    <d v="2022-11-10T00:00:00"/>
    <n v="-0.01040305357173185"/>
    <n v="-0.01040305357173185"/>
    <x v="1"/>
    <n v="6.032258064516129"/>
    <n v="-0.06275390380367277"/>
    <n v="-0.06275390380367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f52c85e8387d3f0a6cd98eae3e0c579abdaccefc2068ba8eb56ceb096dd50f7"/>
    <n v="1"/>
    <n v="1"/>
  </r>
  <r>
    <s v="c2d0b19b-c497-4989-9cc5-d8e4eb46d907"/>
    <d v="2022-11-10T00:00:00"/>
    <x v="167"/>
    <d v="2022-11-10T00:00:00"/>
    <n v="-0.006198048955057336"/>
    <n v="-0.006198048955057336"/>
    <x v="1"/>
    <n v="6.032258064516129"/>
    <n v="-0.03738823079341039"/>
    <n v="-0.03738823079341039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3e057308-7e86-4f28-8e49-7eab1006f2f7"/>
    <d v="2022-11-10T00:00:00"/>
    <x v="167"/>
    <d v="2022-11-10T00:00:00"/>
    <n v="-0.009225851064978304"/>
    <n v="-0.009225851064978304"/>
    <x v="1"/>
    <n v="6.032258064516129"/>
    <n v="-0.0556527144887401"/>
    <n v="-0.05565271448874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59b36b9a302dd8cc1c3f2bf259d29c20436ef11ef8198468b164870f3a76be3"/>
    <n v="1"/>
    <n v="1"/>
  </r>
  <r>
    <s v="bc2649dd-2c14-4fda-b45f-e0f4aab76218"/>
    <d v="2022-11-10T00:00:00"/>
    <x v="167"/>
    <d v="2022-11-10T00:00:00"/>
    <n v="-0.0102822416412202"/>
    <n v="-0.0102822416412202"/>
    <x v="1"/>
    <n v="6.032258064516129"/>
    <n v="-0.0620251350615541"/>
    <n v="-0.062025135061554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045afbe8d972abd3c1d01719880e5350e1ca84b7de92c5d92168ee879069c51"/>
    <n v="1"/>
    <n v="1"/>
  </r>
  <r>
    <s v="dabf56a9-986d-4f1c-afae-c1a48b07d3bd"/>
    <d v="2022-11-10T00:00:00"/>
    <x v="167"/>
    <d v="2022-11-10T00:00:00"/>
    <n v="-0.008161967464035753"/>
    <n v="-0.008161967464035753"/>
    <x v="1"/>
    <n v="6.032258064516129"/>
    <n v="-0.04923509405724793"/>
    <n v="-0.0492350940572479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5956ecd60100942bdc4f305faebe4dee185834c710bf031f3c443a4aa602531"/>
    <n v="1"/>
    <n v="1"/>
  </r>
  <r>
    <s v="52e75107-16d4-45e9-bc84-7fa2586d38c8"/>
    <d v="2022-11-10T00:00:00"/>
    <x v="167"/>
    <d v="2022-11-10T00:00:00"/>
    <n v="-0.009035398736863957"/>
    <n v="-0.009035398736863957"/>
    <x v="1"/>
    <n v="6.032258064516129"/>
    <n v="-0.05450385689656645"/>
    <n v="-0.054503856896566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7713028284f6f069af18c9f6fe531ccf75f4705243a8633117f585840c6bbbf"/>
    <n v="1"/>
    <n v="1"/>
  </r>
  <r>
    <s v="bbcbb372-e76e-487d-9ee8-8d597b35924b"/>
    <d v="2022-11-10T00:00:00"/>
    <x v="167"/>
    <d v="2022-11-10T00:00:00"/>
    <n v="-0.00978801096771106"/>
    <n v="-0.00978801096771106"/>
    <x v="1"/>
    <n v="6.032258064516129"/>
    <n v="-0.05904380809554736"/>
    <n v="-0.0590438080955473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5e050f2fa12a1129ee54078359bd210c8feb9739f7243d0ce765bfc34d273f2"/>
    <n v="1"/>
    <n v="1"/>
  </r>
  <r>
    <s v="6d0a6c2d-950f-4e16-b65b-dd04106ce0a8"/>
    <d v="2022-11-10T00:00:00"/>
    <x v="167"/>
    <d v="2022-11-10T00:00:00"/>
    <n v="-0.009241983720920489"/>
    <n v="-0.009241983720920489"/>
    <x v="1"/>
    <n v="6.032258064516129"/>
    <n v="-0.0557500308326494"/>
    <n v="-0.05575003083264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a7852bc5b65bd18dccec40c9cef44662cd7fba55a1c81fcc586cb58a313ef31"/>
    <n v="1"/>
    <n v="1"/>
  </r>
  <r>
    <s v="6d479ca6-9d84-41b8-8101-6174b2de2879"/>
    <d v="2022-11-10T00:00:00"/>
    <x v="167"/>
    <d v="2022-11-10T00:00:00"/>
    <n v="-0.005695349286377016"/>
    <n v="-0.005695349286377016"/>
    <x v="1"/>
    <n v="6.032258064516129"/>
    <n v="-0.03435581666298394"/>
    <n v="-0.034355816662983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00a3bdebdfb60423b2168868446492ec8de38a093de1b38b89ce6a2db8ffa56"/>
    <n v="1"/>
    <n v="1"/>
  </r>
  <r>
    <s v="3ca2ce1a-6f20-42d6-9772-50475dde9edf"/>
    <d v="2022-11-10T00:00:00"/>
    <x v="167"/>
    <d v="2022-11-10T00:00:00"/>
    <n v="-0.005326161625628895"/>
    <n v="-0.005326161625628895"/>
    <x v="1"/>
    <n v="6.032258064516129"/>
    <n v="-0.03212878141911624"/>
    <n v="-0.0321287814191162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3a82cdfb77c8abac3a731e4a59bf03b448570f251748415d24361c855cdd7d4"/>
    <n v="1"/>
    <n v="1"/>
  </r>
  <r>
    <s v="443133f7-11cc-4a30-9c4c-b12f989aac8b"/>
    <d v="2022-11-10T00:00:00"/>
    <x v="167"/>
    <d v="2022-11-10T00:00:00"/>
    <n v="-0.009682098928514148"/>
    <n v="-0.009682098928514148"/>
    <x v="1"/>
    <n v="6.032258064516129"/>
    <n v="-0.05840491934297244"/>
    <n v="-0.0584049193429724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788b730f090f2cae1f77da1dfdea0f10e1e676d562397edd158d6ded9603d33"/>
    <n v="1"/>
    <n v="1"/>
  </r>
  <r>
    <s v="dc51d662-52d4-4e59-8c25-784cafb12d77"/>
    <d v="2022-11-10T00:00:00"/>
    <x v="167"/>
    <d v="2022-11-10T00:00:00"/>
    <n v="-0.008683098654945256"/>
    <n v="-0.008683098654945256"/>
    <x v="1"/>
    <n v="6.032258064516129"/>
    <n v="-0.05237869188628268"/>
    <n v="-0.0523786918862826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0f487001d73008a0fbf43d645be83cf793b5d0bddb562ffb04b0d9bb62ebfeb"/>
    <n v="1"/>
    <n v="1"/>
  </r>
  <r>
    <s v="9b02bfef-b1fc-4305-a216-2f5d65143899"/>
    <d v="2022-11-10T00:00:00"/>
    <x v="167"/>
    <d v="2022-11-10T00:00:00"/>
    <n v="-0.00577282960044224"/>
    <n v="-0.00577282960044224"/>
    <x v="1"/>
    <n v="6.032258064516129"/>
    <n v="-0.03482319791234513"/>
    <n v="-0.0348231979123451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b58025f91df7dcea39d99e3c7d626343a30237b02bc0e55ef3a3c527f015213"/>
    <n v="1"/>
    <n v="1"/>
  </r>
  <r>
    <s v="5b59737a-9b44-4bef-a371-8e3c090a6268"/>
    <d v="2022-11-10T00:00:00"/>
    <x v="167"/>
    <d v="2022-11-10T00:00:00"/>
    <n v="-0.01191624641375114"/>
    <n v="-0.01191624641375114"/>
    <x v="1"/>
    <n v="6.032258064516129"/>
    <n v="-0.07188187352811169"/>
    <n v="-0.0718818735281116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89a60d4a78df21d7e4f8085702db72e3fbc7ca87e19d3ccdb1ce12a10414a63"/>
    <n v="1"/>
    <n v="1"/>
  </r>
  <r>
    <s v="c97f477d-8eca-4867-8582-1c58e0373bc7"/>
    <d v="2022-11-10T00:00:00"/>
    <x v="167"/>
    <d v="2022-11-10T00:00:00"/>
    <n v="-0.005618488232707906"/>
    <n v="-0.005618488232707906"/>
    <x v="1"/>
    <n v="6.032258064516129"/>
    <n v="-0.03389217095214124"/>
    <n v="-0.0338921709521412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3900ea1090861dbccea29e50189e3a8ecf7cd4ac7f29468ed6b56e4475dda9b"/>
    <n v="1"/>
    <n v="1"/>
  </r>
  <r>
    <s v="eb8eb880-dca4-4a7c-b1e9-d701c51a6dc0"/>
    <d v="2022-11-10T00:00:00"/>
    <x v="167"/>
    <d v="2022-11-10T00:00:00"/>
    <n v="-0.008991949897456483"/>
    <n v="-0.008991949897456483"/>
    <x v="1"/>
    <n v="6.032258064516129"/>
    <n v="-0.05424176228465685"/>
    <n v="-0.054241762284656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580e3f7ee51742702a1ddd01fe40f46fd2729878e5f45c1aa1c398973e33db"/>
    <n v="1"/>
    <n v="1"/>
  </r>
  <r>
    <s v="16204d16-61d3-4215-93f7-53475fa8dc82"/>
    <d v="2022-11-10T00:00:00"/>
    <x v="167"/>
    <d v="2022-11-10T00:00:00"/>
    <n v="-0.03328626681781182"/>
    <n v="-0.03328626681781182"/>
    <x v="1"/>
    <n v="6.032258064516129"/>
    <n v="-0.200791351449381"/>
    <n v="-0.2007913514493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c93cd037b9c0386c5a3ec74ca5993759aa9a7cd87f583daabd758ab7fa5a540"/>
    <n v="1"/>
    <n v="1"/>
  </r>
  <r>
    <s v="2498a5dc-14e7-4e55-b0d2-ea4c3abfac4d"/>
    <d v="2022-11-10T00:00:00"/>
    <x v="167"/>
    <d v="2022-11-10T00:00:00"/>
    <n v="-0.006307989789046146"/>
    <n v="-0.006307989789046146"/>
    <x v="1"/>
    <n v="6.032258064516129"/>
    <n v="-0.03805142227585901"/>
    <n v="-0.038051422275859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66b0147fa8540c52106840d80a4d8ae4e64ed466565339b0c61a4d7be8f8d9f"/>
    <n v="1"/>
    <n v="1"/>
  </r>
  <r>
    <s v="98993710-83a3-40c5-a275-8d90f8600261"/>
    <d v="2022-11-10T00:00:00"/>
    <x v="167"/>
    <d v="2022-11-10T00:00:00"/>
    <n v="-0.00497175246813616"/>
    <n v="-0.00497175246813616"/>
    <x v="1"/>
    <n v="6.032258064516129"/>
    <n v="-0.02999089392069232"/>
    <n v="-0.029990893920692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d470a86bf9cbd1bc482507efc284416892b360ce5b6c3ee5dba51d8f110ea1c"/>
    <n v="1"/>
    <n v="1"/>
  </r>
  <r>
    <s v="fdefb11b-7826-449f-b477-b500ea89c1d2"/>
    <d v="2022-11-10T00:00:00"/>
    <x v="167"/>
    <d v="2022-11-10T00:00:00"/>
    <n v="-0.006349085361335579"/>
    <n v="-0.006349085361335579"/>
    <x v="1"/>
    <n v="6.032258064516129"/>
    <n v="-0.03829932137321784"/>
    <n v="-0.0382993213732178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aef508a8cd78b85c364022df9f7b0c0371cfcad7fb7ddb8469a31b51d18e731"/>
    <n v="1"/>
    <n v="1"/>
  </r>
  <r>
    <s v="3c65f071-2772-47d7-a451-d75b5bf8a4ea"/>
    <d v="2022-11-10T00:00:00"/>
    <x v="167"/>
    <d v="2022-11-10T00:00:00"/>
    <n v="-0.004949882236894527"/>
    <n v="-0.004949882236894527"/>
    <x v="1"/>
    <n v="6.032258064516129"/>
    <n v="-0.02985896704191215"/>
    <n v="-0.0298589670419121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ef6e7e040a4697b407cc792037e7486ebbdb887babbe22b13fa26f85639ab71"/>
    <n v="1"/>
    <n v="1"/>
  </r>
  <r>
    <s v="74d4daa9-403d-4b2d-999f-cd3c9b667638"/>
    <d v="2022-11-10T00:00:00"/>
    <x v="167"/>
    <d v="2022-11-10T00:00:00"/>
    <n v="-0.004465884461374784"/>
    <n v="-0.004465884461374784"/>
    <x v="1"/>
    <n v="6.032258064516129"/>
    <n v="-0.02693936755732531"/>
    <n v="-0.026939367557325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db5158b42eeceebdd83363406cf10d8041adf264de81433057328d314068a6a"/>
    <n v="1"/>
    <n v="1"/>
  </r>
  <r>
    <s v="6c4cf68f-5226-4d97-a0c0-a5572fa0a6b2"/>
    <d v="2022-11-10T00:00:00"/>
    <x v="167"/>
    <d v="2022-11-10T00:00:00"/>
    <n v="-0.01661408015377994"/>
    <n v="-0.01661408015377994"/>
    <x v="1"/>
    <n v="6.032258064516129"/>
    <n v="-0.1002204189921564"/>
    <n v="-0.100220418992156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27429fc343c5349dbb3939366f7e9064a54e4dd0e78aaef6f5bbc6321305be"/>
    <n v="1"/>
    <n v="1"/>
  </r>
  <r>
    <s v="15b1fb0e-2cb9-4d9d-b108-d2c377a3f53d"/>
    <d v="2022-11-10T00:00:00"/>
    <x v="167"/>
    <d v="2022-11-10T00:00:00"/>
    <n v="-0.02528398443858309"/>
    <n v="-0.02528398443858309"/>
    <x v="1"/>
    <n v="6.032258064516129"/>
    <n v="-0.1525195190327432"/>
    <n v="-0.15251951903274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227a186953d3de4096a13044fb70baf77466f3659f68360c1c866acea7071e2"/>
    <n v="1"/>
    <n v="1"/>
  </r>
  <r>
    <s v="07258880-3823-45e3-8fa1-98e5ff732d85"/>
    <d v="2022-11-10T00:00:00"/>
    <x v="167"/>
    <d v="2022-11-10T00:00:00"/>
    <n v="-0.005170263049744096"/>
    <n v="-0.005170263049744096"/>
    <x v="1"/>
    <n v="6.032258064516129"/>
    <n v="-0.03118836097748858"/>
    <n v="-0.03118836097748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8342d96d44fcb7ee60e7c9c91c1e4dd2a8a9fce671905083f33eade81bb39e7"/>
    <n v="1"/>
    <n v="1"/>
  </r>
  <r>
    <s v="37b800ab-a445-4ef6-8450-f2b39e77b269"/>
    <d v="2022-11-10T00:00:00"/>
    <x v="167"/>
    <d v="2022-11-10T00:00:00"/>
    <n v="-0.005420219249013705"/>
    <n v="-0.005420219249013705"/>
    <x v="1"/>
    <n v="6.032258064516129"/>
    <n v="-0.03269616127630848"/>
    <n v="-0.0326961612763084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4d0627d7c3639663d29fa0a00f888981c35ebd3f6403c755c18624b12c92b14"/>
    <n v="1"/>
    <n v="1"/>
  </r>
  <r>
    <s v="4d0ed7ad-0cee-43a4-ae1f-585beace1efc"/>
    <d v="2022-11-10T00:00:00"/>
    <x v="167"/>
    <d v="2022-11-10T00:00:00"/>
    <n v="-0.006730201044740432"/>
    <n v="-0.006730201044740432"/>
    <x v="1"/>
    <n v="6.032258064516129"/>
    <n v="-0.04059830952795035"/>
    <n v="-0.040598309527950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c60f61caf16361d885f823e07588f476960fc4699b058f397ffb3a6040feb54"/>
    <n v="1"/>
    <n v="1"/>
  </r>
  <r>
    <s v="43519852-eb0c-49f1-a2c9-ceca805034d3"/>
    <d v="2022-11-10T00:00:00"/>
    <x v="167"/>
    <d v="2022-11-10T00:00:00"/>
    <n v="-0.006647716223006432"/>
    <n v="-0.006647716223006432"/>
    <x v="1"/>
    <n v="6.032258064516129"/>
    <n v="-0.04010073979684525"/>
    <n v="-0.0401007397968452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5f953d7c37a68b230ed6f14a5b256eb74837d9496989a662aa872a2fa3244aa"/>
    <n v="1"/>
    <n v="1"/>
  </r>
  <r>
    <s v="8be45b27-b055-4592-897f-6ad76f67c6b7"/>
    <d v="2022-11-10T00:00:00"/>
    <x v="167"/>
    <d v="2022-11-10T00:00:00"/>
    <n v="-0.04365851980868641"/>
    <n v="-0.04365851980868641"/>
    <x v="1"/>
    <n v="6.032258064516129"/>
    <n v="-0.2633594582007858"/>
    <n v="-0.2633594582007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a25cdcbc63acf6ddba596db37fa7c173449f4fe36dc0e1b7630523ea45e8c36"/>
    <n v="1"/>
    <n v="1"/>
  </r>
  <r>
    <s v="3edf2e65-01b9-4544-abd0-18ff4c97f715"/>
    <d v="2022-11-10T00:00:00"/>
    <x v="167"/>
    <d v="2022-11-10T00:00:00"/>
    <n v="-0.01892609787954931"/>
    <n v="-0.01892609787954931"/>
    <x v="1"/>
    <n v="6.032258064516129"/>
    <n v="-0.1141671065637329"/>
    <n v="-0.114167106563732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a7301e906d4705a456bd12b1915cd65c26d194de832c16a274c9467f92150"/>
    <n v="1"/>
    <n v="1"/>
  </r>
  <r>
    <s v="e039587d-89c8-4873-ac35-8b98ee81e3b0"/>
    <d v="2022-11-10T00:00:00"/>
    <x v="167"/>
    <d v="2022-11-10T00:00:00"/>
    <n v="-0.009493720210522208"/>
    <n v="-0.009493720210522208"/>
    <x v="1"/>
    <n v="6.032258064516129"/>
    <n v="-0.05726857030218235"/>
    <n v="-0.057268570302182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a63e741eddd01bbb33102fac75ff5896174434f8f6e63cdc6b08b6e9844a18"/>
    <n v="1"/>
    <n v="1"/>
  </r>
  <r>
    <s v="baaa3dd6-77a1-4d16-9ed1-87adf553330c"/>
    <d v="2022-11-10T00:00:00"/>
    <x v="167"/>
    <d v="2022-11-10T00:00:00"/>
    <n v="-0.009899915886800059"/>
    <n v="-0.009899915886800059"/>
    <x v="1"/>
    <n v="6.032258064516129"/>
    <n v="-0.059718847446181"/>
    <n v="-0.0597188474461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07ea3a5606ddb37ee1a5055e285bfc1a56a5ac2b7769e11912689dfe491ae8"/>
    <n v="1"/>
    <n v="1"/>
  </r>
  <r>
    <s v="3b3c7aa0-f0e9-4752-b166-ce02d8628b8d"/>
    <d v="2022-11-10T00:00:00"/>
    <x v="167"/>
    <d v="2022-11-10T00:00:00"/>
    <n v="-0.008293136468989727"/>
    <n v="-0.008293136468989727"/>
    <x v="1"/>
    <n v="6.032258064516129"/>
    <n v="-0.0500263393451961"/>
    <n v="-0.05002633934519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f24d3f704731c57a522ea3c25813b95912a420964d79d01f05da1e9cffd6ab"/>
    <n v="1"/>
    <n v="1"/>
  </r>
  <r>
    <s v="782186c6-86ce-47b1-b001-cef744c29b73"/>
    <d v="2022-11-10T00:00:00"/>
    <x v="167"/>
    <d v="2022-11-10T00:00:00"/>
    <n v="-0.006202668655603169"/>
    <n v="-0.006202668655603169"/>
    <x v="1"/>
    <n v="6.032258064516129"/>
    <n v="-0.03741609801928363"/>
    <n v="-0.0374160980192836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d87156a8c83e7229b79c2e15d74edb2a66991e6868e1be08bccbc04895f8c66"/>
    <n v="1"/>
    <n v="1"/>
  </r>
  <r>
    <s v="b974de18-071f-498e-80d1-60148c3997ed"/>
    <d v="2022-11-10T00:00:00"/>
    <x v="167"/>
    <d v="2022-11-10T00:00:00"/>
    <n v="-0.008789416585595951"/>
    <n v="-0.008789416585595951"/>
    <x v="1"/>
    <n v="6.032258064516129"/>
    <n v="-0.05302002908085299"/>
    <n v="-0.053020029080852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8e71d36f4e9752da2204150fb5d45f75ad335cdcaab5a85309909d3f62df283"/>
    <n v="1"/>
    <n v="1"/>
  </r>
  <r>
    <s v="b953cb4e-3f9a-4f9e-9c5e-1f43f5ed5b55"/>
    <d v="2022-11-10T00:00:00"/>
    <x v="167"/>
    <d v="2022-11-10T00:00:00"/>
    <n v="55"/>
    <n v="55"/>
    <x v="1"/>
    <n v="6.032258064516129"/>
    <n v="331.7741935483871"/>
    <n v="331.7741935483871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f5e74d72-659c-41df-80ce-151bdfb3f415"/>
    <d v="2022-11-10T00:00:00"/>
    <x v="167"/>
    <d v="2022-11-10T00:00:00"/>
    <n v="-0.005322315332228628"/>
    <n v="-0.005322315332228628"/>
    <x v="1"/>
    <n v="6.032258064516129"/>
    <n v="-0.03210557958473399"/>
    <n v="-0.0321055795847339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a6d4bf9e94c8dfcce71ae0f333de52ae450e69822983ee88839e04558f5d83"/>
    <n v="1"/>
    <n v="1"/>
  </r>
  <r>
    <s v="656563f6-01fe-4713-bd17-ca72038356e8"/>
    <d v="2022-11-10T00:00:00"/>
    <x v="167"/>
    <d v="2022-11-10T00:00:00"/>
    <n v="-0.005322832158388144"/>
    <n v="-0.005322832158388144"/>
    <x v="1"/>
    <n v="6.032258064516129"/>
    <n v="-0.03210869721350268"/>
    <n v="-0.032108697213502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8820fc57f0689f9818ddd8d543c7db4bb589d5f9e109ed0ef15f6ef28df41e4"/>
    <n v="1"/>
    <n v="1"/>
  </r>
  <r>
    <s v="81135802-7fdc-48d3-8710-11a68ee4978d"/>
    <d v="2022-11-10T00:00:00"/>
    <x v="167"/>
    <d v="2022-11-10T00:00:00"/>
    <n v="-0.007520590147820703"/>
    <n v="-0.007520590147820703"/>
    <x v="1"/>
    <n v="6.032258064516129"/>
    <n v="-0.04536614056911199"/>
    <n v="-0.045366140569111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5519222b18773a34f7f5ddc8a8733de267d21627118514e887caad9c7a31480"/>
    <n v="1"/>
    <n v="1"/>
  </r>
  <r>
    <s v="e42dfb2f-c0ca-43d7-8f70-ba48ea607a8c"/>
    <d v="2022-11-10T00:00:00"/>
    <x v="167"/>
    <d v="2022-11-10T00:00:00"/>
    <n v="-0.005051036883008092"/>
    <n v="-0.005051036883008092"/>
    <x v="1"/>
    <n v="6.032258064516129"/>
    <n v="-0.03046915797169398"/>
    <n v="-0.0304691579716939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3cd44fa08354b3756852557acf8dd94eb42ba01c21cc00719fc65548bbfd67e"/>
    <n v="1"/>
    <n v="1"/>
  </r>
  <r>
    <s v="a7703b75-d0c9-41bc-8b18-9c095cd73553"/>
    <d v="2022-11-10T00:00:00"/>
    <x v="167"/>
    <d v="2022-11-10T00:00:00"/>
    <n v="-0.006347382491242335"/>
    <n v="-0.006347382491242335"/>
    <x v="1"/>
    <n v="6.032258064516129"/>
    <n v="-0.03828904922136506"/>
    <n v="-0.038289049221365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c8ae5c1ba84e0e9b949905c29c5d0b040cc7197296850fe238beb59848a3d92"/>
    <n v="1"/>
    <n v="1"/>
  </r>
  <r>
    <s v="0b0e5a12-7cf2-4760-b29d-b969ea57b0b5"/>
    <d v="2022-11-10T00:00:00"/>
    <x v="167"/>
    <d v="2022-11-10T00:00:00"/>
    <n v="-0.009924888014344137"/>
    <n v="-0.009924888014344137"/>
    <x v="1"/>
    <n v="6.032258064516129"/>
    <n v="-0.05986948576394689"/>
    <n v="-0.0598694857639468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1d7946460e92ca2cef1c412a9979b1d6c178bb2dee946f754422da1e8323e4f"/>
    <n v="1"/>
    <n v="1"/>
  </r>
  <r>
    <s v="31e5174e-b52d-413b-bec9-d3114178d19a"/>
    <d v="2022-11-10T00:00:00"/>
    <x v="167"/>
    <d v="2022-11-10T00:00:00"/>
    <n v="-0.006499831625863305"/>
    <n v="-0.006499831625863305"/>
    <x v="1"/>
    <n v="6.032258064516129"/>
    <n v="-0.0392086617431109"/>
    <n v="-0.0392086617431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a27b871c2c5ab3fe86f81c8b1dfdd02edb6a6fe7d635fb5ec20b797d8d4290"/>
    <n v="1"/>
    <n v="1"/>
  </r>
  <r>
    <s v="7f086371-9af4-4d18-a673-05b41f00bd76"/>
    <d v="2022-11-10T00:00:00"/>
    <x v="167"/>
    <d v="2022-11-10T00:00:00"/>
    <n v="-0.005970387240072251"/>
    <n v="-0.005970387240072251"/>
    <x v="1"/>
    <n v="6.032258064516129"/>
    <n v="-0.03601491657721003"/>
    <n v="-0.0360149165772100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3f99d8ea740f00c8df07d15bbe5858ceccd935c8e479776df9cf13008610a1d"/>
    <n v="1"/>
    <n v="1"/>
  </r>
  <r>
    <s v="e1bf2720-cd5a-459e-b931-0c5bc1938233"/>
    <d v="2022-11-10T00:00:00"/>
    <x v="167"/>
    <d v="2022-11-10T00:00:00"/>
    <n v="-0.006406121607388369"/>
    <n v="-0.006406121607388369"/>
    <x v="1"/>
    <n v="6.032258064516129"/>
    <n v="-0.03864337872843952"/>
    <n v="-0.038643378728439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b154956ee24c47f9fa01928ab770c84f199cb6665927e682cb9dc8162177765"/>
    <n v="1"/>
    <n v="1"/>
  </r>
  <r>
    <s v="c2fd0efe-9057-408e-8bb4-e4fa976866e0"/>
    <d v="2022-11-10T00:00:00"/>
    <x v="167"/>
    <d v="2022-11-10T00:00:00"/>
    <n v="-0.0103775467436086"/>
    <n v="-0.0103775467436086"/>
    <x v="1"/>
    <n v="6.032258064516129"/>
    <n v="-0.06260004003402607"/>
    <n v="-0.0626000400340260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e796c9e185ba167b3a433800afb6373d2ebfaa8e1ed777e46876d67f99d9b76"/>
    <n v="1"/>
    <n v="1"/>
  </r>
  <r>
    <s v="d2ad8c6f-d5f0-4473-a7cf-f1f072a01c1f"/>
    <d v="2022-11-10T00:00:00"/>
    <x v="167"/>
    <d v="2022-11-10T00:00:00"/>
    <n v="-0.001443962848732"/>
    <n v="-0.001443962848732"/>
    <x v="1"/>
    <n v="6.032258064516129"/>
    <n v="-0.00871035653912529"/>
    <n v="-0.00871035653912529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e72bdce3-1328-4af7-8e07-4fdb173331a6"/>
    <d v="2022-11-10T00:00:00"/>
    <x v="167"/>
    <d v="2022-11-10T00:00:00"/>
    <n v="-0.0129591233098075"/>
    <n v="-0.0129591233098075"/>
    <x v="1"/>
    <n v="6.032258064516129"/>
    <n v="-0.07817277609464525"/>
    <n v="-0.0781727760946452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f3a68eb4a8fb998e69a58dd53737e15a6060c3a04b755592a2909c5da3064e8"/>
    <n v="1"/>
    <n v="1"/>
  </r>
  <r>
    <s v="500c8934-a6fe-4c17-a3e2-1873bad48c2d"/>
    <d v="2022-11-10T00:00:00"/>
    <x v="167"/>
    <d v="2022-11-10T00:00:00"/>
    <n v="-0.004278939765786784"/>
    <n v="-0.004278939765786784"/>
    <x v="1"/>
    <n v="6.032258064516129"/>
    <n v="-0.02581166890974608"/>
    <n v="-0.0258116689097460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1e2e86d7852c8893cc8216793100defe52e290d9a1b53e710bfd439c01bc4b5"/>
    <n v="1"/>
    <n v="1"/>
  </r>
  <r>
    <s v="50df8226-8005-4e92-8365-b1e0422978c0"/>
    <d v="2022-11-10T00:00:00"/>
    <x v="167"/>
    <d v="2022-11-10T00:00:00"/>
    <n v="-0.007514652016381053"/>
    <n v="-0.007514652016381053"/>
    <x v="1"/>
    <n v="6.032258064516129"/>
    <n v="-0.045330320227847"/>
    <n v="-0.0453303202278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2c9fbebcb8066b302b75b73eabbd0882e250daeb7718057799ba9bdcd71f62e"/>
    <n v="1"/>
    <n v="1"/>
  </r>
  <r>
    <s v="27bd4ac6-47fa-4408-96ac-41e2fce5c865"/>
    <d v="2022-11-10T00:00:00"/>
    <x v="167"/>
    <d v="2022-11-10T00:00:00"/>
    <n v="-0.004471812223021"/>
    <n v="-0.004471812223021"/>
    <x v="1"/>
    <n v="6.032258064516129"/>
    <n v="-0.02697512534532022"/>
    <n v="-0.0269751253453202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09a9ac7fe21eb4894a8e8f8330cf23a4d66298709160c9a6aa14428c9575b6"/>
    <n v="1"/>
    <n v="1"/>
  </r>
  <r>
    <s v="d6f1f4ef-2432-4f1c-b437-a2694681ecbb"/>
    <d v="2022-11-10T00:00:00"/>
    <x v="167"/>
    <d v="2022-11-10T00:00:00"/>
    <n v="-0.006448086235170272"/>
    <n v="-0.006448086235170272"/>
    <x v="1"/>
    <n v="6.032258064516129"/>
    <n v="-0.03889652019280131"/>
    <n v="-0.038896520192801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d48465b99d64f2b374104c90777b5071ef4eaaf4e739a86e20a508f9f01d5e"/>
    <n v="1"/>
    <n v="1"/>
  </r>
  <r>
    <s v="4d56b07a-2e6d-4153-89ea-ec9520bbd7e4"/>
    <d v="2022-11-10T00:00:00"/>
    <x v="167"/>
    <d v="2022-11-10T00:00:00"/>
    <n v="-0.005101860471293696"/>
    <n v="-0.005101860471293696"/>
    <x v="1"/>
    <n v="6.032258064516129"/>
    <n v="-0.03077573897199746"/>
    <n v="-0.0307757389719974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f80a5cdd2168cd39e1ad7f5f279ae83e74c5eca30192957feda96799ca591a7"/>
    <n v="1"/>
    <n v="1"/>
  </r>
  <r>
    <s v="b007605f-9e34-4db4-a643-fd048b2f3e71"/>
    <d v="2022-11-10T00:00:00"/>
    <x v="167"/>
    <d v="2022-11-10T00:00:00"/>
    <n v="-0.005684811746024216"/>
    <n v="-0.005684811746024216"/>
    <x v="1"/>
    <n v="6.032258064516129"/>
    <n v="-0.03429225150021059"/>
    <n v="-0.0342922515002105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d7b7552ad9070afbd2de03b24a583eda058998e65d6e2ada345385c9efa92e0"/>
    <n v="1"/>
    <n v="1"/>
  </r>
  <r>
    <s v="de5241c5-b0ed-40a2-bbcb-28671e473417"/>
    <d v="2022-11-10T00:00:00"/>
    <x v="167"/>
    <d v="2022-11-10T00:00:00"/>
    <n v="-0.005505549753390847"/>
    <n v="-0.005505549753390847"/>
    <x v="1"/>
    <n v="6.032258064516129"/>
    <n v="-0.03321089689948672"/>
    <n v="-0.0332108968994867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ba780d98ea9584aba43602ae2fab172e802d6de35a0c8331020adb4ed449183"/>
    <n v="1"/>
    <n v="1"/>
  </r>
  <r>
    <s v="ef443614-3173-49d2-88f9-87596e6fe89d"/>
    <d v="2022-11-10T00:00:00"/>
    <x v="167"/>
    <d v="2022-11-10T00:00:00"/>
    <n v="-0.005674410951966166"/>
    <n v="-0.005674410951966166"/>
    <x v="1"/>
    <n v="6.032258064516129"/>
    <n v="-0.03422951122637655"/>
    <n v="-0.0342295112263765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f7bbd4f002bdfa3ff7baf2065564a97f38178e932607490ce9409c24dc70bc"/>
    <n v="1"/>
    <n v="1"/>
  </r>
  <r>
    <s v="16270ea4-cb28-4242-9d4a-2de907b7e41e"/>
    <d v="2022-11-10T00:00:00"/>
    <x v="167"/>
    <d v="2022-11-10T00:00:00"/>
    <n v="-0.006162822674777181"/>
    <n v="-0.006162822674777181"/>
    <x v="1"/>
    <n v="6.032258064516129"/>
    <n v="-0.03717573678010751"/>
    <n v="-0.0371757367801075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a70f39bd05d0fdc952c25bfcb29c7fe9f1ef3e09dd289f964d23072330dec05"/>
    <n v="1"/>
    <n v="1"/>
  </r>
  <r>
    <s v="d443d950-0941-444a-ba26-808471614168"/>
    <d v="2022-11-10T00:00:00"/>
    <x v="167"/>
    <d v="2022-11-10T00:00:00"/>
    <n v="-0.004983640448753344"/>
    <n v="-0.004983640448753344"/>
    <x v="1"/>
    <n v="6.032258064516129"/>
    <n v="-0.03006260528764114"/>
    <n v="-0.0300626052876411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987eae213816822402f7d455bcada3da17fd02a00a0170b832474213f649f0"/>
    <n v="1"/>
    <n v="1"/>
  </r>
  <r>
    <s v="36274743-1944-4154-9414-bf84666dfbd8"/>
    <d v="2022-11-10T00:00:00"/>
    <x v="167"/>
    <d v="2022-11-10T00:00:00"/>
    <n v="-0.009586772846826647"/>
    <n v="-0.009586772846826647"/>
    <x v="1"/>
    <n v="6.032258064516129"/>
    <n v="-0.05782988781795429"/>
    <n v="-0.0578298878179542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b64e683aa8b761dcc8f6651ee1b7b42747aea9b4e5ca1738264b9fbeb3d1777"/>
    <n v="1"/>
    <n v="1"/>
  </r>
  <r>
    <s v="da7eee54-a7e8-476e-9c3e-621cee184aa9"/>
    <d v="2022-11-10T00:00:00"/>
    <x v="167"/>
    <d v="2022-11-10T00:00:00"/>
    <n v="-0.005246191098819456"/>
    <n v="-0.005246191098819456"/>
    <x v="1"/>
    <n v="6.032258064516129"/>
    <n v="-0.0316463785638464"/>
    <n v="-0.03164637856384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1f0630e23a397558a1bbde425d6c316e2cf19cb8aae2f0dd19105c3090a33a"/>
    <n v="1"/>
    <n v="1"/>
  </r>
  <r>
    <s v="84fe8358-4664-4fb6-b3c2-6f198d10b745"/>
    <d v="2022-11-10T00:00:00"/>
    <x v="167"/>
    <d v="2022-11-10T00:00:00"/>
    <n v="-0.006579218649551185"/>
    <n v="-0.006579218649551185"/>
    <x v="1"/>
    <n v="6.032258064516129"/>
    <n v="-0.03968754475697005"/>
    <n v="-0.0396875447569700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e3a69e9ffb9a289db94eabf3cb006211c21980ba9e5be4915b4202f76e7e1a"/>
    <n v="1"/>
    <n v="1"/>
  </r>
  <r>
    <s v="2cfb930d-a3c2-4a61-8fc9-ef71d368a986"/>
    <d v="2022-11-10T00:00:00"/>
    <x v="167"/>
    <d v="2022-11-10T00:00:00"/>
    <n v="-0.06390359950984074"/>
    <n v="-0.06390359950984074"/>
    <x v="1"/>
    <n v="6.032258064516129"/>
    <n v="-0.3854830034948458"/>
    <n v="-0.385483003494845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8947a867e929cc35e6c02ad4357c04f30609ac908c7df0d1fa2c2e885331b57"/>
    <n v="1"/>
    <n v="1"/>
  </r>
  <r>
    <s v="d4828330-5575-46f4-ad11-c2cb584014e7"/>
    <d v="2022-11-10T00:00:00"/>
    <x v="167"/>
    <d v="2022-11-10T00:00:00"/>
    <n v="-0.00438726371569584"/>
    <n v="-0.00438726371569584"/>
    <x v="1"/>
    <n v="6.032258064516129"/>
    <n v="-0.02646510693016523"/>
    <n v="-0.0264651069301652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694867cc2fbafa570d028970de6f5142b7df0ad4795ca4ba35d2608fba64004"/>
    <n v="1"/>
    <n v="1"/>
  </r>
  <r>
    <s v="f5319890-4865-4749-a9cd-d0d0639d79fb"/>
    <d v="2022-11-10T00:00:00"/>
    <x v="167"/>
    <d v="2022-11-10T00:00:00"/>
    <n v="-0.009604985568217088"/>
    <n v="-0.009604985568217088"/>
    <x v="1"/>
    <n v="6.032258064516129"/>
    <n v="-0.05793975165343856"/>
    <n v="-0.057939751653438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305262b7a4cf637920247afc9e5447d25bee3cab1646cfd62079e6ea09fc151"/>
    <n v="1"/>
    <n v="1"/>
  </r>
  <r>
    <s v="d24de2df-109c-4059-9713-1dbd96b81f18"/>
    <d v="2022-11-10T00:00:00"/>
    <x v="167"/>
    <d v="2022-11-10T00:00:00"/>
    <n v="-0.005514818248940088"/>
    <n v="-0.005514818248940088"/>
    <x v="1"/>
    <n v="6.032258064516129"/>
    <n v="-0.03326680685650956"/>
    <n v="-0.033266806856509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7db1318f491df7f42afe056b9fc9c26be65b0511692b299be7b024d9a49fb60"/>
    <n v="1"/>
    <n v="1"/>
  </r>
  <r>
    <s v="1770f064-4bc2-4449-8564-bfb4c6b37844"/>
    <d v="2022-11-10T00:00:00"/>
    <x v="167"/>
    <d v="2022-11-10T00:00:00"/>
    <n v="-0.004479739089988064"/>
    <n v="-0.004479739089988064"/>
    <x v="1"/>
    <n v="6.032258064516129"/>
    <n v="-0.02702294225250864"/>
    <n v="-0.027022942252508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d1c883b17dc5907360c17d4ed1205f7ecc58aa20d7dc60adffd19820e3d47de"/>
    <n v="1"/>
    <n v="1"/>
  </r>
  <r>
    <s v="cf3b1c53-264b-4d10-9272-17e0ae1a7aad"/>
    <d v="2022-11-10T00:00:00"/>
    <x v="167"/>
    <d v="2022-11-10T00:00:00"/>
    <n v="-0.009421191975374872"/>
    <n v="-0.009421191975374872"/>
    <x v="1"/>
    <n v="6.032258064516129"/>
    <n v="-0.05683106127080971"/>
    <n v="-0.0568310612708097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96417b16dd7f54af26a947a3dd2e367ecbdddfaf28bb6aac6c21886ff8dd2a9"/>
    <n v="1"/>
    <n v="1"/>
  </r>
  <r>
    <s v="6c93c50e-4c4c-4280-b628-ff6d9f363068"/>
    <d v="2022-11-10T00:00:00"/>
    <x v="167"/>
    <d v="2022-11-10T00:00:00"/>
    <n v="0.15"/>
    <n v="0.15"/>
    <x v="2"/>
    <n v="6974.462365591397"/>
    <n v="1046.16935483871"/>
    <n v="1046.16935483871"/>
    <n v="1"/>
    <m/>
    <m/>
    <s v="Ledger"/>
    <m/>
    <m/>
    <m/>
    <m/>
    <s v="Transferência via Crypto sem justificativa"/>
    <m/>
    <s v="Ledger"/>
    <m/>
    <x v="143"/>
    <s v="Receita Desconhecida"/>
    <s v="Others"/>
    <s v="Other Revenue"/>
    <s v="Other Revenue"/>
    <x v="12"/>
    <m/>
    <s v="0xb2bca9da0537b32347819ff5f635d3d8a711f421ada84d643c8e3057c8e6a03b"/>
    <n v="1"/>
    <n v="1"/>
  </r>
  <r>
    <s v="3e9cb67b-6668-42ce-ae91-ad2181978e14"/>
    <d v="2022-11-10T00:00:00"/>
    <x v="167"/>
    <d v="2022-11-10T00:00:00"/>
    <n v="-0.15"/>
    <n v="-0.15"/>
    <x v="2"/>
    <n v="6974.462365591397"/>
    <n v="-1046.16935483871"/>
    <n v="-1046.16935483871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4125"/>
    <d v="2022-11-09T00:00:00"/>
    <x v="168"/>
    <d v="2022-11-09T00:00:00"/>
    <n v="-1378.74"/>
    <n v="-1378.74"/>
    <x v="0"/>
    <n v="1"/>
    <n v="-1378.74"/>
    <n v="-1378.74"/>
    <n v="1"/>
    <m/>
    <s v="Cora"/>
    <s v="Lumx Studios S/A"/>
    <n v="100"/>
    <s v="Conselho"/>
    <s v="Lumx Studios S/A"/>
    <m/>
    <s v="Parcelamento de Débitos"/>
    <m/>
    <s v="Cora"/>
    <m/>
    <x v="31"/>
    <s v="Impostos"/>
    <s v="Tax And Fees"/>
    <s v="Tax And Fees"/>
    <s v="Tax And Fees"/>
    <x v="11"/>
    <m/>
    <m/>
    <n v="0"/>
    <n v="0"/>
  </r>
  <r>
    <s v="722"/>
    <d v="2022-11-09T00:00:00"/>
    <x v="168"/>
    <d v="2022-11-09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3"/>
    <d v="2022-11-09T00:00:00"/>
    <x v="168"/>
    <d v="2022-11-09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26"/>
    <d v="2022-11-08T00:00:00"/>
    <x v="169"/>
    <d v="2022-11-08T00:00:00"/>
    <n v="-64.7"/>
    <n v="-64.7"/>
    <x v="0"/>
    <n v="1"/>
    <n v="-64.7"/>
    <n v="-64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7"/>
    <d v="2022-11-08T00:00:00"/>
    <x v="169"/>
    <d v="2022-11-08T00:00:00"/>
    <n v="-14.19"/>
    <n v="-14.19"/>
    <x v="0"/>
    <n v="1"/>
    <n v="-14.19"/>
    <n v="-14.19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8"/>
    <d v="2022-11-08T00:00:00"/>
    <x v="169"/>
    <d v="2022-11-08T00:00:00"/>
    <n v="-335.82"/>
    <n v="-335.82"/>
    <x v="0"/>
    <n v="1"/>
    <n v="-335.82"/>
    <n v="-335.82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129"/>
    <d v="2022-11-08T00:00:00"/>
    <x v="169"/>
    <d v="2022-11-08T00:00:00"/>
    <n v="-924.36"/>
    <n v="-924.36"/>
    <x v="0"/>
    <n v="1"/>
    <n v="-924.36"/>
    <n v="-924.3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130"/>
    <d v="2022-11-08T00:00:00"/>
    <x v="169"/>
    <d v="2022-11-08T00:00:00"/>
    <n v="-1048.97"/>
    <n v="-1048.97"/>
    <x v="0"/>
    <n v="1"/>
    <n v="-1048.97"/>
    <n v="-1048.97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d740e96-c6bd-431e-968a-36456d33ffe4"/>
    <d v="2022-11-08T00:00:00"/>
    <x v="169"/>
    <d v="2022-11-08T00:00:00"/>
    <n v="0.0020025"/>
    <n v="0.0020025"/>
    <x v="3"/>
    <n v="6967.206266318539"/>
    <n v="13.95183054830287"/>
    <n v="13.951830548302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3ba864cda5a72257b7fba03bb1db82e280de5bbf1b02ac709e210da52a97353"/>
    <n v="1"/>
    <n v="1"/>
  </r>
  <r>
    <s v="4131"/>
    <d v="2022-11-07T00:00:00"/>
    <x v="170"/>
    <d v="2022-11-07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2"/>
    <d v="2022-11-07T00:00:00"/>
    <x v="170"/>
    <d v="2022-11-07T00:00:00"/>
    <n v="-42.7"/>
    <n v="-42.7"/>
    <x v="0"/>
    <n v="1"/>
    <n v="-42.7"/>
    <n v="-42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33"/>
    <d v="2022-11-07T00:00:00"/>
    <x v="170"/>
    <d v="2022-11-07T00:00:00"/>
    <n v="-4000"/>
    <n v="-4000"/>
    <x v="0"/>
    <n v="1"/>
    <n v="-4000"/>
    <n v="-4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4"/>
    <d v="2022-11-07T00:00:00"/>
    <x v="170"/>
    <d v="2022-11-07T00:00:00"/>
    <n v="-4339.3"/>
    <n v="-4339.3"/>
    <x v="0"/>
    <n v="1"/>
    <n v="-4339.3"/>
    <n v="-4339.3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135"/>
    <d v="2022-11-07T00:00:00"/>
    <x v="170"/>
    <d v="2022-11-07T00:00:00"/>
    <n v="-82.86"/>
    <n v="-82.86"/>
    <x v="0"/>
    <n v="1"/>
    <n v="-82.86"/>
    <n v="-82.86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136"/>
    <d v="2022-11-07T00:00:00"/>
    <x v="170"/>
    <d v="2022-11-07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e100e8f6-a382-4f34-b765-2326d3a5ef11"/>
    <d v="2022-11-07T00:00:00"/>
    <x v="170"/>
    <d v="2022-11-07T00:00:00"/>
    <n v="-0.1765337635074372"/>
    <n v="-0.1765337635074372"/>
    <x v="1"/>
    <n v="6.512953367875647"/>
    <n v="-1.149756169579526"/>
    <n v="-1.149756169579526"/>
    <n v="1"/>
    <m/>
    <s v="Ledger"/>
    <m/>
    <m/>
    <m/>
    <m/>
    <m/>
    <s v="Criação do contrato Meta Creative Week"/>
    <m/>
    <s v="Ledger"/>
    <m/>
    <x v="61"/>
    <s v="Blockchain"/>
    <s v="Technology &amp; Infrastructure"/>
    <s v="Operating Costs"/>
    <s v="Operating Costs"/>
    <x v="7"/>
    <m/>
    <s v="0x573e73790436223bb43213e360ccc935fb85e0a2f10d063b41655b93269d6f04"/>
    <n v="1"/>
    <n v="1"/>
  </r>
  <r>
    <s v="9b101294-0184-4017-a14d-a2422f6250e3"/>
    <d v="2022-11-07T00:00:00"/>
    <x v="170"/>
    <d v="2022-11-07T00:00:00"/>
    <n v="-0.006095937188038659"/>
    <n v="-0.006095937188038659"/>
    <x v="1"/>
    <n v="6.512953367875647"/>
    <n v="-0.03970255463919479"/>
    <n v="-0.0397025546391947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f82fd4dd6e79342e2ccfd7170383f2042088cbe948e84f3916dfe5108f720c4"/>
    <n v="1"/>
    <n v="1"/>
  </r>
  <r>
    <s v="0487b8a9-81c9-45df-8e5e-24142ec56421"/>
    <d v="2022-11-07T00:00:00"/>
    <x v="170"/>
    <d v="2022-11-07T00:00:00"/>
    <n v="-0.502247167554464"/>
    <n v="-0.502247167554464"/>
    <x v="1"/>
    <n v="6.512953367875647"/>
    <n v="-3.27111238142985"/>
    <n v="-3.27111238142985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9dfe7c5a-cc4b-457d-80b2-c7e2c19bbec8"/>
    <d v="2022-11-07T00:00:00"/>
    <x v="170"/>
    <d v="2022-11-07T00:00:00"/>
    <n v="-0.01028743791595954"/>
    <n v="-0.01028743791595954"/>
    <x v="1"/>
    <n v="6.512953367875647"/>
    <n v="-0.06700160342156029"/>
    <n v="-0.067001603421560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62911ee28fa18f97ed24b5fc8cc22c7570cd2128e0f3d0da0b58e325ed96845"/>
    <n v="1"/>
    <n v="1"/>
  </r>
  <r>
    <s v="70d5b612-c0aa-49ee-b6c7-96d46ab949fd"/>
    <d v="2022-11-07T00:00:00"/>
    <x v="170"/>
    <d v="2022-11-07T00:00:00"/>
    <n v="0.5"/>
    <n v="0.5"/>
    <x v="1"/>
    <n v="6.512953367875647"/>
    <n v="3.256476683937823"/>
    <n v="3.256476683937823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af7a3d2a-ff69-441d-845a-62ef866cf8fd"/>
    <d v="2022-11-07T00:00:00"/>
    <x v="170"/>
    <d v="2022-11-07T00:00:00"/>
    <n v="-0.00868383533267348"/>
    <n v="-0.00868383533267348"/>
    <x v="1"/>
    <n v="6.512953367875647"/>
    <n v="-0.05655741457601328"/>
    <n v="-0.0565574145760132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57b7319508f70d29ecd10778c3dc6ee4aa16a991c0e9c458e58a521fb3848ab8"/>
    <n v="1"/>
    <n v="1"/>
  </r>
  <r>
    <s v="9c11961d-ebb0-4560-9ea4-155244a22b45"/>
    <d v="2022-11-07T00:00:00"/>
    <x v="170"/>
    <d v="2022-11-07T00:00:00"/>
    <n v="-0.002836149707709204"/>
    <n v="-0.002836149707709204"/>
    <x v="1"/>
    <n v="6.512953367875647"/>
    <n v="-0.01847171079062419"/>
    <n v="-0.0184717107906241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94709ee2d4893666f8e637c122619614593b317281acacd40e369e1418f237d"/>
    <n v="1"/>
    <n v="1"/>
  </r>
  <r>
    <s v="4137"/>
    <d v="2022-11-06T00:00:00"/>
    <x v="171"/>
    <d v="2022-11-06T00:00:00"/>
    <n v="-118.05"/>
    <n v="-118.05"/>
    <x v="0"/>
    <n v="1"/>
    <n v="-118.05"/>
    <n v="-118.05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38"/>
    <d v="2022-11-06T00:00:00"/>
    <x v="171"/>
    <d v="2022-11-06T00:00:00"/>
    <n v="-84.22"/>
    <n v="-84.22"/>
    <x v="0"/>
    <n v="1"/>
    <n v="-84.22"/>
    <n v="-84.22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e1d38e5e-b863-4a7c-9121-1cdad76f96bd"/>
    <d v="2022-11-06T00:00:00"/>
    <x v="171"/>
    <d v="2022-11-06T00:00:00"/>
    <n v="0.0011625"/>
    <n v="0.0011625"/>
    <x v="2"/>
    <n v="8005.918367346939"/>
    <n v="9.306880102040816"/>
    <n v="9.3068801020408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ac6da6cbd4663b26cb848949b4773ebb379eed03b374f1e6dd725b5878d81a74"/>
    <n v="1"/>
    <n v="1"/>
  </r>
  <r>
    <s v="4139"/>
    <d v="2022-11-05T00:00:00"/>
    <x v="172"/>
    <d v="2022-11-05T00:00:00"/>
    <n v="-273"/>
    <n v="-273"/>
    <x v="0"/>
    <n v="1"/>
    <n v="-273"/>
    <n v="-273"/>
    <n v="1"/>
    <m/>
    <s v="Conta Simples"/>
    <s v="Buser Brasil Tecnologia Ltda."/>
    <n v="100"/>
    <m/>
    <s v="Buser Brasil Tecnologia Ltda.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40"/>
    <d v="2022-11-05T00:00:00"/>
    <x v="172"/>
    <d v="2022-11-05T00:00:00"/>
    <n v="-552.15"/>
    <n v="-552.15"/>
    <x v="0"/>
    <n v="1"/>
    <n v="-552.15"/>
    <n v="-552.15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183fcd61-2c5b-4dca-88f5-2bd32af77936"/>
    <d v="2022-11-05T00:00:00"/>
    <x v="172"/>
    <d v="2022-11-05T00:00:00"/>
    <n v="0.0011325"/>
    <n v="0.0011325"/>
    <x v="2"/>
    <n v="8274.529740721911"/>
    <n v="9.370904931367566"/>
    <n v="9.37090493136756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b898e002a1801e358ef4102a1b57ad9c0071a2f7f5f2b4989f73742a1b502f41"/>
    <n v="1"/>
    <n v="1"/>
  </r>
  <r>
    <s v="4141"/>
    <d v="2022-11-04T00:00:00"/>
    <x v="173"/>
    <d v="2022-11-04T00:00:00"/>
    <n v="-4500"/>
    <n v="-4500"/>
    <x v="0"/>
    <n v="1"/>
    <n v="-4500"/>
    <n v="-4500"/>
    <n v="1"/>
    <m/>
    <s v="Cora"/>
    <s v="Mariana Heiderich Morgado"/>
    <n v="100"/>
    <s v="Marketing"/>
    <s v="Mariana Heiderich Morgad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2"/>
    <d v="2022-11-04T00:00:00"/>
    <x v="173"/>
    <d v="2022-11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143"/>
    <d v="2022-11-04T00:00:00"/>
    <x v="173"/>
    <d v="2022-11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4"/>
    <d v="2022-11-04T00:00:00"/>
    <x v="173"/>
    <d v="2022-11-04T00:00:00"/>
    <n v="-1500"/>
    <n v="-1500"/>
    <x v="0"/>
    <n v="1"/>
    <n v="-1500"/>
    <n v="-1500"/>
    <n v="1"/>
    <m/>
    <s v="Cora"/>
    <s v="Mariana Heiderich Morgado"/>
    <n v="100"/>
    <s v="Marketing"/>
    <s v="Mariana Heiderich Morgado"/>
    <m/>
    <s v="Prestação de Serviço Setembro"/>
    <m/>
    <s v="Cora"/>
    <m/>
    <x v="39"/>
    <s v="Despesas com Pessoal"/>
    <s v="People"/>
    <s v="People"/>
    <s v="People"/>
    <x v="9"/>
    <m/>
    <m/>
    <n v="0"/>
    <n v="0"/>
  </r>
  <r>
    <s v="4145"/>
    <d v="2022-11-04T00:00:00"/>
    <x v="173"/>
    <d v="2022-11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6"/>
    <d v="2022-11-04T00:00:00"/>
    <x v="173"/>
    <d v="2022-11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7"/>
    <d v="2022-11-04T00:00:00"/>
    <x v="173"/>
    <d v="2022-11-04T00:00:00"/>
    <n v="-4000"/>
    <n v="-4000"/>
    <x v="0"/>
    <n v="1"/>
    <n v="-4000"/>
    <n v="-4000"/>
    <n v="1"/>
    <m/>
    <s v="Cora"/>
    <s v="Samantha Leal Conceição Schmitz"/>
    <n v="100"/>
    <m/>
    <s v="Samantha Leal Conceição Schmitz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8"/>
    <d v="2022-11-04T00:00:00"/>
    <x v="173"/>
    <d v="2022-11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9"/>
    <d v="2022-11-04T00:00:00"/>
    <x v="173"/>
    <d v="2022-11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0"/>
    <d v="2022-11-04T00:00:00"/>
    <x v="173"/>
    <d v="2022-11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1"/>
    <d v="2022-11-04T00:00:00"/>
    <x v="173"/>
    <d v="2022-11-04T00:00:00"/>
    <n v="-790.3200000000001"/>
    <n v="-790.3200000000001"/>
    <x v="0"/>
    <n v="1"/>
    <n v="-790.3200000000001"/>
    <n v="-790.3200000000001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2"/>
    <d v="2022-11-04T00:00:00"/>
    <x v="173"/>
    <d v="2022-11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3"/>
    <d v="2022-11-04T00:00:00"/>
    <x v="173"/>
    <d v="2022-11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154"/>
    <d v="2022-11-04T00:00:00"/>
    <x v="173"/>
    <d v="2022-11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5"/>
    <d v="2022-11-04T00:00:00"/>
    <x v="173"/>
    <d v="2022-11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6"/>
    <d v="2022-11-04T00:00:00"/>
    <x v="173"/>
    <d v="2022-11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7"/>
    <d v="2022-11-04T00:00:00"/>
    <x v="173"/>
    <d v="2022-11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8"/>
    <d v="2022-11-04T00:00:00"/>
    <x v="173"/>
    <d v="2022-11-04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9"/>
    <d v="2022-11-04T00:00:00"/>
    <x v="173"/>
    <d v="2022-11-04T00:00:00"/>
    <n v="-85"/>
    <n v="-85"/>
    <x v="0"/>
    <n v="1"/>
    <n v="-85"/>
    <n v="-8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160"/>
    <d v="2022-11-04T00:00:00"/>
    <x v="173"/>
    <d v="2022-11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161"/>
    <d v="2022-11-04T00:00:00"/>
    <x v="173"/>
    <d v="2022-11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162"/>
    <d v="2022-11-04T00:00:00"/>
    <x v="173"/>
    <d v="2022-11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3"/>
    <d v="2022-11-04T00:00:00"/>
    <x v="173"/>
    <d v="2022-11-04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164"/>
    <d v="2022-11-04T00:00:00"/>
    <x v="173"/>
    <d v="2022-11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5"/>
    <d v="2022-11-04T00:00:00"/>
    <x v="173"/>
    <d v="2022-11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6"/>
    <d v="2022-11-04T00:00:00"/>
    <x v="173"/>
    <d v="2022-11-04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3"/>
    <d v="2022-11-04T00:00:00"/>
    <x v="173"/>
    <d v="2022-11-04T00:00:00"/>
    <n v="253.11"/>
    <n v="253.11"/>
    <x v="0"/>
    <n v="1"/>
    <n v="253.11"/>
    <n v="253.11"/>
    <n v="1"/>
    <m/>
    <s v="Lumx Studios S/A"/>
    <s v="Mercado Pago"/>
    <n v="100"/>
    <s v="Lumx"/>
    <s v="Lumx Studios S/A"/>
    <m/>
    <s v="Estorno - 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88142675-b95d-405d-862e-fd13b65cbca5"/>
    <d v="2022-11-04T00:00:00"/>
    <x v="173"/>
    <d v="2022-11-04T00:00:00"/>
    <n v="0.00198"/>
    <n v="0.00198"/>
    <x v="3"/>
    <n v="8363.294356888662"/>
    <n v="16.55932282663955"/>
    <n v="16.5593228266395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cca258d98e37ed522cbd4e3a7ebbb560d4b56b5dadcfb497b28434c98ce16a6"/>
    <n v="1"/>
    <n v="1"/>
  </r>
  <r>
    <s v="1af9390c-e059-4670-b64e-aa763e8f5698"/>
    <d v="2022-11-04T00:00:00"/>
    <x v="173"/>
    <d v="2022-11-04T00:00:00"/>
    <n v="0.0011325"/>
    <n v="0.0011325"/>
    <x v="2"/>
    <n v="8379.766141331977"/>
    <n v="9.490085155058464"/>
    <n v="9.49008515505846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4d678784e29e035b280e2516f04f31cb790d55c08a803e40d022e64849889b3"/>
    <n v="1"/>
    <n v="1"/>
  </r>
  <r>
    <s v="387"/>
    <d v="2022-11-03T00:00:00"/>
    <x v="174"/>
    <d v="2022-11-03T00:00:00"/>
    <n v="1265.07"/>
    <n v="1265.07"/>
    <x v="0"/>
    <n v="1"/>
    <n v="1265.07"/>
    <n v="1265.07"/>
    <n v="1"/>
    <m/>
    <s v="Lumx Studios S/A"/>
    <s v="Btg - Conta Corrente"/>
    <n v="100"/>
    <s v="Lumx"/>
    <s v="Lumx Studios S/A"/>
    <m/>
    <s v="Pix Recebido Aleatoriamente na Conta do Btg"/>
    <m/>
    <s v="Btg - Conta Corrente"/>
    <m/>
    <x v="143"/>
    <s v="Receita Desconhecida"/>
    <s v="Others"/>
    <s v="Other Revenue"/>
    <s v="Other Revenue"/>
    <x v="12"/>
    <m/>
    <m/>
    <n v="0"/>
    <n v="0"/>
  </r>
  <r>
    <s v="4168"/>
    <d v="2022-11-03T00:00:00"/>
    <x v="174"/>
    <d v="2022-11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169"/>
    <d v="2022-11-03T00:00:00"/>
    <x v="174"/>
    <d v="2022-11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170"/>
    <d v="2022-11-03T00:00:00"/>
    <x v="174"/>
    <d v="2022-1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94"/>
    <d v="2022-11-03T00:00:00"/>
    <x v="174"/>
    <d v="2022-11-03T00:00:00"/>
    <n v="-54.83"/>
    <n v="-54.83"/>
    <x v="0"/>
    <n v="1"/>
    <n v="-54.83"/>
    <n v="-54.83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3"/>
    <d v="2022-11-03T00:00:00"/>
    <x v="174"/>
    <d v="2022-11-03T00:00:00"/>
    <n v="160000"/>
    <n v="160000"/>
    <x v="0"/>
    <n v="1"/>
    <n v="160000"/>
    <n v="1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24"/>
    <d v="2022-11-03T00:00:00"/>
    <x v="174"/>
    <d v="2022-1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25"/>
    <d v="2022-11-03T00:00:00"/>
    <x v="174"/>
    <d v="2022-11-0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4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5"/>
    <d v="2022-11-03T00:00:00"/>
    <x v="174"/>
    <d v="2022-11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86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202a1039-c2dc-4aff-a73c-38f414f05c24"/>
    <d v="2022-11-03T00:00:00"/>
    <x v="174"/>
    <d v="2022-11-03T00:00:00"/>
    <n v="0.001875"/>
    <n v="0.001875"/>
    <x v="3"/>
    <n v="7895.152140278495"/>
    <n v="14.80341026302218"/>
    <n v="14.8034102630221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3b01c85a024762f66e9f7870a393eb4bd6031848906c7504a77eb4600503da4"/>
    <n v="1"/>
    <n v="1"/>
  </r>
  <r>
    <s v="4171"/>
    <d v="2022-11-02T00:00:00"/>
    <x v="175"/>
    <d v="2022-11-02T00:00:00"/>
    <n v="-114.07"/>
    <n v="-114.07"/>
    <x v="0"/>
    <n v="1"/>
    <n v="-114.07"/>
    <n v="-114.07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5103ff16-d2f6-4154-8cff-ad38d09a4e07"/>
    <d v="2022-11-02T00:00:00"/>
    <x v="175"/>
    <d v="2022-11-02T00:00:00"/>
    <n v="0.00198"/>
    <n v="0.00198"/>
    <x v="3"/>
    <n v="7879.242345614944"/>
    <n v="15.60089984431759"/>
    <n v="15.6008998443175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7e3c40f99e890e65a9208ae9e7f3caad9f199b39d14f3e440bbdb9e4c5f74da"/>
    <n v="1"/>
    <n v="1"/>
  </r>
  <r>
    <s v="4172"/>
    <d v="2022-11-01T00:00:00"/>
    <x v="176"/>
    <d v="2022-11-01T00:00:00"/>
    <n v="-1499.81"/>
    <n v="-1499.81"/>
    <x v="0"/>
    <n v="1"/>
    <n v="-1499.81"/>
    <n v="-1499.81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173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5"/>
    <d v="2022-11-01T00:00:00"/>
    <x v="176"/>
    <d v="2022-11-01T00:00:00"/>
    <n v="-223.53"/>
    <n v="-223.53"/>
    <x v="0"/>
    <n v="1"/>
    <n v="-223.53"/>
    <n v="-223.53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176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296"/>
    <d v="2022-11-01T00:00:00"/>
    <x v="176"/>
    <d v="2022-11-01T00:00:00"/>
    <n v="-4.14"/>
    <n v="-4.14"/>
    <x v="0"/>
    <n v="1"/>
    <n v="-4.14"/>
    <n v="-4.14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039278e8-35e8-4492-a653-3ea5001f1303"/>
    <d v="2022-11-01T00:00:00"/>
    <x v="176"/>
    <d v="2022-11-01T00:00:00"/>
    <n v="0.00201"/>
    <n v="0.00201"/>
    <x v="3"/>
    <n v="8178.80829015544"/>
    <n v="16.43940466321244"/>
    <n v="16.4394046632124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f03b84c8d328a288f2644d16a865b619de5b3cea26723ff0897eee0ad7ba31f"/>
    <n v="1"/>
    <n v="1"/>
  </r>
  <r>
    <s v="2c42df14-26e5-4c49-8777-9a3fda398c10"/>
    <d v="2022-11-01T00:00:00"/>
    <x v="176"/>
    <d v="2022-11-01T00:00:00"/>
    <n v="0.000975"/>
    <n v="0.000975"/>
    <x v="3"/>
    <n v="8178.80829015544"/>
    <n v="7.974338082901554"/>
    <n v="7.97433808290155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812f067173cc5cf5d76d9c192471cad0b43af14e1b32ceefb45fac46d21c866"/>
    <n v="1"/>
    <n v="1"/>
  </r>
  <r>
    <s v="064cdf67-933e-401b-b9b2-dee40a125247"/>
    <d v="2022-11-01T00:00:00"/>
    <x v="176"/>
    <d v="2022-11-01T00:00:00"/>
    <n v="0.00105"/>
    <n v="0.00105"/>
    <x v="2"/>
    <n v="8186.476683937824"/>
    <n v="8.595800518134714"/>
    <n v="8.5958005181347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673f41752dfc5961a4422bf1fe5086aa78382b65b42047ecfaba5f80ad2c8b"/>
    <n v="1"/>
    <n v="1"/>
  </r>
  <r>
    <s v="4177"/>
    <d v="2022-10-31T00:00:00"/>
    <x v="177"/>
    <d v="2022-10-31T00:00:00"/>
    <n v="-7950"/>
    <n v="-7950"/>
    <x v="0"/>
    <n v="1"/>
    <n v="-7950"/>
    <n v="-7950"/>
    <n v="1"/>
    <m/>
    <s v="Cora"/>
    <s v="Lider Servicos Paralegais Ltda"/>
    <n v="100"/>
    <m/>
    <s v="Lider Servicos Paralegais Ltda"/>
    <m/>
    <s v="Pagamento Lider Serviços Paralegais"/>
    <m/>
    <s v="Cora"/>
    <m/>
    <x v="48"/>
    <s v="Round de Captação"/>
    <s v="Others"/>
    <s v="Operating Costs"/>
    <s v="Operating Costs"/>
    <x v="1"/>
    <m/>
    <m/>
    <n v="0"/>
    <n v="0"/>
  </r>
  <r>
    <s v="4178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9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0"/>
    <d v="2022-10-31T00:00:00"/>
    <x v="177"/>
    <d v="2022-10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1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2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3"/>
    <d v="2022-10-31T00:00:00"/>
    <x v="177"/>
    <d v="2022-10-31T00:00:00"/>
    <n v="-25"/>
    <n v="-25"/>
    <x v="0"/>
    <n v="1"/>
    <n v="-25"/>
    <n v="-25"/>
    <n v="1"/>
    <m/>
    <s v="Cora"/>
    <s v="Lumx Studios S/A"/>
    <n v="100"/>
    <s v="Conselho"/>
    <s v="Lumx Studios S/A"/>
    <m/>
    <s v="Serviço de Frete do Letreiro"/>
    <m/>
    <s v="Cora"/>
    <m/>
    <x v="5"/>
    <s v="Despesas de Escritório"/>
    <s v="Office"/>
    <s v="Administrative Costs"/>
    <s v="Administrative Costs"/>
    <x v="4"/>
    <m/>
    <m/>
    <n v="0"/>
    <n v="0"/>
  </r>
  <r>
    <s v="4184"/>
    <d v="2022-10-31T00:00:00"/>
    <x v="177"/>
    <d v="2022-10-31T00:00:00"/>
    <n v="-5750.58"/>
    <n v="-5750.58"/>
    <x v="0"/>
    <n v="1"/>
    <n v="-5750.58"/>
    <n v="-5750.5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0"/>
    <d v="2022-10-31T00:00:00"/>
    <x v="177"/>
    <d v="2022-10-31T00:00:00"/>
    <n v="17.07"/>
    <n v="17.07"/>
    <x v="0"/>
    <n v="1"/>
    <n v="17.07"/>
    <n v="17.0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726"/>
    <d v="2022-10-31T00:00:00"/>
    <x v="177"/>
    <d v="2022-10-31T00:00:00"/>
    <n v="5500"/>
    <n v="5500"/>
    <x v="0"/>
    <n v="1"/>
    <n v="5500"/>
    <n v="5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7"/>
    <d v="2022-10-31T00:00:00"/>
    <x v="177"/>
    <d v="2022-10-31T00:00:00"/>
    <n v="-5500"/>
    <n v="-5500"/>
    <x v="0"/>
    <n v="1"/>
    <n v="-5500"/>
    <n v="-5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85"/>
    <d v="2022-10-30T00:00:00"/>
    <x v="178"/>
    <d v="2022-10-30T00:00:00"/>
    <n v="-511.8"/>
    <n v="-511.8"/>
    <x v="0"/>
    <n v="1"/>
    <n v="-511.8"/>
    <n v="-511.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348083e-01b0-4f4b-8994-c9859c3dbcad"/>
    <d v="2022-10-30T00:00:00"/>
    <x v="178"/>
    <d v="2022-10-30T00:00:00"/>
    <n v="0.00201"/>
    <n v="0.00201"/>
    <x v="3"/>
    <n v="8512.199036918139"/>
    <n v="17.10952006420546"/>
    <n v="17.109520064205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b385fe31cf327b68d7c573d1e2866cfdea1cab842f72313eef58dfbb36d7e22"/>
    <n v="1"/>
    <n v="1"/>
  </r>
  <r>
    <s v="4186"/>
    <d v="2022-10-29T00:00:00"/>
    <x v="179"/>
    <d v="2022-10-29T00:00:00"/>
    <n v="-1500"/>
    <n v="-1500"/>
    <x v="0"/>
    <n v="1"/>
    <n v="-1500"/>
    <n v="-1500"/>
    <n v="1"/>
    <m/>
    <s v="Cor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31"/>
    <s v="Impostos"/>
    <s v="Tax And Fees"/>
    <s v="Tax And Fees"/>
    <s v="Tax And Fees"/>
    <x v="11"/>
    <m/>
    <m/>
    <n v="0"/>
    <n v="0"/>
  </r>
  <r>
    <s v="727"/>
    <d v="2022-10-28T00:00:00"/>
    <x v="180"/>
    <d v="2022-10-28T00:00:00"/>
    <n v="18000"/>
    <n v="18000"/>
    <x v="0"/>
    <n v="1"/>
    <n v="18000"/>
    <n v="18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8"/>
    <d v="2022-10-28T00:00:00"/>
    <x v="180"/>
    <d v="2022-10-28T00:00:00"/>
    <n v="-18000"/>
    <n v="-18000"/>
    <x v="0"/>
    <n v="1"/>
    <n v="-18000"/>
    <n v="-18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25142c79-0905-4994-a02c-8177af4ee81d"/>
    <d v="2022-10-28T00:00:00"/>
    <x v="180"/>
    <d v="2022-10-28T00:00:00"/>
    <n v="-0.004857978515809334"/>
    <n v="-0.004857978515809334"/>
    <x v="1"/>
    <n v="5.017525225703664"/>
    <n v="-0.02437502974899978"/>
    <n v="-0.0243750297489997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4a501c6a1b7e841252026cd4d7bc69fae5add56948e84d885cdf7da78bb9edc"/>
    <n v="1"/>
    <n v="1"/>
  </r>
  <r>
    <s v="b7ce41eb-fbab-479d-8bfd-bca9311de0da"/>
    <d v="2022-10-28T00:00:00"/>
    <x v="180"/>
    <d v="2022-10-28T00:00:00"/>
    <n v="0.0015075"/>
    <n v="0.0015075"/>
    <x v="2"/>
    <n v="8246.840148698886"/>
    <n v="12.43211152416357"/>
    <n v="12.4321115241635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f9ae58f6902843967fd375041ea6fb11d9d21cb5c94e8a0715267cabe893e40"/>
    <n v="1"/>
    <n v="1"/>
  </r>
  <r>
    <s v="3959"/>
    <d v="2022-10-27T00:00:00"/>
    <x v="181"/>
    <d v="2022-10-27T00:00:00"/>
    <n v="-159.9"/>
    <n v="-159.9"/>
    <x v="0"/>
    <n v="1"/>
    <n v="-159.9"/>
    <n v="-159.9"/>
    <n v="1"/>
    <m/>
    <s v="Conta Simples"/>
    <s v="Certisign Certificadora Digital S.A"/>
    <n v="100"/>
    <m/>
    <s v="Certisign Certificadora Digital S.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187"/>
    <d v="2022-10-27T00:00:00"/>
    <x v="181"/>
    <d v="2022-10-27T00:00:00"/>
    <n v="-45.13"/>
    <n v="-45.13"/>
    <x v="0"/>
    <n v="1"/>
    <n v="-45.13"/>
    <n v="-45.13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89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0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1"/>
    <d v="2022-10-27T00:00:00"/>
    <x v="181"/>
    <d v="2022-10-27T00:00:00"/>
    <n v="-159.9"/>
    <n v="-159.9"/>
    <x v="0"/>
    <n v="1"/>
    <n v="-159.9"/>
    <n v="-159.9"/>
    <n v="1"/>
    <m/>
    <s v="Conta Simples"/>
    <s v="Lumx Studios S/A"/>
    <n v="100"/>
    <s v="Conselho"/>
    <s v="Lumx Studios S/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42"/>
    <d v="2022-10-27T00:00:00"/>
    <x v="181"/>
    <d v="2022-10-27T00:00:00"/>
    <n v="460.25"/>
    <n v="460.25"/>
    <x v="0"/>
    <n v="1"/>
    <n v="460.25"/>
    <n v="460.25"/>
    <n v="1"/>
    <m/>
    <s v="Lumx Studios S/A"/>
    <s v="Conta Simples"/>
    <n v="100"/>
    <s v="Comercial"/>
    <s v="Lumx Studios S/A"/>
    <m/>
    <s v="Estorno - 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99995ca6-6d9d-4d5d-90d9-5d70465f0529"/>
    <d v="2022-10-27T00:00:00"/>
    <x v="181"/>
    <d v="2022-10-27T00:00:00"/>
    <n v="0.0015075"/>
    <n v="0.0015075"/>
    <x v="2"/>
    <n v="8015.106382978723"/>
    <n v="12.08277287234042"/>
    <n v="12.0827728723404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bba8cf2e852d834367f49f82dc2e5d06976aadcc1177efaf4fe91606dd4085d"/>
    <n v="1"/>
    <n v="1"/>
  </r>
  <r>
    <s v="4192"/>
    <d v="2022-10-26T00:00:00"/>
    <x v="182"/>
    <d v="2022-10-26T00:00:00"/>
    <n v="-434.54"/>
    <n v="-434.54"/>
    <x v="0"/>
    <n v="1"/>
    <n v="-434.54"/>
    <n v="-434.54"/>
    <n v="1"/>
    <m/>
    <s v="Conta Simples"/>
    <s v="Freepik"/>
    <n v="100"/>
    <m/>
    <s v="Freepik"/>
    <m/>
    <s v="Software - Freepik"/>
    <m/>
    <s v="Conta Simples"/>
    <m/>
    <x v="146"/>
    <s v="Software"/>
    <s v="Technology &amp; Infrastructure"/>
    <s v="Technology &amp; Infrastructure"/>
    <s v="Technology &amp; Infrastructure"/>
    <x v="3"/>
    <m/>
    <m/>
    <n v="0"/>
    <n v="0"/>
  </r>
  <r>
    <s v="4193"/>
    <d v="2022-10-26T00:00:00"/>
    <x v="182"/>
    <d v="2022-10-26T00:00:00"/>
    <n v="-3000"/>
    <n v="-3000"/>
    <x v="0"/>
    <n v="1"/>
    <n v="-3000"/>
    <n v="-30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94"/>
    <d v="2022-10-26T00:00:00"/>
    <x v="182"/>
    <d v="2022-10-26T00:00:00"/>
    <n v="-4023.24"/>
    <n v="-4023.24"/>
    <x v="0"/>
    <n v="1"/>
    <n v="-4023.24"/>
    <n v="-4023.24"/>
    <n v="1"/>
    <m/>
    <s v="Cora"/>
    <s v="Velazquez &amp; Drummond Aa"/>
    <n v="100"/>
    <m/>
    <s v="Velazquez &amp; Drummond Aa"/>
    <m/>
    <s v="Iptu + Manutenção Predial"/>
    <m/>
    <s v="Cora"/>
    <m/>
    <x v="147"/>
    <s v="Despesas de Escritório"/>
    <s v="Office"/>
    <s v="Administrative Costs"/>
    <s v="Administrative Costs"/>
    <x v="4"/>
    <m/>
    <m/>
    <n v="0"/>
    <n v="0"/>
  </r>
  <r>
    <s v="4195"/>
    <d v="2022-10-26T00:00:00"/>
    <x v="182"/>
    <d v="2022-10-26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196"/>
    <d v="2022-10-26T00:00:00"/>
    <x v="182"/>
    <d v="2022-10-26T00:00:00"/>
    <n v="-489.61"/>
    <n v="-489.61"/>
    <x v="0"/>
    <n v="1"/>
    <n v="-489.61"/>
    <n v="-489.61"/>
    <n v="1"/>
    <m/>
    <s v="Conta Simples"/>
    <s v="Metabase"/>
    <n v="100"/>
    <m/>
    <s v="Metabase"/>
    <m/>
    <s v="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dc57276c-830d-46ef-aab6-c96a1bfd663b"/>
    <d v="2022-10-26T00:00:00"/>
    <x v="182"/>
    <d v="2022-10-26T00:00:00"/>
    <n v="0.0003525"/>
    <n v="0.0003525"/>
    <x v="3"/>
    <n v="8365.456486919382"/>
    <n v="2.948823411639082"/>
    <n v="2.94882341163908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ed60bb52a8373d3f389a866b615be3c48025fe877bc4a4b56e5d709a959a80a"/>
    <n v="1"/>
    <n v="1"/>
  </r>
  <r>
    <s v="4376016a-30bf-4e51-a802-686603303b70"/>
    <d v="2022-10-26T00:00:00"/>
    <x v="182"/>
    <d v="2022-10-26T00:00:00"/>
    <n v="0.000345"/>
    <n v="0.000345"/>
    <x v="3"/>
    <n v="8365.456486919382"/>
    <n v="2.886082487987187"/>
    <n v="2.88608248798718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79a9ea8852e62cf3cf22d52e7ac5186da9d73db0b032709806e36b962094f81"/>
    <n v="1"/>
    <n v="1"/>
  </r>
  <r>
    <s v="d640fe1a-f5e2-4307-a2f4-a6315ea6aef4"/>
    <d v="2022-10-26T00:00:00"/>
    <x v="182"/>
    <d v="2022-10-26T00:00:00"/>
    <n v="0.00225"/>
    <n v="0.00225"/>
    <x v="3"/>
    <n v="8365.456486919382"/>
    <n v="18.82227709556861"/>
    <n v="18.8222770955686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b1c032fe22dc2cba2b30635bd6c6e15d9d8ddb766fac121d158cee34434d62"/>
    <n v="1"/>
    <n v="1"/>
  </r>
  <r>
    <s v="4197"/>
    <d v="2022-10-25T00:00:00"/>
    <x v="183"/>
    <d v="2022-10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9"/>
    <d v="2022-10-25T00:00:00"/>
    <x v="183"/>
    <d v="2022-10-25T00:00:00"/>
    <n v="1.95"/>
    <n v="1.95"/>
    <x v="0"/>
    <n v="1"/>
    <n v="1.95"/>
    <n v="1.95"/>
    <n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64"/>
    <s v="Material de Uso e Consumo"/>
    <s v="Office"/>
    <s v="Administrative Costs"/>
    <s v="Administrative Costs"/>
    <x v="5"/>
    <m/>
    <m/>
    <n v="0"/>
    <n v="0"/>
  </r>
  <r>
    <s v="7390d296-2624-4ec4-b1d1-abeb23a31502"/>
    <d v="2022-10-25T00:00:00"/>
    <x v="183"/>
    <d v="2022-10-25T00:00:00"/>
    <n v="-0.04046093873123895"/>
    <n v="-0.04046093873123895"/>
    <x v="1"/>
    <n v="4.838165524512387"/>
    <n v="-0.1957567188588883"/>
    <n v="-0.19575671885888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1b5b4c654b384053f612b6fbd861e68049304a305fee95252976108b87a967f"/>
    <n v="1"/>
    <n v="1"/>
  </r>
  <r>
    <s v="4200"/>
    <d v="2022-10-24T00:00:00"/>
    <x v="184"/>
    <d v="2022-10-24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4495"/>
    <d v="2022-10-24T00:00:00"/>
    <x v="184"/>
    <d v="2022-10-24T00:00:00"/>
    <n v="-54.29"/>
    <n v="-54.29"/>
    <x v="0"/>
    <n v="1"/>
    <n v="-54.29"/>
    <n v="-54.29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33"/>
    <d v="2022-10-24T00:00:00"/>
    <x v="184"/>
    <d v="2022-10-24T00:00:00"/>
    <n v="-1.95"/>
    <n v="-1.95"/>
    <x v="0"/>
    <n v="1"/>
    <n v="-1.95"/>
    <n v="-1.95"/>
    <n v="1"/>
    <m/>
    <s v="Conta Simples"/>
    <s v="Rappi Brasil Intermediacao de Negocios Ltda"/>
    <n v="100"/>
    <m/>
    <s v="Rappi Brasil Intermediacao de Negocios Ltda"/>
    <m/>
    <s v="Ajuste a Credit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8"/>
    <d v="2022-10-24T00:00:00"/>
    <x v="184"/>
    <d v="2022-10-24T00:00:00"/>
    <n v="60000"/>
    <n v="60000"/>
    <x v="0"/>
    <n v="1"/>
    <n v="60000"/>
    <n v="6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29"/>
    <d v="2022-10-24T00:00:00"/>
    <x v="184"/>
    <d v="2022-10-24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30"/>
    <d v="2022-10-24T00:00:00"/>
    <x v="184"/>
    <d v="2022-10-24T00:00:00"/>
    <n v="60000"/>
    <n v="60000"/>
    <x v="0"/>
    <n v="1"/>
    <n v="60000"/>
    <n v="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9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90"/>
    <d v="2022-10-24T00:00:00"/>
    <x v="184"/>
    <d v="2022-10-24T00:00:00"/>
    <n v="-60000"/>
    <n v="-60000"/>
    <x v="0"/>
    <n v="1"/>
    <n v="-60000"/>
    <n v="-6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1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2cb642d-653d-4d5d-b935-05ccae420ee3"/>
    <d v="2022-10-24T00:00:00"/>
    <x v="184"/>
    <d v="2022-10-24T00:00:00"/>
    <n v="0.002025"/>
    <n v="0.002025"/>
    <x v="2"/>
    <n v="7090.961945031711"/>
    <n v="14.35919793868922"/>
    <n v="14.3591979386892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4617f8804635a877ed6cd2a86be72cb02ec2822cc5468a4e2ac4451e87a5a7"/>
    <n v="1"/>
    <n v="1"/>
  </r>
  <r>
    <s v="d1acf146-744e-4cc4-9441-108d8e9fce19"/>
    <d v="2022-10-23T00:00:00"/>
    <x v="185"/>
    <d v="2022-10-23T00:00:00"/>
    <n v="-0.009851885092467599"/>
    <n v="-0.009851885092467599"/>
    <x v="1"/>
    <n v="4.670129870129871"/>
    <n v="-0.04600958284742011"/>
    <n v="-0.0460095828474201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9e8339d1dea92c2d264a1b12419ecd888889c20e0f66f34dba740d9ba178ff4"/>
    <n v="1"/>
    <n v="1"/>
  </r>
  <r>
    <s v="7912afda-5948-4b72-a3e3-8a3af93251c9"/>
    <d v="2022-10-23T00:00:00"/>
    <x v="185"/>
    <d v="2022-10-23T00:00:00"/>
    <n v="-0.00939408956868123"/>
    <n v="-0.00939408956868123"/>
    <x v="1"/>
    <n v="4.670129870129871"/>
    <n v="-0.04387161829737365"/>
    <n v="-0.0438716182973736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771a4261a9ea56159404c0a4b20fc5daa6bb61f9d64ba273a5973fee949a7"/>
    <n v="1"/>
    <n v="1"/>
  </r>
  <r>
    <s v="4201"/>
    <d v="2022-10-22T00:00:00"/>
    <x v="186"/>
    <d v="2022-10-22T00:00:00"/>
    <n v="-190.67"/>
    <n v="-190.67"/>
    <x v="0"/>
    <n v="1"/>
    <n v="-190.67"/>
    <n v="-190.67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202"/>
    <d v="2022-10-22T00:00:00"/>
    <x v="186"/>
    <d v="2022-10-22T00:00:00"/>
    <n v="-62.43"/>
    <n v="-62.43"/>
    <x v="0"/>
    <n v="1"/>
    <n v="-62.43"/>
    <n v="-62.43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a07e8f1-5d0c-4e5a-a9f8-87ba19709d7e"/>
    <d v="2022-10-22T00:00:00"/>
    <x v="186"/>
    <d v="2022-10-22T00:00:00"/>
    <n v="0.002625"/>
    <n v="0.002625"/>
    <x v="3"/>
    <n v="6846.84731631058"/>
    <n v="17.97297420531527"/>
    <n v="17.9729742053152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77e030cc65fe497d9c8a77dac3980b7a0e5352390a157495b37f26ecc9ddb27"/>
    <n v="1"/>
    <n v="1"/>
  </r>
  <r>
    <s v="388"/>
    <d v="2022-10-21T00:00:00"/>
    <x v="187"/>
    <d v="2022-10-21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0c3f5fa9-dd4a-4fad-9a05-b528cafb5193"/>
    <d v="2022-10-21T00:00:00"/>
    <x v="187"/>
    <d v="2022-10-21T00:00:00"/>
    <n v="0.002625"/>
    <n v="0.002625"/>
    <x v="3"/>
    <n v="6763.163371488034"/>
    <n v="17.75330385015609"/>
    <n v="17.753303850156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2775df54967de3018910974581769f9b9e7755f73a27ca088fce0708587252f"/>
    <n v="1"/>
    <n v="1"/>
  </r>
  <r>
    <s v="c5b8ae96-9d3f-4f9a-9c4b-81cde19f7b00"/>
    <d v="2022-10-21T00:00:00"/>
    <x v="187"/>
    <d v="2022-10-21T00:00:00"/>
    <n v="0.00195"/>
    <n v="0.00195"/>
    <x v="2"/>
    <n v="6778.616024973985"/>
    <n v="13.21830124869927"/>
    <n v="13.218301248699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e921a9d69c7690877b1e21962b16acc94d60fd7f6b2bd378b82edc076df6a6e"/>
    <n v="1"/>
    <n v="1"/>
  </r>
  <r>
    <s v="389"/>
    <d v="2022-10-20T00:00:00"/>
    <x v="188"/>
    <d v="2022-10-20T00:00:00"/>
    <n v="8000"/>
    <n v="8000"/>
    <x v="0"/>
    <n v="1"/>
    <n v="8000"/>
    <n v="8000"/>
    <n v="1"/>
    <m/>
    <s v="Fitdance Entretenimento Ltda"/>
    <s v="Cora"/>
    <n v="100"/>
    <s v="Lumx"/>
    <s v="Fitdance Entretenimento Ltda"/>
    <m/>
    <s v="Referente Ao Serviço Prestado em Set/2022"/>
    <m/>
    <s v="Cora"/>
    <s v="Fitdance"/>
    <x v="101"/>
    <s v="Manutenção"/>
    <s v="Recurrent"/>
    <s v="Operating Revenue"/>
    <s v="Operating Revenue"/>
    <x v="12"/>
    <m/>
    <m/>
    <n v="0"/>
    <n v="0"/>
  </r>
  <r>
    <s v="4203"/>
    <d v="2022-10-20T00:00:00"/>
    <x v="188"/>
    <d v="2022-10-20T00:00:00"/>
    <n v="-114.59"/>
    <n v="-114.59"/>
    <x v="0"/>
    <n v="1"/>
    <n v="-114.59"/>
    <n v="-114.59"/>
    <n v="1"/>
    <m/>
    <s v="Conta Simples"/>
    <s v="Lumx Studios S/A"/>
    <n v="100"/>
    <s v="Conselho"/>
    <s v="Lumx Studios S/A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4204"/>
    <d v="2022-10-19T00:00:00"/>
    <x v="189"/>
    <d v="2022-10-19T00:00:00"/>
    <n v="-261.4"/>
    <n v="-261.4"/>
    <x v="0"/>
    <n v="1"/>
    <n v="-261.4"/>
    <n v="-261.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5"/>
    <d v="2022-10-19T00:00:00"/>
    <x v="189"/>
    <d v="2022-10-19T00:00:00"/>
    <n v="-751.4400000000001"/>
    <n v="-751.4400000000001"/>
    <x v="0"/>
    <n v="1"/>
    <n v="-751.4400000000001"/>
    <n v="-751.4400000000001"/>
    <n v="1"/>
    <m/>
    <s v="Cora"/>
    <s v="Lumx Studios S/A"/>
    <n v="100"/>
    <s v="Conselho"/>
    <s v="Lumx Studios S/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206"/>
    <d v="2022-10-19T00:00:00"/>
    <x v="189"/>
    <d v="2022-10-19T00:00:00"/>
    <n v="-1265.07"/>
    <n v="-1265.07"/>
    <x v="0"/>
    <n v="1"/>
    <n v="-1265.07"/>
    <n v="-1265.07"/>
    <n v="1"/>
    <m/>
    <s v="Cora"/>
    <s v="Lumx Studios S/A"/>
    <n v="100"/>
    <s v="Conselho"/>
    <s v="Lumx Studios S/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7"/>
    <d v="2022-10-18T00:00:00"/>
    <x v="190"/>
    <d v="2022-10-18T00:00:00"/>
    <n v="-2230"/>
    <n v="-2230"/>
    <x v="0"/>
    <n v="1"/>
    <n v="-2230"/>
    <n v="-2230"/>
    <n v="1"/>
    <m/>
    <s v="Cora"/>
    <s v="Lima &amp; Feigelson Sociedade de Advogados"/>
    <n v="100"/>
    <m/>
    <s v="Lima &amp; Feigelson Sociedade de Advogados"/>
    <m/>
    <s v="Honorários Pi (Registro Seamore)"/>
    <m/>
    <s v="Cora"/>
    <m/>
    <x v="49"/>
    <s v="Propriedade Intelectual"/>
    <s v="Legal"/>
    <s v="Operating Costs"/>
    <s v="Operating Costs"/>
    <x v="1"/>
    <m/>
    <m/>
    <n v="0"/>
    <n v="0"/>
  </r>
  <r>
    <s v="4208"/>
    <d v="2022-10-18T00:00:00"/>
    <x v="190"/>
    <d v="2022-10-18T00:00:00"/>
    <n v="-330"/>
    <n v="-330"/>
    <x v="0"/>
    <n v="1"/>
    <n v="-330"/>
    <n v="-330"/>
    <n v="1"/>
    <m/>
    <s v="Cora"/>
    <s v="Makers Manufatura Ltda"/>
    <n v="100"/>
    <m/>
    <s v="Makers Manufatura Ltda"/>
    <m/>
    <s v="Serviço de Manfatura do Letreiro"/>
    <m/>
    <s v="Cora"/>
    <m/>
    <x v="5"/>
    <s v="Despesas de Escritório"/>
    <s v="Office"/>
    <s v="Administrative Costs"/>
    <s v="Administrative Costs"/>
    <x v="4"/>
    <m/>
    <m/>
    <n v="0"/>
    <n v="0"/>
  </r>
  <r>
    <s v="4209"/>
    <d v="2022-10-18T00:00:00"/>
    <x v="190"/>
    <d v="2022-10-18T00:00:00"/>
    <n v="-1549.86"/>
    <n v="-1549.86"/>
    <x v="0"/>
    <n v="1"/>
    <n v="-1549.86"/>
    <n v="-1549.86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10"/>
    <d v="2022-10-17T00:00:00"/>
    <x v="191"/>
    <d v="2022-10-17T00:00:00"/>
    <n v="-40.11"/>
    <n v="-40.11"/>
    <x v="0"/>
    <n v="1"/>
    <n v="-40.11"/>
    <n v="-40.11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211"/>
    <d v="2022-10-17T00:00:00"/>
    <x v="191"/>
    <d v="2022-10-17T00:00:00"/>
    <n v="-171.9"/>
    <n v="-171.9"/>
    <x v="0"/>
    <n v="1"/>
    <n v="-171.9"/>
    <n v="-171.9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212"/>
    <d v="2022-10-17T00:00:00"/>
    <x v="191"/>
    <d v="2022-10-17T00:00:00"/>
    <n v="-358.22"/>
    <n v="-358.22"/>
    <x v="0"/>
    <n v="1"/>
    <n v="-358.22"/>
    <n v="-358.22"/>
    <n v="1"/>
    <m/>
    <s v="Cora"/>
    <s v="Lumx Studios S/A"/>
    <n v="100"/>
    <s v="Conselho"/>
    <s v="Lumx Studios S/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213"/>
    <d v="2022-10-17T00:00:00"/>
    <x v="191"/>
    <d v="2022-10-17T00:00:00"/>
    <n v="-115.55"/>
    <n v="-115.55"/>
    <x v="0"/>
    <n v="1"/>
    <n v="-115.55"/>
    <n v="-115.55"/>
    <n v="1"/>
    <m/>
    <s v="Cora"/>
    <s v="Lumx Studios S/A"/>
    <n v="100"/>
    <s v="Lumx"/>
    <s v="Lumx Studios S/A"/>
    <m/>
    <s v="Csll Pagamentos a Pj"/>
    <m/>
    <s v="Cora"/>
    <m/>
    <x v="44"/>
    <s v="Impostos"/>
    <s v="Tax And Fees"/>
    <s v="Tax And Fees"/>
    <s v="Tax And Fees"/>
    <x v="13"/>
    <m/>
    <m/>
    <n v="0"/>
    <n v="0"/>
  </r>
  <r>
    <s v="4214"/>
    <d v="2022-10-16T00:00:00"/>
    <x v="192"/>
    <d v="2022-10-16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70961da5-f1bb-46d2-9b0c-cce876c2e6fb"/>
    <d v="2022-10-16T00:00:00"/>
    <x v="192"/>
    <d v="2022-10-16T00:00:00"/>
    <n v="0.0044175"/>
    <n v="0.0044175"/>
    <x v="3"/>
    <n v="6924.019088016967"/>
    <n v="30.58685432131495"/>
    <n v="30.5868543213149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a7d6723851b056190c16ae43b7789ef180523052482467382ea58e95b6b5b90"/>
    <n v="1"/>
    <n v="1"/>
  </r>
  <r>
    <s v="469b21fa-ed39-4c64-8ac6-ebdcd690d881"/>
    <d v="2022-10-16T00:00:00"/>
    <x v="192"/>
    <d v="2022-10-16T00:00:00"/>
    <n v="-0.007406415456980356"/>
    <n v="-0.007406415456980356"/>
    <x v="1"/>
    <n v="4.234888653234359"/>
    <n v="-0.03136534477990568"/>
    <n v="-0.031365344779905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a0b050eb00fb5deab16078dd17b8e04425fbfc661462fce1fb8b2a43a76d3aa"/>
    <n v="1"/>
    <n v="1"/>
  </r>
  <r>
    <s v="c7a95e53-3c00-445d-817b-815671d3795c"/>
    <d v="2022-10-16T00:00:00"/>
    <x v="192"/>
    <d v="2022-10-16T00:00:00"/>
    <n v="-0.008736222456988425"/>
    <n v="-0.008736222456988425"/>
    <x v="1"/>
    <n v="4.234888653234359"/>
    <n v="-0.03699692935523147"/>
    <n v="-0.036996929355231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4d9dfd24d9dd88f3d51e3bec0283a1add79cdf1cfee45b24a0134935fd4e613"/>
    <n v="1"/>
    <n v="1"/>
  </r>
  <r>
    <s v="731"/>
    <d v="2022-10-15T00:00:00"/>
    <x v="193"/>
    <d v="2022-10-15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2"/>
    <d v="2022-10-15T00:00:00"/>
    <x v="193"/>
    <d v="2022-10-15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1b82e07-cfc9-42b5-a5ed-c22fa2b22ea8"/>
    <d v="2022-10-15T00:00:00"/>
    <x v="193"/>
    <d v="2022-10-15T00:00:00"/>
    <n v="-0.007650253811883691"/>
    <n v="-0.007650253811883691"/>
    <x v="1"/>
    <n v="4.208533333333333"/>
    <n v="-0.03219634817577291"/>
    <n v="-0.032196348175772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06503aa868c57f0a30737ffa0d3e600931f78ba4162e1fe1ccd13d68267b1d"/>
    <n v="1"/>
    <n v="1"/>
  </r>
  <r>
    <s v="4215"/>
    <d v="2022-10-14T00:00:00"/>
    <x v="194"/>
    <d v="2022-10-14T00:00:00"/>
    <n v="-724.76"/>
    <n v="-724.76"/>
    <x v="0"/>
    <n v="1"/>
    <n v="-724.76"/>
    <n v="-724.76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6"/>
    <d v="2022-10-14T00:00:00"/>
    <x v="194"/>
    <d v="2022-10-14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7"/>
    <d v="2022-10-14T00:00:00"/>
    <x v="194"/>
    <d v="2022-10-14T00:00:00"/>
    <n v="-322.12"/>
    <n v="-322.12"/>
    <x v="0"/>
    <n v="1"/>
    <n v="-322.12"/>
    <n v="-322.1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15ec7f3-89a0-43ef-95ab-2b227c8e70f5"/>
    <d v="2022-10-14T00:00:00"/>
    <x v="194"/>
    <d v="2022-10-14T00:00:00"/>
    <n v="-0.02700212774449163"/>
    <n v="-0.02700212774449163"/>
    <x v="1"/>
    <n v="4.230933333333333"/>
    <n v="-0.1142442023450944"/>
    <n v="-0.114244202345094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b07d8c77657d8b62284ccf4e6db2fed014a1c73091ddd0b5b0240f5bacd9458"/>
    <n v="1"/>
    <n v="1"/>
  </r>
  <r>
    <s v="4218"/>
    <d v="2022-10-13T00:00:00"/>
    <x v="195"/>
    <d v="2022-10-13T00:00:00"/>
    <n v="-14.13"/>
    <n v="-14.13"/>
    <x v="0"/>
    <n v="1"/>
    <n v="-14.13"/>
    <n v="-14.1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c6427016-b78b-48ca-8118-32a063e57cb9"/>
    <d v="2022-10-13T00:00:00"/>
    <x v="195"/>
    <d v="2022-10-13T00:00:00"/>
    <n v="-0.02740557051292299"/>
    <n v="-0.02740557051292299"/>
    <x v="1"/>
    <n v="4.086406743940991"/>
    <n v="-0.1119903081655589"/>
    <n v="-0.111990308165558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f24540718862e6b7d659491382b7ad8575e00714203da32b2175abc1ace8802"/>
    <n v="1"/>
    <n v="1"/>
  </r>
  <r>
    <s v="8122c25c-3fba-48f8-83f2-75d9196a2a1d"/>
    <d v="2022-10-13T00:00:00"/>
    <x v="195"/>
    <d v="2022-10-13T00:00:00"/>
    <n v="2"/>
    <n v="2"/>
    <x v="1"/>
    <n v="4.086406743940991"/>
    <n v="8.172813487881982"/>
    <n v="8.172813487881982"/>
    <n v="1"/>
    <m/>
    <m/>
    <s v="Helper"/>
    <m/>
    <m/>
    <m/>
    <m/>
    <s v="MATIC enviado pela Parfin"/>
    <m/>
    <s v="Helper"/>
    <m/>
    <x v="61"/>
    <s v="Blockchain"/>
    <s v="Technology &amp; Infrastructure"/>
    <s v="Operating Costs"/>
    <s v="Operating Costs"/>
    <x v="7"/>
    <m/>
    <s v="0x6aa4a71e46381debc858b1cab3b4961c5258d7630b71c178955568cacbb3962b"/>
    <n v="1"/>
    <n v="1"/>
  </r>
  <r>
    <s v="530055e4-f101-4ed4-8e5e-3ee7405952f5"/>
    <d v="2022-10-13T00:00:00"/>
    <x v="195"/>
    <d v="2022-10-13T00:00:00"/>
    <n v="-0.00883865258865906"/>
    <n v="-0.00883865258865906"/>
    <x v="1"/>
    <n v="4.086406743940991"/>
    <n v="-0.03611832954564788"/>
    <n v="-0.0361183295456478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44739a950b0ae922c36f447a8ca87dbbe0e4b0619f1db90de11151adde743ab"/>
    <n v="1"/>
    <n v="1"/>
  </r>
  <r>
    <s v="4d884900-5754-47a2-b99b-3741f75aa8b2"/>
    <d v="2022-10-13T00:00:00"/>
    <x v="195"/>
    <d v="2022-10-13T00:00:00"/>
    <n v="-0.00411731963197857"/>
    <n v="-0.00411731963197857"/>
    <x v="1"/>
    <n v="4.086406743940991"/>
    <n v="-0.01682504271107787"/>
    <n v="-0.01682504271107787"/>
    <n v="1"/>
    <m/>
    <s v="Ledger"/>
    <m/>
    <m/>
    <m/>
    <m/>
    <m/>
    <s v="Alteração do url dos nfts"/>
    <m/>
    <s v="Ledger"/>
    <m/>
    <x v="149"/>
    <s v="Contracts"/>
    <s v="Technology &amp; Infrastructure"/>
    <s v="Operating Costs"/>
    <s v="Operating Costs"/>
    <x v="7"/>
    <m/>
    <s v="0x4e6b0bedfaea58d9cf5bf2d8424508a5c6833f375317dbec4ae12b8a796485bf"/>
    <n v="1"/>
    <n v="1"/>
  </r>
  <r>
    <s v="4219"/>
    <d v="2022-10-12T00:00:00"/>
    <x v="196"/>
    <d v="2022-10-12T00:00:00"/>
    <n v="-10204.7"/>
    <n v="-10204.7"/>
    <x v="0"/>
    <n v="1"/>
    <n v="-10204.7"/>
    <n v="-10204.7"/>
    <n v="1"/>
    <m/>
    <s v="Conta Simples"/>
    <s v="Lumx Studios S/A"/>
    <n v="100"/>
    <s v="Conselho"/>
    <s v="Lumx Studios S/A"/>
    <m/>
    <s v="Amazon Web Services - Aws (Cobrança Atrasada de Setembro)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4220"/>
    <d v="2022-10-12T00:00:00"/>
    <x v="196"/>
    <d v="2022-10-12T00:00:00"/>
    <n v="-14159.29"/>
    <n v="-14159.29"/>
    <x v="0"/>
    <n v="1"/>
    <n v="-14159.29"/>
    <n v="-14159.29"/>
    <n v="1"/>
    <m/>
    <s v="Conta Simples"/>
    <s v="Lumx Studios S/A"/>
    <n v="100"/>
    <s v="Conselho"/>
    <s v="Lumx Studios S/A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34ad0ec-3228-435b-bf95-e64230a5fc24"/>
    <d v="2022-10-12T00:00:00"/>
    <x v="196"/>
    <d v="2022-10-12T00:00:00"/>
    <n v="0.0050925"/>
    <n v="0.0050925"/>
    <x v="3"/>
    <n v="6844.473823373876"/>
    <n v="34.85548294553146"/>
    <n v="34.855482945531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23af70bac21f83674fc500f8e153c41ac7b53459fb18dfeb10564cb7f5e385"/>
    <n v="1"/>
    <n v="1"/>
  </r>
  <r>
    <s v="3df2ed4b-d431-4295-a01a-e9a2b1c55a9e"/>
    <d v="2022-10-12T00:00:00"/>
    <x v="196"/>
    <d v="2022-10-12T00:00:00"/>
    <n v="0.75"/>
    <n v="0.75"/>
    <x v="3"/>
    <n v="6844.473823373876"/>
    <n v="5133.355367530407"/>
    <n v="5133.355367530407"/>
    <n v="1"/>
    <m/>
    <m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60441e1708fc7599549747f5c4257c734660cc50f0b9cf48cac7e6eb931098"/>
    <n v="1"/>
    <n v="1"/>
  </r>
  <r>
    <s v="6dd7048a-9665-4041-bcbd-c56352e9e22c"/>
    <d v="2022-10-12T00:00:00"/>
    <x v="196"/>
    <d v="2022-10-12T00:00:00"/>
    <n v="-0.800641655000735"/>
    <n v="-0.800641655000735"/>
    <x v="1"/>
    <n v="4.140137493389742"/>
    <n v="-3.314766534638157"/>
    <n v="-3.3147665346381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eb91d99e-4c80-4017-aa59-402b7b896197"/>
    <d v="2022-10-12T00:00:00"/>
    <x v="196"/>
    <d v="2022-10-12T00:00:00"/>
    <n v="1.999369999997837"/>
    <n v="1.999369999997837"/>
    <x v="1"/>
    <n v="4.140137493389742"/>
    <n v="8.277666700149693"/>
    <n v="8.277666700149693"/>
    <n v="1"/>
    <m/>
    <m/>
    <s v="Ledger"/>
    <m/>
    <m/>
    <m/>
    <m/>
    <s v="MATIC enviado pela Parfin"/>
    <m/>
    <s v="Ledger"/>
    <m/>
    <x v="61"/>
    <s v="Blockchain"/>
    <s v="Technology &amp; Infrastructure"/>
    <s v="Operating Costs"/>
    <s v="Operating Costs"/>
    <x v="7"/>
    <m/>
    <s v="0xa477a319e689657e96b748973e82a765098f3a6167cae58211c0e0f353065998"/>
    <n v="1"/>
    <n v="1"/>
  </r>
  <r>
    <s v="6a2a350a-7b60-470d-b695-99748bae4deb"/>
    <d v="2022-10-12T00:00:00"/>
    <x v="196"/>
    <d v="2022-10-12T00:00:00"/>
    <n v="1"/>
    <n v="1"/>
    <x v="1"/>
    <n v="4.140137493389742"/>
    <n v="4.140137493389742"/>
    <n v="4.14013749338974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b4317c79-307e-4feb-8b7d-a7c1cebff096"/>
    <d v="2022-10-12T00:00:00"/>
    <x v="196"/>
    <d v="2022-10-12T00:00:00"/>
    <n v="-1.000720277505052"/>
    <n v="-1.000720277505052"/>
    <x v="1"/>
    <n v="4.140137493389742"/>
    <n v="-4.143119541294053"/>
    <n v="-4.14311954129405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6462fdfb-fe6e-40ab-b9b0-ba9608833178"/>
    <d v="2022-10-12T00:00:00"/>
    <x v="196"/>
    <d v="2022-10-12T00:00:00"/>
    <n v="0.8"/>
    <n v="0.8"/>
    <x v="1"/>
    <n v="4.140137493389742"/>
    <n v="3.312109994711793"/>
    <n v="3.31210999471179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f48fd5e7-dd4b-4b81-ae16-b0ce617741ba"/>
    <d v="2022-10-12T00:00:00"/>
    <x v="196"/>
    <d v="2022-10-12T00:00:00"/>
    <n v="-0.08866617006502185"/>
    <n v="-0.08866617006502185"/>
    <x v="1"/>
    <n v="4.140137493389742"/>
    <n v="-0.3670901350814681"/>
    <n v="-0.3670901350814681"/>
    <n v="1"/>
    <m/>
    <s v="Ledger"/>
    <m/>
    <m/>
    <m/>
    <m/>
    <m/>
    <s v="Criação/deploy do contrato"/>
    <m/>
    <s v="Ledger"/>
    <m/>
    <x v="61"/>
    <s v="Blockchain"/>
    <s v="Technology &amp; Infrastructure"/>
    <s v="Operating Costs"/>
    <s v="Operating Costs"/>
    <x v="7"/>
    <m/>
    <s v="0x368f49cdf98a622ef8c777625f42ec28998f00387ca1dbf38a8bd9a0e67fc0e1"/>
    <n v="1"/>
    <n v="1"/>
  </r>
  <r>
    <s v="f136d5c9-c0ee-42c3-b885-2beda3c194e2"/>
    <d v="2022-10-12T00:00:00"/>
    <x v="196"/>
    <d v="2022-10-12T00:00:00"/>
    <n v="0.00427125"/>
    <n v="0.00427125"/>
    <x v="2"/>
    <n v="6865.362242199894"/>
    <n v="29.3236784769963"/>
    <n v="29.323678476996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db5db8808164affe15d4b7595ea180c44d5b408709dfeb51d7b655316e6406cd"/>
    <n v="1"/>
    <n v="1"/>
  </r>
  <r>
    <s v="4221"/>
    <d v="2022-10-11T00:00:00"/>
    <x v="197"/>
    <d v="2022-10-11T00:00:00"/>
    <n v="-253.59"/>
    <n v="-253.59"/>
    <x v="0"/>
    <n v="1"/>
    <n v="-253.59"/>
    <n v="-253.59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e50269c-8cad-41c3-a806-269c51789c66"/>
    <d v="2022-10-11T00:00:00"/>
    <x v="197"/>
    <d v="2022-10-11T00:00:00"/>
    <n v="0.00525"/>
    <n v="0.00525"/>
    <x v="3"/>
    <n v="6778.54872881356"/>
    <n v="35.58738082627119"/>
    <n v="35.58738082627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62b8f21a3fbd3d926520e0ffd71f2bedffc3194d886208ce0c4d2d86b149478"/>
    <n v="1"/>
    <n v="1"/>
  </r>
  <r>
    <s v="4222"/>
    <d v="2022-10-10T00:00:00"/>
    <x v="198"/>
    <d v="2022-10-10T00:00:00"/>
    <n v="-192.8"/>
    <n v="-192.8"/>
    <x v="0"/>
    <n v="1"/>
    <n v="-192.8"/>
    <n v="-192.8"/>
    <n v="1"/>
    <m/>
    <s v="Conta Simples"/>
    <s v="Buser Brasil Tecnologia Ltda."/>
    <n v="100"/>
    <s v="Lumx"/>
    <s v="Buser Brasil Tecnologia Ltda."/>
    <m/>
    <s v="Ida Caio Barbosa para São Paulo"/>
    <m/>
    <s v="Conta Simples"/>
    <m/>
    <x v="90"/>
    <s v="Gestão - Transporte"/>
    <s v="Gestão"/>
    <s v="Governance"/>
    <s v="Governance"/>
    <x v="6"/>
    <m/>
    <m/>
    <n v="0"/>
    <n v="0"/>
  </r>
  <r>
    <s v="4223"/>
    <d v="2022-10-10T00:00:00"/>
    <x v="198"/>
    <d v="2022-10-10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24"/>
    <d v="2022-10-10T00:00:00"/>
    <x v="198"/>
    <d v="2022-10-10T00:00:00"/>
    <n v="-316.5"/>
    <n v="-316.5"/>
    <x v="0"/>
    <n v="1"/>
    <n v="-316.5"/>
    <n v="-316.5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225"/>
    <d v="2022-10-10T00:00:00"/>
    <x v="198"/>
    <d v="2022-10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226"/>
    <d v="2022-10-10T00:00:00"/>
    <x v="198"/>
    <d v="2022-10-10T00:00:00"/>
    <n v="-85"/>
    <n v="-85"/>
    <x v="0"/>
    <n v="1"/>
    <n v="-85"/>
    <n v="-85"/>
    <n v="1"/>
    <m/>
    <s v="Conta Simples"/>
    <s v="Bling Brasil Tecnologia Ltda"/>
    <n v="100"/>
    <m/>
    <s v="Bling Brasil Tecnologia Ltda"/>
    <m/>
    <s v="Software - Bling Erp - Baixa por Conciliação"/>
    <m/>
    <s v="Conta Simples"/>
    <m/>
    <x v="79"/>
    <s v="Software"/>
    <s v="Technology &amp; Infrastructure"/>
    <s v="Technology &amp; Infrastructure"/>
    <s v="Technology &amp; Infrastructure"/>
    <x v="3"/>
    <m/>
    <m/>
    <n v="0"/>
    <n v="0"/>
  </r>
  <r>
    <s v="732"/>
    <d v="2022-10-10T00:00:00"/>
    <x v="198"/>
    <d v="2022-10-10T00:00:00"/>
    <n v="10300"/>
    <n v="10300"/>
    <x v="0"/>
    <n v="1"/>
    <n v="10300"/>
    <n v="103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3"/>
    <d v="2022-10-10T00:00:00"/>
    <x v="198"/>
    <d v="2022-10-10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4"/>
    <d v="2022-10-10T00:00:00"/>
    <x v="198"/>
    <d v="2022-10-10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3"/>
    <d v="2022-10-10T00:00:00"/>
    <x v="198"/>
    <d v="2022-10-10T00:00:00"/>
    <n v="-10300"/>
    <n v="-10300"/>
    <x v="0"/>
    <n v="1"/>
    <n v="-10300"/>
    <n v="-10300"/>
    <n v="1"/>
    <m/>
    <s v="Mercado Pago"/>
    <s v="Lumx Studios S/A"/>
    <n v="100"/>
    <s v="Conselho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4"/>
    <d v="2022-10-10T00:00:00"/>
    <x v="198"/>
    <d v="2022-10-10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5"/>
    <d v="2022-10-10T00:00:00"/>
    <x v="198"/>
    <d v="2022-10-10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208045e-76f7-4fd1-b7f1-f29fdcfaf43c"/>
    <d v="2022-10-10T00:00:00"/>
    <x v="198"/>
    <d v="2022-10-10T00:00:00"/>
    <n v="0.000375"/>
    <n v="0.000375"/>
    <x v="3"/>
    <n v="6740.020898641588"/>
    <n v="2.527507836990595"/>
    <n v="2.52750783699059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001a95d1ec2ef03090bc6cbc2b835a74ea70ceb6ff5581f354a919390b77fb7"/>
    <n v="1"/>
    <n v="1"/>
  </r>
  <r>
    <s v="4f6447a8-26b5-4dd2-98ab-84348281889b"/>
    <d v="2022-10-10T00:00:00"/>
    <x v="198"/>
    <d v="2022-10-10T00:00:00"/>
    <n v="-0.00244217780354728"/>
    <n v="-0.00244217780354728"/>
    <x v="3"/>
    <n v="6740.020898641588"/>
    <n v="-16.46032943410728"/>
    <n v="-16.46032943410728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395f54496ed2d4f787b6e46c5218a6e6f5f824711f421fe5ec9fc19adb560e"/>
    <n v="1"/>
    <n v="1"/>
  </r>
  <r>
    <s v="acd2e511-d45c-428f-a68c-15b946139262"/>
    <d v="2022-10-09T00:00:00"/>
    <x v="199"/>
    <d v="2022-10-09T00:00:00"/>
    <n v="0.0045"/>
    <n v="0.0045"/>
    <x v="2"/>
    <n v="6943.681174619822"/>
    <n v="31.2465652857892"/>
    <n v="31.246565285789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da19c56e74def558cc776f8ae61621c9ce7e239ec0ebad72dfc0de9671728f2"/>
    <n v="1"/>
    <n v="1"/>
  </r>
  <r>
    <s v="860556fa-bc77-4a41-8711-1c38f2cb24fe"/>
    <d v="2022-10-09T00:00:00"/>
    <x v="199"/>
    <d v="2022-10-09T00:00:00"/>
    <n v="0.001875"/>
    <n v="0.001875"/>
    <x v="2"/>
    <n v="6943.681174619822"/>
    <n v="13.01940220241216"/>
    <n v="13.019402202412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46b9099f96d4d369d36c86f275e9272f25e55e91c771f39effb1e29d4112972"/>
    <n v="1"/>
    <n v="1"/>
  </r>
  <r>
    <s v="4227"/>
    <d v="2022-10-08T00:00:00"/>
    <x v="200"/>
    <d v="2022-10-08T00:00:00"/>
    <n v="-1016.96"/>
    <n v="-1016.96"/>
    <x v="0"/>
    <n v="1"/>
    <n v="-1016.96"/>
    <n v="-1016.96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228"/>
    <d v="2022-10-08T00:00:00"/>
    <x v="200"/>
    <d v="2022-10-08T00:00:00"/>
    <n v="-964.89"/>
    <n v="-964.89"/>
    <x v="0"/>
    <n v="1"/>
    <n v="-964.89"/>
    <n v="-964.89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229"/>
    <d v="2022-10-07T00:00:00"/>
    <x v="201"/>
    <d v="2022-10-07T00:00:00"/>
    <n v="-274.8"/>
    <n v="-274.8"/>
    <x v="0"/>
    <n v="1"/>
    <n v="-274.8"/>
    <n v="-274.8"/>
    <n v="1"/>
    <m/>
    <s v="Cora"/>
    <s v="Luis Guilherme Tillier"/>
    <n v="100"/>
    <s v="Comercial"/>
    <s v="Luis Guilherme Tillier"/>
    <m/>
    <s v="Reembolso Compra de Passagem Buser (Caio e Lugui)"/>
    <m/>
    <s v="Cora"/>
    <m/>
    <x v="112"/>
    <s v="Despesa Comercial"/>
    <s v="Comercial"/>
    <s v="Operating Costs"/>
    <s v="Operating Costs"/>
    <x v="6"/>
    <m/>
    <m/>
    <n v="0"/>
    <n v="0"/>
  </r>
  <r>
    <s v="4230"/>
    <d v="2022-10-07T00:00:00"/>
    <x v="201"/>
    <d v="2022-10-07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231"/>
    <d v="2022-10-07T00:00:00"/>
    <x v="201"/>
    <d v="2022-10-07T00:00:00"/>
    <n v="-564.97"/>
    <n v="-564.97"/>
    <x v="0"/>
    <n v="1"/>
    <n v="-564.97"/>
    <n v="-564.97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232"/>
    <d v="2022-10-07T00:00:00"/>
    <x v="201"/>
    <d v="2022-10-07T00:00:00"/>
    <n v="-385.96"/>
    <n v="-385.96"/>
    <x v="0"/>
    <n v="1"/>
    <n v="-385.96"/>
    <n v="-385.96"/>
    <n v="1"/>
    <m/>
    <s v="Conta Simples"/>
    <s v="Lumx Studios S/A"/>
    <n v="100"/>
    <s v="Conselho"/>
    <s v="Lumx Studios S/A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0"/>
    <d v="2022-10-06T00:00:00"/>
    <x v="202"/>
    <d v="2022-09-06T00:00:00"/>
    <n v="8000"/>
    <n v="8000"/>
    <x v="0"/>
    <n v="1"/>
    <n v="8000"/>
    <n v="8000"/>
    <n v="1"/>
    <m/>
    <s v="Bibi Roupas Digitais Ltda."/>
    <s v="Cora"/>
    <n v="100"/>
    <s v="Comercial"/>
    <s v="Bibi Roupas Digitais Ltda."/>
    <m/>
    <s v="Referente Ao Serviço Prestado em Ago/2022"/>
    <m/>
    <s v="Cora"/>
    <s v="Vex"/>
    <x v="115"/>
    <s v="Manutenção"/>
    <s v="Recurrent"/>
    <s v="Operating Revenue"/>
    <s v="Operating Revenue"/>
    <x v="12"/>
    <m/>
    <m/>
    <n v="0"/>
    <n v="0"/>
  </r>
  <r>
    <s v="4233"/>
    <d v="2022-10-06T00:00:00"/>
    <x v="202"/>
    <d v="2022-10-06T00:00:00"/>
    <n v="-335.61"/>
    <n v="-335.61"/>
    <x v="0"/>
    <n v="1"/>
    <n v="-335.61"/>
    <n v="-335.61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234"/>
    <d v="2022-10-06T00:00:00"/>
    <x v="202"/>
    <d v="2022-10-06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5"/>
    <d v="2022-10-06T00:00:00"/>
    <x v="202"/>
    <d v="2022-10-06T00:00:00"/>
    <n v="-215.09"/>
    <n v="-215.09"/>
    <x v="0"/>
    <n v="1"/>
    <n v="-215.09"/>
    <n v="-215.09"/>
    <n v="1"/>
    <m/>
    <s v="Cora"/>
    <s v="Light Servicos de Eletricidade S A"/>
    <n v="100"/>
    <m/>
    <s v="Light Servicos de Eletricidade S A"/>
    <m/>
    <s v="Conta de Luz Mês de Setembro"/>
    <m/>
    <s v="Cora"/>
    <m/>
    <x v="29"/>
    <s v="Despesas de Escritório"/>
    <s v="Office"/>
    <s v="Administrative Costs"/>
    <s v="Administrative Costs"/>
    <x v="4"/>
    <m/>
    <m/>
    <n v="0"/>
    <n v="0"/>
  </r>
  <r>
    <s v="4236"/>
    <d v="2022-10-06T00:00:00"/>
    <x v="202"/>
    <d v="2022-10-06T00:00:00"/>
    <n v="-21.4"/>
    <n v="-21.4"/>
    <x v="0"/>
    <n v="1"/>
    <n v="-21.4"/>
    <n v="-21.4"/>
    <n v="1"/>
    <m/>
    <s v="Mercado Pago"/>
    <s v="Lumx Studios S/A"/>
    <n v="100"/>
    <s v="Lumx"/>
    <s v="Lumx Studios S/A"/>
    <m/>
    <s v="Caio Barbosa: Rodoviária -&gt; Rua do Matoso"/>
    <m/>
    <s v="Mercado Pago"/>
    <m/>
    <x v="90"/>
    <s v="Gestão - Transporte"/>
    <s v="Gestão"/>
    <s v="Governance"/>
    <s v="Governance"/>
    <x v="6"/>
    <m/>
    <m/>
    <n v="0"/>
    <n v="0"/>
  </r>
  <r>
    <s v="4237"/>
    <d v="2022-10-06T00:00:00"/>
    <x v="202"/>
    <d v="2022-10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8"/>
    <d v="2022-10-06T00:00:00"/>
    <x v="202"/>
    <d v="2022-10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9"/>
    <d v="2022-10-06T00:00:00"/>
    <x v="202"/>
    <d v="2022-10-06T00:00:00"/>
    <n v="-84.73999999999999"/>
    <n v="-84.73999999999999"/>
    <x v="0"/>
    <n v="1"/>
    <n v="-84.73999999999999"/>
    <n v="-84.73999999999999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27"/>
    <d v="2022-10-06T00:00:00"/>
    <x v="202"/>
    <d v="2022-10-06T00:00:00"/>
    <n v="243.68"/>
    <n v="243.68"/>
    <x v="0"/>
    <n v="1"/>
    <n v="243.68"/>
    <n v="243.68"/>
    <n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59"/>
    <s v="Despesa Comercial"/>
    <s v="Comercial"/>
    <s v="Operating Costs"/>
    <s v="Operating Costs"/>
    <x v="6"/>
    <m/>
    <m/>
    <n v="0"/>
    <n v="0"/>
  </r>
  <r>
    <s v="431"/>
    <d v="2022-10-06T00:00:00"/>
    <x v="202"/>
    <d v="2022-10-06T00:00:00"/>
    <n v="9000"/>
    <n v="9000"/>
    <x v="0"/>
    <n v="1"/>
    <n v="9000"/>
    <n v="9000"/>
    <n v="1"/>
    <m/>
    <s v="Bibi Roupas Digitais Ltda."/>
    <s v="Cora"/>
    <n v="100"/>
    <s v="Lumx"/>
    <s v="Bibi Roupas Digitais Ltda."/>
    <m/>
    <s v="Prestação de Serviços - Vex (Fabiano e Gabriel)"/>
    <m/>
    <s v="Cora"/>
    <m/>
    <x v="39"/>
    <s v="Despesas com Pessoal"/>
    <s v="People"/>
    <s v="People"/>
    <s v="People"/>
    <x v="9"/>
    <m/>
    <m/>
    <n v="0"/>
    <n v="0"/>
  </r>
  <r>
    <s v="dc3e77b5-dcd4-4ff4-8d54-f7341b016c01"/>
    <d v="2022-10-06T00:00:00"/>
    <x v="202"/>
    <d v="2022-10-06T00:00:00"/>
    <n v="0.0075"/>
    <n v="0.0075"/>
    <x v="3"/>
    <n v="7102.941176470588"/>
    <n v="53.27205882352941"/>
    <n v="53.2720588235294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b1f966c6b0f481e9cf2720eab503cd517c5c4f7b2a8ceb868b6611d425618aa"/>
    <n v="1"/>
    <n v="1"/>
  </r>
  <r>
    <s v="f518427d-f2a6-49ab-801e-62a6f1579f31"/>
    <d v="2022-10-06T00:00:00"/>
    <x v="202"/>
    <d v="2022-10-06T00:00:00"/>
    <n v="0.0248624925"/>
    <n v="0.0248624925"/>
    <x v="3"/>
    <n v="7102.941176470588"/>
    <n v="176.5968217279412"/>
    <n v="176.59682172794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feb787b4512a0d9d189ab777b037b3837a1f31647c91c3ab03e6265fd84b78"/>
    <n v="1"/>
    <n v="1"/>
  </r>
  <r>
    <s v="4240"/>
    <d v="2022-10-05T00:00:00"/>
    <x v="203"/>
    <d v="2022-10-05T00:00:00"/>
    <n v="-8681.639999999999"/>
    <n v="-8681.639999999999"/>
    <x v="0"/>
    <n v="1"/>
    <n v="-8681.639999999999"/>
    <n v="-8681.639999999999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241"/>
    <d v="2022-10-05T00:00:00"/>
    <x v="203"/>
    <d v="2022-10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2"/>
    <d v="2022-10-05T00:00:00"/>
    <x v="203"/>
    <d v="2022-10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3"/>
    <d v="2022-10-05T00:00:00"/>
    <x v="203"/>
    <d v="2022-10-05T00:00:00"/>
    <n v="-21.46"/>
    <n v="-21.46"/>
    <x v="0"/>
    <n v="1"/>
    <n v="-21.46"/>
    <n v="-21.46"/>
    <n v="1"/>
    <m/>
    <s v="Mercado Pago"/>
    <s v="99 Tecnologia Ltda"/>
    <n v="100"/>
    <s v="Lumx"/>
    <s v="99 Tecnologia Ltda"/>
    <m/>
    <s v="Caio Barbosa: Estação Hebraica -&gt; Rua Theo Dutra 75 (São Paulo)"/>
    <m/>
    <s v="Mercado Pago"/>
    <m/>
    <x v="90"/>
    <s v="Gestão - Transporte"/>
    <s v="Gestão"/>
    <s v="Governance"/>
    <s v="Governance"/>
    <x v="6"/>
    <m/>
    <m/>
    <n v="0"/>
    <n v="0"/>
  </r>
  <r>
    <s v="4244"/>
    <d v="2022-10-05T00:00:00"/>
    <x v="203"/>
    <d v="2022-10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f06a692-176e-4bbf-9b46-81a717b74444"/>
    <d v="2022-10-05T00:00:00"/>
    <x v="203"/>
    <d v="2022-10-05T00:00:00"/>
    <n v="0.00375"/>
    <n v="0.00375"/>
    <x v="3"/>
    <n v="7058.663883089771"/>
    <n v="26.46998956158664"/>
    <n v="26.469989561586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3a9d3eab1e3bd68dc3a23acbce3a34818e1862a5de41f4db6863a889c460fd2"/>
    <n v="1"/>
    <n v="1"/>
  </r>
  <r>
    <s v="a34d327c-d69e-4914-95e0-24b0dd50e3d9"/>
    <d v="2022-10-05T00:00:00"/>
    <x v="203"/>
    <d v="2022-10-05T00:00:00"/>
    <n v="0.00075"/>
    <n v="0.00075"/>
    <x v="3"/>
    <n v="7058.663883089771"/>
    <n v="5.293997912317328"/>
    <n v="5.293997912317328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a72d8966fdf651929f1d72a7060a8b081f6f5f5b72c2982511bbdad986769dee"/>
    <n v="1"/>
    <n v="1"/>
  </r>
  <r>
    <s v="eaee32d5-c0c2-4700-a657-48b557ff9cb7"/>
    <d v="2022-10-05T00:00:00"/>
    <x v="203"/>
    <d v="2022-10-05T00:00:00"/>
    <n v="0.0039"/>
    <n v="0.0039"/>
    <x v="3"/>
    <n v="7058.663883089771"/>
    <n v="27.5287891440501"/>
    <n v="27.52878914405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2d6a21adbe93e5429ba6f57a95efd374553afcbb6702a3b768857e048d31599"/>
    <n v="1"/>
    <n v="1"/>
  </r>
  <r>
    <s v="f1d38b71-e78f-4519-870b-a99547c43bca"/>
    <d v="2022-10-05T00:00:00"/>
    <x v="203"/>
    <d v="2022-10-05T00:00:00"/>
    <n v="0.003375"/>
    <n v="0.003375"/>
    <x v="2"/>
    <n v="7060.17745302714"/>
    <n v="23.82809890396659"/>
    <n v="23.82809890396659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14aa2d97ff040ac04e1ff96b8a74244dfadffde2260aca8089cefe8c0eba0cc"/>
    <n v="1"/>
    <n v="1"/>
  </r>
  <r>
    <s v="4245"/>
    <d v="2022-10-04T00:00:00"/>
    <x v="204"/>
    <d v="2022-10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6"/>
    <d v="2022-10-04T00:00:00"/>
    <x v="204"/>
    <d v="2022-10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7"/>
    <d v="2022-10-04T00:00:00"/>
    <x v="204"/>
    <d v="2022-10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248"/>
    <d v="2022-10-04T00:00:00"/>
    <x v="204"/>
    <d v="2022-10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9"/>
    <d v="2022-10-04T00:00:00"/>
    <x v="204"/>
    <d v="2022-10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0"/>
    <d v="2022-10-04T00:00:00"/>
    <x v="204"/>
    <d v="2022-10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1"/>
    <d v="2022-10-04T00:00:00"/>
    <x v="204"/>
    <d v="2022-10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2"/>
    <d v="2022-10-04T00:00:00"/>
    <x v="204"/>
    <d v="2022-10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3"/>
    <d v="2022-10-04T00:00:00"/>
    <x v="204"/>
    <d v="2022-10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 - Baixa por Conciliação"/>
    <m/>
    <s v="Cora"/>
    <m/>
    <x v="41"/>
    <s v="Despesas com Pessoal"/>
    <s v="People"/>
    <s v="People"/>
    <s v="People"/>
    <x v="9"/>
    <m/>
    <m/>
    <n v="0"/>
    <n v="0"/>
  </r>
  <r>
    <s v="4254"/>
    <d v="2022-10-04T00:00:00"/>
    <x v="204"/>
    <d v="2022-10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5"/>
    <d v="2022-10-04T00:00:00"/>
    <x v="204"/>
    <d v="2022-10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256"/>
    <d v="2022-10-04T00:00:00"/>
    <x v="204"/>
    <d v="2022-10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57"/>
    <d v="2022-10-04T00:00:00"/>
    <x v="204"/>
    <d v="2022-10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8"/>
    <d v="2022-10-04T00:00:00"/>
    <x v="204"/>
    <d v="2022-10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59"/>
    <d v="2022-10-04T00:00:00"/>
    <x v="204"/>
    <d v="2022-10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0"/>
    <d v="2022-10-04T00:00:00"/>
    <x v="204"/>
    <d v="2022-10-04T00:00:00"/>
    <n v="-341.99"/>
    <n v="-341.99"/>
    <x v="0"/>
    <n v="1"/>
    <n v="-341.99"/>
    <n v="-341.99"/>
    <n v="1"/>
    <m/>
    <s v="Cora"/>
    <s v="Municipio de Rio de Janeiro"/>
    <n v="100"/>
    <m/>
    <s v="Municipio de Rio de Janeiro"/>
    <m/>
    <s v="Iss Utilização Seamore"/>
    <m/>
    <s v="Cora"/>
    <m/>
    <x v="47"/>
    <s v="Impostos"/>
    <s v="Tax And Fees"/>
    <s v="Tax And Fees"/>
    <s v="Tax And Fees"/>
    <x v="13"/>
    <m/>
    <m/>
    <n v="0"/>
    <n v="0"/>
  </r>
  <r>
    <s v="4261"/>
    <d v="2022-10-04T00:00:00"/>
    <x v="204"/>
    <d v="2022-10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62"/>
    <d v="2022-10-04T00:00:00"/>
    <x v="204"/>
    <d v="2022-10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3"/>
    <d v="2022-10-04T00:00:00"/>
    <x v="204"/>
    <d v="2022-10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264"/>
    <d v="2022-10-04T00:00:00"/>
    <x v="204"/>
    <d v="2022-10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5"/>
    <d v="2022-10-04T00:00:00"/>
    <x v="204"/>
    <d v="2022-10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6"/>
    <d v="2022-10-04T00:00:00"/>
    <x v="204"/>
    <d v="2022-10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735"/>
    <d v="2022-10-04T00:00:00"/>
    <x v="204"/>
    <d v="2022-10-0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36"/>
    <d v="2022-10-04T00:00:00"/>
    <x v="204"/>
    <d v="2022-10-04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6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7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23"/>
    <d v="2022-10-03T00:00:00"/>
    <x v="205"/>
    <d v="2022-10-03T00:00:00"/>
    <n v="2436.31"/>
    <n v="2436.31"/>
    <x v="0"/>
    <n v="1"/>
    <n v="2436.31"/>
    <n v="2436.31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267"/>
    <d v="2022-10-03T00:00:00"/>
    <x v="205"/>
    <d v="2022-10-03T00:00:00"/>
    <n v="-89.90000000000001"/>
    <n v="-89.90000000000001"/>
    <x v="0"/>
    <n v="1"/>
    <n v="-89.90000000000001"/>
    <n v="-89.90000000000001"/>
    <n v="1"/>
    <m/>
    <s v="Cora"/>
    <s v="Caio Barbosa Zacarias"/>
    <n v="100"/>
    <s v="Comercial"/>
    <s v="Caio Barbosa Zacarias"/>
    <m/>
    <s v="Reembolso Compra de Passagem Buser"/>
    <m/>
    <s v="Cora"/>
    <m/>
    <x v="112"/>
    <s v="Despesa Comercial"/>
    <s v="Comercial"/>
    <s v="Operating Costs"/>
    <s v="Operating Costs"/>
    <x v="6"/>
    <m/>
    <m/>
    <n v="0"/>
    <n v="0"/>
  </r>
  <r>
    <s v="4268"/>
    <d v="2022-10-03T00:00:00"/>
    <x v="205"/>
    <d v="2022-10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269"/>
    <d v="2022-10-03T00:00:00"/>
    <x v="205"/>
    <d v="2022-10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270"/>
    <d v="2022-10-03T00:00:00"/>
    <x v="205"/>
    <d v="2022-10-03T00:00:00"/>
    <n v="-1895.4"/>
    <n v="-1895.4"/>
    <x v="0"/>
    <n v="1"/>
    <n v="-1895.4"/>
    <n v="-1895.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271"/>
    <d v="2022-10-03T00:00:00"/>
    <x v="205"/>
    <d v="2022-10-03T00:00:00"/>
    <n v="-243.68"/>
    <n v="-243.68"/>
    <x v="0"/>
    <n v="1"/>
    <n v="-243.68"/>
    <n v="-243.68"/>
    <n v="1"/>
    <m/>
    <s v="Cora"/>
    <s v="Buser Brasil Tecnologia Ltda."/>
    <n v="100"/>
    <m/>
    <s v="Buser Brasil Tecnologia Ltda."/>
    <m/>
    <s v="Compra de Passagem Volta Caio e Luis Pacaembu - Rio"/>
    <m/>
    <s v="Cora"/>
    <m/>
    <x v="112"/>
    <s v="Despesa Comercial"/>
    <s v="Comercial"/>
    <s v="Operating Costs"/>
    <s v="Operating Costs"/>
    <x v="6"/>
    <m/>
    <m/>
    <n v="0"/>
    <n v="0"/>
  </r>
  <r>
    <s v="4272"/>
    <d v="2022-10-03T00:00:00"/>
    <x v="205"/>
    <d v="2022-10-03T00:00:00"/>
    <n v="-2633.04"/>
    <n v="-2633.04"/>
    <x v="0"/>
    <n v="1"/>
    <n v="-2633.04"/>
    <n v="-2633.0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73"/>
    <d v="2022-10-03T00:00:00"/>
    <x v="205"/>
    <d v="2022-10-03T00:00:00"/>
    <n v="-70"/>
    <n v="-70"/>
    <x v="0"/>
    <n v="1"/>
    <n v="-70"/>
    <n v="-70"/>
    <n v="1"/>
    <m/>
    <s v="Cora"/>
    <s v="Caio Diniz Bretas"/>
    <n v="100"/>
    <s v="Financeiro"/>
    <s v="Caio Diniz Bretas"/>
    <m/>
    <s v="Reembolso Pagamento Ao Wesley"/>
    <m/>
    <s v="Cora"/>
    <m/>
    <x v="111"/>
    <s v="Obras"/>
    <s v="Office"/>
    <s v="Administrative Costs"/>
    <s v="Administrative Costs"/>
    <x v="4"/>
    <m/>
    <m/>
    <n v="0"/>
    <n v="0"/>
  </r>
  <r>
    <s v="737"/>
    <d v="2022-10-03T00:00:00"/>
    <x v="205"/>
    <d v="2022-10-03T00:00:00"/>
    <n v="126779"/>
    <n v="126779"/>
    <x v="0"/>
    <n v="1"/>
    <n v="126779"/>
    <n v="12677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"/>
    <d v="2022-10-03T00:00:00"/>
    <x v="205"/>
    <d v="2022-10-0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9"/>
    <d v="2022-10-03T00:00:00"/>
    <x v="205"/>
    <d v="2022-10-03T00:00:00"/>
    <n v="5071.16"/>
    <n v="5071.16"/>
    <x v="0"/>
    <n v="1"/>
    <n v="5071.16"/>
    <n v="5071.16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40"/>
    <d v="2022-10-03T00:00:00"/>
    <x v="205"/>
    <d v="2022-10-03T00:00:00"/>
    <n v="40000"/>
    <n v="40000"/>
    <x v="0"/>
    <n v="1"/>
    <n v="40000"/>
    <n v="4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8"/>
    <d v="2022-10-03T00:00:00"/>
    <x v="205"/>
    <d v="2022-10-03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9"/>
    <d v="2022-10-03T00:00:00"/>
    <x v="205"/>
    <d v="2022-10-03T00:00:00"/>
    <n v="-5071.16"/>
    <n v="-5071.16"/>
    <x v="0"/>
    <n v="1"/>
    <n v="-5071.16"/>
    <n v="-5071.1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0"/>
    <d v="2022-10-03T00:00:00"/>
    <x v="205"/>
    <d v="2022-10-03T00:00:00"/>
    <n v="-126779"/>
    <n v="-126779"/>
    <x v="0"/>
    <n v="1"/>
    <n v="-126779"/>
    <n v="-126779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1"/>
    <d v="2022-10-03T00:00:00"/>
    <x v="205"/>
    <d v="2022-10-03T00:00:00"/>
    <n v="-40000"/>
    <n v="-40000"/>
    <x v="0"/>
    <n v="1"/>
    <n v="-40000"/>
    <n v="-4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4a55acc-048d-4e60-83c6-17cfbafc1495"/>
    <d v="2022-10-03T00:00:00"/>
    <x v="205"/>
    <d v="2022-10-03T00:00:00"/>
    <n v="0.003375"/>
    <n v="0.003375"/>
    <x v="3"/>
    <n v="6867.254800207575"/>
    <n v="23.17698495070057"/>
    <n v="23.1769849507005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eefee136093697dd128d1929f0e195c620859e14b8a66c6e62e59e881deda05"/>
    <n v="1"/>
    <n v="1"/>
  </r>
  <r>
    <s v="4274"/>
    <d v="2022-10-01T00:00:00"/>
    <x v="206"/>
    <d v="2022-10-01T00:00:00"/>
    <n v="-737.05"/>
    <n v="-737.05"/>
    <x v="0"/>
    <n v="1"/>
    <n v="-737.05"/>
    <n v="-737.05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5"/>
    <d v="2022-10-01T00:00:00"/>
    <x v="206"/>
    <d v="2022-10-01T00:00:00"/>
    <n v="-5849.62"/>
    <n v="-5849.62"/>
    <x v="0"/>
    <n v="1"/>
    <n v="-5849.62"/>
    <n v="-5849.62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76"/>
    <d v="2022-10-01T00:00:00"/>
    <x v="206"/>
    <d v="2022-10-01T00:00:00"/>
    <n v="-117"/>
    <n v="-117"/>
    <x v="0"/>
    <n v="1"/>
    <n v="-117"/>
    <n v="-117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7"/>
    <d v="2022-10-01T00:00:00"/>
    <x v="206"/>
    <d v="2022-10-01T00:00:00"/>
    <n v="-223.14"/>
    <n v="-223.14"/>
    <x v="0"/>
    <n v="1"/>
    <n v="-223.14"/>
    <n v="-223.14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38"/>
    <d v="2022-10-01T00:00:00"/>
    <x v="206"/>
    <d v="2022-10-01T00:00:00"/>
    <n v="79.06"/>
    <n v="79.06"/>
    <x v="0"/>
    <n v="1"/>
    <n v="79.06"/>
    <n v="79.06"/>
    <n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64"/>
    <s v="Material de Uso e Consumo"/>
    <s v="Office"/>
    <s v="Administrative Costs"/>
    <s v="Administrative Costs"/>
    <x v="5"/>
    <m/>
    <m/>
    <n v="0"/>
    <n v="0"/>
  </r>
  <r>
    <s v="3912"/>
    <d v="2022-09-30T00:00:00"/>
    <x v="207"/>
    <d v="2022-09-30T00:00:00"/>
    <n v="-60.25"/>
    <n v="-60.25"/>
    <x v="0"/>
    <n v="1"/>
    <n v="-60.25"/>
    <n v="-60.25"/>
    <n v="1"/>
    <m/>
    <s v="Conta Simples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3951"/>
    <d v="2022-09-30T00:00:00"/>
    <x v="207"/>
    <d v="2022-09-30T00:00:00"/>
    <n v="-366.32"/>
    <n v="-366.32"/>
    <x v="0"/>
    <n v="1"/>
    <n v="-366.32"/>
    <n v="-366.32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1"/>
    <d v="2022-09-30T00:00:00"/>
    <x v="207"/>
    <d v="2022-09-30T00:00:00"/>
    <n v="15.26"/>
    <n v="15.26"/>
    <x v="0"/>
    <n v="1"/>
    <n v="15.26"/>
    <n v="15.2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79"/>
    <d v="2022-09-30T00:00:00"/>
    <x v="207"/>
    <d v="2022-09-30T00:00:00"/>
    <n v="-1200"/>
    <n v="-1200"/>
    <x v="0"/>
    <n v="1"/>
    <n v="-1200"/>
    <n v="-1200"/>
    <n v="1"/>
    <m/>
    <s v="Cora"/>
    <s v="Wesley dos Santos Chagas"/>
    <n v="100"/>
    <m/>
    <s v="Wesley dos Santos Chagas"/>
    <m/>
    <s v="Pagamento de Serviço"/>
    <m/>
    <s v="Cora"/>
    <m/>
    <x v="111"/>
    <s v="Obras"/>
    <s v="Office"/>
    <s v="Administrative Costs"/>
    <s v="Administrative Costs"/>
    <x v="4"/>
    <m/>
    <m/>
    <n v="0"/>
    <n v="0"/>
  </r>
  <r>
    <s v="4280"/>
    <d v="2022-09-30T00:00:00"/>
    <x v="207"/>
    <d v="2022-09-30T00:00:00"/>
    <n v="-28"/>
    <n v="-28"/>
    <x v="0"/>
    <n v="1"/>
    <n v="-28"/>
    <n v="-28"/>
    <n v="1"/>
    <m/>
    <s v="Cora"/>
    <s v="Wesley dos Santos Chagas"/>
    <n v="100"/>
    <m/>
    <s v="Wesley dos Santos Chagas"/>
    <m/>
    <s v="Transf Pix Enviada - Wesley Santos das Chagas - 148.255.617-05"/>
    <m/>
    <s v="Cora"/>
    <m/>
    <x v="111"/>
    <s v="Obras"/>
    <s v="Office"/>
    <s v="Administrative Costs"/>
    <s v="Administrative Costs"/>
    <x v="4"/>
    <m/>
    <m/>
    <n v="0"/>
    <n v="0"/>
  </r>
  <r>
    <s v="4281"/>
    <d v="2022-09-30T00:00:00"/>
    <x v="207"/>
    <d v="2022-09-30T00:00:00"/>
    <n v="-48.9"/>
    <n v="-48.9"/>
    <x v="0"/>
    <n v="1"/>
    <n v="-48.9"/>
    <n v="-48.9"/>
    <n v="1"/>
    <m/>
    <s v="Conta Simples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2"/>
    <d v="2022-09-30T00:00:00"/>
    <x v="207"/>
    <d v="2022-09-30T00:00:00"/>
    <n v="-200"/>
    <n v="-200"/>
    <x v="0"/>
    <n v="1"/>
    <n v="-200"/>
    <n v="-200"/>
    <n v="1"/>
    <m/>
    <s v="Cora"/>
    <s v="Caio Diniz Bretas"/>
    <n v="100"/>
    <s v="Financeiro"/>
    <s v="Caio Diniz Bretas"/>
    <m/>
    <s v="Reembolso Pagamento Obra"/>
    <m/>
    <s v="Cora"/>
    <m/>
    <x v="111"/>
    <s v="Obras"/>
    <s v="Office"/>
    <s v="Administrative Costs"/>
    <s v="Administrative Costs"/>
    <x v="4"/>
    <m/>
    <m/>
    <n v="0"/>
    <n v="0"/>
  </r>
  <r>
    <s v="4285"/>
    <d v="2022-09-30T00:00:00"/>
    <x v="207"/>
    <d v="2022-09-30T00:00:00"/>
    <n v="-520.61"/>
    <n v="-520.61"/>
    <x v="0"/>
    <n v="1"/>
    <n v="-520.61"/>
    <n v="-520.61"/>
    <n v="1"/>
    <m/>
    <s v="Conta Simples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287"/>
    <d v="2022-09-30T00:00:00"/>
    <x v="207"/>
    <d v="2022-09-30T00:00:00"/>
    <n v="-55.6"/>
    <n v="-55.6"/>
    <x v="0"/>
    <n v="1"/>
    <n v="-55.6"/>
    <n v="-55.6"/>
    <n v="1"/>
    <m/>
    <s v="Conta Simples"/>
    <s v="Bottino Materiais de Construcao Ltda."/>
    <n v="100"/>
    <m/>
    <s v="Bottino Materiais de Construcao Ltda.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541"/>
    <d v="2022-09-30T00:00:00"/>
    <x v="207"/>
    <d v="2022-09-30T00:00:00"/>
    <n v="-126.91"/>
    <n v="-126.91"/>
    <x v="0"/>
    <n v="1"/>
    <n v="-126.91"/>
    <n v="-126.91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78"/>
    <d v="2022-09-30T00:00:00"/>
    <x v="207"/>
    <d v="2022-09-30T00:00:00"/>
    <n v="-2.2"/>
    <n v="-2.2"/>
    <x v="0"/>
    <n v="1"/>
    <n v="-2.2"/>
    <n v="-2.2"/>
    <n v="1"/>
    <m/>
    <s v="Conta Simples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41"/>
    <d v="2022-09-30T00:00:00"/>
    <x v="207"/>
    <d v="2022-09-30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02"/>
    <d v="2022-09-30T00:00:00"/>
    <x v="207"/>
    <d v="2022-09-30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0f7a272-7948-4815-bc62-e11b20461322"/>
    <d v="2022-09-30T00:00:00"/>
    <x v="207"/>
    <d v="2022-09-30T00:00:00"/>
    <n v="0.003375"/>
    <n v="0.003375"/>
    <x v="3"/>
    <n v="7158.943965517242"/>
    <n v="24.16143588362069"/>
    <n v="24.1614358836206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d9c3722e2c58c569cf2f3a00ac615f86d77bebbd237d84034bfd84b648700c7"/>
    <n v="1"/>
    <n v="1"/>
  </r>
  <r>
    <s v="de42e248-285c-4295-bfab-47665f879701"/>
    <d v="2022-09-30T00:00:00"/>
    <x v="207"/>
    <d v="2022-09-30T00:00:00"/>
    <n v="0.002775"/>
    <n v="0.002775"/>
    <x v="2"/>
    <n v="7151.131465517242"/>
    <n v="19.84438981681035"/>
    <n v="19.8443898168103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f2271f325cc993df17f19a8678005a79c647227dd22f848541b70dc538871a8"/>
    <n v="1"/>
    <n v="1"/>
  </r>
  <r>
    <s v="3953"/>
    <d v="2022-09-29T00:00:00"/>
    <x v="208"/>
    <d v="2022-09-29T00:00:00"/>
    <n v="-875.24"/>
    <n v="-875.24"/>
    <x v="0"/>
    <n v="1"/>
    <n v="-875.24"/>
    <n v="-875.24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9"/>
    <d v="2022-09-29T00:00:00"/>
    <x v="208"/>
    <d v="2022-09-29T00:00:00"/>
    <n v="-261.66"/>
    <n v="-261.66"/>
    <x v="0"/>
    <n v="1"/>
    <n v="-261.66"/>
    <n v="-261.66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4290"/>
    <d v="2022-09-29T00:00:00"/>
    <x v="208"/>
    <d v="2022-09-29T00:00:00"/>
    <n v="-149.7"/>
    <n v="-149.7"/>
    <x v="0"/>
    <n v="1"/>
    <n v="-149.7"/>
    <n v="-149.7"/>
    <n v="1"/>
    <m/>
    <s v="Mercado Pago"/>
    <s v="Axm Services Ltda"/>
    <n v="100"/>
    <m/>
    <s v="Axm Services Ltda"/>
    <m/>
    <s v="Regularização de Situação Contábil 2021 (Não Realizado Pela Contabildiade Antiga)."/>
    <m/>
    <s v="Mercado Pago"/>
    <m/>
    <x v="69"/>
    <s v="Contabilidade"/>
    <s v="Others"/>
    <s v="Operating Costs"/>
    <s v="Operating Costs"/>
    <x v="0"/>
    <m/>
    <m/>
    <n v="0"/>
    <n v="0"/>
  </r>
  <r>
    <s v="4291"/>
    <d v="2022-09-29T00:00:00"/>
    <x v="208"/>
    <d v="2022-09-29T00:00:00"/>
    <n v="-116.29"/>
    <n v="-116.29"/>
    <x v="0"/>
    <n v="1"/>
    <n v="-116.29"/>
    <n v="-116.2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a6fb95-4e25-4e16-893c-bd4a1de1d19d"/>
    <d v="2022-09-29T00:00:00"/>
    <x v="208"/>
    <d v="2022-09-29T00:00:00"/>
    <n v="0.00036"/>
    <n v="0.00036"/>
    <x v="3"/>
    <n v="7182.258064516129"/>
    <n v="2.585612903225806"/>
    <n v="2.58561290322580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fab633853beb1a81f1ec6b76d118565465c9c7f302e01302168e056614f16bcf"/>
    <n v="1"/>
    <n v="1"/>
  </r>
  <r>
    <s v="d28299b2-a0a1-483d-9e19-862e8a9d5036"/>
    <d v="2022-09-29T00:00:00"/>
    <x v="208"/>
    <d v="2022-09-29T00:00:00"/>
    <n v="0.00345"/>
    <n v="0.00345"/>
    <x v="3"/>
    <n v="7182.258064516129"/>
    <n v="24.77879032258064"/>
    <n v="24.778790322580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bbcee5701f48677791dca2f381f9b1daaa87ee9edb3bcf7c09a04d02a0be814"/>
    <n v="1"/>
    <n v="1"/>
  </r>
  <r>
    <s v="bb44408b-eedf-49b7-ad9a-c69369f4d633"/>
    <d v="2022-09-29T00:00:00"/>
    <x v="208"/>
    <d v="2022-09-29T00:00:00"/>
    <n v="0.003225"/>
    <n v="0.003225"/>
    <x v="3"/>
    <n v="7182.258064516129"/>
    <n v="23.16278225806451"/>
    <n v="23.162782258064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ddccd7e86fd1735e8e2ed06c8e31f14f574fd56375e733da61fce8a5f18d95f"/>
    <n v="1"/>
    <n v="1"/>
  </r>
  <r>
    <s v="4293"/>
    <d v="2022-09-28T00:00:00"/>
    <x v="209"/>
    <d v="2022-09-28T00:00:00"/>
    <n v="-39"/>
    <n v="-39"/>
    <x v="0"/>
    <n v="1"/>
    <n v="-39"/>
    <n v="-39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608"/>
    <d v="2022-09-28T00:00:00"/>
    <x v="209"/>
    <d v="2022-09-28T00:00:00"/>
    <n v="-76.77"/>
    <n v="-76.77"/>
    <x v="0"/>
    <n v="1"/>
    <n v="-76.77"/>
    <n v="-76.77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4"/>
    <d v="2022-09-28T00:00:00"/>
    <x v="209"/>
    <d v="2022-09-28T00:00:00"/>
    <n v="-2.45"/>
    <n v="-2.45"/>
    <x v="0"/>
    <n v="1"/>
    <n v="-2.45"/>
    <n v="-2.45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87fd26e1-9871-4bb7-bb41-9edfe5b3ca76"/>
    <d v="2022-09-28T00:00:00"/>
    <x v="209"/>
    <d v="2022-09-28T00:00:00"/>
    <n v="0.0037425"/>
    <n v="0.0037425"/>
    <x v="3"/>
    <n v="7158.190578158459"/>
    <n v="26.78952823875803"/>
    <n v="26.7895282387580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d0919113e322e2f0029f83f9ae65761264d991ade32b6e20e41fcb5d2159684"/>
    <n v="1"/>
    <n v="1"/>
  </r>
  <r>
    <s v="3767"/>
    <d v="2022-09-27T00:00:00"/>
    <x v="210"/>
    <d v="2022-09-27T00:00:00"/>
    <n v="-3273.1"/>
    <n v="-3273.1"/>
    <x v="0"/>
    <n v="1"/>
    <n v="-3273.1"/>
    <n v="-3273.1"/>
    <n v="1"/>
    <m/>
    <s v="Cora"/>
    <s v="Vb Camisetas Industria e Comercio Ltda"/>
    <n v="100"/>
    <m/>
    <s v="Vb Camisetas Industria e Comercio Ltda"/>
    <m/>
    <s v="Manufatura de Camisetas Lumx"/>
    <m/>
    <s v="Cora"/>
    <m/>
    <x v="150"/>
    <s v="Despesa de Marketing"/>
    <s v="Marketing"/>
    <s v="Operating Costs"/>
    <s v="Operating Costs"/>
    <x v="8"/>
    <m/>
    <m/>
    <n v="0"/>
    <n v="0"/>
  </r>
  <r>
    <s v="4295"/>
    <d v="2022-09-27T00:00:00"/>
    <x v="210"/>
    <d v="2022-09-27T00:00:00"/>
    <n v="-4110.99"/>
    <n v="-4110.99"/>
    <x v="0"/>
    <n v="1"/>
    <n v="-4110.99"/>
    <n v="-4110.9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297"/>
    <d v="2022-09-27T00:00:00"/>
    <x v="210"/>
    <d v="2022-09-27T00:00:00"/>
    <n v="-44.47"/>
    <n v="-44.47"/>
    <x v="0"/>
    <n v="1"/>
    <n v="-44.47"/>
    <n v="-44.47"/>
    <n v="1"/>
    <m/>
    <s v="Mercado Pago"/>
    <s v="Clickup"/>
    <n v="100"/>
    <m/>
    <s v="Clickup"/>
    <m/>
    <s v="Retiramos Todo Mundo do Clickup Esse Mês.Valor Cobrado do Mês: 7 Dol.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d2200614-9d64-466d-8545-938aa6f3c37b"/>
    <d v="2022-09-27T00:00:00"/>
    <x v="210"/>
    <d v="2022-09-27T00:00:00"/>
    <n v="0.003675"/>
    <n v="0.003675"/>
    <x v="3"/>
    <n v="7102.192513368984"/>
    <n v="26.10055748663101"/>
    <n v="26.100557486631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c68c2288c2c698c58446ba961b877c436b749eb8821cca6c306425a93fbfc26"/>
    <n v="1"/>
    <n v="1"/>
  </r>
  <r>
    <s v="74004593-6ae0-4b5d-adf3-88996afa6799"/>
    <d v="2022-09-27T00:00:00"/>
    <x v="210"/>
    <d v="2022-09-27T00:00:00"/>
    <n v="0.000375"/>
    <n v="0.000375"/>
    <x v="3"/>
    <n v="7102.192513368984"/>
    <n v="2.663322192513369"/>
    <n v="2.66332219251336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27d1b876303c15dd89bc7f12db3d662de82dfb6597cae2a73264d64aca5f3fb"/>
    <n v="1"/>
    <n v="1"/>
  </r>
  <r>
    <s v="4298"/>
    <d v="2022-09-26T00:00:00"/>
    <x v="211"/>
    <d v="2022-09-26T00:00:00"/>
    <n v="-848.2"/>
    <n v="-848.2"/>
    <x v="0"/>
    <n v="1"/>
    <n v="-848.2"/>
    <n v="-848.2"/>
    <n v="1"/>
    <m/>
    <s v="Mercado Pago"/>
    <s v="Ministério da Economia"/>
    <n v="100"/>
    <s v="Lumx"/>
    <s v="Ministério da Economia"/>
    <m/>
    <s v="Cod 1099 - Cp Seguradoscod 1138 - Cp Patronal"/>
    <m/>
    <s v="Mercado Pago"/>
    <m/>
    <x v="41"/>
    <s v="Despesas com Pessoal"/>
    <s v="People"/>
    <s v="People"/>
    <s v="People"/>
    <x v="9"/>
    <m/>
    <m/>
    <n v="0"/>
    <n v="0"/>
  </r>
  <r>
    <s v="742"/>
    <d v="2022-09-26T00:00:00"/>
    <x v="211"/>
    <d v="2022-09-26T00:00:00"/>
    <n v="10202.92"/>
    <n v="10202.92"/>
    <x v="0"/>
    <n v="1"/>
    <n v="10202.92"/>
    <n v="10202.9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3"/>
    <d v="2022-09-26T00:00:00"/>
    <x v="211"/>
    <d v="2022-09-26T00:00:00"/>
    <n v="-10202.92"/>
    <n v="-10202.92"/>
    <x v="0"/>
    <n v="1"/>
    <n v="-10202.92"/>
    <n v="-10202.92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4299"/>
    <d v="2022-09-25T00:00:00"/>
    <x v="212"/>
    <d v="2022-09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adfcdea-c477-44ca-b955-1f7f087073c8"/>
    <d v="2022-09-25T00:00:00"/>
    <x v="212"/>
    <d v="2022-09-25T00:00:00"/>
    <n v="0.003675"/>
    <n v="0.003675"/>
    <x v="3"/>
    <n v="6764.472309299896"/>
    <n v="24.85943573667712"/>
    <n v="24.85943573667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34dfe104f5d39c491ca9889c38b9f1a831ff0136f82c660fc2a5dfc846672d2"/>
    <n v="1"/>
    <n v="1"/>
  </r>
  <r>
    <s v="22ee24bf-2f61-49f1-bd06-0a2ff78db5f3"/>
    <d v="2022-09-25T00:00:00"/>
    <x v="212"/>
    <d v="2022-09-25T00:00:00"/>
    <n v="0.00225"/>
    <n v="0.00225"/>
    <x v="2"/>
    <n v="6779.153605015675"/>
    <n v="15.25309561128527"/>
    <n v="15.253095611285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749e67b958e1f02db424559f9e85adeab74cc2a6305849d1db51932d0d3762f5"/>
    <n v="1"/>
    <n v="1"/>
  </r>
  <r>
    <s v="4300"/>
    <d v="2022-09-22T00:00:00"/>
    <x v="213"/>
    <d v="2022-09-22T00:00:00"/>
    <n v="-187.12"/>
    <n v="-187.12"/>
    <x v="0"/>
    <n v="1"/>
    <n v="-187.12"/>
    <n v="-187.12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743"/>
    <d v="2022-09-22T00:00:00"/>
    <x v="213"/>
    <d v="2022-09-22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44"/>
    <d v="2022-09-22T00:00:00"/>
    <x v="213"/>
    <d v="2022-09-2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4"/>
    <d v="2022-09-22T00:00:00"/>
    <x v="213"/>
    <d v="2022-09-22T00:00:00"/>
    <n v="-6000"/>
    <n v="-6000"/>
    <x v="0"/>
    <n v="1"/>
    <n v="-6000"/>
    <n v="-6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5"/>
    <d v="2022-09-22T00:00:00"/>
    <x v="213"/>
    <d v="2022-09-2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8e813ee-fefa-482c-98ee-20c9670c0e72"/>
    <d v="2022-09-21T00:00:00"/>
    <x v="214"/>
    <d v="2022-09-21T00:00:00"/>
    <n v="0.0003675"/>
    <n v="0.0003675"/>
    <x v="3"/>
    <n v="6497.86235662148"/>
    <n v="2.387964416058394"/>
    <n v="2.3879644160583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0372d3ff5e13ffb5b115fba47d6a53eca9e3d060b001d622a2cce6804b7a18"/>
    <n v="1"/>
    <n v="1"/>
  </r>
  <r>
    <s v="745"/>
    <d v="2022-09-20T00:00:00"/>
    <x v="215"/>
    <d v="2022-09-20T00:00:00"/>
    <n v="21071.39"/>
    <n v="21071.39"/>
    <x v="0"/>
    <n v="1"/>
    <n v="21071.39"/>
    <n v="21071.3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6"/>
    <d v="2022-09-20T00:00:00"/>
    <x v="215"/>
    <d v="2022-09-20T00:00:00"/>
    <n v="-21071.39"/>
    <n v="-21071.39"/>
    <x v="0"/>
    <n v="1"/>
    <n v="-21071.39"/>
    <n v="-21071.3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391"/>
    <d v="2022-09-19T00:00:00"/>
    <x v="216"/>
    <d v="2022-09-19T00:00:00"/>
    <n v="21071.39"/>
    <n v="21071.39"/>
    <x v="0"/>
    <n v="1"/>
    <n v="21071.39"/>
    <n v="21071.39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301"/>
    <d v="2022-09-19T00:00:00"/>
    <x v="216"/>
    <d v="2022-09-19T00:00:00"/>
    <n v="-668.89"/>
    <n v="-668.89"/>
    <x v="0"/>
    <n v="1"/>
    <n v="-668.89"/>
    <n v="-668.89"/>
    <n v="1"/>
    <m/>
    <s v="Cora"/>
    <s v="Ministério da Economia"/>
    <n v="100"/>
    <m/>
    <s v="Ministério da Economia"/>
    <m/>
    <s v="Retenção a Pagamentos Pj-Pj (Pis. Cofins, Csll)"/>
    <m/>
    <s v="Cora"/>
    <m/>
    <x v="62"/>
    <s v="Impostos"/>
    <s v="Tax And Fees"/>
    <s v="Tax And Fees"/>
    <s v="Tax And Fees"/>
    <x v="13"/>
    <m/>
    <m/>
    <n v="0"/>
    <n v="0"/>
  </r>
  <r>
    <s v="4302"/>
    <d v="2022-09-19T00:00:00"/>
    <x v="216"/>
    <d v="2022-09-19T00:00:00"/>
    <n v="-215.77"/>
    <n v="-215.77"/>
    <x v="0"/>
    <n v="1"/>
    <n v="-215.77"/>
    <n v="-215.77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303"/>
    <d v="2022-09-19T00:00:00"/>
    <x v="216"/>
    <d v="2022-09-19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04"/>
    <d v="2022-09-19T00:00:00"/>
    <x v="216"/>
    <d v="2022-09-19T00:00:00"/>
    <n v="-274.84"/>
    <n v="-274.84"/>
    <x v="0"/>
    <n v="1"/>
    <n v="-274.84"/>
    <n v="-274.84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6326bf15-c1d3-4d04-912e-6d0db48dbef4"/>
    <d v="2022-09-19T00:00:00"/>
    <x v="216"/>
    <d v="2022-09-19T00:00:00"/>
    <n v="0"/>
    <n v="0"/>
    <x v="3"/>
    <n v="7164.029151483603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db1f38d6-40cc-4eec-b6b7-b44e12bea3de"/>
    <d v="2022-09-19T00:00:00"/>
    <x v="216"/>
    <d v="2022-09-19T00:00:00"/>
    <n v="0"/>
    <n v="0"/>
    <x v="3"/>
    <n v="7164.029151483603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768a523f-5c46-4a97-9f1e-0b07f0de6d79"/>
    <d v="2022-09-19T00:00:00"/>
    <x v="216"/>
    <d v="2022-09-19T00:00:00"/>
    <n v="0.00036"/>
    <n v="0.00036"/>
    <x v="3"/>
    <n v="7164.029151483603"/>
    <n v="2.579050494534097"/>
    <n v="2.579050494534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cee0bc1072fde6126fe720ca3c5cb39b91762022e565b2f113905edc5f0f7958"/>
    <n v="1"/>
    <n v="1"/>
  </r>
  <r>
    <s v="907304bc-8985-473c-9f43-e888cdd715c9"/>
    <d v="2022-09-19T00:00:00"/>
    <x v="216"/>
    <d v="2022-09-19T00:00:00"/>
    <n v="0.00345"/>
    <n v="0.00345"/>
    <x v="3"/>
    <n v="7164.029151483603"/>
    <n v="24.71590057261843"/>
    <n v="24.7159005726184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2ea9f9e84108066ea1797dcb5e3ade4bc68f71f67182a074c41adf878b453a8"/>
    <n v="1"/>
    <n v="1"/>
  </r>
  <r>
    <s v="c0564082-1ae2-492e-af7e-4c36c10bfe2a"/>
    <d v="2022-09-19T00:00:00"/>
    <x v="216"/>
    <d v="2022-09-19T00:00:00"/>
    <n v="-0.00073124639787746"/>
    <n v="-0.00073124639787746"/>
    <x v="3"/>
    <n v="7164.029151483603"/>
    <n v="-5.238670511311501"/>
    <n v="-5.238670511311501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4d5c00ab-ffd5-47c5-8140-0749b943d38f"/>
    <d v="2022-09-19T00:00:00"/>
    <x v="216"/>
    <d v="2022-09-19T00:00:00"/>
    <n v="-3"/>
    <n v="-3"/>
    <x v="3"/>
    <n v="7164.029151483603"/>
    <n v="-21492.08745445081"/>
    <n v="-21492.08745445081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fbba1027-2b5c-4646-9a6d-930e92a2ebc2"/>
    <d v="2022-09-19T00:00:00"/>
    <x v="216"/>
    <d v="2022-09-19T00:00:00"/>
    <n v="-0.000849687081806024"/>
    <n v="-0.000849687081806024"/>
    <x v="3"/>
    <n v="7164.029151483603"/>
    <n v="-6.087183023697389"/>
    <n v="-6.087183023697389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75097cb6-3d15-457d-bf0a-dbc3112ed41e"/>
    <d v="2022-09-19T00:00:00"/>
    <x v="216"/>
    <d v="2022-09-19T00:00:00"/>
    <n v="3"/>
    <n v="3"/>
    <x v="3"/>
    <n v="7164.029151483603"/>
    <n v="21492.08745445081"/>
    <n v="21492.08745445081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f5c610ac-14ce-434a-988b-ba769d9b92eb"/>
    <d v="2022-09-19T00:00:00"/>
    <x v="216"/>
    <d v="2022-09-19T00:00:00"/>
    <n v="-3"/>
    <n v="-3"/>
    <x v="3"/>
    <n v="7164.029151483603"/>
    <n v="-21492.08745445081"/>
    <n v="-21492.08745445081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68fe103d-3fe7-4eca-a5ca-adda66c1a89f"/>
    <d v="2022-09-18T00:00:00"/>
    <x v="217"/>
    <d v="2022-09-18T00:00:00"/>
    <n v="0.00327675"/>
    <n v="0.00327675"/>
    <x v="3"/>
    <n v="7052.325581395348"/>
    <n v="23.10870784883721"/>
    <n v="23.1087078488372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0c573f9536b2865ff5bd00b4028c9247b6f437a4501d36dcc9cf4181799b6f0"/>
    <n v="1"/>
    <n v="1"/>
  </r>
  <r>
    <s v="288e7750-3dc3-40c8-a59b-bf9e4e09b5da"/>
    <d v="2022-09-18T00:00:00"/>
    <x v="217"/>
    <d v="2022-09-18T00:00:00"/>
    <n v="0.003"/>
    <n v="0.003"/>
    <x v="3"/>
    <n v="7052.325581395348"/>
    <n v="21.15697674418605"/>
    <n v="21.1569767441860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d5a1bb296ab72299add682c33b5e8ebdcfe3e80f5b711104533c962f831be68"/>
    <n v="1"/>
    <n v="1"/>
  </r>
  <r>
    <s v="4305"/>
    <d v="2022-09-17T00:00:00"/>
    <x v="218"/>
    <d v="2022-09-17T00:00:00"/>
    <n v="-39.78"/>
    <n v="-39.78"/>
    <x v="0"/>
    <n v="1"/>
    <n v="-39.78"/>
    <n v="-39.78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9522562-06ee-4455-8440-11791b3c7f84"/>
    <d v="2022-09-17T00:00:00"/>
    <x v="218"/>
    <d v="2022-09-17T00:00:00"/>
    <n v="0.0031875"/>
    <n v="0.0031875"/>
    <x v="3"/>
    <n v="7735.91363875724"/>
    <n v="24.6582247235387"/>
    <n v="24.65822472353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abc8315e8253cd11fdc3801704c0b7baab0d31f3306894ce8b3ff34de6667be"/>
    <n v="1"/>
    <n v="1"/>
  </r>
  <r>
    <s v="5254611c-45d7-4f2f-a461-3ba9120937ea"/>
    <d v="2022-09-17T00:00:00"/>
    <x v="218"/>
    <d v="2022-09-17T00:00:00"/>
    <n v="0.0031725"/>
    <n v="0.0031725"/>
    <x v="3"/>
    <n v="7735.91363875724"/>
    <n v="24.54218601895734"/>
    <n v="24.5421860189573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aba5d5a5e4ea7621a0241be73df692335bb244bca26aa226fe7db96b49bff48"/>
    <n v="1"/>
    <n v="1"/>
  </r>
  <r>
    <s v="7345ef78-60e1-41d4-97c6-7c81dfe5654f"/>
    <d v="2022-09-17T00:00:00"/>
    <x v="218"/>
    <d v="2022-09-17T00:00:00"/>
    <n v="0.000375"/>
    <n v="0.000375"/>
    <x v="3"/>
    <n v="7735.91363875724"/>
    <n v="2.900967614533965"/>
    <n v="2.90096761453396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0ceb5d7809f4670b315a69832a33bad45f2959aa1d46cfb64ef4f1343d4fdc8"/>
    <n v="1"/>
    <n v="1"/>
  </r>
  <r>
    <s v="4306"/>
    <d v="2022-09-16T00:00:00"/>
    <x v="219"/>
    <d v="2022-09-16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d390d90d-8be8-42b7-9909-2720f339b2bc"/>
    <d v="2022-09-16T00:00:00"/>
    <x v="219"/>
    <d v="2022-09-16T00:00:00"/>
    <n v="0.000675"/>
    <n v="0.000675"/>
    <x v="3"/>
    <n v="7555.163329820865"/>
    <n v="5.099735247629084"/>
    <n v="5.09973524762908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2c496b81b38d48980c92eefb71829690a15b48bbe3795225d1d0e69dc1a287e6"/>
    <n v="1"/>
    <n v="1"/>
  </r>
  <r>
    <s v="3f02331d-3e6c-4128-ae99-34ac89b915b6"/>
    <d v="2022-09-16T00:00:00"/>
    <x v="219"/>
    <d v="2022-09-16T00:00:00"/>
    <n v="0.00075"/>
    <n v="0.00075"/>
    <x v="3"/>
    <n v="7555.163329820865"/>
    <n v="5.666372497365649"/>
    <n v="5.66637249736564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580f672a5e750b80784375e8d70e105cb202d9f6beeb1765c7cb83c712002cf"/>
    <n v="1"/>
    <n v="1"/>
  </r>
  <r>
    <s v="c9ef5acf-10a4-4b5f-8700-9d73a575e565"/>
    <d v="2022-09-16T00:00:00"/>
    <x v="219"/>
    <d v="2022-09-16T00:00:00"/>
    <n v="0.002625"/>
    <n v="0.002625"/>
    <x v="3"/>
    <n v="7555.163329820865"/>
    <n v="19.83230374077977"/>
    <n v="19.8323037407797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51e79b92dbb08c54a31a3fc566b17fbb8dc600fde0cbcb74327abb9b47a2498"/>
    <n v="1"/>
    <n v="1"/>
  </r>
  <r>
    <s v="4577e3f2-79b4-40ee-8a55-6ac3a686921d"/>
    <d v="2022-09-15T00:00:00"/>
    <x v="220"/>
    <d v="2022-09-15T00:00:00"/>
    <n v="0.00285"/>
    <n v="0.00285"/>
    <x v="3"/>
    <n v="7754.133754607687"/>
    <n v="22.09928120063191"/>
    <n v="22.0992812006319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6c3ad3ec038214efd0c2d0034e3c95625088b64fbf9ebb7d1764f9ebb41c921"/>
    <n v="1"/>
    <n v="1"/>
  </r>
  <r>
    <s v="efe5bb4c-d922-46e7-9d70-a85b206c5646"/>
    <d v="2022-09-15T00:00:00"/>
    <x v="220"/>
    <d v="2022-09-15T00:00:00"/>
    <n v="0.002925"/>
    <n v="0.002925"/>
    <x v="3"/>
    <n v="7754.133754607687"/>
    <n v="22.68084123222749"/>
    <n v="22.6808412322274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0adff04419e9dd956cf02cab8d0d1ebd48c04e961619704b9c4d1d359c51362"/>
    <n v="1"/>
    <n v="1"/>
  </r>
  <r>
    <s v="ae64a924-b6e4-4731-a60b-202cabf4cc30"/>
    <d v="2022-09-15T00:00:00"/>
    <x v="220"/>
    <d v="2022-09-15T00:00:00"/>
    <n v="0.00318"/>
    <n v="0.00318"/>
    <x v="3"/>
    <n v="7754.133754607687"/>
    <n v="24.65814533965245"/>
    <n v="24.658145339652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8e0121a203f200324d1e033f405b2c5f7f16110cdf5e587502df6bf9351ec05"/>
    <n v="1"/>
    <n v="1"/>
  </r>
  <r>
    <s v="4307"/>
    <d v="2022-09-14T00:00:00"/>
    <x v="221"/>
    <d v="2022-09-14T00:00:00"/>
    <n v="-112.39"/>
    <n v="-112.39"/>
    <x v="0"/>
    <n v="1"/>
    <n v="-112.39"/>
    <n v="-112.3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8"/>
    <d v="2022-09-14T00:00:00"/>
    <x v="221"/>
    <d v="2022-09-14T00:00:00"/>
    <n v="-314.68"/>
    <n v="-314.68"/>
    <x v="0"/>
    <n v="1"/>
    <n v="-314.68"/>
    <n v="-314.68"/>
    <n v="1"/>
    <m/>
    <s v="Conta Simples"/>
    <s v="Webflow.Com"/>
    <n v="100"/>
    <m/>
    <s v="Webflow.Com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9"/>
    <d v="2022-09-13T00:00:00"/>
    <x v="222"/>
    <d v="2022-09-13T00:00:00"/>
    <n v="-80.27"/>
    <n v="-80.27"/>
    <x v="0"/>
    <n v="1"/>
    <n v="-80.27"/>
    <n v="-80.27"/>
    <n v="1"/>
    <m/>
    <s v="Mercado Pago"/>
    <s v="Lumx Studios S/A"/>
    <n v="100"/>
    <s v="Conselho"/>
    <s v="Lumx Studios S/A"/>
    <m/>
    <s v="Docsend By Dropbox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10"/>
    <d v="2022-09-13T00:00:00"/>
    <x v="222"/>
    <d v="2022-09-13T00:00:00"/>
    <n v="-14.16"/>
    <n v="-14.16"/>
    <x v="0"/>
    <n v="1"/>
    <n v="-14.16"/>
    <n v="-14.16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0779fb9-0f56-4fbe-a794-e338884999f1"/>
    <d v="2022-09-13T00:00:00"/>
    <x v="222"/>
    <d v="2022-09-13T00:00:00"/>
    <n v="0.003277425"/>
    <n v="0.003277425"/>
    <x v="3"/>
    <n v="8200.833333333332"/>
    <n v="26.8776161875"/>
    <n v="26.877616187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875ef9b6859e1352e98d0476169ba388249a7e7faba64a8f794308ce26abce5"/>
    <n v="1"/>
    <n v="1"/>
  </r>
  <r>
    <s v="2212228c-435b-4656-b039-eada4bb3d95e"/>
    <d v="2022-09-13T00:00:00"/>
    <x v="222"/>
    <d v="2022-09-13T00:00:00"/>
    <n v="0.0003975"/>
    <n v="0.0003975"/>
    <x v="3"/>
    <n v="8200.833333333332"/>
    <n v="3.25983125"/>
    <n v="3.2598312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71b0adbfbf4b9644704709a6898754278252f1ba79ad390f412870cabb02c48"/>
    <n v="1"/>
    <n v="1"/>
  </r>
  <r>
    <s v="777ebcbc-96ed-43b7-8fc5-63646bd060a8"/>
    <d v="2022-09-13T00:00:00"/>
    <x v="222"/>
    <d v="2022-09-13T00:00:00"/>
    <n v="0.000375"/>
    <n v="0.000375"/>
    <x v="3"/>
    <n v="8200.833333333332"/>
    <n v="3.075312499999999"/>
    <n v="3.0753124999999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3df306cbd89c1b43e2b31ec5dd5bcb956b8fe8f7444e843adda6c7b7cd481a5"/>
    <n v="1"/>
    <n v="1"/>
  </r>
  <r>
    <s v="746"/>
    <d v="2022-09-12T00:00:00"/>
    <x v="223"/>
    <d v="2022-09-1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7"/>
    <d v="2022-09-12T00:00:00"/>
    <x v="223"/>
    <d v="2022-09-12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4043c-3b33-4ea9-a002-306d6ea632c5"/>
    <d v="2022-09-12T00:00:00"/>
    <x v="223"/>
    <d v="2022-09-12T00:00:00"/>
    <n v="0.0032625"/>
    <n v="0.0032625"/>
    <x v="3"/>
    <n v="8757.806122448979"/>
    <n v="28.5723424744898"/>
    <n v="28.572342474489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f6b5c3c772ff4f0113299022e9315e66b265fe4f3fc607dbf2cfd985b2a373c"/>
    <n v="1"/>
    <n v="1"/>
  </r>
  <r>
    <s v="c504e19a-5730-4c7e-a512-1ce1978bfc2e"/>
    <d v="2022-09-12T00:00:00"/>
    <x v="223"/>
    <d v="2022-09-12T00:00:00"/>
    <n v="0.02912"/>
    <n v="0.02912"/>
    <x v="3"/>
    <n v="8757.806122448979"/>
    <n v="255.0273142857143"/>
    <n v="255.0273142857143"/>
    <n v="1"/>
    <m/>
    <s v="OpenSea Seaport"/>
    <s v="Ledger"/>
    <m/>
    <m/>
    <m/>
    <m/>
    <s v="Venda de NFT comprado por erro do Seamore"/>
    <m/>
    <s v="Ledger"/>
    <m/>
    <x v="138"/>
    <s v="Others"/>
    <s v="Technology &amp; Infrastructure"/>
    <s v="Operating Costs"/>
    <s v="Operating Costs"/>
    <x v="7"/>
    <m/>
    <s v="0x61b0fe216034b62778f95bb92ece2f3514a5797e43accc9a307d6fddf557fa99"/>
    <n v="1"/>
    <n v="1"/>
  </r>
  <r>
    <s v="75c0bf49-5f2a-4fe1-9a00-0d8ae82b38c9"/>
    <d v="2022-09-12T00:00:00"/>
    <x v="223"/>
    <d v="2022-09-12T00:00:00"/>
    <n v="0.003"/>
    <n v="0.003"/>
    <x v="3"/>
    <n v="8757.806122448979"/>
    <n v="26.27341836734694"/>
    <n v="26.2734183673469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3a2291f795cf62bea7b665d0986e09f06f36d92ba6d7cf2c00f3e6b1a5f1a7a"/>
    <n v="1"/>
    <n v="1"/>
  </r>
  <r>
    <s v="4311"/>
    <d v="2022-09-11T00:00:00"/>
    <x v="224"/>
    <d v="2022-09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312"/>
    <d v="2022-09-11T00:00:00"/>
    <x v="224"/>
    <d v="2022-09-11T00:00:00"/>
    <n v="-252.9"/>
    <n v="-252.9"/>
    <x v="0"/>
    <n v="1"/>
    <n v="-252.9"/>
    <n v="-252.9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13"/>
    <d v="2022-09-11T00:00:00"/>
    <x v="224"/>
    <d v="2022-09-11T00:00:00"/>
    <n v="-84.3"/>
    <n v="-84.3"/>
    <x v="0"/>
    <n v="1"/>
    <n v="-84.3"/>
    <n v="-84.3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5281f589-4293-40b0-af02-ed7d09e394b0"/>
    <d v="2022-09-11T00:00:00"/>
    <x v="224"/>
    <d v="2022-09-11T00:00:00"/>
    <n v="0.75"/>
    <n v="0.75"/>
    <x v="3"/>
    <n v="9122.457408363447"/>
    <n v="6841.843056272585"/>
    <n v="6841.843056272585"/>
    <n v="1"/>
    <m/>
    <s v="Zion Labs Pte. Ltd."/>
    <s v="Ledger"/>
    <m/>
    <m/>
    <m/>
    <m/>
    <s v="Utilização do Seamore pela Whale Together"/>
    <m/>
    <s v="Ledger"/>
    <m/>
    <x v="141"/>
    <s v="Utilização Plataforma"/>
    <s v="Recurrent"/>
    <s v="Operating Revenue"/>
    <s v="Operating Revenue"/>
    <x v="12"/>
    <m/>
    <s v="0xacec5914fe7a908f19fa6b1c7641fbf5849c5baaa3df4a60098fc05ca9059ce3"/>
    <n v="1"/>
    <n v="1"/>
  </r>
  <r>
    <s v="9a1bc04d-aa27-4707-9c21-f46664730119"/>
    <d v="2022-09-11T00:00:00"/>
    <x v="224"/>
    <d v="2022-09-11T00:00:00"/>
    <n v="-0.07058284125558838"/>
    <n v="-0.07058284125558838"/>
    <x v="3"/>
    <n v="9122.457408363447"/>
    <n v="-643.8889631153834"/>
    <n v="-643.8889631153834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042c1913dfc01242381cde9c68e2e105caa2f1487ace812d10f4a91a158fbc83"/>
    <n v="1"/>
    <n v="1"/>
  </r>
  <r>
    <s v="6b9e8dda-c853-4e82-abd0-8d71f233c804"/>
    <d v="2022-09-11T00:00:00"/>
    <x v="224"/>
    <d v="2022-09-11T00:00:00"/>
    <n v="-0.00030013878191331"/>
    <n v="-0.00030013878191331"/>
    <x v="3"/>
    <n v="9122.457408363447"/>
    <n v="-2.738003254602256"/>
    <n v="-2.73800325460225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c9eb220f88922a8f9ae52d5190968ceb6b1ba8dea3bac473f89459d95fbead"/>
    <n v="1"/>
    <n v="1"/>
  </r>
  <r>
    <s v="d6d5f6f8-5d35-44ed-b8eb-ddcb37152492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14a205cb1d90ed23deba0a5e20cc3c9525f1a1cb4715daed1619d8dfa9fb4513"/>
    <n v="1"/>
    <n v="1"/>
  </r>
  <r>
    <s v="6fafe538-ed2f-49b1-8c3b-521db7997d5b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d60665dcc0147669293dfeb4fa11c95d6371681f221fb79f5c39cf43315e0b36"/>
    <n v="1"/>
    <n v="1"/>
  </r>
  <r>
    <s v="5abaabb9-8abf-46e2-90bd-63782dce1889"/>
    <d v="2022-09-10T00:00:00"/>
    <x v="225"/>
    <d v="2022-09-10T00:00:00"/>
    <n v="0.001875"/>
    <n v="0.001875"/>
    <x v="3"/>
    <n v="9185.766045548655"/>
    <n v="17.22331133540373"/>
    <n v="17.2233113354037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f85587f7aac3117b34b6b99642f65ff8647417af44acfd4b8f0df9e7d14c6d4"/>
    <n v="1"/>
    <n v="1"/>
  </r>
  <r>
    <s v="4314"/>
    <d v="2022-09-09T00:00:00"/>
    <x v="226"/>
    <d v="2022-09-09T00:00:00"/>
    <n v="-2769.56"/>
    <n v="-2769.56"/>
    <x v="0"/>
    <n v="1"/>
    <n v="-2769.56"/>
    <n v="-2769.56"/>
    <n v="1"/>
    <m/>
    <s v="Cora"/>
    <s v="Lumx Studios S/A"/>
    <n v="100"/>
    <s v="Conselho"/>
    <s v="Lumx Studios S/A"/>
    <m/>
    <s v="Passagens Little Devil para O Rj"/>
    <m/>
    <s v="Cora"/>
    <m/>
    <x v="152"/>
    <s v="Despesa Comercial"/>
    <s v="Comercial"/>
    <s v="Operating Costs"/>
    <s v="Operating Costs"/>
    <x v="6"/>
    <m/>
    <m/>
    <n v="0"/>
    <n v="0"/>
  </r>
  <r>
    <s v="825d99c7-c085-48b1-83cc-d962f7b3018c"/>
    <d v="2022-09-09T00:00:00"/>
    <x v="226"/>
    <d v="2022-09-09T00:00:00"/>
    <n v="0.000375"/>
    <n v="0.000375"/>
    <x v="3"/>
    <n v="8885.529715762274"/>
    <n v="3.332073643410852"/>
    <n v="3.33207364341085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e50950287cda91fed35fcec4955d454e095f406b5bb9e03e3ca136fdf61cb2e"/>
    <n v="1"/>
    <n v="1"/>
  </r>
  <r>
    <s v="0c9b9181-6ce7-4720-bb26-67f48735232d"/>
    <d v="2022-09-09T00:00:00"/>
    <x v="226"/>
    <d v="2022-09-09T00:00:00"/>
    <n v="0.00225"/>
    <n v="0.00225"/>
    <x v="2"/>
    <n v="8851.524547803618"/>
    <n v="19.91593023255814"/>
    <n v="19.915930232558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73fd75219fc167c53c24f73ec5731616f46e81bb82329cabcf68efb859f0960"/>
    <n v="1"/>
    <n v="1"/>
  </r>
  <r>
    <s v="b236bc5f-ad73-414a-a06a-e961bc26422c"/>
    <d v="2022-09-09T00:00:00"/>
    <x v="226"/>
    <d v="2022-09-09T00:00:00"/>
    <n v="0.001875"/>
    <n v="0.001875"/>
    <x v="2"/>
    <n v="8851.524547803618"/>
    <n v="16.59660852713178"/>
    <n v="16.5966085271317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95e3802611de296c32c982e7b067fc509880ec601548e71284709c7becb5835"/>
    <n v="1"/>
    <n v="1"/>
  </r>
  <r>
    <s v="4315"/>
    <d v="2022-09-08T00:00:00"/>
    <x v="227"/>
    <d v="2022-09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316"/>
    <d v="2022-09-08T00:00:00"/>
    <x v="227"/>
    <d v="2022-09-08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 Fabiano"/>
    <m/>
    <s v="Cora"/>
    <m/>
    <x v="39"/>
    <s v="Despesas com Pessoal"/>
    <s v="People"/>
    <s v="People"/>
    <s v="People"/>
    <x v="9"/>
    <m/>
    <m/>
    <n v="0"/>
    <n v="0"/>
  </r>
  <r>
    <s v="4317"/>
    <d v="2022-09-08T00:00:00"/>
    <x v="227"/>
    <d v="2022-09-08T00:00:00"/>
    <n v="-1301.62"/>
    <n v="-1301.62"/>
    <x v="0"/>
    <n v="1"/>
    <n v="-1301.62"/>
    <n v="-1301.62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318"/>
    <d v="2022-09-08T00:00:00"/>
    <x v="227"/>
    <d v="2022-09-08T00:00:00"/>
    <n v="-430.1"/>
    <n v="-430.1"/>
    <x v="0"/>
    <n v="1"/>
    <n v="-430.1"/>
    <n v="-430.1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319"/>
    <d v="2022-09-08T00:00:00"/>
    <x v="227"/>
    <d v="2022-09-08T00:00:00"/>
    <n v="-1372.71"/>
    <n v="-1372.71"/>
    <x v="0"/>
    <n v="1"/>
    <n v="-1372.71"/>
    <n v="-1372.71"/>
    <n v="1"/>
    <m/>
    <s v="Cora"/>
    <s v="Ministério da Fazenda"/>
    <n v="100"/>
    <m/>
    <s v="Ministério da Fazenda"/>
    <m/>
    <s v="Imposto Referente a Venda de Nft"/>
    <m/>
    <s v="Cora"/>
    <m/>
    <x v="44"/>
    <s v="Impostos"/>
    <s v="Tax And Fees"/>
    <s v="Tax And Fees"/>
    <s v="Tax And Fees"/>
    <x v="13"/>
    <m/>
    <m/>
    <n v="0"/>
    <n v="0"/>
  </r>
  <r>
    <s v="80dbacce-93c7-4f6c-89e1-88ee99c5b36b"/>
    <d v="2022-09-08T00:00:00"/>
    <x v="227"/>
    <d v="2022-09-08T00:00:00"/>
    <n v="-0.00146590319026294"/>
    <n v="-0.00146590319026294"/>
    <x v="3"/>
    <n v="8540.992167101827"/>
    <n v="-12.52026766576535"/>
    <n v="-12.52026766576535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05fca5300bb613b701175ba0639ec664cabd4140a62b6a98e53be4b2c1483a1"/>
    <n v="1"/>
    <n v="1"/>
  </r>
  <r>
    <s v="4a7832c4-5926-4438-925f-1c19084ae0dd"/>
    <d v="2022-09-08T00:00:00"/>
    <x v="227"/>
    <d v="2022-09-08T00:00:00"/>
    <n v="0.003675"/>
    <n v="0.003675"/>
    <x v="3"/>
    <n v="8540.992167101827"/>
    <n v="31.38814621409922"/>
    <n v="31.3881462140992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57079866c6e21225b3203553034109bc56ead54c3362ccf2e6d4c6984cf7fa4"/>
    <n v="1"/>
    <n v="1"/>
  </r>
  <r>
    <s v="b9b61a47-6773-4087-9c62-8430125a545a"/>
    <d v="2022-09-08T00:00:00"/>
    <x v="227"/>
    <d v="2022-09-08T00:00:00"/>
    <n v="-0.001390980155113565"/>
    <n v="-0.001390980155113565"/>
    <x v="3"/>
    <n v="8540.992167101827"/>
    <n v="-11.88035060941904"/>
    <n v="-11.88035060941904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1de61d9d5fc03f594d64be2e8d0d74e73f92dad6242fb9e9ee2b82e5cfe564f"/>
    <n v="1"/>
    <n v="1"/>
  </r>
  <r>
    <s v="430"/>
    <d v="2022-09-07T00:00:00"/>
    <x v="228"/>
    <d v="2022-09-07T00:00:00"/>
    <n v="1000"/>
    <n v="1000"/>
    <x v="0"/>
    <n v="1"/>
    <n v="1000"/>
    <n v="1000"/>
    <n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39"/>
    <s v="Despesas com Pessoal"/>
    <s v="People"/>
    <s v="People"/>
    <s v="People"/>
    <x v="9"/>
    <m/>
    <m/>
    <n v="0"/>
    <n v="0"/>
  </r>
  <r>
    <s v="4320"/>
    <d v="2022-09-07T00:00:00"/>
    <x v="228"/>
    <d v="2022-09-07T00:00:00"/>
    <n v="-565.92"/>
    <n v="-565.92"/>
    <x v="0"/>
    <n v="1"/>
    <n v="-565.92"/>
    <n v="-565.92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e433b412-5e6f-476e-90db-07dc5b0a6afa"/>
    <d v="2022-09-07T00:00:00"/>
    <x v="228"/>
    <d v="2022-09-07T00:00:00"/>
    <n v="0.00037499925"/>
    <n v="0.00037499925"/>
    <x v="3"/>
    <n v="8556.430446194227"/>
    <n v="3.208655000000001"/>
    <n v="3.20865500000000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5e93552764e53d15007db0c348952fa57dd9e43cc904dbf986de1f14d6e0dd8"/>
    <n v="1"/>
    <n v="1"/>
  </r>
  <r>
    <s v="30555094-d3b3-4c9e-bffb-2e6c7d70524f"/>
    <d v="2022-09-07T00:00:00"/>
    <x v="228"/>
    <d v="2022-09-07T00:00:00"/>
    <n v="0.004125"/>
    <n v="0.004125"/>
    <x v="3"/>
    <n v="8556.430446194227"/>
    <n v="35.29527559055119"/>
    <n v="35.29527559055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6686ca7e4588b62a8e1b3e05dced4f6b8257e02c15c564f5037b8b724d26c58"/>
    <n v="1"/>
    <n v="1"/>
  </r>
  <r>
    <s v="429"/>
    <d v="2022-09-06T00:00:00"/>
    <x v="229"/>
    <d v="2022-09-06T00:00:00"/>
    <n v="1000"/>
    <n v="1000"/>
    <x v="0"/>
    <n v="1"/>
    <n v="1000"/>
    <n v="1000"/>
    <n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39"/>
    <s v="Despesas com Pessoal"/>
    <s v="People"/>
    <s v="People"/>
    <s v="People"/>
    <x v="9"/>
    <m/>
    <m/>
    <n v="0"/>
    <n v="0"/>
  </r>
  <r>
    <s v="4321"/>
    <d v="2022-09-06T00:00:00"/>
    <x v="229"/>
    <d v="2022-09-06T00:00:00"/>
    <n v="-84.89"/>
    <n v="-84.89"/>
    <x v="0"/>
    <n v="1"/>
    <n v="-84.89"/>
    <n v="-84.89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322"/>
    <d v="2022-09-06T00:00:00"/>
    <x v="229"/>
    <d v="2022-09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23"/>
    <d v="2022-09-06T00:00:00"/>
    <x v="229"/>
    <d v="2022-09-06T00:00:00"/>
    <n v="-3500"/>
    <n v="-3500"/>
    <x v="0"/>
    <n v="1"/>
    <n v="-3500"/>
    <n v="-3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4"/>
    <d v="2022-09-06T00:00:00"/>
    <x v="229"/>
    <d v="2022-09-06T00:00:00"/>
    <n v="-1000"/>
    <n v="-1000"/>
    <x v="0"/>
    <n v="1"/>
    <n v="-1000"/>
    <n v="-1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5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Acerto Prestação de Serviços"/>
    <m/>
    <s v="Cora"/>
    <m/>
    <x v="39"/>
    <s v="Despesas com Pessoal"/>
    <s v="People"/>
    <s v="People"/>
    <s v="People"/>
    <x v="9"/>
    <m/>
    <m/>
    <n v="0"/>
    <n v="0"/>
  </r>
  <r>
    <s v="4326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7"/>
    <d v="2022-09-06T00:00:00"/>
    <x v="229"/>
    <d v="2022-09-06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8"/>
    <d v="2022-09-06T00:00:00"/>
    <x v="229"/>
    <d v="2022-09-06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9"/>
    <d v="2022-09-06T00:00:00"/>
    <x v="229"/>
    <d v="2022-09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747"/>
    <d v="2022-09-06T00:00:00"/>
    <x v="229"/>
    <d v="2022-09-0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8"/>
    <d v="2022-09-06T00:00:00"/>
    <x v="229"/>
    <d v="2022-09-06T00:00:00"/>
    <n v="-20000"/>
    <n v="-20000"/>
    <x v="0"/>
    <n v="1"/>
    <n v="-20000"/>
    <n v="-20000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e3eaeaa6-d585-49c4-bb66-1696532effba"/>
    <d v="2022-09-06T00:00:00"/>
    <x v="229"/>
    <d v="2022-09-06T00:00:00"/>
    <n v="0.002625"/>
    <n v="0.002625"/>
    <x v="3"/>
    <n v="8200.420831141506"/>
    <n v="21.52610468174645"/>
    <n v="21.526104681746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189a2a07c9ee96945b319e1bdfde69c9aa3a2b40cd5ef6bbe42d82898e6e427"/>
    <n v="1"/>
    <n v="1"/>
  </r>
  <r>
    <s v="102ce52d-beab-4aee-add1-46dab0d54f9e"/>
    <d v="2022-09-06T00:00:00"/>
    <x v="229"/>
    <d v="2022-09-06T00:00:00"/>
    <n v="0.003"/>
    <n v="0.003"/>
    <x v="3"/>
    <n v="8200.420831141506"/>
    <n v="24.60126249342452"/>
    <n v="24.6012624934245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77690ac658875aa6c848aa99c7b44442837219c0e750bafd670783b55ef6b40"/>
    <n v="1"/>
    <n v="1"/>
  </r>
  <r>
    <s v="9a27f633-350f-4278-af84-a240aa7a06e4"/>
    <d v="2022-09-06T00:00:00"/>
    <x v="229"/>
    <d v="2022-09-06T00:00:00"/>
    <n v="0.0033"/>
    <n v="0.0033"/>
    <x v="3"/>
    <n v="8200.420831141506"/>
    <n v="27.06138874276697"/>
    <n v="27.0613887427669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5963dce29d0a3f4f18e0552fbfb0e46a906f712740c74785230b499d35ab822"/>
    <n v="1"/>
    <n v="1"/>
  </r>
  <r>
    <s v="b28bd28e-2cb8-44d3-8ef4-da0dbd50ea0b"/>
    <d v="2022-09-06T00:00:00"/>
    <x v="229"/>
    <d v="2022-09-06T00:00:00"/>
    <n v="0.0028875"/>
    <n v="0.0028875"/>
    <x v="3"/>
    <n v="8200.420831141506"/>
    <n v="23.6787151499211"/>
    <n v="23.678715149921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8c1a10e99f0ce7d11b871799126118cb6ca0b9f6ccc6c812c70fdbab640f46a"/>
    <n v="1"/>
    <n v="1"/>
  </r>
  <r>
    <s v="ad30f19b-ce86-45ca-a64a-d4d2a6129f08"/>
    <d v="2022-09-06T00:00:00"/>
    <x v="229"/>
    <d v="2022-09-06T00:00:00"/>
    <n v="0.0027"/>
    <n v="0.0027"/>
    <x v="3"/>
    <n v="8200.420831141506"/>
    <n v="22.14113624408207"/>
    <n v="22.1411362440820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5eb07c15c9450269de8d761a596de18d068728f4b1dca7bc971a87ba71a811c"/>
    <n v="1"/>
    <n v="1"/>
  </r>
  <r>
    <s v="a6a1a815-8a2d-47e0-9245-1227c81708b5"/>
    <d v="2022-09-06T00:00:00"/>
    <x v="229"/>
    <d v="2022-09-06T00:00:00"/>
    <n v="0.0037425"/>
    <n v="0.0037425"/>
    <x v="3"/>
    <n v="8200.420831141506"/>
    <n v="30.69007496054709"/>
    <n v="30.690074960547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f6fbc5aaf8db6c781eb7a30d0afe8fa3300318771083e3be9c4e5bc67b8be62"/>
    <n v="1"/>
    <n v="1"/>
  </r>
  <r>
    <s v="4330"/>
    <d v="2022-09-05T00:00:00"/>
    <x v="230"/>
    <d v="2022-09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1"/>
    <d v="2022-09-05T00:00:00"/>
    <x v="230"/>
    <d v="2022-09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2"/>
    <d v="2022-09-05T00:00:00"/>
    <x v="230"/>
    <d v="2022-09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333"/>
    <d v="2022-09-05T00:00:00"/>
    <x v="230"/>
    <d v="2022-09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4"/>
    <d v="2022-09-05T00:00:00"/>
    <x v="230"/>
    <d v="2022-09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5"/>
    <d v="2022-09-05T00:00:00"/>
    <x v="230"/>
    <d v="2022-09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6"/>
    <d v="2022-09-05T00:00:00"/>
    <x v="230"/>
    <d v="2022-09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7"/>
    <d v="2022-09-05T00:00:00"/>
    <x v="230"/>
    <d v="2022-09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8"/>
    <d v="2022-09-05T00:00:00"/>
    <x v="230"/>
    <d v="2022-09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39"/>
    <d v="2022-09-05T00:00:00"/>
    <x v="230"/>
    <d v="2022-09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0"/>
    <d v="2022-09-05T00:00:00"/>
    <x v="230"/>
    <d v="2022-09-05T00:00:00"/>
    <n v="-643.15"/>
    <n v="-643.15"/>
    <x v="0"/>
    <n v="1"/>
    <n v="-643.15"/>
    <n v="-643.15"/>
    <n v="1"/>
    <m/>
    <s v="Cora"/>
    <s v="Mongodb Servicos de Software no Brasil Ltda."/>
    <n v="100"/>
    <m/>
    <s v="Mongodb Servicos de Software no Brasil Ltda."/>
    <m/>
    <s v="- Baixa por Conciliação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341"/>
    <d v="2022-09-05T00:00:00"/>
    <x v="230"/>
    <d v="2022-09-0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42"/>
    <d v="2022-09-05T00:00:00"/>
    <x v="230"/>
    <d v="2022-09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3"/>
    <d v="2022-09-05T00:00:00"/>
    <x v="230"/>
    <d v="2022-09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344"/>
    <d v="2022-09-05T00:00:00"/>
    <x v="230"/>
    <d v="2022-09-05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345"/>
    <d v="2022-09-05T00:00:00"/>
    <x v="230"/>
    <d v="2022-09-05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6"/>
    <d v="2022-09-05T00:00:00"/>
    <x v="230"/>
    <d v="2022-09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7"/>
    <d v="2022-09-05T00:00:00"/>
    <x v="230"/>
    <d v="2022-09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8"/>
    <d v="2022-09-05T00:00:00"/>
    <x v="230"/>
    <d v="2022-09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9"/>
    <d v="2022-09-05T00:00:00"/>
    <x v="230"/>
    <d v="2022-09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350"/>
    <d v="2022-09-05T00:00:00"/>
    <x v="230"/>
    <d v="2022-09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1"/>
    <d v="2022-09-05T00:00:00"/>
    <x v="230"/>
    <d v="2022-09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2"/>
    <d v="2022-09-05T00:00:00"/>
    <x v="230"/>
    <d v="2022-09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3"/>
    <d v="2022-09-05T00:00:00"/>
    <x v="230"/>
    <d v="2022-09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354"/>
    <d v="2022-09-05T00:00:00"/>
    <x v="230"/>
    <d v="2022-09-05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5"/>
    <d v="2022-09-05T00:00:00"/>
    <x v="230"/>
    <d v="2022-09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f615088b-dc08-4a86-bd34-b7fc12e89c30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106c735d0b807bf33b6de6cbe5e8fcee007cfae12ccf8f0684699f5942275fa"/>
    <n v="1"/>
    <n v="1"/>
  </r>
  <r>
    <s v="bb2746d2-f43c-4958-8913-7cef4644e686"/>
    <d v="2022-09-05T00:00:00"/>
    <x v="230"/>
    <d v="2022-09-05T00:00:00"/>
    <n v="0.002625"/>
    <n v="0.002625"/>
    <x v="3"/>
    <n v="8372.153209109731"/>
    <n v="21.97690217391304"/>
    <n v="21.9769021739130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7c88a5e8fa3de8a3063bd0f6f3e9325b530afead22ae85c3376948c1e80edd9"/>
    <n v="1"/>
    <n v="1"/>
  </r>
  <r>
    <s v="4eb261c1-9b8e-468f-98b5-5206221e8c7c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fc14bde0137f72d2866edccb6519b89481a5e1020a71ee09b1b043dbca631a9"/>
    <n v="1"/>
    <n v="1"/>
  </r>
  <r>
    <s v="4356"/>
    <d v="2022-09-04T00:00:00"/>
    <x v="231"/>
    <d v="2022-09-04T00:00:00"/>
    <n v="0"/>
    <n v="0"/>
    <x v="0"/>
    <n v="1"/>
    <n v="0"/>
    <n v="0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acef104f-120e-47e7-bf15-f52fb7338d20"/>
    <d v="2022-09-04T00:00:00"/>
    <x v="231"/>
    <d v="2022-09-04T00:00:00"/>
    <n v="0.002925"/>
    <n v="0.002925"/>
    <x v="3"/>
    <n v="8202.90909090909"/>
    <n v="23.99350909090909"/>
    <n v="23.993509090909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1a80d37fafe53bf0851c15a2d3e6affd36fd38c8b305599e301b1a5f3603cd7"/>
    <n v="1"/>
    <n v="1"/>
  </r>
  <r>
    <s v="28cc75bb-f597-4fd6-a284-0dc373caa517"/>
    <d v="2022-09-04T00:00:00"/>
    <x v="231"/>
    <d v="2022-09-04T00:00:00"/>
    <n v="0.002415"/>
    <n v="0.002415"/>
    <x v="2"/>
    <n v="8207.792207792209"/>
    <n v="19.82181818181818"/>
    <n v="19.8218181818181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fba4c2379c1f2cc69578e23c50e26a818807b370a34e20d3bcc00b8438016a4"/>
    <n v="1"/>
    <n v="1"/>
  </r>
  <r>
    <s v="a7c0a4c1-9d54-4b4d-9211-c28ecd5b85f7"/>
    <d v="2022-09-04T00:00:00"/>
    <x v="231"/>
    <d v="2022-09-04T00:00:00"/>
    <n v="0.002625"/>
    <n v="0.002625"/>
    <x v="2"/>
    <n v="8207.792207792209"/>
    <n v="21.54545454545455"/>
    <n v="21.5454545454545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a60c9c54f55549876fda3641fb17096da7ff52c023d323f09605c34da12141e"/>
    <n v="1"/>
    <n v="1"/>
  </r>
  <r>
    <s v="29efe48e-3108-4bd9-8723-da6119235848"/>
    <d v="2022-09-04T00:00:00"/>
    <x v="231"/>
    <d v="2022-09-04T00:00:00"/>
    <n v="0.0024"/>
    <n v="0.0024"/>
    <x v="2"/>
    <n v="8207.792207792209"/>
    <n v="19.6987012987013"/>
    <n v="19.698701298701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c001c611ffb52654495d4fc880339d5b345aa43991c69d7317a6abd38a5e09c"/>
    <n v="1"/>
    <n v="1"/>
  </r>
  <r>
    <s v="4357"/>
    <d v="2022-09-03T00:00:00"/>
    <x v="232"/>
    <d v="2022-09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58"/>
    <d v="2022-09-02T00:00:00"/>
    <x v="233"/>
    <d v="2022-09-02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359"/>
    <d v="2022-09-02T00:00:00"/>
    <x v="233"/>
    <d v="2022-09-02T00:00:00"/>
    <n v="-3600"/>
    <n v="-3600"/>
    <x v="0"/>
    <n v="1"/>
    <n v="-3600"/>
    <n v="-3600"/>
    <n v="1"/>
    <m/>
    <s v="Cora"/>
    <s v="Ministério da Economia"/>
    <n v="100"/>
    <m/>
    <s v="Ministério da Economia"/>
    <m/>
    <s v="Iss Prestação de Serviço Fitdance"/>
    <m/>
    <s v="Cora"/>
    <m/>
    <x v="47"/>
    <s v="Impostos"/>
    <s v="Tax And Fees"/>
    <s v="Tax And Fees"/>
    <s v="Tax And Fees"/>
    <x v="13"/>
    <m/>
    <m/>
    <n v="0"/>
    <n v="0"/>
  </r>
  <r>
    <s v="4360"/>
    <d v="2022-09-02T00:00:00"/>
    <x v="233"/>
    <d v="2022-09-02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1"/>
    <s v="Corporate/Societário"/>
    <s v="Legal"/>
    <s v="Operating Costs"/>
    <s v="Operating Costs"/>
    <x v="1"/>
    <m/>
    <m/>
    <n v="0"/>
    <n v="0"/>
  </r>
  <r>
    <s v="441"/>
    <d v="2022-09-02T00:00:00"/>
    <x v="233"/>
    <d v="2022-09-02T00:00:00"/>
    <n v="1053.02"/>
    <n v="1053.02"/>
    <x v="0"/>
    <n v="1"/>
    <n v="1053.02"/>
    <n v="1053.02"/>
    <n v="1"/>
    <m/>
    <s v="Lumx Studios S/A"/>
    <s v="Mercado Pago"/>
    <n v="100"/>
    <s v="Lumx"/>
    <s v="Lumx Studios S/A"/>
    <m/>
    <s v="Estorno - 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748"/>
    <d v="2022-09-02T00:00:00"/>
    <x v="233"/>
    <d v="2022-09-02T00:00:00"/>
    <n v="140383.23"/>
    <n v="140383.23"/>
    <x v="0"/>
    <n v="1"/>
    <n v="140383.23"/>
    <n v="140383.23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9"/>
    <d v="2022-09-02T00:00:00"/>
    <x v="233"/>
    <d v="2022-09-02T00:00:00"/>
    <n v="-140383.23"/>
    <n v="-140383.23"/>
    <x v="0"/>
    <n v="1"/>
    <n v="-140383.23"/>
    <n v="-140383.2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3d08234b-b876-409c-99e1-725999ef1e0a"/>
    <d v="2022-09-02T00:00:00"/>
    <x v="233"/>
    <d v="2022-09-02T00:00:00"/>
    <n v="0.002775"/>
    <n v="0.002775"/>
    <x v="3"/>
    <n v="8186.545454545455"/>
    <n v="22.71766363636364"/>
    <n v="22.717663636363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60429a92f4a4cd207f78ee049408131d0209e72f04f98c3d3145cc7dfc85d7c"/>
    <n v="1"/>
    <n v="1"/>
  </r>
  <r>
    <s v="ed79f2ee-58ae-4d12-a790-c2d5db49ac39"/>
    <d v="2022-09-02T00:00:00"/>
    <x v="233"/>
    <d v="2022-09-02T00:00:00"/>
    <n v="-0.01171969421131"/>
    <n v="-0.01171969421131"/>
    <x v="3"/>
    <n v="8186.545454545455"/>
    <n v="-95.94380937426256"/>
    <n v="-95.94380937426256"/>
    <n v="1"/>
    <m/>
    <s v="Ledger"/>
    <s v="Bruno Leão - Pessoal"/>
    <m/>
    <m/>
    <m/>
    <m/>
    <s v="Teste do Sniping Bot"/>
    <m/>
    <s v="Ledger"/>
    <m/>
    <x v="61"/>
    <s v="Blockchain"/>
    <s v="Technology &amp; Infrastructure"/>
    <s v="Operating Costs"/>
    <s v="Operating Costs"/>
    <x v="7"/>
    <m/>
    <s v="0x3c8a90ade48e187e1e4519eb7f80a1f5e638972bb019886fef155ef51f45dbe8"/>
    <n v="1"/>
    <n v="1"/>
  </r>
  <r>
    <s v="cdf9e54d-a903-4708-8563-548f003d2ce3"/>
    <d v="2022-09-02T00:00:00"/>
    <x v="233"/>
    <d v="2022-09-02T00:00:00"/>
    <n v="-0.001406257475483164"/>
    <n v="-0.001406257475483164"/>
    <x v="3"/>
    <n v="8186.545454545455"/>
    <n v="-11.51239074383726"/>
    <n v="-11.51239074383726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f8413f031c9d75279462a73a44cb7455c0fdb6ffe03ba00972a9916ff6e4305"/>
    <n v="1"/>
    <n v="1"/>
  </r>
  <r>
    <s v="38a6eefc-0bee-46ad-8ab5-9d4ecfba7211"/>
    <d v="2022-09-02T00:00:00"/>
    <x v="233"/>
    <d v="2022-09-02T00:00:00"/>
    <n v="0.0028875"/>
    <n v="0.0028875"/>
    <x v="3"/>
    <n v="8186.545454545455"/>
    <n v="23.63865"/>
    <n v="23.6386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a408b1d8550085101a6f56d0c0b2caae9a3b1559d4c687be79caef2ac0521d6"/>
    <n v="1"/>
    <n v="1"/>
  </r>
  <r>
    <s v="4361"/>
    <d v="2022-09-01T00:00:00"/>
    <x v="234"/>
    <d v="2022-09-01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4362"/>
    <d v="2022-09-01T00:00:00"/>
    <x v="234"/>
    <d v="2022-09-01T00:00:00"/>
    <n v="-1783.74"/>
    <n v="-1783.74"/>
    <x v="0"/>
    <n v="1"/>
    <n v="-1783.74"/>
    <n v="-1783.7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363"/>
    <d v="2022-09-01T00:00:00"/>
    <x v="234"/>
    <d v="2022-09-01T00:00:00"/>
    <n v="-112.58"/>
    <n v="-112.58"/>
    <x v="0"/>
    <n v="1"/>
    <n v="-112.58"/>
    <n v="-112.58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64"/>
    <d v="2022-09-01T00:00:00"/>
    <x v="234"/>
    <d v="2022-09-01T00:00:00"/>
    <n v="-225.16"/>
    <n v="-225.16"/>
    <x v="0"/>
    <n v="1"/>
    <n v="-225.16"/>
    <n v="-225.16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22"/>
    <d v="2022-08-31T00:00:00"/>
    <x v="235"/>
    <d v="2022-08-31T00:00:00"/>
    <n v="1.2"/>
    <n v="1.2"/>
    <x v="0"/>
    <n v="1"/>
    <n v="1.2"/>
    <n v="1.2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5"/>
    <d v="2022-08-31T00:00:00"/>
    <x v="235"/>
    <d v="2022-08-31T00:00:00"/>
    <n v="298.7"/>
    <n v="298.7"/>
    <x v="0"/>
    <n v="1"/>
    <n v="298.7"/>
    <n v="298.7"/>
    <n v="1"/>
    <m/>
    <s v="Lumx Studios S/A"/>
    <s v="Mercado Pago"/>
    <n v="100"/>
    <s v="Comercial"/>
    <s v="Lumx Studios S/A"/>
    <m/>
    <s v="Agrupado de Reembolsos Uber (Ago/22)"/>
    <m/>
    <s v="Mercado Pago"/>
    <m/>
    <x v="59"/>
    <s v="Despesa Comercial"/>
    <s v="Comercial"/>
    <s v="Operating Costs"/>
    <s v="Operating Costs"/>
    <x v="6"/>
    <m/>
    <m/>
    <n v="0"/>
    <n v="0"/>
  </r>
  <r>
    <s v="4365"/>
    <d v="2022-08-31T00:00:00"/>
    <x v="235"/>
    <d v="2022-08-31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6"/>
    <d v="2022-08-31T00:00:00"/>
    <x v="235"/>
    <d v="2022-08-31T00:00:00"/>
    <n v="-50"/>
    <n v="-50"/>
    <x v="0"/>
    <n v="1"/>
    <n v="-50"/>
    <n v="-50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7"/>
    <d v="2022-08-31T00:00:00"/>
    <x v="235"/>
    <d v="2022-08-31T00:00:00"/>
    <n v="-109.84"/>
    <n v="-109.84"/>
    <x v="0"/>
    <n v="1"/>
    <n v="-109.84"/>
    <n v="-109.84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68"/>
    <d v="2022-08-31T00:00:00"/>
    <x v="235"/>
    <d v="2022-08-31T00:00:00"/>
    <n v="-307.53"/>
    <n v="-307.53"/>
    <x v="0"/>
    <n v="1"/>
    <n v="-307.53"/>
    <n v="-307.53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c97fbbb-bd26-4eb3-adfd-3fcb89ae0c5e"/>
    <d v="2022-08-31T00:00:00"/>
    <x v="235"/>
    <d v="2022-08-31T00:00:00"/>
    <n v="0.002625"/>
    <n v="0.002625"/>
    <x v="2"/>
    <n v="8017.942088934851"/>
    <n v="21.04709798345398"/>
    <n v="21.04709798345398"/>
    <n v="1"/>
    <m/>
    <m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1d7eccdebfba9376d004df0237d61c694297b063133d1f70965c895b9675907"/>
    <n v="1"/>
    <n v="1"/>
  </r>
  <r>
    <s v="4369"/>
    <d v="2022-08-30T00:00:00"/>
    <x v="236"/>
    <d v="2022-08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370"/>
    <d v="2022-08-30T00:00:00"/>
    <x v="236"/>
    <d v="2022-08-30T00:00:00"/>
    <n v="-4324.78"/>
    <n v="-4324.78"/>
    <x v="0"/>
    <n v="1"/>
    <n v="-4324.78"/>
    <n v="-4324.78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31f5b66d-20c6-4cdb-ae91-7ee0adc275a1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e1799741205ffb1b4fb78dc766e07f6abf8b145a619e2c6617667dcc758fd6c"/>
    <n v="1"/>
    <n v="1"/>
  </r>
  <r>
    <s v="312c7085-ada2-4df6-86f2-e80fadaee298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1e7708ccbef9aa9a266422681adbccd4a481a79d7e34fb065dd7d3b29bddf3e2"/>
    <n v="1"/>
    <n v="1"/>
  </r>
  <r>
    <s v="9027c438-2e19-4a7b-9da6-65e0a125d3ac"/>
    <d v="2022-08-30T00:00:00"/>
    <x v="236"/>
    <d v="2022-08-30T00:00:00"/>
    <n v="0.000367425"/>
    <n v="0.000367425"/>
    <x v="3"/>
    <n v="7838.66323907455"/>
    <n v="2.880120840616966"/>
    <n v="2.880120840616966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c96f8aad9f0b98cfa326c18c3e9f38b5e5cd6626fead440ce696597aa81c7406"/>
    <n v="1"/>
    <n v="1"/>
  </r>
  <r>
    <s v="4371"/>
    <d v="2022-08-29T00:00:00"/>
    <x v="237"/>
    <d v="2022-08-29T00:00:00"/>
    <n v="-253.11"/>
    <n v="-253.11"/>
    <x v="0"/>
    <n v="1"/>
    <n v="-253.11"/>
    <n v="-253.11"/>
    <n v="1"/>
    <m/>
    <s v="Mercado Pago"/>
    <s v="Lumx Studios S/A"/>
    <n v="100"/>
    <s v="Conselho"/>
    <s v="Lumx Studios S/A"/>
    <m/>
    <s v="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fc8a7a56-e207-46b9-883e-d71b0cc3d3bd"/>
    <d v="2022-08-29T00:00:00"/>
    <x v="237"/>
    <d v="2022-08-29T00:00:00"/>
    <n v="-0.002156031778979904"/>
    <n v="-0.002156031778979904"/>
    <x v="3"/>
    <n v="7848.331648129424"/>
    <n v="-16.92125244534077"/>
    <n v="-16.9212524453407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e85103d4ef1b357b8ec419bca244b664c6ff78364bf99288f207aed7b29c804"/>
    <n v="1"/>
    <n v="1"/>
  </r>
  <r>
    <s v="8e667d1a-cb94-4ce0-b12e-ed01a3f515d0"/>
    <d v="2022-08-29T00:00:00"/>
    <x v="237"/>
    <d v="2022-08-29T00:00:00"/>
    <n v="0.00426"/>
    <n v="0.00426"/>
    <x v="3"/>
    <n v="7848.331648129424"/>
    <n v="33.43389282103134"/>
    <n v="33.4338928210313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a85c980106ca8d4b8d0a7fd5a2e5b673e05b580f55b49ecdeca553a5dbb67c3"/>
    <n v="1"/>
    <n v="1"/>
  </r>
  <r>
    <s v="4372"/>
    <d v="2022-08-28T00:00:00"/>
    <x v="238"/>
    <d v="2022-08-28T00:00:00"/>
    <n v="-1113.62"/>
    <n v="-1113.62"/>
    <x v="0"/>
    <n v="1"/>
    <n v="-1113.62"/>
    <n v="-1113.62"/>
    <n v="1"/>
    <m/>
    <s v="Mercado Pago"/>
    <s v="Lumx Studios S/A"/>
    <n v="100"/>
    <s v="Conselho"/>
    <s v="Lumx Studios S/A"/>
    <m/>
    <s v="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2ea2db4d-8c5f-49e9-aa6c-be26430eb41a"/>
    <d v="2022-08-27T00:00:00"/>
    <x v="239"/>
    <d v="2022-08-27T00:00:00"/>
    <n v="0.00045"/>
    <n v="0.00045"/>
    <x v="3"/>
    <n v="7612.353241449719"/>
    <n v="3.425558958652374"/>
    <n v="3.4255589586523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00fac0d2a7598690946f8381ae795bcfea777b94ddb5bb6f931963f4911b611"/>
    <n v="1"/>
    <n v="1"/>
  </r>
  <r>
    <s v="288ef215-a5b6-477d-9a92-0a3cd5fa9828"/>
    <d v="2022-08-27T00:00:00"/>
    <x v="239"/>
    <d v="2022-08-27T00:00:00"/>
    <n v="0.00315"/>
    <n v="0.00315"/>
    <x v="2"/>
    <n v="7618.938233792751"/>
    <n v="23.99965543644717"/>
    <n v="23.9996554364471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3e8d6b0e58664e2722b5991bbdb92237a060dc7a500312e479853dc1ddb25d"/>
    <n v="1"/>
    <n v="1"/>
  </r>
  <r>
    <s v="4373"/>
    <d v="2022-08-26T00:00:00"/>
    <x v="240"/>
    <d v="2022-08-26T00:00:00"/>
    <n v="-17.17"/>
    <n v="-17.17"/>
    <x v="0"/>
    <n v="1"/>
    <n v="-17.17"/>
    <n v="-17.17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4"/>
    <d v="2022-08-26T00:00:00"/>
    <x v="240"/>
    <d v="2022-08-26T00:00:00"/>
    <n v="-24.9"/>
    <n v="-24.9"/>
    <x v="0"/>
    <n v="1"/>
    <n v="-24.9"/>
    <n v="-24.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5f73d83-52c7-4ffd-b1f1-0cb055e381bf"/>
    <d v="2022-08-26T00:00:00"/>
    <x v="240"/>
    <d v="2022-08-26T00:00:00"/>
    <n v="0.000375"/>
    <n v="0.000375"/>
    <x v="3"/>
    <n v="7690.413054563997"/>
    <n v="2.883904895461499"/>
    <n v="2.88390489546149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0cf94fa653a341e962bea041c5b17353ed500e6e92515e2c56cf4669389a8"/>
    <n v="1"/>
    <n v="1"/>
  </r>
  <r>
    <s v="4375"/>
    <d v="2022-08-25T00:00:00"/>
    <x v="241"/>
    <d v="2022-08-25T00:00:00"/>
    <n v="-16.97"/>
    <n v="-16.97"/>
    <x v="0"/>
    <n v="1"/>
    <n v="-16.97"/>
    <n v="-16.97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6"/>
    <d v="2022-08-25T00:00:00"/>
    <x v="241"/>
    <d v="2022-08-25T00:00:00"/>
    <n v="-25.21"/>
    <n v="-25.21"/>
    <x v="0"/>
    <n v="1"/>
    <n v="-25.21"/>
    <n v="-25.21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7"/>
    <d v="2022-08-25T00:00:00"/>
    <x v="241"/>
    <d v="2022-08-25T00:00:00"/>
    <n v="-54.96"/>
    <n v="-54.96"/>
    <x v="0"/>
    <n v="1"/>
    <n v="-54.96"/>
    <n v="-54.96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8"/>
    <d v="2022-08-25T00:00:00"/>
    <x v="241"/>
    <d v="2022-08-25T00:00:00"/>
    <n v="-24.99"/>
    <n v="-24.99"/>
    <x v="0"/>
    <n v="1"/>
    <n v="-24.99"/>
    <n v="-24.9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9"/>
    <d v="2022-08-24T00:00:00"/>
    <x v="242"/>
    <d v="2022-08-24T00:00:00"/>
    <n v="-54"/>
    <n v="-54"/>
    <x v="0"/>
    <n v="1"/>
    <n v="-54"/>
    <n v="-5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380"/>
    <d v="2022-08-24T00:00:00"/>
    <x v="242"/>
    <d v="2022-08-2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81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2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3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4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749"/>
    <d v="2022-08-24T00:00:00"/>
    <x v="242"/>
    <d v="2022-08-24T00:00:00"/>
    <n v="1500"/>
    <n v="1500"/>
    <x v="0"/>
    <n v="1"/>
    <n v="1500"/>
    <n v="1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0"/>
    <d v="2022-08-24T00:00:00"/>
    <x v="242"/>
    <d v="2022-08-24T00:00:00"/>
    <n v="-1500"/>
    <n v="-1500"/>
    <x v="0"/>
    <n v="1"/>
    <n v="-1500"/>
    <n v="-1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855deb3b-4af3-4e94-8a04-1b039218e84f"/>
    <d v="2022-08-24T00:00:00"/>
    <x v="242"/>
    <d v="2022-08-24T00:00:00"/>
    <n v="7.5e-07"/>
    <n v="7.5e-07"/>
    <x v="3"/>
    <n v="8508.063687724703"/>
    <n v="0.006381047765793527"/>
    <n v="0.006381047765793527"/>
    <n v="1"/>
    <m/>
    <s v="OpenSea Seaport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62348a5a9b9ea42b208f7a253c5c307f4c02acc8bbb530959f3ef6ecd7551c43"/>
    <n v="1"/>
    <n v="1"/>
  </r>
  <r>
    <s v="cadafacb-1f7c-48b2-ad29-fe8b3196a972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bb6417e1e68c5b6360f8958dc891611e71fe08c8e0bb4223acfb2b04292a919"/>
    <n v="1"/>
    <n v="1"/>
  </r>
  <r>
    <s v="f63a5285-9271-4df0-a053-e796539c982e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a8b36da563c90a83c51ec823fac0c98da610086dfd5c0083868fb73aa531f69"/>
    <n v="1"/>
    <n v="1"/>
  </r>
  <r>
    <s v="4385"/>
    <d v="2022-08-23T00:00:00"/>
    <x v="243"/>
    <d v="2022-08-23T00:00:00"/>
    <n v="-64"/>
    <n v="-64"/>
    <x v="0"/>
    <n v="1"/>
    <n v="-64"/>
    <n v="-64"/>
    <n v="1"/>
    <m/>
    <s v="Btg - Conta Corrente"/>
    <s v="Michel Ruthenberg Goldberg"/>
    <n v="100"/>
    <s v="Financeiro"/>
    <s v="Michel Ruthenberg Goldberg"/>
    <m/>
    <s v="Despesa Comercial Jf"/>
    <m/>
    <s v="Btg - Conta Corrente"/>
    <m/>
    <x v="54"/>
    <s v="Despesa Comercial"/>
    <s v="Comercial"/>
    <s v="Operating Costs"/>
    <s v="Operating Costs"/>
    <x v="6"/>
    <m/>
    <m/>
    <n v="0"/>
    <n v="0"/>
  </r>
  <r>
    <s v="4386"/>
    <d v="2022-08-23T00:00:00"/>
    <x v="243"/>
    <d v="2022-08-23T00:00:00"/>
    <n v="-84.09999999999999"/>
    <n v="-84.09999999999999"/>
    <x v="0"/>
    <n v="1"/>
    <n v="-84.09999999999999"/>
    <n v="-84.0999999999999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7"/>
    <d v="2022-08-23T00:00:00"/>
    <x v="243"/>
    <d v="2022-08-23T00:00:00"/>
    <n v="-259.9"/>
    <n v="-259.9"/>
    <x v="0"/>
    <n v="1"/>
    <n v="-259.9"/>
    <n v="-259.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8"/>
    <d v="2022-08-23T00:00:00"/>
    <x v="243"/>
    <d v="2022-08-23T00:00:00"/>
    <n v="-228.92"/>
    <n v="-228.92"/>
    <x v="0"/>
    <n v="1"/>
    <n v="-228.92"/>
    <n v="-228.92"/>
    <n v="1"/>
    <m/>
    <s v="Btg - Conta Corrente"/>
    <s v="Michel Ruthenberg Goldberg"/>
    <n v="100"/>
    <s v="Financeiro"/>
    <s v="Michel Ruthenberg Goldberg"/>
    <m/>
    <s v="Gasolina - Viagem Jf"/>
    <m/>
    <s v="Btg - Conta Corrente"/>
    <m/>
    <x v="154"/>
    <s v="Despesa Comercial"/>
    <s v="Comercial"/>
    <s v="Operating Costs"/>
    <s v="Operating Costs"/>
    <x v="6"/>
    <m/>
    <m/>
    <n v="0"/>
    <n v="0"/>
  </r>
  <r>
    <s v="4389"/>
    <d v="2022-08-23T00:00:00"/>
    <x v="243"/>
    <d v="2022-08-23T00:00:00"/>
    <n v="-75.59999999999999"/>
    <n v="-75.59999999999999"/>
    <x v="0"/>
    <n v="1"/>
    <n v="-75.59999999999999"/>
    <n v="-75.59999999999999"/>
    <n v="1"/>
    <m/>
    <s v="Btg - Conta Corrente"/>
    <s v="Michel Ruthenberg Goldberg"/>
    <n v="100"/>
    <s v="Financeiro"/>
    <s v="Michel Ruthenberg Goldberg"/>
    <m/>
    <s v="Pedágios Viagem Jf"/>
    <m/>
    <s v="Btg - Conta Corrente"/>
    <m/>
    <x v="155"/>
    <s v="Despesa Comercial"/>
    <s v="Comercial"/>
    <s v="Operating Costs"/>
    <s v="Operating Costs"/>
    <x v="6"/>
    <m/>
    <m/>
    <n v="0"/>
    <n v="0"/>
  </r>
  <r>
    <s v="750"/>
    <d v="2022-08-23T00:00:00"/>
    <x v="243"/>
    <d v="2022-08-23T00:00:00"/>
    <n v="1000"/>
    <n v="1000"/>
    <x v="0"/>
    <n v="1"/>
    <n v="1000"/>
    <n v="1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11"/>
    <d v="2022-08-23T00:00:00"/>
    <x v="243"/>
    <d v="2022-08-23T00:00:00"/>
    <n v="-1000"/>
    <n v="-1000"/>
    <x v="0"/>
    <n v="1"/>
    <n v="-1000"/>
    <n v="-1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5c6c69a0-d901-4d7e-a559-7c2332005421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8ca896ba112f75b157b1e2d650feb8caf47ca62cba3d2cc576dde8223f85f8"/>
    <n v="1"/>
    <n v="1"/>
  </r>
  <r>
    <s v="0966432b-9f30-469f-b0fa-631e293d7f4c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8d70d5b420703ec63ffe6561082ebff23d6c9c70fd0cd04dc558f2ba22eef79"/>
    <n v="1"/>
    <n v="1"/>
  </r>
  <r>
    <s v="8feb533a-cdb0-40a2-a42b-13108f341681"/>
    <d v="2022-08-23T00:00:00"/>
    <x v="243"/>
    <d v="2022-08-23T00:00:00"/>
    <n v="0.00375"/>
    <n v="0.00375"/>
    <x v="2"/>
    <n v="8545.431211498975"/>
    <n v="32.04536704312115"/>
    <n v="32.0453670431211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9982a962d1a83693042f5143bcaa1bd95582087ce244bcd960a75bb6c7eba5"/>
    <n v="1"/>
    <n v="1"/>
  </r>
  <r>
    <s v="4390"/>
    <d v="2022-08-22T00:00:00"/>
    <x v="244"/>
    <d v="2022-08-22T00:00:00"/>
    <n v="-182.39"/>
    <n v="-182.39"/>
    <x v="0"/>
    <n v="1"/>
    <n v="-182.39"/>
    <n v="-182.39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391"/>
    <d v="2022-08-22T00:00:00"/>
    <x v="244"/>
    <d v="2022-08-22T00:00:00"/>
    <n v="-30.95"/>
    <n v="-30.95"/>
    <x v="0"/>
    <n v="1"/>
    <n v="-30.95"/>
    <n v="-30.95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92"/>
    <d v="2022-08-22T00:00:00"/>
    <x v="244"/>
    <d v="2022-08-22T00:00:00"/>
    <n v="-385.66"/>
    <n v="-385.66"/>
    <x v="0"/>
    <n v="1"/>
    <n v="-385.66"/>
    <n v="-385.6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393"/>
    <d v="2022-08-22T00:00:00"/>
    <x v="244"/>
    <d v="2022-08-22T00:00:00"/>
    <n v="-2315.61"/>
    <n v="-2315.61"/>
    <x v="0"/>
    <n v="1"/>
    <n v="-2315.61"/>
    <n v="-2315.61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d01b3b54-4410-430d-a69b-d7fe66e9fb20"/>
    <d v="2022-08-22T00:00:00"/>
    <x v="244"/>
    <d v="2022-08-22T00:00:00"/>
    <n v="0.005246175"/>
    <n v="0.005246175"/>
    <x v="3"/>
    <n v="8422.239502332815"/>
    <n v="44.18454232115086"/>
    <n v="44.184542321150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e82192fabb4e675d7fb5a17eceb2d09b2a0a7947f786e0fa2eb2da9ead991f5"/>
    <n v="1"/>
    <n v="1"/>
  </r>
  <r>
    <s v="4793e5d6-b8a9-45eb-9541-e7efb618ee96"/>
    <d v="2022-08-22T00:00:00"/>
    <x v="244"/>
    <d v="2022-08-22T00:00:00"/>
    <n v="0.00036"/>
    <n v="0.00036"/>
    <x v="3"/>
    <n v="8422.239502332815"/>
    <n v="3.032006220839814"/>
    <n v="3.03200622083981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8712ec9929adca849c869b74fb88918802059373ed0055c7dd92de70f42d901"/>
    <n v="1"/>
    <n v="1"/>
  </r>
  <r>
    <s v="70aa7ab6-4696-451d-bcce-78a4f4ce7245"/>
    <d v="2022-08-22T00:00:00"/>
    <x v="244"/>
    <d v="2022-08-22T00:00:00"/>
    <n v="-0.00149042285463344"/>
    <n v="-0.00149042285463344"/>
    <x v="3"/>
    <n v="8422.239502332815"/>
    <n v="-12.5526982414734"/>
    <n v="-12.552698241473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8a12192fbc0e19b6eb07f39ed4fec4a1a229687264b23dfed1ac60cf8a5cf668"/>
    <n v="1"/>
    <n v="1"/>
  </r>
  <r>
    <s v="bdeb965d-f97f-4c5d-a6bf-91b6d833e9b9"/>
    <d v="2022-08-22T00:00:00"/>
    <x v="244"/>
    <d v="2022-08-22T00:00:00"/>
    <n v="-0.002558468790322302"/>
    <n v="-0.002558468790322302"/>
    <x v="3"/>
    <n v="8422.239502332815"/>
    <n v="-21.54803691133814"/>
    <n v="-21.5480369113381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bacbb9f9e1380c41ea9fa225abc4b81cd5d3a4cee1f0bea80be45e741a4e41b"/>
    <n v="1"/>
    <n v="1"/>
  </r>
  <r>
    <s v="ad5a0ff8-fb37-4c48-b99b-ff4981b8b5f5"/>
    <d v="2022-08-21T00:00:00"/>
    <x v="245"/>
    <d v="2022-08-21T00:00:00"/>
    <n v="0.00525"/>
    <n v="0.00525"/>
    <x v="3"/>
    <n v="8439.540949400103"/>
    <n v="44.30758998435054"/>
    <n v="44.307589984350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193071067e3fa4a28a35326ac789c0eea954bbd7a220619f4f2d592a410ffad"/>
    <n v="1"/>
    <n v="1"/>
  </r>
  <r>
    <s v="5e2225a4-7b04-499e-8806-78122ffd889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068ba8cf866c32b38ab8ac5cfc90db84aa4a67bc76ab5c2978a127a058e079"/>
    <n v="1"/>
    <n v="1"/>
  </r>
  <r>
    <s v="1e109f6c-22a6-4251-a19a-b107299628c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6768e8a0db969c785c93ed23a41b7b97dbab78255f15452f4be490aadbd7520"/>
    <n v="1"/>
    <n v="1"/>
  </r>
  <r>
    <s v="fbd1ffb0-10db-4bca-8f69-f2da461b020a"/>
    <d v="2022-08-20T00:00:00"/>
    <x v="246"/>
    <d v="2022-08-20T00:00:00"/>
    <n v="0.0052425"/>
    <n v="0.0052425"/>
    <x v="3"/>
    <n v="8224.060542797495"/>
    <n v="43.11463739561587"/>
    <n v="43.1146373956158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3192b271fb59e94cf56baa75b1b39873a612e332474c43c32bea553d121b3"/>
    <n v="1"/>
    <n v="1"/>
  </r>
  <r>
    <s v="3b46f2c7-e634-4988-9a2e-aca9efc0f562"/>
    <d v="2022-08-20T00:00:00"/>
    <x v="246"/>
    <d v="2022-08-20T00:00:00"/>
    <n v="0.00405"/>
    <n v="0.00405"/>
    <x v="3"/>
    <n v="8224.060542797495"/>
    <n v="33.30744519832985"/>
    <n v="33.3074451983298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b03884a0ccf6e9be656ac4c6695a2eb348c0b332d58465508574c4129c47bd9"/>
    <n v="1"/>
    <n v="1"/>
  </r>
  <r>
    <s v="72bb4148-d370-4860-bfbd-d32d2274b288"/>
    <d v="2022-08-20T00:00:00"/>
    <x v="246"/>
    <d v="2022-08-20T00:00:00"/>
    <n v="0.003975"/>
    <n v="0.003975"/>
    <x v="3"/>
    <n v="8224.060542797495"/>
    <n v="32.69064065762004"/>
    <n v="32.690640657620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38bff9589cf98f2ce68d3944d54a092bd16c1becb9e68ea9f5df445e70f49b1"/>
    <n v="1"/>
    <n v="1"/>
  </r>
  <r>
    <s v="9323815b-d447-42c1-899e-d6ad0e2063ff"/>
    <d v="2022-08-20T00:00:00"/>
    <x v="246"/>
    <d v="2022-08-20T00:00:00"/>
    <n v="0.004074"/>
    <n v="0.004074"/>
    <x v="3"/>
    <n v="8224.060542797495"/>
    <n v="33.504822651357"/>
    <n v="33.50482265135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18e44ac10b2f8bd7dd3ba2430b08eb444d7a762859492b50eebe1b0c3270f62"/>
    <n v="1"/>
    <n v="1"/>
  </r>
  <r>
    <s v="428"/>
    <d v="2022-08-19T00:00:00"/>
    <x v="247"/>
    <d v="2022-08-19T00:00:00"/>
    <n v="9.94"/>
    <n v="9.94"/>
    <x v="0"/>
    <n v="1"/>
    <n v="9.94"/>
    <n v="9.94"/>
    <n v="1"/>
    <m/>
    <s v="Michel Ruthenberg Goldberg"/>
    <s v="Cora"/>
    <n v="100"/>
    <s v="Comercial"/>
    <s v="Michel Ruthenberg Goldberg"/>
    <m/>
    <s v="Reembolso Uber Michel"/>
    <m/>
    <s v="Cora"/>
    <m/>
    <x v="59"/>
    <s v="Despesa Comercial"/>
    <s v="Comercial"/>
    <s v="Operating Costs"/>
    <s v="Operating Costs"/>
    <x v="6"/>
    <m/>
    <m/>
    <n v="0"/>
    <n v="0"/>
  </r>
  <r>
    <s v="4394"/>
    <d v="2022-08-19T00:00:00"/>
    <x v="247"/>
    <d v="2022-08-19T00:00:00"/>
    <n v="-242.73"/>
    <n v="-242.73"/>
    <x v="0"/>
    <n v="1"/>
    <n v="-242.73"/>
    <n v="-242.73"/>
    <n v="1"/>
    <m/>
    <s v="Cora"/>
    <s v="Ministério da Economia"/>
    <n v="100"/>
    <m/>
    <s v="Ministério da Economia"/>
    <m/>
    <s v="Inss Pró-Labore"/>
    <m/>
    <s v="Cora"/>
    <m/>
    <x v="21"/>
    <s v="Impostos"/>
    <s v="Tax And Fees"/>
    <s v="Tax And Fees"/>
    <s v="Tax And Fees"/>
    <x v="9"/>
    <m/>
    <m/>
    <n v="0"/>
    <n v="0"/>
  </r>
  <r>
    <s v="4395"/>
    <d v="2022-08-19T00:00:00"/>
    <x v="247"/>
    <d v="2022-08-19T00:00:00"/>
    <n v="-14.03"/>
    <n v="-14.03"/>
    <x v="0"/>
    <n v="1"/>
    <n v="-14.03"/>
    <n v="-14.0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96"/>
    <d v="2022-08-19T00:00:00"/>
    <x v="247"/>
    <d v="2022-08-19T00:00:00"/>
    <n v="-274.93"/>
    <n v="-274.93"/>
    <x v="0"/>
    <n v="1"/>
    <n v="-274.93"/>
    <n v="-274.93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397"/>
    <d v="2022-08-19T00:00:00"/>
    <x v="247"/>
    <d v="2022-08-19T00:00:00"/>
    <n v="-752.5"/>
    <n v="-752.5"/>
    <x v="0"/>
    <n v="1"/>
    <n v="-752.5"/>
    <n v="-752.5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60cbaedc-0463-4571-a6ab-83ad1cf2a40e"/>
    <d v="2022-08-19T00:00:00"/>
    <x v="247"/>
    <d v="2022-08-19T00:00:00"/>
    <n v="0.0037425"/>
    <n v="0.0037425"/>
    <x v="3"/>
    <n v="8389.207507820645"/>
    <n v="31.39660909801877"/>
    <n v="31.3966090980187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02815a99ae5cfc2123a8e6a8a9e414b302ddce4cd0991e7a264357f0a75291"/>
    <n v="1"/>
    <n v="1"/>
  </r>
  <r>
    <s v="851ec6d2-ee2c-4f6b-8987-d22038433df0"/>
    <d v="2022-08-19T00:00:00"/>
    <x v="247"/>
    <d v="2022-08-19T00:00:00"/>
    <n v="0.000375"/>
    <n v="0.000375"/>
    <x v="2"/>
    <n v="8400.312825860272"/>
    <n v="3.150117309697602"/>
    <n v="3.15011730969760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2a596cef02264c506280342550daac825bc21298e60e64385ab3ed5b6488f8"/>
    <n v="1"/>
    <n v="1"/>
  </r>
  <r>
    <s v="4398"/>
    <d v="2022-08-18T00:00:00"/>
    <x v="248"/>
    <d v="2022-08-18T00:00:00"/>
    <n v="-9.94"/>
    <n v="-9.94"/>
    <x v="0"/>
    <n v="1"/>
    <n v="-9.94"/>
    <n v="-9.94"/>
    <n v="1"/>
    <m/>
    <s v="Mercado Pago"/>
    <s v="Lumx Studios S/A"/>
    <n v="100"/>
    <s v="Lumx"/>
    <s v="Lumx Studios S/A"/>
    <m/>
    <s v="Uber Michel"/>
    <m/>
    <s v="Mercado Pago"/>
    <m/>
    <x v="90"/>
    <s v="Gestão - Transporte"/>
    <s v="Gestão"/>
    <s v="Governance"/>
    <s v="Governance"/>
    <x v="6"/>
    <m/>
    <m/>
    <n v="0"/>
    <n v="0"/>
  </r>
  <r>
    <s v="4399"/>
    <d v="2022-08-18T00:00:00"/>
    <x v="248"/>
    <d v="2022-08-18T00:00:00"/>
    <n v="-250"/>
    <n v="-250"/>
    <x v="0"/>
    <n v="1"/>
    <n v="-250"/>
    <n v="-250"/>
    <n v="1"/>
    <m/>
    <s v="Cora"/>
    <s v="Ministerio da Fazenda"/>
    <n v="100"/>
    <m/>
    <s v="Ministerio da Fazenda"/>
    <m/>
    <s v="Darf"/>
    <m/>
    <s v="Cora"/>
    <m/>
    <x v="156"/>
    <s v="Impostos"/>
    <s v="Tax And Fees"/>
    <s v="Tax And Fees"/>
    <s v="Tax And Fees"/>
    <x v="13"/>
    <m/>
    <m/>
    <n v="0"/>
    <n v="0"/>
  </r>
  <r>
    <s v="4400"/>
    <d v="2022-08-18T00:00:00"/>
    <x v="248"/>
    <d v="2022-08-18T00:00:00"/>
    <n v="-720"/>
    <n v="-720"/>
    <x v="0"/>
    <n v="1"/>
    <n v="-720"/>
    <n v="-720"/>
    <n v="1"/>
    <m/>
    <s v="Cora"/>
    <s v="Lumx Studios S/A"/>
    <n v="100"/>
    <s v="Conselho"/>
    <s v="Lumx Studios S/A"/>
    <m/>
    <s v="Compra de Pé de Mesas e Gaveteiro"/>
    <m/>
    <s v="Cora"/>
    <m/>
    <x v="157"/>
    <s v="Material de Uso e Consumo"/>
    <s v="Office"/>
    <s v="Administrative Costs"/>
    <s v="Administrative Costs"/>
    <x v="5"/>
    <m/>
    <m/>
    <n v="0"/>
    <n v="0"/>
  </r>
  <r>
    <s v="4401"/>
    <d v="2022-08-18T00:00:00"/>
    <x v="248"/>
    <d v="2022-08-18T00:00:00"/>
    <n v="-84.09999999999999"/>
    <n v="-84.09999999999999"/>
    <x v="0"/>
    <n v="1"/>
    <n v="-84.09999999999999"/>
    <n v="-84.09999999999999"/>
    <n v="1"/>
    <m/>
    <s v="Mercado Pago"/>
    <s v="Lumx Studios S/A"/>
    <n v="100"/>
    <s v="Conselho"/>
    <s v="Lumx Studios S/A"/>
    <m/>
    <s v="Compra Deadaptador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2"/>
    <d v="2022-08-18T00:00:00"/>
    <x v="248"/>
    <d v="2022-08-18T00:00:00"/>
    <n v="-40.99"/>
    <n v="-40.99"/>
    <x v="0"/>
    <n v="1"/>
    <n v="-40.99"/>
    <n v="-40.99"/>
    <n v="1"/>
    <m/>
    <s v="Mercado Pago"/>
    <s v="Lumx Studios S/A"/>
    <n v="100"/>
    <s v="Conselho"/>
    <s v="Lumx Studios S/A"/>
    <m/>
    <s v="Compra de Raquete Elétrica"/>
    <m/>
    <s v="Mercado Pago"/>
    <m/>
    <x v="64"/>
    <s v="Material de Uso e Consumo"/>
    <s v="Office"/>
    <s v="Administrative Costs"/>
    <s v="Administrative Costs"/>
    <x v="5"/>
    <m/>
    <m/>
    <n v="0"/>
    <n v="0"/>
  </r>
  <r>
    <s v="05aad7f1-acfe-4d32-ac84-66d8ce4c9f2b"/>
    <d v="2022-08-18T00:00:00"/>
    <x v="248"/>
    <d v="2022-08-18T00:00:00"/>
    <n v="0.003675"/>
    <n v="0.003675"/>
    <x v="3"/>
    <n v="9606.451612903225"/>
    <n v="35.30370967741936"/>
    <n v="35.3037096774193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8c8d482b12983b0bf97d85bbf43ff38584cc561ac101b69942dfcd5d4cc14"/>
    <n v="1"/>
    <n v="1"/>
  </r>
  <r>
    <s v="41787cb6-7cbc-475b-8eda-a96482cf17b7"/>
    <d v="2022-08-18T00:00:00"/>
    <x v="248"/>
    <d v="2022-08-18T00:00:00"/>
    <n v="0.00366"/>
    <n v="0.00366"/>
    <x v="3"/>
    <n v="9606.451612903225"/>
    <n v="35.15961290322581"/>
    <n v="35.1596129032258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17c4f52e29943e2bc3bc26deb68f6bed38a380b023b44f8c8f0ef21899b971d"/>
    <n v="1"/>
    <n v="1"/>
  </r>
  <r>
    <s v="1908ea4a-52d2-4eaa-99b4-b75ba8392ee3"/>
    <d v="2022-08-18T00:00:00"/>
    <x v="248"/>
    <d v="2022-08-18T00:00:00"/>
    <n v="0.002625"/>
    <n v="0.002625"/>
    <x v="2"/>
    <n v="9644.901144640999"/>
    <n v="25.31786550468262"/>
    <n v="25.3178655046826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ef90a5aa0a21d2767569bde710fc0a2f17fccda607ff5efa16db2c1c9722d04"/>
    <n v="1"/>
    <n v="1"/>
  </r>
  <r>
    <s v="ace999be-ca0d-4a05-ba27-755a4a244d5e"/>
    <d v="2022-08-18T00:00:00"/>
    <x v="248"/>
    <d v="2022-08-18T00:00:00"/>
    <n v="0.003"/>
    <n v="0.003"/>
    <x v="2"/>
    <n v="9644.901144640999"/>
    <n v="28.934703433923"/>
    <n v="28.9347034339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dfa85adcc9f810f0b8747ccfba70a345597c621ac39909b3fc015a8c4a558c"/>
    <n v="1"/>
    <n v="1"/>
  </r>
  <r>
    <s v="437"/>
    <d v="2022-08-17T00:00:00"/>
    <x v="249"/>
    <d v="2022-08-17T00:00:00"/>
    <n v="33.36"/>
    <n v="33.36"/>
    <x v="0"/>
    <n v="1"/>
    <n v="33.36"/>
    <n v="33.36"/>
    <n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63"/>
    <s v="Material de Uso e Consumo"/>
    <s v="Office"/>
    <s v="Administrative Costs"/>
    <s v="Administrative Costs"/>
    <x v="5"/>
    <m/>
    <m/>
    <n v="0"/>
    <n v="0"/>
  </r>
  <r>
    <s v="4403"/>
    <d v="2022-08-17T00:00:00"/>
    <x v="249"/>
    <d v="2022-08-17T00:00:00"/>
    <n v="-67.31999999999999"/>
    <n v="-67.31999999999999"/>
    <x v="0"/>
    <n v="1"/>
    <n v="-67.31999999999999"/>
    <n v="-67.31999999999999"/>
    <n v="1"/>
    <m/>
    <s v="Mercado Pago"/>
    <s v="Mercadolivre.com Atividades de Internet Ltda"/>
    <n v="100"/>
    <m/>
    <s v="Mercadolivre.com Atividades de Internet Ltda"/>
    <m/>
    <s v="Compra de Raquete Elétrica - Mosqui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4"/>
    <d v="2022-08-17T00:00:00"/>
    <x v="249"/>
    <d v="2022-08-17T00:00:00"/>
    <n v="-112.36"/>
    <n v="-112.36"/>
    <x v="0"/>
    <n v="1"/>
    <n v="-112.36"/>
    <n v="-112.36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05"/>
    <d v="2022-08-17T00:00:00"/>
    <x v="249"/>
    <d v="2022-08-17T00:00:00"/>
    <n v="-39.33"/>
    <n v="-39.33"/>
    <x v="0"/>
    <n v="1"/>
    <n v="-39.33"/>
    <n v="-39.33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406"/>
    <d v="2022-08-17T00:00:00"/>
    <x v="249"/>
    <d v="2022-08-17T00:00:00"/>
    <n v="-19.52"/>
    <n v="-19.52"/>
    <x v="0"/>
    <n v="1"/>
    <n v="-19.52"/>
    <n v="-19.52"/>
    <n v="1"/>
    <m/>
    <s v="Cora"/>
    <s v="Michel Ruthenberg Goldberg"/>
    <n v="100"/>
    <s v="Lumx"/>
    <s v="Michel Ruthenberg Goldberg"/>
    <m/>
    <s v="Estorno 99 Michel Sp"/>
    <m/>
    <s v="Cora"/>
    <m/>
    <x v="90"/>
    <s v="Gestão - Transporte"/>
    <s v="Gestão"/>
    <s v="Governance"/>
    <s v="Governance"/>
    <x v="6"/>
    <m/>
    <m/>
    <n v="0"/>
    <n v="0"/>
  </r>
  <r>
    <s v="4407"/>
    <d v="2022-08-17T00:00:00"/>
    <x v="249"/>
    <d v="2022-08-17T00:00:00"/>
    <n v="-34.55"/>
    <n v="-34.55"/>
    <x v="0"/>
    <n v="1"/>
    <n v="-34.55"/>
    <n v="-34.55"/>
    <n v="1"/>
    <m/>
    <s v="Cora"/>
    <s v="Caio Diniz Bretas"/>
    <n v="100"/>
    <s v="Financeiro"/>
    <s v="Caio Diniz Bretas"/>
    <m/>
    <s v="Estorno Compra de Spray"/>
    <m/>
    <s v="Cora"/>
    <m/>
    <x v="64"/>
    <s v="Material de Uso e Consumo"/>
    <s v="Office"/>
    <s v="Administrative Costs"/>
    <s v="Administrative Costs"/>
    <x v="5"/>
    <m/>
    <m/>
    <n v="0"/>
    <n v="0"/>
  </r>
  <r>
    <s v="751"/>
    <d v="2022-08-17T00:00:00"/>
    <x v="249"/>
    <d v="2022-08-17T00:00:00"/>
    <n v="300000"/>
    <n v="300000"/>
    <x v="0"/>
    <n v="1"/>
    <n v="300000"/>
    <n v="30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12"/>
    <d v="2022-08-17T00:00:00"/>
    <x v="249"/>
    <d v="2022-08-17T00:00:00"/>
    <n v="-300000"/>
    <n v="-300000"/>
    <x v="0"/>
    <n v="1"/>
    <n v="-300000"/>
    <n v="-30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d98acb0d-77c9-4416-add5-e47cd2328e8c"/>
    <d v="2022-08-17T00:00:00"/>
    <x v="249"/>
    <d v="2022-08-17T00:00:00"/>
    <n v="0.0039"/>
    <n v="0.0039"/>
    <x v="3"/>
    <n v="9512.655601659751"/>
    <n v="37.09935684647303"/>
    <n v="37.0993568464730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cb2840d527408663e4b96bbb202c171f035f8336fbee6b154b0cd6b4ea04891"/>
    <n v="1"/>
    <n v="1"/>
  </r>
  <r>
    <s v="f69b4729-a3b9-40b5-b3af-18f0e228ce3a"/>
    <d v="2022-08-17T00:00:00"/>
    <x v="249"/>
    <d v="2022-08-17T00:00:00"/>
    <n v="0.003"/>
    <n v="0.003"/>
    <x v="3"/>
    <n v="9512.655601659751"/>
    <n v="28.53796680497926"/>
    <n v="28.537966804979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4ea3f46a657740c5c82818cde693efc8bf5c2e82daa6ee9993e66c77eae50b5"/>
    <n v="1"/>
    <n v="1"/>
  </r>
  <r>
    <s v="4408"/>
    <d v="2022-08-16T00:00:00"/>
    <x v="250"/>
    <d v="2022-08-16T00:00:00"/>
    <n v="-129.57"/>
    <n v="-129.57"/>
    <x v="0"/>
    <n v="1"/>
    <n v="-129.57"/>
    <n v="-129.57"/>
    <n v="1"/>
    <m/>
    <s v="Mercado Pago"/>
    <s v="Lumx Studios S/A"/>
    <n v="100"/>
    <s v="Conselho"/>
    <s v="Lumx Studios S/A"/>
    <m/>
    <s v="Compra de Mercado"/>
    <m/>
    <s v="Mercado Pago"/>
    <m/>
    <x v="64"/>
    <s v="Material de Uso e Consumo"/>
    <s v="Office"/>
    <s v="Administrative Costs"/>
    <s v="Administrative Costs"/>
    <x v="5"/>
    <m/>
    <m/>
    <n v="0"/>
    <n v="0"/>
  </r>
  <r>
    <s v="4409"/>
    <d v="2022-08-16T00:00:00"/>
    <x v="250"/>
    <d v="2022-08-16T00:00:00"/>
    <n v="-59.32"/>
    <n v="-59.32"/>
    <x v="0"/>
    <n v="1"/>
    <n v="-59.32"/>
    <n v="-59.32"/>
    <n v="1"/>
    <m/>
    <s v="Mercado Pago"/>
    <s v="Mercadolivre.com Atividades de Internet Ltda"/>
    <n v="100"/>
    <m/>
    <s v="Mercadolivre.com Atividades de Internet Ltda"/>
    <m/>
    <s v="Compra de Escorre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4410"/>
    <d v="2022-08-16T00:00:00"/>
    <x v="250"/>
    <d v="2022-08-16T00:00:00"/>
    <n v="-2171.83"/>
    <n v="-2171.83"/>
    <x v="0"/>
    <n v="1"/>
    <n v="-2171.83"/>
    <n v="-2171.83"/>
    <n v="1"/>
    <m/>
    <s v="Conta Simples"/>
    <s v="Lumx Studios S/A"/>
    <n v="100"/>
    <s v="Conselho"/>
    <s v="Lumx Studios S/A"/>
    <m/>
    <s v="Pis - Receita Seamore"/>
    <m/>
    <s v="Conta Simples"/>
    <m/>
    <x v="51"/>
    <s v="Impostos"/>
    <s v="Tax And Fees"/>
    <s v="Tax And Fees"/>
    <s v="Tax And Fees"/>
    <x v="13"/>
    <m/>
    <m/>
    <n v="0"/>
    <n v="0"/>
  </r>
  <r>
    <s v="4411"/>
    <d v="2022-08-16T00:00:00"/>
    <x v="250"/>
    <d v="2022-08-16T00:00:00"/>
    <n v="-3608.57"/>
    <n v="-3608.57"/>
    <x v="0"/>
    <n v="1"/>
    <n v="-3608.57"/>
    <n v="-3608.57"/>
    <n v="1"/>
    <m/>
    <s v="Conta Simples"/>
    <s v="Lumx Studios S/A"/>
    <n v="100"/>
    <s v="Lumx"/>
    <s v="Lumx Studios S/A"/>
    <m/>
    <s v="Csll  - Receita Seamore"/>
    <m/>
    <s v="Conta Simples"/>
    <m/>
    <x v="44"/>
    <s v="Impostos"/>
    <s v="Tax And Fees"/>
    <s v="Tax And Fees"/>
    <s v="Tax And Fees"/>
    <x v="13"/>
    <m/>
    <m/>
    <n v="0"/>
    <n v="0"/>
  </r>
  <r>
    <s v="4412"/>
    <d v="2022-08-16T00:00:00"/>
    <x v="250"/>
    <d v="2022-08-16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3"/>
    <d v="2022-08-16T00:00:00"/>
    <x v="250"/>
    <d v="2022-08-16T00:00:00"/>
    <n v="-4009.53"/>
    <n v="-4009.53"/>
    <x v="0"/>
    <n v="1"/>
    <n v="-4009.53"/>
    <n v="-4009.53"/>
    <n v="1"/>
    <m/>
    <s v="Conta Simples"/>
    <s v="Lumx Studios S/A"/>
    <n v="100"/>
    <s v="Conselho"/>
    <s v="Lumx Studios S/A"/>
    <m/>
    <s v="Irpj - Receita Seamore"/>
    <m/>
    <s v="Conta Simples"/>
    <m/>
    <x v="45"/>
    <s v="Impostos"/>
    <s v="Tax And Fees"/>
    <s v="Tax And Fees"/>
    <s v="Tax And Fees"/>
    <x v="13"/>
    <m/>
    <m/>
    <n v="0"/>
    <n v="0"/>
  </r>
  <r>
    <s v="752"/>
    <d v="2022-08-16T00:00:00"/>
    <x v="250"/>
    <d v="2022-08-16T00:00:00"/>
    <n v="134127.12"/>
    <n v="134127.12"/>
    <x v="0"/>
    <n v="1"/>
    <n v="134127.12"/>
    <n v="134127.1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3"/>
    <d v="2022-08-16T00:00:00"/>
    <x v="250"/>
    <d v="2022-08-16T00:00:00"/>
    <n v="-134127.12"/>
    <n v="-134127.12"/>
    <x v="0"/>
    <n v="1"/>
    <n v="-134127.12"/>
    <n v="-134127.1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4458b02-ab8d-4c9c-9f3f-612ac5dd94ca"/>
    <d v="2022-08-16T00:00:00"/>
    <x v="250"/>
    <d v="2022-08-16T00:00:00"/>
    <n v="0.0048"/>
    <n v="0.0048"/>
    <x v="3"/>
    <n v="9686.06811145511"/>
    <n v="46.49312693498452"/>
    <n v="46.493126934984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732eac1c1bfc3959a8b1ba9cb5a54b33d476e78edc41d469759c18cd490d68a"/>
    <n v="1"/>
    <n v="1"/>
  </r>
  <r>
    <s v="0c4d6f01-bbbd-459d-b25c-a076e962be45"/>
    <d v="2022-08-16T00:00:00"/>
    <x v="250"/>
    <d v="2022-08-16T00:00:00"/>
    <n v="0.005175"/>
    <n v="0.005175"/>
    <x v="3"/>
    <n v="9686.06811145511"/>
    <n v="50.1254024767802"/>
    <n v="50.125402476780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eb317547cd748456afe367cd0541c4612d3bd5a81c6fb4b9450746f486b8ec"/>
    <n v="1"/>
    <n v="1"/>
  </r>
  <r>
    <s v="82db9fd1-f9bf-46d5-aa43-3948d8d021d2"/>
    <d v="2022-08-16T00:00:00"/>
    <x v="250"/>
    <d v="2022-08-16T00:00:00"/>
    <n v="-0.340163449181308"/>
    <n v="-0.340163449181308"/>
    <x v="3"/>
    <n v="9686.06811145511"/>
    <n v="-3294.846337797649"/>
    <n v="-3294.84633779764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a8a200142d817a6e9ae65f75ea47920b37ca33e7ee8d95ff84b9aff5c3e02495"/>
    <n v="1"/>
    <n v="1"/>
  </r>
  <r>
    <s v="4414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Emissão de Cartão de Crédito"/>
    <m/>
    <s v="Conta Simples"/>
    <m/>
    <x v="158"/>
    <s v="Taxas"/>
    <s v="Tax And Fees"/>
    <s v="Tax And Fees"/>
    <s v="Tax And Fees"/>
    <x v="13"/>
    <m/>
    <m/>
    <n v="0"/>
    <n v="0"/>
  </r>
  <r>
    <s v="4415"/>
    <d v="2022-08-15T00:00:00"/>
    <x v="251"/>
    <d v="2022-08-15T00:00:00"/>
    <n v="-10023.81"/>
    <n v="-10023.81"/>
    <x v="0"/>
    <n v="1"/>
    <n v="-10023.81"/>
    <n v="-10023.81"/>
    <n v="1"/>
    <m/>
    <s v="Conta Simples"/>
    <s v="Ministerio da Fazenda"/>
    <n v="100"/>
    <m/>
    <s v="Ministerio da Fazenda"/>
    <m/>
    <s v="Cofins - Receita Seamore - Baixa por Conciliação"/>
    <m/>
    <s v="Conta Simples"/>
    <m/>
    <x v="50"/>
    <s v="Impostos"/>
    <s v="Tax And Fees"/>
    <s v="Tax And Fees"/>
    <s v="Tax And Fees"/>
    <x v="13"/>
    <m/>
    <m/>
    <n v="0"/>
    <n v="0"/>
  </r>
  <r>
    <s v="4416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7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753"/>
    <d v="2022-08-15T00:00:00"/>
    <x v="251"/>
    <d v="2022-08-15T00:00:00"/>
    <n v="20000"/>
    <n v="20000"/>
    <x v="0"/>
    <n v="1"/>
    <n v="20000"/>
    <n v="2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4"/>
    <d v="2022-08-15T00:00:00"/>
    <x v="251"/>
    <d v="2022-08-15T00:00:00"/>
    <n v="-20000"/>
    <n v="-20000"/>
    <x v="0"/>
    <n v="1"/>
    <n v="-20000"/>
    <n v="-2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6938bcd-733c-4b98-b4c1-3747ef9a78af"/>
    <d v="2022-08-15T00:00:00"/>
    <x v="251"/>
    <d v="2022-08-15T00:00:00"/>
    <n v="-0.000824739830626756"/>
    <n v="-0.000824739830626756"/>
    <x v="3"/>
    <n v="9716.82864450128"/>
    <n v="-8.013855610495197"/>
    <n v="-8.01385561049519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1760b43ac5689d117783ff14bbde6458eb4dd6952b5b94c07cc98e237b7be0a1"/>
    <n v="1"/>
    <n v="1"/>
  </r>
  <r>
    <s v="4418"/>
    <d v="2022-08-14T00:00:00"/>
    <x v="252"/>
    <d v="2022-08-14T00:00:00"/>
    <n v="-27.96"/>
    <n v="-27.96"/>
    <x v="0"/>
    <n v="1"/>
    <n v="-27.96"/>
    <n v="-27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19"/>
    <d v="2022-08-14T00:00:00"/>
    <x v="252"/>
    <d v="2022-08-14T00:00:00"/>
    <n v="-701.92"/>
    <n v="-701.92"/>
    <x v="0"/>
    <n v="1"/>
    <n v="-701.92"/>
    <n v="-701.92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ea580b43-7977-4149-bbd5-2d6b23174149"/>
    <d v="2022-08-14T00:00:00"/>
    <x v="252"/>
    <d v="2022-08-14T00:00:00"/>
    <n v="-0.0009012144433887451"/>
    <n v="-0.0009012144433887451"/>
    <x v="3"/>
    <n v="9887.742594484167"/>
    <n v="-8.910976438659235"/>
    <n v="-8.91097643865923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b175457fca5d20784fd6fe7f9bdc059e93ca4314b5c9991b9a23212c4dc4faf"/>
    <n v="1"/>
    <n v="1"/>
  </r>
  <r>
    <s v="6c2d58b8-40d4-4b7c-bab9-2e00afa1c94f"/>
    <d v="2022-08-14T00:00:00"/>
    <x v="252"/>
    <d v="2022-08-14T00:00:00"/>
    <n v="-0.001810043035344405"/>
    <n v="-0.001810043035344405"/>
    <x v="3"/>
    <n v="9887.742594484167"/>
    <n v="-17.89723961842428"/>
    <n v="-17.89723961842428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f88bcd75f5bff42fb2c48f124e9f6dd866cba7e0d5df381be5bb772280f10c4c"/>
    <n v="1"/>
    <n v="1"/>
  </r>
  <r>
    <s v="915121ce-79e8-49a3-aa1c-2edbcbf8641e"/>
    <d v="2022-08-14T00:00:00"/>
    <x v="252"/>
    <d v="2022-08-14T00:00:00"/>
    <n v="-0.000772206275951648"/>
    <n v="-0.000772206275951648"/>
    <x v="3"/>
    <n v="9887.742594484167"/>
    <n v="-7.635376886455105"/>
    <n v="-7.63537688645510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6141ffcd2af907e71f8d4ca6cfb88ace5f56a3896ab4fdcd7943a72dee6c217"/>
    <n v="1"/>
    <n v="1"/>
  </r>
  <r>
    <s v="8bb01043-5f6c-4d7e-9184-5cd4481038b1"/>
    <d v="2022-08-14T00:00:00"/>
    <x v="252"/>
    <d v="2022-08-14T00:00:00"/>
    <n v="-0.0007225564433155201"/>
    <n v="-0.0007225564433155201"/>
    <x v="3"/>
    <n v="9887.742594484167"/>
    <n v="-7.144452121489853"/>
    <n v="-7.14445212148985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00799112f7d1009a8f0ec1a55a043ee32713367fefb050e922968a4ce2de0f59"/>
    <n v="1"/>
    <n v="1"/>
  </r>
  <r>
    <s v="93f9938f-0da0-41b1-b7d5-f6a6d08be90a"/>
    <d v="2022-08-14T00:00:00"/>
    <x v="252"/>
    <d v="2022-08-14T00:00:00"/>
    <n v="0.00525"/>
    <n v="0.00525"/>
    <x v="3"/>
    <n v="9887.742594484167"/>
    <n v="51.91064862104188"/>
    <n v="51.9106486210418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7773a9088863b17d682c8ab40d6cd6e2d2157d3538a0206158c223b0218b0d"/>
    <n v="1"/>
    <n v="1"/>
  </r>
  <r>
    <s v="68a552d7-d8f4-41cf-afb1-e84413f8cd10"/>
    <d v="2022-08-14T00:00:00"/>
    <x v="252"/>
    <d v="2022-08-14T00:00:00"/>
    <n v="-0.001970536875356745"/>
    <n v="-0.001970536875356745"/>
    <x v="3"/>
    <n v="9887.742594484167"/>
    <n v="-19.48416139646663"/>
    <n v="-19.4841613964666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e7431116894918210b22f3a4a956bb6088fbb9b3ce50cb59af7fd8bee02961a8"/>
    <n v="1"/>
    <n v="1"/>
  </r>
  <r>
    <s v="7fca51f5-170e-463f-ab8b-4055e9224c48"/>
    <d v="2022-08-14T00:00:00"/>
    <x v="252"/>
    <d v="2022-08-14T00:00:00"/>
    <n v="-0.000260037916344405"/>
    <n v="-0.000260037916344405"/>
    <x v="3"/>
    <n v="9887.742594484167"/>
    <n v="-2.571187981619484"/>
    <n v="-2.571187981619484"/>
    <n v="1"/>
    <m/>
    <s v="Ledger"/>
    <s v="Contrato Seamore"/>
    <m/>
    <m/>
    <m/>
    <m/>
    <s v="Transação Revertida"/>
    <m/>
    <s v="Ledger"/>
    <m/>
    <x v="61"/>
    <s v="Blockchain"/>
    <s v="Technology &amp; Infrastructure"/>
    <s v="Operating Costs"/>
    <s v="Operating Costs"/>
    <x v="7"/>
    <m/>
    <s v="0x449df775d78c32cfc64da56a06e72628b9198067b9e190f0c6bb3ac88d10543b"/>
    <n v="1"/>
    <n v="1"/>
  </r>
  <r>
    <s v="297f7ff8-cce6-4908-89e5-9a16725774ff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ffe43383da9aca00a5f20160a0a74fec514c730a26a6e924aab93884de9df43"/>
    <n v="1"/>
    <n v="1"/>
  </r>
  <r>
    <s v="a6680f41-3086-47e5-afdd-843fdab1d377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1242af6457c56fbeff4f1ea50a33880f0603ea74ebd4a256a1baf91c24120b0"/>
    <n v="1"/>
    <n v="1"/>
  </r>
  <r>
    <s v="4420"/>
    <d v="2022-08-13T00:00:00"/>
    <x v="253"/>
    <d v="2022-08-13T00:00:00"/>
    <n v="-17.95"/>
    <n v="-17.95"/>
    <x v="0"/>
    <n v="1"/>
    <n v="-17.95"/>
    <n v="-17.95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1"/>
    <d v="2022-08-13T00:00:00"/>
    <x v="253"/>
    <d v="2022-08-13T00:00:00"/>
    <n v="-39.99"/>
    <n v="-39.99"/>
    <x v="0"/>
    <n v="1"/>
    <n v="-39.99"/>
    <n v="-3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2"/>
    <d v="2022-08-13T00:00:00"/>
    <x v="253"/>
    <d v="2022-08-13T00:00:00"/>
    <n v="-19.99"/>
    <n v="-19.99"/>
    <x v="0"/>
    <n v="1"/>
    <n v="-19.99"/>
    <n v="-1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86a548f1-6b4a-4edd-9745-7a36167e2c9e"/>
    <d v="2022-08-13T00:00:00"/>
    <x v="253"/>
    <d v="2022-08-13T00:00:00"/>
    <n v="-0.00327579576830114"/>
    <n v="-0.00327579576830114"/>
    <x v="3"/>
    <n v="10129.09647779479"/>
    <n v="-33.18085137867417"/>
    <n v="-33.1808513786741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9b2f99191f9c527f515efa017407f60bb3002921fe27a02a6bd8e4b49ef1fe7f"/>
    <n v="1"/>
    <n v="1"/>
  </r>
  <r>
    <s v="6ce7db25-122c-4af7-9436-41807055b6ba"/>
    <d v="2022-08-13T00:00:00"/>
    <x v="253"/>
    <d v="2022-08-13T00:00:00"/>
    <n v="-0.002868299654020928"/>
    <n v="-0.002868299654020928"/>
    <x v="3"/>
    <n v="10129.09647779479"/>
    <n v="-29.05328392280341"/>
    <n v="-29.05328392280341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7c3c3b5be08cb5b197e0cb3bf9aa39bb1742eee89661f9a3584950c91433c9b"/>
    <n v="1"/>
    <n v="1"/>
  </r>
  <r>
    <s v="a771eae6-ee35-4ef4-ad80-cde953239310"/>
    <d v="2022-08-13T00:00:00"/>
    <x v="253"/>
    <d v="2022-08-13T00:00:00"/>
    <n v="0.007425"/>
    <n v="0.007425"/>
    <x v="3"/>
    <n v="10129.09647779479"/>
    <n v="75.20854134762635"/>
    <n v="75.2085413476263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38036339fd8f9782e7f1553f6958520984d1b8b4ecae402ca5bdead1ad7a1c"/>
    <n v="1"/>
    <n v="1"/>
  </r>
  <r>
    <s v="e9c11dac-3669-44a3-a5ca-5a787739a930"/>
    <d v="2022-08-13T00:00:00"/>
    <x v="253"/>
    <d v="2022-08-13T00:00:00"/>
    <n v="0.006"/>
    <n v="0.006"/>
    <x v="3"/>
    <n v="10129.09647779479"/>
    <n v="60.77457886676876"/>
    <n v="60.774578866768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0d4c538a27db44fa0a5cadf94656bedd243f1de51edb7cb7a869929ed2e446"/>
    <n v="1"/>
    <n v="1"/>
  </r>
  <r>
    <s v="5a3a4a53-ab83-44df-b9c3-4930ca72a824"/>
    <d v="2022-08-13T00:00:00"/>
    <x v="253"/>
    <d v="2022-08-13T00:00:00"/>
    <n v="-0.003101190987100032"/>
    <n v="-0.003101190987100032"/>
    <x v="3"/>
    <n v="10129.09647779479"/>
    <n v="-31.41226270440389"/>
    <n v="-31.4122627044038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86ae6c0cea268cd6da4239709624a7c03e750cf46e5257ef574d8b7a53d825d"/>
    <n v="1"/>
    <n v="1"/>
  </r>
  <r>
    <s v="bf260ca4-1efa-4d9f-84ae-f49f3cb60d39"/>
    <d v="2022-08-13T00:00:00"/>
    <x v="253"/>
    <d v="2022-08-13T00:00:00"/>
    <n v="-0.002710847670297309"/>
    <n v="-0.002710847670297309"/>
    <x v="3"/>
    <n v="10129.09647779479"/>
    <n v="-27.45843758904669"/>
    <n v="-27.4584375890466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25c70ca2344b476922de9727d7883a6ed0e41e766fb704d341816a7930120a3"/>
    <n v="1"/>
    <n v="1"/>
  </r>
  <r>
    <s v="4423"/>
    <d v="2022-08-12T00:00:00"/>
    <x v="254"/>
    <d v="2022-08-12T00:00:00"/>
    <n v="-19.94"/>
    <n v="-19.94"/>
    <x v="0"/>
    <n v="1"/>
    <n v="-19.94"/>
    <n v="-19.94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4"/>
    <d v="2022-08-12T00:00:00"/>
    <x v="254"/>
    <d v="2022-08-12T00:00:00"/>
    <n v="-20.23"/>
    <n v="-20.23"/>
    <x v="0"/>
    <n v="1"/>
    <n v="-20.23"/>
    <n v="-20.2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54"/>
    <d v="2022-08-12T00:00:00"/>
    <x v="254"/>
    <d v="2022-08-1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5"/>
    <d v="2022-08-12T00:00:00"/>
    <x v="254"/>
    <d v="2022-08-1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5ba71286-0924-4ec0-a0bd-9af936f8dcd1"/>
    <d v="2022-08-12T00:00:00"/>
    <x v="254"/>
    <d v="2022-08-12T00:00:00"/>
    <n v="0.0075"/>
    <n v="0.0075"/>
    <x v="3"/>
    <n v="9975.865580448066"/>
    <n v="74.81899185336049"/>
    <n v="74.818991853360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739d903ea607de1a3cb47c5707bb044fac043d85c951b3d9b2690ebc8cba56"/>
    <n v="1"/>
    <n v="1"/>
  </r>
  <r>
    <s v="30d373e9-fa49-4fc9-ab0d-2d2959d063b0"/>
    <d v="2022-08-12T00:00:00"/>
    <x v="254"/>
    <d v="2022-08-12T00:00:00"/>
    <n v="-0.003732935207613469"/>
    <n v="-0.003732935207613469"/>
    <x v="3"/>
    <n v="9975.865580448066"/>
    <n v="-37.23925985167396"/>
    <n v="-37.23925985167396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4cc805f6a75ceeb991775675cd4c6c56879fc3b892ae9affb8f33057c6f2ffdd"/>
    <n v="1"/>
    <n v="1"/>
  </r>
  <r>
    <s v="a5eaeb2f-360c-43e7-aade-7ccd9462d701"/>
    <d v="2022-08-12T00:00:00"/>
    <x v="254"/>
    <d v="2022-08-12T00:00:00"/>
    <n v="-0.003921239480095489"/>
    <n v="-0.003921239480095489"/>
    <x v="3"/>
    <n v="9975.865580448066"/>
    <n v="-39.11775796217865"/>
    <n v="-39.1177579621786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94145bc518442163a0db4a4e1e523963a1a80a0a3d81a369f8cf95703438a9b"/>
    <n v="1"/>
    <n v="1"/>
  </r>
  <r>
    <s v="83a00aa3-54e3-4637-a1b4-ff8b8f972dbc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efd242cd8dff483661c307b23e572410356eb21f3dae98626a82d2c7c36f7cb"/>
    <n v="1"/>
    <n v="1"/>
  </r>
  <r>
    <s v="6fc56a20-d1a4-46c8-a751-64f4fe45b806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a9fb8788d4b7291b69280366b9a5b055175d7361c35b881fd25c19418c18bce"/>
    <n v="1"/>
    <n v="1"/>
  </r>
  <r>
    <s v="ff898558-0707-42f0-97b1-2400fc48a496"/>
    <d v="2022-08-12T00:00:00"/>
    <x v="254"/>
    <d v="2022-08-12T00:00:00"/>
    <n v="0.00795"/>
    <n v="0.00795"/>
    <x v="3"/>
    <n v="9975.865580448066"/>
    <n v="79.30813136456213"/>
    <n v="79.3081313645621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de40172202b26ed371586c6dca92740d4006f40f9f772bac950b40cd010cef6"/>
    <n v="1"/>
    <n v="1"/>
  </r>
  <r>
    <s v="33be00bf-6916-40cc-9627-a253ef82d9d7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54ae8caad31701b15dfa3af6740687b05ceeb8a75ab4cea56ca5631dd3332c"/>
    <n v="1"/>
    <n v="1"/>
  </r>
  <r>
    <s v="1baa70f8-db2d-4bd7-b9c3-f83927ffcf89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b63dcfcc5782869a3b36448048ea4d6bcd0ed6122d194b0437bb1c2bc6c313"/>
    <n v="1"/>
    <n v="1"/>
  </r>
  <r>
    <s v="5c8fcab3-d9a3-478a-945a-28a07e56db57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c88fef12182dfe95bdedda4e16621f962d684d67120252ffedacdb18d08a81"/>
    <n v="1"/>
    <n v="1"/>
  </r>
  <r>
    <s v="fd0f905a-ffbb-41bc-8132-903ba3955d5b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365ad0338471446d9ce83565a267e942ed230bb8d571e72d7481661f1bb7c2"/>
    <n v="1"/>
    <n v="1"/>
  </r>
  <r>
    <s v="c225d813-a179-4ab4-a795-3e60df496eac"/>
    <d v="2022-08-12T00:00:00"/>
    <x v="254"/>
    <d v="2022-08-12T00:00:00"/>
    <n v="0.0060075"/>
    <n v="0.0060075"/>
    <x v="2"/>
    <n v="9972.75967413442"/>
    <n v="59.91135374236253"/>
    <n v="59.91135374236253"/>
    <n v="1"/>
    <m/>
    <s v="Pedro Medeiros Delgado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29d58203f4e611dab37318791e55d05b41c110bfca42dd08a33d3a6b5d3485"/>
    <n v="1"/>
    <n v="1"/>
  </r>
  <r>
    <s v="392"/>
    <d v="2022-08-11T00:00:00"/>
    <x v="255"/>
    <d v="2022-08-11T00:00:00"/>
    <n v="334127.11"/>
    <n v="334127.11"/>
    <x v="0"/>
    <n v="1"/>
    <n v="334127.11"/>
    <n v="334127.11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425"/>
    <d v="2022-08-11T00:00:00"/>
    <x v="255"/>
    <d v="2022-08-11T00:00:00"/>
    <n v="-249.14"/>
    <n v="-249.14"/>
    <x v="0"/>
    <n v="1"/>
    <n v="-249.14"/>
    <n v="-249.14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26"/>
    <d v="2022-08-11T00:00:00"/>
    <x v="255"/>
    <d v="2022-08-11T00:00:00"/>
    <n v="-55.36"/>
    <n v="-55.36"/>
    <x v="0"/>
    <n v="1"/>
    <n v="-55.36"/>
    <n v="-55.36"/>
    <n v="1"/>
    <m/>
    <s v="Mercado Pago"/>
    <s v="Lumx Studios S/A"/>
    <n v="100"/>
    <s v="Conselho"/>
    <s v="Lumx Studios S/A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427"/>
    <d v="2022-08-11T00:00:00"/>
    <x v="255"/>
    <d v="2022-08-11T00:00:00"/>
    <n v="-83.05"/>
    <n v="-83.05"/>
    <x v="0"/>
    <n v="1"/>
    <n v="-83.05"/>
    <n v="-83.05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8d07c62a-2c9d-4f8a-afa4-783aad16cc66"/>
    <d v="2022-08-11T00:00:00"/>
    <x v="255"/>
    <d v="2022-08-11T00:00:00"/>
    <n v="-27.9888"/>
    <n v="-27.9888"/>
    <x v="3"/>
    <n v="9711.202891068662"/>
    <n v="-271804.9154775426"/>
    <n v="-271804.9154775426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3a01c4f-9aa6-465a-a5b5-b1aed060a256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2fc27383e07b54c3b6f1ab8effdfa528c875a19c6449ef4658c124fc9f54d72"/>
    <n v="1"/>
    <n v="1"/>
  </r>
  <r>
    <s v="ca3ceddd-3cfc-43a2-95c8-05bffe6fe541"/>
    <d v="2022-08-11T00:00:00"/>
    <x v="255"/>
    <d v="2022-08-11T00:00:00"/>
    <n v="0.008399999999999999"/>
    <n v="0.008399999999999999"/>
    <x v="3"/>
    <n v="9711.202891068662"/>
    <n v="81.57410428497676"/>
    <n v="81.574104284976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72a337aa7f8a68a7e2822d7d68a5803806e134a75981cf2fd020d019973b77"/>
    <n v="1"/>
    <n v="1"/>
  </r>
  <r>
    <s v="f95cda45-a89f-4edc-9b46-a6f20a9aaa63"/>
    <d v="2022-08-11T00:00:00"/>
    <x v="255"/>
    <d v="2022-08-11T00:00:00"/>
    <n v="0.005175"/>
    <n v="0.005175"/>
    <x v="3"/>
    <n v="9711.202891068662"/>
    <n v="50.25547496128033"/>
    <n v="50.2554749612803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5d59f822c55523ee774351645659e6b91629de98309660efa6df8bce4e5671d"/>
    <n v="1"/>
    <n v="1"/>
  </r>
  <r>
    <s v="fd5ab61d-f478-41e0-b762-f1c552f57b66"/>
    <d v="2022-08-11T00:00:00"/>
    <x v="255"/>
    <d v="2022-08-11T00:00:00"/>
    <n v="0.0105"/>
    <n v="0.0105"/>
    <x v="3"/>
    <n v="9711.202891068662"/>
    <n v="101.967630356221"/>
    <n v="101.9676303562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dc5abee38c0fcaece56f85a621ec9f5433eba933145dcd7eff082d7a43dc3f"/>
    <n v="1"/>
    <n v="1"/>
  </r>
  <r>
    <s v="503dac9e-137c-45b4-a6c0-688ce2c126d3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80d920b8e19d6e566e89b2b2928c818a6a7cbd45e19d117f3c14e50d7fcd303"/>
    <n v="1"/>
    <n v="1"/>
  </r>
  <r>
    <s v="ca7daf56-a41c-4a28-bea7-982ef097eee3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e62436e95c37dc71d33e507470c316e5edd4b600a303b995dc979e36d52619f"/>
    <n v="1"/>
    <n v="1"/>
  </r>
  <r>
    <s v="e933b1e6-e10e-430b-85b2-a2c179685296"/>
    <d v="2022-08-11T00:00:00"/>
    <x v="255"/>
    <d v="2022-08-11T00:00:00"/>
    <n v="6.9972"/>
    <n v="6.9972"/>
    <x v="3"/>
    <n v="9711.202891068662"/>
    <n v="67951.22886938564"/>
    <n v="67951.22886938564"/>
    <n v="1"/>
    <m/>
    <s v="Contrato Seamore"/>
    <s v="Ledger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c542e319-4116-486d-af6c-9d8205cd18c9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2e9cbae3c2b9e93e4bbdc1983cdb55e88e3205089d31cb3c7b4610b8d3ca33a"/>
    <n v="1"/>
    <n v="1"/>
  </r>
  <r>
    <s v="915ed54c-0d7a-485a-9c6f-1b61138c6fa9"/>
    <d v="2022-08-11T00:00:00"/>
    <x v="255"/>
    <d v="2022-08-11T00:00:00"/>
    <n v="0.00585"/>
    <n v="0.00585"/>
    <x v="3"/>
    <n v="9711.202891068662"/>
    <n v="56.81053691275167"/>
    <n v="56.8105369127516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69736131d8adb2710a042d5a05c48d5c3d4f6b3832e9ffb246a98626667a58"/>
    <n v="1"/>
    <n v="1"/>
  </r>
  <r>
    <s v="fc406a3f-7fc4-407a-8247-36f349d85e7f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128f7d630298fa9b1ebd0242bb945f63d2ece0b13d348affc57de4fdabcd3f"/>
    <n v="1"/>
    <n v="1"/>
  </r>
  <r>
    <s v="1bd7187c-3014-4293-a697-23d2a10561e7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13181e983af3fefa3155ea30bbd99521546f2c84b4a85d0b7ba7097a95839b6"/>
    <n v="1"/>
    <n v="1"/>
  </r>
  <r>
    <s v="387d98bb-d6ac-4346-aebf-338d50e2397e"/>
    <d v="2022-08-11T00:00:00"/>
    <x v="255"/>
    <d v="2022-08-11T00:00:00"/>
    <n v="27.9888"/>
    <n v="27.9888"/>
    <x v="3"/>
    <n v="9711.202891068662"/>
    <n v="271804.9154775426"/>
    <n v="271804.9154775426"/>
    <n v="1"/>
    <m/>
    <s v="Contrato Seamore"/>
    <s v="Gnosis"/>
    <m/>
    <m/>
    <m/>
    <m/>
    <s v="Venda primária dos NFTs do Seamore"/>
    <m/>
    <s v="Gnosis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8de253fb-ae9b-4fc0-b237-eee70ed9892b"/>
    <d v="2022-08-11T00:00:00"/>
    <x v="255"/>
    <d v="2022-08-11T00:00:00"/>
    <n v="-0.000619125748885462"/>
    <n v="-0.000619125748885462"/>
    <x v="3"/>
    <n v="9711.202891068662"/>
    <n v="-6.012455762511549"/>
    <n v="-6.012455762511549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eafc683-d420-4f12-885b-ca8b9a927a64"/>
    <d v="2022-08-11T00:00:00"/>
    <x v="255"/>
    <d v="2022-08-11T00:00:00"/>
    <n v="-27.98877734155679"/>
    <n v="-27.98877734155679"/>
    <x v="3"/>
    <n v="9711.202891068662"/>
    <n v="-271804.6954368034"/>
    <n v="-271804.6954368034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71e8da1a-95f2-4594-8c78-2db9caddf9de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eda7b55d4e36766ecc08d8da36c6403dedb41881a61f1d93d805607703ab3a7"/>
    <n v="1"/>
    <n v="1"/>
  </r>
  <r>
    <s v="13579100-f0ab-48e5-9bf0-ae9d2fb01ac8"/>
    <d v="2022-08-11T00:00:00"/>
    <x v="255"/>
    <d v="2022-08-11T00:00:00"/>
    <n v="-0.0008048300000000001"/>
    <n v="-0.0008048300000000001"/>
    <x v="3"/>
    <n v="9711.202891068662"/>
    <n v="-7.815867422818792"/>
    <n v="-7.815867422818792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dae5142f-a9ed-4289-9d40-0fd1145e1d0c"/>
    <d v="2022-08-11T00:00:00"/>
    <x v="255"/>
    <d v="2022-08-11T00:00:00"/>
    <n v="-0.801272175063488"/>
    <n v="-0.801272175063488"/>
    <x v="3"/>
    <n v="9711.202891068662"/>
    <n v="-7781.31666300942"/>
    <n v="-7781.31666300942"/>
    <n v="1"/>
    <m/>
    <s v="Ledger"/>
    <m/>
    <m/>
    <m/>
    <m/>
    <m/>
    <s v="Reembolso feito ao Gabriel"/>
    <m/>
    <s v="Ledger"/>
    <m/>
    <x v="162"/>
    <s v="Outros"/>
    <s v="Others"/>
    <s v="Administrative Costs"/>
    <s v="Administrative Costs"/>
    <x v="5"/>
    <m/>
    <s v="0x843ab11243c6a6b9f686a3920b0e472f9b6dc7b09d7375521c9c6e3b0d7b5a9f"/>
    <n v="1"/>
    <n v="1"/>
  </r>
  <r>
    <s v="bc9c6fac-09f2-45d7-960b-b502c18c1e4d"/>
    <d v="2022-08-11T00:00:00"/>
    <x v="255"/>
    <d v="2022-08-11T00:00:00"/>
    <n v="-7"/>
    <n v="-7"/>
    <x v="3"/>
    <n v="9711.202891068662"/>
    <n v="-67978.42023748063"/>
    <n v="-67978.4202374806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e2345128-9d96-4339-a21d-242f46dfe1d3"/>
    <d v="2022-08-11T00:00:00"/>
    <x v="255"/>
    <d v="2022-08-11T00:00:00"/>
    <n v="0.0075"/>
    <n v="0.0075"/>
    <x v="3"/>
    <n v="9711.202891068662"/>
    <n v="72.83402168301497"/>
    <n v="72.8340216830149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d0cebddf2938f47b570c072c58cc44da80a4617efd3e3ac0f06a49b8f905cf6"/>
    <n v="1"/>
    <n v="1"/>
  </r>
  <r>
    <s v="b5d7ff36-d007-4a19-b4f3-21072c6580e9"/>
    <d v="2022-08-11T00:00:00"/>
    <x v="255"/>
    <d v="2022-08-11T00:00:00"/>
    <n v="0.00675"/>
    <n v="0.00675"/>
    <x v="3"/>
    <n v="9711.202891068662"/>
    <n v="65.55061951471347"/>
    <n v="65.550619514713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2f3a00de7996cf56a995c820c8cd3bc217f98b99ce5901dfc9c980eb6a6b366"/>
    <n v="1"/>
    <n v="1"/>
  </r>
  <r>
    <s v="81e79e6c-ed39-411b-8b6f-ab8fbf5aa8e3"/>
    <d v="2022-08-11T00:00:00"/>
    <x v="255"/>
    <d v="2022-08-11T00:00:00"/>
    <n v="-0.001729779315154624"/>
    <n v="-0.001729779315154624"/>
    <x v="3"/>
    <n v="9711.202891068662"/>
    <n v="-16.79823788624035"/>
    <n v="-16.79823788624035"/>
    <n v="1"/>
    <m/>
    <s v="Ledger"/>
    <s v="Contrato Seamore"/>
    <m/>
    <m/>
    <m/>
    <m/>
    <s v="Mudança do max supply do contrato do seamore"/>
    <m/>
    <s v="Ledger"/>
    <m/>
    <x v="61"/>
    <s v="Blockchain"/>
    <s v="Technology &amp; Infrastructure"/>
    <s v="Operating Costs"/>
    <s v="Operating Costs"/>
    <x v="7"/>
    <m/>
    <s v="0x7ce4f474047e57c626552e211370d9c150082370db1e91c746b4cffdd06c00af"/>
    <n v="1"/>
    <n v="1"/>
  </r>
  <r>
    <s v="6b6c2aa7-137b-4d92-b2fc-9b9fa1e21446"/>
    <d v="2022-08-11T00:00:00"/>
    <x v="255"/>
    <d v="2022-08-11T00:00:00"/>
    <n v="-0.01121855454015425"/>
    <n v="-0.01121855454015425"/>
    <x v="3"/>
    <n v="9711.202891068662"/>
    <n v="-108.9456592839574"/>
    <n v="-108.9456592839574"/>
    <n v="1"/>
    <m/>
    <s v="Ledger"/>
    <s v="Contrato Seamore"/>
    <m/>
    <m/>
    <m/>
    <m/>
    <s v="Mint do resto dos tokens do Seamore"/>
    <m/>
    <s v="Ledger"/>
    <m/>
    <x v="61"/>
    <s v="Blockchain"/>
    <s v="Technology &amp; Infrastructure"/>
    <s v="Operating Costs"/>
    <s v="Operating Costs"/>
    <x v="7"/>
    <m/>
    <s v="0x4b9f0fbfe98725c854deda733c3f8dcfafe687446d6cf6d3974a7d9d2ca5f986"/>
    <n v="1"/>
    <n v="1"/>
  </r>
  <r>
    <s v="fb0158c8-5495-44d5-b9b5-3eaa7db10196"/>
    <d v="2022-08-11T00:00:00"/>
    <x v="255"/>
    <d v="2022-08-11T00:00:00"/>
    <n v="-0.0021614430044753"/>
    <n v="-0.0021614430044753"/>
    <x v="3"/>
    <n v="9711.202891068662"/>
    <n v="-20.99021155394067"/>
    <n v="-20.99021155394067"/>
    <n v="1"/>
    <m/>
    <s v="Ledger"/>
    <s v="Contrato Seamore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1e01f8e3-4408-438d-b19f-4757e3698c25"/>
    <d v="2022-08-11T00:00:00"/>
    <x v="255"/>
    <d v="2022-08-11T00:00:00"/>
    <n v="0.00674999925"/>
    <n v="0.00674999925"/>
    <x v="3"/>
    <n v="9711.202891068662"/>
    <n v="65.55061223131131"/>
    <n v="65.550612231311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32175d9b08ca982a1f8a26be3d87c4a83ebcd9db736c90586fd96175c9f8a3"/>
    <n v="1"/>
    <n v="1"/>
  </r>
  <r>
    <s v="5f156c1a-1f6e-4aeb-925b-ca57d3eb9ada"/>
    <d v="2022-08-11T00:00:00"/>
    <x v="255"/>
    <d v="2022-08-11T00:00:00"/>
    <n v="0.006"/>
    <n v="0.006"/>
    <x v="3"/>
    <n v="9711.202891068662"/>
    <n v="58.26721734641198"/>
    <n v="58.267217346411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d7b61e0334e67b43a558e41e6e78b29f28283385c2233bed1c61eca626e46b4"/>
    <n v="1"/>
    <n v="1"/>
  </r>
  <r>
    <s v="f9ee0c74-d06b-4233-a25c-8e7ec46cc482"/>
    <d v="2022-08-11T00:00:00"/>
    <x v="255"/>
    <d v="2022-08-11T00:00:00"/>
    <n v="0.005925"/>
    <n v="0.005925"/>
    <x v="3"/>
    <n v="9711.202891068662"/>
    <n v="57.53887712958182"/>
    <n v="57.538877129581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dd6bc397995d7176cbf978e49fd672fcbf2b4f79be6ed4235ff0cf74c568106"/>
    <n v="1"/>
    <n v="1"/>
  </r>
  <r>
    <s v="23108202-4160-4ce6-b012-f7948b0949f8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789b12e-06fc-4aa9-9175-dbaf706db739"/>
    <d v="2022-08-11T00:00:00"/>
    <x v="255"/>
    <d v="2022-08-11T00:00:00"/>
    <n v="-7.000311542517034"/>
    <n v="-7.000311542517034"/>
    <x v="3"/>
    <n v="9711.202891068662"/>
    <n v="-67981.44569007275"/>
    <n v="-67981.44569007275"/>
    <n v="1"/>
    <m/>
    <s v="Ledger"/>
    <s v="Mercado Bitcoin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384a3779-1ba8-43c1-a590-7d1df4ab9bfe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e462a19a-e5e2-415f-b123-384448d32492"/>
    <d v="2022-08-11T00:00:00"/>
    <x v="255"/>
    <d v="2022-08-11T00:00:00"/>
    <n v="27.9888"/>
    <n v="27.9888"/>
    <x v="3"/>
    <n v="9711.202891068662"/>
    <n v="271804.9154775426"/>
    <n v="271804.9154775426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c635ac8-dea8-4423-8a46-1b2e1655ea49"/>
    <d v="2022-08-11T00:00:00"/>
    <x v="255"/>
    <d v="2022-08-11T00:00:00"/>
    <n v="7"/>
    <n v="7"/>
    <x v="3"/>
    <n v="9711.202891068662"/>
    <n v="67978.42023748063"/>
    <n v="67978.42023748063"/>
    <n v="1"/>
    <m/>
    <s v="Ledger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258fc36c-4e68-457a-a3d2-1c6261ec5ea0"/>
    <d v="2022-08-11T00:00:00"/>
    <x v="255"/>
    <d v="2022-08-11T00:00:00"/>
    <n v="0.0052275"/>
    <n v="0.0052275"/>
    <x v="3"/>
    <n v="9711.202891068662"/>
    <n v="50.76531311306144"/>
    <n v="50.765313113061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90a00427f9dff569eb8e00ef675f1366ac68c7a228bf2f23269eb1610fdb5a"/>
    <n v="1"/>
    <n v="1"/>
  </r>
  <r>
    <s v="c9d4207e-ed51-437a-a401-005a76a936c7"/>
    <d v="2022-08-11T00:00:00"/>
    <x v="255"/>
    <d v="2022-08-11T00:00:00"/>
    <n v="0.0004125"/>
    <n v="0.0004125"/>
    <x v="2"/>
    <n v="9660.712441920494"/>
    <n v="3.985043882292204"/>
    <n v="3.98504388229220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a0f9ec002ddc1173d94df8b2a4037a5e3389a2f3be02105c2bb07a65611bf46"/>
    <n v="1"/>
    <n v="1"/>
  </r>
  <r>
    <s v="4428"/>
    <d v="2022-08-10T00:00:00"/>
    <x v="256"/>
    <d v="2022-08-10T00:00:00"/>
    <n v="-187.4"/>
    <n v="-187.4"/>
    <x v="0"/>
    <n v="1"/>
    <n v="-187.4"/>
    <n v="-187.4"/>
    <n v="1"/>
    <m/>
    <s v="Cora"/>
    <s v="Michel Ruthenberg Goldberg"/>
    <n v="100"/>
    <s v="Financeiro"/>
    <s v="Michel Ruthenberg Goldberg"/>
    <m/>
    <s v="Pizza Lançamento Seamore"/>
    <m/>
    <s v="Cora"/>
    <m/>
    <x v="91"/>
    <s v="Despesa Comercial"/>
    <s v="Comercial"/>
    <s v="Operating Costs"/>
    <s v="Operating Costs"/>
    <x v="6"/>
    <m/>
    <m/>
    <n v="0"/>
    <n v="0"/>
  </r>
  <r>
    <s v="4429"/>
    <d v="2022-08-10T00:00:00"/>
    <x v="256"/>
    <d v="2022-08-10T00:00:00"/>
    <n v="-8.960000000000001"/>
    <n v="-8.960000000000001"/>
    <x v="0"/>
    <n v="1"/>
    <n v="-8.960000000000001"/>
    <n v="-8.9600000000000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0"/>
    <d v="2022-08-10T00:00:00"/>
    <x v="256"/>
    <d v="2022-08-10T00:00:00"/>
    <n v="-9.119999999999999"/>
    <n v="-9.119999999999999"/>
    <x v="0"/>
    <n v="1"/>
    <n v="-9.119999999999999"/>
    <n v="-9.1199999999999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1"/>
    <d v="2022-08-10T00:00:00"/>
    <x v="256"/>
    <d v="2022-08-10T00:00:00"/>
    <n v="-2853.32"/>
    <n v="-2853.32"/>
    <x v="0"/>
    <n v="1"/>
    <n v="-2853.32"/>
    <n v="-2853.32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4432"/>
    <d v="2022-08-10T00:00:00"/>
    <x v="256"/>
    <d v="2022-08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433"/>
    <d v="2022-08-10T00:00:00"/>
    <x v="256"/>
    <d v="2022-08-10T00:00:00"/>
    <n v="-205.71"/>
    <n v="-205.71"/>
    <x v="0"/>
    <n v="1"/>
    <n v="-205.71"/>
    <n v="-205.71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4"/>
    <d v="2022-08-10T00:00:00"/>
    <x v="256"/>
    <d v="2022-08-10T00:00:00"/>
    <n v="-29.9"/>
    <n v="-29.9"/>
    <x v="0"/>
    <n v="1"/>
    <n v="-29.9"/>
    <n v="-29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5"/>
    <d v="2022-08-10T00:00:00"/>
    <x v="256"/>
    <d v="2022-08-10T00:00:00"/>
    <n v="-39.93"/>
    <n v="-39.93"/>
    <x v="0"/>
    <n v="1"/>
    <n v="-39.93"/>
    <n v="-39.9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6"/>
    <d v="2022-08-10T00:00:00"/>
    <x v="256"/>
    <d v="2022-08-10T00:00:00"/>
    <n v="-44.98"/>
    <n v="-44.98"/>
    <x v="0"/>
    <n v="1"/>
    <n v="-44.98"/>
    <n v="-4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a8b6c2fd-3953-45df-a6f1-36d524e65ecb"/>
    <d v="2022-08-10T00:00:00"/>
    <x v="256"/>
    <d v="2022-08-10T00:00:00"/>
    <n v="0.0069"/>
    <n v="0.0069"/>
    <x v="3"/>
    <n v="9473.939703628001"/>
    <n v="65.3701839550332"/>
    <n v="65.370183955033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27f2dc58fb5672ae9e898e035d468eb7032b9e62e8226f65bd2bcb4b965341"/>
    <n v="1"/>
    <n v="1"/>
  </r>
  <r>
    <s v="24b3a839-c641-4f46-8533-6dfab6d25f5f"/>
    <d v="2022-08-10T00:00:00"/>
    <x v="256"/>
    <d v="2022-08-10T00:00:00"/>
    <n v="0.004425"/>
    <n v="0.004425"/>
    <x v="3"/>
    <n v="9473.939703628001"/>
    <n v="41.9221831885539"/>
    <n v="41.92218318855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56ca025f20962f86bb9645760feda8ed0ab7cc33fce832a0fe763860141fd5f"/>
    <n v="1"/>
    <n v="1"/>
  </r>
  <r>
    <s v="322f75da-0e7d-402d-bbf7-c49df2508231"/>
    <d v="2022-08-10T00:00:00"/>
    <x v="256"/>
    <d v="2022-08-10T00:00:00"/>
    <n v="0.00045"/>
    <n v="0.00045"/>
    <x v="3"/>
    <n v="9473.939703628001"/>
    <n v="4.2632728666326"/>
    <n v="4.26327286663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9f708259b59f41c1c61cece67c0790f23f5fa9d7ed28197fb2cf8856a14da"/>
    <n v="1"/>
    <n v="1"/>
  </r>
  <r>
    <s v="4ec8842c-da5a-45cf-b4c7-cfb9a6e54762"/>
    <d v="2022-08-10T00:00:00"/>
    <x v="256"/>
    <d v="2022-08-10T00:00:00"/>
    <n v="0.0052125"/>
    <n v="0.0052125"/>
    <x v="3"/>
    <n v="9473.939703628001"/>
    <n v="49.38291070516095"/>
    <n v="49.3829107051609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b5aac6daf15803dcd40dc4097c30d6c4b8535c692d75cee3ec0e416c748a7d6"/>
    <n v="1"/>
    <n v="1"/>
  </r>
  <r>
    <s v="c2c20891-696e-4312-9e35-879f5640446d"/>
    <d v="2022-08-10T00:00:00"/>
    <x v="256"/>
    <d v="2022-08-10T00:00:00"/>
    <n v="0.005175"/>
    <n v="0.005175"/>
    <x v="3"/>
    <n v="9473.939703628001"/>
    <n v="49.0276379662749"/>
    <n v="49.02763796627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4fdca9f47b9c672a902143b0a518785f6880aa44af385ebc2aaf69ea17e87e"/>
    <n v="1"/>
    <n v="1"/>
  </r>
  <r>
    <s v="03f4594e-6265-41d1-946f-dc50b437fb45"/>
    <d v="2022-08-10T00:00:00"/>
    <x v="256"/>
    <d v="2022-08-10T00:00:00"/>
    <n v="0.00525"/>
    <n v="0.00525"/>
    <x v="3"/>
    <n v="9473.939703628001"/>
    <n v="49.738183444047"/>
    <n v="49.7381834440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147ad29433a5e625a2e937b5f9322525af453a4895d2590cfc413e226ae847"/>
    <n v="1"/>
    <n v="1"/>
  </r>
  <r>
    <s v="cdd1171e-5ac7-4a80-913a-3e0f97f919a2"/>
    <d v="2022-08-10T00:00:00"/>
    <x v="256"/>
    <d v="2022-08-10T00:00:00"/>
    <n v="0.0069675"/>
    <n v="0.0069675"/>
    <x v="3"/>
    <n v="9473.939703628001"/>
    <n v="66.00967488502809"/>
    <n v="66.0096748850280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048c70474cf9dc9217db946556784ad569fed73fe6004ef32cc81be1d356991"/>
    <n v="1"/>
    <n v="1"/>
  </r>
  <r>
    <s v="3991b918-5a33-4eb2-b1ee-64600b352358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d9cc16e1b84ee3fd62bbc9287db1fefa6096fe0a3be0db5b7021439e281ba06"/>
    <n v="1"/>
    <n v="1"/>
  </r>
  <r>
    <s v="35bdb353-6409-4730-a186-5661e756e1ab"/>
    <d v="2022-08-10T00:00:00"/>
    <x v="256"/>
    <d v="2022-08-10T00:00:00"/>
    <n v="0.006975"/>
    <n v="0.006975"/>
    <x v="3"/>
    <n v="9473.939703628001"/>
    <n v="66.08072943280531"/>
    <n v="66.080729432805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7fbf52a3b79f26b86ce2faa12a5ea352f7f304ed54520432fa4a65aff84fa0b"/>
    <n v="1"/>
    <n v="1"/>
  </r>
  <r>
    <s v="b4b0a697-67ad-4556-b093-8842de51214e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235548a13b775ca38e8e4d68473c562f641bb02e84280853b572cfe79bccb5"/>
    <n v="1"/>
    <n v="1"/>
  </r>
  <r>
    <s v="6f0634bd-7d3b-4c99-a269-372520e2b4c9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d91b54ad1eed791902e04ffac47c94fd69121b6684fd986310aac3a8a8d64b"/>
    <n v="1"/>
    <n v="1"/>
  </r>
  <r>
    <s v="ad50aa81-6a6a-46b5-a4ad-e5d18163b494"/>
    <d v="2022-08-10T00:00:00"/>
    <x v="256"/>
    <d v="2022-08-10T00:00:00"/>
    <n v="0.006225"/>
    <n v="0.006225"/>
    <x v="3"/>
    <n v="9473.939703628001"/>
    <n v="58.9752746550843"/>
    <n v="58.975274655084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a28240347c34ca87a049a69554b4a981e91e80b1665146cfd26d800a2ecd41"/>
    <n v="1"/>
    <n v="1"/>
  </r>
  <r>
    <s v="83c0fe3b-63ef-4382-8f59-2150d55fd618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1fe0614767b1c0e3e13fb423994ca6235ec9c0bf61c9f65be9ea60fa3ad4497"/>
    <n v="1"/>
    <n v="1"/>
  </r>
  <r>
    <s v="3471205a-cc46-4c93-84dd-7ee92e225ca6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fa9bbbbf8bf347980d82d80cfd1d6712a64bfa293c2c002a0b023efd3bb0403"/>
    <n v="1"/>
    <n v="1"/>
  </r>
  <r>
    <s v="6ebe43e2-6661-4baa-a5c5-c6cf2fee3d62"/>
    <d v="2022-08-10T00:00:00"/>
    <x v="256"/>
    <d v="2022-08-10T00:00:00"/>
    <n v="0.006525"/>
    <n v="0.006525"/>
    <x v="3"/>
    <n v="9473.939703628001"/>
    <n v="61.81745656617271"/>
    <n v="61.8174565661727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6b765bc3ee76f4800fc8d8e43a3692268315ba7b9fb86311028f057120afa1"/>
    <n v="1"/>
    <n v="1"/>
  </r>
  <r>
    <s v="72a117e5-33e0-403f-aa85-14066b1fdc5a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5c95c5128f03056066d331f7682036bd14b1ca00b79f6f2806d02338b3435ae"/>
    <n v="1"/>
    <n v="1"/>
  </r>
  <r>
    <s v="e98c5fb8-40e9-4fb4-816d-6c684d613b02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14545616d6c2a6d641b0b6e7604de4bb2ef78e207d9d11d50f4b6ffc96720ef"/>
    <n v="1"/>
    <n v="1"/>
  </r>
  <r>
    <s v="b35e46d4-3fea-4371-bcd3-5e5ab1171078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5999c62a08c26d3d589beeb34b02581ca3cb7faae3ed686f129483448d9a967"/>
    <n v="1"/>
    <n v="1"/>
  </r>
  <r>
    <s v="fec6a732-a6c2-48db-80f5-31de3d9fe4d6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680da5fd8ac6650f9e2a2ee8a4565dc199515778499cb8241c7355fa2bb7534"/>
    <n v="1"/>
    <n v="1"/>
  </r>
  <r>
    <s v="f8f57979-80e2-459a-a992-5b8ed004f5af"/>
    <d v="2022-08-10T00:00:00"/>
    <x v="256"/>
    <d v="2022-08-10T00:00:00"/>
    <n v="-0.100455919861348"/>
    <n v="-0.100455919861348"/>
    <x v="3"/>
    <n v="9473.939703628001"/>
    <n v="-951.7133276388976"/>
    <n v="-951.7133276388976"/>
    <n v="1"/>
    <m/>
    <s v="Ledger"/>
    <m/>
    <m/>
    <m/>
    <m/>
    <m/>
    <s v="ETH usado para testar o Sniping bot"/>
    <m/>
    <s v="Ledger"/>
    <m/>
    <x v="61"/>
    <s v="Blockchain"/>
    <s v="Technology &amp; Infrastructure"/>
    <s v="Operating Costs"/>
    <s v="Operating Costs"/>
    <x v="7"/>
    <m/>
    <s v="0x5b18f96e142a5e0020f7b6a15b18b503bddf6e48afc7d73be89f7a3d75c10c30"/>
    <n v="1"/>
    <n v="1"/>
  </r>
  <r>
    <s v="7d8062ea-b6af-4978-a216-b873a6acc105"/>
    <d v="2022-08-10T00:00:00"/>
    <x v="256"/>
    <d v="2022-08-10T00:00:00"/>
    <n v="-0.028007157527087"/>
    <n v="-0.028007157527087"/>
    <x v="3"/>
    <n v="9473.939703628001"/>
    <n v="-265.3381216816333"/>
    <n v="-265.3381216816333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51d4afe32f007018019c128fbbd961c086faaca67cf70ae5819e0ad25a697e1b"/>
    <n v="1"/>
    <n v="1"/>
  </r>
  <r>
    <s v="c8afd45d-c2b9-49d6-8108-d0793a79ed8c"/>
    <d v="2022-08-10T00:00:00"/>
    <x v="256"/>
    <d v="2022-08-10T00:00:00"/>
    <n v="0.004125"/>
    <n v="0.004125"/>
    <x v="2"/>
    <n v="9480.940214614206"/>
    <n v="39.1088783852836"/>
    <n v="39.1088783852836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3d8519152785ba34de18fba61c02535283ca43f35a87fe370c2a666c423c38e"/>
    <n v="1"/>
    <n v="1"/>
  </r>
  <r>
    <s v="2e47799f-461f-46b6-9a58-f9cfc4b1eecb"/>
    <d v="2022-08-10T00:00:00"/>
    <x v="256"/>
    <d v="2022-08-10T00:00:00"/>
    <n v="0.00045"/>
    <n v="0.00045"/>
    <x v="2"/>
    <n v="9480.940214614206"/>
    <n v="4.266423096576393"/>
    <n v="4.26642309657639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b65d0df84bbeb7fe370ff3f8f90694407f0d57edd1f68dac4a70ee40738c9"/>
    <n v="1"/>
    <n v="1"/>
  </r>
  <r>
    <s v="4d6235c2-4fdd-43fa-9b4e-e39389d21517"/>
    <d v="2022-08-10T00:00:00"/>
    <x v="256"/>
    <d v="2022-08-10T00:00:00"/>
    <n v="0.006"/>
    <n v="0.006"/>
    <x v="2"/>
    <n v="9480.940214614206"/>
    <n v="56.88564128768523"/>
    <n v="56.885641287685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58dd8281fec3ea72e025924633bc3712496eb51cda2c6150c8b4d874cda8b75"/>
    <n v="1"/>
    <n v="1"/>
  </r>
  <r>
    <s v="ed4df411-00e5-4259-8847-182c65152bd0"/>
    <d v="2022-08-09T00:00:00"/>
    <x v="257"/>
    <d v="2022-08-09T00:00:00"/>
    <n v="-0.001075478895776808"/>
    <n v="-0.001075478895776808"/>
    <x v="3"/>
    <n v="8775.940236991242"/>
    <n v="-9.4383385154826"/>
    <n v="-9.4383385154826"/>
    <n v="1"/>
    <m/>
    <s v="Ledger"/>
    <s v="Contrato Seamore"/>
    <m/>
    <m/>
    <m/>
    <m/>
    <s v="Mudando o URI dos NFTS do seamore"/>
    <m/>
    <s v="Ledger"/>
    <m/>
    <x v="61"/>
    <s v="Blockchain"/>
    <s v="Technology &amp; Infrastructure"/>
    <s v="Operating Costs"/>
    <s v="Operating Costs"/>
    <x v="7"/>
    <m/>
    <s v="0x7f857adba6a764e61659ef76c40101e3daac95f99a6417634770fe03024f3a5c"/>
    <n v="1"/>
    <n v="1"/>
  </r>
  <r>
    <s v="4c289a51-9c9d-4d44-829b-809682f61bf6"/>
    <d v="2022-08-09T00:00:00"/>
    <x v="257"/>
    <d v="2022-08-09T00:00:00"/>
    <n v="0.007875"/>
    <n v="0.007875"/>
    <x v="3"/>
    <n v="8775.940236991242"/>
    <n v="69.11052936630604"/>
    <n v="69.110529366306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914c8e42511cd14b85c78502c01711373636111df2d1356b514791422068c9e"/>
    <n v="1"/>
    <n v="1"/>
  </r>
  <r>
    <s v="e25ee116-a3c3-4a9e-8b1a-af2c36306174"/>
    <d v="2022-08-09T00:00:00"/>
    <x v="257"/>
    <d v="2022-08-09T00:00:00"/>
    <n v="0.00825"/>
    <n v="0.00825"/>
    <x v="3"/>
    <n v="8775.940236991242"/>
    <n v="72.40150695517775"/>
    <n v="72.401506955177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e5d6b382edfffdc52beec6b5bc568a1336d4e760f1cab6f7ce7495e31e6206e"/>
    <n v="1"/>
    <n v="1"/>
  </r>
  <r>
    <s v="dbbb40c5-d9f8-4efb-9a48-b628aae87873"/>
    <d v="2022-08-09T00:00:00"/>
    <x v="257"/>
    <d v="2022-08-09T00:00:00"/>
    <n v="0.00975"/>
    <n v="0.00975"/>
    <x v="3"/>
    <n v="8775.940236991242"/>
    <n v="85.56541731066461"/>
    <n v="85.565417310664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00ab0de765f850c213950cf681b16dd695da8d4de9f3dc8c0c6c90df6c2b11"/>
    <n v="1"/>
    <n v="1"/>
  </r>
  <r>
    <s v="3e17247c-4735-41c9-b6ca-101c44243a5c"/>
    <d v="2022-08-09T00:00:00"/>
    <x v="257"/>
    <d v="2022-08-09T00:00:00"/>
    <n v="0.009374074074074999"/>
    <n v="0.009374074074074999"/>
    <x v="3"/>
    <n v="8775.940236991242"/>
    <n v="82.26631385121121"/>
    <n v="82.266313851211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573adb2c42d63e413ffb96d9e474afb372b50c56062d39395f4c6f44db1b87"/>
    <n v="1"/>
    <n v="1"/>
  </r>
  <r>
    <s v="15da33e4-9c87-4ca9-bf89-c292db964b9d"/>
    <d v="2022-08-09T00:00:00"/>
    <x v="257"/>
    <d v="2022-08-09T00:00:00"/>
    <n v="0.009375"/>
    <n v="0.009375"/>
    <x v="3"/>
    <n v="8775.940236991242"/>
    <n v="82.27443972179289"/>
    <n v="82.274439721792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cce8f3a16cf8737c60fbadb49647d04121e7e07e1b1664ca9b5a2eefb1d18"/>
    <n v="1"/>
    <n v="1"/>
  </r>
  <r>
    <s v="02ce007e-5724-4dc3-bb0b-b6f701cbf1a5"/>
    <d v="2022-08-09T00:00:00"/>
    <x v="257"/>
    <d v="2022-08-09T00:00:00"/>
    <n v="0.0105"/>
    <n v="0.0105"/>
    <x v="3"/>
    <n v="8775.940236991242"/>
    <n v="92.14737248840805"/>
    <n v="92.1473724884080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f21e049089993c139d9d5cb711913d6e0e54ec84656a992789f1e19739d498"/>
    <n v="1"/>
    <n v="1"/>
  </r>
  <r>
    <s v="789fbf84-ded5-42f3-94b6-7d5434559731"/>
    <d v="2022-08-09T00:00:00"/>
    <x v="257"/>
    <d v="2022-08-09T00:00:00"/>
    <n v="-0.00068744442678884"/>
    <n v="-0.00068744442678884"/>
    <x v="3"/>
    <n v="8775.940236991242"/>
    <n v="-6.032971205751561"/>
    <n v="-6.032971205751561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fc789f51ed0c179d17259c3b2080745a307b01cb8d6c9d2c07b3c38153a19270"/>
    <n v="1"/>
    <n v="1"/>
  </r>
  <r>
    <s v="c94196e5-600c-4163-9519-625be887b250"/>
    <d v="2022-08-09T00:00:00"/>
    <x v="257"/>
    <d v="2022-08-09T00:00:00"/>
    <n v="-0.000427805957412953"/>
    <n v="-0.000427805957412953"/>
    <x v="3"/>
    <n v="8775.940236991242"/>
    <n v="-3.754399515284896"/>
    <n v="-3.75439951528489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735396e30466255d549b671a42f9394343b254249351aab26d1cbff1a5e0026f"/>
    <n v="1"/>
    <n v="1"/>
  </r>
  <r>
    <s v="65906ef3-c556-4256-a7f5-ad9015e7971a"/>
    <d v="2022-08-09T00:00:00"/>
    <x v="257"/>
    <d v="2022-08-09T00:00:00"/>
    <n v="-0.000395453334075471"/>
    <n v="-0.000395453334075471"/>
    <x v="3"/>
    <n v="8775.940236991242"/>
    <n v="-3.470474826365266"/>
    <n v="-3.47047482636526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90b3e355adc4ebf077ef8aeef29002fa46e864ad10fe7e0290f59d1bece17360"/>
    <n v="1"/>
    <n v="1"/>
  </r>
  <r>
    <s v="99685d55-406b-485e-8097-f2de8334614b"/>
    <d v="2022-08-09T00:00:00"/>
    <x v="257"/>
    <d v="2022-08-09T00:00:00"/>
    <n v="-0.001515441530911548"/>
    <n v="-0.001515441530911548"/>
    <x v="3"/>
    <n v="8775.940236991242"/>
    <n v="-13.29942430793426"/>
    <n v="-13.29942430793426"/>
    <n v="1"/>
    <m/>
    <s v="Ledger"/>
    <m/>
    <m/>
    <m/>
    <m/>
    <m/>
    <s v="Adicionando os royalties para o marketplace do rarible"/>
    <m/>
    <s v="Ledger"/>
    <m/>
    <x v="61"/>
    <s v="Blockchain"/>
    <s v="Technology &amp; Infrastructure"/>
    <s v="Operating Costs"/>
    <s v="Operating Costs"/>
    <x v="7"/>
    <m/>
    <s v="0x5a27a49ee9f2fd60c60b45cb44193ffe38b0431d79091e9d1edd3422b2d52935"/>
    <n v="1"/>
    <n v="1"/>
  </r>
  <r>
    <s v="f9948ae5-8d3a-409d-8e4d-527ce312b7d5"/>
    <d v="2022-08-09T00:00:00"/>
    <x v="257"/>
    <d v="2022-08-09T00:00:00"/>
    <n v="0.0072"/>
    <n v="0.0072"/>
    <x v="3"/>
    <n v="8775.940236991242"/>
    <n v="63.18676970633694"/>
    <n v="63.1867697063369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a2179d95d97dd9613b19e1da62844a78c31256926b0965f0ba63bc7336091a"/>
    <n v="1"/>
    <n v="1"/>
  </r>
  <r>
    <s v="a1d23a07-d499-4aa2-932d-8046c6b07558"/>
    <d v="2022-08-09T00:00:00"/>
    <x v="257"/>
    <d v="2022-08-09T00:00:00"/>
    <n v="0.006675"/>
    <n v="0.006675"/>
    <x v="3"/>
    <n v="8775.940236991242"/>
    <n v="58.57940108191654"/>
    <n v="58.579401081916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27c7fd4065875757d13c46291ae23c1154c995d072d888812bce1bcb59c4c31"/>
    <n v="1"/>
    <n v="1"/>
  </r>
  <r>
    <s v="16e75bce-34bf-4a79-beb9-ab9363ddda44"/>
    <d v="2022-08-09T00:00:00"/>
    <x v="257"/>
    <d v="2022-08-09T00:00:00"/>
    <n v="0.006"/>
    <n v="0.006"/>
    <x v="3"/>
    <n v="8775.940236991242"/>
    <n v="52.65564142194746"/>
    <n v="52.6556414219474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7ee7c6a2e7d83318af6e7caf94c93edc3754eda3d0b8d62a1ed94ad4d2a2c9"/>
    <n v="1"/>
    <n v="1"/>
  </r>
  <r>
    <s v="fc766e2d-1371-49ad-b18d-c798adb79515"/>
    <d v="2022-08-09T00:00:00"/>
    <x v="257"/>
    <d v="2022-08-09T00:00:00"/>
    <n v="0.006375"/>
    <n v="0.006375"/>
    <x v="3"/>
    <n v="8775.940236991242"/>
    <n v="55.94661901081916"/>
    <n v="55.946619010819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cc5fbf46844eb6134ef3a46b222ca8750d75287f5d42e4aa0a843b9e09044f"/>
    <n v="1"/>
    <n v="1"/>
  </r>
  <r>
    <s v="28ea04d7-53b6-4e80-bd7b-f698107ecb18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a1b229afaa911801730eb35a556d94ee86331883d42ebe63ad20bb100182a1a"/>
    <n v="1"/>
    <n v="1"/>
  </r>
  <r>
    <s v="78e9ff05-950a-473d-bfce-6e7cb24fe7d2"/>
    <d v="2022-08-09T00:00:00"/>
    <x v="257"/>
    <d v="2022-08-09T00:00:00"/>
    <n v="-0.000350214342219171"/>
    <n v="-0.000350214342219171"/>
    <x v="3"/>
    <n v="8775.940236991242"/>
    <n v="-3.073460137452643"/>
    <n v="-3.073460137452643"/>
    <n v="1"/>
    <m/>
    <s v="Ledger"/>
    <s v="Contrato Seamor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8de34c575810ee0ac3d7364f600d86a5abcfbf45e219c2dd5007ad322536fee"/>
    <n v="1"/>
    <n v="1"/>
  </r>
  <r>
    <s v="a6aa3182-d767-4bcd-9e5b-7d7a4f9e29bc"/>
    <d v="2022-08-09T00:00:00"/>
    <x v="257"/>
    <d v="2022-08-09T00:00:00"/>
    <n v="-0.00032663210464536"/>
    <n v="-0.00032663210464536"/>
    <x v="3"/>
    <n v="8775.940236991242"/>
    <n v="-2.866503829850349"/>
    <n v="-2.866503829850349"/>
    <n v="1"/>
    <m/>
    <s v="Ledger"/>
    <s v="Contrato Seamore"/>
    <m/>
    <m/>
    <m/>
    <m/>
    <s v="Mudando o valor maximo que cada carteira pode mintar o seamore"/>
    <m/>
    <s v="Ledger"/>
    <m/>
    <x v="61"/>
    <s v="Blockchain"/>
    <s v="Technology &amp; Infrastructure"/>
    <s v="Operating Costs"/>
    <s v="Operating Costs"/>
    <x v="7"/>
    <m/>
    <s v="0xee0e5ced59703884611e4efb955ce1430a1ba043d72ba42c8a8e4f74d838ae6c"/>
    <n v="1"/>
    <n v="1"/>
  </r>
  <r>
    <s v="473dd94d-452d-4ed9-a726-e6059c7cbfc0"/>
    <d v="2022-08-09T00:00:00"/>
    <x v="257"/>
    <d v="2022-08-09T00:00:00"/>
    <n v="-0.002003761374761769"/>
    <n v="-0.002003761374761769"/>
    <x v="3"/>
    <n v="8775.940236991242"/>
    <n v="-17.5848900741007"/>
    <n v="-17.5848900741007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cb3ad37dc58f0bd889ebd12c8ec37cb535ed0e1d0922f6b935399cb0935a9192"/>
    <n v="1"/>
    <n v="1"/>
  </r>
  <r>
    <s v="0cb80965-6531-43fc-afac-07b0d5dfb917"/>
    <d v="2022-08-09T00:00:00"/>
    <x v="257"/>
    <d v="2022-08-09T00:00:00"/>
    <n v="0.0076125"/>
    <n v="0.0076125"/>
    <x v="3"/>
    <n v="8775.940236991242"/>
    <n v="66.80684505409583"/>
    <n v="66.806845054095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71c8caf5d86fbc222eefd9a3a0dc5b0a0572c18912923026257833795aa5fa"/>
    <n v="1"/>
    <n v="1"/>
  </r>
  <r>
    <s v="610e9fda-4bd0-43ab-a56b-3562457b405d"/>
    <d v="2022-08-09T00:00:00"/>
    <x v="257"/>
    <d v="2022-08-09T00:00:00"/>
    <n v="0.00765"/>
    <n v="0.00765"/>
    <x v="3"/>
    <n v="8775.940236991242"/>
    <n v="67.135942812983"/>
    <n v="67.1359428129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9e5ea561db92c47b21cb0fc74a70ccb5246d6ec0fe255e89c8f5c0bbdb99a"/>
    <n v="1"/>
    <n v="1"/>
  </r>
  <r>
    <s v="f1c2078a-3327-4647-a557-fb97f929e043"/>
    <d v="2022-08-09T00:00:00"/>
    <x v="257"/>
    <d v="2022-08-09T00:00:00"/>
    <n v="0.007575"/>
    <n v="0.007575"/>
    <x v="3"/>
    <n v="8775.940236991242"/>
    <n v="66.47774729520866"/>
    <n v="66.47774729520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530d2ff5b772980ceebf1779f7abacac5857fa35b6d254645d80cdc5aa1cf9c"/>
    <n v="1"/>
    <n v="1"/>
  </r>
  <r>
    <s v="2438bc93-8a6a-47bc-a120-66523eaf260f"/>
    <d v="2022-08-09T00:00:00"/>
    <x v="257"/>
    <d v="2022-08-09T00:00:00"/>
    <n v="0.007425"/>
    <n v="0.007425"/>
    <x v="3"/>
    <n v="8775.940236991242"/>
    <n v="65.16135625965998"/>
    <n v="65.161356259659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511559818e61ec2233a0bf0b84911e6b7f87da06ac6b2923a71e32d7a6bd565"/>
    <n v="1"/>
    <n v="1"/>
  </r>
  <r>
    <s v="dc7cd8af-4c17-4523-bf69-dc0bda133c0b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f5fbb81da26c0512884fcaae224e28fd4bf9f860731e1274798dbff18ff6382"/>
    <n v="1"/>
    <n v="1"/>
  </r>
  <r>
    <s v="5846e325-1884-47cb-b09a-6106aa94fd2a"/>
    <d v="2022-08-09T00:00:00"/>
    <x v="257"/>
    <d v="2022-08-09T00:00:00"/>
    <n v="0.0077925"/>
    <n v="0.0077925"/>
    <x v="3"/>
    <n v="8775.940236991242"/>
    <n v="68.38651429675426"/>
    <n v="68.386514296754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4efc042cab4ba8fe5ed2f7ab8cb7f2942581b4329f996f8613ebc7dfca637d"/>
    <n v="1"/>
    <n v="1"/>
  </r>
  <r>
    <s v="a005a3ea-41d3-4e2b-859d-f70ef394de56"/>
    <d v="2022-08-09T00:00:00"/>
    <x v="257"/>
    <d v="2022-08-09T00:00:00"/>
    <n v="0.0077962425"/>
    <n v="0.0077962425"/>
    <x v="3"/>
    <n v="8775.940236991242"/>
    <n v="68.41935825309119"/>
    <n v="68.4193582530911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7dce7932cda4f7d5fe3f1c69ddbe5ba88c5030a1f65cf00311b79cfde829ee0"/>
    <n v="1"/>
    <n v="1"/>
  </r>
  <r>
    <s v="5a535893-bc7d-43f5-b7a5-df5d4d373974"/>
    <d v="2022-08-09T00:00:00"/>
    <x v="257"/>
    <d v="2022-08-09T00:00:00"/>
    <n v="0.01125"/>
    <n v="0.01125"/>
    <x v="3"/>
    <n v="8775.940236991242"/>
    <n v="98.72932766615148"/>
    <n v="98.729327666151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f38266f4aae7dd336a0f1d33d703c222c472f1fe6815c3f00e17297915047d7"/>
    <n v="1"/>
    <n v="1"/>
  </r>
  <r>
    <s v="6feebe6d-1d52-4e8b-bb8e-5ff104ffb0bc"/>
    <d v="2022-08-09T00:00:00"/>
    <x v="257"/>
    <d v="2022-08-09T00:00:00"/>
    <n v="0.007275"/>
    <n v="0.007275"/>
    <x v="3"/>
    <n v="8775.940236991242"/>
    <n v="63.84496522411129"/>
    <n v="63.8449652241112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c1220b211477374f530e0e021fac49573ac251ec86c1ee5d5472bd2fa926f57"/>
    <n v="1"/>
    <n v="1"/>
  </r>
  <r>
    <s v="fb5a1da1-4dbe-4c4e-a757-522f9cde1c5d"/>
    <d v="2022-08-09T00:00:00"/>
    <x v="257"/>
    <d v="2022-08-09T00:00:00"/>
    <n v="0.007860000000000001"/>
    <n v="0.007860000000000001"/>
    <x v="3"/>
    <n v="8775.940236991242"/>
    <n v="68.97889026275116"/>
    <n v="68.978890262751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4722f853e6449de6ed1adf6af8066d3515dde49bbfdeb0082b7a928b65e5557"/>
    <n v="1"/>
    <n v="1"/>
  </r>
  <r>
    <s v="0030e11a-e3b1-4f5d-b1b2-6bcfcedb748e"/>
    <d v="2022-08-09T00:00:00"/>
    <x v="257"/>
    <d v="2022-08-09T00:00:00"/>
    <n v="0.007785"/>
    <n v="0.007785"/>
    <x v="3"/>
    <n v="8775.940236991242"/>
    <n v="68.32069474497682"/>
    <n v="68.320694744976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449d2a64d330d3ed84ce9e5157f20ae3e3ab33ac8a49b257ff5bd6bac05b14"/>
    <n v="1"/>
    <n v="1"/>
  </r>
  <r>
    <s v="127ea9bf-89cb-425a-b9c6-0c82b3d74af6"/>
    <d v="2022-08-09T00:00:00"/>
    <x v="257"/>
    <d v="2022-08-09T00:00:00"/>
    <n v="0.007867499999999999"/>
    <n v="0.007867499999999999"/>
    <x v="3"/>
    <n v="8775.940236991242"/>
    <n v="69.04470981452859"/>
    <n v="69.0447098145285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f3e26da05130a15f3041751a8d4d11844df3b9ecee26681465a235e9210590b"/>
    <n v="1"/>
    <n v="1"/>
  </r>
  <r>
    <s v="e943eb47-b391-4a0a-86e5-3165204401f6"/>
    <d v="2022-08-09T00:00:00"/>
    <x v="257"/>
    <d v="2022-08-09T00:00:00"/>
    <n v="0.009599999999999999"/>
    <n v="0.009599999999999999"/>
    <x v="2"/>
    <n v="8812.15868109222"/>
    <n v="84.5967233384853"/>
    <n v="84.596723338485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3624d0facefad8c76e090b1074e395ee7ef65ce4cb6a2746979d4c8fd191e9"/>
    <n v="1"/>
    <n v="1"/>
  </r>
  <r>
    <s v="426"/>
    <d v="2022-08-08T00:00:00"/>
    <x v="258"/>
    <d v="2022-08-08T00:00:00"/>
    <n v="70"/>
    <n v="70"/>
    <x v="0"/>
    <n v="1"/>
    <n v="70"/>
    <n v="70"/>
    <n v="1"/>
    <m/>
    <s v="Buser Brasil Tecnologia Ltda."/>
    <s v="Mercado Pago"/>
    <n v="100"/>
    <s v="Comercial"/>
    <s v="Buser Brasil Tecnologia Ltda."/>
    <m/>
    <s v="Passagem Caio para São Paulo"/>
    <m/>
    <s v="Mercado Pago"/>
    <m/>
    <x v="59"/>
    <s v="Despesa Comercial"/>
    <s v="Comercial"/>
    <s v="Operating Costs"/>
    <s v="Operating Costs"/>
    <x v="6"/>
    <m/>
    <m/>
    <n v="0"/>
    <n v="0"/>
  </r>
  <r>
    <s v="4437"/>
    <d v="2022-08-08T00:00:00"/>
    <x v="258"/>
    <d v="2022-08-08T00:00:00"/>
    <n v="-243.54"/>
    <n v="-243.54"/>
    <x v="0"/>
    <n v="1"/>
    <n v="-243.54"/>
    <n v="-243.54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8"/>
    <d v="2022-08-08T00:00:00"/>
    <x v="258"/>
    <d v="2022-08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439"/>
    <d v="2022-08-08T00:00:00"/>
    <x v="258"/>
    <d v="2022-08-08T00:00:00"/>
    <n v="-11070"/>
    <n v="-11070"/>
    <x v="0"/>
    <n v="1"/>
    <n v="-11070"/>
    <n v="-11070"/>
    <n v="1"/>
    <m/>
    <s v="Cora"/>
    <s v="Fitdance Entretenimento Ltda"/>
    <n v="100"/>
    <m/>
    <s v="Fitdance Entretenimento Ltda"/>
    <m/>
    <s v="Reembolso a Pagamento de Prestação de Serviços"/>
    <m/>
    <s v="Cora"/>
    <m/>
    <x v="62"/>
    <s v="Impostos"/>
    <s v="Tax And Fees"/>
    <s v="Tax And Fees"/>
    <s v="Tax And Fees"/>
    <x v="13"/>
    <m/>
    <m/>
    <n v="0"/>
    <n v="0"/>
  </r>
  <r>
    <s v="4440"/>
    <d v="2022-08-08T00:00:00"/>
    <x v="258"/>
    <d v="2022-08-08T00:00:00"/>
    <n v="-2145.6"/>
    <n v="-2145.6"/>
    <x v="0"/>
    <n v="1"/>
    <n v="-2145.6"/>
    <n v="-2145.6"/>
    <n v="1"/>
    <m/>
    <s v="Cora"/>
    <s v="Gabriel Polverelli Nogueira"/>
    <n v="100"/>
    <s v="Tecnologia"/>
    <s v="Gabriel Polverelli Nogueira"/>
    <m/>
    <s v="Cobrança Google Referente Ao Mês 7"/>
    <m/>
    <s v="Cora"/>
    <m/>
    <x v="4"/>
    <s v="Software"/>
    <s v="Technology &amp; Infrastructure"/>
    <s v="Technology &amp; Infrastructure"/>
    <s v="Technology &amp; Infrastructure"/>
    <x v="3"/>
    <m/>
    <m/>
    <n v="0"/>
    <n v="0"/>
  </r>
  <r>
    <s v="4441"/>
    <d v="2022-08-08T00:00:00"/>
    <x v="258"/>
    <d v="2022-08-08T00:00:00"/>
    <n v="-1041.07"/>
    <n v="-1041.07"/>
    <x v="0"/>
    <n v="1"/>
    <n v="-1041.07"/>
    <n v="-1041.07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442"/>
    <d v="2022-08-08T00:00:00"/>
    <x v="258"/>
    <d v="2022-08-08T00:00:00"/>
    <n v="-1178.05"/>
    <n v="-1178.05"/>
    <x v="0"/>
    <n v="1"/>
    <n v="-1178.05"/>
    <n v="-1178.05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443"/>
    <d v="2022-08-08T00:00:00"/>
    <x v="258"/>
    <d v="2022-08-08T00:00:00"/>
    <n v="-295.96"/>
    <n v="-295.96"/>
    <x v="0"/>
    <n v="1"/>
    <n v="-295.96"/>
    <n v="-295.96"/>
    <n v="1"/>
    <m/>
    <s v="Cora"/>
    <s v="Gabriel Polverelli Nogueira"/>
    <n v="100"/>
    <s v="Tecnologia"/>
    <s v="Gabriel Polverelli Nogueira"/>
    <m/>
    <s v="Reembolso"/>
    <m/>
    <s v="Cora"/>
    <m/>
    <x v="163"/>
    <s v="Tráfego Pago"/>
    <s v="Marketing"/>
    <s v="Operating Costs"/>
    <s v="Operating Costs"/>
    <x v="8"/>
    <m/>
    <m/>
    <n v="0"/>
    <n v="0"/>
  </r>
  <r>
    <s v="4444"/>
    <d v="2022-08-08T00:00:00"/>
    <x v="258"/>
    <d v="2022-08-08T00:00:00"/>
    <n v="-4473.92"/>
    <n v="-4473.92"/>
    <x v="0"/>
    <n v="1"/>
    <n v="-4473.92"/>
    <n v="-4473.92"/>
    <n v="1"/>
    <m/>
    <s v="Cora"/>
    <s v="Gabriel Polverelli Nogueira"/>
    <n v="100"/>
    <s v="Tecnologia"/>
    <s v="Gabriel Polverelli Nogueira"/>
    <m/>
    <s v="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445"/>
    <d v="2022-08-08T00:00:00"/>
    <x v="258"/>
    <d v="2022-08-08T00:00:00"/>
    <n v="-757.5"/>
    <n v="-757.5"/>
    <x v="0"/>
    <n v="1"/>
    <n v="-757.5"/>
    <n v="-757.5"/>
    <n v="1"/>
    <m/>
    <s v="Cora"/>
    <s v="Gabriel Polverelli Nogueira"/>
    <n v="100"/>
    <s v="Tecnologia"/>
    <s v="Gabriel Polverelli Nogueira"/>
    <m/>
    <s v="Viagem Sp"/>
    <m/>
    <s v="Cora"/>
    <m/>
    <x v="91"/>
    <s v="Despesa Comercial"/>
    <s v="Comercial"/>
    <s v="Operating Costs"/>
    <s v="Operating Costs"/>
    <x v="6"/>
    <m/>
    <m/>
    <n v="0"/>
    <n v="0"/>
  </r>
  <r>
    <s v="4446"/>
    <d v="2022-08-08T00:00:00"/>
    <x v="258"/>
    <d v="2022-08-08T00:00:00"/>
    <n v="-2118.34"/>
    <n v="-2118.34"/>
    <x v="0"/>
    <n v="1"/>
    <n v="-2118.34"/>
    <n v="-2118.34"/>
    <n v="1"/>
    <m/>
    <s v="Cora"/>
    <s v="Gabriel Polverelli Nogueira"/>
    <n v="100"/>
    <s v="Tecnologia"/>
    <s v="Gabriel Polverelli Nogueira"/>
    <m/>
    <s v="Webflow - Reembolso"/>
    <m/>
    <s v="Cora"/>
    <m/>
    <x v="26"/>
    <s v="Software"/>
    <s v="Technology &amp; Infrastructure"/>
    <s v="Technology &amp; Infrastructure"/>
    <s v="Technology &amp; Infrastructure"/>
    <x v="3"/>
    <m/>
    <m/>
    <n v="0"/>
    <n v="0"/>
  </r>
  <r>
    <s v="755"/>
    <d v="2022-08-08T00:00:00"/>
    <x v="258"/>
    <d v="2022-08-08T00:00:00"/>
    <n v="280000"/>
    <n v="280000"/>
    <x v="0"/>
    <n v="1"/>
    <n v="280000"/>
    <n v="28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6"/>
    <d v="2022-08-08T00:00:00"/>
    <x v="258"/>
    <d v="2022-08-08T00:00:00"/>
    <n v="88755.14"/>
    <n v="88755.14"/>
    <x v="0"/>
    <n v="1"/>
    <n v="88755.14"/>
    <n v="88755.14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6"/>
    <d v="2022-08-08T00:00:00"/>
    <x v="258"/>
    <d v="2022-08-08T00:00:00"/>
    <n v="-88755.14"/>
    <n v="-88755.14"/>
    <x v="0"/>
    <n v="1"/>
    <n v="-88755.14"/>
    <n v="-88755.1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17"/>
    <d v="2022-08-08T00:00:00"/>
    <x v="258"/>
    <d v="2022-08-08T00:00:00"/>
    <n v="-280000"/>
    <n v="-280000"/>
    <x v="0"/>
    <n v="1"/>
    <n v="-280000"/>
    <n v="-28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004ddbd-2e11-4035-8cc3-9a74a23edfb4"/>
    <d v="2022-08-08T00:00:00"/>
    <x v="258"/>
    <d v="2022-08-08T00:00:00"/>
    <n v="0.008977499999999999"/>
    <n v="0.008977499999999999"/>
    <x v="3"/>
    <n v="9131.946584488956"/>
    <n v="81.9820504622496"/>
    <n v="81.982050462249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f6f16e326098a9331b540cba35576f26dd9c7f7c6a82fc1c114abd2a73bf31d"/>
    <n v="1"/>
    <n v="1"/>
  </r>
  <r>
    <s v="8a17332b-2963-4e25-9db4-eeacc03f579f"/>
    <d v="2022-08-08T00:00:00"/>
    <x v="258"/>
    <d v="2022-08-08T00:00:00"/>
    <n v="0.008999999999999999"/>
    <n v="0.008999999999999999"/>
    <x v="3"/>
    <n v="9131.946584488956"/>
    <n v="82.18751926040061"/>
    <n v="82.187519260400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8cb53aa3fd9f689199cacb7d23bb1aa786bde1530813d97105b601adbbbb79"/>
    <n v="1"/>
    <n v="1"/>
  </r>
  <r>
    <s v="27f0a620-b889-489c-950d-fb29424b0ee7"/>
    <d v="2022-08-07T00:00:00"/>
    <x v="259"/>
    <d v="2022-08-07T00:00:00"/>
    <n v="0.00045"/>
    <n v="0.00045"/>
    <x v="3"/>
    <n v="8829.38733125649"/>
    <n v="3.973224299065421"/>
    <n v="3.9732242990654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2b8bec78214d393a49fa2e74bb5b14cfab3da27f2b1e04d1c643fe049c664db"/>
    <n v="1"/>
    <n v="1"/>
  </r>
  <r>
    <s v="4447"/>
    <d v="2022-08-06T00:00:00"/>
    <x v="260"/>
    <d v="2022-08-06T00:00:00"/>
    <n v="-83.41"/>
    <n v="-83.41"/>
    <x v="0"/>
    <n v="1"/>
    <n v="-83.41"/>
    <n v="-83.4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448"/>
    <d v="2022-08-06T00:00:00"/>
    <x v="260"/>
    <d v="2022-08-06T00:00:00"/>
    <n v="-11.99"/>
    <n v="-11.99"/>
    <x v="0"/>
    <n v="1"/>
    <n v="-11.99"/>
    <n v="-11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68014f7-3b96-4447-8484-42b30ed303f2"/>
    <d v="2022-08-06T00:00:00"/>
    <x v="260"/>
    <d v="2022-08-06T00:00:00"/>
    <n v="0.0075"/>
    <n v="0.0075"/>
    <x v="2"/>
    <n v="8794.911734164072"/>
    <n v="65.96183800623054"/>
    <n v="65.9618380062305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ab9d1e1282d87dd0dcd832baa31a92fe638adbf7a1161e876c04cbdc904aed"/>
    <n v="1"/>
    <n v="1"/>
  </r>
  <r>
    <s v="4449"/>
    <d v="2022-08-05T00:00:00"/>
    <x v="261"/>
    <d v="2022-08-05T00:00:00"/>
    <n v="-523.87"/>
    <n v="-523.87"/>
    <x v="0"/>
    <n v="1"/>
    <n v="-523.87"/>
    <n v="-523.87"/>
    <n v="1"/>
    <m/>
    <s v="Mercado Pago"/>
    <s v="Lumx Studios S/A"/>
    <n v="100"/>
    <s v="Lumx"/>
    <s v="Lumx Studios S/A"/>
    <m/>
    <s v="Pinata Cloud"/>
    <m/>
    <s v="Mercado Pago"/>
    <m/>
    <x v="90"/>
    <s v="Gestão - Transporte"/>
    <s v="Gestão"/>
    <s v="Governance"/>
    <s v="Governance"/>
    <x v="6"/>
    <m/>
    <m/>
    <n v="0"/>
    <n v="0"/>
  </r>
  <r>
    <s v="4450"/>
    <d v="2022-08-05T00:00:00"/>
    <x v="261"/>
    <d v="2022-08-05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bertura de Sociedade / Vex"/>
    <m/>
    <s v="Cora"/>
    <m/>
    <x v="124"/>
    <s v="Corporate/Societário"/>
    <s v="Legal"/>
    <s v="Operating Costs"/>
    <s v="Operating Costs"/>
    <x v="1"/>
    <m/>
    <m/>
    <n v="0"/>
    <n v="0"/>
  </r>
  <r>
    <s v="757"/>
    <d v="2022-08-05T00:00:00"/>
    <x v="261"/>
    <d v="2022-08-05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8"/>
    <d v="2022-08-05T00:00:00"/>
    <x v="261"/>
    <d v="2022-08-05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8"/>
    <d v="2022-08-05T00:00:00"/>
    <x v="261"/>
    <d v="2022-08-05T00:00:00"/>
    <n v="-250000"/>
    <n v="-250000"/>
    <x v="0"/>
    <n v="1"/>
    <n v="-250000"/>
    <n v="-25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9"/>
    <d v="2022-08-05T00:00:00"/>
    <x v="261"/>
    <d v="2022-08-05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b91f91a0-8859-46ea-97f5-9028c12a0051"/>
    <d v="2022-08-05T00:00:00"/>
    <x v="261"/>
    <d v="2022-08-05T00:00:00"/>
    <n v="0.0004875"/>
    <n v="0.0004875"/>
    <x v="3"/>
    <n v="9003.525142560913"/>
    <n v="4.389218506998445"/>
    <n v="4.38921850699844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1910cc5ac5fc130bda97f2ee2176c5ec787fd22bc5f6ac0cb4b27d422218e37"/>
    <n v="1"/>
    <n v="1"/>
  </r>
  <r>
    <s v="c0450b9b-9b1f-4bf4-91d0-9352612688c1"/>
    <d v="2022-08-05T00:00:00"/>
    <x v="261"/>
    <d v="2022-08-05T00:00:00"/>
    <n v="0.010275"/>
    <n v="0.010275"/>
    <x v="3"/>
    <n v="9003.525142560913"/>
    <n v="92.51122083981338"/>
    <n v="92.51122083981338"/>
    <n v="1"/>
    <m/>
    <s v="OpenSea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716e3df88cdaae800ecdf3471795829fcc50eb7617bf9c882b2857e4e0cf1062"/>
    <n v="1"/>
    <n v="1"/>
  </r>
  <r>
    <s v="393"/>
    <d v="2022-08-04T00:00:00"/>
    <x v="262"/>
    <d v="2022-08-04T00:00:00"/>
    <n v="180000"/>
    <n v="180000"/>
    <x v="0"/>
    <n v="1"/>
    <n v="180000"/>
    <n v="180000"/>
    <n v="1"/>
    <m/>
    <s v="Fitdance Entretenimento Ltda"/>
    <s v="Cora"/>
    <n v="100"/>
    <s v="Lumx"/>
    <s v="Fitdance Entretenimento Ltda"/>
    <m/>
    <s v="Desenvolvimento de Nfts"/>
    <m/>
    <s v="Cora"/>
    <s v="Fitdance"/>
    <x v="164"/>
    <s v="Receita Setup Fee"/>
    <s v="Non Recurrent"/>
    <s v="Operating Revenue"/>
    <s v="Operating Revenue"/>
    <x v="12"/>
    <m/>
    <m/>
    <n v="0"/>
    <n v="0"/>
  </r>
  <r>
    <s v="4451"/>
    <d v="2022-08-04T00:00:00"/>
    <x v="262"/>
    <d v="2022-08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2"/>
    <d v="2022-08-04T00:00:00"/>
    <x v="262"/>
    <d v="2022-08-04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3"/>
    <d v="2022-08-04T00:00:00"/>
    <x v="262"/>
    <d v="2022-08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4"/>
    <d v="2022-08-04T00:00:00"/>
    <x v="262"/>
    <d v="2022-08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5"/>
    <d v="2022-08-04T00:00:00"/>
    <x v="262"/>
    <d v="2022-08-04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6"/>
    <d v="2022-08-04T00:00:00"/>
    <x v="262"/>
    <d v="2022-08-04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7"/>
    <d v="2022-08-04T00:00:00"/>
    <x v="262"/>
    <d v="2022-08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458"/>
    <d v="2022-08-04T00:00:00"/>
    <x v="262"/>
    <d v="2022-08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9"/>
    <d v="2022-08-04T00:00:00"/>
    <x v="262"/>
    <d v="2022-08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0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1"/>
    <d v="2022-08-04T00:00:00"/>
    <x v="262"/>
    <d v="2022-08-04T00:00:00"/>
    <n v="-13.91"/>
    <n v="-13.91"/>
    <x v="0"/>
    <n v="1"/>
    <n v="-13.91"/>
    <n v="-13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2"/>
    <d v="2022-08-04T00:00:00"/>
    <x v="262"/>
    <d v="2022-08-04T00:00:00"/>
    <n v="-14.98"/>
    <n v="-14.98"/>
    <x v="0"/>
    <n v="1"/>
    <n v="-14.98"/>
    <n v="-1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3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4"/>
    <d v="2022-08-04T00:00:00"/>
    <x v="262"/>
    <d v="2022-08-04T00:00:00"/>
    <n v="-15.01"/>
    <n v="-15.01"/>
    <x v="0"/>
    <n v="1"/>
    <n v="-15.01"/>
    <n v="-15.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5"/>
    <d v="2022-08-04T00:00:00"/>
    <x v="262"/>
    <d v="2022-08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6"/>
    <d v="2022-08-04T00:00:00"/>
    <x v="262"/>
    <d v="2022-08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7"/>
    <d v="2022-08-04T00:00:00"/>
    <x v="262"/>
    <d v="2022-08-04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8"/>
    <d v="2022-08-04T00:00:00"/>
    <x v="262"/>
    <d v="2022-08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9"/>
    <d v="2022-08-04T00:00:00"/>
    <x v="262"/>
    <d v="2022-08-04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70"/>
    <d v="2022-08-04T00:00:00"/>
    <x v="262"/>
    <d v="2022-08-04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1"/>
    <d v="2022-08-04T00:00:00"/>
    <x v="262"/>
    <d v="2022-08-04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2"/>
    <d v="2022-08-04T00:00:00"/>
    <x v="262"/>
    <d v="2022-08-04T00:00:00"/>
    <n v="-31.97"/>
    <n v="-31.97"/>
    <x v="0"/>
    <n v="1"/>
    <n v="-31.97"/>
    <n v="-31.97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3"/>
    <d v="2022-08-04T00:00:00"/>
    <x v="262"/>
    <d v="2022-08-04T00:00:00"/>
    <n v="-24.96"/>
    <n v="-24.96"/>
    <x v="0"/>
    <n v="1"/>
    <n v="-24.96"/>
    <n v="-24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4"/>
    <d v="2022-08-04T00:00:00"/>
    <x v="262"/>
    <d v="2022-08-04T00:00:00"/>
    <n v="-29.92"/>
    <n v="-29.92"/>
    <x v="0"/>
    <n v="1"/>
    <n v="-29.92"/>
    <n v="-29.92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5"/>
    <d v="2022-08-04T00:00:00"/>
    <x v="262"/>
    <d v="2022-08-04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6"/>
    <d v="2022-08-04T00:00:00"/>
    <x v="262"/>
    <d v="2022-08-04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477"/>
    <d v="2022-08-04T00:00:00"/>
    <x v="262"/>
    <d v="2022-08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78"/>
    <d v="2022-08-04T00:00:00"/>
    <x v="262"/>
    <d v="2022-08-04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Liquidação de Conta a Pagar"/>
    <m/>
    <s v="Cora"/>
    <m/>
    <x v="109"/>
    <s v="Despesas com Pessoal"/>
    <s v="People"/>
    <s v="People"/>
    <s v="People"/>
    <x v="9"/>
    <m/>
    <m/>
    <n v="0"/>
    <n v="0"/>
  </r>
  <r>
    <s v="4479"/>
    <d v="2022-08-04T00:00:00"/>
    <x v="262"/>
    <d v="2022-08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480"/>
    <d v="2022-08-04T00:00:00"/>
    <x v="262"/>
    <d v="2022-08-04T00:00:00"/>
    <n v="-3000"/>
    <n v="-3000"/>
    <x v="0"/>
    <n v="1"/>
    <n v="-3000"/>
    <n v="-3000"/>
    <n v="1"/>
    <m/>
    <s v="Cora"/>
    <s v="Lucas Bier de Freitas"/>
    <n v="100"/>
    <m/>
    <s v="Lucas Bier de Freitas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81"/>
    <d v="2022-08-04T00:00:00"/>
    <x v="262"/>
    <d v="2022-08-04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2"/>
    <d v="2022-08-04T00:00:00"/>
    <x v="262"/>
    <d v="2022-08-0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3"/>
    <d v="2022-08-04T00:00:00"/>
    <x v="262"/>
    <d v="2022-08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484"/>
    <d v="2022-08-04T00:00:00"/>
    <x v="262"/>
    <d v="2022-08-04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5"/>
    <d v="2022-08-04T00:00:00"/>
    <x v="262"/>
    <d v="2022-08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486"/>
    <d v="2022-08-04T00:00:00"/>
    <x v="262"/>
    <d v="2022-08-04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7"/>
    <d v="2022-08-04T00:00:00"/>
    <x v="262"/>
    <d v="2022-08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488"/>
    <d v="2022-08-04T00:00:00"/>
    <x v="262"/>
    <d v="2022-08-04T00:00:00"/>
    <n v="-24.91"/>
    <n v="-24.91"/>
    <x v="0"/>
    <n v="1"/>
    <n v="-24.91"/>
    <n v="-24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89"/>
    <d v="2022-08-04T00:00:00"/>
    <x v="262"/>
    <d v="2022-08-04T00:00:00"/>
    <n v="-480"/>
    <n v="-480"/>
    <x v="0"/>
    <n v="1"/>
    <n v="-480"/>
    <n v="-480"/>
    <n v="1"/>
    <m/>
    <s v="Cora"/>
    <s v="Gabriel Miguel Oliveira 43769684800"/>
    <n v="100"/>
    <m/>
    <s v="Gabriel Miguel Oliveira 43769684800"/>
    <m/>
    <s v="Freela - Ilustração"/>
    <m/>
    <s v="Cora"/>
    <m/>
    <x v="98"/>
    <s v="Despesas com Pessoal"/>
    <s v="People"/>
    <s v="People"/>
    <s v="People"/>
    <x v="9"/>
    <m/>
    <m/>
    <n v="0"/>
    <n v="0"/>
  </r>
  <r>
    <s v="4490"/>
    <d v="2022-08-04T00:00:00"/>
    <x v="262"/>
    <d v="2022-08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91"/>
    <d v="2022-08-04T00:00:00"/>
    <x v="262"/>
    <d v="2022-08-04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8af43ed8-b0ea-4b2d-af8a-0ed836c13cfb"/>
    <d v="2022-08-04T00:00:00"/>
    <x v="262"/>
    <d v="2022-08-04T00:00:00"/>
    <n v="0.007875"/>
    <n v="0.007875"/>
    <x v="3"/>
    <n v="8431.882538017828"/>
    <n v="66.40107498689039"/>
    <n v="66.401074986890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85f98589997c142f9c61799be369f15dcbef6143c83285b6241e09362b02cb"/>
    <n v="1"/>
    <n v="1"/>
  </r>
  <r>
    <s v="2fb3a4ce-7eb4-4ce0-bcd2-77c61ef78f49"/>
    <d v="2022-08-04T00:00:00"/>
    <x v="262"/>
    <d v="2022-08-04T00:00:00"/>
    <n v="0.0018"/>
    <n v="0.0018"/>
    <x v="3"/>
    <n v="8431.882538017828"/>
    <n v="15.17738856843209"/>
    <n v="15.17738856843209"/>
    <n v="1"/>
    <m/>
    <s v="OpenSea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80c8ee24a9cec3bd4d1afd9d2a13ecaef06d1d76aa98960aff7ee592ff6a2"/>
    <n v="1"/>
    <n v="1"/>
  </r>
  <r>
    <s v="3920"/>
    <d v="2022-08-03T00:00:00"/>
    <x v="263"/>
    <d v="2022-08-03T00:00:00"/>
    <n v="-401.16"/>
    <n v="-401.16"/>
    <x v="0"/>
    <n v="1"/>
    <n v="-401.16"/>
    <n v="-401.16"/>
    <n v="1"/>
    <m/>
    <s v="Mercado Pago"/>
    <s v="Koinly"/>
    <n v="100"/>
    <m/>
    <s v="Koinly"/>
    <m/>
    <s v="Tax Report"/>
    <m/>
    <s v="Mercado Pago"/>
    <m/>
    <x v="165"/>
    <s v="Software"/>
    <s v="Technology &amp; Infrastructure"/>
    <s v="Technology &amp; Infrastructure"/>
    <s v="Technology &amp; Infrastructure"/>
    <x v="3"/>
    <m/>
    <m/>
    <n v="0"/>
    <n v="0"/>
  </r>
  <r>
    <s v="436"/>
    <d v="2022-08-03T00:00:00"/>
    <x v="263"/>
    <d v="2022-08-03T00:00:00"/>
    <n v="419"/>
    <n v="419"/>
    <x v="0"/>
    <n v="1"/>
    <n v="419"/>
    <n v="419"/>
    <n v="1"/>
    <m/>
    <s v="Lumx Studios S/A"/>
    <s v="Mercado Pago"/>
    <n v="100"/>
    <s v="Lumx"/>
    <s v="Lumx Studios S/A"/>
    <m/>
    <s v="Estorno Compra de Equipamen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92"/>
    <d v="2022-08-03T00:00:00"/>
    <x v="263"/>
    <d v="2022-08-03T00:00:00"/>
    <n v="-250"/>
    <n v="-250"/>
    <x v="0"/>
    <n v="1"/>
    <n v="-250"/>
    <n v="-250"/>
    <n v="1"/>
    <m/>
    <s v="Cora"/>
    <s v="Ministerio da Fazenda"/>
    <n v="100"/>
    <m/>
    <s v="Ministerio da Fazenda"/>
    <m/>
    <s v="Guia de Recolhimento"/>
    <m/>
    <s v="Cora"/>
    <m/>
    <x v="156"/>
    <s v="Impostos"/>
    <s v="Tax And Fees"/>
    <s v="Tax And Fees"/>
    <s v="Tax And Fees"/>
    <x v="13"/>
    <m/>
    <m/>
    <n v="0"/>
    <n v="0"/>
  </r>
  <r>
    <s v="4493"/>
    <d v="2022-08-03T00:00:00"/>
    <x v="263"/>
    <d v="2022-08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494"/>
    <d v="2022-08-03T00:00:00"/>
    <x v="263"/>
    <d v="2022-08-03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 - Baixa por Conciliação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496"/>
    <d v="2022-08-03T00:00:00"/>
    <x v="263"/>
    <d v="2022-08-03T00:00:00"/>
    <n v="-39.97"/>
    <n v="-39.97"/>
    <x v="0"/>
    <n v="1"/>
    <n v="-39.97"/>
    <n v="-39.97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7"/>
    <d v="2022-08-03T00:00:00"/>
    <x v="263"/>
    <d v="2022-08-03T00:00:00"/>
    <n v="-24.98"/>
    <n v="-24.98"/>
    <x v="0"/>
    <n v="1"/>
    <n v="-24.98"/>
    <n v="-24.98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8"/>
    <d v="2022-08-03T00:00:00"/>
    <x v="263"/>
    <d v="2022-08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499"/>
    <d v="2022-08-03T00:00:00"/>
    <x v="263"/>
    <d v="2022-08-03T00:00:00"/>
    <n v="-20.21"/>
    <n v="-20.21"/>
    <x v="0"/>
    <n v="1"/>
    <n v="-20.21"/>
    <n v="-20.2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0"/>
    <d v="2022-08-03T00:00:00"/>
    <x v="263"/>
    <d v="2022-08-03T00:00:00"/>
    <n v="-19.98"/>
    <n v="-19.98"/>
    <x v="0"/>
    <n v="1"/>
    <n v="-19.98"/>
    <n v="-19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1"/>
    <d v="2022-08-03T00:00:00"/>
    <x v="263"/>
    <d v="2022-08-03T00:00:00"/>
    <n v="-13.96"/>
    <n v="-13.96"/>
    <x v="0"/>
    <n v="1"/>
    <n v="-13.96"/>
    <n v="-13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2"/>
    <d v="2022-08-03T00:00:00"/>
    <x v="263"/>
    <d v="2022-08-03T00:00:00"/>
    <n v="-419"/>
    <n v="-419"/>
    <x v="0"/>
    <n v="1"/>
    <n v="-419"/>
    <n v="-419"/>
    <n v="1"/>
    <m/>
    <s v="Mercado Pago"/>
    <s v="Mercadolivre.com Atividades de Internet Ltda"/>
    <n v="100"/>
    <m/>
    <s v="Mercadolivre.com Atividades de Internet Ltd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a9dfbd2f-2f85-4bb8-9751-8755b4ec1c4c"/>
    <d v="2022-08-03T00:00:00"/>
    <x v="263"/>
    <d v="2022-08-03T00:00:00"/>
    <n v="0.00074999925"/>
    <n v="0.00074999925"/>
    <x v="3"/>
    <n v="8591.71974522293"/>
    <n v="6.443783365127389"/>
    <n v="6.4437833651273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604b4b75331e520f2fa9c24b71c1b204e6ee3033143e08fc1abc56c5670c8ba"/>
    <n v="1"/>
    <n v="1"/>
  </r>
  <r>
    <s v="3ccdd113-aa1c-4044-ad80-9371a2815dfc"/>
    <d v="2022-08-03T00:00:00"/>
    <x v="263"/>
    <d v="2022-08-03T00:00:00"/>
    <n v="0.0075"/>
    <n v="0.0075"/>
    <x v="2"/>
    <n v="8607.271762208067"/>
    <n v="64.5545382165605"/>
    <n v="64.554538216560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a95547cd889252f556fb8c5a60d24d3d4a0adb3db3caa0cbbece99d0d3ea69"/>
    <n v="1"/>
    <n v="1"/>
  </r>
  <r>
    <s v="4503"/>
    <d v="2022-08-02T00:00:00"/>
    <x v="264"/>
    <d v="2022-08-02T00:00:00"/>
    <n v="-1180.08"/>
    <n v="-1180.08"/>
    <x v="0"/>
    <n v="1"/>
    <n v="-1180.08"/>
    <n v="-1180.08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59"/>
    <d v="2022-08-02T00:00:00"/>
    <x v="264"/>
    <d v="2022-08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0"/>
    <d v="2022-08-02T00:00:00"/>
    <x v="264"/>
    <d v="2022-08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17271f3f-8cdd-445d-988e-5f3462fd7202"/>
    <d v="2022-08-02T00:00:00"/>
    <x v="264"/>
    <d v="2022-08-02T00:00:00"/>
    <n v="0.0009"/>
    <n v="0.0009"/>
    <x v="3"/>
    <n v="8625.647805393972"/>
    <n v="7.763083024854574"/>
    <n v="7.7630830248545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5aa35b6c3ce36016312d9c62a9b2d0f02997e886f8344ac60e9b976a116cc3e"/>
    <n v="1"/>
    <n v="1"/>
  </r>
  <r>
    <s v="4504"/>
    <d v="2022-08-01T00:00:00"/>
    <x v="265"/>
    <d v="2022-08-01T00:00:00"/>
    <n v="-36.47"/>
    <n v="-36.47"/>
    <x v="0"/>
    <n v="1"/>
    <n v="-36.47"/>
    <n v="-36.47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05"/>
    <d v="2022-08-01T00:00:00"/>
    <x v="265"/>
    <d v="2022-08-01T00:00:00"/>
    <n v="-36.68"/>
    <n v="-36.68"/>
    <x v="0"/>
    <n v="1"/>
    <n v="-36.68"/>
    <n v="-36.68"/>
    <n v="1"/>
    <m/>
    <s v="Cora"/>
    <s v="Caio Diniz Bretas"/>
    <n v="100"/>
    <s v="Financeiro"/>
    <s v="Caio Diniz Bretas"/>
    <m/>
    <s v="Compra de Materiais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506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07"/>
    <d v="2022-08-01T00:00:00"/>
    <x v="265"/>
    <d v="2022-08-01T00:00:00"/>
    <n v="-1860.4"/>
    <n v="-1860.4"/>
    <x v="0"/>
    <n v="1"/>
    <n v="-1860.4"/>
    <n v="-1860.4"/>
    <n v="1"/>
    <m/>
    <s v="Mercado Pago"/>
    <s v="Google Brasil Internet Ltda."/>
    <n v="100"/>
    <m/>
    <s v="Google Brasil Internet Ltda."/>
    <m/>
    <s v="Liquidação de Conta a Pagar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508"/>
    <d v="2022-08-01T00:00:00"/>
    <x v="265"/>
    <d v="2022-08-01T00:00:00"/>
    <n v="-513.03"/>
    <n v="-513.03"/>
    <x v="0"/>
    <n v="1"/>
    <n v="-513.03"/>
    <n v="-513.03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4509"/>
    <d v="2022-08-01T00:00:00"/>
    <x v="265"/>
    <d v="2022-08-01T00:00:00"/>
    <n v="-113.56"/>
    <n v="-113.56"/>
    <x v="0"/>
    <n v="1"/>
    <n v="-113.56"/>
    <n v="-113.56"/>
    <n v="1"/>
    <m/>
    <s v="Mercado Pago"/>
    <s v="Lumx Studios S/A"/>
    <n v="100"/>
    <s v="Conselho"/>
    <s v="Lumx Studios S/A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10"/>
    <d v="2022-08-01T00:00:00"/>
    <x v="265"/>
    <d v="2022-08-01T00:00:00"/>
    <n v="-227.12"/>
    <n v="-227.12"/>
    <x v="0"/>
    <n v="1"/>
    <n v="-227.12"/>
    <n v="-227.12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11"/>
    <d v="2022-08-01T00:00:00"/>
    <x v="265"/>
    <d v="2022-08-01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12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1"/>
    <s v="Corporate/Societário"/>
    <s v="Legal"/>
    <s v="Operating Costs"/>
    <s v="Operating Costs"/>
    <x v="1"/>
    <m/>
    <m/>
    <n v="0"/>
    <n v="0"/>
  </r>
  <r>
    <s v="4513"/>
    <d v="2022-08-01T00:00:00"/>
    <x v="265"/>
    <d v="2022-08-01T00:00:00"/>
    <n v="-1590.41"/>
    <n v="-1590.41"/>
    <x v="0"/>
    <n v="1"/>
    <n v="-1590.41"/>
    <n v="-1590.41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760"/>
    <d v="2022-08-01T00:00:00"/>
    <x v="265"/>
    <d v="2022-08-01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1"/>
    <d v="2022-08-01T00:00:00"/>
    <x v="265"/>
    <d v="2022-08-01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9742012-6ff0-444c-8a52-09330f9a7a92"/>
    <d v="2022-08-01T00:00:00"/>
    <x v="265"/>
    <d v="2022-08-01T00:00:00"/>
    <n v="0.0075"/>
    <n v="0.0075"/>
    <x v="3"/>
    <n v="8479.563182527301"/>
    <n v="63.59672386895475"/>
    <n v="63.596723868954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bcbf9655f634f4f08a62921a470e88669d430767c6feaaf38d6ffcfe4e59598"/>
    <n v="1"/>
    <n v="1"/>
  </r>
  <r>
    <s v="caa058e6-3f6b-4928-8ba4-0de34962ef3f"/>
    <d v="2022-08-01T00:00:00"/>
    <x v="265"/>
    <d v="2022-08-01T00:00:00"/>
    <n v="0.00135"/>
    <n v="0.00135"/>
    <x v="3"/>
    <n v="8479.563182527301"/>
    <n v="11.44741029641186"/>
    <n v="11.447410296411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56b827b8fb6311d90b14c1ed33a3f9238a281543c045bb4f568f59098401bfa"/>
    <n v="1"/>
    <n v="1"/>
  </r>
  <r>
    <s v="4514"/>
    <d v="2022-07-31T00:00:00"/>
    <x v="266"/>
    <d v="2022-07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03d3ed52-d77b-4cb2-a815-ae0614f33ecf"/>
    <d v="2022-07-31T00:00:00"/>
    <x v="266"/>
    <d v="2022-07-31T00:00:00"/>
    <n v="0.0007499925"/>
    <n v="0.0007499925"/>
    <x v="3"/>
    <n v="8784.25732217573"/>
    <n v="6.588127109701881"/>
    <n v="6.58812710970188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2ae6ab4c205bb517ce65803a08c5e3a4647c09eb2cf5ca58c6c7802b880fe2b"/>
    <n v="1"/>
    <n v="1"/>
  </r>
  <r>
    <s v="4515"/>
    <d v="2022-07-30T00:00:00"/>
    <x v="267"/>
    <d v="2022-07-30T00:00:00"/>
    <n v="-5618.34"/>
    <n v="-5618.34"/>
    <x v="0"/>
    <n v="1"/>
    <n v="-5618.34"/>
    <n v="-5618.34"/>
    <n v="1"/>
    <m/>
    <s v="Mercado Pago"/>
    <s v="Mongodb Servicos de Software no Brasil Ltda."/>
    <n v="100"/>
    <m/>
    <s v="Mongodb Servicos de Software no Brasil Ltda."/>
    <m/>
    <s v="Software - Mongodb"/>
    <m/>
    <s v="Mercado Pago"/>
    <m/>
    <x v="37"/>
    <s v="Software"/>
    <s v="Technology &amp; Infrastructure"/>
    <s v="Technology &amp; Infrastructure"/>
    <s v="Technology &amp; Infrastructure"/>
    <x v="3"/>
    <m/>
    <m/>
    <n v="0"/>
    <n v="0"/>
  </r>
  <r>
    <s v="4516"/>
    <d v="2022-07-30T00:00:00"/>
    <x v="267"/>
    <d v="2022-07-30T00:00:00"/>
    <n v="-349.7"/>
    <n v="-349.7"/>
    <x v="0"/>
    <n v="1"/>
    <n v="-349.7"/>
    <n v="-349.7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bfec2e-1c54-4a8f-9a8f-b18816fb5d7f"/>
    <d v="2022-07-30T00:00:00"/>
    <x v="267"/>
    <d v="2022-07-30T00:00:00"/>
    <n v="0.008699999999999999"/>
    <n v="0.008699999999999999"/>
    <x v="3"/>
    <n v="8845.857217300678"/>
    <n v="76.9589577905159"/>
    <n v="76.958957790515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fd8d17e18043aa05f0157e5c54bf2900720474a6de063be87b9e6b7ae83585"/>
    <n v="1"/>
    <n v="1"/>
  </r>
  <r>
    <s v="ed92b121-7dee-4860-b208-64b71866a990"/>
    <d v="2022-07-30T00:00:00"/>
    <x v="267"/>
    <d v="2022-07-30T00:00:00"/>
    <n v="7.5e-07"/>
    <n v="7.5e-07"/>
    <x v="3"/>
    <n v="8845.857217300678"/>
    <n v="0.006634392912975509"/>
    <n v="0.006634392912975509"/>
    <n v="1"/>
    <m/>
    <s v="OpenSea Seaport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7a0a4d89c4663d447c3e9dc089091f026a1960c329258141b63540d89a1b2d62"/>
    <n v="1"/>
    <n v="1"/>
  </r>
  <r>
    <s v="66b6df6a-2095-46f2-9655-657bdce4f046"/>
    <d v="2022-07-30T00:00:00"/>
    <x v="267"/>
    <d v="2022-07-30T00:00:00"/>
    <n v="0.00825"/>
    <n v="0.00825"/>
    <x v="2"/>
    <n v="8821.782178217823"/>
    <n v="72.77970297029705"/>
    <n v="72.77970297029705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98c0504e506e533215b4adcab04e15e81e0571ff87a5db7d76befabfaabb49f"/>
    <n v="1"/>
    <n v="1"/>
  </r>
  <r>
    <s v="433"/>
    <d v="2022-07-29T00:00:00"/>
    <x v="268"/>
    <d v="2022-07-29T00:00:00"/>
    <n v="2500"/>
    <n v="2500"/>
    <x v="0"/>
    <n v="1"/>
    <n v="2500"/>
    <n v="2500"/>
    <n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24"/>
    <s v="Corporate/Societário"/>
    <s v="Legal"/>
    <s v="Operating Costs"/>
    <s v="Operating Costs"/>
    <x v="1"/>
    <m/>
    <m/>
    <n v="0"/>
    <n v="0"/>
  </r>
  <r>
    <s v="b359de1a-b3a6-44fb-b3e6-4aa91ed2432a"/>
    <d v="2022-07-29T00:00:00"/>
    <x v="268"/>
    <d v="2022-07-29T00:00:00"/>
    <n v="0.0007499925"/>
    <n v="0.0007499925"/>
    <x v="3"/>
    <n v="8970.208333333332"/>
    <n v="6.727588973437499"/>
    <n v="6.72758897343749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68d70c1c5a67242f22497d37338679788e52edc84235b1d49b797bae2af5529"/>
    <n v="1"/>
    <n v="1"/>
  </r>
  <r>
    <s v="4517"/>
    <d v="2022-07-28T00:00:00"/>
    <x v="269"/>
    <d v="2022-07-28T00:00:00"/>
    <n v="-4388.16"/>
    <n v="-4388.16"/>
    <x v="0"/>
    <n v="1"/>
    <n v="-4388.16"/>
    <n v="-4388.16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518"/>
    <d v="2022-07-28T00:00:00"/>
    <x v="269"/>
    <d v="2022-07-28T00:00:00"/>
    <n v="-84"/>
    <n v="-84"/>
    <x v="0"/>
    <n v="1"/>
    <n v="-84"/>
    <n v="-8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5e93c0c-1f3d-4931-8f31-3ad222fb51f2"/>
    <d v="2022-07-28T00:00:00"/>
    <x v="269"/>
    <d v="2022-07-28T00:00:00"/>
    <n v="-0.001051043330218308"/>
    <n v="-0.001051043330218308"/>
    <x v="3"/>
    <n v="8983.96668401874"/>
    <n v="-9.442538262141387"/>
    <n v="-9.442538262141387"/>
    <n v="1"/>
    <m/>
    <s v="Seamore"/>
    <m/>
    <m/>
    <m/>
    <m/>
    <m/>
    <s v="Envio de ENS do seamore para carteira do gabriel"/>
    <m/>
    <s v="Seamore"/>
    <m/>
    <x v="56"/>
    <s v="NFTs"/>
    <s v="Technology &amp; Infrastructure"/>
    <s v="Operating Costs"/>
    <s v="Operating Costs"/>
    <x v="7"/>
    <m/>
    <s v="0x8a6d005a4c672ff0ced0deef9ac307d115c948e088af4b562bd9ba6884294cb3"/>
    <n v="1"/>
    <n v="1"/>
  </r>
  <r>
    <s v="c1050901-df94-440a-b738-10c7ad09417a"/>
    <d v="2022-07-28T00:00:00"/>
    <x v="269"/>
    <d v="2022-07-28T00:00:00"/>
    <n v="-0.00084306569886324"/>
    <n v="-0.00084306569886324"/>
    <x v="3"/>
    <n v="8983.96668401874"/>
    <n v="-7.574074151026324"/>
    <n v="-7.574074151026324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70af645edfe7834ca068fd47afdbae53329096829cda0d175c6a72d665c1633e"/>
    <n v="1"/>
    <n v="1"/>
  </r>
  <r>
    <s v="4519"/>
    <d v="2022-07-27T00:00:00"/>
    <x v="270"/>
    <d v="2022-07-27T00:00:00"/>
    <n v="-56.3"/>
    <n v="-56.3"/>
    <x v="0"/>
    <n v="1"/>
    <n v="-56.3"/>
    <n v="-56.3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20"/>
    <d v="2022-07-27T00:00:00"/>
    <x v="270"/>
    <d v="2022-07-27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 Discord Nitro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21"/>
    <d v="2022-07-27T00:00:00"/>
    <x v="270"/>
    <d v="2022-07-27T00:00:00"/>
    <n v="-60.66"/>
    <n v="-60.66"/>
    <x v="0"/>
    <n v="1"/>
    <n v="-60.66"/>
    <n v="-60.66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f2702e5e-b2af-468e-94b7-c28b7afebc69"/>
    <d v="2022-07-27T00:00:00"/>
    <x v="270"/>
    <d v="2022-07-27T00:00:00"/>
    <n v="-0.000504708724885066"/>
    <n v="-0.000504708724885066"/>
    <x v="3"/>
    <n v="8624.23603793467"/>
    <n v="-4.352727173813841"/>
    <n v="-4.352727173813841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0b552ffc7a85e9ab72b8d403bcf7495dc6ee50362f0b02a8a9d13af071cbc47"/>
    <n v="1"/>
    <n v="1"/>
  </r>
  <r>
    <s v="39ea8a5d-cd2a-4af7-adeb-4d82bd86535d"/>
    <d v="2022-07-27T00:00:00"/>
    <x v="270"/>
    <d v="2022-07-27T00:00:00"/>
    <n v="-0.00058268733097445"/>
    <n v="-0.00058268733097445"/>
    <x v="3"/>
    <n v="8624.23603793467"/>
    <n v="-5.025233078637819"/>
    <n v="-5.02523307863781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600d2b0915481c2734305c61fde408d85b7d9aef516d695c3f579e6cdbf3727"/>
    <n v="1"/>
    <n v="1"/>
  </r>
  <r>
    <s v="2c3b6d40-a286-4eba-9b69-cb03c18ab3ff"/>
    <d v="2022-07-27T00:00:00"/>
    <x v="270"/>
    <d v="2022-07-27T00:00:00"/>
    <n v="-0.0007790672891243581"/>
    <n v="-0.0007790672891243581"/>
    <x v="3"/>
    <n v="8624.23603793467"/>
    <n v="-6.718860190842358"/>
    <n v="-6.718860190842358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5fd8b434f800fa146c0dcfdb98e3bff01bddb52adb0a02b31979f0728f9f2805"/>
    <n v="1"/>
    <n v="1"/>
  </r>
  <r>
    <s v="622133d6-3af0-408d-b854-2c1de3d3cc2e"/>
    <d v="2022-07-27T00:00:00"/>
    <x v="270"/>
    <d v="2022-07-27T00:00:00"/>
    <n v="-0.0006827011411868699"/>
    <n v="-0.0006827011411868699"/>
    <x v="3"/>
    <n v="8624.23603793467"/>
    <n v="-5.887775784962929"/>
    <n v="-5.88777578496292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417685844473a88791ba624d20d51d9882c7ca55935c7b6e108a152ede2e9e4"/>
    <n v="1"/>
    <n v="1"/>
  </r>
  <r>
    <s v="4d5de159-88a7-4302-a7a9-330f6a0e1743"/>
    <d v="2022-07-27T00:00:00"/>
    <x v="270"/>
    <d v="2022-07-27T00:00:00"/>
    <n v="-0.000620485943253683"/>
    <n v="-0.000620485943253683"/>
    <x v="3"/>
    <n v="8624.23603793467"/>
    <n v="-5.3512172328403"/>
    <n v="-5.3512172328403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19393f801f12106cbe7fc8fa1e5da04d5bee43a8b00f2a917487ce2c3a347e0"/>
    <n v="1"/>
    <n v="1"/>
  </r>
  <r>
    <s v="c2eea3b1-ddc2-4d14-96e8-f0d4958ebb1d"/>
    <d v="2022-07-26T00:00:00"/>
    <x v="271"/>
    <d v="2022-07-26T00:00:00"/>
    <n v="-0.000373537124765784"/>
    <n v="-0.000373537124765784"/>
    <x v="3"/>
    <n v="7810.398706896552"/>
    <n v="-2.917473876248535"/>
    <n v="-2.917473876248535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6771ec5fc52f0eb32112b99445a150a9ffd0d1e955627d670bb0c39b28ff2203"/>
    <n v="1"/>
    <n v="1"/>
  </r>
  <r>
    <s v="103750d1-d858-409a-9729-04578b625d79"/>
    <d v="2022-07-26T00:00:00"/>
    <x v="271"/>
    <d v="2022-07-26T00:00:00"/>
    <n v="-0.09026084610976767"/>
    <n v="-0.09026084610976767"/>
    <x v="3"/>
    <n v="7810.398706896552"/>
    <n v="-704.9731957391181"/>
    <n v="-704.9731957391181"/>
    <n v="1"/>
    <m/>
    <s v="Ledger"/>
    <m/>
    <m/>
    <m/>
    <m/>
    <m/>
    <s v="Criacão do contrato do seamore"/>
    <m/>
    <s v="Ledger"/>
    <m/>
    <x v="61"/>
    <s v="Blockchain"/>
    <s v="Technology &amp; Infrastructure"/>
    <s v="Operating Costs"/>
    <s v="Operating Costs"/>
    <x v="7"/>
    <m/>
    <s v="0x1d38d176bff7ffc5b7ec28ff85d5bd2657f0fe9b2ccb68999e63d6cf0c972485"/>
    <n v="1"/>
    <n v="1"/>
  </r>
  <r>
    <s v="3824092d-68d9-434c-80d6-009633142bd2"/>
    <d v="2022-07-26T00:00:00"/>
    <x v="271"/>
    <d v="2022-07-26T00:00:00"/>
    <n v="-0.00054742467432541"/>
    <n v="-0.00054742467432541"/>
    <x v="3"/>
    <n v="7810.398706896552"/>
    <n v="-4.275604968474448"/>
    <n v="-4.275604968474448"/>
    <n v="1"/>
    <m/>
    <s v="Ledger"/>
    <s v="Contrato Seamore"/>
    <m/>
    <m/>
    <m/>
    <m/>
    <s v="Mudança no horário das mintagens"/>
    <m/>
    <s v="Ledger"/>
    <m/>
    <x v="61"/>
    <s v="Blockchain"/>
    <s v="Technology &amp; Infrastructure"/>
    <s v="Operating Costs"/>
    <s v="Operating Costs"/>
    <x v="7"/>
    <m/>
    <s v="0x7bd9d1bac473e9b9f43956156587b7e435d80620882d4a022639e61ac21eb349"/>
    <n v="1"/>
    <n v="1"/>
  </r>
  <r>
    <s v="a7896fef-82b9-4b6d-8df1-3d73d4c6b733"/>
    <d v="2022-07-26T00:00:00"/>
    <x v="271"/>
    <d v="2022-07-26T00:00:00"/>
    <n v="0.0196"/>
    <n v="0.0196"/>
    <x v="3"/>
    <n v="7810.398706896552"/>
    <n v="153.0838146551724"/>
    <n v="153.0838146551724"/>
    <n v="1"/>
    <m/>
    <s v="Contrato Seamore"/>
    <s v="Ledger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f78231e5-8e35-4483-84ce-d35c868c7965"/>
    <d v="2022-07-26T00:00:00"/>
    <x v="271"/>
    <d v="2022-07-26T00:00:00"/>
    <n v="-0.0005339901543580081"/>
    <n v="-0.0005339901543580081"/>
    <x v="3"/>
    <n v="7810.398706896552"/>
    <n v="-4.170676011093276"/>
    <n v="-4.170676011093276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eb044cf1107a67bbc9d81fdbac8593bf965ff34d68aa71220b5994bc06b09a"/>
    <n v="1"/>
    <n v="1"/>
  </r>
  <r>
    <s v="9fb231ec-bd11-4594-a6b8-7cb69b2a7045"/>
    <d v="2022-07-26T00:00:00"/>
    <x v="271"/>
    <d v="2022-07-26T00:00:00"/>
    <n v="-0.1030143903638877"/>
    <n v="-0.1030143903638877"/>
    <x v="3"/>
    <n v="7810.398706896552"/>
    <n v="-804.5834612898451"/>
    <n v="-804.5834612898451"/>
    <n v="1"/>
    <m/>
    <s v="Ledger"/>
    <s v="Contrato Seamore"/>
    <m/>
    <m/>
    <m/>
    <m/>
    <s v="Teste de mint"/>
    <m/>
    <s v="Ledger"/>
    <m/>
    <x v="61"/>
    <s v="Blockchain"/>
    <s v="Technology &amp; Infrastructure"/>
    <s v="Operating Costs"/>
    <s v="Operating Costs"/>
    <x v="7"/>
    <m/>
    <s v="0x34ccae9ff49c3350ca3084be278d0165ca03048967419390753c8c20ffa8ee60"/>
    <n v="1"/>
    <n v="1"/>
  </r>
  <r>
    <s v="4d8bf842-b6fa-42f6-a788-aa3200d661ec"/>
    <d v="2022-07-26T00:00:00"/>
    <x v="271"/>
    <d v="2022-07-26T00:00:00"/>
    <n v="-0.00216642667065097"/>
    <n v="-0.00216642667065097"/>
    <x v="3"/>
    <n v="7810.398706896552"/>
    <n v="-16.92065606703854"/>
    <n v="-16.92065606703854"/>
    <n v="1"/>
    <m/>
    <s v="Ledger"/>
    <s v="Contrato Seamore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a0b787a5-1052-483d-8f4e-a0f9004d18e4"/>
    <d v="2022-07-26T00:00:00"/>
    <x v="271"/>
    <d v="2022-07-26T00:00:00"/>
    <n v="0.0784"/>
    <n v="0.0784"/>
    <x v="3"/>
    <n v="7810.398706896552"/>
    <n v="612.3352586206896"/>
    <n v="612.3352586206896"/>
    <n v="1"/>
    <m/>
    <s v="Contrato Seamore"/>
    <s v="Gnosis"/>
    <m/>
    <m/>
    <m/>
    <m/>
    <s v="Teste de withdraw"/>
    <m/>
    <s v="Gnosis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d8c673cd-9029-4d59-97c7-87c96da97ab8"/>
    <d v="2022-07-26T00:00:00"/>
    <x v="271"/>
    <d v="2022-07-26T00:00:00"/>
    <n v="-0.0008135597112234681"/>
    <n v="-0.0008135597112234681"/>
    <x v="3"/>
    <n v="7810.398706896552"/>
    <n v="-6.354225716522907"/>
    <n v="-6.354225716522907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7494e5453396bcd493eef30d0b472b87f6dea4b1633ae3d007c9c445711f6e"/>
    <n v="1"/>
    <n v="1"/>
  </r>
  <r>
    <s v="1b2b036d-f39e-43a4-8a3a-0ad38a23c3c9"/>
    <d v="2022-07-26T00:00:00"/>
    <x v="271"/>
    <d v="2022-07-26T00:00:00"/>
    <n v="0"/>
    <n v="0"/>
    <x v="3"/>
    <n v="7810.398706896552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c81a9e4be2f6883d4393b69d95f991f5b9fc7f5b00d7014b04670e07371eec"/>
    <n v="1"/>
    <n v="1"/>
  </r>
  <r>
    <s v="4522"/>
    <d v="2022-07-25T00:00:00"/>
    <x v="272"/>
    <d v="2022-07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4f89753-0304-4fd7-994e-6bc466ed9734"/>
    <d v="2022-07-25T00:00:00"/>
    <x v="272"/>
    <d v="2022-07-25T00:00:00"/>
    <n v="-0.090767987415804"/>
    <n v="-0.090767987415804"/>
    <x v="3"/>
    <n v="7760.442525634106"/>
    <n v="-704.3997495078268"/>
    <n v="-704.399749507826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c4828c22d7476fac672348ae602d2299a52f091aac622f4d64cfcdb2240fe7c"/>
    <n v="1"/>
    <n v="1"/>
  </r>
  <r>
    <s v="e40d1dd5-c3f2-41ab-a14f-4cfd9e1e7102"/>
    <d v="2022-07-24T00:00:00"/>
    <x v="273"/>
    <d v="2022-07-24T00:00:00"/>
    <n v="0.0007425"/>
    <n v="0.0007425"/>
    <x v="3"/>
    <n v="8802.865013774106"/>
    <n v="6.536127272727274"/>
    <n v="6.53612727272727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3c08c9b575cc74ce66e3835e857cb4d0b95cf23af751bd10e74d9cb9fc36076"/>
    <n v="1"/>
    <n v="1"/>
  </r>
  <r>
    <s v="4523"/>
    <d v="2022-07-22T00:00:00"/>
    <x v="274"/>
    <d v="2022-07-22T00:00:00"/>
    <n v="-191.95"/>
    <n v="-191.95"/>
    <x v="0"/>
    <n v="1"/>
    <n v="-191.95"/>
    <n v="-191.95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56313a0f-645a-4468-92b3-275f2a7d6208"/>
    <d v="2022-07-22T00:00:00"/>
    <x v="274"/>
    <d v="2022-07-22T00:00:00"/>
    <n v="-0.001343516742004662"/>
    <n v="-0.001343516742004662"/>
    <x v="3"/>
    <n v="8484.585635359117"/>
    <n v="-11.39918285007724"/>
    <n v="-11.39918285007724"/>
    <n v="1"/>
    <m/>
    <s v="Ledger"/>
    <m/>
    <m/>
    <m/>
    <m/>
    <m/>
    <s v="Envio do nft da reserva para o ganhador da loja do 55"/>
    <m/>
    <s v="Ledger"/>
    <m/>
    <x v="166"/>
    <s v="Blockchain"/>
    <s v="Technology &amp; Infrastructure"/>
    <s v="Operating Costs"/>
    <s v="Operating Costs"/>
    <x v="7"/>
    <m/>
    <s v="0xe4587cb2cd3d34529cd5920b798248d72fbae067a33d13095c47fffa8d82b84b"/>
    <n v="1"/>
    <n v="1"/>
  </r>
  <r>
    <s v="204467a0-d09b-4899-a955-48b570cb43f9"/>
    <d v="2022-07-22T00:00:00"/>
    <x v="274"/>
    <d v="2022-07-22T00:00:00"/>
    <n v="0.00225"/>
    <n v="0.00225"/>
    <x v="3"/>
    <n v="8484.585635359117"/>
    <n v="19.09031767955801"/>
    <n v="19.0903176795580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776a9b1e182d59f2448832021da016ae4d16b4f6f18b4a52afc2814081986a4"/>
    <n v="1"/>
    <n v="1"/>
  </r>
  <r>
    <s v="0141f648-e683-4920-a4c0-824c94a3117f"/>
    <d v="2022-07-22T00:00:00"/>
    <x v="274"/>
    <d v="2022-07-22T00:00:00"/>
    <n v="-0.00153661126399128"/>
    <n v="-0.00153661126399128"/>
    <x v="3"/>
    <n v="8484.585635359117"/>
    <n v="-13.03750985759143"/>
    <n v="-13.03750985759143"/>
    <n v="1"/>
    <m/>
    <s v="55Unity"/>
    <m/>
    <m/>
    <m/>
    <m/>
    <m/>
    <s v="Envio do nft da reserva para o ganhador da loja do 55"/>
    <m/>
    <s v="55Unity"/>
    <m/>
    <x v="166"/>
    <s v="Blockchain"/>
    <s v="Technology &amp; Infrastructure"/>
    <s v="Operating Costs"/>
    <s v="Operating Costs"/>
    <x v="7"/>
    <m/>
    <s v="0x100f07be63aa4d27cd1546acdc8aa0a7ec1afac2a4783298bfe8f5c5a2b6c6a5"/>
    <n v="1"/>
    <n v="1"/>
  </r>
  <r>
    <s v="81ec8944-0ff2-4a50-820a-0ae32d1e7fce"/>
    <d v="2022-07-20T00:00:00"/>
    <x v="275"/>
    <d v="2022-07-20T00:00:00"/>
    <n v="0.00225"/>
    <n v="0.00225"/>
    <x v="3"/>
    <n v="8342.763157894737"/>
    <n v="18.77121710526315"/>
    <n v="18.7712171052631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04cd81ecd0f1fa3c20191cf90909f07ab461b56f660fffbc81a0957cc7154ecb"/>
    <n v="1"/>
    <n v="1"/>
  </r>
  <r>
    <s v="4524"/>
    <d v="2022-07-19T00:00:00"/>
    <x v="276"/>
    <d v="2022-07-19T00:00:00"/>
    <n v="-288.64"/>
    <n v="-288.64"/>
    <x v="0"/>
    <n v="1"/>
    <n v="-288.64"/>
    <n v="-288.64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525"/>
    <d v="2022-07-19T00:00:00"/>
    <x v="276"/>
    <d v="2022-07-19T00:00:00"/>
    <n v="-340.58"/>
    <n v="-340.58"/>
    <x v="0"/>
    <n v="1"/>
    <n v="-340.58"/>
    <n v="-340.58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6"/>
    <d v="2022-07-19T00:00:00"/>
    <x v="276"/>
    <d v="2022-07-19T00:00:00"/>
    <n v="-1055.81"/>
    <n v="-1055.81"/>
    <x v="0"/>
    <n v="1"/>
    <n v="-1055.81"/>
    <n v="-1055.81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7"/>
    <d v="2022-07-16T00:00:00"/>
    <x v="277"/>
    <d v="2022-07-16T00:00:00"/>
    <n v="-116.98"/>
    <n v="-116.98"/>
    <x v="0"/>
    <n v="1"/>
    <n v="-116.98"/>
    <n v="-116.98"/>
    <n v="1"/>
    <m/>
    <s v="Mercado Pago"/>
    <s v="Webflow.Com"/>
    <n v="100"/>
    <m/>
    <s v="Webflow.Com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28"/>
    <d v="2022-07-15T00:00:00"/>
    <x v="278"/>
    <d v="2022-07-1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98"/>
    <s v="Despesas com Pessoal"/>
    <s v="People"/>
    <s v="People"/>
    <s v="People"/>
    <x v="9"/>
    <m/>
    <m/>
    <n v="0"/>
    <n v="0"/>
  </r>
  <r>
    <s v="4529"/>
    <d v="2022-07-15T00:00:00"/>
    <x v="278"/>
    <d v="2022-07-15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Propriedade Intelectual Lima &amp; Feigelson"/>
    <m/>
    <s v="Cora"/>
    <m/>
    <x v="49"/>
    <s v="Propriedade Intelectual"/>
    <s v="Legal"/>
    <s v="Operating Costs"/>
    <s v="Operating Costs"/>
    <x v="1"/>
    <m/>
    <m/>
    <n v="0"/>
    <n v="0"/>
  </r>
  <r>
    <s v="4530"/>
    <d v="2022-07-14T00:00:00"/>
    <x v="279"/>
    <d v="2022-07-14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31"/>
    <d v="2022-07-13T00:00:00"/>
    <x v="280"/>
    <d v="2022-07-13T00:00:00"/>
    <n v="-14.65"/>
    <n v="-14.65"/>
    <x v="0"/>
    <n v="1"/>
    <n v="-14.65"/>
    <n v="-14.65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0c524735-9b94-4a38-9d79-69ca7394c417"/>
    <d v="2022-07-13T00:00:00"/>
    <x v="280"/>
    <d v="2022-07-13T00:00:00"/>
    <n v="0.00525"/>
    <n v="0.00525"/>
    <x v="3"/>
    <n v="6041.029810298103"/>
    <n v="31.71540650406504"/>
    <n v="31.7154065040650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a5ff5e81d806876be43b4961802a733896782c1bfaefaab3b7a39e7dec1fc4"/>
    <n v="1"/>
    <n v="1"/>
  </r>
  <r>
    <s v="80409208-f34e-4a7f-8b40-3134d52f0e66"/>
    <d v="2022-07-13T00:00:00"/>
    <x v="280"/>
    <d v="2022-07-13T00:00:00"/>
    <n v="-0.00129745361487599"/>
    <n v="-0.00129745361487599"/>
    <x v="3"/>
    <n v="6041.029810298103"/>
    <n v="-7.83795596494489"/>
    <n v="-7.83795596494489"/>
    <n v="1"/>
    <m/>
    <s v="Ledger"/>
    <s v="AREZZO INDÚSTRIA E COMERCIO S.A"/>
    <m/>
    <m/>
    <m/>
    <m/>
    <s v="Permissão dada ao opensea para enviar mais de um token ao mesmo tempo"/>
    <m/>
    <s v="Ledger"/>
    <m/>
    <x v="61"/>
    <s v="Blockchain"/>
    <s v="Technology &amp; Infrastructure"/>
    <s v="Operating Costs"/>
    <s v="Operating Costs"/>
    <x v="7"/>
    <m/>
    <s v="0x1985852d866e34bd6885d3b03055be54778b071bdabb9f5c66713db091a92977"/>
    <n v="1"/>
    <n v="1"/>
  </r>
  <r>
    <s v="02d09270-b1fa-4790-a9fc-397bb9fd03ef"/>
    <d v="2022-07-13T00:00:00"/>
    <x v="280"/>
    <d v="2022-07-13T00:00:00"/>
    <n v="-0.007107672216979858"/>
    <n v="-0.007107672216979858"/>
    <x v="3"/>
    <n v="6041.029810298103"/>
    <n v="-42.93765974460293"/>
    <n v="-42.93765974460293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8a96e2656d758b6d91c281400c57e3d3cfaf6b9e65a3a35e5810ec9252dba862"/>
    <n v="1"/>
    <n v="1"/>
  </r>
  <r>
    <s v="4532"/>
    <d v="2022-07-12T00:00:00"/>
    <x v="281"/>
    <d v="2022-07-12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94cad83-07af-4d43-a48a-369aff9b2a89"/>
    <d v="2022-07-12T00:00:00"/>
    <x v="281"/>
    <d v="2022-07-12T00:00:00"/>
    <n v="-0.001985563189652022"/>
    <n v="-0.001985563189652022"/>
    <x v="3"/>
    <n v="5674.890590809628"/>
    <n v="-11.26785386241421"/>
    <n v="-11.26785386241421"/>
    <n v="1"/>
    <m/>
    <s v="Ledger"/>
    <m/>
    <m/>
    <m/>
    <m/>
    <m/>
    <s v="Envio de NFT da loja do 55"/>
    <m/>
    <s v="Ledger"/>
    <m/>
    <x v="56"/>
    <s v="NFTs"/>
    <s v="Technology &amp; Infrastructure"/>
    <s v="Operating Costs"/>
    <s v="Operating Costs"/>
    <x v="7"/>
    <m/>
    <s v="0x13d8388a223c08308b096ccb4423bb52ad6b2081b1d466a016578a9067f0b83f"/>
    <n v="1"/>
    <n v="1"/>
  </r>
  <r>
    <s v="82c02ad4-db74-4542-aec2-3d6214bfbe43"/>
    <d v="2022-07-12T00:00:00"/>
    <x v="281"/>
    <d v="2022-07-12T00:00:00"/>
    <n v="-0.001116482937607836"/>
    <n v="-0.001116482937607836"/>
    <x v="3"/>
    <n v="5674.890590809628"/>
    <n v="-6.335918517430201"/>
    <n v="-6.33591851743020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c63f34870d7c6120b0e72d9fab1585fd47c6b3814a0d72a6199dacdfa831a19b"/>
    <n v="1"/>
    <n v="1"/>
  </r>
  <r>
    <s v="3876"/>
    <d v="2022-07-11T00:00:00"/>
    <x v="282"/>
    <d v="2022-07-11T00:00:00"/>
    <n v="-58.58"/>
    <n v="-58.58"/>
    <x v="0"/>
    <n v="1"/>
    <n v="-58.58"/>
    <n v="-58.58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534"/>
    <d v="2022-07-11T00:00:00"/>
    <x v="282"/>
    <d v="2022-07-11T00:00:00"/>
    <n v="-335.86"/>
    <n v="-335.86"/>
    <x v="0"/>
    <n v="1"/>
    <n v="-335.86"/>
    <n v="-335.8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535"/>
    <d v="2022-07-11T00:00:00"/>
    <x v="282"/>
    <d v="2022-07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0f3ce4bf-7b45-44f5-9330-fd2b133aa540"/>
    <d v="2022-07-10T00:00:00"/>
    <x v="283"/>
    <d v="2022-07-10T00:00:00"/>
    <n v="0.002625"/>
    <n v="0.002625"/>
    <x v="3"/>
    <n v="6186.062533121356"/>
    <n v="16.23841414944356"/>
    <n v="16.2384141494435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7a1a73c7611c24e77fc8aa835c1e72fa466093654eac9d3801bd2cf8387e3ac"/>
    <n v="1"/>
    <n v="1"/>
  </r>
  <r>
    <s v="6a12e078-dc20-4ae4-87f0-5c3597a1b366"/>
    <d v="2022-07-10T00:00:00"/>
    <x v="283"/>
    <d v="2022-07-10T00:00:00"/>
    <n v="0.0009225"/>
    <n v="0.0009225"/>
    <x v="3"/>
    <n v="6186.062533121356"/>
    <n v="5.706642686804451"/>
    <n v="5.70664268680445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c2c3b52f9b906f391c3cb5257b6d33421e27b4254077cfb0032818f1220166a3"/>
    <n v="1"/>
    <n v="1"/>
  </r>
  <r>
    <s v="6520bf20-06d0-41b2-a987-f9731cf3334f"/>
    <d v="2022-07-10T00:00:00"/>
    <x v="283"/>
    <d v="2022-07-10T00:00:00"/>
    <n v="0.05249174999997"/>
    <n v="0.05249174999997"/>
    <x v="3"/>
    <n v="6186.062533121356"/>
    <n v="324.7172479727873"/>
    <n v="324.7172479727873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e5d422a69a998353d178b6f5fe4527a518d1181cfe4d548c85660f7bdacfbd"/>
    <n v="1"/>
    <n v="1"/>
  </r>
  <r>
    <s v="afe43a82-35e7-40d3-ab2d-37a14f809e42"/>
    <d v="2022-07-09T00:00:00"/>
    <x v="284"/>
    <d v="2022-07-09T00:00:00"/>
    <n v="0.006"/>
    <n v="0.006"/>
    <x v="3"/>
    <n v="6450.318133616119"/>
    <n v="38.70190880169671"/>
    <n v="38.7019088016967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3bb0aa8ac7f1a6b1f2fca989ad24bd768737cf5a4a0d0ee008fe624edb48ea"/>
    <n v="1"/>
    <n v="1"/>
  </r>
  <r>
    <s v="03c6f7aa-ba6d-4b28-aba0-de5b9fea85ee"/>
    <d v="2022-07-09T00:00:00"/>
    <x v="284"/>
    <d v="2022-07-09T00:00:00"/>
    <n v="0.0009"/>
    <n v="0.0009"/>
    <x v="3"/>
    <n v="6450.318133616119"/>
    <n v="5.805286320254507"/>
    <n v="5.80528632025450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22ffff6adc73a38dd3c6f0bd99ac76946da31134e255b852f2e6caae9f40fd5"/>
    <n v="1"/>
    <n v="1"/>
  </r>
  <r>
    <s v="4536"/>
    <d v="2022-07-08T00:00:00"/>
    <x v="285"/>
    <d v="2022-07-08T00:00:00"/>
    <n v="-516.4299999999999"/>
    <n v="-516.4299999999999"/>
    <x v="0"/>
    <n v="1"/>
    <n v="-516.4299999999999"/>
    <n v="-516.4299999999999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537"/>
    <d v="2022-07-08T00:00:00"/>
    <x v="285"/>
    <d v="2022-07-08T00:00:00"/>
    <n v="-1131.52"/>
    <n v="-1131.52"/>
    <x v="0"/>
    <n v="1"/>
    <n v="-1131.52"/>
    <n v="-1131.52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94"/>
    <d v="2022-07-07T00:00:00"/>
    <x v="286"/>
    <d v="2022-07-07T00:00:00"/>
    <n v="14000"/>
    <n v="14000"/>
    <x v="0"/>
    <n v="1"/>
    <n v="14000"/>
    <n v="14000"/>
    <n v="1"/>
    <m/>
    <s v="Zion Ventures Participacoes Ltda"/>
    <s v="Cora"/>
    <n v="100"/>
    <s v="Lumx"/>
    <s v="Zion Ventures Participacoes Ltda"/>
    <m/>
    <s v="Aporte Restante Bruno Feigelson"/>
    <m/>
    <s v="Cora"/>
    <m/>
    <x v="110"/>
    <s v="Aporte"/>
    <s v="Investment"/>
    <s v="Investment Subscription"/>
    <s v="Investment Subscription"/>
    <x v="15"/>
    <m/>
    <m/>
    <n v="0"/>
    <n v="0"/>
  </r>
  <r>
    <s v="b2510828-24e0-4983-be18-658a494aa67c"/>
    <d v="2022-07-07T00:00:00"/>
    <x v="286"/>
    <d v="2022-07-07T00:00:00"/>
    <n v="0.0008474999999999999"/>
    <n v="0.0008474999999999999"/>
    <x v="3"/>
    <n v="6637.895866881375"/>
    <n v="5.625616747181965"/>
    <n v="5.62561674718196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3b40828b6ac6e76aa41115abbcdfbc7fa006588f4a844421140be7f47cad066"/>
    <n v="1"/>
    <n v="1"/>
  </r>
  <r>
    <s v="4070"/>
    <d v="2022-07-06T00:00:00"/>
    <x v="287"/>
    <d v="2022-07-06T00:00:00"/>
    <n v="-2000"/>
    <n v="-2000"/>
    <x v="0"/>
    <n v="1"/>
    <n v="-2000"/>
    <n v="-2000"/>
    <n v="1"/>
    <m/>
    <s v="Cora"/>
    <s v="Arthur Guedes"/>
    <n v="100"/>
    <m/>
    <s v="Arthur Guedes"/>
    <m/>
    <s v="Prestação de Serviços Seamore"/>
    <m/>
    <s v="Cora"/>
    <m/>
    <x v="98"/>
    <s v="Despesas com Pessoal"/>
    <s v="People"/>
    <s v="People"/>
    <s v="People"/>
    <x v="9"/>
    <m/>
    <m/>
    <n v="0"/>
    <n v="0"/>
  </r>
  <r>
    <s v="4538"/>
    <d v="2022-07-06T00:00:00"/>
    <x v="287"/>
    <d v="2022-07-06T00:00:00"/>
    <n v="-2500"/>
    <n v="-2500"/>
    <x v="0"/>
    <n v="1"/>
    <n v="-2500"/>
    <n v="-2500"/>
    <n v="1"/>
    <m/>
    <s v="Cora"/>
    <s v="Gabriel Veras Lima"/>
    <n v="100"/>
    <m/>
    <s v="Gabriel Veras Lim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39"/>
    <d v="2022-07-06T00:00:00"/>
    <x v="287"/>
    <d v="2022-07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540"/>
    <d v="2022-07-06T00:00:00"/>
    <x v="287"/>
    <d v="2022-07-06T00:00:00"/>
    <n v="-320"/>
    <n v="-320"/>
    <x v="0"/>
    <n v="1"/>
    <n v="-320"/>
    <n v="-320"/>
    <n v="1"/>
    <m/>
    <s v="Cora"/>
    <s v="Gabriel Miguel Oliveira 43769684800"/>
    <n v="100"/>
    <m/>
    <s v="Gabriel Miguel Oliveira 43769684800"/>
    <m/>
    <s v="Ilustração das Páginas do 55unity"/>
    <m/>
    <s v="Cora"/>
    <m/>
    <x v="98"/>
    <s v="Despesas com Pessoal"/>
    <s v="People"/>
    <s v="People"/>
    <s v="People"/>
    <x v="9"/>
    <m/>
    <m/>
    <n v="0"/>
    <n v="0"/>
  </r>
  <r>
    <s v="4542"/>
    <d v="2022-07-06T00:00:00"/>
    <x v="287"/>
    <d v="2022-07-06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543"/>
    <d v="2022-07-06T00:00:00"/>
    <x v="287"/>
    <d v="2022-07-06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544"/>
    <d v="2022-07-06T00:00:00"/>
    <x v="287"/>
    <d v="2022-07-06T00:00:00"/>
    <n v="-86.40000000000001"/>
    <n v="-86.40000000000001"/>
    <x v="0"/>
    <n v="1"/>
    <n v="-86.40000000000001"/>
    <n v="-86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761"/>
    <d v="2022-07-06T00:00:00"/>
    <x v="287"/>
    <d v="2022-07-06T00:00:00"/>
    <n v="50000"/>
    <n v="50000"/>
    <x v="0"/>
    <n v="1"/>
    <n v="50000"/>
    <n v="5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2"/>
    <d v="2022-07-06T00:00:00"/>
    <x v="287"/>
    <d v="2022-07-06T00:00:00"/>
    <n v="-50000"/>
    <n v="-50000"/>
    <x v="0"/>
    <n v="1"/>
    <n v="-50000"/>
    <n v="-5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545"/>
    <d v="2022-07-05T00:00:00"/>
    <x v="288"/>
    <d v="2022-07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6"/>
    <d v="2022-07-05T00:00:00"/>
    <x v="288"/>
    <d v="2022-07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7"/>
    <d v="2022-07-05T00:00:00"/>
    <x v="288"/>
    <d v="2022-07-05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48"/>
    <d v="2022-07-05T00:00:00"/>
    <x v="288"/>
    <d v="2022-07-05T00:00:00"/>
    <n v="-1172"/>
    <n v="-1172"/>
    <x v="0"/>
    <n v="1"/>
    <n v="-1172"/>
    <n v="-1172"/>
    <n v="1"/>
    <m/>
    <s v="Cora"/>
    <s v="Carol Sampaio Nonato"/>
    <n v="100"/>
    <m/>
    <s v="Carol Sampaio Nona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9"/>
    <d v="2022-07-05T00:00:00"/>
    <x v="288"/>
    <d v="2022-07-05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0"/>
    <d v="2022-07-05T00:00:00"/>
    <x v="288"/>
    <d v="2022-07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1"/>
    <d v="2022-07-05T00:00:00"/>
    <x v="288"/>
    <d v="2022-07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2"/>
    <d v="2022-07-05T00:00:00"/>
    <x v="288"/>
    <d v="2022-07-05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3"/>
    <d v="2022-07-05T00:00:00"/>
    <x v="288"/>
    <d v="2022-07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Estágio"/>
    <m/>
    <s v="Cora"/>
    <m/>
    <x v="40"/>
    <s v="Despesas com Pessoal"/>
    <s v="People"/>
    <s v="People"/>
    <s v="People"/>
    <x v="9"/>
    <m/>
    <m/>
    <n v="0"/>
    <n v="0"/>
  </r>
  <r>
    <s v="4554"/>
    <d v="2022-07-05T00:00:00"/>
    <x v="288"/>
    <d v="2022-07-05T00:00:00"/>
    <n v="-1000"/>
    <n v="-1000"/>
    <x v="0"/>
    <n v="1"/>
    <n v="-1000"/>
    <n v="-1000"/>
    <n v="1"/>
    <m/>
    <s v="Cora"/>
    <s v="Guilherme de Souza Ramos"/>
    <n v="100"/>
    <m/>
    <s v="Guilherme de Souza Ram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5"/>
    <d v="2022-07-05T00:00:00"/>
    <x v="288"/>
    <d v="2022-07-05T00:00:00"/>
    <n v="-117.78"/>
    <n v="-117.78"/>
    <x v="0"/>
    <n v="1"/>
    <n v="-117.78"/>
    <n v="-117.78"/>
    <n v="1"/>
    <m/>
    <s v="Cora"/>
    <s v="Bruno Leão Teixeira"/>
    <n v="100"/>
    <s v="Tecnologia"/>
    <s v="Bruno Leão Teixeira"/>
    <m/>
    <s v="Estorno Ao Colaborador Bruno Leão"/>
    <m/>
    <s v="Cora"/>
    <m/>
    <x v="38"/>
    <s v="Software"/>
    <s v="Technology &amp; Infrastructure"/>
    <s v="Technology &amp; Infrastructure"/>
    <s v="Technology &amp; Infrastructure"/>
    <x v="3"/>
    <m/>
    <m/>
    <n v="0"/>
    <n v="0"/>
  </r>
  <r>
    <s v="4556"/>
    <d v="2022-07-05T00:00:00"/>
    <x v="288"/>
    <d v="2022-07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557"/>
    <d v="2022-07-05T00:00:00"/>
    <x v="288"/>
    <d v="2022-07-05T00:00:00"/>
    <n v="-1280"/>
    <n v="-1280"/>
    <x v="0"/>
    <n v="1"/>
    <n v="-1280"/>
    <n v="-1280"/>
    <n v="1"/>
    <m/>
    <s v="Cora"/>
    <s v="J D Marvin Mael Destin"/>
    <n v="100"/>
    <m/>
    <s v="J D Marvin Mael Destin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8"/>
    <d v="2022-07-05T00:00:00"/>
    <x v="288"/>
    <d v="2022-07-05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59"/>
    <d v="2022-07-05T00:00:00"/>
    <x v="288"/>
    <d v="2022-07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0"/>
    <d v="2022-07-05T00:00:00"/>
    <x v="288"/>
    <d v="2022-07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1"/>
    <d v="2022-07-05T00:00:00"/>
    <x v="288"/>
    <d v="2022-07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2"/>
    <d v="2022-07-05T00:00:00"/>
    <x v="288"/>
    <d v="2022-07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o de Serviços"/>
    <m/>
    <s v="Cora"/>
    <m/>
    <x v="39"/>
    <s v="Despesas com Pessoal"/>
    <s v="People"/>
    <s v="People"/>
    <s v="People"/>
    <x v="9"/>
    <m/>
    <m/>
    <n v="0"/>
    <n v="0"/>
  </r>
  <r>
    <s v="4563"/>
    <d v="2022-07-05T00:00:00"/>
    <x v="288"/>
    <d v="2022-07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4"/>
    <d v="2022-07-05T00:00:00"/>
    <x v="288"/>
    <d v="2022-07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65"/>
    <d v="2022-07-05T00:00:00"/>
    <x v="288"/>
    <d v="2022-07-05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"/>
    <m/>
    <s v="Cora"/>
    <m/>
    <x v="42"/>
    <s v="Despesa de Marketing"/>
    <s v="Marketing"/>
    <s v="Operating Costs"/>
    <s v="Operating Costs"/>
    <x v="8"/>
    <m/>
    <m/>
    <n v="0"/>
    <n v="0"/>
  </r>
  <r>
    <s v="4566"/>
    <d v="2022-07-05T00:00:00"/>
    <x v="288"/>
    <d v="2022-07-05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67"/>
    <d v="2022-07-05T00:00:00"/>
    <x v="288"/>
    <d v="2022-07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8"/>
    <d v="2022-07-05T00:00:00"/>
    <x v="288"/>
    <d v="2022-07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9"/>
    <d v="2022-07-05T00:00:00"/>
    <x v="288"/>
    <d v="2022-07-05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70"/>
    <d v="2022-07-05T00:00:00"/>
    <x v="288"/>
    <d v="2022-07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1"/>
    <d v="2022-07-05T00:00:00"/>
    <x v="288"/>
    <d v="2022-07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2"/>
    <d v="2022-07-05T00:00:00"/>
    <x v="288"/>
    <d v="2022-07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3"/>
    <d v="2022-07-05T00:00:00"/>
    <x v="288"/>
    <d v="2022-07-05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4"/>
    <d v="2022-07-05T00:00:00"/>
    <x v="288"/>
    <d v="2022-07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5"/>
    <d v="2022-07-05T00:00:00"/>
    <x v="288"/>
    <d v="2022-07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76"/>
    <d v="2022-07-05T00:00:00"/>
    <x v="288"/>
    <d v="2022-07-05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7"/>
    <d v="2022-07-05T00:00:00"/>
    <x v="288"/>
    <d v="2022-07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3918"/>
    <d v="2022-07-04T00:00:00"/>
    <x v="289"/>
    <d v="2022-07-04T00:00:00"/>
    <n v="-99.83"/>
    <n v="-99.83"/>
    <x v="0"/>
    <n v="1"/>
    <n v="-99.83"/>
    <n v="-99.83"/>
    <n v="1"/>
    <m/>
    <s v="Mercado Pago"/>
    <s v="Tam Linhas Aereas S/A."/>
    <n v="100"/>
    <m/>
    <s v="Tam Linhas Aereas S/A."/>
    <m/>
    <s v="Passagem de Avião Gabriel"/>
    <m/>
    <s v="Mercado Pago"/>
    <m/>
    <x v="75"/>
    <s v="Gestão - Avião"/>
    <s v="Gestão"/>
    <s v="Governance"/>
    <s v="Governance"/>
    <x v="6"/>
    <m/>
    <m/>
    <n v="0"/>
    <n v="0"/>
  </r>
  <r>
    <s v="4579"/>
    <d v="2022-07-04T00:00:00"/>
    <x v="289"/>
    <d v="2022-07-04T00:00:00"/>
    <n v="-8333.139999999999"/>
    <n v="-8333.139999999999"/>
    <x v="0"/>
    <n v="1"/>
    <n v="-8333.139999999999"/>
    <n v="-8333.139999999999"/>
    <n v="1"/>
    <m/>
    <s v="Cora"/>
    <s v="Gabriel Polverelli Nogueira"/>
    <n v="100"/>
    <s v="Tecnologia"/>
    <s v="Gabriel Polverelli Nogueira"/>
    <m/>
    <s v="Reembolso Software"/>
    <m/>
    <s v="Cora"/>
    <m/>
    <x v="162"/>
    <s v="Outros"/>
    <s v="Others"/>
    <s v="Administrative Costs"/>
    <s v="Administrative Costs"/>
    <x v="5"/>
    <m/>
    <m/>
    <n v="0"/>
    <n v="0"/>
  </r>
  <r>
    <s v="762"/>
    <d v="2022-07-04T00:00:00"/>
    <x v="289"/>
    <d v="2022-07-04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3"/>
    <d v="2022-07-04T00:00:00"/>
    <x v="289"/>
    <d v="2022-07-04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1c76e91-d6a6-4e81-af59-dc4356221755"/>
    <d v="2022-07-04T00:00:00"/>
    <x v="289"/>
    <d v="2022-07-04T00:00:00"/>
    <n v="0.00075"/>
    <n v="0.00075"/>
    <x v="3"/>
    <n v="6135.592315901814"/>
    <n v="4.60169423692636"/>
    <n v="4.601694236926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94f87fbe6dbbce6cd0d2614a9b6c40e32f8ddcdf7381d5aefa89d3d330736b"/>
    <n v="1"/>
    <n v="1"/>
  </r>
  <r>
    <s v="4580"/>
    <d v="2022-07-03T00:00:00"/>
    <x v="290"/>
    <d v="2022-07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581"/>
    <d v="2022-07-02T00:00:00"/>
    <x v="291"/>
    <d v="2022-07-02T00:00:00"/>
    <n v="-3942.86"/>
    <n v="-3942.86"/>
    <x v="0"/>
    <n v="1"/>
    <n v="-3942.86"/>
    <n v="-3942.86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da0b25c6-7b8c-4902-a9dd-e9cb65a03f42"/>
    <d v="2022-07-02T00:00:00"/>
    <x v="291"/>
    <d v="2022-07-02T00:00:00"/>
    <n v="0.001575"/>
    <n v="0.001575"/>
    <x v="3"/>
    <n v="5686.712913553895"/>
    <n v="8.956572838847386"/>
    <n v="8.95657283884738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047ee9dcdd64361ccebc018d246e5fac8491cd0a3b14a5f3724e872bb2b737f"/>
    <n v="1"/>
    <n v="1"/>
  </r>
  <r>
    <s v="84a0e81e-f1d3-4977-9a1f-3f89bfeefe48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88347c36756a97a93a991037accd3942453726bce2743a3f026b3520a95e567"/>
    <n v="1"/>
    <n v="1"/>
  </r>
  <r>
    <s v="0e301f3c-8ae0-4f09-ad63-e3811d76b0e6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290acf33b1fa31b7b255fb0ae0bc83a9fdfa71a5ca9c950da15086713ef34a5"/>
    <n v="1"/>
    <n v="1"/>
  </r>
  <r>
    <s v="dc65aa28-7417-4440-b7f0-1b2bb709a8bc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a5b82b72a11578512ec4a14fe7baf1763cb0db73f2ee9398b8d7440cca686c8"/>
    <n v="1"/>
    <n v="1"/>
  </r>
  <r>
    <s v="18a778c3-b199-45a7-933a-453723d10339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5188f4507cd5bb00d92abf74409fad01ea8b61c209d0fdb44a814e8323dde060"/>
    <n v="1"/>
    <n v="1"/>
  </r>
  <r>
    <s v="eb517039-a883-407a-8071-8e19d10c4433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6361978036eeca4b5a15f0678c733b8c7f712025b153f22025ee3188e26a99c"/>
    <n v="1"/>
    <n v="1"/>
  </r>
  <r>
    <s v="6ce0e9ed-fab8-4f6d-af36-7c20461abf92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10223f78-32f6-4941-97ba-497418a6a972"/>
    <d v="2022-07-02T00:00:00"/>
    <x v="291"/>
    <d v="2022-07-02T00:00:00"/>
    <n v="0.000675"/>
    <n v="0.000675"/>
    <x v="2"/>
    <n v="5697.705442902881"/>
    <n v="3.845951173959445"/>
    <n v="3.845951173959445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395"/>
    <d v="2022-07-01T00:00:00"/>
    <x v="292"/>
    <d v="2022-07-01T00:00:00"/>
    <n v="538755.14"/>
    <n v="538755.14"/>
    <x v="0"/>
    <n v="1"/>
    <n v="538755.14"/>
    <n v="538755.14"/>
    <n v="1"/>
    <m/>
    <s v="Lumx Studios S/A"/>
    <s v="Mercado Bitcoin"/>
    <n v="100"/>
    <s v="Lumx"/>
    <s v="Lumx Studios S/A"/>
    <m/>
    <s v="Conversão Usdc-Brl"/>
    <m/>
    <s v="Mercado Bitcoin"/>
    <m/>
    <x v="71"/>
    <s v="Conversões"/>
    <s v="Financial Revenue"/>
    <s v="Financial Revenue"/>
    <s v="Financial Revenue"/>
    <x v="14"/>
    <m/>
    <m/>
    <n v="0"/>
    <n v="0"/>
  </r>
  <r>
    <s v="4582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83"/>
    <d v="2022-07-01T00:00:00"/>
    <x v="292"/>
    <d v="2022-07-01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584"/>
    <d v="2022-07-01T00:00:00"/>
    <x v="292"/>
    <d v="2022-07-01T00:00:00"/>
    <n v="-230.21"/>
    <n v="-230.21"/>
    <x v="0"/>
    <n v="1"/>
    <n v="-230.21"/>
    <n v="-230.21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85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1"/>
    <s v="Corporate/Societário"/>
    <s v="Legal"/>
    <s v="Operating Costs"/>
    <s v="Operating Costs"/>
    <x v="1"/>
    <m/>
    <m/>
    <n v="0"/>
    <n v="0"/>
  </r>
  <r>
    <s v="178f0fac-42b4-4ccd-b564-3cded067038a"/>
    <d v="2022-07-01T00:00:00"/>
    <x v="292"/>
    <d v="2022-07-01T00:00:00"/>
    <n v="-0.000785778825090999"/>
    <n v="-0.000785778825090999"/>
    <x v="3"/>
    <n v="5657.807486631016"/>
    <n v="-4.445785319435978"/>
    <n v="-4.445785319435978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8f261980-3e50-4bc5-bd92-42e66786a962"/>
    <d v="2022-07-01T00:00:00"/>
    <x v="292"/>
    <d v="2022-07-01T00:00:00"/>
    <n v="0.000882"/>
    <n v="0.000882"/>
    <x v="3"/>
    <n v="5657.807486631016"/>
    <n v="4.990186203208556"/>
    <n v="4.990186203208556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6ba5bcf9-ad6b-4f10-bc4e-c39c94d920e5"/>
    <d v="2022-07-01T00:00:00"/>
    <x v="292"/>
    <d v="2022-07-01T00:00:00"/>
    <n v="0"/>
    <n v="0"/>
    <x v="3"/>
    <n v="5657.807486631016"/>
    <n v="0"/>
    <n v="0"/>
    <n v="1"/>
    <m/>
    <s v="Caio Barbos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058e5812-92b7-479d-b552-37ced11b2a6f"/>
    <d v="2022-07-01T00:00:00"/>
    <x v="292"/>
    <d v="2022-07-01T00:00:00"/>
    <n v="0.000675"/>
    <n v="0.000675"/>
    <x v="3"/>
    <n v="5657.807486631016"/>
    <n v="3.819020053475936"/>
    <n v="3.8190200534759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d1e995bdc641af5aade73dcb58b8dc066645cd8007a29275dba4cc6dd8eb73a"/>
    <n v="1"/>
    <n v="1"/>
  </r>
  <r>
    <s v="9364e0a6-225e-4972-98fb-00360e066533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9ecb6e72-ca7e-41ff-9568-48d2379a514e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2acabd1b-ea97-4a23-bf8a-d8df95835c7e"/>
    <d v="2022-07-01T00:00:00"/>
    <x v="292"/>
    <d v="2022-07-01T00:00:00"/>
    <n v="109142.89863"/>
    <n v="109142.89863"/>
    <x v="5"/>
    <n v="5.346524064171123"/>
    <n v="583535.1339586845"/>
    <n v="583535.1339586845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4586"/>
    <d v="2022-06-30T00:00:00"/>
    <x v="293"/>
    <d v="2022-06-30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587"/>
    <d v="2022-06-30T00:00:00"/>
    <x v="293"/>
    <d v="2022-06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ae9b285-18a7-4af9-8855-b8a6ff6bfdc3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54f30f55a04f20db82498119ab3a348aa0bf01e037481dba5cf1d1ad31a6f66"/>
    <n v="1"/>
    <n v="1"/>
  </r>
  <r>
    <s v="4b4f691b-6d3a-40cf-b1c3-3bfab5056495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f02991e3be7cb8d39037c42632f63b631bfeeca0deb18f89af88fd68d6fa2bb"/>
    <n v="1"/>
    <n v="1"/>
  </r>
  <r>
    <s v="6be1dbfb-74da-4eda-96ec-4d0d1b1ba233"/>
    <d v="2022-06-30T00:00:00"/>
    <x v="293"/>
    <d v="2022-06-30T00:00:00"/>
    <n v="0.000825"/>
    <n v="0.000825"/>
    <x v="3"/>
    <n v="5652.906976744185"/>
    <n v="4.663648255813952"/>
    <n v="4.66364825581395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ada2ae903f29cc4718a05e09825b290a8dc1ca6106ba91a5c7c15eb4e84b177"/>
    <n v="1"/>
    <n v="1"/>
  </r>
  <r>
    <s v="1c44f44a-5683-49ed-b49f-4dfe358b0730"/>
    <d v="2022-06-30T00:00:00"/>
    <x v="293"/>
    <d v="2022-06-30T00:00:00"/>
    <n v="0.02"/>
    <n v="0.02"/>
    <x v="3"/>
    <n v="5652.906976744185"/>
    <n v="113.0581395348837"/>
    <n v="113.0581395348837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0c625449-0668-4b2a-aab7-74c239818b86"/>
    <d v="2022-06-30T00:00:00"/>
    <x v="293"/>
    <d v="2022-06-30T00:00:00"/>
    <n v="-0.006286477466412132"/>
    <n v="-0.006286477466412132"/>
    <x v="3"/>
    <n v="5652.906976744185"/>
    <n v="-35.53687232902625"/>
    <n v="-35.53687232902625"/>
    <n v="1"/>
    <m/>
    <s v="55Unity"/>
    <m/>
    <m/>
    <m/>
    <m/>
    <m/>
    <s v="Envio nft small bros para holder do 55"/>
    <m/>
    <s v="55Unity"/>
    <m/>
    <x v="139"/>
    <s v="Despesa de Marketing"/>
    <s v="Marketing"/>
    <s v="Operating Costs"/>
    <s v="Operating Costs"/>
    <x v="8"/>
    <m/>
    <s v="0xd6b967276a631c64df2159f4bb12f127e58834b2b295d32ce1138a6b49df5598"/>
    <n v="1"/>
    <n v="1"/>
  </r>
  <r>
    <s v="7a736025-07d7-4091-8214-fd54eea7c26f"/>
    <d v="2022-06-30T00:00:00"/>
    <x v="293"/>
    <d v="2022-06-30T00:00:00"/>
    <n v="-0.022093654800356"/>
    <n v="-0.022093654800356"/>
    <x v="3"/>
    <n v="5652.906976744185"/>
    <n v="-124.8933753627101"/>
    <n v="-124.8933753627101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d69e1a65-e622-410a-957a-02534343c5dc"/>
    <d v="2022-06-30T00:00:00"/>
    <x v="293"/>
    <d v="2022-06-30T00:00:00"/>
    <n v="-0.00339910383982518"/>
    <n v="-0.00339910383982518"/>
    <x v="3"/>
    <n v="5652.906976744185"/>
    <n v="-19.21481781082571"/>
    <n v="-19.21481781082571"/>
    <n v="1"/>
    <m/>
    <s v="55Unity"/>
    <m/>
    <m/>
    <m/>
    <m/>
    <m/>
    <s v="Envio nft clay friends para holder do 55"/>
    <m/>
    <s v="55Unity"/>
    <m/>
    <x v="139"/>
    <s v="Despesa de Marketing"/>
    <s v="Marketing"/>
    <s v="Operating Costs"/>
    <s v="Operating Costs"/>
    <x v="8"/>
    <m/>
    <s v="0xbeb3a932f05b0c2147b61667f957e1082b35e3004e1e7111f6c6c3b5ee6eadc7"/>
    <n v="1"/>
    <n v="1"/>
  </r>
  <r>
    <s v="ffce5727-fd2a-46fe-9511-baa8fe25c3b4"/>
    <d v="2022-06-30T00:00:00"/>
    <x v="293"/>
    <d v="2022-06-30T00:00:00"/>
    <n v="0.0045"/>
    <n v="0.0045"/>
    <x v="3"/>
    <n v="5652.906976744185"/>
    <n v="25.43808139534883"/>
    <n v="25.43808139534883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44b4356e6870989ce70a29f995ff4b8e857b65a080477a52f37841c561e5d23"/>
    <n v="1"/>
    <n v="1"/>
  </r>
  <r>
    <s v="432"/>
    <d v="2022-06-29T00:00:00"/>
    <x v="294"/>
    <d v="2022-06-29T00:00:00"/>
    <n v="2500"/>
    <n v="2500"/>
    <x v="0"/>
    <n v="1"/>
    <n v="2500"/>
    <n v="2500"/>
    <n v="1"/>
    <m/>
    <s v="Lima &amp; Feigelson Sociedade de Advogados"/>
    <s v="Cora"/>
    <n v="100"/>
    <s v="Comercial"/>
    <s v="Lima &amp; Feigelson Sociedade de Advogados"/>
    <m/>
    <s v="Estorno Pgto Errado"/>
    <m/>
    <s v="Cora"/>
    <m/>
    <x v="124"/>
    <s v="Corporate/Societário"/>
    <s v="Legal"/>
    <s v="Operating Costs"/>
    <s v="Operating Costs"/>
    <x v="1"/>
    <m/>
    <m/>
    <n v="0"/>
    <n v="0"/>
  </r>
  <r>
    <s v="f5e30186-5230-424b-b1b7-cbe16c668e92"/>
    <d v="2022-06-29T00:00:00"/>
    <x v="294"/>
    <d v="2022-06-29T00:00:00"/>
    <n v="0.000675"/>
    <n v="0.000675"/>
    <x v="3"/>
    <n v="5725.429911412195"/>
    <n v="3.864665190203232"/>
    <n v="3.86466519020323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e07f713eed376a937fa786d4f07515c6ee7212d74fa4cacee07b5fdf6f2232f"/>
    <n v="1"/>
    <n v="1"/>
  </r>
  <r>
    <s v="4588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09"/>
    <m/>
    <s v="Cora"/>
    <m/>
    <x v="144"/>
    <s v="Propriedade Intelectual"/>
    <s v="Legal"/>
    <s v="Operating Costs"/>
    <s v="Operating Costs"/>
    <x v="1"/>
    <m/>
    <m/>
    <n v="0"/>
    <n v="0"/>
  </r>
  <r>
    <s v="4589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42"/>
    <m/>
    <s v="Cora"/>
    <m/>
    <x v="144"/>
    <s v="Propriedade Intelectual"/>
    <s v="Legal"/>
    <s v="Operating Costs"/>
    <s v="Operating Costs"/>
    <x v="1"/>
    <m/>
    <m/>
    <n v="0"/>
    <n v="0"/>
  </r>
  <r>
    <s v="4590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42"/>
    <m/>
    <s v="Cora"/>
    <m/>
    <x v="144"/>
    <s v="Propriedade Intelectual"/>
    <s v="Legal"/>
    <s v="Operating Costs"/>
    <s v="Operating Costs"/>
    <x v="1"/>
    <m/>
    <m/>
    <n v="0"/>
    <n v="0"/>
  </r>
  <r>
    <s v="4591"/>
    <d v="2022-06-28T00:00:00"/>
    <x v="295"/>
    <d v="2022-06-28T00:00:00"/>
    <n v="-127.7"/>
    <n v="-127.7"/>
    <x v="0"/>
    <n v="1"/>
    <n v="-127.7"/>
    <n v="-127.7"/>
    <n v="1"/>
    <m/>
    <s v="Mercado Pago"/>
    <s v="Mercadolivre.com Atividades de Internet Ltda"/>
    <n v="100"/>
    <m/>
    <s v="Mercadolivre.com Atividades de Internet Ltda"/>
    <m/>
    <s v="Compra de Mão Francesa para Bancadas"/>
    <m/>
    <s v="Mercado Pago"/>
    <m/>
    <x v="157"/>
    <s v="Material de Uso e Consumo"/>
    <s v="Office"/>
    <s v="Administrative Costs"/>
    <s v="Administrative Costs"/>
    <x v="5"/>
    <m/>
    <m/>
    <n v="0"/>
    <n v="0"/>
  </r>
  <r>
    <s v="4592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09"/>
    <m/>
    <s v="Cora"/>
    <m/>
    <x v="144"/>
    <s v="Propriedade Intelectual"/>
    <s v="Legal"/>
    <s v="Operating Costs"/>
    <s v="Operating Costs"/>
    <x v="1"/>
    <m/>
    <m/>
    <n v="0"/>
    <n v="0"/>
  </r>
  <r>
    <s v="dafcaf53-878c-4e6d-8cea-f44608c4a46e"/>
    <d v="2022-06-28T00:00:00"/>
    <x v="295"/>
    <d v="2022-06-28T00:00:00"/>
    <n v="-0.050886604159574"/>
    <n v="-0.050886604159574"/>
    <x v="3"/>
    <n v="6034.918119387216"/>
    <n v="-307.096489476698"/>
    <n v="-307.096489476698"/>
    <n v="1"/>
    <m/>
    <s v="Ledger"/>
    <s v="Umbe"/>
    <m/>
    <m/>
    <m/>
    <m/>
    <s v="Envio ETH para carteira Umbe"/>
    <m/>
    <s v="Ledger"/>
    <m/>
    <x v="61"/>
    <s v="Blockchain"/>
    <s v="Technology &amp; Infrastructure"/>
    <s v="Operating Costs"/>
    <s v="Operating Costs"/>
    <x v="7"/>
    <m/>
    <s v="0xa48f96f7dfd98232ed8a691f11a4ac695e3d5e6f2b6d5256eb6eb9854dc9f0e5"/>
    <n v="1"/>
    <n v="1"/>
  </r>
  <r>
    <s v="6e47b276-b632-4c1c-9014-fb6a363970b7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e2f9274612445dd18b7a90ed47fa127c5be1acf2f78e276d49c2c1dcbb180c5"/>
    <n v="1"/>
    <n v="1"/>
  </r>
  <r>
    <s v="802e7228-78a8-41b8-b8a5-9dcf8a447106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d76cd6bb68b9b64b7e14bc02c0239469ba747d3ee07e050b8c39d36d7653077"/>
    <n v="1"/>
    <n v="1"/>
  </r>
  <r>
    <s v="4593"/>
    <d v="2022-06-25T00:00:00"/>
    <x v="297"/>
    <d v="2022-06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69a31e90-9668-4f8b-bc95-6c805ff09efc"/>
    <d v="2022-06-24T00:00:00"/>
    <x v="298"/>
    <d v="2022-06-24T00:00:00"/>
    <n v="0.000825"/>
    <n v="0.000825"/>
    <x v="3"/>
    <n v="6422.455403987408"/>
    <n v="5.298525708289612"/>
    <n v="5.29852570828961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1a9d81c82abdf53befe4ace42ec5080547aede623c7d144097b0c136c90a559"/>
    <n v="1"/>
    <n v="1"/>
  </r>
  <r>
    <s v="a8c1df5d-6e42-488f-8867-0c9c70bdc9f3"/>
    <d v="2022-06-24T00:00:00"/>
    <x v="298"/>
    <d v="2022-06-24T00:00:00"/>
    <n v="0.00075"/>
    <n v="0.00075"/>
    <x v="3"/>
    <n v="6422.455403987408"/>
    <n v="4.816841552990557"/>
    <n v="4.81684155299055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35914c9797c60aff08ccc1fac65b10e467fe5c9f9bf14c58638b19209eb863a"/>
    <n v="1"/>
    <n v="1"/>
  </r>
  <r>
    <s v="4594"/>
    <d v="2022-06-23T00:00:00"/>
    <x v="299"/>
    <d v="2022-06-23T00:00:00"/>
    <n v="-217.99"/>
    <n v="-217.99"/>
    <x v="0"/>
    <n v="1"/>
    <n v="-217.99"/>
    <n v="-217.99"/>
    <n v="1"/>
    <m/>
    <s v="Mercado Pago"/>
    <s v="Mercadolivre.com Atividades de Internet Ltda"/>
    <n v="100"/>
    <m/>
    <s v="Mercadolivre.com Atividades de Internet Ltda"/>
    <m/>
    <s v="Compra de Cafeteira Electrolux"/>
    <m/>
    <s v="Mercado Pago"/>
    <m/>
    <x v="63"/>
    <s v="Material de Uso e Consumo"/>
    <s v="Office"/>
    <s v="Administrative Costs"/>
    <s v="Administrative Costs"/>
    <x v="5"/>
    <m/>
    <m/>
    <n v="0"/>
    <n v="0"/>
  </r>
  <r>
    <s v="4595"/>
    <d v="2022-06-22T00:00:00"/>
    <x v="300"/>
    <d v="2022-06-22T00:00:00"/>
    <n v="-185.6"/>
    <n v="-185.6"/>
    <x v="0"/>
    <n v="1"/>
    <n v="-185.6"/>
    <n v="-185.6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596"/>
    <d v="2022-06-21T00:00:00"/>
    <x v="301"/>
    <d v="2022-06-21T00:00:00"/>
    <n v="-252.73"/>
    <n v="-252.73"/>
    <x v="0"/>
    <n v="1"/>
    <n v="-252.73"/>
    <n v="-252.73"/>
    <n v="1"/>
    <m/>
    <s v="Cora"/>
    <s v="Bianca Torquato Dias"/>
    <n v="100"/>
    <m/>
    <s v="Bianca Torquato Dias"/>
    <m/>
    <s v="Reembolso Bot Discord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97"/>
    <d v="2022-06-20T00:00:00"/>
    <x v="302"/>
    <d v="2022-06-20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2d6bf2b-45c4-4508-ad5e-234a917b4ad2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1e9d128544d52444726caf0c6282976d17e9729964a9e3d01fada4e1b77d53d"/>
    <n v="1"/>
    <n v="1"/>
  </r>
  <r>
    <s v="97d92f97-5645-44d0-9be3-6c47ecc8f0b7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dfc976b0e6acef974d3dccf828c0d9ea7363bb9f8bd0d15471dcc19c4bca534"/>
    <n v="1"/>
    <n v="1"/>
  </r>
  <r>
    <s v="22810e5c-d675-4345-9df2-8ef778b9f9f6"/>
    <d v="2022-06-20T00:00:00"/>
    <x v="302"/>
    <d v="2022-06-20T00:00:00"/>
    <n v="0.00073125"/>
    <n v="0.00073125"/>
    <x v="2"/>
    <n v="5872.703684483653"/>
    <n v="4.294414569278671"/>
    <n v="4.294414569278671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4570e61f88f0f3e1a590d860fbaa9c9af5d0aeddc917742d3deddeecd0ee4f8"/>
    <n v="1"/>
    <n v="1"/>
  </r>
  <r>
    <s v="4598"/>
    <d v="2022-06-19T00:00:00"/>
    <x v="303"/>
    <d v="2022-06-19T00:00:00"/>
    <n v="-274.57"/>
    <n v="-274.57"/>
    <x v="0"/>
    <n v="1"/>
    <n v="-274.57"/>
    <n v="-274.57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4599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4600"/>
    <d v="2022-06-17T00:00:00"/>
    <x v="304"/>
    <d v="2022-06-17T00:00:00"/>
    <n v="-4330.89"/>
    <n v="-4330.89"/>
    <x v="0"/>
    <n v="1"/>
    <n v="-4330.89"/>
    <n v="-4330.8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601"/>
    <d v="2022-06-17T00:00:00"/>
    <x v="304"/>
    <d v="2022-06-17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602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9e9a5468-bf40-4ab8-97e3-46dc635ea494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6ccb262f84dd93ce3645b57b29b8afd29f8f21fe6f5cdabeb935ab4812b2870"/>
    <n v="1"/>
    <n v="1"/>
  </r>
  <r>
    <s v="d3ce3e79-bc0b-4b49-8c37-432bbbf817a2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8db14ed8961b408575cd5afa0fe9734030828bf3b567b0c4bbde9a5cfbc4e6c"/>
    <n v="1"/>
    <n v="1"/>
  </r>
  <r>
    <s v="0a7ed7ac-fe59-42b3-8b92-0d1d07f6ed18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dd907ccaac5c2826d7dfea2300ff521dc088e29ebdd93a84c8aa3b7bc968bf"/>
    <n v="1"/>
    <n v="1"/>
  </r>
  <r>
    <s v="9e5ba072-1368-435b-a73f-48f35acd1b0d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b1cd9df96fdc6bac389a450c80fabae007871bf86e2b2be6b1bb031f6519e98"/>
    <n v="1"/>
    <n v="1"/>
  </r>
  <r>
    <s v="4603"/>
    <d v="2022-06-15T00:00:00"/>
    <x v="306"/>
    <d v="2022-06-15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04"/>
    <d v="2022-06-15T00:00:00"/>
    <x v="306"/>
    <d v="2022-06-15T00:00:00"/>
    <n v="-6829.06"/>
    <n v="-6829.06"/>
    <x v="0"/>
    <n v="1"/>
    <n v="-6829.06"/>
    <n v="-6829.06"/>
    <n v="1"/>
    <m/>
    <s v="Cora"/>
    <s v="Ministerio da Fazenda"/>
    <n v="100"/>
    <m/>
    <s v="Ministerio da Fazenda"/>
    <m/>
    <s v="Cofins"/>
    <m/>
    <s v="Cora"/>
    <m/>
    <x v="50"/>
    <s v="Impostos"/>
    <s v="Tax And Fees"/>
    <s v="Tax And Fees"/>
    <s v="Tax And Fees"/>
    <x v="13"/>
    <m/>
    <m/>
    <n v="0"/>
    <n v="0"/>
  </r>
  <r>
    <s v="4605"/>
    <d v="2022-06-15T00:00:00"/>
    <x v="306"/>
    <d v="2022-06-15T00:00:00"/>
    <n v="-15505.82"/>
    <n v="-15505.82"/>
    <x v="0"/>
    <n v="1"/>
    <n v="-15505.82"/>
    <n v="-15505.82"/>
    <n v="1"/>
    <m/>
    <s v="Cora"/>
    <s v="Ministerio da Fazenda"/>
    <n v="100"/>
    <m/>
    <s v="Ministerio da Fazenda"/>
    <m/>
    <s v="Irpj - Lucro Presumido"/>
    <m/>
    <s v="Cora"/>
    <m/>
    <x v="45"/>
    <s v="Impostos"/>
    <s v="Tax And Fees"/>
    <s v="Tax And Fees"/>
    <s v="Tax And Fees"/>
    <x v="13"/>
    <m/>
    <m/>
    <n v="0"/>
    <n v="0"/>
  </r>
  <r>
    <s v="4606"/>
    <d v="2022-06-15T00:00:00"/>
    <x v="306"/>
    <d v="2022-06-15T00:00:00"/>
    <n v="-12160.05"/>
    <n v="-12160.05"/>
    <x v="0"/>
    <n v="1"/>
    <n v="-12160.05"/>
    <n v="-12160.05"/>
    <n v="1"/>
    <m/>
    <s v="Cora"/>
    <s v="Ministerio da Fazenda"/>
    <n v="100"/>
    <m/>
    <s v="Ministerio da Fazenda"/>
    <m/>
    <s v="Csll- Lucro Presumido"/>
    <m/>
    <s v="Cora"/>
    <m/>
    <x v="44"/>
    <s v="Impostos"/>
    <s v="Tax And Fees"/>
    <s v="Tax And Fees"/>
    <s v="Tax And Fees"/>
    <x v="13"/>
    <m/>
    <m/>
    <n v="0"/>
    <n v="0"/>
  </r>
  <r>
    <s v="7bd9e23b-1209-4e05-b959-d1e86c5ed88c"/>
    <d v="2022-06-14T00:00:00"/>
    <x v="307"/>
    <d v="2022-06-14T00:00:00"/>
    <n v="-0.00481193054696172"/>
    <n v="-0.00481193054696172"/>
    <x v="3"/>
    <n v="6243.869632695292"/>
    <n v="-30.04506701681313"/>
    <n v="-30.04506701681313"/>
    <n v="1"/>
    <m/>
    <s v="Ledger"/>
    <m/>
    <m/>
    <m/>
    <m/>
    <m/>
    <s v="Mint do bird bonus da ReservaX"/>
    <m/>
    <s v="Ledger"/>
    <m/>
    <x v="66"/>
    <s v="NFTs"/>
    <s v="Technology &amp; Infrastructure"/>
    <s v="Operating Costs"/>
    <s v="Operating Costs"/>
    <x v="7"/>
    <m/>
    <s v="0xb6d3859fb873c6584f364ae9aad7a5f4a0a140f16e5b0a708eb183dbf7d27a02"/>
    <n v="1"/>
    <n v="1"/>
  </r>
  <r>
    <s v="914d0b08-5717-4e9d-b855-40ba14c322bb"/>
    <d v="2022-06-14T00:00:00"/>
    <x v="307"/>
    <d v="2022-06-14T00:00:00"/>
    <n v="-0.6441460000805921"/>
    <n v="-0.6441460000805921"/>
    <x v="3"/>
    <n v="6243.869632695292"/>
    <n v="-4021.963648925348"/>
    <n v="-4021.963648925348"/>
    <n v="1"/>
    <m/>
    <s v="Ledger"/>
    <s v="Nelson 55Unity"/>
    <m/>
    <m/>
    <m/>
    <m/>
    <s v="Bônus 55"/>
    <m/>
    <s v="Ledger"/>
    <m/>
    <x v="159"/>
    <s v="Outros"/>
    <s v="People"/>
    <s v="People"/>
    <s v="People"/>
    <x v="9"/>
    <m/>
    <s v="0x94a004af5da9180796751d5ef0c34ab87a53bfc8ce3839ca87002ac99645afd7"/>
    <n v="1"/>
    <n v="1"/>
  </r>
  <r>
    <s v="4607"/>
    <d v="2022-06-13T00:00:00"/>
    <x v="308"/>
    <d v="2022-06-13T00:00:00"/>
    <n v="-13.89"/>
    <n v="-13.89"/>
    <x v="0"/>
    <n v="1"/>
    <n v="-13.89"/>
    <n v="-13.89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00"/>
    <d v="2022-06-11T00:00:00"/>
    <x v="309"/>
    <d v="2022-06-11T00:00:00"/>
    <n v="-55.56"/>
    <n v="-55.56"/>
    <x v="0"/>
    <n v="1"/>
    <n v="-55.56"/>
    <n v="-55.56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f32e70e-cb08-4621-88ef-ae0771d82598"/>
    <d v="2022-06-11T00:00:00"/>
    <x v="309"/>
    <d v="2022-06-11T00:00:00"/>
    <n v="-0.005271412660477992"/>
    <n v="-0.005271412660477992"/>
    <x v="3"/>
    <n v="7693.715434891905"/>
    <n v="-40.55674894960413"/>
    <n v="-40.55674894960413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af762eb5ee513c13f6879300a7d83308acef780c27ed7b9c46e9051e77ec73e5"/>
    <n v="1"/>
    <n v="1"/>
  </r>
  <r>
    <s v="4609"/>
    <d v="2022-06-10T00:00:00"/>
    <x v="310"/>
    <d v="2022-06-10T00:00:00"/>
    <n v="-495.29"/>
    <n v="-495.29"/>
    <x v="0"/>
    <n v="1"/>
    <n v="-495.29"/>
    <n v="-495.29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0"/>
    <d v="2022-06-10T00:00:00"/>
    <x v="310"/>
    <d v="2022-06-10T00:00:00"/>
    <n v="-159.05"/>
    <n v="-159.05"/>
    <x v="0"/>
    <n v="1"/>
    <n v="-159.05"/>
    <n v="-159.0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1"/>
    <d v="2022-06-10T00:00:00"/>
    <x v="310"/>
    <d v="2022-06-10T00:00:00"/>
    <n v="-342.5"/>
    <n v="-342.5"/>
    <x v="0"/>
    <n v="1"/>
    <n v="-342.5"/>
    <n v="-342.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2"/>
    <d v="2022-06-10T00:00:00"/>
    <x v="310"/>
    <d v="2022-06-10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3"/>
    <d v="2022-06-10T00:00:00"/>
    <x v="310"/>
    <d v="2022-06-10T00:00:00"/>
    <n v="-165"/>
    <n v="-165"/>
    <x v="0"/>
    <n v="1"/>
    <n v="-165"/>
    <n v="-16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14"/>
    <d v="2022-06-10T00:00:00"/>
    <x v="310"/>
    <d v="2022-06-10T00:00:00"/>
    <n v="-750"/>
    <n v="-750"/>
    <x v="0"/>
    <n v="1"/>
    <n v="-750"/>
    <n v="-750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c6ddccf3-1101-460e-a98f-750a807c6533"/>
    <d v="2022-06-10T00:00:00"/>
    <x v="310"/>
    <d v="2022-06-10T00:00:00"/>
    <n v="1.53"/>
    <n v="1.53"/>
    <x v="3"/>
    <n v="8330.491474423268"/>
    <n v="12745.6519558676"/>
    <n v="12745.6519558676"/>
    <n v="1"/>
    <m/>
    <m/>
    <s v="Ledger"/>
    <m/>
    <m/>
    <m/>
    <m/>
    <s v="Reembolso Reserva X"/>
    <m/>
    <s v="Ledger"/>
    <m/>
    <x v="162"/>
    <s v="Outros"/>
    <s v="Others"/>
    <s v="Administrative Costs"/>
    <s v="Administrative Costs"/>
    <x v="5"/>
    <m/>
    <s v="0xabf21e71ea9a5a3cd27f5e2c54059c1c220c2a6a7c348916a0bb578290c7d9cf"/>
    <n v="1"/>
    <n v="1"/>
  </r>
  <r>
    <s v="3c5b7f47-ba47-4f64-958d-c322fa053663"/>
    <d v="2022-06-10T00:00:00"/>
    <x v="310"/>
    <d v="2022-06-10T00:00:00"/>
    <n v="-0.020893242307559"/>
    <n v="-0.020893242307559"/>
    <x v="3"/>
    <n v="8330.491474423268"/>
    <n v="-174.0509769161798"/>
    <n v="-174.050976916179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a8b29a9c14d96814ff744741dfe13b98710697f3d4d0e725dccd7af87be4549"/>
    <n v="1"/>
    <n v="1"/>
  </r>
  <r>
    <s v="4615"/>
    <d v="2022-06-08T00:00:00"/>
    <x v="311"/>
    <d v="2022-06-08T00:00:00"/>
    <n v="-26"/>
    <n v="-26"/>
    <x v="0"/>
    <n v="1"/>
    <n v="-26"/>
    <n v="-26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6"/>
    <d v="2022-06-08T00:00:00"/>
    <x v="311"/>
    <d v="2022-06-08T00:00:00"/>
    <n v="-315"/>
    <n v="-315"/>
    <x v="0"/>
    <n v="1"/>
    <n v="-315"/>
    <n v="-315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7"/>
    <d v="2022-06-08T00:00:00"/>
    <x v="311"/>
    <d v="2022-06-08T00:00:00"/>
    <n v="-1453.51"/>
    <n v="-1453.51"/>
    <x v="0"/>
    <n v="1"/>
    <n v="-1453.51"/>
    <n v="-1453.51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618"/>
    <d v="2022-06-07T00:00:00"/>
    <x v="312"/>
    <d v="2022-06-07T00:00:00"/>
    <n v="-331.91"/>
    <n v="-331.91"/>
    <x v="0"/>
    <n v="1"/>
    <n v="-331.91"/>
    <n v="-331.91"/>
    <n v="1"/>
    <m/>
    <s v="Cora"/>
    <s v="Caio Diniz Bretas"/>
    <n v="100"/>
    <s v="Financeiro"/>
    <s v="Caio Diniz Bretas"/>
    <m/>
    <s v="Toalhas, Gancho P/Toalha, Cafeteira, Lixeira"/>
    <m/>
    <s v="Cora"/>
    <m/>
    <x v="162"/>
    <s v="Outros"/>
    <s v="Others"/>
    <s v="Administrative Costs"/>
    <s v="Administrative Costs"/>
    <x v="5"/>
    <m/>
    <m/>
    <n v="0"/>
    <n v="0"/>
  </r>
  <r>
    <s v="4619"/>
    <d v="2022-06-07T00:00:00"/>
    <x v="312"/>
    <d v="2022-06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0"/>
    <d v="2022-06-07T00:00:00"/>
    <x v="312"/>
    <d v="2022-06-07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Bling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621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2"/>
    <d v="2022-06-07T00:00:00"/>
    <x v="312"/>
    <d v="2022-06-07T00:00:00"/>
    <n v="-9410.23"/>
    <n v="-9410.23"/>
    <x v="0"/>
    <n v="1"/>
    <n v="-9410.23"/>
    <n v="-9410.23"/>
    <n v="1"/>
    <m/>
    <s v="Cor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1"/>
    <s v="Corporate/Societário"/>
    <s v="Legal"/>
    <s v="Operating Costs"/>
    <s v="Operating Costs"/>
    <x v="1"/>
    <m/>
    <m/>
    <n v="0"/>
    <n v="0"/>
  </r>
  <r>
    <s v="4623"/>
    <d v="2022-06-07T00:00:00"/>
    <x v="312"/>
    <d v="2022-06-07T00:00:00"/>
    <n v="-41.25"/>
    <n v="-41.25"/>
    <x v="0"/>
    <n v="1"/>
    <n v="-41.25"/>
    <n v="-41.25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24"/>
    <d v="2022-06-07T00:00:00"/>
    <x v="312"/>
    <d v="2022-06-07T00:00:00"/>
    <n v="-25.48"/>
    <n v="-25.48"/>
    <x v="0"/>
    <n v="1"/>
    <n v="-25.48"/>
    <n v="-25.4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25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6"/>
    <d v="2022-06-06T00:00:00"/>
    <x v="313"/>
    <d v="2022-06-06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27"/>
    <d v="2022-06-06T00:00:00"/>
    <x v="313"/>
    <d v="2022-06-06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628"/>
    <d v="2022-06-06T00:00:00"/>
    <x v="313"/>
    <d v="2022-06-06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9"/>
    <d v="2022-06-06T00:00:00"/>
    <x v="313"/>
    <d v="2022-06-06T00:00:00"/>
    <n v="-3145.16"/>
    <n v="-3145.16"/>
    <x v="0"/>
    <n v="1"/>
    <n v="-3145.16"/>
    <n v="-3145.16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0"/>
    <d v="2022-06-06T00:00:00"/>
    <x v="313"/>
    <d v="2022-06-06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1"/>
    <d v="2022-06-06T00:00:00"/>
    <x v="313"/>
    <d v="2022-06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2"/>
    <d v="2022-06-06T00:00:00"/>
    <x v="313"/>
    <d v="2022-06-06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3"/>
    <d v="2022-06-06T00:00:00"/>
    <x v="313"/>
    <d v="2022-06-06T00:00:00"/>
    <n v="-3500"/>
    <n v="-3500"/>
    <x v="0"/>
    <n v="1"/>
    <n v="-3500"/>
    <n v="-3500"/>
    <n v="1"/>
    <m/>
    <s v="Cora"/>
    <s v="Gabriel Veras Lima"/>
    <n v="100"/>
    <m/>
    <s v="Gabriel Veras Lim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4"/>
    <d v="2022-06-06T00:00:00"/>
    <x v="313"/>
    <d v="2022-06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5"/>
    <d v="2022-06-06T00:00:00"/>
    <x v="313"/>
    <d v="2022-06-06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6"/>
    <d v="2022-06-06T00:00:00"/>
    <x v="313"/>
    <d v="2022-06-06T00:00:00"/>
    <n v="-1600"/>
    <n v="-1600"/>
    <x v="0"/>
    <n v="1"/>
    <n v="-1600"/>
    <n v="-160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7"/>
    <d v="2022-06-06T00:00:00"/>
    <x v="313"/>
    <d v="2022-06-06T00:00:00"/>
    <n v="-148"/>
    <n v="-148"/>
    <x v="0"/>
    <n v="1"/>
    <n v="-148"/>
    <n v="-148"/>
    <n v="1"/>
    <m/>
    <s v="Mercado Pago"/>
    <s v="Lumx Studios S/A"/>
    <n v="100"/>
    <s v="Conselho"/>
    <s v="Lumx Studios S/A"/>
    <m/>
    <s v="Compra de Escada de Alumínio"/>
    <m/>
    <s v="Mercado Pago"/>
    <m/>
    <x v="64"/>
    <s v="Material de Uso e Consumo"/>
    <s v="Office"/>
    <s v="Administrative Costs"/>
    <s v="Administrative Costs"/>
    <x v="5"/>
    <m/>
    <m/>
    <n v="0"/>
    <n v="0"/>
  </r>
  <r>
    <s v="4638"/>
    <d v="2022-06-06T00:00:00"/>
    <x v="313"/>
    <d v="2022-06-06T00:00:00"/>
    <n v="-2903.23"/>
    <n v="-2903.23"/>
    <x v="0"/>
    <n v="1"/>
    <n v="-2903.23"/>
    <n v="-2903.23"/>
    <n v="1"/>
    <m/>
    <s v="Cora"/>
    <s v="Arev Steffen"/>
    <n v="100"/>
    <m/>
    <s v="Arev Steffen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9"/>
    <d v="2022-06-06T00:00:00"/>
    <x v="313"/>
    <d v="2022-06-06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"/>
    <m/>
    <s v="Cora"/>
    <m/>
    <x v="39"/>
    <s v="Despesas com Pessoal"/>
    <s v="People"/>
    <s v="People"/>
    <s v="People"/>
    <x v="9"/>
    <m/>
    <m/>
    <n v="0"/>
    <n v="0"/>
  </r>
  <r>
    <s v="4640"/>
    <d v="2022-06-06T00:00:00"/>
    <x v="313"/>
    <d v="2022-06-06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1"/>
    <d v="2022-06-06T00:00:00"/>
    <x v="313"/>
    <d v="2022-06-06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2"/>
    <d v="2022-06-06T00:00:00"/>
    <x v="313"/>
    <d v="2022-06-06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3"/>
    <d v="2022-06-06T00:00:00"/>
    <x v="313"/>
    <d v="2022-06-06T00:00:00"/>
    <n v="-938.7"/>
    <n v="-938.7"/>
    <x v="0"/>
    <n v="1"/>
    <n v="-938.7"/>
    <n v="-938.7"/>
    <n v="1"/>
    <m/>
    <s v="Cora"/>
    <s v="Marcos Antônio da Silva Lima Filho"/>
    <n v="100"/>
    <m/>
    <s v="Marcos Antônio da Silva Lima Filho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4"/>
    <d v="2022-06-06T00:00:00"/>
    <x v="313"/>
    <d v="2022-06-06T00:00:00"/>
    <n v="-838.7"/>
    <n v="-838.7"/>
    <x v="0"/>
    <n v="1"/>
    <n v="-838.7"/>
    <n v="-838.7"/>
    <n v="1"/>
    <m/>
    <s v="Cora"/>
    <s v="Giancarlo Maricato Di Bella"/>
    <n v="100"/>
    <m/>
    <s v="Giancarlo Maricato Di Bella"/>
    <m/>
    <s v="Prestação de Serviço - Mod"/>
    <m/>
    <s v="Cora"/>
    <m/>
    <x v="39"/>
    <s v="Despesas com Pessoal"/>
    <s v="People"/>
    <s v="People"/>
    <s v="People"/>
    <x v="9"/>
    <m/>
    <m/>
    <n v="0"/>
    <n v="0"/>
  </r>
  <r>
    <s v="4645"/>
    <d v="2022-06-06T00:00:00"/>
    <x v="313"/>
    <d v="2022-06-06T00:00:00"/>
    <n v="-838.7"/>
    <n v="-838.7"/>
    <x v="0"/>
    <n v="1"/>
    <n v="-838.7"/>
    <n v="-838.7"/>
    <n v="1"/>
    <m/>
    <s v="Cora"/>
    <s v="Luiz Henrique Gomes"/>
    <n v="100"/>
    <m/>
    <s v="Luiz Henrique Gomes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6"/>
    <d v="2022-06-06T00:00:00"/>
    <x v="313"/>
    <d v="2022-06-06T00:00:00"/>
    <n v="-200"/>
    <n v="-200"/>
    <x v="0"/>
    <n v="1"/>
    <n v="-200"/>
    <n v="-200"/>
    <n v="1"/>
    <m/>
    <s v="Cora"/>
    <s v="Luciene Borges da Silva"/>
    <n v="100"/>
    <m/>
    <s v="Luciene Borges da Silva"/>
    <m/>
    <s v="Faxina"/>
    <m/>
    <s v="Cora"/>
    <m/>
    <x v="5"/>
    <s v="Despesas de Escritório"/>
    <s v="Office"/>
    <s v="Administrative Costs"/>
    <s v="Administrative Costs"/>
    <x v="4"/>
    <m/>
    <m/>
    <n v="0"/>
    <n v="0"/>
  </r>
  <r>
    <s v="4647"/>
    <d v="2022-06-06T00:00:00"/>
    <x v="313"/>
    <d v="2022-06-06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8"/>
    <d v="2022-06-06T00:00:00"/>
    <x v="313"/>
    <d v="2022-06-06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9"/>
    <d v="2022-06-06T00:00:00"/>
    <x v="313"/>
    <d v="2022-06-06T00:00:00"/>
    <n v="-945.36"/>
    <n v="-945.36"/>
    <x v="0"/>
    <n v="1"/>
    <n v="-945.36"/>
    <n v="-945.36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650"/>
    <d v="2022-06-06T00:00:00"/>
    <x v="313"/>
    <d v="2022-06-06T00:00:00"/>
    <n v="-945.36"/>
    <n v="-945.36"/>
    <x v="0"/>
    <n v="1"/>
    <n v="-945.36"/>
    <n v="-945.36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651"/>
    <d v="2022-06-06T00:00:00"/>
    <x v="313"/>
    <d v="2022-06-06T00:00:00"/>
    <n v="-51.91"/>
    <n v="-51.91"/>
    <x v="0"/>
    <n v="1"/>
    <n v="-51.91"/>
    <n v="-51.9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52"/>
    <d v="2022-06-06T00:00:00"/>
    <x v="313"/>
    <d v="2022-06-06T00:00:00"/>
    <n v="-141.5"/>
    <n v="-141.5"/>
    <x v="0"/>
    <n v="1"/>
    <n v="-141.5"/>
    <n v="-141.5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653"/>
    <d v="2022-06-06T00:00:00"/>
    <x v="313"/>
    <d v="2022-06-06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654"/>
    <d v="2022-06-06T00:00:00"/>
    <x v="313"/>
    <d v="2022-06-06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Braun"/>
    <m/>
    <s v="Cora"/>
    <m/>
    <x v="39"/>
    <s v="Despesas com Pessoal"/>
    <s v="People"/>
    <s v="People"/>
    <s v="People"/>
    <x v="9"/>
    <m/>
    <m/>
    <n v="0"/>
    <n v="0"/>
  </r>
  <r>
    <s v="4655"/>
    <d v="2022-06-06T00:00:00"/>
    <x v="313"/>
    <d v="2022-06-06T00:00:00"/>
    <n v="-1100"/>
    <n v="-1100"/>
    <x v="0"/>
    <n v="1"/>
    <n v="-1100"/>
    <n v="-1100"/>
    <n v="1"/>
    <m/>
    <s v="Cora"/>
    <s v="Gabriel Frota Soares"/>
    <n v="100"/>
    <m/>
    <s v="Gabriel Frota Soares"/>
    <m/>
    <s v="Transf Pix Enviada - Gabriel Frota Soares                     - 071.697.033-35"/>
    <m/>
    <s v="Cora"/>
    <m/>
    <x v="39"/>
    <s v="Despesas com Pessoal"/>
    <s v="People"/>
    <s v="People"/>
    <s v="People"/>
    <x v="9"/>
    <m/>
    <m/>
    <n v="0"/>
    <n v="0"/>
  </r>
  <r>
    <s v="4656"/>
    <d v="2022-06-06T00:00:00"/>
    <x v="313"/>
    <d v="2022-06-06T00:00:00"/>
    <n v="-5000"/>
    <n v="-5000"/>
    <x v="0"/>
    <n v="1"/>
    <n v="-5000"/>
    <n v="-5000"/>
    <n v="1"/>
    <m/>
    <s v="Cora"/>
    <s v="Guilherme de Souza Ramos"/>
    <n v="100"/>
    <m/>
    <s v="Guilherme de Souza Ram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7"/>
    <d v="2022-06-06T00:00:00"/>
    <x v="313"/>
    <d v="2022-06-06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8"/>
    <d v="2022-06-06T00:00:00"/>
    <x v="313"/>
    <d v="2022-06-06T00:00:00"/>
    <n v="-3500"/>
    <n v="-3500"/>
    <x v="0"/>
    <n v="1"/>
    <n v="-3500"/>
    <n v="-3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9"/>
    <d v="2022-06-06T00:00:00"/>
    <x v="313"/>
    <d v="2022-06-06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0"/>
    <d v="2022-06-06T00:00:00"/>
    <x v="313"/>
    <d v="2022-06-06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1"/>
    <d v="2022-06-06T00:00:00"/>
    <x v="313"/>
    <d v="2022-06-06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2"/>
    <d v="2022-06-06T00:00:00"/>
    <x v="313"/>
    <d v="2022-06-06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3"/>
    <d v="2022-06-06T00:00:00"/>
    <x v="313"/>
    <d v="2022-06-06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4"/>
    <d v="2022-06-06T00:00:00"/>
    <x v="313"/>
    <d v="2022-06-06T00:00:00"/>
    <n v="-6500"/>
    <n v="-6500"/>
    <x v="0"/>
    <n v="1"/>
    <n v="-6500"/>
    <n v="-6500"/>
    <n v="1"/>
    <m/>
    <s v="Cora"/>
    <s v="Antonio da Silva Arieiro Junior"/>
    <n v="100"/>
    <m/>
    <s v="Antonio da Silva Arieiro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5"/>
    <d v="2022-06-06T00:00:00"/>
    <x v="313"/>
    <d v="2022-06-06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6"/>
    <d v="2022-06-06T00:00:00"/>
    <x v="313"/>
    <d v="2022-06-06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324395a-b987-44ab-a2d7-840d68cab584"/>
    <d v="2022-06-06T00:00:00"/>
    <x v="313"/>
    <d v="2022-06-06T00:00:00"/>
    <n v="-0.00719519032554322"/>
    <n v="-0.00719519032554322"/>
    <x v="3"/>
    <n v="8952.601156069362"/>
    <n v="-64.41566922659732"/>
    <n v="-64.41566922659732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f54b714f6cfe9abc684478b64930046bfecbf27b51725949c6f2e79badf220fd"/>
    <n v="1"/>
    <n v="1"/>
  </r>
  <r>
    <s v="ed1c7208-355e-496f-b787-ee2228d10b4c"/>
    <d v="2022-06-06T00:00:00"/>
    <x v="313"/>
    <d v="2022-06-06T00:00:00"/>
    <n v="0"/>
    <n v="0"/>
    <x v="3"/>
    <n v="8952.601156069362"/>
    <n v="0"/>
    <n v="0"/>
    <n v="1"/>
    <m/>
    <s v="Michel Goldberg"/>
    <s v="Gnosis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adfce3f0-58d9-4d40-9340-ac0a236e9c72"/>
    <d v="2022-06-06T00:00:00"/>
    <x v="313"/>
    <d v="2022-06-06T00:00:00"/>
    <n v="0"/>
    <n v="0"/>
    <x v="3"/>
    <n v="8952.6011560693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e6b163a-ef33-4e35-adc6-ed87c19cb8f1"/>
    <d v="2022-06-06T00:00:00"/>
    <x v="313"/>
    <d v="2022-06-06T00:00:00"/>
    <n v="0"/>
    <n v="0"/>
    <x v="3"/>
    <n v="8952.601156069362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512acdaf-9213-4a23-bf9e-548c26482464"/>
    <d v="2022-06-06T00:00:00"/>
    <x v="313"/>
    <d v="2022-06-06T00:00:00"/>
    <n v="-0.003743812318254791"/>
    <n v="-0.003743812318254791"/>
    <x v="3"/>
    <n v="8952.601156069362"/>
    <n v="-33.51685848851456"/>
    <n v="-33.51685848851456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44613ec1-b77b-4923-a32e-482d32166dae"/>
    <d v="2022-06-06T00:00:00"/>
    <x v="313"/>
    <d v="2022-06-06T00:00:00"/>
    <n v="-1"/>
    <n v="-1"/>
    <x v="3"/>
    <n v="8952.601156069362"/>
    <n v="-8952.601156069362"/>
    <n v="-8952.60115606936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b677493-cf89-440b-8594-2ae84cec91eb"/>
    <d v="2022-06-06T00:00:00"/>
    <x v="313"/>
    <d v="2022-06-06T00:00:00"/>
    <n v="1"/>
    <n v="1"/>
    <x v="3"/>
    <n v="8952.601156069362"/>
    <n v="8952.601156069362"/>
    <n v="8952.60115606936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7f8990a5-565a-44b7-b05e-f1d1899cc87e"/>
    <d v="2022-06-06T00:00:00"/>
    <x v="313"/>
    <d v="2022-06-06T00:00:00"/>
    <n v="-0.8100000000000001"/>
    <n v="-0.8100000000000001"/>
    <x v="3"/>
    <n v="8952.601156069362"/>
    <n v="-7251.606936416184"/>
    <n v="-7251.606936416184"/>
    <n v="1"/>
    <m/>
    <s v="Gnosis"/>
    <s v="Diego Borgo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1738e0f3-a522-4611-8440-63a078836adc"/>
    <d v="2022-06-06T00:00:00"/>
    <x v="313"/>
    <d v="2022-06-06T00:00:00"/>
    <n v="-0.003405531140356176"/>
    <n v="-0.003405531140356176"/>
    <x v="3"/>
    <n v="8952.601156069362"/>
    <n v="-30.48836202418291"/>
    <n v="-30.488362024182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22c58937196b1f00b372663e88149b750a5ea59f6c566508762ace033736a2f"/>
    <n v="1"/>
    <n v="1"/>
  </r>
  <r>
    <s v="c796d0dc-6eae-4168-a951-95dd3ea080d6"/>
    <d v="2022-06-06T00:00:00"/>
    <x v="313"/>
    <d v="2022-06-06T00:00:00"/>
    <n v="-0.01833424541433856"/>
    <n v="-0.01833424541433856"/>
    <x v="3"/>
    <n v="8952.601156069362"/>
    <n v="-164.1391866920668"/>
    <n v="-164.1391866920668"/>
    <n v="1"/>
    <m/>
    <s v="Ledger"/>
    <m/>
    <m/>
    <m/>
    <m/>
    <m/>
    <s v="Envio de três tokens do 55 para cara que colou os adesivos na europa"/>
    <m/>
    <s v="Ledger"/>
    <m/>
    <x v="61"/>
    <s v="Blockchain"/>
    <s v="Technology &amp; Infrastructure"/>
    <s v="Operating Costs"/>
    <s v="Operating Costs"/>
    <x v="7"/>
    <m/>
    <s v="0x08d0e47eb7e61b88c7d8143a95e42fa8f507a909881c52c40853c8b946e8317c"/>
    <n v="1"/>
    <n v="1"/>
  </r>
  <r>
    <s v="18ec66c8-d36d-450d-8a53-d8976efe3caf"/>
    <d v="2022-06-06T00:00:00"/>
    <x v="313"/>
    <d v="2022-06-06T00:00:00"/>
    <n v="-0.00407563539262104"/>
    <n v="-0.00407563539262104"/>
    <x v="3"/>
    <n v="8952.601156069362"/>
    <n v="-36.48753812769633"/>
    <n v="-36.48753812769633"/>
    <n v="1"/>
    <m/>
    <s v="Michel Goldberg"/>
    <s v="Gnosis"/>
    <m/>
    <m/>
    <m/>
    <m/>
    <s v="Pgto Diego Borgo"/>
    <m/>
    <s v="Michel Goldberg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ebffb97a-4012-4d03-88a6-80510592ec0c"/>
    <d v="2022-06-06T00:00:00"/>
    <x v="313"/>
    <d v="2022-06-06T00:00:00"/>
    <n v="-174.49"/>
    <n v="-174.49"/>
    <x v="5"/>
    <n v="4.816955684007707"/>
    <n v="-840.5105973025047"/>
    <n v="-840.5105973025047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4667"/>
    <d v="2022-06-04T00:00:00"/>
    <x v="314"/>
    <d v="2022-06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68"/>
    <d v="2022-06-03T00:00:00"/>
    <x v="315"/>
    <d v="2022-06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1"/>
    <s v="Corporate/Societário"/>
    <s v="Legal"/>
    <s v="Operating Costs"/>
    <s v="Operating Costs"/>
    <x v="1"/>
    <m/>
    <m/>
    <n v="0"/>
    <n v="0"/>
  </r>
  <r>
    <s v="4669"/>
    <d v="2022-06-03T00:00:00"/>
    <x v="315"/>
    <d v="2022-06-03T00:00:00"/>
    <n v="-187.2"/>
    <n v="-187.2"/>
    <x v="0"/>
    <n v="1"/>
    <n v="-187.2"/>
    <n v="-187.2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70"/>
    <d v="2022-06-03T00:00:00"/>
    <x v="315"/>
    <d v="2022-06-03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71"/>
    <d v="2022-06-03T00:00:00"/>
    <x v="315"/>
    <d v="2022-06-03T00:00:00"/>
    <n v="-23.55"/>
    <n v="-23.55"/>
    <x v="0"/>
    <n v="1"/>
    <n v="-23.55"/>
    <n v="-23.55"/>
    <n v="1"/>
    <m/>
    <s v="Cora"/>
    <s v="Caio Diniz Bretas"/>
    <n v="100"/>
    <s v="Financeiro"/>
    <s v="Caio Diniz Bretas"/>
    <m/>
    <s v="Reembolso Mundial"/>
    <m/>
    <s v="Cora"/>
    <m/>
    <x v="162"/>
    <s v="Outros"/>
    <s v="Others"/>
    <s v="Administrative Costs"/>
    <s v="Administrative Costs"/>
    <x v="5"/>
    <m/>
    <m/>
    <n v="0"/>
    <n v="0"/>
  </r>
  <r>
    <s v="4672"/>
    <d v="2022-06-03T00:00:00"/>
    <x v="315"/>
    <d v="2022-06-03T00:00:00"/>
    <n v="-100"/>
    <n v="-100"/>
    <x v="0"/>
    <n v="1"/>
    <n v="-100"/>
    <n v="-100"/>
    <n v="1"/>
    <m/>
    <s v="Cora"/>
    <s v="Caio Diniz Bretas"/>
    <n v="100"/>
    <s v="Financeiro"/>
    <s v="Caio Diniz Bretas"/>
    <m/>
    <s v="Reembolso Cópias Chaves"/>
    <m/>
    <s v="Cora"/>
    <m/>
    <x v="162"/>
    <s v="Outros"/>
    <s v="Others"/>
    <s v="Administrative Costs"/>
    <s v="Administrative Costs"/>
    <x v="5"/>
    <m/>
    <m/>
    <n v="0"/>
    <n v="0"/>
  </r>
  <r>
    <s v="4673"/>
    <d v="2022-06-03T00:00:00"/>
    <x v="315"/>
    <d v="2022-06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674"/>
    <d v="2022-06-03T00:00:00"/>
    <x v="315"/>
    <d v="2022-06-03T00:00:00"/>
    <n v="-250"/>
    <n v="-250"/>
    <x v="0"/>
    <n v="1"/>
    <n v="-250"/>
    <n v="-250"/>
    <n v="1"/>
    <m/>
    <s v="Cora"/>
    <s v="Luciene Borges da Silva"/>
    <n v="100"/>
    <m/>
    <s v="Luciene Borges da Silva"/>
    <m/>
    <s v="Limpeza e Manutenção"/>
    <m/>
    <s v="Cora"/>
    <m/>
    <x v="5"/>
    <s v="Despesas de Escritório"/>
    <s v="Office"/>
    <s v="Administrative Costs"/>
    <s v="Administrative Costs"/>
    <x v="4"/>
    <m/>
    <m/>
    <n v="0"/>
    <n v="0"/>
  </r>
  <r>
    <s v="4675"/>
    <d v="2022-06-03T00:00:00"/>
    <x v="315"/>
    <d v="2022-06-03T00:00:00"/>
    <n v="-87.51000000000001"/>
    <n v="-87.51000000000001"/>
    <x v="0"/>
    <n v="1"/>
    <n v="-87.51000000000001"/>
    <n v="-87.51000000000001"/>
    <n v="1"/>
    <m/>
    <s v="Cora"/>
    <s v="Thiago Henrique dos Santos"/>
    <n v="100"/>
    <s v="Produto"/>
    <s v="Thiago Henrique dos Santos"/>
    <m/>
    <s v="Reembolso Reunião com Investidor"/>
    <m/>
    <s v="Cora"/>
    <m/>
    <x v="162"/>
    <s v="Outros"/>
    <s v="Others"/>
    <s v="Administrative Costs"/>
    <s v="Administrative Costs"/>
    <x v="5"/>
    <m/>
    <m/>
    <n v="0"/>
    <n v="0"/>
  </r>
  <r>
    <s v="4676"/>
    <d v="2022-06-03T00:00:00"/>
    <x v="315"/>
    <d v="2022-06-03T00:00:00"/>
    <n v="-142.61"/>
    <n v="-142.61"/>
    <x v="0"/>
    <n v="1"/>
    <n v="-142.61"/>
    <n v="-142.61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63"/>
    <d v="2022-06-03T00:00:00"/>
    <x v="315"/>
    <d v="2022-06-03T00:00:00"/>
    <n v="195632.2"/>
    <n v="195632.2"/>
    <x v="0"/>
    <n v="1"/>
    <n v="195632.2"/>
    <n v="195632.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4"/>
    <d v="2022-06-03T00:00:00"/>
    <x v="315"/>
    <d v="2022-06-03T00:00:00"/>
    <n v="-195632.2"/>
    <n v="-195632.2"/>
    <x v="0"/>
    <n v="1"/>
    <n v="-195632.2"/>
    <n v="-195632.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15dbc66-9b97-411c-9a08-3f9e47d95be2"/>
    <d v="2022-06-03T00:00:00"/>
    <x v="315"/>
    <d v="2022-06-03T00:00:00"/>
    <n v="-0.0423619387211765"/>
    <n v="-0.0423619387211765"/>
    <x v="3"/>
    <n v="8526.875"/>
    <n v="-361.2149562331319"/>
    <n v="-361.2149562331319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93767d5bd822a46204c245d94c5ee8a915e44fc34b7713ba3f1cb4144dcb31d2"/>
    <n v="1"/>
    <n v="1"/>
  </r>
  <r>
    <s v="92792132-5646-4a74-9da2-d94d6493a8e9"/>
    <d v="2022-06-03T00:00:00"/>
    <x v="315"/>
    <d v="2022-06-03T00:00:00"/>
    <n v="-0.007597703816483981"/>
    <n v="-0.007597703816483981"/>
    <x v="3"/>
    <n v="8526.875"/>
    <n v="-64.78467073018184"/>
    <n v="-64.78467073018184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d1126278160ecc8307bfd858daf330ed42de3c7ba8cb71d7ad4f9bc2c9f590e7"/>
    <n v="1"/>
    <n v="1"/>
  </r>
  <r>
    <s v="55223bab-4336-45b1-bb0b-621d32793851"/>
    <d v="2022-06-03T00:00:00"/>
    <x v="315"/>
    <d v="2022-06-03T00:00:00"/>
    <n v="-0.0206659455966719"/>
    <n v="-0.0206659455966719"/>
    <x v="3"/>
    <n v="8526.875"/>
    <n v="-176.2159348596217"/>
    <n v="-176.2159348596217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c1b9afe92bbbc34eeaa6a71afeba47ad67575ca0cbe7619207ad5a16732f369c"/>
    <n v="1"/>
    <n v="1"/>
  </r>
  <r>
    <s v="4677"/>
    <d v="2022-06-02T00:00:00"/>
    <x v="316"/>
    <d v="2022-06-02T00:00:00"/>
    <n v="-285"/>
    <n v="-285"/>
    <x v="0"/>
    <n v="1"/>
    <n v="-285"/>
    <n v="-28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78"/>
    <d v="2022-06-02T00:00:00"/>
    <x v="316"/>
    <d v="2022-06-02T00:00:00"/>
    <n v="-3038.05"/>
    <n v="-3038.05"/>
    <x v="0"/>
    <n v="1"/>
    <n v="-3038.05"/>
    <n v="-3038.05"/>
    <n v="1"/>
    <m/>
    <s v="Mercado Pago"/>
    <s v="Lumx Studios S/A"/>
    <n v="100"/>
    <s v="Conselho"/>
    <s v="Lumx Studios S/A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64"/>
    <d v="2022-06-02T00:00:00"/>
    <x v="316"/>
    <d v="2022-06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5"/>
    <d v="2022-06-02T00:00:00"/>
    <x v="316"/>
    <d v="2022-06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0e46d88-c5d1-4a8d-8565-97cd2b918ecb"/>
    <d v="2022-06-02T00:00:00"/>
    <x v="316"/>
    <d v="2022-06-02T00:00:00"/>
    <n v="-0.002476755031430368"/>
    <n v="-0.002476755031430368"/>
    <x v="3"/>
    <n v="8826.480500722197"/>
    <n v="-21.86102998998573"/>
    <n v="-21.86102998998573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4dc2eaf73bf60ce40c88d54a086dd63073629924198f9b1b6594541169ab4960"/>
    <n v="1"/>
    <n v="1"/>
  </r>
  <r>
    <s v="5866eef6-be4c-4777-b56a-e45555a7560c"/>
    <d v="2022-06-02T00:00:00"/>
    <x v="316"/>
    <d v="2022-06-02T00:00:00"/>
    <n v="-0.021458453407334"/>
    <n v="-0.021458453407334"/>
    <x v="3"/>
    <n v="8826.480500722197"/>
    <n v="-189.4026205754894"/>
    <n v="-189.40262057548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931b25947f23196a3c9eb3841464a0095fa9bcb4994beec968f5a7935bd2ccab"/>
    <n v="1"/>
    <n v="1"/>
  </r>
  <r>
    <s v="57edaa2f-b2e0-4868-b94f-66dd54f81c6c"/>
    <d v="2022-06-02T00:00:00"/>
    <x v="316"/>
    <d v="2022-06-02T00:00:00"/>
    <n v="-0.02022084828844817"/>
    <n v="-0.02022084828844817"/>
    <x v="3"/>
    <n v="8826.480500722197"/>
    <n v="-178.4789231260496"/>
    <n v="-178.4789231260496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608a714202eeedb2f028f9e4593b9e7ea82acd2d043b3e710621be75bcee2e17"/>
    <n v="1"/>
    <n v="1"/>
  </r>
  <r>
    <s v="3f233197-4034-42ad-ad7d-ced832bb505b"/>
    <d v="2022-06-02T00:00:00"/>
    <x v="316"/>
    <d v="2022-06-02T00:00:00"/>
    <n v="0.04"/>
    <n v="0.04"/>
    <x v="3"/>
    <n v="8826.480500722197"/>
    <n v="353.0592200288879"/>
    <n v="353.0592200288879"/>
    <n v="1"/>
    <m/>
    <m/>
    <s v="55Unity"/>
    <m/>
    <m/>
    <m/>
    <m/>
    <s v="Venda secundária 55Unity"/>
    <m/>
    <s v="55Unity"/>
    <m/>
    <x v="102"/>
    <s v="Venda Secundária"/>
    <s v="Non Recurrent"/>
    <s v="Operating Revenue"/>
    <s v="Operating Revenue"/>
    <x v="12"/>
    <m/>
    <s v="0xcf74f48c867b2d3c2fdeec8364fd6c74b6ac3f2fca26976021fa4692cd4d0538"/>
    <n v="1"/>
    <n v="1"/>
  </r>
  <r>
    <s v="32ba2083-6a2f-43a6-adcc-1874f8063db1"/>
    <d v="2022-06-02T00:00:00"/>
    <x v="316"/>
    <d v="2022-06-02T00:00:00"/>
    <n v="-0.049472458831242"/>
    <n v="-0.049472458831242"/>
    <x v="3"/>
    <n v="8826.480500722197"/>
    <n v="-436.6676931967392"/>
    <n v="-436.6676931967392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fa176bbd-3c94-4d01-87ad-bb6d100fcd86"/>
    <d v="2022-06-02T00:00:00"/>
    <x v="316"/>
    <d v="2022-06-02T00:00:00"/>
    <n v="0.048"/>
    <n v="0.048"/>
    <x v="3"/>
    <n v="8826.480500722197"/>
    <n v="423.6710640346654"/>
    <n v="423.671064034665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b9c3986a-d591-46b9-94ea-c5c8dfef3d4b"/>
    <d v="2022-06-02T00:00:00"/>
    <x v="316"/>
    <d v="2022-06-02T00:00:00"/>
    <n v="-0.004686450547732772"/>
    <n v="-0.004686450547732772"/>
    <x v="3"/>
    <n v="8826.480500722197"/>
    <n v="-41.36486437716217"/>
    <n v="-41.36486437716217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0393632369cc1f207cfb1987ba1aae3623ffbeb1e69cc4a2ecca14931ca8c6e9"/>
    <n v="1"/>
    <n v="1"/>
  </r>
  <r>
    <s v="435"/>
    <d v="2022-06-01T00:00:00"/>
    <x v="317"/>
    <d v="2022-06-01T00:00:00"/>
    <n v="526.8099999999999"/>
    <n v="526.8099999999999"/>
    <x v="0"/>
    <n v="1"/>
    <n v="526.8099999999999"/>
    <n v="526.8099999999999"/>
    <n v="1"/>
    <m/>
    <s v="Lumx Studios S/A"/>
    <s v="Mercado Pago"/>
    <n v="100"/>
    <s v="Lumx"/>
    <s v="Lumx Studios S/A"/>
    <m/>
    <s v="Estorno Compra de Roteador"/>
    <m/>
    <s v="Mercado Pago"/>
    <m/>
    <x v="63"/>
    <s v="Material de Uso e Consumo"/>
    <s v="Office"/>
    <s v="Administrative Costs"/>
    <s v="Administrative Costs"/>
    <x v="5"/>
    <m/>
    <m/>
    <n v="0"/>
    <n v="0"/>
  </r>
  <r>
    <s v="4679"/>
    <d v="2022-06-01T00:00:00"/>
    <x v="317"/>
    <d v="2022-06-01T00:00:00"/>
    <n v="-19.17"/>
    <n v="-19.17"/>
    <x v="0"/>
    <n v="1"/>
    <n v="-19.17"/>
    <n v="-19.17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680"/>
    <d v="2022-06-01T00:00:00"/>
    <x v="317"/>
    <d v="2022-06-01T00:00:00"/>
    <n v="-60.2"/>
    <n v="-60.2"/>
    <x v="0"/>
    <n v="1"/>
    <n v="-60.2"/>
    <n v="-60.2"/>
    <n v="1"/>
    <m/>
    <s v="Cora"/>
    <s v="Luciene Borges da Silva"/>
    <n v="100"/>
    <m/>
    <s v="Luciene Borges da Silva"/>
    <m/>
    <s v="Reembolso Compra de Produtos de Limpeza"/>
    <m/>
    <s v="Cora"/>
    <m/>
    <x v="162"/>
    <s v="Outros"/>
    <s v="Others"/>
    <s v="Administrative Costs"/>
    <s v="Administrative Costs"/>
    <x v="5"/>
    <m/>
    <m/>
    <n v="0"/>
    <n v="0"/>
  </r>
  <r>
    <s v="4681"/>
    <d v="2022-06-01T00:00:00"/>
    <x v="317"/>
    <d v="2022-06-01T00:00:00"/>
    <n v="-3.5"/>
    <n v="-3.5"/>
    <x v="0"/>
    <n v="1"/>
    <n v="-3.5"/>
    <n v="-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2"/>
    <d v="2022-06-01T00:00:00"/>
    <x v="317"/>
    <d v="2022-06-01T00:00:00"/>
    <n v="-526.8099999999999"/>
    <n v="-526.8099999999999"/>
    <x v="0"/>
    <n v="1"/>
    <n v="-526.8099999999999"/>
    <n v="-526.8099999999999"/>
    <n v="1"/>
    <m/>
    <s v="Mercado Pago"/>
    <s v="Lumx Studios S/A"/>
    <n v="100"/>
    <s v="Conselho"/>
    <s v="Lumx Studios S/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3"/>
    <d v="2022-06-01T00:00:00"/>
    <x v="317"/>
    <d v="2022-06-01T00:00:00"/>
    <n v="-917"/>
    <n v="-917"/>
    <x v="0"/>
    <n v="1"/>
    <n v="-917"/>
    <n v="-917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4"/>
    <d v="2022-06-01T00:00:00"/>
    <x v="317"/>
    <d v="2022-06-01T00:00:00"/>
    <n v="-2.29"/>
    <n v="-2.29"/>
    <x v="0"/>
    <n v="1"/>
    <n v="-2.29"/>
    <n v="-2.29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5"/>
    <d v="2022-06-01T00:00:00"/>
    <x v="317"/>
    <d v="2022-06-01T00:00:00"/>
    <n v="-84.94"/>
    <n v="-84.94"/>
    <x v="0"/>
    <n v="1"/>
    <n v="-84.94"/>
    <n v="-84.9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6"/>
    <d v="2022-06-01T00:00:00"/>
    <x v="317"/>
    <d v="2022-06-01T00:00:00"/>
    <n v="-77.18000000000001"/>
    <n v="-77.18000000000001"/>
    <x v="0"/>
    <n v="1"/>
    <n v="-77.18000000000001"/>
    <n v="-77.18000000000001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7"/>
    <d v="2022-06-01T00:00:00"/>
    <x v="317"/>
    <d v="2022-06-01T00:00:00"/>
    <n v="-24.44"/>
    <n v="-24.44"/>
    <x v="0"/>
    <n v="1"/>
    <n v="-24.44"/>
    <n v="-24.4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8"/>
    <d v="2022-05-31T00:00:00"/>
    <x v="318"/>
    <d v="2022-05-31T00:00:00"/>
    <n v="-1139.98"/>
    <n v="-1139.98"/>
    <x v="0"/>
    <n v="1"/>
    <n v="-1139.98"/>
    <n v="-1139.98"/>
    <n v="1"/>
    <m/>
    <s v="Mercado Pago"/>
    <s v="Lumx Studios S/A"/>
    <n v="100"/>
    <s v="Conselho"/>
    <s v="Lumx Studios S/A"/>
    <m/>
    <s v="Compra de Frigobar Philco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9"/>
    <d v="2022-05-31T00:00:00"/>
    <x v="318"/>
    <d v="2022-05-31T00:00:00"/>
    <n v="-471.9"/>
    <n v="-471.9"/>
    <x v="0"/>
    <n v="1"/>
    <n v="-471.9"/>
    <n v="-471.9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0"/>
    <d v="2022-05-31T00:00:00"/>
    <x v="318"/>
    <d v="2022-05-31T00:00:00"/>
    <n v="-633.28"/>
    <n v="-633.28"/>
    <x v="0"/>
    <n v="1"/>
    <n v="-633.28"/>
    <n v="-633.28"/>
    <n v="1"/>
    <m/>
    <s v="Mercado Pago"/>
    <s v="Lumx Studios S/A"/>
    <n v="100"/>
    <s v="Conselho"/>
    <s v="Lumx Studios S/A"/>
    <m/>
    <s v="Compra de Filtro de Água"/>
    <m/>
    <s v="Mercado Pago"/>
    <m/>
    <x v="63"/>
    <s v="Material de Uso e Consumo"/>
    <s v="Office"/>
    <s v="Administrative Costs"/>
    <s v="Administrative Costs"/>
    <x v="5"/>
    <m/>
    <m/>
    <n v="0"/>
    <n v="0"/>
  </r>
  <r>
    <s v="4691"/>
    <d v="2022-05-31T00:00:00"/>
    <x v="318"/>
    <d v="2022-05-31T00:00:00"/>
    <n v="-612.39"/>
    <n v="-612.39"/>
    <x v="0"/>
    <n v="1"/>
    <n v="-612.39"/>
    <n v="-612.39"/>
    <n v="1"/>
    <m/>
    <s v="Mercado Pago"/>
    <s v="Lumx Studios S/A"/>
    <n v="100"/>
    <s v="Conselho"/>
    <s v="Lumx Studios S/A"/>
    <m/>
    <s v="Compra de Microondas Toshiba"/>
    <m/>
    <s v="Mercado Pago"/>
    <m/>
    <x v="63"/>
    <s v="Material de Uso e Consumo"/>
    <s v="Office"/>
    <s v="Administrative Costs"/>
    <s v="Administrative Costs"/>
    <x v="5"/>
    <m/>
    <m/>
    <n v="0"/>
    <n v="0"/>
  </r>
  <r>
    <s v="765"/>
    <d v="2022-05-31T00:00:00"/>
    <x v="318"/>
    <d v="2022-05-31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6"/>
    <d v="2022-05-31T00:00:00"/>
    <x v="318"/>
    <d v="2022-05-31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6695129-2b1d-4291-88a7-590e401a979e"/>
    <d v="2022-05-30T00:00:00"/>
    <x v="319"/>
    <d v="2022-05-30T00:00:00"/>
    <n v="-0.01393024460268815"/>
    <n v="-0.01393024460268815"/>
    <x v="3"/>
    <n v="9562.661560555289"/>
    <n v="-133.2102145912588"/>
    <n v="-133.2102145912588"/>
    <n v="1"/>
    <m/>
    <s v="Helper"/>
    <m/>
    <m/>
    <m/>
    <m/>
    <m/>
    <s v="Transferencia de ethereum entres contas do Bruno e Hercilio para envio dos airdrops"/>
    <m/>
    <s v="Helper"/>
    <m/>
    <x v="61"/>
    <s v="Blockchain"/>
    <s v="Technology &amp; Infrastructure"/>
    <s v="Operating Costs"/>
    <s v="Operating Costs"/>
    <x v="7"/>
    <m/>
    <s v="0xe39bd120afa936f7c3496fabad3872ea507c78c7d747ffb65089e72517b9fb36"/>
    <n v="1"/>
    <n v="1"/>
  </r>
  <r>
    <s v="4692"/>
    <d v="2022-05-27T00:00:00"/>
    <x v="320"/>
    <d v="2022-05-27T00:00:00"/>
    <n v="-178.16"/>
    <n v="-178.16"/>
    <x v="0"/>
    <n v="1"/>
    <n v="-178.16"/>
    <n v="-178.1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3"/>
    <d v="2022-05-27T00:00:00"/>
    <x v="320"/>
    <d v="2022-05-27T00:00:00"/>
    <n v="-185"/>
    <n v="-185"/>
    <x v="0"/>
    <n v="1"/>
    <n v="-185"/>
    <n v="-18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94"/>
    <d v="2022-05-26T00:00:00"/>
    <x v="321"/>
    <d v="2022-05-26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95"/>
    <d v="2022-05-26T00:00:00"/>
    <x v="321"/>
    <d v="2022-05-26T00:00:00"/>
    <n v="-528.46"/>
    <n v="-528.46"/>
    <x v="0"/>
    <n v="1"/>
    <n v="-528.46"/>
    <n v="-528.4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8e0f45f4-caf0-484f-8995-ede07e665197"/>
    <d v="2022-05-26T00:00:00"/>
    <x v="321"/>
    <d v="2022-05-26T00:00:00"/>
    <n v="-0.195627784188654"/>
    <n v="-0.195627784188654"/>
    <x v="3"/>
    <n v="8618.864292589029"/>
    <n v="-1686.089323781903"/>
    <n v="-1686.089323781903"/>
    <n v="1"/>
    <m/>
    <s v="Ledger"/>
    <m/>
    <m/>
    <m/>
    <m/>
    <m/>
    <s v="Reembolso Gabriel"/>
    <m/>
    <s v="Ledger"/>
    <m/>
    <x v="162"/>
    <s v="Outros"/>
    <s v="Others"/>
    <s v="Administrative Costs"/>
    <s v="Administrative Costs"/>
    <x v="5"/>
    <m/>
    <s v="0x865adc1ea1e0abfa71ffeec7e27516516f1459fc1bd941624f980f2bcc98d21c"/>
    <n v="1"/>
    <n v="1"/>
  </r>
  <r>
    <s v="7aa1f0a8-ee4c-44a2-a90a-22f0ee1e842f"/>
    <d v="2022-05-26T00:00:00"/>
    <x v="321"/>
    <d v="2022-05-26T00:00:00"/>
    <n v="-0.00159213914483578"/>
    <n v="-0.00159213914483578"/>
    <x v="3"/>
    <n v="8618.864292589029"/>
    <n v="-13.72243122425834"/>
    <n v="-13.72243122425834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3b9e0a3da8087fe021d586e3d13f4ce16d859b8cd174a3ebb0b4635d89063f"/>
    <n v="1"/>
    <n v="1"/>
  </r>
  <r>
    <s v="4696"/>
    <d v="2022-05-25T00:00:00"/>
    <x v="322"/>
    <d v="2022-05-25T00:00:00"/>
    <n v="-133.56"/>
    <n v="-133.56"/>
    <x v="0"/>
    <n v="1"/>
    <n v="-133.56"/>
    <n v="-133.56"/>
    <n v="1"/>
    <m/>
    <s v="Cora"/>
    <s v="Ministerio da Fazenda"/>
    <n v="100"/>
    <m/>
    <s v="Ministerio da Fazenda"/>
    <m/>
    <s v="Irrf - Remuneração Serv Prestados por Pj (Apuração 30/04/2022)"/>
    <m/>
    <s v="Cora"/>
    <m/>
    <x v="21"/>
    <s v="Impostos"/>
    <s v="Tax And Fees"/>
    <s v="Tax And Fees"/>
    <s v="Tax And Fees"/>
    <x v="9"/>
    <m/>
    <m/>
    <n v="0"/>
    <n v="0"/>
  </r>
  <r>
    <s v="4697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8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9"/>
    <d v="2022-05-25T00:00:00"/>
    <x v="322"/>
    <d v="2022-05-25T00:00:00"/>
    <n v="-414.07"/>
    <n v="-414.07"/>
    <x v="0"/>
    <n v="1"/>
    <n v="-414.07"/>
    <n v="-414.07"/>
    <n v="1"/>
    <m/>
    <s v="Cora"/>
    <s v="Ministerio da Fazenda"/>
    <n v="100"/>
    <m/>
    <s v="Ministerio da Fazenda"/>
    <m/>
    <s v="Csll Abril"/>
    <m/>
    <s v="Cora"/>
    <m/>
    <x v="44"/>
    <s v="Impostos"/>
    <s v="Tax And Fees"/>
    <s v="Tax And Fees"/>
    <s v="Tax And Fees"/>
    <x v="13"/>
    <m/>
    <m/>
    <n v="0"/>
    <n v="0"/>
  </r>
  <r>
    <s v="4700"/>
    <d v="2022-05-25T00:00:00"/>
    <x v="322"/>
    <d v="2022-05-25T00:00:00"/>
    <n v="-188.92"/>
    <n v="-188.92"/>
    <x v="0"/>
    <n v="1"/>
    <n v="-188.92"/>
    <n v="-188.92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01"/>
    <d v="2022-05-25T00:00:00"/>
    <x v="322"/>
    <d v="2022-05-25T00:00:00"/>
    <n v="-57"/>
    <n v="-57"/>
    <x v="0"/>
    <n v="1"/>
    <n v="-57"/>
    <n v="-57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2"/>
    <d v="2022-05-25T00:00:00"/>
    <x v="322"/>
    <d v="2022-05-25T00:00:00"/>
    <n v="-150"/>
    <n v="-150"/>
    <x v="0"/>
    <n v="1"/>
    <n v="-150"/>
    <n v="-15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3"/>
    <d v="2022-05-25T00:00:00"/>
    <x v="322"/>
    <d v="2022-05-25T00:00:00"/>
    <n v="-1500"/>
    <n v="-1500"/>
    <x v="0"/>
    <n v="1"/>
    <n v="-1500"/>
    <n v="-1500"/>
    <n v="1"/>
    <m/>
    <s v="Cora"/>
    <s v="Brunna Pinheiro Lorenzo"/>
    <n v="100"/>
    <m/>
    <s v="Brunna Pinheiro Lorenzo"/>
    <m/>
    <s v="60% do Projeto"/>
    <m/>
    <s v="Cora"/>
    <m/>
    <x v="111"/>
    <s v="Obras"/>
    <s v="Office"/>
    <s v="Administrative Costs"/>
    <s v="Administrative Costs"/>
    <x v="4"/>
    <m/>
    <m/>
    <n v="0"/>
    <n v="0"/>
  </r>
  <r>
    <s v="4704"/>
    <d v="2022-05-24T00:00:00"/>
    <x v="323"/>
    <d v="2022-05-24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05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Bruto"/>
    <m/>
    <s v="Cora"/>
    <m/>
    <x v="1"/>
    <s v="Corporate/Societário"/>
    <s v="Legal"/>
    <s v="Operating Costs"/>
    <s v="Operating Costs"/>
    <x v="1"/>
    <m/>
    <m/>
    <n v="0"/>
    <n v="0"/>
  </r>
  <r>
    <s v="4706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707"/>
    <d v="2022-05-24T00:00:00"/>
    <x v="323"/>
    <d v="2022-05-24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66"/>
    <d v="2022-05-24T00:00:00"/>
    <x v="323"/>
    <d v="2022-05-2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7"/>
    <d v="2022-05-24T00:00:00"/>
    <x v="323"/>
    <d v="2022-05-2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08"/>
    <d v="2022-05-23T00:00:00"/>
    <x v="324"/>
    <d v="2022-05-23T00:00:00"/>
    <n v="-5577.13"/>
    <n v="-5577.13"/>
    <x v="0"/>
    <n v="1"/>
    <n v="-5577.13"/>
    <n v="-5577.13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709"/>
    <d v="2022-05-23T00:00:00"/>
    <x v="324"/>
    <d v="2022-05-23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10"/>
    <d v="2022-05-23T00:00:00"/>
    <x v="324"/>
    <d v="2022-05-23T00:00:00"/>
    <n v="-2476.36"/>
    <n v="-2476.36"/>
    <x v="0"/>
    <n v="1"/>
    <n v="-2476.36"/>
    <n v="-2476.36"/>
    <n v="1"/>
    <m/>
    <s v="Cora"/>
    <s v="Michel Ruthenberg Goldberg"/>
    <n v="100"/>
    <s v="Financeiro"/>
    <s v="Michel Ruthenberg Goldberg"/>
    <m/>
    <s v="Reembolso Michel"/>
    <m/>
    <s v="Cora"/>
    <m/>
    <x v="162"/>
    <s v="Outros"/>
    <s v="Others"/>
    <s v="Administrative Costs"/>
    <s v="Administrative Costs"/>
    <x v="5"/>
    <m/>
    <m/>
    <n v="0"/>
    <n v="0"/>
  </r>
  <r>
    <s v="2b52282e-006b-44fc-a897-0798beca606e"/>
    <d v="2022-05-23T00:00:00"/>
    <x v="324"/>
    <d v="2022-05-23T00:00:00"/>
    <n v="-0.2950731217980127"/>
    <n v="-0.2950731217980127"/>
    <x v="3"/>
    <n v="9571.151044196211"/>
    <n v="-2824.189417811285"/>
    <n v="-2824.189417811285"/>
    <n v="1"/>
    <m/>
    <s v="Ledger"/>
    <m/>
    <m/>
    <m/>
    <m/>
    <m/>
    <s v="mint de token para loja do 55"/>
    <m/>
    <s v="Ledger"/>
    <m/>
    <x v="66"/>
    <s v="NFTs"/>
    <s v="Technology &amp; Infrastructure"/>
    <s v="Operating Costs"/>
    <s v="Operating Costs"/>
    <x v="7"/>
    <m/>
    <s v="0x3e4dae715b97612741f12d6f2a2db91e5e0fd010095669c46d83aa06f7e73d97"/>
    <n v="1"/>
    <n v="1"/>
  </r>
  <r>
    <s v="4711"/>
    <d v="2022-05-22T00:00:00"/>
    <x v="325"/>
    <d v="2022-05-22T00:00:00"/>
    <n v="-172.25"/>
    <n v="-172.25"/>
    <x v="0"/>
    <n v="1"/>
    <n v="-172.25"/>
    <n v="-172.25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7"/>
    <d v="2022-05-20T00:00:00"/>
    <x v="326"/>
    <d v="2022-05-20T00:00:00"/>
    <n v="-1231.31"/>
    <n v="-1231.31"/>
    <x v="0"/>
    <n v="1"/>
    <n v="-1231.31"/>
    <n v="-1231.31"/>
    <n v="1"/>
    <m/>
    <s v="Cora"/>
    <s v="Regus do Brasil Ltda"/>
    <n v="100"/>
    <m/>
    <s v="Regus do Brasil Ltda"/>
    <m/>
    <s v="Serviço de Maio"/>
    <m/>
    <s v="Cora"/>
    <m/>
    <x v="6"/>
    <s v="Despesas de Escritório"/>
    <s v="Office"/>
    <s v="Administrative Costs"/>
    <s v="Administrative Costs"/>
    <x v="4"/>
    <m/>
    <m/>
    <n v="0"/>
    <n v="0"/>
  </r>
  <r>
    <s v="3848"/>
    <d v="2022-05-20T00:00:00"/>
    <x v="326"/>
    <d v="2022-05-20T00:00:00"/>
    <n v="-217.25"/>
    <n v="-217.25"/>
    <x v="0"/>
    <n v="1"/>
    <n v="-217.25"/>
    <n v="-217.25"/>
    <n v="1"/>
    <m/>
    <s v="Cora"/>
    <s v="Regus do Brasil Ltda"/>
    <n v="100"/>
    <m/>
    <s v="Regus do Brasil Ltda"/>
    <m/>
    <s v="Pro Rata Maio 115"/>
    <m/>
    <s v="Cora"/>
    <m/>
    <x v="6"/>
    <s v="Despesas de Escritório"/>
    <s v="Office"/>
    <s v="Administrative Costs"/>
    <s v="Administrative Costs"/>
    <x v="4"/>
    <m/>
    <m/>
    <n v="0"/>
    <n v="0"/>
  </r>
  <r>
    <s v="3850"/>
    <d v="2022-05-20T00:00:00"/>
    <x v="326"/>
    <d v="2022-05-20T00:00:00"/>
    <n v="-236.29"/>
    <n v="-236.29"/>
    <x v="0"/>
    <n v="1"/>
    <n v="-236.29"/>
    <n v="-236.29"/>
    <n v="1"/>
    <m/>
    <s v="Cora"/>
    <s v="Regus do Brasil Ltda"/>
    <n v="100"/>
    <m/>
    <s v="Regus do Brasil Ltda"/>
    <m/>
    <s v="Pro Rata Maio 114"/>
    <m/>
    <s v="Cora"/>
    <m/>
    <x v="6"/>
    <s v="Despesas de Escritório"/>
    <s v="Office"/>
    <s v="Administrative Costs"/>
    <s v="Administrative Costs"/>
    <x v="4"/>
    <m/>
    <m/>
    <n v="0"/>
    <n v="0"/>
  </r>
  <r>
    <s v="434"/>
    <d v="2022-05-20T00:00:00"/>
    <x v="326"/>
    <d v="2022-05-20T00:00:00"/>
    <n v="7511.14"/>
    <n v="7511.14"/>
    <x v="0"/>
    <n v="1"/>
    <n v="7511.14"/>
    <n v="7511.14"/>
    <n v="1"/>
    <m/>
    <s v="Lumx Studios S/A"/>
    <s v="Mercado Pago"/>
    <n v="100"/>
    <s v="Lumx"/>
    <s v="Lumx Studios S/A"/>
    <m/>
    <s v="Estorno 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12"/>
    <d v="2022-05-20T00:00:00"/>
    <x v="326"/>
    <d v="2022-05-20T00:00:00"/>
    <n v="-72.5"/>
    <n v="-72.5"/>
    <x v="0"/>
    <n v="1"/>
    <n v="-72.5"/>
    <n v="-72.5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713"/>
    <d v="2022-05-20T00:00:00"/>
    <x v="326"/>
    <d v="2022-05-20T00:00:00"/>
    <n v="-72"/>
    <n v="-72"/>
    <x v="0"/>
    <n v="1"/>
    <n v="-72"/>
    <n v="-72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767"/>
    <d v="2022-05-20T00:00:00"/>
    <x v="326"/>
    <d v="2022-05-2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8"/>
    <d v="2022-05-20T00:00:00"/>
    <x v="326"/>
    <d v="2022-05-2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17"/>
    <d v="2022-05-19T00:00:00"/>
    <x v="327"/>
    <d v="2022-05-19T00:00:00"/>
    <n v="-259.34"/>
    <n v="-259.34"/>
    <x v="0"/>
    <n v="1"/>
    <n v="-259.34"/>
    <n v="-259.34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3931"/>
    <d v="2022-05-18T00:00:00"/>
    <x v="328"/>
    <d v="2022-05-18T00:00:00"/>
    <n v="-1410"/>
    <n v="-1410"/>
    <x v="0"/>
    <n v="1"/>
    <n v="-1410"/>
    <n v="-1410"/>
    <n v="1"/>
    <m/>
    <s v="Cora"/>
    <s v="Kamino Instituicao de Pagamento Ltda"/>
    <n v="100"/>
    <m/>
    <s v="Kamino Instituicao de Pagamento Ltda"/>
    <m/>
    <s v="Custos do Flip"/>
    <m/>
    <s v="Cora"/>
    <m/>
    <x v="169"/>
    <s v="Jurídico"/>
    <s v="Legal"/>
    <s v="Operating Costs"/>
    <s v="Operating Costs"/>
    <x v="1"/>
    <m/>
    <m/>
    <n v="0"/>
    <n v="0"/>
  </r>
  <r>
    <s v="4719"/>
    <d v="2022-05-18T00:00:00"/>
    <x v="328"/>
    <d v="2022-05-18T00:00:00"/>
    <n v="-26000"/>
    <n v="-26000"/>
    <x v="0"/>
    <n v="1"/>
    <n v="-26000"/>
    <n v="-26000"/>
    <n v="1"/>
    <m/>
    <s v="Cora"/>
    <s v="Lumx Studios S/A"/>
    <n v="100"/>
    <s v="Conselho"/>
    <s v="Lumx Studios S/A"/>
    <m/>
    <s v="Compra de Mesas"/>
    <m/>
    <s v="Cora"/>
    <m/>
    <x v="111"/>
    <s v="Obras"/>
    <s v="Office"/>
    <s v="Administrative Costs"/>
    <s v="Administrative Costs"/>
    <x v="4"/>
    <m/>
    <m/>
    <n v="0"/>
    <n v="0"/>
  </r>
  <r>
    <s v="4720"/>
    <d v="2022-05-18T00:00:00"/>
    <x v="328"/>
    <d v="2022-05-18T00:00:00"/>
    <n v="-960"/>
    <n v="-960"/>
    <x v="0"/>
    <n v="1"/>
    <n v="-960"/>
    <n v="-96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721"/>
    <d v="2022-05-18T00:00:00"/>
    <x v="328"/>
    <d v="2022-05-18T00:00:00"/>
    <n v="-60"/>
    <n v="-60"/>
    <x v="0"/>
    <n v="1"/>
    <n v="-60"/>
    <n v="-6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768"/>
    <d v="2022-05-18T00:00:00"/>
    <x v="328"/>
    <d v="2022-05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9"/>
    <d v="2022-05-18T00:00:00"/>
    <x v="328"/>
    <d v="2022-05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22"/>
    <d v="2022-05-17T00:00:00"/>
    <x v="329"/>
    <d v="2022-05-17T00:00:00"/>
    <n v="-27.59"/>
    <n v="-27.59"/>
    <x v="0"/>
    <n v="1"/>
    <n v="-27.59"/>
    <n v="-27.5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23"/>
    <d v="2022-05-17T00:00:00"/>
    <x v="329"/>
    <d v="2022-05-17T00:00:00"/>
    <n v="-220"/>
    <n v="-220"/>
    <x v="0"/>
    <n v="1"/>
    <n v="-220"/>
    <n v="-220"/>
    <n v="1"/>
    <m/>
    <s v="Cora"/>
    <s v="Lumx Studios S/A"/>
    <n v="100"/>
    <s v="Conselho"/>
    <s v="Lumx Studios S/A"/>
    <m/>
    <s v="Remoção de Entulho"/>
    <m/>
    <s v="Cora"/>
    <m/>
    <x v="111"/>
    <s v="Obras"/>
    <s v="Office"/>
    <s v="Administrative Costs"/>
    <s v="Administrative Costs"/>
    <x v="4"/>
    <m/>
    <m/>
    <n v="0"/>
    <n v="0"/>
  </r>
  <r>
    <s v="4724"/>
    <d v="2022-05-17T00:00:00"/>
    <x v="329"/>
    <d v="2022-05-17T00:00:00"/>
    <n v="-970"/>
    <n v="-970"/>
    <x v="0"/>
    <n v="1"/>
    <n v="-970"/>
    <n v="-97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ef145156-3a46-4b48-aba4-0b82e21b609f"/>
    <d v="2022-05-17T00:00:00"/>
    <x v="329"/>
    <d v="2022-05-17T00:00:00"/>
    <n v="0.040244925"/>
    <n v="0.040244925"/>
    <x v="3"/>
    <n v="10378.98658718331"/>
    <n v="417.7015367771982"/>
    <n v="417.7015367771982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2eb381efcc5bb4e6b810e19385b238c1d9832fd31c6966087cbaef5c6bd3dd54"/>
    <n v="1"/>
    <n v="1"/>
  </r>
  <r>
    <s v="4725"/>
    <d v="2022-05-16T00:00:00"/>
    <x v="330"/>
    <d v="2022-05-16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6"/>
    <d v="2022-05-16T00:00:00"/>
    <x v="330"/>
    <d v="2022-05-16T00:00:00"/>
    <n v="-1813.5"/>
    <n v="-1813.5"/>
    <x v="0"/>
    <n v="1"/>
    <n v="-1813.5"/>
    <n v="-181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7"/>
    <d v="2022-05-16T00:00:00"/>
    <x v="330"/>
    <d v="2022-05-16T00:00:00"/>
    <n v="-32.93"/>
    <n v="-32.93"/>
    <x v="0"/>
    <n v="1"/>
    <n v="-32.93"/>
    <n v="-32.93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8"/>
    <d v="2022-05-16T00:00:00"/>
    <x v="330"/>
    <d v="2022-05-16T00:00:00"/>
    <n v="-397.98"/>
    <n v="-397.98"/>
    <x v="0"/>
    <n v="1"/>
    <n v="-397.98"/>
    <n v="-397.98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29"/>
    <d v="2022-05-16T00:00:00"/>
    <x v="330"/>
    <d v="2022-05-16T00:00:00"/>
    <n v="-12396.08"/>
    <n v="-12396.08"/>
    <x v="0"/>
    <n v="1"/>
    <n v="-12396.08"/>
    <n v="-12396.08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30"/>
    <d v="2022-05-14T00:00:00"/>
    <x v="331"/>
    <d v="2022-05-14T00:00:00"/>
    <n v="-85.92"/>
    <n v="-85.92"/>
    <x v="0"/>
    <n v="1"/>
    <n v="-85.92"/>
    <n v="-85.92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1"/>
    <d v="2022-05-13T00:00:00"/>
    <x v="332"/>
    <d v="2022-05-13T00:00:00"/>
    <n v="-2900"/>
    <n v="-2900"/>
    <x v="0"/>
    <n v="1"/>
    <n v="-2900"/>
    <n v="-2900"/>
    <n v="1"/>
    <m/>
    <s v="Cora"/>
    <s v="Luiz Haroldo Faria 01624240780"/>
    <n v="100"/>
    <m/>
    <s v="Luiz Haroldo Faria 01624240780"/>
    <m/>
    <s v="Obra"/>
    <m/>
    <s v="Cora"/>
    <m/>
    <x v="111"/>
    <s v="Obras"/>
    <s v="Office"/>
    <s v="Administrative Costs"/>
    <s v="Administrative Costs"/>
    <x v="4"/>
    <m/>
    <m/>
    <n v="0"/>
    <n v="0"/>
  </r>
  <r>
    <s v="4732"/>
    <d v="2022-05-13T00:00:00"/>
    <x v="332"/>
    <d v="2022-05-13T00:00:00"/>
    <n v="-90.98999999999999"/>
    <n v="-90.98999999999999"/>
    <x v="0"/>
    <n v="1"/>
    <n v="-90.98999999999999"/>
    <n v="-90.98999999999999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3"/>
    <d v="2022-05-13T00:00:00"/>
    <x v="332"/>
    <d v="2022-05-13T00:00:00"/>
    <n v="-51.9"/>
    <n v="-51.9"/>
    <x v="0"/>
    <n v="1"/>
    <n v="-51.9"/>
    <n v="-51.9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34"/>
    <d v="2022-05-13T00:00:00"/>
    <x v="332"/>
    <d v="2022-05-13T00:00:00"/>
    <n v="-522.37"/>
    <n v="-522.37"/>
    <x v="0"/>
    <n v="1"/>
    <n v="-522.37"/>
    <n v="-522.37"/>
    <n v="1"/>
    <m/>
    <s v="Cora"/>
    <s v="Caio Barbosa Zacarias"/>
    <n v="100"/>
    <s v="Comercial"/>
    <s v="Caio Barbosa Zacarias"/>
    <m/>
    <s v="Viagem Caio Barbosa"/>
    <m/>
    <s v="Cora"/>
    <m/>
    <x v="91"/>
    <s v="Despesa Comercial"/>
    <s v="Comercial"/>
    <s v="Operating Costs"/>
    <s v="Operating Costs"/>
    <x v="6"/>
    <m/>
    <m/>
    <n v="0"/>
    <n v="0"/>
  </r>
  <r>
    <s v="769"/>
    <d v="2022-05-13T00:00:00"/>
    <x v="332"/>
    <d v="2022-05-13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0"/>
    <d v="2022-05-13T00:00:00"/>
    <x v="332"/>
    <d v="2022-05-13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0d6c18d-59c8-4b50-ac7e-8e8ff50bd21a"/>
    <d v="2022-05-13T00:00:00"/>
    <x v="332"/>
    <d v="2022-05-13T00:00:00"/>
    <n v="0.01"/>
    <n v="0.01"/>
    <x v="3"/>
    <n v="10247.75280898876"/>
    <n v="102.4775280898876"/>
    <n v="102.4775280898876"/>
    <n v="1"/>
    <m/>
    <s v="Bruno Leão - Pessoal"/>
    <s v="Helper"/>
    <m/>
    <m/>
    <m/>
    <m/>
    <s v="Transferencia de ethereum entres contas do Bruno para envio dos airdrops"/>
    <m/>
    <s v="Helper"/>
    <m/>
    <x v="61"/>
    <s v="Blockchain"/>
    <s v="Technology &amp; Infrastructure"/>
    <s v="Operating Costs"/>
    <s v="Operating Costs"/>
    <x v="7"/>
    <m/>
    <s v="0x6a318dd3cc8fc79caa7f25ff63e29ae51d6e2b1cd60fcf5822d539bd75fa3729"/>
    <n v="1"/>
    <n v="1"/>
  </r>
  <r>
    <s v="28ecb122-71a7-438b-8c1a-2441c465ecf2"/>
    <d v="2022-05-13T00:00:00"/>
    <x v="332"/>
    <d v="2022-05-13T00:00:00"/>
    <n v="-0.001803782763961057"/>
    <n v="-0.001803782763961057"/>
    <x v="3"/>
    <n v="10247.75280898876"/>
    <n v="-18.48471988618744"/>
    <n v="-18.484719886187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b3050c6bd8ecede7b65864e0ded50b8988d431cd0752360f41c0bd0d42ea11"/>
    <n v="1"/>
    <n v="1"/>
  </r>
  <r>
    <s v="c3747099-8813-46e4-9f93-da3456e67b72"/>
    <d v="2022-05-13T00:00:00"/>
    <x v="332"/>
    <d v="2022-05-13T00:00:00"/>
    <n v="-0.01828083815133745"/>
    <n v="-0.01828083815133745"/>
    <x v="3"/>
    <n v="10247.75280898876"/>
    <n v="-187.3375105160373"/>
    <n v="-187.3375105160373"/>
    <n v="1"/>
    <m/>
    <s v="Helper"/>
    <m/>
    <m/>
    <m/>
    <m/>
    <m/>
    <s v="Transferencia de Nft como parte dos airdrops que fizemos para todos holders"/>
    <m/>
    <s v="Helper"/>
    <m/>
    <x v="56"/>
    <s v="NFTs"/>
    <s v="Technology &amp; Infrastructure"/>
    <s v="Operating Costs"/>
    <s v="Operating Costs"/>
    <x v="7"/>
    <m/>
    <s v="0x0ec34490721bb2aef7b6cc0ea2c1d240051fbae3218728e0ac8076616b83379f"/>
    <n v="1"/>
    <n v="1"/>
  </r>
  <r>
    <s v="4735"/>
    <d v="2022-05-12T00:00:00"/>
    <x v="333"/>
    <d v="2022-05-12T00:00:00"/>
    <n v="-934.64"/>
    <n v="-934.64"/>
    <x v="0"/>
    <n v="1"/>
    <n v="-934.64"/>
    <n v="-934.64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36"/>
    <d v="2022-05-12T00:00:00"/>
    <x v="333"/>
    <d v="2022-05-12T00:00:00"/>
    <n v="-7909.12"/>
    <n v="-7909.12"/>
    <x v="0"/>
    <n v="1"/>
    <n v="-7909.12"/>
    <n v="-7909.12"/>
    <n v="1"/>
    <m/>
    <s v="Cora"/>
    <s v="Lumx Studios S/A"/>
    <n v="100"/>
    <s v="Conselho"/>
    <s v="Lumx Studios S/A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faa39990-7d62-4003-95d1-4e9dad27b2d7"/>
    <d v="2022-05-12T00:00:00"/>
    <x v="333"/>
    <d v="2022-05-12T00:00:00"/>
    <n v="-0.005134687755887431"/>
    <n v="-0.005134687755887431"/>
    <x v="3"/>
    <n v="10149.74012474012"/>
    <n v="-52.11574634394248"/>
    <n v="-52.11574634394248"/>
    <n v="1"/>
    <m/>
    <s v="Ledger"/>
    <m/>
    <m/>
    <m/>
    <m/>
    <m/>
    <s v="Envio de NFT da veecon para carteira do Bruno"/>
    <m/>
    <s v="Ledger"/>
    <m/>
    <x v="56"/>
    <s v="NFTs"/>
    <s v="Technology &amp; Infrastructure"/>
    <s v="Operating Costs"/>
    <s v="Operating Costs"/>
    <x v="7"/>
    <m/>
    <s v="0xc7de8b3d9c5124dd38e4a645688379b2f1a040325624f4611688b126509750b6"/>
    <n v="1"/>
    <n v="1"/>
  </r>
  <r>
    <s v="4ffbbc7d-9de8-4b2f-935f-87317229a764"/>
    <d v="2022-05-12T00:00:00"/>
    <x v="333"/>
    <d v="2022-05-12T00:00:00"/>
    <n v="0"/>
    <n v="0"/>
    <x v="3"/>
    <n v="10149.74012474012"/>
    <n v="0"/>
    <n v="0"/>
    <n v="1"/>
    <m/>
    <s v="Michel Goldberg"/>
    <s v="Gnosis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825c44fa-f33c-4824-a24b-5e3343e5b134"/>
    <d v="2022-05-12T00:00:00"/>
    <x v="333"/>
    <d v="2022-05-12T00:00:00"/>
    <n v="-0.2857143"/>
    <n v="-0.2857143"/>
    <x v="3"/>
    <n v="10149.74012474012"/>
    <n v="-2899.925894922037"/>
    <n v="-2899.925894922037"/>
    <n v="1"/>
    <m/>
    <s v="Gnosis"/>
    <s v="Diego Borgo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1c07bad9-8c64-49e2-aef6-ea0efc6cfb08"/>
    <d v="2022-05-12T00:00:00"/>
    <x v="333"/>
    <d v="2022-05-12T00:00:00"/>
    <n v="-0.003828245446691008"/>
    <n v="-0.003828245446691008"/>
    <x v="3"/>
    <n v="10149.74012474012"/>
    <n v="-38.85569641763341"/>
    <n v="-38.8556964176334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504826fe0382e7fbf21517f5050e834bd6822da4d78ea72b70dda106ddaa6a"/>
    <n v="1"/>
    <n v="1"/>
  </r>
  <r>
    <s v="2bb7d918-2647-4e96-80d1-ae6a588b44e0"/>
    <d v="2022-05-12T00:00:00"/>
    <x v="333"/>
    <d v="2022-05-12T00:00:00"/>
    <n v="-0.00554885061586875"/>
    <n v="-0.00554885061586875"/>
    <x v="3"/>
    <n v="10149.74012474012"/>
    <n v="-56.31939174207201"/>
    <n v="-56.31939174207201"/>
    <n v="1"/>
    <m/>
    <s v="Ledger"/>
    <m/>
    <m/>
    <m/>
    <m/>
    <m/>
    <s v="Envio de NFT da veecon para carteira do Caio"/>
    <m/>
    <s v="Ledger"/>
    <m/>
    <x v="56"/>
    <s v="NFTs"/>
    <s v="Technology &amp; Infrastructure"/>
    <s v="Operating Costs"/>
    <s v="Operating Costs"/>
    <x v="7"/>
    <m/>
    <s v="0xa4ac1197642d9798b54677c20d1bd2d52f475f1bc1144e4d4aa98b846656851d"/>
    <n v="1"/>
    <n v="1"/>
  </r>
  <r>
    <s v="6c111822-0ce7-4ff0-9eb7-39ff20a20ae0"/>
    <d v="2022-05-12T00:00:00"/>
    <x v="333"/>
    <d v="2022-05-12T00:00:00"/>
    <n v="-0.007036621646774346"/>
    <n v="-0.007036621646774346"/>
    <x v="3"/>
    <n v="10149.74012474012"/>
    <n v="-71.41988107088051"/>
    <n v="-71.41988107088051"/>
    <n v="1"/>
    <m/>
    <s v="Michel Goldberg"/>
    <s v="Gnosis"/>
    <m/>
    <m/>
    <m/>
    <m/>
    <s v="Pagamento de salário Diego Borgo"/>
    <m/>
    <s v="Michel Goldberg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4737"/>
    <d v="2022-05-11T00:00:00"/>
    <x v="334"/>
    <d v="2022-05-11T00:00:00"/>
    <n v="-2056"/>
    <n v="-2056"/>
    <x v="0"/>
    <n v="1"/>
    <n v="-2056"/>
    <n v="-2056"/>
    <n v="1"/>
    <m/>
    <s v="Cora"/>
    <s v="Marc Francois Luc Lebreton"/>
    <n v="100"/>
    <m/>
    <s v="Marc Francois Luc Lebreton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31f2a62b-a772-4995-85a0-d5c79eaf4c56"/>
    <d v="2022-05-11T00:00:00"/>
    <x v="334"/>
    <d v="2022-05-11T00:00:00"/>
    <n v="-0.007563860576591319"/>
    <n v="-0.007563860576591319"/>
    <x v="3"/>
    <n v="10793.92207792208"/>
    <n v="-81.64372167199346"/>
    <n v="-81.64372167199346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de42c6bb0e3845ac75dba1e3c0385e1e112a7838bf2eae2c200e198177da87d0"/>
    <n v="1"/>
    <n v="1"/>
  </r>
  <r>
    <s v="4738"/>
    <d v="2022-05-10T00:00:00"/>
    <x v="335"/>
    <d v="2022-05-10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4739"/>
    <d v="2022-05-10T00:00:00"/>
    <x v="335"/>
    <d v="2022-05-10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740"/>
    <d v="2022-05-10T00:00:00"/>
    <x v="335"/>
    <d v="2022-05-10T00:00:00"/>
    <n v="-58"/>
    <n v="-58"/>
    <x v="0"/>
    <n v="1"/>
    <n v="-58"/>
    <n v="-58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1"/>
    <d v="2022-05-10T00:00:00"/>
    <x v="335"/>
    <d v="2022-05-10T00:00:00"/>
    <n v="-225.6"/>
    <n v="-225.6"/>
    <x v="0"/>
    <n v="1"/>
    <n v="-225.6"/>
    <n v="-225.6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2"/>
    <d v="2022-05-10T00:00:00"/>
    <x v="335"/>
    <d v="2022-05-10T00:00:00"/>
    <n v="-509.75"/>
    <n v="-509.75"/>
    <x v="0"/>
    <n v="1"/>
    <n v="-509.75"/>
    <n v="-509.75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70"/>
    <d v="2022-05-10T00:00:00"/>
    <x v="335"/>
    <d v="2022-05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1"/>
    <d v="2022-05-10T00:00:00"/>
    <x v="335"/>
    <d v="2022-05-1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84094cf-bf5a-41c4-b315-9799a446f7a8"/>
    <d v="2022-05-10T00:00:00"/>
    <x v="335"/>
    <d v="2022-05-10T00:00:00"/>
    <n v="-0.006436399706499357"/>
    <n v="-0.006436399706499357"/>
    <x v="3"/>
    <n v="12132.53886010363"/>
    <n v="-78.08986955826303"/>
    <n v="-78.0898695582630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241175b05b288ea944a9106861603348cf6b5a715f2eda5eb6a051255ea57d6"/>
    <n v="1"/>
    <n v="1"/>
  </r>
  <r>
    <s v="981ee15d-2f95-43fc-be40-3db2d1ffc4bd"/>
    <d v="2022-05-10T00:00:00"/>
    <x v="335"/>
    <d v="2022-05-10T00:00:00"/>
    <n v="-0.01937948173564174"/>
    <n v="-0.01937948173564174"/>
    <x v="3"/>
    <n v="12132.53886010363"/>
    <n v="-235.1223152463419"/>
    <n v="-235.1223152463419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6d3e1de3ce4bb622fe58ac5a7668d7248a76adf363be4ca08990a90051534bd6"/>
    <n v="1"/>
    <n v="1"/>
  </r>
  <r>
    <s v="3c291f78-6abb-4b2c-b5c3-551a5669ac72"/>
    <d v="2022-05-10T00:00:00"/>
    <x v="335"/>
    <d v="2022-05-10T00:00:00"/>
    <n v="-0.00317232521226894"/>
    <n v="-0.00317232521226894"/>
    <x v="3"/>
    <n v="12132.53886010363"/>
    <n v="-38.4883589147394"/>
    <n v="-38.4883589147394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728261aa-bc4a-42da-a8b0-1c346a48ffa6"/>
    <d v="2022-05-10T00:00:00"/>
    <x v="335"/>
    <d v="2022-05-10T00:00:00"/>
    <n v="0"/>
    <n v="0"/>
    <x v="3"/>
    <n v="12132.53886010363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8d7cf7e2-db3e-4cc1-b0e8-5a788df519cc"/>
    <d v="2022-05-10T00:00:00"/>
    <x v="335"/>
    <d v="2022-05-10T00:00:00"/>
    <n v="1.5"/>
    <n v="1.5"/>
    <x v="3"/>
    <n v="12132.53886010363"/>
    <n v="18198.80829015544"/>
    <n v="18198.80829015544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08a756fb-2ec7-429e-878e-49efbd608de1"/>
    <d v="2022-05-10T00:00:00"/>
    <x v="335"/>
    <d v="2022-05-10T00:00:00"/>
    <n v="-0.7488381060074064"/>
    <n v="-0.7488381060074064"/>
    <x v="3"/>
    <n v="12132.53886010363"/>
    <n v="-9085.307421061258"/>
    <n v="-9085.307421061258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f978e3fdbd37bf42b084c7178cc4e375d69330e9394bd7bf861bb77058050f40"/>
    <n v="1"/>
    <n v="1"/>
  </r>
  <r>
    <s v="aebf5757-ece9-4152-aabf-4c1097a4be99"/>
    <d v="2022-05-10T00:00:00"/>
    <x v="335"/>
    <d v="2022-05-10T00:00:00"/>
    <n v="-0.2444755006930009"/>
    <n v="-0.2444755006930009"/>
    <x v="3"/>
    <n v="12132.53886010363"/>
    <n v="-2966.108512501125"/>
    <n v="-2966.108512501125"/>
    <n v="1"/>
    <m/>
    <s v="Ledger"/>
    <m/>
    <m/>
    <m/>
    <m/>
    <m/>
    <s v="Mint scam reserva los muertos"/>
    <m/>
    <s v="Ledger"/>
    <m/>
    <x v="66"/>
    <s v="NFTs"/>
    <s v="Technology &amp; Infrastructure"/>
    <s v="Operating Costs"/>
    <s v="Operating Costs"/>
    <x v="7"/>
    <m/>
    <s v="0xa8a6bd956cd6211a04cf9e21f79a2feaa7de12d8ef29f9ece211e7b2f212196a"/>
    <n v="1"/>
    <n v="1"/>
  </r>
  <r>
    <s v="6a724ae4-b836-479d-a169-4f3c41deb1cf"/>
    <d v="2022-05-10T00:00:00"/>
    <x v="335"/>
    <d v="2022-05-10T00:00:00"/>
    <n v="-0.001969275669587985"/>
    <n v="-0.001969275669587985"/>
    <x v="3"/>
    <n v="12132.53886010363"/>
    <n v="-23.89231358753282"/>
    <n v="-23.8923135875328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a0e3d07c3fcf7c53def22c4f3790cfd704cdad61c10a70f2d1319b76b3617e7f"/>
    <n v="1"/>
    <n v="1"/>
  </r>
  <r>
    <s v="ae435e9e-d1a5-49e1-b52f-1895d6681505"/>
    <d v="2022-05-10T00:00:00"/>
    <x v="335"/>
    <d v="2022-05-10T00:00:00"/>
    <n v="-0.00343566833292121"/>
    <n v="-0.00343566833292121"/>
    <x v="3"/>
    <n v="12132.53886010363"/>
    <n v="-41.68337955959402"/>
    <n v="-41.6833795595940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5727bb66d6e944c310ed80d8484e6569dbe63a3ba780f914285b198e5a471d4e"/>
    <n v="1"/>
    <n v="1"/>
  </r>
  <r>
    <s v="d73082d8-cf38-4fdd-a9ab-775c1de807ee"/>
    <d v="2022-05-10T00:00:00"/>
    <x v="335"/>
    <d v="2022-05-10T00:00:00"/>
    <n v="-0.0017447753044489"/>
    <n v="-0.0017447753044489"/>
    <x v="3"/>
    <n v="12132.53886010363"/>
    <n v="-21.16855418337542"/>
    <n v="-21.1685541833754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3b56dc02ff1ac9c1c5e4ea556d851741b23b6df3dd5bf72c8677d881f1e25c4"/>
    <n v="1"/>
    <n v="1"/>
  </r>
  <r>
    <s v="f900e2ba-d6dc-434a-b9f8-eb104503962c"/>
    <d v="2022-05-10T00:00:00"/>
    <x v="335"/>
    <d v="2022-05-10T00:00:00"/>
    <n v="-0.00303462296295246"/>
    <n v="-0.00303462296295246"/>
    <x v="3"/>
    <n v="12132.53886010363"/>
    <n v="-36.81768102378353"/>
    <n v="-36.81768102378353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772bc4002433fb28e7f21015ce56dbb3791b6abdfb9a934d2858f5ec9e0953"/>
    <n v="1"/>
    <n v="1"/>
  </r>
  <r>
    <s v="ca6d695b-d845-4222-bd9e-aa7652e92f39"/>
    <d v="2022-05-10T00:00:00"/>
    <x v="335"/>
    <d v="2022-05-10T00:00:00"/>
    <n v="-0.005170065811739448"/>
    <n v="-0.005170065811739448"/>
    <x v="3"/>
    <n v="12132.53886010363"/>
    <n v="-62.72602437022205"/>
    <n v="-62.72602437022205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e6a46248450084752e904e10cf5a6d5245eda0394b2927223ed6250499b0a0d7"/>
    <n v="1"/>
    <n v="1"/>
  </r>
  <r>
    <s v="c1167f38-1ac2-4b8b-8b0c-dc27aa5ff866"/>
    <d v="2022-05-10T00:00:00"/>
    <x v="335"/>
    <d v="2022-05-10T00:00:00"/>
    <n v="-0.00233165656648782"/>
    <n v="-0.00233165656648782"/>
    <x v="3"/>
    <n v="12132.53886010363"/>
    <n v="-28.28891390132927"/>
    <n v="-28.288913901329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90bf05f970d9c9a9197482581a60d65fe7126db4bb1d65e73c3ce8074fc16b"/>
    <n v="1"/>
    <n v="1"/>
  </r>
  <r>
    <s v="4b07021d-3f2c-4220-8a01-e7ba71f8f240"/>
    <d v="2022-05-10T00:00:00"/>
    <x v="335"/>
    <d v="2022-05-10T00:00:00"/>
    <n v="-0.00284183212624754"/>
    <n v="-0.00284183212624754"/>
    <x v="3"/>
    <n v="12132.53886010363"/>
    <n v="-34.4786387055892"/>
    <n v="-34.4786387055892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61216bfe738725ee7246d6440ddb90fba454869e307c519c21b1d26284beec"/>
    <n v="1"/>
    <n v="1"/>
  </r>
  <r>
    <s v="d7bbd4b5-f424-4b9c-a191-d86b71edfebe"/>
    <d v="2022-05-10T00:00:00"/>
    <x v="335"/>
    <d v="2022-05-10T00:00:00"/>
    <n v="-0.00258880899052588"/>
    <n v="-0.00258880899052588"/>
    <x v="3"/>
    <n v="12132.53886010363"/>
    <n v="-31.40882567894088"/>
    <n v="-31.4088256789408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156f4999813294360ffad8c6001a22a88d9eed9818a413f15d4bdfac82f2880"/>
    <n v="1"/>
    <n v="1"/>
  </r>
  <r>
    <s v="aff1ba26-a24b-44d3-8827-32ba26737b4e"/>
    <d v="2022-05-10T00:00:00"/>
    <x v="335"/>
    <d v="2022-05-10T00:00:00"/>
    <n v="-0.003090049555759408"/>
    <n v="-0.003090049555759408"/>
    <x v="3"/>
    <n v="12132.53886010363"/>
    <n v="-37.49014631489696"/>
    <n v="-37.49014631489696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5fd8ca5f299084fd69eebbf8627b963c4eb32cf2137f457f44fa8ca265b24e1"/>
    <n v="1"/>
    <n v="1"/>
  </r>
  <r>
    <s v="7442c5fb-2a7e-468a-9e8b-3b2e6d740a97"/>
    <d v="2022-05-10T00:00:00"/>
    <x v="335"/>
    <d v="2022-05-10T00:00:00"/>
    <n v="-0.00340254071408752"/>
    <n v="-0.00340254071408752"/>
    <x v="3"/>
    <n v="12132.53886010363"/>
    <n v="-41.28145743675158"/>
    <n v="-41.2814574367515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ea8363ba34126ffc94ee22a5865ea53c869f6f4c794cd13574c595ec1c610ee0"/>
    <n v="1"/>
    <n v="1"/>
  </r>
  <r>
    <s v="e7bf23bd-0dfa-4236-8eb2-c1f10c34bf8d"/>
    <d v="2022-05-10T00:00:00"/>
    <x v="335"/>
    <d v="2022-05-10T00:00:00"/>
    <n v="-0.00272481760064638"/>
    <n v="-0.00272481760064638"/>
    <x v="3"/>
    <n v="12132.53886010363"/>
    <n v="-33.05895542653653"/>
    <n v="-33.058955426536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e36c7b253e61ace72ad9483d8f70d6b3c1a36504b218d5b4cbc5ceb498fda2"/>
    <n v="1"/>
    <n v="1"/>
  </r>
  <r>
    <s v="c73ece2d-3016-422d-aa15-e92f5edc69a1"/>
    <d v="2022-05-10T00:00:00"/>
    <x v="335"/>
    <d v="2022-05-10T00:00:00"/>
    <n v="-0.00447002355033364"/>
    <n v="-0.00447002355033364"/>
    <x v="3"/>
    <n v="12132.53886010363"/>
    <n v="-54.23273443000127"/>
    <n v="-54.232734430001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1288c68ec4803ef13d8432b114524dc5ca8f329ad011ecafa74b61de8f4c60"/>
    <n v="1"/>
    <n v="1"/>
  </r>
  <r>
    <s v="4d138b3d-0ee0-494c-93b3-94df23276e5e"/>
    <d v="2022-05-10T00:00:00"/>
    <x v="335"/>
    <d v="2022-05-10T00:00:00"/>
    <n v="-0.00337838838371642"/>
    <n v="-0.00337838838371642"/>
    <x v="3"/>
    <n v="12132.53886010363"/>
    <n v="-40.98842834996215"/>
    <n v="-40.98842834996215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a2d527ca51f027c274598183837c5c67c0eca370fe3ff6ab1a28d8fb1f825b"/>
    <n v="1"/>
    <n v="1"/>
  </r>
  <r>
    <s v="77b4eb6d-d310-4294-b2ae-20a3b67ee689"/>
    <d v="2022-05-10T00:00:00"/>
    <x v="335"/>
    <d v="2022-05-10T00:00:00"/>
    <n v="-0.1977991237563028"/>
    <n v="-0.1977991237563028"/>
    <x v="3"/>
    <n v="12132.53886010363"/>
    <n v="-2399.80555546779"/>
    <n v="-2399.80555546779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a3ed3a42912d3cf20dd14cfc31e0f602abfe58c1a84c216f2a6d4ccdc0642dd9"/>
    <n v="1"/>
    <n v="1"/>
  </r>
  <r>
    <s v="c44d40ee-edd5-4451-b320-c0cae5fc8431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2e194cd9be97961e7698feeebf2137f4ff5776aa86d7293e89ca048de4686da"/>
    <n v="1"/>
    <n v="1"/>
  </r>
  <r>
    <s v="9e04fa7e-4e01-4450-9c33-05d6379642cb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d07bed6549d19e3283f8a7d5ec5f404291bee91c62f3137b8c2b835e78da09cb"/>
    <n v="1"/>
    <n v="1"/>
  </r>
  <r>
    <s v="e432d0b0-f173-4a93-8634-0bc1ea59f97d"/>
    <d v="2022-05-10T00:00:00"/>
    <x v="335"/>
    <d v="2022-05-10T00:00:00"/>
    <n v="-0.006521386119781049"/>
    <n v="-0.006521386119781049"/>
    <x v="3"/>
    <n v="12132.53886010363"/>
    <n v="-79.12097051998398"/>
    <n v="-79.12097051998398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f9cf744520d2038f5e8c784357f4d2211687273c3f094d107c2c5438c81d797"/>
    <n v="1"/>
    <n v="1"/>
  </r>
  <r>
    <s v="988fbdb2-16b2-45b4-97e4-f68481246d90"/>
    <d v="2022-05-10T00:00:00"/>
    <x v="335"/>
    <d v="2022-05-10T00:00:00"/>
    <n v="-0.005178643927177257"/>
    <n v="-0.005178643927177257"/>
    <x v="3"/>
    <n v="12132.53886010363"/>
    <n v="-62.83009868911773"/>
    <n v="-62.8300986891177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10267815c0e871a5888fd509082e9f0b35d23e75fb8c54e0a8cf666acfda4a2"/>
    <n v="1"/>
    <n v="1"/>
  </r>
  <r>
    <s v="cef23df7-43fd-4df2-b4a9-9e95716d20a4"/>
    <d v="2022-05-10T00:00:00"/>
    <x v="335"/>
    <d v="2022-05-10T00:00:00"/>
    <n v="-1.312290795013685"/>
    <n v="-1.312290795013685"/>
    <x v="3"/>
    <n v="12132.53886010363"/>
    <n v="-15921.41906625982"/>
    <n v="-15921.41906625982"/>
    <n v="1"/>
    <m/>
    <s v="Ledger"/>
    <m/>
    <m/>
    <m/>
    <m/>
    <m/>
    <s v="Mint scam resreva Toxic Skulls"/>
    <m/>
    <s v="Ledger"/>
    <m/>
    <x v="66"/>
    <s v="NFTs"/>
    <s v="Technology &amp; Infrastructure"/>
    <s v="Operating Costs"/>
    <s v="Operating Costs"/>
    <x v="7"/>
    <m/>
    <s v="0x97639238a35f625fee62ae9cbce4dec370c4b3cdb39db5704626b62e3184d0ff"/>
    <n v="1"/>
    <n v="1"/>
  </r>
  <r>
    <s v="986183f5-b692-480f-ba73-f8318dee98d9"/>
    <d v="2022-05-10T00:00:00"/>
    <x v="335"/>
    <d v="2022-05-10T00:00:00"/>
    <n v="-0.004555346860097495"/>
    <n v="-0.004555346860097495"/>
    <x v="3"/>
    <n v="12132.53886010363"/>
    <n v="-55.2679228013839"/>
    <n v="-55.2679228013839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492f4c1bf0ff94e5c7fb3e0996c730450688c34607dce998f2b3689f8a5ab55"/>
    <n v="1"/>
    <n v="1"/>
  </r>
  <r>
    <s v="86b1da29-48db-4a07-baed-2570e5a4175d"/>
    <d v="2022-05-10T00:00:00"/>
    <x v="335"/>
    <d v="2022-05-10T00:00:00"/>
    <n v="-0.1995279948240268"/>
    <n v="-0.1995279948240268"/>
    <x v="3"/>
    <n v="12132.53886010363"/>
    <n v="-2420.78115088106"/>
    <n v="-2420.78115088106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9385bb1fa6cff8710ab2eac135f8a7a416c35e750bac65fd8c59b79bcab2615c"/>
    <n v="1"/>
    <n v="1"/>
  </r>
  <r>
    <s v="3ab986f5-37b3-42c4-939f-6656b19a7da1"/>
    <d v="2022-05-10T00:00:00"/>
    <x v="335"/>
    <d v="2022-05-10T00:00:00"/>
    <n v="-0.2495490482844689"/>
    <n v="-0.2495490482844689"/>
    <x v="3"/>
    <n v="12132.53886010363"/>
    <n v="-3027.663525813195"/>
    <n v="-3027.663525813195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b2f5587822015c010f8f7c0ee1666701c52e804a992ce6a74ce8a4edad3a2e0a"/>
    <n v="1"/>
    <n v="1"/>
  </r>
  <r>
    <s v="0164e9ab-21ab-423f-8911-f72385e1721a"/>
    <d v="2022-05-10T00:00:00"/>
    <x v="335"/>
    <d v="2022-05-10T00:00:00"/>
    <n v="-1.5"/>
    <n v="-1.5"/>
    <x v="3"/>
    <n v="12132.53886010363"/>
    <n v="-18198.80829015544"/>
    <n v="-18198.80829015544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cf1adbf4-8fdb-452d-afbe-83f6ccd9493c"/>
    <d v="2022-05-10T00:00:00"/>
    <x v="335"/>
    <d v="2022-05-10T00:00:00"/>
    <n v="-0.01063626563380745"/>
    <n v="-0.01063626563380745"/>
    <x v="3"/>
    <n v="12132.53886010363"/>
    <n v="-129.0449061285536"/>
    <n v="-129.0449061285536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a4046166ba6ca35051b2c0719241e9093e0970e615655aef37d61f653c431305"/>
    <n v="1"/>
    <n v="1"/>
  </r>
  <r>
    <s v="4743"/>
    <d v="2022-05-09T00:00:00"/>
    <x v="336"/>
    <d v="2022-05-09T00:00:00"/>
    <n v="-3050.01"/>
    <n v="-3050.01"/>
    <x v="0"/>
    <n v="1"/>
    <n v="-3050.01"/>
    <n v="-3050.01"/>
    <n v="1"/>
    <m/>
    <s v="Cora"/>
    <s v="Raphael Costa Gaspar"/>
    <n v="100"/>
    <m/>
    <s v="Raphael Costa Gaspar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4744"/>
    <d v="2022-05-09T00:00:00"/>
    <x v="336"/>
    <d v="2022-05-09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745"/>
    <d v="2022-05-09T00:00:00"/>
    <x v="336"/>
    <d v="2022-05-09T00:00:00"/>
    <n v="-7511.14"/>
    <n v="-7511.14"/>
    <x v="0"/>
    <n v="1"/>
    <n v="-7511.14"/>
    <n v="-7511.14"/>
    <n v="1"/>
    <m/>
    <s v="Mercado Pago"/>
    <s v="Lumx Studios S/A"/>
    <n v="100"/>
    <s v="Conselho"/>
    <s v="Lumx Studios S/A"/>
    <m/>
    <s v="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46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7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8"/>
    <d v="2022-05-06T00:00:00"/>
    <x v="337"/>
    <d v="2022-05-06T00:00:00"/>
    <n v="-5548.39"/>
    <n v="-5548.39"/>
    <x v="0"/>
    <n v="1"/>
    <n v="-5548.39"/>
    <n v="-5548.39"/>
    <n v="1"/>
    <m/>
    <s v="Cora"/>
    <s v="Gabriel Veras Lima"/>
    <n v="100"/>
    <m/>
    <s v="Gabriel Veras Lima"/>
    <m/>
    <s v="Pagamento de Contas. (Performance e Prestações de Conta Março + Performance e Prestações de Contas Abril)"/>
    <m/>
    <s v="Cora"/>
    <m/>
    <x v="39"/>
    <s v="Despesas com Pessoal"/>
    <s v="People"/>
    <s v="People"/>
    <s v="People"/>
    <x v="9"/>
    <m/>
    <m/>
    <n v="0"/>
    <n v="0"/>
  </r>
  <r>
    <s v="4749"/>
    <d v="2022-05-06T00:00:00"/>
    <x v="337"/>
    <d v="2022-05-06T00:00:00"/>
    <n v="-988.53"/>
    <n v="-988.53"/>
    <x v="0"/>
    <n v="1"/>
    <n v="-988.53"/>
    <n v="-988.53"/>
    <n v="1"/>
    <m/>
    <s v="Cora"/>
    <s v="Bruno Leão Teixeira"/>
    <n v="100"/>
    <s v="Tecnologia"/>
    <s v="Bruno Leão Teixeira"/>
    <m/>
    <s v="Reembolso Passagem Avião Caio"/>
    <m/>
    <s v="Cora"/>
    <m/>
    <x v="152"/>
    <s v="Despesa Comercial"/>
    <s v="Comercial"/>
    <s v="Operating Costs"/>
    <s v="Operating Costs"/>
    <x v="6"/>
    <m/>
    <m/>
    <n v="0"/>
    <n v="0"/>
  </r>
  <r>
    <s v="4750"/>
    <d v="2022-05-06T00:00:00"/>
    <x v="337"/>
    <d v="2022-05-06T00:00:00"/>
    <n v="-157.63"/>
    <n v="-157.63"/>
    <x v="0"/>
    <n v="1"/>
    <n v="-157.63"/>
    <n v="-157.63"/>
    <n v="1"/>
    <m/>
    <s v="Mercado Pago"/>
    <s v="Lumx Studios S/A"/>
    <n v="100"/>
    <s v="Conselho"/>
    <s v="Lumx Studios S/A"/>
    <m/>
    <s v="Compra de Pacote de Fontes para Uso do Time de Design e Marketing"/>
    <m/>
    <s v="Mercado Pago"/>
    <m/>
    <x v="171"/>
    <s v="Despesa de Marketing"/>
    <s v="Marketing"/>
    <s v="Operating Costs"/>
    <s v="Operating Costs"/>
    <x v="8"/>
    <m/>
    <m/>
    <n v="0"/>
    <n v="0"/>
  </r>
  <r>
    <s v="4751"/>
    <d v="2022-05-06T00:00:00"/>
    <x v="337"/>
    <d v="2022-05-06T00:00:00"/>
    <n v="-24900"/>
    <n v="-24900"/>
    <x v="0"/>
    <n v="1"/>
    <n v="-24900"/>
    <n v="-24900"/>
    <n v="1"/>
    <m/>
    <s v="Cora"/>
    <s v="Raphael Costa Gaspar"/>
    <n v="100"/>
    <m/>
    <s v="Raphael Costa Gaspar"/>
    <m/>
    <s v="100% do Contrato"/>
    <m/>
    <s v="Cora"/>
    <m/>
    <x v="111"/>
    <s v="Obras"/>
    <s v="Office"/>
    <s v="Administrative Costs"/>
    <s v="Administrative Costs"/>
    <x v="4"/>
    <m/>
    <m/>
    <n v="0"/>
    <n v="0"/>
  </r>
  <r>
    <s v="4752"/>
    <d v="2022-05-06T00:00:00"/>
    <x v="337"/>
    <d v="2022-05-06T00:00:00"/>
    <n v="-2800"/>
    <n v="-2800"/>
    <x v="0"/>
    <n v="1"/>
    <n v="-2800"/>
    <n v="-2800"/>
    <n v="1"/>
    <m/>
    <s v="Cora"/>
    <s v="Larissa Araujo de Oliveira"/>
    <n v="100"/>
    <m/>
    <s v="Larissa Araujo de Oliveira"/>
    <m/>
    <s v="Prestações de Serviço Passadas"/>
    <m/>
    <s v="Cora"/>
    <m/>
    <x v="39"/>
    <s v="Despesas com Pessoal"/>
    <s v="People"/>
    <s v="People"/>
    <s v="People"/>
    <x v="9"/>
    <m/>
    <m/>
    <n v="0"/>
    <n v="0"/>
  </r>
  <r>
    <s v="8f4de574-7797-487e-b043-ed7328e0787e"/>
    <d v="2022-05-06T00:00:00"/>
    <x v="337"/>
    <d v="2022-05-06T00:00:00"/>
    <n v="-0.002325646205518579"/>
    <n v="-0.002325646205518579"/>
    <x v="3"/>
    <n v="13756.15738375064"/>
    <n v="-31.99195522203605"/>
    <n v="-31.9919552220360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28d20625-9c0a-42d9-b520-0435c486e2cc"/>
    <d v="2022-05-06T00:00:00"/>
    <x v="337"/>
    <d v="2022-05-06T00:00:00"/>
    <n v="-0.003071366481727869"/>
    <n v="-0.003071366481727869"/>
    <x v="3"/>
    <n v="13756.15738375064"/>
    <n v="-42.25020070582504"/>
    <n v="-42.25020070582504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e58a358f81e5f06c0603272a1dca8a03052e68b71f97c199f4971340b8b578c2"/>
    <n v="1"/>
    <n v="1"/>
  </r>
  <r>
    <s v="16fdc56b-f443-49a3-8559-f24e95e374e5"/>
    <d v="2022-05-06T00:00:00"/>
    <x v="337"/>
    <d v="2022-05-06T00:00:00"/>
    <n v="-0.00311259"/>
    <n v="-0.00311259"/>
    <x v="3"/>
    <n v="13756.15738375064"/>
    <n v="-42.81727791108839"/>
    <n v="-42.81727791108839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369319f7e2c62186018dfb38d27b14f895d6305bacfa6dac3605951352b6cdcd"/>
    <n v="1"/>
    <n v="1"/>
  </r>
  <r>
    <s v="cbc11b75-cf93-47da-a5ac-ba89fe1f2b48"/>
    <d v="2022-05-06T00:00:00"/>
    <x v="337"/>
    <d v="2022-05-06T00:00:00"/>
    <n v="-0.002512589"/>
    <n v="-0.002512589"/>
    <x v="3"/>
    <n v="13756.15738375064"/>
    <n v="-34.56356972468063"/>
    <n v="-34.56356972468063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894adbced85b89632da17239b8c97256c4e2721015bfc024709e3bd48cb29b84"/>
    <n v="1"/>
    <n v="1"/>
  </r>
  <r>
    <s v="b85130e1-ac93-4123-8bc9-d860b01c2b0c"/>
    <d v="2022-05-06T00:00:00"/>
    <x v="337"/>
    <d v="2022-05-06T00:00:00"/>
    <n v="-0.1"/>
    <n v="-0.1"/>
    <x v="3"/>
    <n v="13756.15738375064"/>
    <n v="-1375.615738375064"/>
    <n v="-1375.615738375064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049f96ea-e986-4b95-939c-f082429f51a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f134aaff-8aed-42f8-a7c9-72ab8c9334d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8e3e9043-c5a6-4bc4-99e4-b47d6bce185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c2c7a26b-ea12-4f55-afcf-1a07ba1b623e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bd7c572d-70c3-42ab-830d-0973597e4e56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b15a8818-1a11-4fd3-92af-3a8d41b33c9b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8b96e902-615a-40e6-a0ef-6132989308a0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1be796d5-05fe-4ecd-a9e0-8292d5d1d4f6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bd361a19-586d-463d-903c-136eadbc2743"/>
    <d v="2022-05-06T00:00:00"/>
    <x v="337"/>
    <d v="2022-05-06T00:00:00"/>
    <n v="0.1"/>
    <n v="0.1"/>
    <x v="3"/>
    <n v="13756.15738375064"/>
    <n v="1375.615738375064"/>
    <n v="1375.615738375064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eac879f9-1d14-4cb0-9e0c-9084de4d03a6"/>
    <d v="2022-05-06T00:00:00"/>
    <x v="337"/>
    <d v="2022-05-06T00:00:00"/>
    <n v="-0.00174311015112885"/>
    <n v="-0.00174311015112885"/>
    <x v="3"/>
    <n v="13756.15738375064"/>
    <n v="-23.97849757614182"/>
    <n v="-23.9784975761418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562633c0-17b9-41ef-b0c8-4363ecd2e611"/>
    <d v="2022-05-06T00:00:00"/>
    <x v="337"/>
    <d v="2022-05-06T00:00:00"/>
    <n v="-0.0030209297557131"/>
    <n v="-0.0030209297557131"/>
    <x v="3"/>
    <n v="13756.15738375064"/>
    <n v="-41.55638516484476"/>
    <n v="-41.55638516484476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492191c4-be0f-4007-8388-7e6528cfd88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c4ba0833-b611-4b1b-bb2f-f1b92c2bfc6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8d58d5f1-c10b-4e38-a796-42df56a7e6d9"/>
    <d v="2022-05-06T00:00:00"/>
    <x v="337"/>
    <d v="2022-05-06T00:00:00"/>
    <n v="0"/>
    <n v="0"/>
    <x v="3"/>
    <n v="13756.1573837506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95cfccec2f7f6fd8cb32937590182bf39150e778ccabf359ffdf6eeac7713a8"/>
    <n v="1"/>
    <n v="1"/>
  </r>
  <r>
    <s v="7226d04b-61c4-41b7-a8e2-24b7de78eeca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f7449cc1-40aa-4ee5-a0a6-c59597e52c5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858b9cc9-33f6-4009-bc1b-7cf860bf6ea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01311137-3ac7-4569-8ee9-931efa66e93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7e2b6b98-debf-4200-801e-2cd6c67a4da4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b673af34-1cb9-49b0-98b5-90c1322362ac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51014196-22fd-4af0-93c0-b9e48388d46b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b2e77128-c664-42ec-98f9-4300824182ea"/>
    <d v="2022-05-06T00:00:00"/>
    <x v="337"/>
    <d v="2022-05-06T00:00:00"/>
    <n v="-0.001418801565144642"/>
    <n v="-0.001418801565144642"/>
    <x v="3"/>
    <n v="13756.15738375064"/>
    <n v="-19.51725762644143"/>
    <n v="-19.5172576264414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a84f9566-a090-4abe-a8d3-8c61d38d8647"/>
    <d v="2022-05-06T00:00:00"/>
    <x v="337"/>
    <d v="2022-05-06T00:00:00"/>
    <n v="-0.00319147911369914"/>
    <n v="-0.00319147911369914"/>
    <x v="3"/>
    <n v="13756.15738375064"/>
    <n v="-43.90248897499836"/>
    <n v="-43.9024889749983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6771fa414a4b0b1c975705b9617c57050746f30343acdac20663ceabe10612de"/>
    <n v="1"/>
    <n v="1"/>
  </r>
  <r>
    <s v="51985b27-bd13-4dca-b7e4-a7a8783cfd9c"/>
    <d v="2022-05-06T00:00:00"/>
    <x v="337"/>
    <d v="2022-05-06T00:00:00"/>
    <n v="-0.002810409673910123"/>
    <n v="-0.002810409673910123"/>
    <x v="3"/>
    <n v="13756.15738375064"/>
    <n v="-38.66043778712296"/>
    <n v="-38.6604377871229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5eec5291f8de057b2b4d5fa34d4ebb50126b1cf7f66159f3c851fe125d6013e9"/>
    <n v="1"/>
    <n v="1"/>
  </r>
  <r>
    <s v="94674801-bcfe-4690-ac5a-05850f63a352"/>
    <d v="2022-05-06T00:00:00"/>
    <x v="337"/>
    <d v="2022-05-06T00:00:00"/>
    <n v="-0.003014617233708743"/>
    <n v="-0.003014617233708743"/>
    <x v="3"/>
    <n v="13756.15738375064"/>
    <n v="-41.46954911866444"/>
    <n v="-41.46954911866444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ca1cca3429350446b3eb433617b2988ed1ff918864ded7b727e449e6d82e8a0b"/>
    <n v="1"/>
    <n v="1"/>
  </r>
  <r>
    <s v="08996ff6-29eb-40f0-8315-441ffa1e08eb"/>
    <d v="2022-05-06T00:00:00"/>
    <x v="337"/>
    <d v="2022-05-06T00:00:00"/>
    <n v="-0.001279062319953802"/>
    <n v="-0.001279062319953802"/>
    <x v="3"/>
    <n v="13756.15738375064"/>
    <n v="-17.59498257690971"/>
    <n v="-17.594982576909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95959c78a9c02518a4fd6e4c369f002e212084e2ae57a00b1f24da7d2c19755"/>
    <n v="1"/>
    <n v="1"/>
  </r>
  <r>
    <s v="2154cb89-1a9f-4d46-acf5-8bd95b842368"/>
    <d v="2022-05-06T00:00:00"/>
    <x v="337"/>
    <d v="2022-05-06T00:00:00"/>
    <n v="-0.101120897591632"/>
    <n v="-0.101120897591632"/>
    <x v="3"/>
    <n v="13756.15738375064"/>
    <n v="-1391.034982056621"/>
    <n v="-1391.034982056621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9bb001ed-00d2-4940-a8d6-86d46b4d1f06"/>
    <d v="2022-05-06T00:00:00"/>
    <x v="337"/>
    <d v="2022-05-06T00:00:00"/>
    <n v="-0.03934685830546181"/>
    <n v="-0.03934685830546181"/>
    <x v="3"/>
    <n v="13756.15738375064"/>
    <n v="-541.2615754060685"/>
    <n v="-541.261575406068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c3b8923f4903cc5ab3c4d3f771c72b46094ac22f014e852c858c145ab89c8"/>
    <n v="1"/>
    <n v="1"/>
  </r>
  <r>
    <s v="78fd240d-98c0-483a-ae42-d92e5b3f9bd6"/>
    <d v="2022-05-06T00:00:00"/>
    <x v="337"/>
    <d v="2022-05-06T00:00:00"/>
    <n v="-0.005149912087376596"/>
    <n v="-0.005149912087376596"/>
    <x v="3"/>
    <n v="13756.15738375064"/>
    <n v="-70.84300118643222"/>
    <n v="-70.8430011864322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7555b512-5766-42a6-9eaa-7322d91bb9d1"/>
    <d v="2022-05-06T00:00:00"/>
    <x v="337"/>
    <d v="2022-05-06T00:00:00"/>
    <n v="-0.002911648201744576"/>
    <n v="-0.002911648201744576"/>
    <x v="3"/>
    <n v="13756.15738375064"/>
    <n v="-40.05309090931291"/>
    <n v="-40.0530909093129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189c29ed-94ee-4574-87b4-23132992cfe6"/>
    <d v="2022-05-06T00:00:00"/>
    <x v="337"/>
    <d v="2022-05-06T00:00:00"/>
    <n v="-0.002376341696544779"/>
    <n v="-0.002376341696544779"/>
    <x v="3"/>
    <n v="13756.15738375064"/>
    <n v="-32.68933037523897"/>
    <n v="-32.68933037523897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6417ec53-d272-47fa-9944-ad434ab93d12"/>
    <d v="2022-05-06T00:00:00"/>
    <x v="337"/>
    <d v="2022-05-06T00:00:00"/>
    <n v="-0.001815621911921293"/>
    <n v="-0.001815621911921293"/>
    <x v="3"/>
    <n v="13756.15738375064"/>
    <n v="-24.97598076977554"/>
    <n v="-24.9759807697755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2e2c2a19-1971-4cd7-b319-586d0ed539d4"/>
    <d v="2022-05-06T00:00:00"/>
    <x v="337"/>
    <d v="2022-05-06T00:00:00"/>
    <n v="-0.002015071639953883"/>
    <n v="-0.002015071639953883"/>
    <x v="3"/>
    <n v="13756.15738375064"/>
    <n v="-27.71964261873811"/>
    <n v="-27.7196426187381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165c67be-b9c3-44d8-b2b4-5fc9a89d73a2"/>
    <d v="2022-05-06T00:00:00"/>
    <x v="337"/>
    <d v="2022-05-06T00:00:00"/>
    <n v="-0.00233044"/>
    <n v="-0.00233044"/>
    <x v="3"/>
    <n v="13756.15738375064"/>
    <n v="-32.05789941338784"/>
    <n v="-32.057899413387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820e4480-9008-4aaf-99d9-9d48cb888ed1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ec6c6ecf-44fc-4208-8739-21608e14e865"/>
    <d v="2022-05-06T00:00:00"/>
    <x v="337"/>
    <d v="2022-05-06T00:00:00"/>
    <n v="-0.00183877640110396"/>
    <n v="-0.00183877640110396"/>
    <x v="3"/>
    <n v="13756.15738375064"/>
    <n v="-25.29449756711266"/>
    <n v="-25.29449756711266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95b55d4c-370c-4c36-97e5-0cf80b89850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f23970cb-1b80-4295-bcec-4eb62f84a9c1"/>
    <d v="2022-05-06T00:00:00"/>
    <x v="337"/>
    <d v="2022-05-06T00:00:00"/>
    <n v="-0.00384591253369818"/>
    <n v="-0.00384591253369818"/>
    <x v="3"/>
    <n v="13756.15738375064"/>
    <n v="-52.90497809769133"/>
    <n v="-52.90497809769133"/>
    <n v="1"/>
    <m/>
    <s v="Michel Goldberg"/>
    <s v="Gnosis"/>
    <m/>
    <m/>
    <m/>
    <m/>
    <s v="Bônus 55"/>
    <m/>
    <s v="Michel Goldberg"/>
    <m/>
    <x v="159"/>
    <s v="Outros"/>
    <s v="People"/>
    <s v="People"/>
    <s v="People"/>
    <x v="9"/>
    <m/>
    <s v="0xf92894b27c145acc4ca5bf64fc3c382a0094d58bbd4862c6665a34e1843d8f52"/>
    <n v="1"/>
    <n v="1"/>
  </r>
  <r>
    <s v="32fa6e8a-c2e9-443e-8f22-6dcd68921089"/>
    <d v="2022-05-06T00:00:00"/>
    <x v="337"/>
    <d v="2022-05-06T00:00:00"/>
    <n v="0.1"/>
    <n v="0.1"/>
    <x v="3"/>
    <n v="13756.15738375064"/>
    <n v="1375.615738375064"/>
    <n v="1375.615738375064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38af0402-2d24-46cc-8ac5-ee032ec2047f"/>
    <d v="2022-05-06T00:00:00"/>
    <x v="337"/>
    <d v="2022-05-06T00:00:00"/>
    <n v="-0.002213462"/>
    <n v="-0.002213462"/>
    <x v="3"/>
    <n v="13756.15738375064"/>
    <n v="-30.44873163495145"/>
    <n v="-30.448731634951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daa88de9-159c-406c-a79e-aceef6377dae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7cc087d1-6b89-4b59-a786-c9166d48ec18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Gabriel Frota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0cae3828-101d-4178-9fe4-55fc626d40a9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a18366ac-c3ad-43d8-88c8-31d77e8f9c1c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Marcos Antonio da Silva Lima Filho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aedefd9c-9805-4be0-968e-e2d3b1c9fc2f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iz Henrique Gome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540b5a08-3eea-4f08-9ee7-e2c0d97fbe1b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120488d2-683a-48ae-9b68-e7933ed1fd37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4753"/>
    <d v="2022-05-05T00:00:00"/>
    <x v="338"/>
    <d v="2022-05-05T00:00:00"/>
    <n v="-960"/>
    <n v="-960"/>
    <x v="0"/>
    <n v="1"/>
    <n v="-960"/>
    <n v="-960"/>
    <n v="1"/>
    <m/>
    <s v="Cora"/>
    <s v="Kayky de Carvalho Vieira"/>
    <n v="100"/>
    <s v="Tecnologia"/>
    <s v="Kayky de Carvalho Vieira"/>
    <m/>
    <s v="Salário"/>
    <m/>
    <s v="Cora"/>
    <m/>
    <x v="39"/>
    <s v="Despesas com Pessoal"/>
    <s v="People"/>
    <s v="People"/>
    <s v="People"/>
    <x v="9"/>
    <m/>
    <m/>
    <n v="0"/>
    <n v="0"/>
  </r>
  <r>
    <s v="4754"/>
    <d v="2022-05-05T00:00:00"/>
    <x v="338"/>
    <d v="2022-05-05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"/>
    <m/>
    <s v="Cora"/>
    <m/>
    <x v="39"/>
    <s v="Despesas com Pessoal"/>
    <s v="People"/>
    <s v="People"/>
    <s v="People"/>
    <x v="9"/>
    <m/>
    <m/>
    <n v="0"/>
    <n v="0"/>
  </r>
  <r>
    <s v="4755"/>
    <d v="2022-05-05T00:00:00"/>
    <x v="338"/>
    <d v="2022-05-05T00:00:00"/>
    <n v="-666.67"/>
    <n v="-666.67"/>
    <x v="0"/>
    <n v="1"/>
    <n v="-666.67"/>
    <n v="-666.67"/>
    <n v="1"/>
    <m/>
    <s v="Cora"/>
    <s v="Patrick de Souza Costa"/>
    <n v="100"/>
    <m/>
    <s v="Patrick de Souza Costa"/>
    <m/>
    <s v="Salário"/>
    <m/>
    <s v="Cora"/>
    <m/>
    <x v="39"/>
    <s v="Despesas com Pessoal"/>
    <s v="People"/>
    <s v="People"/>
    <s v="People"/>
    <x v="9"/>
    <m/>
    <m/>
    <n v="0"/>
    <n v="0"/>
  </r>
  <r>
    <s v="4756"/>
    <d v="2022-05-05T00:00:00"/>
    <x v="338"/>
    <d v="2022-05-05T00:00:00"/>
    <n v="-7666.67"/>
    <n v="-7666.67"/>
    <x v="0"/>
    <n v="1"/>
    <n v="-7666.67"/>
    <n v="-7666.67"/>
    <n v="1"/>
    <m/>
    <s v="Cora"/>
    <s v="Thiago Henrique dos Santos"/>
    <n v="100"/>
    <s v="Produto"/>
    <s v="Thiago Henrique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57"/>
    <d v="2022-05-05T00:00:00"/>
    <x v="338"/>
    <d v="2022-05-05T00:00:00"/>
    <n v="-1516.67"/>
    <n v="-1516.67"/>
    <x v="0"/>
    <n v="1"/>
    <n v="-1516.67"/>
    <n v="-1516.67"/>
    <n v="1"/>
    <m/>
    <s v="Cora"/>
    <s v="Antonio da Silva Arieiro Junior"/>
    <n v="100"/>
    <m/>
    <s v="Antonio da Silva Arieiro Junior"/>
    <m/>
    <s v="Salário"/>
    <m/>
    <s v="Cora"/>
    <m/>
    <x v="39"/>
    <s v="Despesas com Pessoal"/>
    <s v="People"/>
    <s v="People"/>
    <s v="People"/>
    <x v="9"/>
    <m/>
    <m/>
    <n v="0"/>
    <n v="0"/>
  </r>
  <r>
    <s v="4758"/>
    <d v="2022-05-05T00:00:00"/>
    <x v="338"/>
    <d v="2022-05-05T00:00:00"/>
    <n v="-2550"/>
    <n v="-2550"/>
    <x v="0"/>
    <n v="1"/>
    <n v="-2550"/>
    <n v="-2550"/>
    <n v="1"/>
    <m/>
    <s v="Cora"/>
    <s v="Arev Steffen"/>
    <n v="100"/>
    <m/>
    <s v="Arev Steffen"/>
    <m/>
    <s v="Salário"/>
    <m/>
    <s v="Cora"/>
    <m/>
    <x v="39"/>
    <s v="Despesas com Pessoal"/>
    <s v="People"/>
    <s v="People"/>
    <s v="People"/>
    <x v="9"/>
    <m/>
    <m/>
    <n v="0"/>
    <n v="0"/>
  </r>
  <r>
    <s v="4759"/>
    <d v="2022-05-05T00:00:00"/>
    <x v="338"/>
    <d v="2022-05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760"/>
    <d v="2022-05-05T00:00:00"/>
    <x v="338"/>
    <d v="2022-05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"/>
    <m/>
    <s v="Cora"/>
    <m/>
    <x v="39"/>
    <s v="Despesas com Pessoal"/>
    <s v="People"/>
    <s v="People"/>
    <s v="People"/>
    <x v="9"/>
    <m/>
    <m/>
    <n v="0"/>
    <n v="0"/>
  </r>
  <r>
    <s v="4761"/>
    <d v="2022-05-05T00:00:00"/>
    <x v="338"/>
    <d v="2022-05-05T00:00:00"/>
    <n v="-4766.67"/>
    <n v="-4766.67"/>
    <x v="0"/>
    <n v="1"/>
    <n v="-4766.67"/>
    <n v="-4766.67"/>
    <n v="1"/>
    <m/>
    <s v="Cora"/>
    <s v="Thiago José Nascimento Silva"/>
    <n v="100"/>
    <m/>
    <s v="Thiago José Nascimento Silva"/>
    <m/>
    <s v="Salário"/>
    <m/>
    <s v="Cora"/>
    <m/>
    <x v="39"/>
    <s v="Despesas com Pessoal"/>
    <s v="People"/>
    <s v="People"/>
    <s v="People"/>
    <x v="9"/>
    <m/>
    <m/>
    <n v="0"/>
    <n v="0"/>
  </r>
  <r>
    <s v="4762"/>
    <d v="2022-05-05T00:00:00"/>
    <x v="338"/>
    <d v="2022-05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"/>
    <m/>
    <s v="Cora"/>
    <m/>
    <x v="39"/>
    <s v="Despesas com Pessoal"/>
    <s v="People"/>
    <s v="People"/>
    <s v="People"/>
    <x v="9"/>
    <m/>
    <m/>
    <n v="0"/>
    <n v="0"/>
  </r>
  <r>
    <s v="4763"/>
    <d v="2022-05-05T00:00:00"/>
    <x v="338"/>
    <d v="2022-05-05T00:00:00"/>
    <n v="-2216.67"/>
    <n v="-2216.67"/>
    <x v="0"/>
    <n v="1"/>
    <n v="-2216.67"/>
    <n v="-2216.67"/>
    <n v="1"/>
    <m/>
    <s v="Cora"/>
    <s v="Ayotunde Cavalcante de Sales"/>
    <n v="100"/>
    <s v="Tecnologia"/>
    <s v="Ayotunde Cavalcante de Sales"/>
    <m/>
    <s v="Salário"/>
    <m/>
    <s v="Cora"/>
    <m/>
    <x v="39"/>
    <s v="Despesas com Pessoal"/>
    <s v="People"/>
    <s v="People"/>
    <s v="People"/>
    <x v="9"/>
    <m/>
    <m/>
    <n v="0"/>
    <n v="0"/>
  </r>
  <r>
    <s v="4764"/>
    <d v="2022-05-05T00:00:00"/>
    <x v="338"/>
    <d v="2022-05-05T00:00:00"/>
    <n v="-4116.67"/>
    <n v="-4116.67"/>
    <x v="0"/>
    <n v="1"/>
    <n v="-4116.67"/>
    <n v="-4116.67"/>
    <n v="1"/>
    <m/>
    <s v="Cora"/>
    <s v="Jeane Resque Gomes dos Santos"/>
    <n v="100"/>
    <s v="Design"/>
    <s v="Jeane Resque Gomes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65"/>
    <d v="2022-05-05T00:00:00"/>
    <x v="338"/>
    <d v="2022-05-05T00:00:00"/>
    <n v="-5915.31"/>
    <n v="-5915.31"/>
    <x v="0"/>
    <n v="1"/>
    <n v="-5915.31"/>
    <n v="-5915.31"/>
    <n v="1"/>
    <m/>
    <s v="Mercado Pago"/>
    <s v="Lumx Studios S/A"/>
    <n v="100"/>
    <s v="Conselho"/>
    <s v="Lumx Studios S/A"/>
    <m/>
    <s v="Booking.com | Hospedagem Alan e Caio"/>
    <m/>
    <s v="Mercado Pago"/>
    <m/>
    <x v="84"/>
    <s v="Despesa Comercial"/>
    <s v="Comercial"/>
    <s v="Operating Costs"/>
    <s v="Operating Costs"/>
    <x v="6"/>
    <m/>
    <m/>
    <n v="0"/>
    <n v="0"/>
  </r>
  <r>
    <s v="4766"/>
    <d v="2022-05-05T00:00:00"/>
    <x v="338"/>
    <d v="2022-05-05T00:00:00"/>
    <n v="-3000"/>
    <n v="-3000"/>
    <x v="0"/>
    <n v="1"/>
    <n v="-3000"/>
    <n v="-3000"/>
    <n v="1"/>
    <m/>
    <s v="Cora"/>
    <s v="Bruno Dyskant Flomin"/>
    <n v="100"/>
    <s v="Conselho"/>
    <s v="Bruno Dyskant Flomin"/>
    <m/>
    <s v="Salário"/>
    <m/>
    <s v="Cora"/>
    <m/>
    <x v="39"/>
    <s v="Despesas com Pessoal"/>
    <s v="People"/>
    <s v="People"/>
    <s v="People"/>
    <x v="9"/>
    <m/>
    <m/>
    <n v="0"/>
    <n v="0"/>
  </r>
  <r>
    <s v="4767"/>
    <d v="2022-05-05T00:00:00"/>
    <x v="338"/>
    <d v="2022-05-05T00:00:00"/>
    <n v="-152.6"/>
    <n v="-152.6"/>
    <x v="0"/>
    <n v="1"/>
    <n v="-152.6"/>
    <n v="-152.6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68"/>
    <d v="2022-05-05T00:00:00"/>
    <x v="338"/>
    <d v="2022-05-05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"/>
    <m/>
    <s v="Cora"/>
    <m/>
    <x v="39"/>
    <s v="Despesas com Pessoal"/>
    <s v="People"/>
    <s v="People"/>
    <s v="People"/>
    <x v="9"/>
    <m/>
    <m/>
    <n v="0"/>
    <n v="0"/>
  </r>
  <r>
    <s v="4769"/>
    <d v="2022-05-05T00:00:00"/>
    <x v="338"/>
    <d v="2022-05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Salário"/>
    <m/>
    <s v="Cora"/>
    <m/>
    <x v="40"/>
    <s v="Despesas com Pessoal"/>
    <s v="People"/>
    <s v="People"/>
    <s v="People"/>
    <x v="9"/>
    <m/>
    <m/>
    <n v="0"/>
    <n v="0"/>
  </r>
  <r>
    <s v="4770"/>
    <d v="2022-05-05T00:00:00"/>
    <x v="338"/>
    <d v="2022-05-05T00:00:00"/>
    <n v="-3600"/>
    <n v="-3600"/>
    <x v="0"/>
    <n v="1"/>
    <n v="-3600"/>
    <n v="-3600"/>
    <n v="1"/>
    <m/>
    <s v="Cora"/>
    <s v="Gabriel Pereira Dias Batista"/>
    <n v="100"/>
    <m/>
    <s v="Gabriel Pereira Dias Batista"/>
    <m/>
    <s v="Salário"/>
    <m/>
    <s v="Cora"/>
    <m/>
    <x v="39"/>
    <s v="Despesas com Pessoal"/>
    <s v="People"/>
    <s v="People"/>
    <s v="People"/>
    <x v="9"/>
    <m/>
    <m/>
    <n v="0"/>
    <n v="0"/>
  </r>
  <r>
    <s v="4771"/>
    <d v="2022-05-05T00:00:00"/>
    <x v="338"/>
    <d v="2022-05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Salário"/>
    <m/>
    <s v="Cora"/>
    <m/>
    <x v="39"/>
    <s v="Despesas com Pessoal"/>
    <s v="People"/>
    <s v="People"/>
    <s v="People"/>
    <x v="9"/>
    <m/>
    <m/>
    <n v="0"/>
    <n v="0"/>
  </r>
  <r>
    <s v="4772"/>
    <d v="2022-05-05T00:00:00"/>
    <x v="338"/>
    <d v="2022-05-05T00:00:00"/>
    <n v="-154.73"/>
    <n v="-154.73"/>
    <x v="0"/>
    <n v="1"/>
    <n v="-154.73"/>
    <n v="-154.73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73"/>
    <d v="2022-05-05T00:00:00"/>
    <x v="338"/>
    <d v="2022-05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"/>
    <m/>
    <s v="Cora"/>
    <m/>
    <x v="39"/>
    <s v="Despesas com Pessoal"/>
    <s v="People"/>
    <s v="People"/>
    <s v="People"/>
    <x v="9"/>
    <m/>
    <m/>
    <n v="0"/>
    <n v="0"/>
  </r>
  <r>
    <s v="4774"/>
    <d v="2022-05-05T00:00:00"/>
    <x v="338"/>
    <d v="2022-05-05T00:00:00"/>
    <n v="-833.33"/>
    <n v="-833.33"/>
    <x v="0"/>
    <n v="1"/>
    <n v="-833.33"/>
    <n v="-833.33"/>
    <n v="1"/>
    <m/>
    <s v="Cora"/>
    <s v="Guilherme de Souza Ramos"/>
    <n v="100"/>
    <m/>
    <s v="Guilherme de Souza Ramos"/>
    <m/>
    <s v="Salário"/>
    <m/>
    <s v="Cora"/>
    <m/>
    <x v="39"/>
    <s v="Despesas com Pessoal"/>
    <s v="People"/>
    <s v="People"/>
    <s v="People"/>
    <x v="9"/>
    <m/>
    <m/>
    <n v="0"/>
    <n v="0"/>
  </r>
  <r>
    <s v="4775"/>
    <d v="2022-05-05T00:00:00"/>
    <x v="338"/>
    <d v="2022-05-05T00:00:00"/>
    <n v="-9000"/>
    <n v="-9000"/>
    <x v="0"/>
    <n v="1"/>
    <n v="-9000"/>
    <n v="-9000"/>
    <n v="1"/>
    <m/>
    <s v="Cora"/>
    <s v="Gabriel Polverelli Nogueira"/>
    <n v="100"/>
    <s v="Tecnologia"/>
    <s v="Gabriel Polverelli Nogueira"/>
    <m/>
    <s v="Antecipação de Dividendo + Pró-Labore Mês Anterior"/>
    <m/>
    <s v="Cora"/>
    <m/>
    <x v="109"/>
    <s v="Despesas com Pessoal"/>
    <s v="People"/>
    <s v="People"/>
    <s v="People"/>
    <x v="9"/>
    <m/>
    <m/>
    <n v="0"/>
    <n v="0"/>
  </r>
  <r>
    <s v="4776"/>
    <d v="2022-05-05T00:00:00"/>
    <x v="338"/>
    <d v="2022-05-05T00:00:00"/>
    <n v="-1212"/>
    <n v="-1212"/>
    <x v="0"/>
    <n v="1"/>
    <n v="-1212"/>
    <n v="-1212"/>
    <n v="1"/>
    <m/>
    <s v="Cora"/>
    <s v="Gabriel Polverelli Nogueira"/>
    <n v="100"/>
    <s v="Tecnologia"/>
    <s v="Gabriel Polverelli Nogueira"/>
    <m/>
    <s v="Pró-Labore"/>
    <m/>
    <s v="Cora"/>
    <m/>
    <x v="41"/>
    <s v="Despesas com Pessoal"/>
    <s v="People"/>
    <s v="People"/>
    <s v="People"/>
    <x v="9"/>
    <m/>
    <m/>
    <n v="0"/>
    <n v="0"/>
  </r>
  <r>
    <s v="4777"/>
    <d v="2022-05-05T00:00:00"/>
    <x v="338"/>
    <d v="2022-05-05T00:00:00"/>
    <n v="-2903.22"/>
    <n v="-2903.22"/>
    <x v="0"/>
    <n v="1"/>
    <n v="-2903.22"/>
    <n v="-2903.22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78"/>
    <d v="2022-05-05T00:00:00"/>
    <x v="338"/>
    <d v="2022-05-05T00:00:00"/>
    <n v="-1212"/>
    <n v="-1212"/>
    <x v="0"/>
    <n v="1"/>
    <n v="-1212"/>
    <n v="-1212"/>
    <n v="1"/>
    <m/>
    <s v="Cora"/>
    <s v="Caio Barbosa Zacarias"/>
    <n v="100"/>
    <s v="Comercial"/>
    <s v="Caio Barbosa Zacarias"/>
    <m/>
    <s v="Pró-Labore"/>
    <m/>
    <s v="Cora"/>
    <m/>
    <x v="41"/>
    <s v="Despesas com Pessoal"/>
    <s v="People"/>
    <s v="People"/>
    <s v="People"/>
    <x v="9"/>
    <m/>
    <m/>
    <n v="0"/>
    <n v="0"/>
  </r>
  <r>
    <s v="4779"/>
    <d v="2022-05-05T00:00:00"/>
    <x v="338"/>
    <d v="2022-05-05T00:00:00"/>
    <n v="-9000"/>
    <n v="-9000"/>
    <x v="0"/>
    <n v="1"/>
    <n v="-9000"/>
    <n v="-9000"/>
    <n v="1"/>
    <m/>
    <s v="Cora"/>
    <s v="Caio Barbosa Zacarias"/>
    <n v="100"/>
    <s v="Comercial"/>
    <s v="Caio Barbosa Zacarias"/>
    <m/>
    <s v="Antecipação de Dividendos + Pró-Labore Mês Anterior"/>
    <m/>
    <s v="Cora"/>
    <m/>
    <x v="109"/>
    <s v="Despesas com Pessoal"/>
    <s v="People"/>
    <s v="People"/>
    <s v="People"/>
    <x v="9"/>
    <m/>
    <m/>
    <n v="0"/>
    <n v="0"/>
  </r>
  <r>
    <s v="4780"/>
    <d v="2022-05-05T00:00:00"/>
    <x v="338"/>
    <d v="2022-05-05T00:00:00"/>
    <n v="-4500"/>
    <n v="-4500"/>
    <x v="0"/>
    <n v="1"/>
    <n v="-4500"/>
    <n v="-45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1"/>
    <d v="2022-05-05T00:00:00"/>
    <x v="338"/>
    <d v="2022-05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Salário"/>
    <m/>
    <s v="Cora"/>
    <m/>
    <x v="39"/>
    <s v="Despesas com Pessoal"/>
    <s v="People"/>
    <s v="People"/>
    <s v="People"/>
    <x v="9"/>
    <m/>
    <m/>
    <n v="0"/>
    <n v="0"/>
  </r>
  <r>
    <s v="4782"/>
    <d v="2022-05-05T00:00:00"/>
    <x v="338"/>
    <d v="2022-05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83"/>
    <d v="2022-05-05T00:00:00"/>
    <x v="338"/>
    <d v="2022-05-05T00:00:00"/>
    <n v="-4800"/>
    <n v="-4800"/>
    <x v="0"/>
    <n v="1"/>
    <n v="-4800"/>
    <n v="-4800"/>
    <n v="1"/>
    <m/>
    <s v="Cora"/>
    <s v="Bianca Torquato Dias"/>
    <n v="100"/>
    <m/>
    <s v="Bianca Torquato Dias"/>
    <m/>
    <s v="Salário"/>
    <m/>
    <s v="Cora"/>
    <m/>
    <x v="39"/>
    <s v="Despesas com Pessoal"/>
    <s v="People"/>
    <s v="People"/>
    <s v="People"/>
    <x v="9"/>
    <m/>
    <m/>
    <n v="0"/>
    <n v="0"/>
  </r>
  <r>
    <s v="4784"/>
    <d v="2022-05-05T00:00:00"/>
    <x v="338"/>
    <d v="2022-05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5"/>
    <d v="2022-05-05T00:00:00"/>
    <x v="338"/>
    <d v="2022-05-05T00:00:00"/>
    <n v="-750"/>
    <n v="-750"/>
    <x v="0"/>
    <n v="1"/>
    <n v="-750"/>
    <n v="-750"/>
    <n v="1"/>
    <m/>
    <s v="Cora"/>
    <s v="Fabiano de Albuquerque Araruna Silva"/>
    <n v="100"/>
    <m/>
    <s v="Fabiano de Albuquerque Araruna Silva"/>
    <m/>
    <s v="Salário"/>
    <m/>
    <s v="Cora"/>
    <m/>
    <x v="39"/>
    <s v="Despesas com Pessoal"/>
    <s v="People"/>
    <s v="People"/>
    <s v="People"/>
    <x v="9"/>
    <m/>
    <m/>
    <n v="0"/>
    <n v="0"/>
  </r>
  <r>
    <s v="3cb34f87-a89a-4476-be63-b96d1fc4fc1c"/>
    <d v="2022-05-05T00:00:00"/>
    <x v="338"/>
    <d v="2022-05-05T00:00:00"/>
    <n v="-0.006234947419302745"/>
    <n v="-0.006234947419302745"/>
    <x v="3"/>
    <n v="13910.27848101266"/>
    <n v="-86.72985491697237"/>
    <n v="-86.72985491697237"/>
    <n v="1"/>
    <m/>
    <s v="55Unity"/>
    <s v="Contrato 55Unity"/>
    <m/>
    <m/>
    <m/>
    <m/>
    <s v="Envio de NFT 55Unity para thezaptio.eth"/>
    <m/>
    <s v="55Unity"/>
    <m/>
    <x v="56"/>
    <s v="NFTs"/>
    <s v="Technology &amp; Infrastructure"/>
    <s v="Operating Costs"/>
    <s v="Operating Costs"/>
    <x v="7"/>
    <m/>
    <s v="0x2abd3afaf41113de1efe40d1f74e57ead878b1aaa6511c4f76cf96b036b81125"/>
    <n v="1"/>
    <n v="1"/>
  </r>
  <r>
    <s v="e005c1c8-4d36-4cc2-85d6-85649ea78423"/>
    <d v="2022-05-05T00:00:00"/>
    <x v="338"/>
    <d v="2022-05-05T00:00:00"/>
    <n v="-0.0016714012930888"/>
    <n v="-0.0016714012930888"/>
    <x v="3"/>
    <n v="13910.27848101266"/>
    <n v="-23.24965744038986"/>
    <n v="-23.24965744038986"/>
    <n v="1"/>
    <m/>
    <s v="Helper"/>
    <m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c496cb6c8a59aadbeaabe03b51d4ba6b6a4be0cc6f407dd928b081d9964f1aeb"/>
    <n v="1"/>
    <n v="1"/>
  </r>
  <r>
    <s v="4786"/>
    <d v="2022-05-04T00:00:00"/>
    <x v="339"/>
    <d v="2022-05-04T00:00:00"/>
    <n v="-7307.4"/>
    <n v="-7307.4"/>
    <x v="0"/>
    <n v="1"/>
    <n v="-7307.4"/>
    <n v="-7307.4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87"/>
    <d v="2022-05-04T00:00:00"/>
    <x v="339"/>
    <d v="2022-05-04T00:00:00"/>
    <n v="-96000"/>
    <n v="-96000"/>
    <x v="0"/>
    <n v="1"/>
    <n v="-96000"/>
    <n v="-96000"/>
    <n v="1"/>
    <m/>
    <s v="Cora"/>
    <s v="Velazquez &amp; Drummond Aa"/>
    <n v="100"/>
    <m/>
    <s v="Velazquez &amp; Drummond Aa"/>
    <m/>
    <s v="9 Meses Aluguel + 3 Meses Caução"/>
    <m/>
    <s v="Cora"/>
    <m/>
    <x v="6"/>
    <s v="Despesas de Escritório"/>
    <s v="Office"/>
    <s v="Administrative Costs"/>
    <s v="Administrative Costs"/>
    <x v="4"/>
    <m/>
    <m/>
    <n v="0"/>
    <n v="0"/>
  </r>
  <r>
    <s v="4788"/>
    <d v="2022-05-03T00:00:00"/>
    <x v="340"/>
    <d v="2022-05-03T00:00:00"/>
    <n v="-164.34"/>
    <n v="-164.34"/>
    <x v="0"/>
    <n v="1"/>
    <n v="-164.34"/>
    <n v="-164.34"/>
    <n v="1"/>
    <m/>
    <s v="Cora"/>
    <s v="Bruno Leão Teixeira"/>
    <n v="100"/>
    <s v="Tecnologia"/>
    <s v="Bruno Leão Teixeira"/>
    <m/>
    <s v="U$29,55"/>
    <m/>
    <s v="Cora"/>
    <m/>
    <x v="162"/>
    <s v="Outros"/>
    <s v="Others"/>
    <s v="Administrative Costs"/>
    <s v="Administrative Costs"/>
    <x v="5"/>
    <m/>
    <m/>
    <n v="0"/>
    <n v="0"/>
  </r>
  <r>
    <s v="4789"/>
    <d v="2022-05-03T00:00:00"/>
    <x v="340"/>
    <d v="2022-05-03T00:00:00"/>
    <n v="-1000"/>
    <n v="-1000"/>
    <x v="0"/>
    <n v="1"/>
    <n v="-1000"/>
    <n v="-1000"/>
    <n v="1"/>
    <m/>
    <s v="Cora"/>
    <s v="Brunna Pinheiro Lorenzo"/>
    <n v="100"/>
    <m/>
    <s v="Brunna Pinheiro Lorenzo"/>
    <m/>
    <s v="40% do Contrato"/>
    <m/>
    <s v="Cora"/>
    <m/>
    <x v="111"/>
    <s v="Obras"/>
    <s v="Office"/>
    <s v="Administrative Costs"/>
    <s v="Administrative Costs"/>
    <x v="4"/>
    <m/>
    <m/>
    <n v="0"/>
    <n v="0"/>
  </r>
  <r>
    <s v="4790"/>
    <d v="2022-05-03T00:00:00"/>
    <x v="340"/>
    <d v="2022-05-03T00:00:00"/>
    <n v="-32.69"/>
    <n v="-32.69"/>
    <x v="0"/>
    <n v="1"/>
    <n v="-32.69"/>
    <n v="-32.69"/>
    <n v="1"/>
    <m/>
    <s v="Mercado Pago"/>
    <s v="Lumx Studios S/A"/>
    <n v="100"/>
    <s v="Conselho"/>
    <s v="Lumx Studios S/A"/>
    <m/>
    <s v="Compra de Acessório Fabiano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1"/>
    <d v="2022-05-03T00:00:00"/>
    <x v="340"/>
    <d v="2022-05-03T00:00:00"/>
    <n v="-54"/>
    <n v="-54"/>
    <x v="0"/>
    <n v="1"/>
    <n v="-54"/>
    <n v="-5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92"/>
    <d v="2022-05-03T00:00:00"/>
    <x v="340"/>
    <d v="2022-05-03T00:00:00"/>
    <n v="-10558.42"/>
    <n v="-10558.42"/>
    <x v="0"/>
    <n v="1"/>
    <n v="-10558.42"/>
    <n v="-10558.42"/>
    <n v="1"/>
    <m/>
    <s v="Cora"/>
    <s v="Bruno Leão Teixeira"/>
    <n v="100"/>
    <s v="Tecnologia"/>
    <s v="Bruno Leão Teixeira"/>
    <m/>
    <s v="Reembolso Compra de Passagem de Avião Caio Barbosa."/>
    <m/>
    <s v="Cora"/>
    <m/>
    <x v="152"/>
    <s v="Despesa Comercial"/>
    <s v="Comercial"/>
    <s v="Operating Costs"/>
    <s v="Operating Costs"/>
    <x v="6"/>
    <m/>
    <m/>
    <n v="0"/>
    <n v="0"/>
  </r>
  <r>
    <s v="4793"/>
    <d v="2022-05-03T00:00:00"/>
    <x v="340"/>
    <d v="2022-05-03T00:00:00"/>
    <n v="-314.49"/>
    <n v="-314.49"/>
    <x v="0"/>
    <n v="1"/>
    <n v="-314.49"/>
    <n v="-314.49"/>
    <n v="1"/>
    <m/>
    <s v="Mercado Pago"/>
    <s v="Lumx Studios S/A"/>
    <n v="100"/>
    <s v="Conselho"/>
    <s v="Lumx Studios S/A"/>
    <m/>
    <s v="Compra de Memória Kingston Notebook Fury Impact 8gb 3200mhz Ddr4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4"/>
    <d v="2022-05-03T00:00:00"/>
    <x v="340"/>
    <d v="2022-05-03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Caio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795"/>
    <d v="2022-05-03T00:00:00"/>
    <x v="340"/>
    <d v="2022-05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796"/>
    <d v="2022-05-03T00:00:00"/>
    <x v="340"/>
    <d v="2022-05-03T00:00:00"/>
    <n v="-265.85"/>
    <n v="-265.85"/>
    <x v="0"/>
    <n v="1"/>
    <n v="-265.85"/>
    <n v="-265.85"/>
    <n v="1"/>
    <m/>
    <s v="Cora"/>
    <s v="Thiago Henrique dos Santos"/>
    <n v="100"/>
    <s v="Produto"/>
    <s v="Thiago Henrique dos Santos"/>
    <m/>
    <s v="Reembolso Cartório"/>
    <m/>
    <s v="Cora"/>
    <m/>
    <x v="99"/>
    <s v="Jurídico"/>
    <s v="Legal"/>
    <s v="Operating Costs"/>
    <s v="Operating Costs"/>
    <x v="1"/>
    <m/>
    <m/>
    <n v="0"/>
    <n v="0"/>
  </r>
  <r>
    <s v="9f1e3df4-7906-437a-9a92-cc9daaecde35"/>
    <d v="2022-05-03T00:00:00"/>
    <x v="340"/>
    <d v="2022-05-03T00:00:00"/>
    <n v="-0.008825465107314967"/>
    <n v="-0.008825465107314967"/>
    <x v="3"/>
    <n v="13889.26073926074"/>
    <n v="-122.5791860207454"/>
    <n v="-122.5791860207454"/>
    <n v="1"/>
    <m/>
    <s v="55Unity"/>
    <s v="Contrato 55Unity"/>
    <m/>
    <m/>
    <m/>
    <m/>
    <s v="Envio de NFT 55Unity para Michel"/>
    <m/>
    <s v="55Unity"/>
    <m/>
    <x v="56"/>
    <s v="NFTs"/>
    <s v="Technology &amp; Infrastructure"/>
    <s v="Operating Costs"/>
    <s v="Operating Costs"/>
    <x v="7"/>
    <m/>
    <s v="0x8139cb73f5e95ecbfbd2a5d3234ab5870ff375afbee3f2e441a813a07594b8b8"/>
    <n v="1"/>
    <n v="1"/>
  </r>
  <r>
    <s v="4797"/>
    <d v="2022-05-02T00:00:00"/>
    <x v="341"/>
    <d v="2022-05-02T00:00:00"/>
    <n v="-250.03"/>
    <n v="-250.03"/>
    <x v="0"/>
    <n v="1"/>
    <n v="-250.03"/>
    <n v="-250.03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98"/>
    <d v="2022-05-02T00:00:00"/>
    <x v="341"/>
    <d v="2022-05-02T00:00:00"/>
    <n v="-151.32"/>
    <n v="-151.32"/>
    <x v="0"/>
    <n v="1"/>
    <n v="-151.32"/>
    <n v="-151.32"/>
    <n v="1"/>
    <m/>
    <s v="Mercado Pago"/>
    <s v="Lumx Studios S/A"/>
    <n v="100"/>
    <s v="Conselho"/>
    <s v="Lumx Studios S/A"/>
    <m/>
    <s v="Ifood Michel Reunião C-Level"/>
    <m/>
    <s v="Mercado Pago"/>
    <m/>
    <x v="91"/>
    <s v="Despesa Comercial"/>
    <s v="Comercial"/>
    <s v="Operating Costs"/>
    <s v="Operating Costs"/>
    <x v="6"/>
    <m/>
    <m/>
    <n v="0"/>
    <n v="0"/>
  </r>
  <r>
    <s v="4799"/>
    <d v="2022-05-02T00:00:00"/>
    <x v="341"/>
    <d v="2022-05-02T00:00:00"/>
    <n v="-191.95"/>
    <n v="-191.95"/>
    <x v="0"/>
    <n v="1"/>
    <n v="-191.95"/>
    <n v="-191.9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800"/>
    <d v="2022-05-02T00:00:00"/>
    <x v="341"/>
    <d v="2022-05-02T00:00:00"/>
    <n v="-246.68"/>
    <n v="-246.68"/>
    <x v="0"/>
    <n v="1"/>
    <n v="-246.68"/>
    <n v="-246.68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4801"/>
    <d v="2022-05-02T00:00:00"/>
    <x v="341"/>
    <d v="2022-05-02T00:00:00"/>
    <n v="-175.65"/>
    <n v="-175.65"/>
    <x v="0"/>
    <n v="1"/>
    <n v="-175.65"/>
    <n v="-175.65"/>
    <n v="1"/>
    <m/>
    <s v="Mercado Pago"/>
    <s v="Lumx Studios S/A"/>
    <n v="100"/>
    <s v="Conselho"/>
    <s v="Lumx Studios S/A"/>
    <m/>
    <s v="Contratação de Serviço. Fiverr."/>
    <m/>
    <s v="Mercado Pago"/>
    <m/>
    <x v="172"/>
    <s v="Serviços Pontuais"/>
    <s v="People"/>
    <s v="People"/>
    <s v="People"/>
    <x v="9"/>
    <m/>
    <m/>
    <n v="0"/>
    <n v="0"/>
  </r>
  <r>
    <s v="771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2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3"/>
    <d v="2022-05-02T00:00:00"/>
    <x v="341"/>
    <d v="2022-05-02T00:00:00"/>
    <n v="5000"/>
    <n v="5000"/>
    <x v="0"/>
    <n v="1"/>
    <n v="5000"/>
    <n v="5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2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3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4"/>
    <d v="2022-05-02T00:00:00"/>
    <x v="341"/>
    <d v="2022-05-02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a845430-3c80-45c7-b852-7181ab27f115"/>
    <d v="2022-05-02T00:00:00"/>
    <x v="341"/>
    <d v="2022-05-02T00:00:00"/>
    <n v="-0.009815604541855486"/>
    <n v="-0.009815604541855486"/>
    <x v="3"/>
    <n v="14498.07106598985"/>
    <n v="-142.3073322034735"/>
    <n v="-142.3073322034735"/>
    <n v="1"/>
    <m/>
    <s v="Ledger"/>
    <s v="Contrato 55Unity"/>
    <m/>
    <m/>
    <m/>
    <m/>
    <s v="Envio de NFT do 55 para mary moon"/>
    <m/>
    <s v="Ledger"/>
    <m/>
    <x v="56"/>
    <s v="NFTs"/>
    <s v="Technology &amp; Infrastructure"/>
    <s v="Operating Costs"/>
    <s v="Operating Costs"/>
    <x v="7"/>
    <m/>
    <s v="0x9bb0e03d80e21ab8b14d97d6ca2dc1556883d2c8aacfd81d12b1f98084a70fd6"/>
    <n v="1"/>
    <n v="1"/>
  </r>
  <r>
    <s v="0eda7af2-3118-45b1-b19e-07357ba04e91"/>
    <d v="2022-05-02T00:00:00"/>
    <x v="341"/>
    <d v="2022-05-02T00:00:00"/>
    <n v="0.025143"/>
    <n v="0.025143"/>
    <x v="3"/>
    <n v="14498.07106598985"/>
    <n v="364.5250008121827"/>
    <n v="364.525000812182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72f61adb4726d71c1796ea3226bed0e28aa5d78ed699d88fd50d222545bacea"/>
    <n v="1"/>
    <n v="1"/>
  </r>
  <r>
    <s v="e80553ba-42da-4fb7-912f-6fa95c6b6006"/>
    <d v="2022-05-02T00:00:00"/>
    <x v="341"/>
    <d v="2022-05-02T00:00:00"/>
    <n v="0.523070411"/>
    <n v="0.523070411"/>
    <x v="3"/>
    <n v="14498.07106598985"/>
    <n v="7583.511991194517"/>
    <n v="7583.511991194517"/>
    <n v="1"/>
    <m/>
    <m/>
    <s v="Ledger"/>
    <m/>
    <m/>
    <m/>
    <m/>
    <s v="Reembolso crypto"/>
    <m/>
    <s v="Ledger"/>
    <m/>
    <x v="162"/>
    <s v="Outros"/>
    <s v="Others"/>
    <s v="Administrative Costs"/>
    <s v="Administrative Costs"/>
    <x v="5"/>
    <m/>
    <s v="0xd296d7d18559d47d50b2571f712eddc50f1360e36604bb8d735eeba1ea7e4b73"/>
    <n v="1"/>
    <n v="1"/>
  </r>
  <r>
    <s v="4802"/>
    <d v="2022-04-29T00:00:00"/>
    <x v="342"/>
    <d v="2022-04-29T00:00:00"/>
    <n v="-489.37"/>
    <n v="-489.37"/>
    <x v="0"/>
    <n v="1"/>
    <n v="-489.37"/>
    <n v="-489.37"/>
    <n v="1"/>
    <m/>
    <s v="Mercado Pago"/>
    <s v="Lumx Studios S/A"/>
    <n v="100"/>
    <s v="Conselho"/>
    <s v="Lumx Studios S/A"/>
    <m/>
    <s v="Bot Discord. Cobrança Life-Time.89,90u$ + R$29,32 Iof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43f96235-7e7d-4c37-96d9-ea25884f5889"/>
    <d v="2022-04-29T00:00:00"/>
    <x v="342"/>
    <d v="2022-04-29T00:00:00"/>
    <n v="-0.0039989526569896"/>
    <n v="-0.0039989526569896"/>
    <x v="3"/>
    <n v="14079.11044477761"/>
    <n v="-56.30169612119345"/>
    <n v="-56.301696121193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8e5597c8-c814-49c1-8c7f-6503355a65a0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0e03c803-6cbe-4e3a-b543-fac7710d23aa"/>
    <d v="2022-04-29T00:00:00"/>
    <x v="342"/>
    <d v="2022-04-29T00:00:00"/>
    <n v="-0.3284723351459337"/>
    <n v="-0.3284723351459337"/>
    <x v="3"/>
    <n v="14079.11044477761"/>
    <n v="-4624.598284573607"/>
    <n v="-4624.598284573607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4413e1de7c4b9662546ec400f91287587ca89f84ed58c6c072f0c43a52caddca"/>
    <n v="1"/>
    <n v="1"/>
  </r>
  <r>
    <s v="04b3713c-c9aa-4324-9200-2781128c737a"/>
    <d v="2022-04-29T00:00:00"/>
    <x v="342"/>
    <d v="2022-04-29T00:00:00"/>
    <n v="-0.00255269599315668"/>
    <n v="-0.00255269599315668"/>
    <x v="3"/>
    <n v="14079.11044477761"/>
    <n v="-35.93968881959417"/>
    <n v="-35.939688819594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f0e59e-caf6-4655-95ce-1f8b557551d4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3905a73f-4115-4a54-87c6-018b47108001"/>
    <d v="2022-04-29T00:00:00"/>
    <x v="342"/>
    <d v="2022-04-29T00:00:00"/>
    <n v="-2"/>
    <n v="-2"/>
    <x v="3"/>
    <n v="14079.11044477761"/>
    <n v="-28158.22088955522"/>
    <n v="-28158.2208895552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697478-a84f-4cd1-8b99-4c4b268216ba"/>
    <d v="2022-04-29T00:00:00"/>
    <x v="342"/>
    <d v="2022-04-29T00:00:00"/>
    <n v="2"/>
    <n v="2"/>
    <x v="3"/>
    <n v="14079.11044477761"/>
    <n v="28158.22088955522"/>
    <n v="28158.2208895552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774"/>
    <d v="2022-04-28T00:00:00"/>
    <x v="343"/>
    <d v="2022-04-28T00:00:00"/>
    <n v="230000"/>
    <n v="230000"/>
    <x v="0"/>
    <n v="1"/>
    <n v="230000"/>
    <n v="23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5"/>
    <d v="2022-04-28T00:00:00"/>
    <x v="343"/>
    <d v="2022-04-2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5"/>
    <d v="2022-04-28T00:00:00"/>
    <x v="343"/>
    <d v="2022-04-28T00:00:00"/>
    <n v="-230000"/>
    <n v="-230000"/>
    <x v="0"/>
    <n v="1"/>
    <n v="-230000"/>
    <n v="-23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36"/>
    <d v="2022-04-28T00:00:00"/>
    <x v="343"/>
    <d v="2022-04-2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3"/>
    <d v="2022-04-27T00:00:00"/>
    <x v="344"/>
    <d v="2022-04-27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76"/>
    <d v="2022-04-27T00:00:00"/>
    <x v="344"/>
    <d v="2022-04-27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7"/>
    <d v="2022-04-27T00:00:00"/>
    <x v="344"/>
    <d v="2022-04-27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46a8fdb-eaa5-45b2-99a1-7e9a0b20ef3d"/>
    <d v="2022-04-27T00:00:00"/>
    <x v="344"/>
    <d v="2022-04-27T00:00:00"/>
    <n v="8.741250000000001"/>
    <n v="8.741250000000001"/>
    <x v="3"/>
    <n v="14419.76047904192"/>
    <n v="126046.7312874252"/>
    <n v="126046.7312874252"/>
    <n v="1"/>
    <m/>
    <s v="AREZZO INDÚSTRIA E COMERCIO S.A"/>
    <s v="Gnosis"/>
    <m/>
    <m/>
    <m/>
    <m/>
    <s v="Venda Primária ReservaX - valor marretado"/>
    <m/>
    <s v="Gnosis"/>
    <m/>
    <x v="161"/>
    <s v="Venda Primária"/>
    <s v="Non Recurrent"/>
    <s v="Operating Revenue"/>
    <s v="Operating Revenue"/>
    <x v="12"/>
    <m/>
    <s v="0xaccc624016edab5a9ac46c6c2eed09c04b3c70a29ea571db40ba885e56b6a511"/>
    <n v="1"/>
    <n v="1"/>
  </r>
  <r>
    <s v="777"/>
    <d v="2022-04-26T00:00:00"/>
    <x v="345"/>
    <d v="2022-04-2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8"/>
    <d v="2022-04-26T00:00:00"/>
    <x v="345"/>
    <d v="2022-04-26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4"/>
    <d v="2022-04-25T00:00:00"/>
    <x v="346"/>
    <d v="2022-04-25T00:00:00"/>
    <n v="-1500"/>
    <n v="-1500"/>
    <x v="0"/>
    <n v="1"/>
    <n v="-1500"/>
    <n v="-1500"/>
    <n v="1"/>
    <m/>
    <s v="Cora"/>
    <s v="Axm Services Ltda"/>
    <n v="100"/>
    <m/>
    <s v="Axm Services Ltda"/>
    <m/>
    <s v="Regularização de Pendências (Dctf, Efd Contribuições, Gfip) - Julho/2021 a Fevereiro/2022."/>
    <m/>
    <s v="Cora"/>
    <m/>
    <x v="0"/>
    <s v="Contabilidade"/>
    <s v="Others"/>
    <s v="Operating Costs"/>
    <s v="Operating Costs"/>
    <x v="0"/>
    <m/>
    <m/>
    <n v="0"/>
    <n v="0"/>
  </r>
  <r>
    <s v="4805"/>
    <d v="2022-04-25T00:00:00"/>
    <x v="346"/>
    <d v="2022-04-25T00:00:00"/>
    <n v="-80.56999999999999"/>
    <n v="-80.56999999999999"/>
    <x v="0"/>
    <n v="1"/>
    <n v="-80.56999999999999"/>
    <n v="-80.56999999999999"/>
    <n v="1"/>
    <m/>
    <s v="Cora"/>
    <s v="Caio Diniz Bretas"/>
    <n v="100"/>
    <s v="Financeiro"/>
    <s v="Caio Diniz Bretas"/>
    <m/>
    <s v="Reembolso Caio Bretas"/>
    <m/>
    <s v="Cora"/>
    <m/>
    <x v="162"/>
    <s v="Outros"/>
    <s v="Others"/>
    <s v="Administrative Costs"/>
    <s v="Administrative Costs"/>
    <x v="5"/>
    <m/>
    <m/>
    <n v="0"/>
    <n v="0"/>
  </r>
  <r>
    <s v="41f17573-2aa8-4537-a5da-05e7a153f833"/>
    <d v="2022-04-24T00:00:00"/>
    <x v="347"/>
    <d v="2022-04-24T00:00:00"/>
    <n v="0.02170425"/>
    <n v="0.02170425"/>
    <x v="3"/>
    <n v="14117.72946859903"/>
    <n v="306.4147298188406"/>
    <n v="306.4147298188406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d2a332afbd67eaa888d88c83a0adcde48d256e6d3be842434edfd9d3e731826"/>
    <n v="1"/>
    <n v="1"/>
  </r>
  <r>
    <s v="396"/>
    <d v="2022-04-20T00:00:00"/>
    <x v="348"/>
    <d v="2022-04-20T00:00:00"/>
    <n v="1"/>
    <n v="1"/>
    <x v="0"/>
    <n v="1"/>
    <n v="1"/>
    <n v="1"/>
    <n v="1"/>
    <m/>
    <s v="Caio Diniz Bretas"/>
    <s v="Cora"/>
    <n v="100"/>
    <s v="Lumx"/>
    <s v="Caio Diniz Bretas"/>
    <m/>
    <s v="Envio de Teste Pix"/>
    <m/>
    <s v="Cora"/>
    <m/>
    <x v="143"/>
    <s v="Receita Desconhecida"/>
    <s v="Others"/>
    <s v="Other Revenue"/>
    <s v="Other Revenue"/>
    <x v="12"/>
    <m/>
    <m/>
    <n v="0"/>
    <n v="0"/>
  </r>
  <r>
    <s v="397"/>
    <d v="2022-04-20T00:00:00"/>
    <x v="348"/>
    <d v="2022-04-05T00:00:00"/>
    <n v="3086.12"/>
    <n v="3086.12"/>
    <x v="0"/>
    <n v="1"/>
    <n v="3086.12"/>
    <n v="3086.12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806"/>
    <d v="2022-04-20T00:00:00"/>
    <x v="348"/>
    <d v="2022-04-20T00:00:00"/>
    <n v="-3988.1"/>
    <n v="-3988.1"/>
    <x v="0"/>
    <n v="1"/>
    <n v="-3988.1"/>
    <n v="-3988.1"/>
    <n v="1"/>
    <m/>
    <s v="Mercado Pago"/>
    <s v="Mercadolivre.com Atividades de Internet Ltda"/>
    <n v="100"/>
    <m/>
    <s v="Mercadolivre.com Atividades de Internet Ltda"/>
    <m/>
    <s v="Compra de Monitores para Equipe"/>
    <m/>
    <s v="Mercado Pago"/>
    <m/>
    <x v="63"/>
    <s v="Material de Uso e Consumo"/>
    <s v="Office"/>
    <s v="Administrative Costs"/>
    <s v="Administrative Costs"/>
    <x v="5"/>
    <m/>
    <m/>
    <n v="0"/>
    <n v="0"/>
  </r>
  <r>
    <s v="4807"/>
    <d v="2022-04-20T00:00:00"/>
    <x v="348"/>
    <d v="2022-04-20T00:00:00"/>
    <n v="-217.9"/>
    <n v="-217.9"/>
    <x v="0"/>
    <n v="1"/>
    <n v="-217.9"/>
    <n v="-217.9"/>
    <n v="1"/>
    <m/>
    <s v="Mercado Pago"/>
    <s v="Mercadolivre.com Atividades de Internet Ltda"/>
    <n v="100"/>
    <m/>
    <s v="Mercadolivre.com Atividades de Internet Ltda"/>
    <m/>
    <s v="Compra de Teclado e Mouses (Jeane e Caio)."/>
    <m/>
    <s v="Mercado Pago"/>
    <m/>
    <x v="63"/>
    <s v="Material de Uso e Consumo"/>
    <s v="Office"/>
    <s v="Administrative Costs"/>
    <s v="Administrative Costs"/>
    <x v="5"/>
    <m/>
    <m/>
    <n v="0"/>
    <n v="0"/>
  </r>
  <r>
    <s v="7fcc34c7-a755-485d-baf2-68085c04241f"/>
    <d v="2022-04-20T00:00:00"/>
    <x v="348"/>
    <d v="2022-04-20T00:00:00"/>
    <n v="-0.4031917124667011"/>
    <n v="-0.4031917124667011"/>
    <x v="3"/>
    <n v="14328.39851024208"/>
    <n v="-5777.091532249835"/>
    <n v="-5777.091532249835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7d07a775786a3da6c4ff31a94d812b6769178935d7504d3b9cf60cdfd181fe5a"/>
    <n v="1"/>
    <n v="1"/>
  </r>
  <r>
    <s v="4808"/>
    <d v="2022-04-19T00:00:00"/>
    <x v="349"/>
    <d v="2022-04-19T00:00:00"/>
    <n v="-785"/>
    <n v="-785"/>
    <x v="0"/>
    <n v="1"/>
    <n v="-785"/>
    <n v="-785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4809"/>
    <d v="2022-04-19T00:00:00"/>
    <x v="349"/>
    <d v="2022-04-19T00:00:00"/>
    <n v="-100"/>
    <n v="-100"/>
    <x v="0"/>
    <n v="1"/>
    <n v="-100"/>
    <n v="-100"/>
    <n v="1"/>
    <m/>
    <s v="Cora"/>
    <s v="Carolina Hiromi Kameyama"/>
    <n v="100"/>
    <m/>
    <s v="Carolina Hiromi Kameyama"/>
    <m/>
    <s v="Serviço de Ilustração."/>
    <m/>
    <s v="Cora"/>
    <m/>
    <x v="168"/>
    <s v="Serviços Pontuais"/>
    <s v="People"/>
    <s v="People"/>
    <s v="People"/>
    <x v="9"/>
    <m/>
    <m/>
    <n v="0"/>
    <n v="0"/>
  </r>
  <r>
    <s v="778"/>
    <d v="2022-04-19T00:00:00"/>
    <x v="349"/>
    <d v="2022-04-19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9"/>
    <d v="2022-04-19T00:00:00"/>
    <x v="349"/>
    <d v="2022-04-19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9"/>
    <d v="2022-04-18T00:00:00"/>
    <x v="350"/>
    <d v="2022-04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0"/>
    <d v="2022-04-18T00:00:00"/>
    <x v="350"/>
    <d v="2022-04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69098e7-60bf-46f9-92d4-1e8af03cfd45"/>
    <d v="2022-04-15T00:00:00"/>
    <x v="351"/>
    <d v="2022-04-15T00:00:00"/>
    <n v="-0.004912815921384006"/>
    <n v="-0.004912815921384006"/>
    <x v="3"/>
    <n v="14413.31753554502"/>
    <n v="-70.80997586858888"/>
    <n v="-70.80997586858888"/>
    <n v="1"/>
    <m/>
    <s v="Seamore"/>
    <m/>
    <m/>
    <m/>
    <m/>
    <m/>
    <s v="Sem Histórico"/>
    <m/>
    <s v="Seamore"/>
    <m/>
    <x v="174"/>
    <s v="Contracts"/>
    <s v="Technology &amp; Infrastructure"/>
    <s v="Operating Costs"/>
    <s v="Operating Costs"/>
    <x v="7"/>
    <m/>
    <s v="0x928abb84be4e7a5d408205a76af2b78c893dd9ad867ff5f54130826e66a3763a"/>
    <n v="1"/>
    <n v="1"/>
  </r>
  <r>
    <s v="24c2d6d0-ea92-432a-b954-3b6823c9ec88"/>
    <d v="2022-04-15T00:00:00"/>
    <x v="351"/>
    <d v="2022-04-15T00:00:00"/>
    <n v="-0.001959717671748364"/>
    <n v="-0.001959717671748364"/>
    <x v="3"/>
    <n v="14413.31753554502"/>
    <n v="-28.24603308292816"/>
    <n v="-28.24603308292816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8e56ed28fa64b5c33fce850f514fbde23f1b4abaf45c1516103ce4488ef494c3"/>
    <n v="1"/>
    <n v="1"/>
  </r>
  <r>
    <s v="3e25063e-49ba-451c-bc8c-136637d5d05d"/>
    <d v="2022-04-15T00:00:00"/>
    <x v="351"/>
    <d v="2022-04-15T00:00:00"/>
    <n v="-0.08091660719473401"/>
    <n v="-0.08091660719473401"/>
    <x v="3"/>
    <n v="14413.31753554502"/>
    <n v="-1166.276753396668"/>
    <n v="-1166.27675339666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1a25bb24f1c8e64c097fe8ff1c135b837b0aa014078646da1a7920b7a1b561c7"/>
    <n v="1"/>
    <n v="1"/>
  </r>
  <r>
    <s v="b5154941-fb1b-4f26-8050-0c243dad6915"/>
    <d v="2022-04-15T00:00:00"/>
    <x v="351"/>
    <d v="2022-04-15T00:00:00"/>
    <n v="-0.004913018020649566"/>
    <n v="-0.004913018020649566"/>
    <x v="3"/>
    <n v="14413.31753554502"/>
    <n v="-70.8128887894771"/>
    <n v="-70.8128887894771"/>
    <n v="1"/>
    <m/>
    <s v="55Unity"/>
    <m/>
    <m/>
    <m/>
    <m/>
    <m/>
    <s v="Sem Histórico"/>
    <m/>
    <s v="55Unity"/>
    <m/>
    <x v="174"/>
    <s v="Contracts"/>
    <s v="Technology &amp; Infrastructure"/>
    <s v="Operating Costs"/>
    <s v="Operating Costs"/>
    <x v="7"/>
    <m/>
    <s v="0xbbbed79ea874cb7e5c33c4f4afccdc2c83b83f278dc064ffb799fc8898dff229"/>
    <n v="1"/>
    <n v="1"/>
  </r>
  <r>
    <s v="2507f3f8-436a-4b5d-aaf6-6fc1496b2804"/>
    <d v="2022-04-15T00:00:00"/>
    <x v="351"/>
    <d v="2022-04-15T00:00:00"/>
    <n v="-0.050754714160655"/>
    <n v="-0.050754714160655"/>
    <x v="3"/>
    <n v="14413.31753554502"/>
    <n v="-731.5438116233441"/>
    <n v="-731.5438116233441"/>
    <n v="1"/>
    <m/>
    <s v="Ledger"/>
    <s v="Seamore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dbbb494d-b347-420c-a516-ea3a824a03d5"/>
    <d v="2022-04-15T00:00:00"/>
    <x v="351"/>
    <d v="2022-04-15T00:00:00"/>
    <n v="0.05"/>
    <n v="0.05"/>
    <x v="3"/>
    <n v="14413.31753554502"/>
    <n v="720.6658767772512"/>
    <n v="720.6658767772512"/>
    <n v="1"/>
    <m/>
    <s v="Ledger"/>
    <s v="Seamore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f8522c7c-eb53-440d-a840-2cbc46124ee4"/>
    <d v="2022-04-15T00:00:00"/>
    <x v="351"/>
    <d v="2022-04-15T00:00:00"/>
    <n v="-0.001707060144959741"/>
    <n v="-0.001707060144959741"/>
    <x v="3"/>
    <n v="14413.31753554502"/>
    <n v="-24.60439992157827"/>
    <n v="-24.604399921578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cdeb48720f0955e81ec89d5c51fbc2b9a01bfeaa744343195bfcfaa21f03153"/>
    <n v="1"/>
    <n v="1"/>
  </r>
  <r>
    <s v="3c603e58-2bcd-4bf2-b060-593bfc2303eb"/>
    <d v="2022-04-15T00:00:00"/>
    <x v="351"/>
    <d v="2022-04-15T00:00:00"/>
    <n v="-0.00144778355136822"/>
    <n v="-0.00144778355136822"/>
    <x v="3"/>
    <n v="14413.31753554502"/>
    <n v="-20.86736404860921"/>
    <n v="-20.86736404860921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462e85ef563c2e0e226ef0a8ecb4a3ec720bb057749e153bf307b835da9d280d"/>
    <n v="1"/>
    <n v="1"/>
  </r>
  <r>
    <s v="08d94897-418c-43ca-9207-8d8866403507"/>
    <d v="2022-04-15T00:00:00"/>
    <x v="351"/>
    <d v="2022-04-15T00:00:00"/>
    <n v="-0.004306907254322242"/>
    <n v="-0.004306907254322242"/>
    <x v="3"/>
    <n v="14413.31753554502"/>
    <n v="-62.07682185268884"/>
    <n v="-62.07682185268884"/>
    <n v="1"/>
    <m/>
    <s v="Ledger"/>
    <m/>
    <m/>
    <m/>
    <m/>
    <m/>
    <s v="Sem Histórico"/>
    <m/>
    <s v="Ledger"/>
    <m/>
    <x v="174"/>
    <s v="Contracts"/>
    <s v="Technology &amp; Infrastructure"/>
    <s v="Operating Costs"/>
    <s v="Operating Costs"/>
    <x v="7"/>
    <m/>
    <s v="0x05c1503aba5ddc3efa68681259b841d9685e6aba322101675c83f72306060fde"/>
    <n v="1"/>
    <n v="1"/>
  </r>
  <r>
    <s v="5c31857c-33ad-4ffe-9a24-c68c08caeffe"/>
    <d v="2022-04-15T00:00:00"/>
    <x v="351"/>
    <d v="2022-04-15T00:00:00"/>
    <n v="0.000165668522615752"/>
    <n v="0.000165668522615752"/>
    <x v="3"/>
    <n v="14413.31753554502"/>
    <n v="2.387833022105456"/>
    <n v="2.387833022105456"/>
    <n v="1"/>
    <m/>
    <m/>
    <s v="Seamore"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a1c450ad-5bb7-4e48-9475-be43a89dd0d3"/>
    <d v="2022-04-15T00:00:00"/>
    <x v="351"/>
    <d v="2022-04-15T00:00:00"/>
    <n v="-0.06857442856126643"/>
    <n v="-0.06857442856126643"/>
    <x v="3"/>
    <n v="14413.31753554502"/>
    <n v="-988.385013672081"/>
    <n v="-988.385013672081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a88231c8-54c1-43ad-a0b4-ebfe276ea639"/>
    <d v="2022-04-15T00:00:00"/>
    <x v="351"/>
    <d v="2022-04-15T00:00:00"/>
    <n v="-0.001894316113471756"/>
    <n v="-0.001894316113471756"/>
    <x v="3"/>
    <n v="14413.31753554502"/>
    <n v="-27.30337965616796"/>
    <n v="-27.30337965616796"/>
    <n v="1"/>
    <m/>
    <s v="Seamore"/>
    <m/>
    <m/>
    <m/>
    <m/>
    <m/>
    <s v="Sem Histórico"/>
    <m/>
    <s v="Seamore"/>
    <m/>
    <x v="61"/>
    <s v="Blockchain"/>
    <s v="Technology &amp; Infrastructure"/>
    <s v="Operating Costs"/>
    <s v="Operating Costs"/>
    <x v="7"/>
    <m/>
    <s v="0x25b90b98eb99e0b6f00eacdb76cca586a24d88263552e856824ae0df8f605f88"/>
    <n v="1"/>
    <n v="1"/>
  </r>
  <r>
    <s v="40f12bc8-8a2e-44c4-bd90-01f6ca00212d"/>
    <d v="2022-04-15T00:00:00"/>
    <x v="351"/>
    <d v="2022-04-15T00:00:00"/>
    <n v="0.005301392723697798"/>
    <n v="0.005301392723697798"/>
    <x v="3"/>
    <n v="14413.31753554502"/>
    <n v="76.41065670728428"/>
    <n v="76.41065670728428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e72e816d-dead-48c8-8fa5-f0b6be3c020b"/>
    <d v="2022-04-15T00:00:00"/>
    <x v="351"/>
    <d v="2022-04-15T00:00:00"/>
    <n v="-0.01250797409048655"/>
    <n v="-0.01250797409048655"/>
    <x v="3"/>
    <n v="14413.31753554502"/>
    <n v="-180.2814022925526"/>
    <n v="-180.2814022925526"/>
    <n v="1"/>
    <m/>
    <s v="Seamore"/>
    <m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4810"/>
    <d v="2022-04-14T00:00:00"/>
    <x v="352"/>
    <d v="2022-04-14T00:00:00"/>
    <n v="-19086.87"/>
    <n v="-19086.87"/>
    <x v="0"/>
    <n v="1"/>
    <n v="-19086.87"/>
    <n v="-19086.87"/>
    <n v="1"/>
    <m/>
    <s v="Cora"/>
    <s v="Magazine Luiza"/>
    <n v="100"/>
    <m/>
    <s v="Magazine Luiza"/>
    <m/>
    <s v="Compra de Computadores para Equipe"/>
    <m/>
    <s v="Cora"/>
    <m/>
    <x v="63"/>
    <s v="Material de Uso e Consumo"/>
    <s v="Office"/>
    <s v="Administrative Costs"/>
    <s v="Administrative Costs"/>
    <x v="5"/>
    <m/>
    <m/>
    <n v="0"/>
    <n v="0"/>
  </r>
  <r>
    <s v="4811"/>
    <d v="2022-04-14T00:00:00"/>
    <x v="352"/>
    <d v="2022-04-14T00:00:00"/>
    <n v="-800"/>
    <n v="-800"/>
    <x v="0"/>
    <n v="1"/>
    <n v="-800"/>
    <n v="-800"/>
    <n v="1"/>
    <m/>
    <s v="Cora"/>
    <s v="Fernanda Fagundes Gonçalves"/>
    <n v="100"/>
    <m/>
    <s v="Fernanda Fagundes Gonçalves"/>
    <m/>
    <s v="Serviço de Ilustração: Fernanda Fagundes Gonçalves"/>
    <m/>
    <s v="Cora"/>
    <m/>
    <x v="168"/>
    <s v="Serviços Pontuais"/>
    <s v="People"/>
    <s v="People"/>
    <s v="People"/>
    <x v="9"/>
    <m/>
    <m/>
    <n v="0"/>
    <n v="0"/>
  </r>
  <r>
    <s v="780"/>
    <d v="2022-04-14T00:00:00"/>
    <x v="352"/>
    <d v="2022-04-14T00:00:00"/>
    <n v="200"/>
    <n v="200"/>
    <x v="0"/>
    <n v="1"/>
    <n v="200"/>
    <n v="2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81"/>
    <d v="2022-04-14T00:00:00"/>
    <x v="352"/>
    <d v="2022-04-1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1"/>
    <d v="2022-04-14T00:00:00"/>
    <x v="352"/>
    <d v="2022-04-1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42"/>
    <d v="2022-04-14T00:00:00"/>
    <x v="352"/>
    <d v="2022-04-14T00:00:00"/>
    <n v="-200"/>
    <n v="-200"/>
    <x v="0"/>
    <n v="1"/>
    <n v="-200"/>
    <n v="-2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aab341f7-376d-445b-880d-f452562580a7"/>
    <d v="2022-04-14T00:00:00"/>
    <x v="352"/>
    <d v="2022-04-14T00:00:00"/>
    <n v="-0.002988545201124624"/>
    <n v="-0.002988545201124624"/>
    <x v="3"/>
    <n v="14314.35338702037"/>
    <n v="-42.77909212198173"/>
    <n v="-42.77909212198173"/>
    <n v="1"/>
    <m/>
    <s v="Ledger"/>
    <m/>
    <m/>
    <m/>
    <m/>
    <m/>
    <s v="Envio do NFT premint para carteira do Gabriel"/>
    <m/>
    <s v="Ledger"/>
    <m/>
    <x v="56"/>
    <s v="NFTs"/>
    <s v="Technology &amp; Infrastructure"/>
    <s v="Operating Costs"/>
    <s v="Operating Costs"/>
    <x v="7"/>
    <m/>
    <s v="0xe5a1f771fcce81b3cfb1f80d48440352850189c6d4ba6e17004dacf539a1b875"/>
    <n v="1"/>
    <n v="1"/>
  </r>
  <r>
    <s v="107e5b44-d0e2-42ad-bcb0-8dc72df9fc40"/>
    <d v="2022-04-14T00:00:00"/>
    <x v="352"/>
    <d v="2022-04-14T00:00:00"/>
    <n v="0.0278925"/>
    <n v="0.0278925"/>
    <x v="3"/>
    <n v="14314.35338702037"/>
    <n v="399.2631018474657"/>
    <n v="399.263101847465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6361a5f48707f1123ceb63596a5ca6925a6a7ed2550da2547302e7442c607e4"/>
    <n v="1"/>
    <n v="1"/>
  </r>
  <r>
    <s v="3954"/>
    <d v="2022-04-13T00:00:00"/>
    <x v="353"/>
    <d v="2022-04-13T00:00:00"/>
    <n v="-5238"/>
    <n v="-5238"/>
    <x v="0"/>
    <n v="1"/>
    <n v="-5238"/>
    <n v="-5238"/>
    <n v="1"/>
    <m/>
    <s v="Cora"/>
    <s v="Dell Computadores do Brasil Ltda"/>
    <n v="100"/>
    <m/>
    <s v="Dell Computadores do Brasil Ltda"/>
    <m/>
    <s v="Compra de Computador Jeane"/>
    <m/>
    <s v="Cora"/>
    <m/>
    <x v="63"/>
    <s v="Material de Uso e Consumo"/>
    <s v="Office"/>
    <s v="Administrative Costs"/>
    <s v="Administrative Costs"/>
    <x v="5"/>
    <m/>
    <m/>
    <n v="0"/>
    <n v="0"/>
  </r>
  <r>
    <s v="782"/>
    <d v="2022-04-13T00:00:00"/>
    <x v="353"/>
    <d v="2022-04-13T00:00:00"/>
    <n v="3800"/>
    <n v="3800"/>
    <x v="0"/>
    <n v="1"/>
    <n v="3800"/>
    <n v="38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43"/>
    <d v="2022-04-13T00:00:00"/>
    <x v="353"/>
    <d v="2022-04-13T00:00:00"/>
    <n v="-3800"/>
    <n v="-3800"/>
    <x v="0"/>
    <n v="1"/>
    <n v="-3800"/>
    <n v="-38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cce208-88cc-4762-b193-c4e253c05d81"/>
    <d v="2022-04-13T00:00:00"/>
    <x v="353"/>
    <d v="2022-04-13T00:00:00"/>
    <n v="-0.121289991547992"/>
    <n v="-0.121289991547992"/>
    <x v="3"/>
    <n v="14737.71266540643"/>
    <n v="-1787.53704462388"/>
    <n v="-1787.5370446238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bab665494a7959daac5567e6fe43e4d6f47a8e5948eae20433baf75edda9c6cb"/>
    <n v="1"/>
    <n v="1"/>
  </r>
  <r>
    <s v="4813"/>
    <d v="2022-04-12T00:00:00"/>
    <x v="354"/>
    <d v="2022-04-12T00:00:00"/>
    <n v="-59.14"/>
    <n v="-59.14"/>
    <x v="0"/>
    <n v="1"/>
    <n v="-59.14"/>
    <n v="-59.14"/>
    <n v="1"/>
    <m/>
    <s v="Cora"/>
    <s v="Mercadolivre.com Atividades de Internet Ltda"/>
    <n v="100"/>
    <m/>
    <s v="Mercadolivre.com Atividades de Internet Ltda"/>
    <m/>
    <s v="Compra de Filtro de Linha"/>
    <m/>
    <s v="Cora"/>
    <m/>
    <x v="63"/>
    <s v="Material de Uso e Consumo"/>
    <s v="Office"/>
    <s v="Administrative Costs"/>
    <s v="Administrative Costs"/>
    <x v="5"/>
    <m/>
    <m/>
    <n v="0"/>
    <n v="0"/>
  </r>
  <r>
    <s v="4814"/>
    <d v="2022-04-12T00:00:00"/>
    <x v="354"/>
    <d v="2022-04-12T00:00:00"/>
    <n v="-5327.65"/>
    <n v="-5327.65"/>
    <x v="0"/>
    <n v="1"/>
    <n v="-5327.65"/>
    <n v="-5327.65"/>
    <n v="1"/>
    <m/>
    <s v="Cor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1"/>
    <s v="Corporate/Societário"/>
    <s v="Legal"/>
    <s v="Operating Costs"/>
    <s v="Operating Costs"/>
    <x v="1"/>
    <m/>
    <m/>
    <n v="0"/>
    <n v="0"/>
  </r>
  <r>
    <s v="0a8e5b1f-b2d8-428e-ab5b-9d9d4f3137b7"/>
    <d v="2022-04-12T00:00:00"/>
    <x v="354"/>
    <d v="2022-04-12T00:00:00"/>
    <n v="0.02025"/>
    <n v="0.02025"/>
    <x v="3"/>
    <n v="14279.91513437058"/>
    <n v="289.1682814710043"/>
    <n v="289.1682814710043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c1909f688192e772c8434e20c669efe0419ead733b3404168904ef0cdeeda17c"/>
    <n v="1"/>
    <n v="1"/>
  </r>
  <r>
    <s v="4815"/>
    <d v="2022-04-11T00:00:00"/>
    <x v="355"/>
    <d v="2022-04-11T00:00:00"/>
    <n v="-1274"/>
    <n v="-1274"/>
    <x v="0"/>
    <n v="1"/>
    <n v="-1274"/>
    <n v="-1274"/>
    <n v="1"/>
    <m/>
    <s v="Cora"/>
    <s v="Lumx Studios S/A"/>
    <n v="100"/>
    <s v="Conselho"/>
    <s v="Lumx Studios S/A"/>
    <m/>
    <s v="Assessoria Empresarial Gav6331 Gv+Tx"/>
    <m/>
    <s v="Cora"/>
    <m/>
    <x v="142"/>
    <s v="Corporate/Societário"/>
    <s v="Legal"/>
    <s v="Operating Costs"/>
    <s v="Operating Costs"/>
    <x v="1"/>
    <m/>
    <m/>
    <n v="0"/>
    <n v="0"/>
  </r>
  <r>
    <s v="4816"/>
    <d v="2022-04-11T00:00:00"/>
    <x v="355"/>
    <d v="2022-04-11T00:00:00"/>
    <n v="-300"/>
    <n v="-300"/>
    <x v="0"/>
    <n v="1"/>
    <n v="-300"/>
    <n v="-300"/>
    <n v="1"/>
    <m/>
    <s v="Cora"/>
    <s v="Lumx Studios S/A"/>
    <n v="100"/>
    <s v="Conselho"/>
    <s v="Lumx Studios S/A"/>
    <m/>
    <s v="Despesa Contratual Convênio Puc-Rj"/>
    <m/>
    <s v="Cora"/>
    <m/>
    <x v="175"/>
    <s v="Serviços Pontuais"/>
    <s v="People"/>
    <s v="People"/>
    <s v="People"/>
    <x v="9"/>
    <m/>
    <m/>
    <n v="0"/>
    <n v="0"/>
  </r>
  <r>
    <s v="4817"/>
    <d v="2022-04-11T00:00:00"/>
    <x v="355"/>
    <d v="2022-04-11T00:00:00"/>
    <n v="-1433.16"/>
    <n v="-1433.16"/>
    <x v="0"/>
    <n v="1"/>
    <n v="-1433.16"/>
    <n v="-1433.16"/>
    <n v="1"/>
    <m/>
    <s v="Cora"/>
    <s v="Caio Barbosa Zacarias"/>
    <n v="100"/>
    <s v="Comercial"/>
    <s v="Caio Barbosa Zacarias"/>
    <m/>
    <s v="Reembolso Caio Barbosa Zacaria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18"/>
    <d v="2022-04-11T00:00:00"/>
    <x v="355"/>
    <d v="2022-04-11T00:00:00"/>
    <n v="-1467.74"/>
    <n v="-1467.74"/>
    <x v="0"/>
    <n v="1"/>
    <n v="-1467.74"/>
    <n v="-1467.74"/>
    <n v="1"/>
    <m/>
    <s v="Cora"/>
    <s v="Caio Posse Estevez Matos"/>
    <n v="100"/>
    <m/>
    <s v="Caio Posse Estevez Matos"/>
    <m/>
    <s v="Salário Caio Posse Estevez Matos - Baixa por Conciliação"/>
    <m/>
    <s v="Cora"/>
    <m/>
    <x v="39"/>
    <s v="Despesas com Pessoal"/>
    <s v="People"/>
    <s v="People"/>
    <s v="People"/>
    <x v="9"/>
    <m/>
    <m/>
    <n v="0"/>
    <n v="0"/>
  </r>
  <r>
    <s v="6259d921-7771-4da2-9936-494b4076ca8b"/>
    <d v="2022-04-11T00:00:00"/>
    <x v="355"/>
    <d v="2022-04-11T00:00:00"/>
    <n v="-0.001697257273219344"/>
    <n v="-0.001697257273219344"/>
    <x v="3"/>
    <n v="14120.94786729858"/>
    <n v="-23.9668814725237"/>
    <n v="-23.966881472523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829980afe38dffb5e037701c46aea8d354d25ab5906a6ca536728d75ac43bb9"/>
    <n v="1"/>
    <n v="1"/>
  </r>
  <r>
    <s v="c5c1b8a1-8f23-48c6-a693-336652b70417"/>
    <d v="2022-04-11T00:00:00"/>
    <x v="355"/>
    <d v="2022-04-11T00:00:00"/>
    <n v="-0.002310223329184912"/>
    <n v="-0.002310223329184912"/>
    <x v="3"/>
    <n v="14120.94786729858"/>
    <n v="-32.62254319323711"/>
    <n v="-32.6225431932371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543230e072b25d420a66ecdb054d8fa750be1ae3f201cf5f30cf8468268ea3d"/>
    <n v="1"/>
    <n v="1"/>
  </r>
  <r>
    <s v="0399c2e1-8701-4117-a3cd-8840c709acfa"/>
    <d v="2022-04-11T00:00:00"/>
    <x v="355"/>
    <d v="2022-04-11T00:00:00"/>
    <n v="-0.00262325635468182"/>
    <n v="-0.00262325635468182"/>
    <x v="3"/>
    <n v="14120.94786729858"/>
    <n v="-37.04286622702169"/>
    <n v="-37.04286622702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3aea80e3700fe2936cc612f4ce74cefe7a693d365230eeed612121b05cbff3"/>
    <n v="1"/>
    <n v="1"/>
  </r>
  <r>
    <s v="f9c32453-ce2a-4c40-a01b-a5ac9eddb14e"/>
    <d v="2022-04-11T00:00:00"/>
    <x v="355"/>
    <d v="2022-04-11T00:00:00"/>
    <n v="-0.00150033060027768"/>
    <n v="-0.00150033060027768"/>
    <x v="3"/>
    <n v="14120.94786729858"/>
    <n v="-21.1860901902339"/>
    <n v="-21.186090190233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110b1d95d6b354d26b6dc5444cfa4878bd55fadcd317f86e135d8b9f87d10d1"/>
    <n v="1"/>
    <n v="1"/>
  </r>
  <r>
    <s v="ae62cded-9d90-4964-bb5e-16b7685b57e0"/>
    <d v="2022-04-11T00:00:00"/>
    <x v="355"/>
    <d v="2022-04-11T00:00:00"/>
    <n v="-0.005041405148862271"/>
    <n v="-0.005041405148862271"/>
    <x v="3"/>
    <n v="14120.94786729858"/>
    <n v="-71.18941928501476"/>
    <n v="-71.18941928501476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701d7ba2a94627ba8907e7760b8663b6b0cc6ed3b5d038d0cd3f7ac9e5835ddb"/>
    <n v="1"/>
    <n v="1"/>
  </r>
  <r>
    <s v="53093371-0dee-4f2d-9db5-635157488440"/>
    <d v="2022-04-11T00:00:00"/>
    <x v="355"/>
    <d v="2022-04-11T00:00:00"/>
    <n v="-0.00534724554259728"/>
    <n v="-0.00534724554259728"/>
    <x v="3"/>
    <n v="14120.94786729858"/>
    <n v="-75.5081755406609"/>
    <n v="-75.508175540660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f7029c77bfe88a69bfcfe46312dfd0af77cc9edb05723d10738346c8fc068b7"/>
    <n v="1"/>
    <n v="1"/>
  </r>
  <r>
    <s v="b6b8b9c8-a1f6-45c2-ae11-a2f1e391612e"/>
    <d v="2022-04-10T00:00:00"/>
    <x v="356"/>
    <d v="2022-04-10T00:00:00"/>
    <n v="0.03146925"/>
    <n v="0.03146925"/>
    <x v="3"/>
    <n v="15186.77098150782"/>
    <n v="477.916292709815"/>
    <n v="477.916292709815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5fa88a303ec7517616945b0a9726bae057f504f446df1465d4de17f994ab41f"/>
    <n v="1"/>
    <n v="1"/>
  </r>
  <r>
    <s v="04beed83-17bf-4979-abfb-c7b7e832d031"/>
    <d v="2022-04-09T00:00:00"/>
    <x v="357"/>
    <d v="2022-04-09T00:00:00"/>
    <n v="-0.003321660365738364"/>
    <n v="-0.003321660365738364"/>
    <x v="3"/>
    <n v="15463.09297912714"/>
    <n v="-51.36314308049376"/>
    <n v="-51.3631430804937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e24301fb4fdf14c5358faad623f891d684ed0748d1a7601cad16ef669b17349d"/>
    <n v="1"/>
    <n v="1"/>
  </r>
  <r>
    <s v="7cc9485e-78cb-436e-9db4-58da51547e99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1f04a2f7-f001-4d5c-8f44-e10b50412050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eeea965b576a3614ac1521d7bfa4dff52bc932738dd9f0edb54feb933800f27"/>
    <n v="1"/>
    <n v="1"/>
  </r>
  <r>
    <s v="06a214cf-9ad0-4f4e-b916-a804cbdedc6b"/>
    <d v="2022-04-09T00:00:00"/>
    <x v="357"/>
    <d v="2022-04-09T00:00:00"/>
    <n v="-0.001491904"/>
    <n v="-0.001491904"/>
    <x v="3"/>
    <n v="15463.09297912714"/>
    <n v="-23.06945026793169"/>
    <n v="-23.0694502679316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783183d5-ab4a-495b-97c1-334bc55db9cd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1a318c56-78c9-488c-9202-741fb98852d7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2f4236b2-7b2c-404c-94b9-8fd0151e2199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e497ef50-eee8-46e0-a095-711bd829cf82"/>
    <d v="2022-04-09T00:00:00"/>
    <x v="357"/>
    <d v="2022-04-09T00:00:00"/>
    <n v="-0.003021157930503551"/>
    <n v="-0.003021157930503551"/>
    <x v="3"/>
    <n v="15463.09297912714"/>
    <n v="-46.71644598400373"/>
    <n v="-46.71644598400373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943b33f951dbace60127ac91fa59ce1ecee12e3a5c1221bec8045da9c526de12"/>
    <n v="1"/>
    <n v="1"/>
  </r>
  <r>
    <s v="c67a5bd7-2ece-44a1-a5d8-0befce554491"/>
    <d v="2022-04-09T00:00:00"/>
    <x v="357"/>
    <d v="2022-04-09T00:00:00"/>
    <n v="-0.003435574304466395"/>
    <n v="-0.003435574304466395"/>
    <x v="3"/>
    <n v="15463.09297912714"/>
    <n v="-53.1246049066639"/>
    <n v="-53.1246049066639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244da079d72424dfbd787a901dec80374897766eefc5d8677a8d042938ec847e"/>
    <n v="1"/>
    <n v="1"/>
  </r>
  <r>
    <s v="ca5d1f08-b70a-49e1-b4a2-8cd48f553a5b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8bde5a16-ceb3-4364-bd42-37035a635b4e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2ed55b11-b509-4419-b2fb-52134932ff7d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3a61b964-9ab3-48e4-8961-2697a38e24b5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8b8a10a5-ae6b-4daa-b984-aeb949c0990c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6f9ab113-34c3-4d64-8290-e6ef2feb09dc"/>
    <d v="2022-04-08T00:00:00"/>
    <x v="358"/>
    <d v="2022-04-08T00:00:00"/>
    <n v="0"/>
    <n v="0"/>
    <x v="3"/>
    <n v="15146.67931688805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73aa98a4-9b3f-450b-9b44-bade6e97909e"/>
    <d v="2022-04-08T00:00:00"/>
    <x v="358"/>
    <d v="2022-04-08T00:00:00"/>
    <n v="0.135"/>
    <n v="0.135"/>
    <x v="3"/>
    <n v="15146.67931688805"/>
    <n v="2044.801707779887"/>
    <n v="2044.801707779887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da2ae328df15c63769a824cbcfb5543b8c34a79948f6775f34acef31025fc04a"/>
    <n v="1"/>
    <n v="1"/>
  </r>
  <r>
    <s v="a43fc1a8-2e2c-4dbd-9130-fc35e06b5ae3"/>
    <d v="2022-04-08T00:00:00"/>
    <x v="358"/>
    <d v="2022-04-08T00:00:00"/>
    <n v="-0.00376387023443508"/>
    <n v="-0.00376387023443508"/>
    <x v="3"/>
    <n v="15146.67931688805"/>
    <n v="-57.01013543136838"/>
    <n v="-57.0101354313683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a98705b589ee38954facf09b1b82f8e8c58fa412b9dd619d028bb8e5939ab3"/>
    <n v="1"/>
    <n v="1"/>
  </r>
  <r>
    <s v="85828ca3-cb47-474e-b8ae-f43966597d19"/>
    <d v="2022-04-08T00:00:00"/>
    <x v="358"/>
    <d v="2022-04-08T00:00:00"/>
    <n v="-213"/>
    <n v="-213"/>
    <x v="5"/>
    <n v="4.743358633776092"/>
    <n v="-1010.335388994308"/>
    <n v="-1010.335388994308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4819"/>
    <d v="2022-04-07T00:00:00"/>
    <x v="359"/>
    <d v="2022-04-07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820"/>
    <d v="2022-04-07T00:00:00"/>
    <x v="359"/>
    <d v="2022-04-07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1"/>
    <d v="2022-04-07T00:00:00"/>
    <x v="359"/>
    <d v="2022-04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2"/>
    <d v="2022-04-07T00:00:00"/>
    <x v="359"/>
    <d v="2022-04-07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4823"/>
    <d v="2022-04-07T00:00:00"/>
    <x v="359"/>
    <d v="2022-04-07T00:00:00"/>
    <n v="-3903.23"/>
    <n v="-3903.23"/>
    <x v="0"/>
    <n v="1"/>
    <n v="-3903.23"/>
    <n v="-3903.23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824"/>
    <d v="2022-04-07T00:00:00"/>
    <x v="359"/>
    <d v="2022-04-07T00:00:00"/>
    <n v="-177.42"/>
    <n v="-177.42"/>
    <x v="0"/>
    <n v="1"/>
    <n v="-177.42"/>
    <n v="-177.42"/>
    <n v="1"/>
    <m/>
    <s v="Cora"/>
    <s v="Henrique Geraldo Pinheiro Monteverde"/>
    <n v="100"/>
    <m/>
    <s v="Henrique Geraldo Pinheiro Monteverde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825"/>
    <d v="2022-04-07T00:00:00"/>
    <x v="359"/>
    <d v="2022-04-07T00:00:00"/>
    <n v="-5000"/>
    <n v="-5000"/>
    <x v="0"/>
    <n v="1"/>
    <n v="-5000"/>
    <n v="-5000"/>
    <n v="1"/>
    <m/>
    <s v="Cora"/>
    <s v="Eduardo de Borba Muniz 03151619061"/>
    <n v="100"/>
    <m/>
    <s v="Eduardo de Borba Muniz 03151619061"/>
    <m/>
    <s v="Criação de Landing Page Reserva X - Baixa por Conciliação"/>
    <m/>
    <s v="Cora"/>
    <m/>
    <x v="176"/>
    <s v="Serviços Pontuais"/>
    <s v="People"/>
    <s v="People"/>
    <s v="People"/>
    <x v="9"/>
    <m/>
    <m/>
    <n v="0"/>
    <n v="0"/>
  </r>
  <r>
    <s v="4826"/>
    <d v="2022-04-07T00:00:00"/>
    <x v="359"/>
    <d v="2022-04-07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 - Baixa por Conciliação"/>
    <m/>
    <s v="Cora"/>
    <m/>
    <x v="39"/>
    <s v="Despesas com Pessoal"/>
    <s v="People"/>
    <s v="People"/>
    <s v="People"/>
    <x v="9"/>
    <m/>
    <m/>
    <n v="0"/>
    <n v="0"/>
  </r>
  <r>
    <s v="4827"/>
    <d v="2022-04-07T00:00:00"/>
    <x v="359"/>
    <d v="2022-04-07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8"/>
    <d v="2022-04-07T00:00:00"/>
    <x v="359"/>
    <d v="2022-04-07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9"/>
    <d v="2022-04-07T00:00:00"/>
    <x v="359"/>
    <d v="2022-04-07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 Março"/>
    <m/>
    <s v="Cora"/>
    <m/>
    <x v="39"/>
    <s v="Despesas com Pessoal"/>
    <s v="People"/>
    <s v="People"/>
    <s v="People"/>
    <x v="9"/>
    <m/>
    <m/>
    <n v="0"/>
    <n v="0"/>
  </r>
  <r>
    <s v="4830"/>
    <d v="2022-04-07T00:00:00"/>
    <x v="359"/>
    <d v="2022-04-07T00:00:00"/>
    <n v="-10000"/>
    <n v="-10000"/>
    <x v="0"/>
    <n v="1"/>
    <n v="-10000"/>
    <n v="-10000"/>
    <n v="1"/>
    <m/>
    <s v="Cora"/>
    <s v="Smartalk Comunicacao Estrategica e Tecnologia Ltda."/>
    <n v="100"/>
    <m/>
    <s v="Smartalk Comunicacao Estrategica e Tecnologia Ltda."/>
    <m/>
    <s v="Preparação de Pitch Deck"/>
    <m/>
    <s v="Cora"/>
    <m/>
    <x v="124"/>
    <s v="Corporate/Societário"/>
    <s v="Legal"/>
    <s v="Operating Costs"/>
    <s v="Operating Costs"/>
    <x v="1"/>
    <m/>
    <m/>
    <n v="0"/>
    <n v="0"/>
  </r>
  <r>
    <s v="4831"/>
    <d v="2022-04-07T00:00:00"/>
    <x v="359"/>
    <d v="2022-04-07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32"/>
    <d v="2022-04-07T00:00:00"/>
    <x v="359"/>
    <d v="2022-04-07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783"/>
    <d v="2022-04-07T00:00:00"/>
    <x v="359"/>
    <d v="2022-04-07T00:00:00"/>
    <n v="100000"/>
    <n v="100000"/>
    <x v="0"/>
    <n v="1"/>
    <n v="100000"/>
    <n v="1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4"/>
    <d v="2022-04-07T00:00:00"/>
    <x v="359"/>
    <d v="2022-04-07T00:00:00"/>
    <n v="-100000"/>
    <n v="-100000"/>
    <x v="0"/>
    <n v="1"/>
    <n v="-100000"/>
    <n v="-1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7381203-f703-4408-bc4f-f6ca0feac5da"/>
    <d v="2022-04-07T00:00:00"/>
    <x v="359"/>
    <d v="2022-04-07T00:00:00"/>
    <n v="-0.1376915538977674"/>
    <n v="-0.1376915538977674"/>
    <x v="3"/>
    <n v="15473.31097268807"/>
    <n v="-2130.544231772795"/>
    <n v="-2130.544231772795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34ca206756581240c6d7d9f24ae8afa37c2ac9b8934246f80b2419d2b0d3689"/>
    <n v="1"/>
    <n v="1"/>
  </r>
  <r>
    <s v="5927dbe7-3357-4ac3-ae9c-3bcb02c16d02"/>
    <d v="2022-04-07T00:00:00"/>
    <x v="359"/>
    <d v="2022-04-07T00:00:00"/>
    <n v="-0.00280609904095276"/>
    <n v="-0.00280609904095276"/>
    <x v="3"/>
    <n v="15473.31097268807"/>
    <n v="-43.41964308082381"/>
    <n v="-43.4196430808238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f495937066249b9fdd694470e08c5071fdd0444c12af1721309fcc74b0051e0"/>
    <n v="1"/>
    <n v="1"/>
  </r>
  <r>
    <s v="dc4372bb-95b0-474b-b3b4-d45ef4843162"/>
    <d v="2022-04-07T00:00:00"/>
    <x v="359"/>
    <d v="2022-04-07T00:00:00"/>
    <n v="0.125"/>
    <n v="0.125"/>
    <x v="3"/>
    <n v="15473.31097268807"/>
    <n v="1934.163871586009"/>
    <n v="1934.163871586009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5bbf692575d64926c4c458256fd437007aeb5889acd1a703de67e354a967680a"/>
    <n v="1"/>
    <n v="1"/>
  </r>
  <r>
    <s v="e33813ce-2e28-4219-9d35-d0281124d04a"/>
    <d v="2022-04-07T00:00:00"/>
    <x v="359"/>
    <d v="2022-04-07T00:00:00"/>
    <n v="-0.00239655825386494"/>
    <n v="-0.00239655825386494"/>
    <x v="3"/>
    <n v="15473.31097268807"/>
    <n v="-37.08269112621453"/>
    <n v="-37.082691126214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d4962815f903e90467d2d318b54e173f2ee332b1688b8b889ffdfd5cd778a00"/>
    <n v="1"/>
    <n v="1"/>
  </r>
  <r>
    <s v="7f08ff8b-ebd7-4a0c-9971-a909febb3761"/>
    <d v="2022-04-07T00:00:00"/>
    <x v="359"/>
    <d v="2022-04-07T00:00:00"/>
    <n v="-0.004086896296469536"/>
    <n v="-0.004086896296469536"/>
    <x v="3"/>
    <n v="15473.31097268807"/>
    <n v="-63.23781730840031"/>
    <n v="-63.2378173084003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0389b39d8393ac062f72b61b8ed99d5ed649a9732c4fbc0b995494e4bf30a5"/>
    <n v="1"/>
    <n v="1"/>
  </r>
  <r>
    <s v="91ee075c-23ac-4b53-a135-de842bb94a9a"/>
    <d v="2022-04-07T00:00:00"/>
    <x v="359"/>
    <d v="2022-04-07T00:00:00"/>
    <n v="-0.1283504135069271"/>
    <n v="-0.1283504135069271"/>
    <x v="3"/>
    <n v="15473.31097268807"/>
    <n v="-1986.005861665787"/>
    <n v="-1986.005861665787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4fb57ae803310887facba021ab2ce152c3e34f9d5ccf70c55ecdb0cec8bed9b3"/>
    <n v="1"/>
    <n v="1"/>
  </r>
  <r>
    <s v="c57116e8-0c5f-4472-993e-4bef50acf0df"/>
    <d v="2022-04-07T00:00:00"/>
    <x v="359"/>
    <d v="2022-04-07T00:00:00"/>
    <n v="-0.1299136606824722"/>
    <n v="-0.1299136606824722"/>
    <x v="3"/>
    <n v="15473.31097268807"/>
    <n v="-2010.194471340172"/>
    <n v="-2010.194471340172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db63654bf6f6904d00bb5c1c27e41e8c522cacb4d9d8d5fe8f44a1faaaa455f"/>
    <n v="1"/>
    <n v="1"/>
  </r>
  <r>
    <s v="18c8293e-7151-46c9-b8cd-ea6c04c2d69f"/>
    <d v="2022-04-07T00:00:00"/>
    <x v="359"/>
    <d v="2022-04-07T00:00:00"/>
    <n v="-0.1278621943807605"/>
    <n v="-0.1278621943807605"/>
    <x v="3"/>
    <n v="15473.31097268807"/>
    <n v="-1978.451495303796"/>
    <n v="-1978.45149530379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1a7626c7e4c9d8e27a564cbbab9b1afe7abc76a4a918af672508f33b6f7c0fa"/>
    <n v="1"/>
    <n v="1"/>
  </r>
  <r>
    <s v="4833"/>
    <d v="2022-04-06T00:00:00"/>
    <x v="360"/>
    <d v="2022-04-06T00:00:00"/>
    <n v="-253"/>
    <n v="-253"/>
    <x v="0"/>
    <n v="1"/>
    <n v="-253"/>
    <n v="-253"/>
    <n v="1"/>
    <m/>
    <s v="Cora"/>
    <s v="Lumx Studios S/A"/>
    <n v="100"/>
    <s v="Conselho"/>
    <s v="Lumx Studios S/A"/>
    <m/>
    <s v="Certificado DigitalSafetopay Intermediacao de Negocios Ltda"/>
    <m/>
    <s v="Cora"/>
    <m/>
    <x v="124"/>
    <s v="Corporate/Societário"/>
    <s v="Legal"/>
    <s v="Operating Costs"/>
    <s v="Operating Costs"/>
    <x v="1"/>
    <m/>
    <m/>
    <n v="0"/>
    <n v="0"/>
  </r>
  <r>
    <s v="129975d0-6d38-4777-9683-08b5270e41bc"/>
    <d v="2022-04-06T00:00:00"/>
    <x v="360"/>
    <d v="2022-04-06T00:00:00"/>
    <n v="-0.006163849031841335"/>
    <n v="-0.006163849031841335"/>
    <x v="3"/>
    <n v="15075.68981921979"/>
    <n v="-92.92427609653816"/>
    <n v="-92.9242760965381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9086248aea8b2d984de9b8e6d0775497bf75a2c8cf18d08957603ff7c3b0c85d"/>
    <n v="1"/>
    <n v="1"/>
  </r>
  <r>
    <s v="822fc814-dad5-4a59-a195-52f1afdf524d"/>
    <d v="2022-04-06T00:00:00"/>
    <x v="360"/>
    <d v="2022-04-06T00:00:00"/>
    <n v="-0.00514965142043815"/>
    <n v="-0.00514965142043815"/>
    <x v="3"/>
    <n v="15075.68981921979"/>
    <n v="-77.63454749163014"/>
    <n v="-77.63454749163014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54f3b9fb711b1060ebf2d51ad4a217fb0d1d15482bcb8c1bb4740059f9559ba8"/>
    <n v="1"/>
    <n v="1"/>
  </r>
  <r>
    <s v="67681b8a-1d69-4807-8def-bc492875cb58"/>
    <d v="2022-04-05T00:00:00"/>
    <x v="361"/>
    <d v="2022-04-05T00:00:00"/>
    <n v="-0.14637496275385"/>
    <n v="-0.14637496275385"/>
    <x v="3"/>
    <n v="15970.37037037037"/>
    <n v="-2337.662368128153"/>
    <n v="-2337.662368128153"/>
    <n v="1"/>
    <m/>
    <s v="Ledger"/>
    <m/>
    <m/>
    <m/>
    <m/>
    <m/>
    <s v="Giveaway"/>
    <m/>
    <s v="Ledger"/>
    <m/>
    <x v="61"/>
    <s v="Blockchain"/>
    <s v="Technology &amp; Infrastructure"/>
    <s v="Operating Costs"/>
    <s v="Operating Costs"/>
    <x v="7"/>
    <m/>
    <s v="0x02f3ce29aeb25db78b7fd61f806a50c764d2f37d7c3c207146ce100cce93f6da"/>
    <n v="1"/>
    <n v="1"/>
  </r>
  <r>
    <s v="4834"/>
    <d v="2022-04-04T00:00:00"/>
    <x v="362"/>
    <d v="2022-04-04T00:00:00"/>
    <n v="-110.46"/>
    <n v="-110.46"/>
    <x v="0"/>
    <n v="1"/>
    <n v="-110.46"/>
    <n v="-110.46"/>
    <n v="1"/>
    <m/>
    <s v="Cora"/>
    <s v="Mercadolivre.com Atividades de Internet Ltda"/>
    <n v="100"/>
    <m/>
    <s v="Mercadolivre.com Atividades de Internet Ltda"/>
    <m/>
    <s v="Compra de Filtro de Linha e Kit Adaptador Tomada"/>
    <m/>
    <s v="Cora"/>
    <m/>
    <x v="63"/>
    <s v="Material de Uso e Consumo"/>
    <s v="Office"/>
    <s v="Administrative Costs"/>
    <s v="Administrative Costs"/>
    <x v="5"/>
    <m/>
    <m/>
    <n v="0"/>
    <n v="0"/>
  </r>
  <r>
    <s v="4835"/>
    <d v="2022-04-04T00:00:00"/>
    <x v="362"/>
    <d v="2022-04-04T00:00:00"/>
    <n v="-216"/>
    <n v="-216"/>
    <x v="0"/>
    <n v="1"/>
    <n v="-216"/>
    <n v="-216"/>
    <n v="1"/>
    <m/>
    <s v="Cora"/>
    <s v="Mercadolivre.com Atividades de Internet Ltda"/>
    <n v="100"/>
    <m/>
    <s v="Mercadolivre.com Atividades de Internet Ltda"/>
    <m/>
    <s v="Compra de Teclado e Mouse"/>
    <m/>
    <s v="Cora"/>
    <m/>
    <x v="63"/>
    <s v="Material de Uso e Consumo"/>
    <s v="Office"/>
    <s v="Administrative Costs"/>
    <s v="Administrative Costs"/>
    <x v="5"/>
    <m/>
    <m/>
    <n v="0"/>
    <n v="0"/>
  </r>
  <r>
    <s v="4836"/>
    <d v="2022-04-04T00:00:00"/>
    <x v="362"/>
    <d v="2022-04-04T00:00:00"/>
    <n v="-158.15"/>
    <n v="-158.15"/>
    <x v="0"/>
    <n v="1"/>
    <n v="-158.15"/>
    <n v="-158.1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7"/>
    <d v="2022-04-04T00:00:00"/>
    <x v="362"/>
    <d v="2022-04-04T00:00:00"/>
    <n v="-131.18"/>
    <n v="-131.18"/>
    <x v="0"/>
    <n v="1"/>
    <n v="-131.18"/>
    <n v="-131.18"/>
    <n v="1"/>
    <m/>
    <s v="Cora"/>
    <s v="Lumx Studios S/A"/>
    <n v="100"/>
    <s v="Conselho"/>
    <s v="Lumx Studios S/A"/>
    <m/>
    <s v="Análise de Ficha (para Poder Alugar).Assempar Ass Cadastral Ltda"/>
    <m/>
    <s v="Cora"/>
    <m/>
    <x v="124"/>
    <s v="Corporate/Societário"/>
    <s v="Legal"/>
    <s v="Operating Costs"/>
    <s v="Operating Costs"/>
    <x v="1"/>
    <m/>
    <m/>
    <n v="0"/>
    <n v="0"/>
  </r>
  <r>
    <s v="4838"/>
    <d v="2022-04-04T00:00:00"/>
    <x v="362"/>
    <d v="2022-04-04T00:00:00"/>
    <n v="-2755"/>
    <n v="-2755"/>
    <x v="0"/>
    <n v="1"/>
    <n v="-2755"/>
    <n v="-275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9"/>
    <d v="2022-04-04T00:00:00"/>
    <x v="362"/>
    <d v="2022-04-04T00:00:00"/>
    <n v="-288.39"/>
    <n v="-288.39"/>
    <x v="0"/>
    <n v="1"/>
    <n v="-288.39"/>
    <n v="-288.39"/>
    <n v="1"/>
    <m/>
    <s v="Cora"/>
    <s v="Bruno Leão Teixeira"/>
    <n v="100"/>
    <s v="Tecnologia"/>
    <s v="Bruno Leão Teixeira"/>
    <m/>
    <s v="Reembolso Bruno Leão Teixeira - Baixa por Conciliação"/>
    <m/>
    <s v="Cora"/>
    <m/>
    <x v="162"/>
    <s v="Outros"/>
    <s v="Others"/>
    <s v="Administrative Costs"/>
    <s v="Administrative Costs"/>
    <x v="5"/>
    <m/>
    <m/>
    <n v="0"/>
    <n v="0"/>
  </r>
  <r>
    <s v="4840"/>
    <d v="2022-04-04T00:00:00"/>
    <x v="362"/>
    <d v="2022-04-04T00:00:00"/>
    <n v="-6838.08"/>
    <n v="-6838.08"/>
    <x v="0"/>
    <n v="1"/>
    <n v="-6838.08"/>
    <n v="-6838.08"/>
    <n v="1"/>
    <m/>
    <s v="Cora"/>
    <s v="Gabriel Polverelli Nogueira"/>
    <n v="100"/>
    <s v="Tecnologia"/>
    <s v="Gabriel Polverelli Nogueira"/>
    <m/>
    <s v="Reembolso Gabriel Polvereli - Baixa por Conciliação"/>
    <m/>
    <s v="Cora"/>
    <m/>
    <x v="162"/>
    <s v="Outros"/>
    <s v="Others"/>
    <s v="Administrative Costs"/>
    <s v="Administrative Costs"/>
    <x v="5"/>
    <m/>
    <m/>
    <n v="0"/>
    <n v="0"/>
  </r>
  <r>
    <s v="81c961c5-d3fa-4d73-9dd9-acc1cb3ab677"/>
    <d v="2022-04-04T00:00:00"/>
    <x v="362"/>
    <d v="2022-04-04T00:00:00"/>
    <n v="-0.008486176992837354"/>
    <n v="-0.008486176992837354"/>
    <x v="3"/>
    <n v="16327.22634508349"/>
    <n v="-138.5557325664954"/>
    <n v="-138.5557325664954"/>
    <n v="1"/>
    <m/>
    <s v="Ledger"/>
    <s v="Contrato 55Unity"/>
    <m/>
    <m/>
    <m/>
    <m/>
    <s v="Envio de NFT 55Unity para Michel"/>
    <m/>
    <s v="Ledger"/>
    <m/>
    <x v="56"/>
    <s v="NFTs"/>
    <s v="Technology &amp; Infrastructure"/>
    <s v="Operating Costs"/>
    <s v="Operating Costs"/>
    <x v="7"/>
    <m/>
    <s v="0xea69fd0ab2bffb390f15249c740fd0d6a6e1a3f55f29a0d2eabec41a5bb87ce8"/>
    <n v="1"/>
    <n v="1"/>
  </r>
  <r>
    <s v="5927f332-9e02-4bf2-9fdc-107049319ae6"/>
    <d v="2022-04-04T00:00:00"/>
    <x v="362"/>
    <d v="2022-04-04T00:00:00"/>
    <n v="-1.016751484805763"/>
    <n v="-1.016751484805763"/>
    <x v="3"/>
    <n v="16327.22634508349"/>
    <n v="-16600.73162912341"/>
    <n v="-16600.73162912341"/>
    <n v="1"/>
    <m/>
    <s v="Ledger"/>
    <m/>
    <m/>
    <m/>
    <m/>
    <m/>
    <s v="Compra do nft premint, que da a tool de whitelist"/>
    <m/>
    <s v="Ledger"/>
    <m/>
    <x v="61"/>
    <s v="Blockchain"/>
    <s v="Technology &amp; Infrastructure"/>
    <s v="Operating Costs"/>
    <s v="Operating Costs"/>
    <x v="7"/>
    <m/>
    <s v="0x8a8631243b41692fe16972013011ae43d3b6064a07faf4741e878dfd65c1276b"/>
    <n v="1"/>
    <n v="1"/>
  </r>
  <r>
    <s v="72e0e2ca-593f-4f99-8845-12b0107d0b85"/>
    <d v="2022-04-03T00:00:00"/>
    <x v="363"/>
    <d v="2022-04-03T00:00:00"/>
    <n v="0.01939499999924925"/>
    <n v="0.01939499999924925"/>
    <x v="3"/>
    <n v="16560.83685942642"/>
    <n v="321.1974308761424"/>
    <n v="321.1974308761424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9993f73a602cde3840f3d6ab9c4eb0e680775a5052c49bf57ffc645a8937267"/>
    <n v="1"/>
    <n v="1"/>
  </r>
  <r>
    <s v="253ff11f-b92a-4cc7-94c8-73c2e6b78901"/>
    <d v="2022-04-02T00:00:00"/>
    <x v="364"/>
    <d v="2022-04-02T00:00:00"/>
    <n v="-0.002540875409166545"/>
    <n v="-0.002540875409166545"/>
    <x v="3"/>
    <n v="16202.63405456256"/>
    <n v="-41.16887443296243"/>
    <n v="-41.16887443296243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559a610d9027f4ebf7afc3567ce630a9aa4189a234244b00004168c2c46cc506"/>
    <n v="1"/>
    <n v="1"/>
  </r>
  <r>
    <s v="3851"/>
    <d v="2022-04-01T00:00:00"/>
    <x v="365"/>
    <d v="2022-04-01T00:00:00"/>
    <n v="-1404"/>
    <n v="-1404"/>
    <x v="0"/>
    <n v="1"/>
    <n v="-1404"/>
    <n v="-1404"/>
    <n v="1"/>
    <m/>
    <s v="Cora"/>
    <s v="Regus do Brasil Ltda"/>
    <n v="100"/>
    <m/>
    <s v="Regus do Brasil Ltda"/>
    <m/>
    <s v="Serviços Abril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2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3"/>
    <d v="2022-04-01T00:00:00"/>
    <x v="365"/>
    <d v="2022-04-01T00:00:00"/>
    <n v="-1800"/>
    <n v="-1800"/>
    <x v="0"/>
    <n v="1"/>
    <n v="-1800"/>
    <n v="-1800"/>
    <n v="1"/>
    <m/>
    <s v="Cora"/>
    <s v="Regus do Brasil Ltda"/>
    <n v="100"/>
    <m/>
    <s v="Regus do Brasil Ltda"/>
    <m/>
    <s v="Taxa Única de Ativação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4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4844"/>
    <d v="2022-04-01T00:00:00"/>
    <x v="365"/>
    <d v="2022-04-01T00:00:00"/>
    <n v="-7472.39"/>
    <n v="-7472.39"/>
    <x v="0"/>
    <n v="1"/>
    <n v="-7472.39"/>
    <n v="-7472.39"/>
    <n v="1"/>
    <m/>
    <s v="Cora"/>
    <s v="Magazine Luiza"/>
    <n v="100"/>
    <m/>
    <s v="Magazine Luiza"/>
    <m/>
    <s v="Compra de Monitores"/>
    <m/>
    <s v="Cora"/>
    <m/>
    <x v="63"/>
    <s v="Material de Uso e Consumo"/>
    <s v="Office"/>
    <s v="Administrative Costs"/>
    <s v="Administrative Costs"/>
    <x v="5"/>
    <m/>
    <m/>
    <n v="0"/>
    <n v="0"/>
  </r>
  <r>
    <s v="57f5d002-34f3-4bc0-a9d7-cce703f0847a"/>
    <d v="2022-04-01T00:00:00"/>
    <x v="365"/>
    <d v="2022-04-01T00:00:00"/>
    <n v="-0.2622717780886478"/>
    <n v="-0.2622717780886478"/>
    <x v="3"/>
    <n v="16262.21176470588"/>
    <n v="-4265.119195183539"/>
    <n v="-4265.11919518353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1f2fe0affa98256972702547c8955cae28dd0526c5428230090c64b07ba6e257"/>
    <n v="1"/>
    <n v="1"/>
  </r>
  <r>
    <s v="feaef120-3e85-43e5-81e9-d6f5e0418bc0"/>
    <d v="2022-03-31T00:00:00"/>
    <x v="366"/>
    <d v="2022-03-31T00:00:00"/>
    <n v="0.015"/>
    <n v="0.015"/>
    <x v="3"/>
    <n v="15699.56958393113"/>
    <n v="235.493543758967"/>
    <n v="235.493543758967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6c2a4307-1cb1-4a91-9297-acc50bc271c7"/>
    <d v="2022-03-31T00:00:00"/>
    <x v="366"/>
    <d v="2022-03-31T00:00:00"/>
    <n v="-0.0026994401671072"/>
    <n v="-0.0026994401671072"/>
    <x v="3"/>
    <n v="15699.56958393113"/>
    <n v="-42.38004874115818"/>
    <n v="-42.3800487411581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ad51cb27d77e608a88752679bcb4c6a6878454b80fa8a17661c14cc9b05c5c6"/>
    <n v="1"/>
    <n v="1"/>
  </r>
  <r>
    <s v="6d77367b-1cab-402c-a711-442fe0b92f04"/>
    <d v="2022-03-31T00:00:00"/>
    <x v="366"/>
    <d v="2022-03-31T00:00:00"/>
    <n v="-0.1567489505817112"/>
    <n v="-0.1567489505817112"/>
    <x v="3"/>
    <n v="15699.56958393113"/>
    <n v="-2460.891056865757"/>
    <n v="-2460.891056865757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9465e8dcf968171eb7c5d1bb4aa5a4af6a7e3862a708581877c06717cae8ccf1"/>
    <n v="1"/>
    <n v="1"/>
  </r>
  <r>
    <s v="c0fb37a4-b9da-4e22-8e61-f2f2df6dd36e"/>
    <d v="2022-03-31T00:00:00"/>
    <x v="366"/>
    <d v="2022-03-31T00:00:00"/>
    <n v="-0.004240147864633993"/>
    <n v="-0.004240147864633993"/>
    <x v="3"/>
    <n v="15699.56958393113"/>
    <n v="-66.56849644697837"/>
    <n v="-66.56849644697837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4846"/>
    <d v="2022-03-30T00:00:00"/>
    <x v="367"/>
    <d v="2022-03-30T00:00:00"/>
    <n v="-176.91"/>
    <n v="-176.91"/>
    <x v="0"/>
    <n v="1"/>
    <n v="-176.91"/>
    <n v="-176.91"/>
    <n v="1"/>
    <m/>
    <s v="Cora"/>
    <s v="Caio Barbosa Zacarias"/>
    <n v="100"/>
    <s v="Comercial"/>
    <s v="Caio Barbosa Zacarias"/>
    <m/>
    <s v="Despesa Ônibus Caio Barbosa | BuserBuser Brasil Tecnologia Ltda"/>
    <m/>
    <s v="Cora"/>
    <m/>
    <x v="112"/>
    <s v="Despesa Comercial"/>
    <s v="Comercial"/>
    <s v="Operating Costs"/>
    <s v="Operating Costs"/>
    <x v="6"/>
    <m/>
    <m/>
    <n v="0"/>
    <n v="0"/>
  </r>
  <r>
    <s v="7ef77bb0-288f-4ef7-972e-345288fa4f32"/>
    <d v="2022-03-30T00:00:00"/>
    <x v="367"/>
    <d v="2022-03-30T00:00:00"/>
    <n v="-0.006883608408539982"/>
    <n v="-0.006883608408539982"/>
    <x v="3"/>
    <n v="16282.39538239538"/>
    <n v="-112.0816337654294"/>
    <n v="-112.0816337654294"/>
    <n v="1"/>
    <m/>
    <s v="55Unity"/>
    <m/>
    <m/>
    <m/>
    <m/>
    <m/>
    <s v="Sem Histórico"/>
    <m/>
    <s v="55Unity"/>
    <m/>
    <x v="66"/>
    <s v="NFTs"/>
    <s v="Technology &amp; Infrastructure"/>
    <s v="Operating Costs"/>
    <s v="Operating Costs"/>
    <x v="7"/>
    <m/>
    <s v="0xd2ec5c041ee4f205176b8fd022f32b3ed0bb0509fbd1054c37411187298f227e"/>
    <n v="1"/>
    <n v="1"/>
  </r>
  <r>
    <s v="66538b3f-d6d8-48e8-8f1d-e30d722e2f80"/>
    <d v="2022-03-30T00:00:00"/>
    <x v="367"/>
    <d v="2022-03-30T00:00:00"/>
    <n v="-0.002156272111163776"/>
    <n v="-0.002156272111163776"/>
    <x v="3"/>
    <n v="16282.39538239538"/>
    <n v="-35.10927506600101"/>
    <n v="-35.10927506600101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c55e06a746c119be437eda4b4b6cd45df2c9a09dc709f40362fa4a8c036df1d8"/>
    <n v="1"/>
    <n v="1"/>
  </r>
  <r>
    <s v="c6e29eb4-fa26-46c5-804a-b77d339ffe61"/>
    <d v="2022-03-30T00:00:00"/>
    <x v="367"/>
    <d v="2022-03-30T00:00:00"/>
    <n v="-0.1617977408261991"/>
    <n v="-0.1617977408261991"/>
    <x v="3"/>
    <n v="16282.39538239538"/>
    <n v="-2634.454788110509"/>
    <n v="-2634.454788110509"/>
    <n v="1"/>
    <m/>
    <s v="Ledger"/>
    <m/>
    <m/>
    <m/>
    <m/>
    <m/>
    <s v="Criação do contrato da ReservaX, deploy na mainnet ( Reembolsado)"/>
    <m/>
    <s v="Ledger"/>
    <m/>
    <x v="61"/>
    <s v="Blockchain"/>
    <s v="Technology &amp; Infrastructure"/>
    <s v="Operating Costs"/>
    <s v="Operating Costs"/>
    <x v="7"/>
    <m/>
    <s v="0x4265e64a993693c72ca72541547c989673fedff751b00813bb841ae47081a7b8"/>
    <n v="1"/>
    <n v="1"/>
  </r>
  <r>
    <s v="d1beb023-c248-4509-a5cc-14f274b77d5a"/>
    <d v="2022-03-30T00:00:00"/>
    <x v="367"/>
    <d v="2022-03-30T00:00:00"/>
    <n v="-0.00147001761318136"/>
    <n v="-0.00147001761318136"/>
    <x v="3"/>
    <n v="16282.39538239538"/>
    <n v="-23.93540799690406"/>
    <n v="-23.9354079969040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7369513e559bd00ebcc8da0221513fb65e68ba3065fad332d5f8ed96f4b3a2c"/>
    <n v="1"/>
    <n v="1"/>
  </r>
  <r>
    <s v="08381bd1-e1c8-4e01-a70c-1224e73a1fc4"/>
    <d v="2022-03-29T00:00:00"/>
    <x v="368"/>
    <d v="2022-03-29T00:00:00"/>
    <n v="0.3366243177808889"/>
    <n v="0.3366243177808889"/>
    <x v="3"/>
    <n v="16311.69702780441"/>
    <n v="5490.913883833212"/>
    <n v="5490.91388383321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2283517ce1a756aebf43450b2ed607847c36f9c563c35c4b44a91f55adc8bb5"/>
    <n v="1"/>
    <n v="1"/>
  </r>
  <r>
    <s v="398"/>
    <d v="2022-03-28T00:00:00"/>
    <x v="369"/>
    <d v="2022-03-28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847"/>
    <d v="2022-03-28T00:00:00"/>
    <x v="369"/>
    <d v="2022-03-28T00:00:00"/>
    <n v="-5692.95"/>
    <n v="-5692.95"/>
    <x v="0"/>
    <n v="1"/>
    <n v="-5692.95"/>
    <n v="-5692.95"/>
    <n v="1"/>
    <m/>
    <s v="Cora"/>
    <s v="Lumx Studios S/A"/>
    <n v="100"/>
    <s v="Conselho"/>
    <s v="Lumx Studios S/A"/>
    <m/>
    <s v="Compra Equipamento Pc Bruno Leão"/>
    <m/>
    <s v="Cora"/>
    <m/>
    <x v="63"/>
    <s v="Material de Uso e Consumo"/>
    <s v="Office"/>
    <s v="Administrative Costs"/>
    <s v="Administrative Costs"/>
    <x v="5"/>
    <m/>
    <m/>
    <n v="0"/>
    <n v="0"/>
  </r>
  <r>
    <s v="0f022795-c629-48a5-a8ee-932738fe2f44"/>
    <d v="2022-03-26T00:00:00"/>
    <x v="370"/>
    <d v="2022-03-26T00:00:00"/>
    <n v="-0.003570566025012147"/>
    <n v="-0.003570566025012147"/>
    <x v="3"/>
    <n v="15047.15447154472"/>
    <n v="-53.72685852920717"/>
    <n v="-53.72685852920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080196de606a2d29a2f3f8f4d4c1aabb8bea501ed7521151bcb1adebc6bd29"/>
    <n v="1"/>
    <n v="1"/>
  </r>
  <r>
    <s v="1a51d0ad-44bb-4bec-9621-a13e82a762df"/>
    <d v="2022-03-26T00:00:00"/>
    <x v="370"/>
    <d v="2022-03-26T00:00:00"/>
    <n v="-0.00614764612028364"/>
    <n v="-0.00614764612028364"/>
    <x v="3"/>
    <n v="15047.15447154472"/>
    <n v="-92.5045808083005"/>
    <n v="-92.504580808300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314b740688b96cb003215679116200aa49f2c0c3b0666b1b23c7d7af45ff61d9"/>
    <n v="1"/>
    <n v="1"/>
  </r>
  <r>
    <s v="e6ef0ef8-e393-4f16-9ad4-385d16417b6a"/>
    <d v="2022-03-26T00:00:00"/>
    <x v="370"/>
    <d v="2022-03-26T00:00:00"/>
    <n v="-0.007228736193222945"/>
    <n v="-0.007228736193222945"/>
    <x v="3"/>
    <n v="15047.15447154472"/>
    <n v="-108.7719101334718"/>
    <n v="-108.77191013347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fa742e2c806e912ddb0540c28be47a0e76f4e50d043f23c83328d0e87575c4b"/>
    <n v="1"/>
    <n v="1"/>
  </r>
  <r>
    <s v="ec4881fd-373e-4a66-973a-137a67b6a4c2"/>
    <d v="2022-03-26T00:00:00"/>
    <x v="370"/>
    <d v="2022-03-26T00:00:00"/>
    <n v="-0.007039261216895991"/>
    <n v="-0.007039261216895991"/>
    <x v="3"/>
    <n v="15047.15447154472"/>
    <n v="-105.9208508961878"/>
    <n v="-105.92085089618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b8ab7087c728f9a54d073764fe30521bbcf7279a196fe80173524e5a23a5901"/>
    <n v="1"/>
    <n v="1"/>
  </r>
  <r>
    <s v="3024e063-0fbe-420f-9f6b-2d5e4e48041a"/>
    <d v="2022-03-25T00:00:00"/>
    <x v="371"/>
    <d v="2022-03-25T00:00:00"/>
    <n v="0.8"/>
    <n v="0.8"/>
    <x v="3"/>
    <n v="14837.6673040153"/>
    <n v="11870.13384321224"/>
    <n v="11870.1338432122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2ee0ce4e-57da-4a2b-bd70-cbbb0580bdd0"/>
    <d v="2022-03-25T00:00:00"/>
    <x v="371"/>
    <d v="2022-03-25T00:00:00"/>
    <n v="-0.2402685507548027"/>
    <n v="-0.2402685507548027"/>
    <x v="3"/>
    <n v="14837.6673040153"/>
    <n v="-3565.024819717677"/>
    <n v="-3565.024819717677"/>
    <n v="1"/>
    <m/>
    <s v="Ledger"/>
    <m/>
    <m/>
    <m/>
    <m/>
    <m/>
    <s v="Criação do contrato do 55unity - Toxic Power, deploy na mainnet"/>
    <m/>
    <s v="Ledger"/>
    <m/>
    <x v="61"/>
    <s v="Blockchain"/>
    <s v="Technology &amp; Infrastructure"/>
    <s v="Operating Costs"/>
    <s v="Operating Costs"/>
    <x v="7"/>
    <m/>
    <s v="0x755a3e96ea12b7f0acb4cbb6cf58aa4b1494b661c6d38022421f49f9cb7efc45"/>
    <n v="1"/>
    <n v="1"/>
  </r>
  <r>
    <s v="282001bf-93da-461b-a216-59b64b635433"/>
    <d v="2022-03-25T00:00:00"/>
    <x v="371"/>
    <d v="2022-03-25T00:00:00"/>
    <n v="-0.8464470548456206"/>
    <n v="-0.8464470548456206"/>
    <x v="3"/>
    <n v="14837.6673040153"/>
    <n v="-12559.29979026291"/>
    <n v="-12559.29979026291"/>
    <n v="1"/>
    <m/>
    <s v="55Unity"/>
    <m/>
    <m/>
    <m/>
    <m/>
    <m/>
    <s v="Compra de vários nft diferentes para loja do 55"/>
    <m/>
    <s v="55Unity"/>
    <m/>
    <x v="166"/>
    <s v="Blockchain"/>
    <s v="Technology &amp; Infrastructure"/>
    <s v="Operating Costs"/>
    <s v="Operating Costs"/>
    <x v="7"/>
    <m/>
    <s v="0xd1863933016b1928fe1dbee99978f9c17280c1e96e38e35ddbe64bb1deb0e38a"/>
    <n v="1"/>
    <n v="1"/>
  </r>
  <r>
    <s v="0eb16755-14e4-4608-9e75-a84ebbdd5124"/>
    <d v="2022-03-25T00:00:00"/>
    <x v="371"/>
    <d v="2022-03-25T00:00:00"/>
    <n v="-0.002212301652694784"/>
    <n v="-0.002212301652694784"/>
    <x v="3"/>
    <n v="14837.6673040153"/>
    <n v="-32.8253958988084"/>
    <n v="-32.8253958988084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69bd6179870013cce62176b9d08399b2c623243f30b75bf957a2e8bd1df740e"/>
    <n v="1"/>
    <n v="1"/>
  </r>
  <r>
    <s v="186ea0db-b4d6-4ec4-84b3-b4232c16315f"/>
    <d v="2022-03-25T00:00:00"/>
    <x v="371"/>
    <d v="2022-03-25T00:00:00"/>
    <n v="0.1"/>
    <n v="0.1"/>
    <x v="3"/>
    <n v="14837.6673040153"/>
    <n v="1483.76673040153"/>
    <n v="1483.76673040153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0ba1242b-6aad-4029-bffc-217a385ff488"/>
    <d v="2022-03-25T00:00:00"/>
    <x v="371"/>
    <d v="2022-03-25T00:00:00"/>
    <n v="-0.004868812489592683"/>
    <n v="-0.004868812489592683"/>
    <x v="3"/>
    <n v="14837.6673040153"/>
    <n v="-72.24181988621068"/>
    <n v="-72.24181988621068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618efb8e6029d140459397cc01fd2a9c480ec784a09311ebab13a643a98c16ff"/>
    <n v="1"/>
    <n v="1"/>
  </r>
  <r>
    <s v="7af0684d-5094-49b2-a7f4-c7493fa9b007"/>
    <d v="2022-03-25T00:00:00"/>
    <x v="371"/>
    <d v="2022-03-25T00:00:00"/>
    <n v="-0.003506552194005822"/>
    <n v="-0.003506552194005822"/>
    <x v="3"/>
    <n v="14837.6673040153"/>
    <n v="-52.02905483882328"/>
    <n v="-52.0290548388232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ccbebf549c192ae6af6bdf1687c67a3d622bc7cc857f3efef4e5416f27900b"/>
    <n v="1"/>
    <n v="1"/>
  </r>
  <r>
    <s v="ded0b188-bfdc-47f7-bc64-11a3de9c46f6"/>
    <d v="2022-03-25T00:00:00"/>
    <x v="371"/>
    <d v="2022-03-25T00:00:00"/>
    <n v="-0.070734230315161"/>
    <n v="-0.070734230315161"/>
    <x v="3"/>
    <n v="14837.6673040153"/>
    <n v="-1049.530976421952"/>
    <n v="-1049.530976421952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60495c05283472a6d5d8023e0012fcf9cbcb99d2371b5c3cf5166d78f9ff61f6"/>
    <n v="1"/>
    <n v="1"/>
  </r>
  <r>
    <s v="82b2a7e4-de88-481f-b9a6-e8b3963df175"/>
    <d v="2022-03-25T00:00:00"/>
    <x v="371"/>
    <d v="2022-03-25T00:00:00"/>
    <n v="-0.100953116721844"/>
    <n v="-0.100953116721844"/>
    <x v="3"/>
    <n v="14837.6673040153"/>
    <n v="-1497.908759222145"/>
    <n v="-1497.908759222145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2f923afe-236a-4489-b1b6-c598355d7a62"/>
    <d v="2022-03-25T00:00:00"/>
    <x v="371"/>
    <d v="2022-03-25T00:00:00"/>
    <n v="-0.8010083883615681"/>
    <n v="-0.8010083883615681"/>
    <x v="3"/>
    <n v="14837.6673040153"/>
    <n v="-11885.09597423443"/>
    <n v="-11885.09597423443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4848"/>
    <d v="2022-03-24T00:00:00"/>
    <x v="372"/>
    <d v="2022-03-24T00:00:00"/>
    <n v="-689"/>
    <n v="-689"/>
    <x v="0"/>
    <n v="1"/>
    <n v="-689"/>
    <n v="-689"/>
    <n v="1"/>
    <m/>
    <s v="Cora"/>
    <s v="Lumx Studios S/A"/>
    <n v="100"/>
    <s v="Conselho"/>
    <s v="Lumx Studios S/A"/>
    <m/>
    <s v="Compensação por Emissão de Carbono - Moss(Ebanx)"/>
    <m/>
    <s v="Cora"/>
    <m/>
    <x v="178"/>
    <s v="Compensação Carbono"/>
    <s v="Others"/>
    <s v="Administrative Costs"/>
    <s v="Administrative Costs"/>
    <x v="5"/>
    <m/>
    <m/>
    <n v="0"/>
    <n v="0"/>
  </r>
  <r>
    <s v="4849"/>
    <d v="2022-03-24T00:00:00"/>
    <x v="372"/>
    <d v="2022-03-24T00:00:00"/>
    <n v="-285"/>
    <n v="-285"/>
    <x v="0"/>
    <n v="1"/>
    <n v="-285"/>
    <n v="-285"/>
    <n v="1"/>
    <m/>
    <s v="Cora"/>
    <s v="Lumx Studios S/A"/>
    <n v="100"/>
    <s v="Lumx"/>
    <s v="Lumx Studios S/A"/>
    <m/>
    <s v="Alteração Contratual CnpjCoplan Proc de Dados Ltda Epp"/>
    <m/>
    <s v="Cora"/>
    <m/>
    <x v="142"/>
    <s v="Corporate/Societário"/>
    <s v="Legal"/>
    <s v="Operating Costs"/>
    <s v="Operating Costs"/>
    <x v="1"/>
    <m/>
    <m/>
    <n v="0"/>
    <n v="0"/>
  </r>
  <r>
    <s v="b6247d9f-da6b-48a5-bae7-b932141946aa"/>
    <d v="2022-03-24T00:00:00"/>
    <x v="372"/>
    <d v="2022-03-24T00:00:00"/>
    <n v="-0.00347861907683"/>
    <n v="-0.00347861907683"/>
    <x v="3"/>
    <n v="15067.03775411423"/>
    <n v="-52.41248496277959"/>
    <n v="-52.41248496277959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1b015638a10254e7a904bbb50afea4c32cb4200478041d924dec307b22e4310"/>
    <n v="1"/>
    <n v="1"/>
  </r>
  <r>
    <s v="43deed44-e833-4e07-8a99-79fa9396023e"/>
    <d v="2022-03-24T00:00:00"/>
    <x v="372"/>
    <d v="2022-03-24T00:00:00"/>
    <n v="-0.007885636031290999"/>
    <n v="-0.007885636031290999"/>
    <x v="3"/>
    <n v="15067.03775411423"/>
    <n v="-118.813175798665"/>
    <n v="-118.813175798665"/>
    <n v="1"/>
    <m/>
    <s v="Helper"/>
    <s v="Gabriela Leão"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ccb11edb0e84ad060aef9cd3f2d4957380d6cfc329407196462bbcc4f770062"/>
    <n v="1"/>
    <n v="1"/>
  </r>
  <r>
    <s v="4850"/>
    <d v="2022-03-23T00:00:00"/>
    <x v="373"/>
    <d v="2022-03-23T00:00:00"/>
    <n v="-393.2"/>
    <n v="-393.2"/>
    <x v="0"/>
    <n v="1"/>
    <n v="-393.2"/>
    <n v="-393.2"/>
    <n v="1"/>
    <m/>
    <s v="Cora"/>
    <s v="Lumx Studios S/A"/>
    <n v="100"/>
    <s v="Conselho"/>
    <s v="Lumx Studios S/A"/>
    <m/>
    <s v="Decolar.com | Hospedagem Eduardo e Guilherme"/>
    <m/>
    <s v="Cora"/>
    <m/>
    <x v="84"/>
    <s v="Despesa Comercial"/>
    <s v="Comercial"/>
    <s v="Operating Costs"/>
    <s v="Operating Costs"/>
    <x v="6"/>
    <m/>
    <m/>
    <n v="0"/>
    <n v="0"/>
  </r>
  <r>
    <s v="4851"/>
    <d v="2022-03-23T00:00:00"/>
    <x v="373"/>
    <d v="2022-03-23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lteração Contrato SocialPm Rio de Janeiro"/>
    <m/>
    <s v="Cora"/>
    <m/>
    <x v="142"/>
    <s v="Corporate/Societário"/>
    <s v="Legal"/>
    <s v="Operating Costs"/>
    <s v="Operating Costs"/>
    <x v="1"/>
    <m/>
    <m/>
    <n v="0"/>
    <n v="0"/>
  </r>
  <r>
    <s v="4852"/>
    <d v="2022-03-23T00:00:00"/>
    <x v="373"/>
    <d v="2022-03-23T00:00:00"/>
    <n v="-414.38"/>
    <n v="-414.38"/>
    <x v="0"/>
    <n v="1"/>
    <n v="-414.38"/>
    <n v="-414.38"/>
    <n v="1"/>
    <m/>
    <s v="Cora"/>
    <s v="Lumx Studios S/A"/>
    <n v="100"/>
    <s v="Conselho"/>
    <s v="Lumx Studios S/A"/>
    <m/>
    <s v="Buser. Vinda de Eduardo e Guilherme para O Rio"/>
    <m/>
    <s v="Cora"/>
    <m/>
    <x v="112"/>
    <s v="Despesa Comercial"/>
    <s v="Comercial"/>
    <s v="Operating Costs"/>
    <s v="Operating Costs"/>
    <x v="6"/>
    <m/>
    <m/>
    <n v="0"/>
    <n v="0"/>
  </r>
  <r>
    <s v="51f02d3b-7562-4e66-abb0-b01368bf27ba"/>
    <d v="2022-03-20T00:00:00"/>
    <x v="374"/>
    <d v="2022-03-20T00:00:00"/>
    <n v="-0.09044854063610906"/>
    <n v="-0.09044854063610906"/>
    <x v="3"/>
    <n v="14465.41961577351"/>
    <n v="-1308.376093935659"/>
    <n v="-1308.376093935659"/>
    <n v="1"/>
    <m/>
    <s v="Ledger"/>
    <m/>
    <m/>
    <m/>
    <m/>
    <m/>
    <s v="Criação do contrato do 55unity - Survive, deploy na mainnet"/>
    <m/>
    <s v="Ledger"/>
    <m/>
    <x v="61"/>
    <s v="Blockchain"/>
    <s v="Technology &amp; Infrastructure"/>
    <s v="Operating Costs"/>
    <s v="Operating Costs"/>
    <x v="7"/>
    <m/>
    <s v="0xf01c3a474106d3fc50bde09928e9e43703ba4cfdf329af58f8650668fc259bfa"/>
    <n v="1"/>
    <n v="1"/>
  </r>
  <r>
    <s v="a322ecc3-ae4c-4769-9c4e-3f7f0eda1231"/>
    <d v="2022-03-20T00:00:00"/>
    <x v="374"/>
    <d v="2022-03-20T00:00:00"/>
    <n v="0.002625"/>
    <n v="0.002625"/>
    <x v="2"/>
    <n v="14519.16076845298"/>
    <n v="38.11279701718907"/>
    <n v="38.11279701718907"/>
    <n v="1"/>
    <m/>
    <m/>
    <s v="Ledger"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1a4a6b1a5b3a30dfe0676e9c700f6816fb0cdaa990e5cb6b63930faa5fe7709a"/>
    <n v="1"/>
    <n v="1"/>
  </r>
  <r>
    <s v="24154dec-714e-4c42-b9be-cece9ecb400b"/>
    <d v="2022-03-18T00:00:00"/>
    <x v="375"/>
    <d v="2022-03-18T00:00:00"/>
    <n v="0.0506924999925"/>
    <n v="0.0506924999925"/>
    <x v="3"/>
    <n v="14832.67776096823"/>
    <n v="751.9055172866368"/>
    <n v="751.9055172866368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a50b7535c3fff619a8da8d20f787a50fe712a0d066421fa06e8924a6bfa553c"/>
    <n v="1"/>
    <n v="1"/>
  </r>
  <r>
    <s v="4853"/>
    <d v="2022-03-14T00:00:00"/>
    <x v="376"/>
    <d v="2022-03-14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e59ce2eb-5bde-459e-ae44-af4793395f64"/>
    <d v="2022-03-14T00:00:00"/>
    <x v="376"/>
    <d v="2022-03-14T00:00:00"/>
    <n v="-0.600557846251179"/>
    <n v="-0.600557846251179"/>
    <x v="3"/>
    <n v="13241.95196729688"/>
    <n v="-7952.558153641378"/>
    <n v="-7952.55815364137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f87dffce42ced55b877daaf2430e5150880c6330642308328a35c2b7149a226a"/>
    <n v="1"/>
    <n v="1"/>
  </r>
  <r>
    <s v="4854"/>
    <d v="2022-03-13T00:00:00"/>
    <x v="377"/>
    <d v="2022-03-13T00:00:00"/>
    <n v="-2097.55"/>
    <n v="-2097.55"/>
    <x v="0"/>
    <n v="1"/>
    <n v="-2097.55"/>
    <n v="-2097.55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2aafa00e-1da1-45ef-b4d5-b385c1c2dce7"/>
    <d v="2022-03-13T00:00:00"/>
    <x v="377"/>
    <d v="2022-03-13T00:00:00"/>
    <n v="0.05045025"/>
    <n v="0.05045025"/>
    <x v="3"/>
    <n v="12840.9693877551"/>
    <n v="647.8301158545919"/>
    <n v="647.8301158545919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a5dd109201f59df5f4f26e74620200b307ce67621864f1ca676332ace3994701"/>
    <n v="1"/>
    <n v="1"/>
  </r>
  <r>
    <s v="4855"/>
    <d v="2022-03-10T00:00:00"/>
    <x v="378"/>
    <d v="2022-03-10T00:00:00"/>
    <n v="-6000"/>
    <n v="-6000"/>
    <x v="0"/>
    <n v="1"/>
    <n v="-6000"/>
    <n v="-6000"/>
    <n v="1"/>
    <m/>
    <s v="Cora"/>
    <s v="Lumx Studios S/A"/>
    <n v="100"/>
    <s v="Conselho"/>
    <s v="Lumx Studios S/A"/>
    <m/>
    <s v="CoworkingBathalzar Servicos de Vendas Ltda"/>
    <m/>
    <s v="Cora"/>
    <m/>
    <x v="6"/>
    <s v="Despesas de Escritório"/>
    <s v="Office"/>
    <s v="Administrative Costs"/>
    <s v="Administrative Costs"/>
    <x v="4"/>
    <m/>
    <m/>
    <n v="0"/>
    <n v="0"/>
  </r>
  <r>
    <s v="d0de345a-cab5-40e7-89a0-f6789019f811"/>
    <d v="2022-03-10T00:00:00"/>
    <x v="378"/>
    <d v="2022-03-10T00:00:00"/>
    <n v="-0.002018559687996267"/>
    <n v="-0.002018559687996267"/>
    <x v="3"/>
    <n v="13174.94949494949"/>
    <n v="-26.59442194189182"/>
    <n v="-26.5944219418918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34643d552895489afa838cd7cf6a25ad4bcbb26874f66a22ba32832c1863eb"/>
    <n v="1"/>
    <n v="1"/>
  </r>
  <r>
    <s v="f160725c-27af-4a9c-9a5c-1bd0940efaa0"/>
    <d v="2022-03-10T00:00:00"/>
    <x v="378"/>
    <d v="2022-03-10T00:00:00"/>
    <n v="-0.001443494316562857"/>
    <n v="-0.001443494316562857"/>
    <x v="3"/>
    <n v="13174.94949494949"/>
    <n v="-19.01796471696228"/>
    <n v="-19.017964716962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1d13e1e6d43bd42a240d727ccb292ab25e8dae38527071a3d0c135646d35f72"/>
    <n v="1"/>
    <n v="1"/>
  </r>
  <r>
    <s v="630294bf-6fff-4d5a-9e2a-563a5ec612fc"/>
    <d v="2022-03-10T00:00:00"/>
    <x v="378"/>
    <d v="2022-03-10T00:00:00"/>
    <n v="-0.00100629613796634"/>
    <n v="-0.00100629613796634"/>
    <x v="3"/>
    <n v="13174.94949494949"/>
    <n v="-13.25790079466926"/>
    <n v="-13.2579007946692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48d31671d9fc5b838297af12b6335961e755dfb4a195a9e3a3e9acecb092800"/>
    <n v="1"/>
    <n v="1"/>
  </r>
  <r>
    <s v="4856"/>
    <d v="2022-03-09T00:00:00"/>
    <x v="379"/>
    <d v="2022-03-09T00:00:00"/>
    <n v="-3000"/>
    <n v="-3000"/>
    <x v="0"/>
    <n v="1"/>
    <n v="-3000"/>
    <n v="-3000"/>
    <n v="1"/>
    <m/>
    <s v="Cora"/>
    <s v="Gabriel Polverelli Nogueira"/>
    <n v="100"/>
    <s v="Tecnologia"/>
    <s v="Gabriel Polverelli Nogueira"/>
    <m/>
    <s v="Salário Gabriel Polverelli Nogueira"/>
    <m/>
    <s v="Cora"/>
    <m/>
    <x v="109"/>
    <s v="Despesas com Pessoal"/>
    <s v="People"/>
    <s v="People"/>
    <s v="People"/>
    <x v="9"/>
    <m/>
    <m/>
    <n v="0"/>
    <n v="0"/>
  </r>
  <r>
    <s v="4857"/>
    <d v="2022-03-09T00:00:00"/>
    <x v="379"/>
    <d v="2022-03-09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ão Teixeira"/>
    <m/>
    <s v="Cora"/>
    <m/>
    <x v="39"/>
    <s v="Despesas com Pessoal"/>
    <s v="People"/>
    <s v="People"/>
    <s v="People"/>
    <x v="9"/>
    <m/>
    <m/>
    <n v="0"/>
    <n v="0"/>
  </r>
  <r>
    <s v="4858"/>
    <d v="2022-03-09T00:00:00"/>
    <x v="379"/>
    <d v="2022-03-09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59"/>
    <d v="2022-03-09T00:00:00"/>
    <x v="379"/>
    <d v="2022-03-09T00:00:00"/>
    <n v="-6975"/>
    <n v="-6975"/>
    <x v="0"/>
    <n v="1"/>
    <n v="-6975"/>
    <n v="-6975"/>
    <n v="1"/>
    <m/>
    <s v="Cora"/>
    <s v="Lumx Studios S/A"/>
    <n v="100"/>
    <s v="Conselho"/>
    <s v="Lumx Studios S/A"/>
    <m/>
    <s v="Compensação por Emissão de Carbono - MossEbanx"/>
    <m/>
    <s v="Cora"/>
    <m/>
    <x v="178"/>
    <s v="Compensação Carbono"/>
    <s v="Others"/>
    <s v="Administrative Costs"/>
    <s v="Administrative Costs"/>
    <x v="5"/>
    <m/>
    <m/>
    <n v="0"/>
    <n v="0"/>
  </r>
  <r>
    <s v="4860"/>
    <d v="2022-03-09T00:00:00"/>
    <x v="379"/>
    <d v="2022-03-09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61"/>
    <d v="2022-03-09T00:00:00"/>
    <x v="379"/>
    <d v="2022-03-09T00:00:00"/>
    <n v="-5000"/>
    <n v="-5000"/>
    <x v="0"/>
    <n v="1"/>
    <n v="-5000"/>
    <n v="-5000"/>
    <n v="1"/>
    <m/>
    <s v="Cora"/>
    <s v="Caio Barbosa Zacarias"/>
    <n v="100"/>
    <s v="Comercial"/>
    <s v="Caio Barbosa Zacarias"/>
    <m/>
    <s v="Salário Caio Barbosa Zacarias"/>
    <m/>
    <s v="Cora"/>
    <m/>
    <x v="109"/>
    <s v="Despesas com Pessoal"/>
    <s v="People"/>
    <s v="People"/>
    <s v="People"/>
    <x v="9"/>
    <m/>
    <m/>
    <n v="0"/>
    <n v="0"/>
  </r>
  <r>
    <s v="4862"/>
    <d v="2022-03-09T00:00:00"/>
    <x v="379"/>
    <d v="2022-03-09T00:00:00"/>
    <n v="-645.16"/>
    <n v="-645.16"/>
    <x v="0"/>
    <n v="1"/>
    <n v="-645.16"/>
    <n v="-645.16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63"/>
    <d v="2022-03-09T00:00:00"/>
    <x v="379"/>
    <d v="2022-03-09T00:00:00"/>
    <n v="-2000"/>
    <n v="-2000"/>
    <x v="0"/>
    <n v="1"/>
    <n v="-2000"/>
    <n v="-2000"/>
    <n v="1"/>
    <m/>
    <s v="Cora"/>
    <s v="Bruno Dyskant Flomin"/>
    <n v="100"/>
    <s v="Conselho"/>
    <s v="Bruno Dyskant Flomin"/>
    <m/>
    <s v="Salário Bruno Dyskant Flomin"/>
    <m/>
    <s v="Cora"/>
    <m/>
    <x v="39"/>
    <s v="Despesas com Pessoal"/>
    <s v="People"/>
    <s v="People"/>
    <s v="People"/>
    <x v="9"/>
    <m/>
    <m/>
    <n v="0"/>
    <n v="0"/>
  </r>
  <r>
    <s v="4864"/>
    <d v="2022-03-09T00:00:00"/>
    <x v="379"/>
    <d v="2022-03-09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c739baa6-e8bd-4435-9884-62e0d62eb21c"/>
    <d v="2022-03-08T00:00:00"/>
    <x v="380"/>
    <d v="2022-03-08T00:00:00"/>
    <n v="-0.005397195906140445"/>
    <n v="-0.005397195906140445"/>
    <x v="3"/>
    <n v="13165.79887697805"/>
    <n v="-71.0583957998944"/>
    <n v="-71.0583957998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9f52d45aa1f9497538882983c753acc386273d8604a8e684c613e19dec867b"/>
    <n v="1"/>
    <n v="1"/>
  </r>
  <r>
    <s v="31fb1200-5e01-4df9-8f16-a101a5f79947"/>
    <d v="2022-03-08T00:00:00"/>
    <x v="380"/>
    <d v="2022-03-08T00:00:00"/>
    <n v="-0.00320419866077877"/>
    <n v="-0.00320419866077877"/>
    <x v="3"/>
    <n v="13165.79887697805"/>
    <n v="-42.1858351296957"/>
    <n v="-42.18583512969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3562d52935cf99941450f84af17a71e7de5dc07a1124c9c90e1e178223f0560"/>
    <n v="1"/>
    <n v="1"/>
  </r>
  <r>
    <s v="ca500c16-7e47-4afa-bfae-7b65349a972f"/>
    <d v="2022-03-08T00:00:00"/>
    <x v="380"/>
    <d v="2022-03-08T00:00:00"/>
    <n v="-0.150591321948357"/>
    <n v="-0.150591321948357"/>
    <x v="3"/>
    <n v="13165.79887697805"/>
    <n v="-1982.655057390318"/>
    <n v="-1982.65505739031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c2e1476d23aedb7b7d6e6131b002a7f7ee27e76dea6d4eb36c6181c07c716b86"/>
    <n v="1"/>
    <n v="1"/>
  </r>
  <r>
    <s v="f867dfd4-de76-46eb-bee8-4df382f8fd22"/>
    <d v="2022-03-08T00:00:00"/>
    <x v="380"/>
    <d v="2022-03-08T00:00:00"/>
    <n v="-0.002819296383047599"/>
    <n v="-0.002819296383047599"/>
    <x v="3"/>
    <n v="13165.79887697805"/>
    <n v="-37.11828915379636"/>
    <n v="-37.1182891537963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abf8a469864b6dc3accb0f7215774734fa51a168c4b4c78d6ac450a07589f78"/>
    <n v="1"/>
    <n v="1"/>
  </r>
  <r>
    <s v="399"/>
    <d v="2022-03-07T00:00:00"/>
    <x v="381"/>
    <d v="2022-03-07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0"/>
    <d v="2022-03-07T00:00:00"/>
    <x v="381"/>
    <d v="2022-03-07T00:00:00"/>
    <n v="25000"/>
    <n v="25000"/>
    <x v="0"/>
    <n v="1"/>
    <n v="25000"/>
    <n v="25000"/>
    <n v="1"/>
    <m/>
    <s v="Roberto Rosenthal Grosman"/>
    <s v="Cora"/>
    <n v="100"/>
    <s v="Lumx"/>
    <s v="Roberto Rosenthal Grosman"/>
    <m/>
    <s v="Mútuo Conversível"/>
    <m/>
    <s v="Cora"/>
    <m/>
    <x v="110"/>
    <s v="Aporte"/>
    <s v="Investment"/>
    <s v="Investment Subscription"/>
    <s v="Investment Subscription"/>
    <x v="15"/>
    <m/>
    <m/>
    <n v="0"/>
    <n v="0"/>
  </r>
  <r>
    <s v="7405c07f-bbb8-487b-b701-0ac0436aaf87"/>
    <d v="2022-03-07T00:00:00"/>
    <x v="381"/>
    <d v="2022-03-07T00:00:00"/>
    <n v="-1.28636421338438"/>
    <n v="-1.28636421338438"/>
    <x v="3"/>
    <n v="12829.753340185"/>
    <n v="-16503.73556336269"/>
    <n v="-16503.7355633626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8a254a81073045c63bf73631bde3b9b72d3a3c1f658a3e7da24593b6eab9f219"/>
    <n v="1"/>
    <n v="1"/>
  </r>
  <r>
    <s v="cdca743f-4326-4491-afbe-aedb1f7fba52"/>
    <d v="2022-03-07T00:00:00"/>
    <x v="381"/>
    <d v="2022-03-07T00:00:00"/>
    <n v="-2.572285572869251"/>
    <n v="-2.572285572869251"/>
    <x v="3"/>
    <n v="12829.753340185"/>
    <n v="-33001.78942042895"/>
    <n v="-33001.7894204289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5b3feba081672c03138f971d705b33ca0cdfbadaecd320bcafd277a96dbf6f7"/>
    <n v="1"/>
    <n v="1"/>
  </r>
  <r>
    <s v="d5bc918d-bec0-4bd2-9cca-b6e3ada38014"/>
    <d v="2022-03-07T00:00:00"/>
    <x v="381"/>
    <d v="2022-03-07T00:00:00"/>
    <n v="-2.57205312470377"/>
    <n v="-2.57205312470377"/>
    <x v="3"/>
    <n v="12829.753340185"/>
    <n v="-32998.80716780145"/>
    <n v="-32998.8071678014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e64660ad072fc1d2e8314a8a59635989528ef7e6d555fbd0430329217d2dde6"/>
    <n v="1"/>
    <n v="1"/>
  </r>
  <r>
    <s v="26eeafdb-3974-4959-aa37-1061fb893b04"/>
    <d v="2022-03-07T00:00:00"/>
    <x v="381"/>
    <d v="2022-03-07T00:00:00"/>
    <n v="0.3073575"/>
    <n v="0.3073575"/>
    <x v="3"/>
    <n v="12829.753340185"/>
    <n v="3943.32091225591"/>
    <n v="3943.32091225591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18896ccdf18c56acfe2b9ac4b8085d5c0d3ff1444ee8eb1ced56b455331de4bc"/>
    <n v="1"/>
    <n v="1"/>
  </r>
  <r>
    <s v="778ad586-8ee5-48b2-b6d3-8b43c19ce605"/>
    <d v="2022-03-07T00:00:00"/>
    <x v="381"/>
    <d v="2022-03-07T00:00:00"/>
    <n v="-0.6435232217935241"/>
    <n v="-0.6435232217935241"/>
    <x v="3"/>
    <n v="12829.753340185"/>
    <n v="-8256.244204292076"/>
    <n v="-8256.244204292076"/>
    <n v="1"/>
    <m/>
    <s v="Ledger"/>
    <s v="Gabriela Leão"/>
    <m/>
    <m/>
    <m/>
    <m/>
    <s v="Bonus Gabriela do 55"/>
    <m/>
    <s v="Ledger"/>
    <m/>
    <x v="159"/>
    <s v="Outros"/>
    <s v="People"/>
    <s v="People"/>
    <s v="People"/>
    <x v="9"/>
    <m/>
    <s v="0x174c4cb9ed9f871f8a855b95fcb6a505146c68c7743d7c037681fda0a8bc0188"/>
    <n v="1"/>
    <n v="1"/>
  </r>
  <r>
    <s v="7b546173-6f6d-4cf2-8988-6acdeb06ca2d"/>
    <d v="2022-03-07T00:00:00"/>
    <x v="381"/>
    <d v="2022-03-07T00:00:00"/>
    <n v="-0.003904498199180484"/>
    <n v="-0.003904498199180484"/>
    <x v="3"/>
    <n v="12829.753340185"/>
    <n v="-50.09374881268212"/>
    <n v="-50.09374881268212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cabd126e6e761369a1b056bf413a556b9828748af647663acbb8993ebe1eeb05"/>
    <n v="1"/>
    <n v="1"/>
  </r>
  <r>
    <s v="c5df0b8f-5875-4f02-9f95-dac8234245d7"/>
    <d v="2022-03-07T00:00:00"/>
    <x v="381"/>
    <d v="2022-03-07T00:00:00"/>
    <n v="-0.000685652241813"/>
    <n v="-0.000685652241813"/>
    <x v="3"/>
    <n v="12829.753340185"/>
    <n v="-8.796749139605668"/>
    <n v="-8.796749139605668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6cef3fff0446a97a6ce4318adf497f11b59fadd8288681b8825165e3967d40c6"/>
    <n v="1"/>
    <n v="1"/>
  </r>
  <r>
    <s v="23546510-eba0-4e7d-af9d-34a9630460ac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be5f9736f35fce14b7d5271cfae6e7e0634130257102bb104cd7ade45d92b83d"/>
    <n v="1"/>
    <n v="1"/>
  </r>
  <r>
    <s v="9e827b74-a62c-459d-b4ea-2606710f1cdc"/>
    <d v="2022-03-07T00:00:00"/>
    <x v="381"/>
    <d v="2022-03-07T00:00:00"/>
    <n v="-0.300670952241813"/>
    <n v="-0.300670952241813"/>
    <x v="3"/>
    <n v="12829.753340185"/>
    <n v="-3857.534153821004"/>
    <n v="-3857.534153821004"/>
    <n v="1"/>
    <m/>
    <s v="Helper"/>
    <m/>
    <m/>
    <m/>
    <m/>
    <m/>
    <s v="Transferencia de ethereum entres contas do Bruno e outra pessoa do 55 para envio dos airdrops"/>
    <m/>
    <s v="Helper"/>
    <m/>
    <x v="61"/>
    <s v="Blockchain"/>
    <s v="Technology &amp; Infrastructure"/>
    <s v="Operating Costs"/>
    <s v="Operating Costs"/>
    <x v="7"/>
    <m/>
    <s v="0x9b44eb81359ad3296d0106fc41c280a8c209d5f6510aac07d0d6a56756930588"/>
    <n v="1"/>
    <n v="1"/>
  </r>
  <r>
    <s v="2b547d9c-3420-4a7a-bcc6-41b397b9e8b1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3862167657cb1bd03a7a39bbf0d2eed1600b4934f4532c3f5c96b3c8aba14e5d"/>
    <n v="1"/>
    <n v="1"/>
  </r>
  <r>
    <s v="f6c080f3-a1d6-4579-b8d8-f3b406539dcc"/>
    <d v="2022-03-07T00:00:00"/>
    <x v="381"/>
    <d v="2022-03-07T00:00:00"/>
    <n v="-0.007338866559657948"/>
    <n v="-0.007338866559657948"/>
    <x v="3"/>
    <n v="12829.753340185"/>
    <n v="-94.15584775694353"/>
    <n v="-94.1558477569435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19d862a189cacaea3407bfd4317269730971fd951bba97023b39121bcaf1865"/>
    <n v="1"/>
    <n v="1"/>
  </r>
  <r>
    <s v="b940a0f2-7d86-4749-a24f-e2562b3fb107"/>
    <d v="2022-03-07T00:00:00"/>
    <x v="381"/>
    <d v="2022-03-07T00:00:00"/>
    <n v="-2.286248658425566"/>
    <n v="-2.286248658425566"/>
    <x v="3"/>
    <n v="12829.753340185"/>
    <n v="-29332.00636192887"/>
    <n v="-29332.00636192887"/>
    <n v="1"/>
    <m/>
    <s v="Ledger"/>
    <s v="Rodrigo Wolff"/>
    <m/>
    <m/>
    <m/>
    <m/>
    <s v="Pagamento ao artista do 55Unity"/>
    <m/>
    <s v="Ledger"/>
    <m/>
    <x v="179"/>
    <s v="Fornecedores"/>
    <s v="Suppliers"/>
    <s v="Partnerships &amp; Suppliers"/>
    <s v="Partnerships &amp; Suppliers"/>
    <x v="2"/>
    <m/>
    <s v="0x497e3b65cfa07a34d6f20b54972b6f0ffb24439d25b500f07f583880028df510"/>
    <n v="1"/>
    <n v="1"/>
  </r>
  <r>
    <s v="a09f8337-766e-4966-9f3a-c0ed3034f3e2"/>
    <d v="2022-03-07T00:00:00"/>
    <x v="381"/>
    <d v="2022-03-07T00:00:00"/>
    <n v="-0.643631737056793"/>
    <n v="-0.643631737056793"/>
    <x v="3"/>
    <n v="12829.753340185"/>
    <n v="-8257.63642835346"/>
    <n v="-8257.63642835346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8e4997180c957ff0ec045aa5153601c7bc1281ee86efd89372d911e3a9afcd0"/>
    <n v="1"/>
    <n v="1"/>
  </r>
  <r>
    <s v="154f2adf-a4ab-4b74-bfc7-88a1bedd639a"/>
    <d v="2022-03-05T00:00:00"/>
    <x v="382"/>
    <d v="2022-03-05T00:00:00"/>
    <n v="-0.002413259061006098"/>
    <n v="-0.002413259061006098"/>
    <x v="3"/>
    <n v="13630.77709611452"/>
    <n v="-32.89459633575275"/>
    <n v="-32.8945963357527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8494934ae71b7bf8a685b0e052d2e9bdfbad491e679679cb8c12bd35b242ac5"/>
    <n v="1"/>
    <n v="1"/>
  </r>
  <r>
    <s v="f218ab99-8145-4bff-b0dd-935d87568b60"/>
    <d v="2022-03-05T00:00:00"/>
    <x v="382"/>
    <d v="2022-03-05T00:00:00"/>
    <n v="-0.00218496033411272"/>
    <n v="-0.00218496033411272"/>
    <x v="3"/>
    <n v="13630.77709611452"/>
    <n v="-29.7827072781424"/>
    <n v="-29.782707278142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cd2581bb4d09c698f7d8ffdf26647cf7382af1ceaadcd9f9c6ebfe30da010f3"/>
    <n v="1"/>
    <n v="1"/>
  </r>
  <r>
    <s v="c1e3ef0c-2cd1-4a20-8219-12bc055eee1e"/>
    <d v="2022-03-05T00:00:00"/>
    <x v="382"/>
    <d v="2022-03-05T00:00:00"/>
    <n v="-0.00208584328926064"/>
    <n v="-0.00208584328926064"/>
    <x v="3"/>
    <n v="13630.77709611452"/>
    <n v="-28.43166493333811"/>
    <n v="-28.431664933338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4e90e9ee7e3804fb9099f23943b3505b8ae0249fd9fd8b1af5667b906ab213"/>
    <n v="1"/>
    <n v="1"/>
  </r>
  <r>
    <s v="461527f9-e460-4751-aeb6-14eeb03f6991"/>
    <d v="2022-03-05T00:00:00"/>
    <x v="382"/>
    <d v="2022-03-05T00:00:00"/>
    <n v="-0.002342180424254372"/>
    <n v="-0.002342180424254372"/>
    <x v="3"/>
    <n v="13630.77709611452"/>
    <n v="-31.92573928189428"/>
    <n v="-31.925739281894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2c71b69c9a1e1f25b4651b5985288f43d8df73a93336b492801ccec35a093f"/>
    <n v="1"/>
    <n v="1"/>
  </r>
  <r>
    <s v="4f0fba59-f2c1-48f9-b1ea-a86dadd7cd8f"/>
    <d v="2022-03-05T00:00:00"/>
    <x v="382"/>
    <d v="2022-03-05T00:00:00"/>
    <n v="-0.001086704689165108"/>
    <n v="-0.001086704689165108"/>
    <x v="3"/>
    <n v="13630.77709611452"/>
    <n v="-14.812629387312"/>
    <n v="-14.812629387312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c1b99b96c7382f10984a267d90d3492a10a2f72850afc23bf2aa458dfcd193c0"/>
    <n v="1"/>
    <n v="1"/>
  </r>
  <r>
    <s v="06204e54-319e-4639-a098-cbd2ee84506f"/>
    <d v="2022-03-05T00:00:00"/>
    <x v="382"/>
    <d v="2022-03-05T00:00:00"/>
    <n v="-1.399745083995384"/>
    <n v="-1.399745083995384"/>
    <x v="3"/>
    <n v="13630.77709611452"/>
    <n v="-19079.61323132318"/>
    <n v="-19079.61323132318"/>
    <n v="1"/>
    <m/>
    <s v="55Unity"/>
    <m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a5e39529e0f1808bceccbddb7a1b7fb5723605e373fb440581acf465f3663a61"/>
    <n v="1"/>
    <n v="1"/>
  </r>
  <r>
    <s v="45d38e7c-8954-4f1f-b130-fc19e701d59a"/>
    <d v="2022-03-05T00:00:00"/>
    <x v="382"/>
    <d v="2022-03-05T00:00:00"/>
    <n v="-0.005537022706051566"/>
    <n v="-0.005537022706051566"/>
    <x v="3"/>
    <n v="13630.77709611452"/>
    <n v="-75.47392228231372"/>
    <n v="-75.473922282313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b3ba08e70107b9a4a897cfded1ba97df735f22870b17aa93976773bff4220b"/>
    <n v="1"/>
    <n v="1"/>
  </r>
  <r>
    <s v="d25d7070-f9fd-4c0e-91f7-6c66b8f98498"/>
    <d v="2022-03-05T00:00:00"/>
    <x v="382"/>
    <d v="2022-03-05T00:00:00"/>
    <n v="-0.00159742067527016"/>
    <n v="-0.00159742067527016"/>
    <x v="3"/>
    <n v="13630.77709611452"/>
    <n v="-21.77408515333229"/>
    <n v="-21.7740851533322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3d6a1f4ee4007194975bc578dfee66c3e5b47100fe088646873ebc7c46fbc56"/>
    <n v="1"/>
    <n v="1"/>
  </r>
  <r>
    <s v="6552f046-8be9-4986-aaa5-2110f580671f"/>
    <d v="2022-03-05T00:00:00"/>
    <x v="382"/>
    <d v="2022-03-05T00:00:00"/>
    <n v="-0.00224191122170561"/>
    <n v="-0.00224191122170561"/>
    <x v="3"/>
    <n v="13630.77709611452"/>
    <n v="-30.55899213234695"/>
    <n v="-30.558992132346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5ec7aa69ef06d8a9b6d252e68521cd01368b9f4a6736f48bf0d02e61793fcbb"/>
    <n v="1"/>
    <n v="1"/>
  </r>
  <r>
    <s v="a376aefb-dfc9-4b92-be24-89483e8d0fcc"/>
    <d v="2022-03-05T00:00:00"/>
    <x v="382"/>
    <d v="2022-03-05T00:00:00"/>
    <n v="-0.004835758285519875"/>
    <n v="-0.004835758285519875"/>
    <x v="3"/>
    <n v="13630.77709611452"/>
    <n v="-65.91514328061034"/>
    <n v="-65.915143280610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c35385e50652e4756a75c3251164e6a4dcf3183d6294a198c486fe6bc1a01b"/>
    <n v="1"/>
    <n v="1"/>
  </r>
  <r>
    <s v="14ceed8e-8b91-486d-845f-080f6a05565f"/>
    <d v="2022-03-05T00:00:00"/>
    <x v="382"/>
    <d v="2022-03-05T00:00:00"/>
    <n v="-0.002452404186273002"/>
    <n v="-0.002452404186273002"/>
    <x v="3"/>
    <n v="13630.77709611452"/>
    <n v="-33.4281748126654"/>
    <n v="-33.42817481266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73deba03f793615eda26fc528ca696ed6f27d0b4cbe5745e3e7367868dd48e"/>
    <n v="1"/>
    <n v="1"/>
  </r>
  <r>
    <s v="b07b3338-46fc-4a5f-978e-710a85d33f11"/>
    <d v="2022-03-05T00:00:00"/>
    <x v="382"/>
    <d v="2022-03-05T00:00:00"/>
    <n v="-0.001518095415639244"/>
    <n v="-0.001518095415639244"/>
    <x v="3"/>
    <n v="13630.77709611452"/>
    <n v="-20.69282022121186"/>
    <n v="-20.692820221211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2587abc3c155a6b5c6a6cc8acf132844f93d1f85371a9a33a961b5b85aea3"/>
    <n v="1"/>
    <n v="1"/>
  </r>
  <r>
    <s v="35f8003b-c79b-48e1-a75a-d8c7dd39983f"/>
    <d v="2022-03-05T00:00:00"/>
    <x v="382"/>
    <d v="2022-03-05T00:00:00"/>
    <n v="-0.001605002893733308"/>
    <n v="-0.001605002893733308"/>
    <x v="3"/>
    <n v="13630.77709611452"/>
    <n v="-21.8774366830975"/>
    <n v="-21.87743668309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837db8cc272592d7afddce27ec4d9be537c15e542382b4872da9a73f93d3d"/>
    <n v="1"/>
    <n v="1"/>
  </r>
  <r>
    <s v="c3b407c4-6d4b-448e-8fa0-98306b852c78"/>
    <d v="2022-03-05T00:00:00"/>
    <x v="382"/>
    <d v="2022-03-05T00:00:00"/>
    <n v="-0.000642348302003704"/>
    <n v="-0.000642348302003704"/>
    <x v="3"/>
    <n v="13630.77709611452"/>
    <n v="-8.755706522680141"/>
    <n v="-8.7557065226801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c6b78a53c31dba780624c12ced2f5bfd5a83a6e24c7a9a3cbcbd353f040e18"/>
    <n v="1"/>
    <n v="1"/>
  </r>
  <r>
    <s v="4d007fb8-bd4e-41b1-8f51-2629ab46aced"/>
    <d v="2022-03-05T00:00:00"/>
    <x v="382"/>
    <d v="2022-03-05T00:00:00"/>
    <n v="-0.00069298946341308"/>
    <n v="-0.00069298946341308"/>
    <x v="3"/>
    <n v="13630.77709611452"/>
    <n v="-9.445984905739703"/>
    <n v="-9.4459849057397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971aac4d81c3449cc593cde8b88fc0edcf2879a6081c13923a1c5a5f1c6b7a"/>
    <n v="1"/>
    <n v="1"/>
  </r>
  <r>
    <s v="e583e793-3fd0-4db1-962e-8195e040d4c4"/>
    <d v="2022-03-05T00:00:00"/>
    <x v="382"/>
    <d v="2022-03-05T00:00:00"/>
    <n v="-0.000859927806353635"/>
    <n v="-0.000859927806353635"/>
    <x v="3"/>
    <n v="13630.77709611452"/>
    <n v="-11.72148424715713"/>
    <n v="-11.721484247157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a5936c1d9de9fa781cfb1f72cd58d64944353e3e8104a554a5f597469a61a"/>
    <n v="1"/>
    <n v="1"/>
  </r>
  <r>
    <s v="c339af8e-56e6-47e4-a3a4-93d6a58cb088"/>
    <d v="2022-03-05T00:00:00"/>
    <x v="382"/>
    <d v="2022-03-05T00:00:00"/>
    <n v="-0.001004673544591025"/>
    <n v="-0.001004673544591025"/>
    <x v="3"/>
    <n v="13630.77709611452"/>
    <n v="-13.69448114068353"/>
    <n v="-13.694481140683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e315789bc2d185fff0c7442c5e604a3c90e1a86b1b3c6686ad21f5b24fd00"/>
    <n v="1"/>
    <n v="1"/>
  </r>
  <r>
    <s v="8b852c35-fafb-423c-bd0a-de7ab28fc80c"/>
    <d v="2022-03-05T00:00:00"/>
    <x v="382"/>
    <d v="2022-03-05T00:00:00"/>
    <n v="-0.00105846528912512"/>
    <n v="-0.00105846528912512"/>
    <x v="3"/>
    <n v="13630.77709611452"/>
    <n v="-14.42770442003892"/>
    <n v="-14.427704420038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9909dcd90f410073aad72c85cb03a978cf8bc0d0977d43a7df7eda340d42f4"/>
    <n v="1"/>
    <n v="1"/>
  </r>
  <r>
    <s v="cf81b45d-73b4-432a-9f62-7f43b84d53ef"/>
    <d v="2022-03-05T00:00:00"/>
    <x v="382"/>
    <d v="2022-03-05T00:00:00"/>
    <n v="-0.003271369634672376"/>
    <n v="-0.003271369634672376"/>
    <x v="3"/>
    <n v="13630.77709611452"/>
    <n v="-44.59131028921674"/>
    <n v="-44.591310289216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78f7d7bc2b3f5fb0d2f8856c6e3cbfafeefdf1d25dee642a428529a92f7c8c"/>
    <n v="1"/>
    <n v="1"/>
  </r>
  <r>
    <s v="7752a854-5ad3-4f96-9ce2-4332a4b84085"/>
    <d v="2022-03-05T00:00:00"/>
    <x v="382"/>
    <d v="2022-03-05T00:00:00"/>
    <n v="-0.00228689816886271"/>
    <n v="-0.00228689816886271"/>
    <x v="3"/>
    <n v="13630.77709611452"/>
    <n v="-31.17219918128006"/>
    <n v="-31.1721991812800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1f834e451e41d0c4046d75343b1f25aac7818cc9fff2d6ab906b4428868e48e"/>
    <n v="1"/>
    <n v="1"/>
  </r>
  <r>
    <s v="a3e09720-48a0-455d-926f-1fb9505ed344"/>
    <d v="2022-03-05T00:00:00"/>
    <x v="382"/>
    <d v="2022-03-05T00:00:00"/>
    <n v="0.3"/>
    <n v="0.3"/>
    <x v="3"/>
    <n v="13630.77709611452"/>
    <n v="4089.233128834356"/>
    <n v="4089.233128834356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40d143662dd718bccf677d84ea6deb01ed405e74093db5990c5efa7533a7b26d"/>
    <n v="1"/>
    <n v="1"/>
  </r>
  <r>
    <s v="f96f8cce-1468-4631-800f-a87dde93b9d1"/>
    <d v="2022-03-05T00:00:00"/>
    <x v="382"/>
    <d v="2022-03-05T00:00:00"/>
    <n v="-0.240790269568158"/>
    <n v="-0.240790269568158"/>
    <x v="3"/>
    <n v="13630.77709611452"/>
    <n v="-3282.158491396889"/>
    <n v="-3282.15849139688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fbfcbe5bf2f06f10649cc57e4b92671216d5f923dbe837312a9a917a8d99978c"/>
    <n v="1"/>
    <n v="1"/>
  </r>
  <r>
    <s v="41ca9c11-cef5-45f9-98aa-727509bb67d2"/>
    <d v="2022-03-05T00:00:00"/>
    <x v="382"/>
    <d v="2022-03-05T00:00:00"/>
    <n v="-0.501430579020815"/>
    <n v="-0.501430579020815"/>
    <x v="3"/>
    <n v="13630.77709611452"/>
    <n v="-6834.888451808367"/>
    <n v="-6834.88845180836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7e4599eaeb91da07c278d59cc09272a393f97a684e12a7c9fa78697e53775744"/>
    <n v="1"/>
    <n v="1"/>
  </r>
  <r>
    <s v="bf78e9dc-fbec-44c0-9307-aca5fa9369f1"/>
    <d v="2022-03-05T00:00:00"/>
    <x v="382"/>
    <d v="2022-03-05T00:00:00"/>
    <n v="-0.00233249154320814"/>
    <n v="-0.00233249154320814"/>
    <x v="3"/>
    <n v="13630.77709611452"/>
    <n v="-31.79367230404232"/>
    <n v="-31.7936723040423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cadf07b877db51c3ba93baecd4aaabf22b06c39c92a207e12296735a24d6429"/>
    <n v="1"/>
    <n v="1"/>
  </r>
  <r>
    <s v="76a43b48-8892-43f7-9ea8-3da4c1b4e9b5"/>
    <d v="2022-03-05T00:00:00"/>
    <x v="382"/>
    <d v="2022-03-05T00:00:00"/>
    <n v="-0.501161201548031"/>
    <n v="-0.501161201548031"/>
    <x v="3"/>
    <n v="13630.77709611452"/>
    <n v="-6831.216627522133"/>
    <n v="-6831.21662752213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242912cb78b67b6d85efc97aa7c53890a3c18335ea2fb7e0f223b016bd39f01a"/>
    <n v="1"/>
    <n v="1"/>
  </r>
  <r>
    <s v="3635381e-a89c-4b48-a09d-29eb6dd5d14c"/>
    <d v="2022-03-05T00:00:00"/>
    <x v="382"/>
    <d v="2022-03-05T00:00:00"/>
    <n v="-0.002275878914044216"/>
    <n v="-0.002275878914044216"/>
    <x v="3"/>
    <n v="13630.77709611452"/>
    <n v="-31.02199817508389"/>
    <n v="-31.0219981750838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abdc9b6bc88ed5f1d83b6b29539970a26dcd8b2ac8ff6af2a2fd5beb18d1dc4"/>
    <n v="1"/>
    <n v="1"/>
  </r>
  <r>
    <s v="d93bf385-2b77-4565-811c-5e3376540958"/>
    <d v="2022-03-05T00:00:00"/>
    <x v="382"/>
    <d v="2022-03-05T00:00:00"/>
    <n v="-0.001175102287445632"/>
    <n v="-0.001175102287445632"/>
    <x v="3"/>
    <n v="13630.77709611452"/>
    <n v="-16.0175573453057"/>
    <n v="-16.017557345305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06b9db83d79cdd92599e880684bea3a5e67de3eea0c4033eee8979e1ad29ffd"/>
    <n v="1"/>
    <n v="1"/>
  </r>
  <r>
    <s v="28aa7184-5220-46fe-b0aa-fa09a577a4ac"/>
    <d v="2022-03-05T00:00:00"/>
    <x v="382"/>
    <d v="2022-03-05T00:00:00"/>
    <n v="-0.000702234804341616"/>
    <n v="-0.000702234804341616"/>
    <x v="3"/>
    <n v="13630.77709611452"/>
    <n v="-9.572006087114161"/>
    <n v="-9.57200608711416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fd9eb466c27e394581ee64dfc660147e0597e37a91564f4a76bccbbaee230b9"/>
    <n v="1"/>
    <n v="1"/>
  </r>
  <r>
    <s v="ed472c24-add0-4654-948f-876d5de8ca25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77126180cb0f579b4521b962b6a0ab404c03cebcd92dc0d170c598a7b9770d3"/>
    <n v="1"/>
    <n v="1"/>
  </r>
  <r>
    <s v="29270207-9e56-4748-b31d-d5171cd6fc91"/>
    <d v="2022-03-05T00:00:00"/>
    <x v="382"/>
    <d v="2022-03-05T00:00:00"/>
    <n v="-0.002602116384010156"/>
    <n v="-0.002602116384010156"/>
    <x v="3"/>
    <n v="13630.77709611452"/>
    <n v="-35.46886840858997"/>
    <n v="-35.4688684085899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64390c26f70f448714f5cf97e233dbbb526c9ec63c210631ef2b8bd7147c009"/>
    <n v="1"/>
    <n v="1"/>
  </r>
  <r>
    <s v="9d07ba22-9837-4ce0-a920-3f43ef23ce16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ae3bf07733603a4b884fc2ce221d9d541771b55e0555fb547a3d2eb66513a14"/>
    <n v="1"/>
    <n v="1"/>
  </r>
  <r>
    <s v="79de376a-1fba-4013-b793-2e36c3e6cc99"/>
    <d v="2022-03-05T00:00:00"/>
    <x v="382"/>
    <d v="2022-03-05T00:00:00"/>
    <n v="-0.000674421056059744"/>
    <n v="-0.000674421056059744"/>
    <x v="3"/>
    <n v="13630.77709611452"/>
    <n v="-9.192883084076525"/>
    <n v="-9.19288308407652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df3733edf37586c6d8b269fb3973cd48b54819816ef8b444dacc383499af3c7"/>
    <n v="1"/>
    <n v="1"/>
  </r>
  <r>
    <s v="73a3c2b2-b7cc-43c6-bde2-3806f074e9d8"/>
    <d v="2022-03-05T00:00:00"/>
    <x v="382"/>
    <d v="2022-03-05T00:00:00"/>
    <n v="-0.00267423384263204"/>
    <n v="-0.00267423384263204"/>
    <x v="3"/>
    <n v="13630.77709611452"/>
    <n v="-36.45188541180313"/>
    <n v="-36.4518854118031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e20989bef5a13d0fb73ae741fb07e5e0057d5225c53f103f15e0c3512db5c93"/>
    <n v="1"/>
    <n v="1"/>
  </r>
  <r>
    <s v="e26b014f-29f9-4100-95bb-ab582a428609"/>
    <d v="2022-03-05T00:00:00"/>
    <x v="382"/>
    <d v="2022-03-05T00:00:00"/>
    <n v="-0.00312595491585221"/>
    <n v="-0.00312595491585221"/>
    <x v="3"/>
    <n v="13630.77709611452"/>
    <n v="-42.6091946704849"/>
    <n v="-42.609194670484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34698066cb1aff2167ed709c3ee540ee62ed2d98ad6ae866d2865a8b67b29996"/>
    <n v="1"/>
    <n v="1"/>
  </r>
  <r>
    <s v="0ea106bb-9a7d-4443-9d74-d395e75b4fb6"/>
    <d v="2022-03-05T00:00:00"/>
    <x v="382"/>
    <d v="2022-03-05T00:00:00"/>
    <n v="-0.00330533754786352"/>
    <n v="-0.00330533754786352"/>
    <x v="3"/>
    <n v="13630.77709611452"/>
    <n v="-45.0543193423454"/>
    <n v="-45.05431934234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7699c8e259b8da1bb70c2f1bde778fa5fe98741f648526605eee0c738e0bd7b"/>
    <n v="1"/>
    <n v="1"/>
  </r>
  <r>
    <s v="2f8ca06a-0d3c-4e65-b002-bd6064c2cf24"/>
    <d v="2022-03-05T00:00:00"/>
    <x v="382"/>
    <d v="2022-03-05T00:00:00"/>
    <n v="-0.00310556035391719"/>
    <n v="-0.00310556035391719"/>
    <x v="3"/>
    <n v="13630.77709611452"/>
    <n v="-42.33120094277574"/>
    <n v="-42.3312009427757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b63672b41a3813ce24f8e4a5d32d058144a3587db96945cd5817b22722ff87f"/>
    <n v="1"/>
    <n v="1"/>
  </r>
  <r>
    <s v="3055973a-7711-4266-8284-52b52be90512"/>
    <d v="2022-03-05T00:00:00"/>
    <x v="382"/>
    <d v="2022-03-05T00:00:00"/>
    <n v="-0.50115757234418"/>
    <n v="-0.50115757234418"/>
    <x v="3"/>
    <n v="13630.77709611452"/>
    <n v="-6831.167158653405"/>
    <n v="-6831.16715865340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334c0712ff39e708f3a65b79b32be7857c4a5479d9012c8c264a3c21d1cd53c2"/>
    <n v="1"/>
    <n v="1"/>
  </r>
  <r>
    <s v="0ffc5e6d-b408-47ab-bf2b-745daeefb1aa"/>
    <d v="2022-03-05T00:00:00"/>
    <x v="382"/>
    <d v="2022-03-05T00:00:00"/>
    <n v="-0.00230332120738174"/>
    <n v="-0.00230332120738174"/>
    <x v="3"/>
    <n v="13630.77709611452"/>
    <n v="-31.39605795857387"/>
    <n v="-31.396057958573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ceac5a0c74d0f88d29fcfbeddba886e2c6b9a8bbe0c05b9595f5809c9486fa8"/>
    <n v="1"/>
    <n v="1"/>
  </r>
  <r>
    <s v="cf98ac68-633a-47c1-8c7a-a1c91a4e35dc"/>
    <d v="2022-03-05T00:00:00"/>
    <x v="382"/>
    <d v="2022-03-05T00:00:00"/>
    <n v="-0.00245663633266896"/>
    <n v="-0.00245663633266896"/>
    <x v="3"/>
    <n v="13630.77709611452"/>
    <n v="-33.48586225682683"/>
    <n v="-33.4858622568268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f1e530a193acc31348268c54095f488f09cbe0e97096547b45ac0cdf8f5a55f"/>
    <n v="1"/>
    <n v="1"/>
  </r>
  <r>
    <s v="806c613c-bbbc-43dc-9443-68723d09ec2d"/>
    <d v="2022-03-05T00:00:00"/>
    <x v="382"/>
    <d v="2022-03-05T00:00:00"/>
    <n v="-0.00201880806767042"/>
    <n v="-0.00201880806767042"/>
    <x v="3"/>
    <n v="13630.77709611452"/>
    <n v="-27.51792277025317"/>
    <n v="-27.5179227702531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fa10462affc624c376e80d1539a1cfcc3a9aee5bffc92a2c10abe81b5c7bb0"/>
    <n v="1"/>
    <n v="1"/>
  </r>
  <r>
    <s v="d9d831d8-f858-4c64-b55f-f0bf63ae9cd1"/>
    <d v="2022-03-05T00:00:00"/>
    <x v="382"/>
    <d v="2022-03-05T00:00:00"/>
    <n v="-0.00191894517343945"/>
    <n v="-0.00191894517343945"/>
    <x v="3"/>
    <n v="13630.77709611452"/>
    <n v="-26.15671391881796"/>
    <n v="-26.1567139188179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4093a291c8a8fb94331e71654363ee743cb3b0f584b186e45f042746889c742"/>
    <n v="1"/>
    <n v="1"/>
  </r>
  <r>
    <s v="9626357c-afcc-429f-9daf-6c1cd0073789"/>
    <d v="2022-03-05T00:00:00"/>
    <x v="382"/>
    <d v="2022-03-05T00:00:00"/>
    <n v="-0.001842785965942394"/>
    <n v="-0.001842785965942394"/>
    <x v="3"/>
    <n v="13630.77709611452"/>
    <n v="-25.11860473760886"/>
    <n v="-25.1186047376088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87ade1ee4bacdb4c1b0e39f98ef3109b33b0a5cd68aec46ed70d196ab21d73f"/>
    <n v="1"/>
    <n v="1"/>
  </r>
  <r>
    <s v="b53c1025-a5b4-4330-b5fe-86efd020572b"/>
    <d v="2022-03-05T00:00:00"/>
    <x v="382"/>
    <d v="2022-03-05T00:00:00"/>
    <n v="-0.0016874953893824"/>
    <n v="-0.0016874953893824"/>
    <x v="3"/>
    <n v="13630.77709611452"/>
    <n v="-23.00187350339247"/>
    <n v="-23.001873503392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3f1bc732ae0295e08e3f26973b154a3a1d69068aed462d85ba0db029320fb91"/>
    <n v="1"/>
    <n v="1"/>
  </r>
  <r>
    <s v="26ba329d-2e20-4e6b-a357-b593055a028c"/>
    <d v="2022-03-05T00:00:00"/>
    <x v="382"/>
    <d v="2022-03-05T00:00:00"/>
    <n v="-0.0019584544602467"/>
    <n v="-0.0019584544602467"/>
    <x v="3"/>
    <n v="13630.77709611452"/>
    <n v="-26.69525620051405"/>
    <n v="-26.6952562005140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8f5a2cba6387184c989d9361b795aa3c717c91529be87c0c660530bd789ffe"/>
    <n v="1"/>
    <n v="1"/>
  </r>
  <r>
    <s v="bcd34df3-aaf3-4e73-aa68-9c453731552b"/>
    <d v="2022-03-05T00:00:00"/>
    <x v="382"/>
    <d v="2022-03-05T00:00:00"/>
    <n v="-0.00196814958425657"/>
    <n v="-0.00196814958425657"/>
    <x v="3"/>
    <n v="13630.77709611452"/>
    <n v="-26.82740827481177"/>
    <n v="-26.8274082748117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adbceb882b70fab8155cad6816f02acc9825a1f01aa30b84b70c54a209bd641f"/>
    <n v="1"/>
    <n v="1"/>
  </r>
  <r>
    <s v="90602a9a-d327-4f77-892c-4962c92b2338"/>
    <d v="2022-03-05T00:00:00"/>
    <x v="382"/>
    <d v="2022-03-05T00:00:00"/>
    <n v="-0.002039758319604284"/>
    <n v="-0.002039758319604284"/>
    <x v="3"/>
    <n v="13630.77709611452"/>
    <n v="-27.80349098447111"/>
    <n v="-27.803490984471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71c3cd9fadb2197916f13bcb0ecb2633bc5bfe682fa2a41fe52528a6aa65de6"/>
    <n v="1"/>
    <n v="1"/>
  </r>
  <r>
    <s v="a7face00-d95f-43ab-9a3d-7dc456498520"/>
    <d v="2022-03-05T00:00:00"/>
    <x v="382"/>
    <d v="2022-03-05T00:00:00"/>
    <n v="-0.002085556746493544"/>
    <n v="-0.002085556746493544"/>
    <x v="3"/>
    <n v="13630.77709611452"/>
    <n v="-28.42775913275132"/>
    <n v="-28.4277591327513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20641802d020482b2fd13e360f3495d8b211adae7e5b299425753f077d75d32"/>
    <n v="1"/>
    <n v="1"/>
  </r>
  <r>
    <s v="4d090f0e-fc33-4138-a76e-f3c4da81b01c"/>
    <d v="2022-03-05T00:00:00"/>
    <x v="382"/>
    <d v="2022-03-05T00:00:00"/>
    <n v="0.5"/>
    <n v="0.5"/>
    <x v="3"/>
    <n v="13630.77709611452"/>
    <n v="6815.38854805726"/>
    <n v="6815.38854805726"/>
    <n v="1"/>
    <m/>
    <s v="Max Keiser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2c517bfe445b3a235aaa5757de7be31da15477bd6dce97e735868729247be729"/>
    <n v="1"/>
    <n v="1"/>
  </r>
  <r>
    <s v="15602cd9-9ec7-44ce-b630-9c2e61ebceb1"/>
    <d v="2022-03-05T00:00:00"/>
    <x v="382"/>
    <d v="2022-03-05T00:00:00"/>
    <n v="0.07614696513677312"/>
    <n v="0.07614696513677312"/>
    <x v="3"/>
    <n v="13630.77709611452"/>
    <n v="1037.942308324958"/>
    <n v="1037.942308324958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9a913a0ab83788832fc8b1108dedbe6809d1e25242f84e415e0232b4572bcd8b"/>
    <n v="1"/>
    <n v="1"/>
  </r>
  <r>
    <s v="5981dc29-60ad-4ea6-b905-9e9e4a7d8cf7"/>
    <d v="2022-03-05T00:00:00"/>
    <x v="382"/>
    <d v="2022-03-05T00:00:00"/>
    <n v="0.4992954192498431"/>
    <n v="0.4992954192498431"/>
    <x v="3"/>
    <n v="13630.77709611452"/>
    <n v="6805.784564905658"/>
    <n v="6805.784564905658"/>
    <n v="1"/>
    <m/>
    <m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873819bdb1dd3e97f3858125528d5a0c049b556db96600ffa33a796bcca751c6"/>
    <n v="1"/>
    <n v="1"/>
  </r>
  <r>
    <s v="6368fb0f-6571-4a2d-9748-8454236c9478"/>
    <d v="2022-03-05T00:00:00"/>
    <x v="382"/>
    <d v="2022-03-05T00:00:00"/>
    <n v="-0.501220480169615"/>
    <n v="-0.501220480169615"/>
    <x v="3"/>
    <n v="13630.77709611452"/>
    <n v="-6832.024641199509"/>
    <n v="-6832.024641199509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ad5d2d17dfa4390435af1ea961ce3c7e9c9e9ab85e30126c5980589fb9c354e3"/>
    <n v="1"/>
    <n v="1"/>
  </r>
  <r>
    <s v="7c978e34-c600-4710-94c2-55c39b5ff0f5"/>
    <d v="2022-03-05T00:00:00"/>
    <x v="382"/>
    <d v="2022-03-05T00:00:00"/>
    <n v="-0.00232500230511536"/>
    <n v="-0.00232500230511536"/>
    <x v="3"/>
    <n v="13630.77709611452"/>
    <n v="-31.69158816897991"/>
    <n v="-31.691588168979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822f7407797f70855c62e59e301d297ae1e7ef54a15dc23eb314206d8dcf339"/>
    <n v="1"/>
    <n v="1"/>
  </r>
  <r>
    <s v="f52dcc39-de4e-4b04-b003-b7e74627a996"/>
    <d v="2022-03-05T00:00:00"/>
    <x v="382"/>
    <d v="2022-03-05T00:00:00"/>
    <n v="-0.001381411006304064"/>
    <n v="-0.001381411006304064"/>
    <x v="3"/>
    <n v="13630.77709611452"/>
    <n v="-18.82970550504994"/>
    <n v="-18.8297055050499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0703dceea2ee572f06079b84dc975ba1d8789484513b7a726e00343e2b9e0c5"/>
    <n v="1"/>
    <n v="1"/>
  </r>
  <r>
    <s v="70e8786d-b536-4157-99e8-ea1be57ce69a"/>
    <d v="2022-03-05T00:00:00"/>
    <x v="382"/>
    <d v="2022-03-05T00:00:00"/>
    <n v="-0.001304019481020676"/>
    <n v="-0.001304019481020676"/>
    <x v="3"/>
    <n v="13630.77709611452"/>
    <n v="-17.77479887478377"/>
    <n v="-17.774798874783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cc44da68285888c2d97618390331fb1844bbd3ba563d72928a184985e5d5e4"/>
    <n v="1"/>
    <n v="1"/>
  </r>
  <r>
    <s v="c6c7afee-6700-4e41-b807-cdc2c4fa656e"/>
    <d v="2022-03-05T00:00:00"/>
    <x v="382"/>
    <d v="2022-03-05T00:00:00"/>
    <n v="0.49"/>
    <n v="0.49"/>
    <x v="3"/>
    <n v="13630.77709611452"/>
    <n v="6679.080777096115"/>
    <n v="6679.080777096115"/>
    <n v="1"/>
    <m/>
    <s v="Caio Barbosa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0311c3a72fd2d869a2ea7fae9819f41a2176c51b65f9bf22c0404c99fd91d698"/>
    <n v="1"/>
    <n v="1"/>
  </r>
  <r>
    <s v="f72db5f2-0fa1-49f8-9a4a-1303d34a737f"/>
    <d v="2022-03-05T00:00:00"/>
    <x v="382"/>
    <d v="2022-03-05T00:00:00"/>
    <n v="-0.000391501495077"/>
    <n v="-0.000391501495077"/>
    <x v="3"/>
    <n v="13630.77709611452"/>
    <n v="-5.336469612190163"/>
    <n v="-5.336469612190163"/>
    <n v="1"/>
    <m/>
    <s v="Helper"/>
    <s v="Helper"/>
    <m/>
    <m/>
    <m/>
    <m/>
    <s v="Transferência para destravar metamas"/>
    <m/>
    <s v="Helper"/>
    <m/>
    <x v="61"/>
    <s v="Blockchain"/>
    <s v="Technology &amp; Infrastructure"/>
    <s v="Operating Costs"/>
    <s v="Operating Costs"/>
    <x v="7"/>
    <m/>
    <s v="0x0ea278efb13741669caba2c0e6c91ce785cd732d7536a027413cc79613e201fe"/>
    <n v="1"/>
    <n v="1"/>
  </r>
  <r>
    <s v="b8fd53f9-e7b8-4dce-a5d0-a775fef6a523"/>
    <d v="2022-03-05T00:00:00"/>
    <x v="382"/>
    <d v="2022-03-05T00:00:00"/>
    <n v="-0.000419851495077"/>
    <n v="-0.000419851495077"/>
    <x v="3"/>
    <n v="13630.77709611452"/>
    <n v="-5.72290214286501"/>
    <n v="-5.7229021428650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82b7d72f9c8eb35154e548cf60ea3115d4ab90c734e9ad3bdad763dc2294469e"/>
    <n v="1"/>
    <n v="1"/>
  </r>
  <r>
    <s v="ad148abc-b4b0-49c3-ad53-ac86fe3ab469"/>
    <d v="2022-03-05T00:00:00"/>
    <x v="382"/>
    <d v="2022-03-05T00:00:00"/>
    <n v="-0.004562534313717956"/>
    <n v="-0.004562534313717956"/>
    <x v="3"/>
    <n v="13630.77709611452"/>
    <n v="-62.19088822366329"/>
    <n v="-62.1908882236632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7f2372302153372e2d67476720bb97a335a92a4b71b19e48c94af7a99193b5"/>
    <n v="1"/>
    <n v="1"/>
  </r>
  <r>
    <s v="c7b05f2d-98d5-48b9-9698-d1898298f854"/>
    <d v="2022-03-05T00:00:00"/>
    <x v="382"/>
    <d v="2022-03-05T00:00:00"/>
    <n v="-0.00343242165025058"/>
    <n v="-0.00343242165025058"/>
    <x v="3"/>
    <n v="13630.77709611452"/>
    <n v="-46.78657441444321"/>
    <n v="-46.7865744144432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a4a3f90e1169c41c4e1b84a2cca757674e19cabbf66cc2fbeb6e3303a3f334a"/>
    <n v="1"/>
    <n v="1"/>
  </r>
  <r>
    <s v="11f7c745-128c-4463-8b8c-8bb080d2010b"/>
    <d v="2022-03-05T00:00:00"/>
    <x v="382"/>
    <d v="2022-03-05T00:00:00"/>
    <n v="-0.00320575621196571"/>
    <n v="-0.00320575621196571"/>
    <x v="3"/>
    <n v="13630.77709611452"/>
    <n v="-43.69694834978904"/>
    <n v="-43.69694834978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02d0328ffec2a12a94f19f095fb42a782752df25ee98862f5a7eca94b8f7ffc"/>
    <n v="1"/>
    <n v="1"/>
  </r>
  <r>
    <s v="43249115-b905-424b-8bc3-8c0b6f39f685"/>
    <d v="2022-03-05T00:00:00"/>
    <x v="382"/>
    <d v="2022-03-05T00:00:00"/>
    <n v="-0.0032037116985796"/>
    <n v="-0.0032037116985796"/>
    <x v="3"/>
    <n v="13630.77709611452"/>
    <n v="-43.66908004355295"/>
    <n v="-43.669080043552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a4b7f9bc4ed780f6c2f782eff201243e811f0b1c0c30405d640002808506982"/>
    <n v="1"/>
    <n v="1"/>
  </r>
  <r>
    <s v="bf01e28a-1d2b-4a2f-af32-42ce333e3302"/>
    <d v="2022-03-05T00:00:00"/>
    <x v="382"/>
    <d v="2022-03-05T00:00:00"/>
    <n v="-0.00183479329762001"/>
    <n v="-0.00183479329762001"/>
    <x v="3"/>
    <n v="13630.77709611452"/>
    <n v="-25.00965845730326"/>
    <n v="-25.0096584573032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7e4253738b4d948ed19a4d6dae51542d078b3d8e090aa137a35de691f30bea0b"/>
    <n v="1"/>
    <n v="1"/>
  </r>
  <r>
    <s v="474eb83e-ca2d-4094-aabf-9b54ea474b0f"/>
    <d v="2022-03-05T00:00:00"/>
    <x v="382"/>
    <d v="2022-03-05T00:00:00"/>
    <n v="-0.00183551203547543"/>
    <n v="-0.00183551203547543"/>
    <x v="3"/>
    <n v="13630.77709611452"/>
    <n v="-25.01945541280103"/>
    <n v="-25.0194554128010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dacfd35265ccd643de9696a2c43441f2e15f7a7dd15ed2c3b431bf70fd5df0"/>
    <n v="1"/>
    <n v="1"/>
  </r>
  <r>
    <s v="e7cf8dac-eb3e-44d9-bfec-c04fa73ee2af"/>
    <d v="2022-03-05T00:00:00"/>
    <x v="382"/>
    <d v="2022-03-05T00:00:00"/>
    <n v="-0.00269444175121485"/>
    <n v="-0.00269444175121485"/>
    <x v="3"/>
    <n v="13630.77709611452"/>
    <n v="-36.72733490927408"/>
    <n v="-36.7273349092740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79bdfd400bcbb5875d63cc3be2c7549a7dac222a9e7d505e16cc765259406ad"/>
    <n v="1"/>
    <n v="1"/>
  </r>
  <r>
    <s v="76d5ef7f-059b-48fc-be86-7e863585b516"/>
    <d v="2022-03-05T00:00:00"/>
    <x v="382"/>
    <d v="2022-03-05T00:00:00"/>
    <n v="-0.002251484403604735"/>
    <n v="-0.002251484403604735"/>
    <x v="3"/>
    <n v="13630.77709611452"/>
    <n v="-30.68948204091448"/>
    <n v="-30.68948204091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61c622b027647487bc8606d4b84a7161302b61b717c5b917f3735f4a807fd634"/>
    <n v="1"/>
    <n v="1"/>
  </r>
  <r>
    <s v="cd546d86-10e5-47c3-9fc0-231cd71d9838"/>
    <d v="2022-03-05T00:00:00"/>
    <x v="382"/>
    <d v="2022-03-05T00:00:00"/>
    <n v="-0.00215673064901"/>
    <n v="-0.00215673064901"/>
    <x v="3"/>
    <n v="13630.77709611452"/>
    <n v="-29.39791473301371"/>
    <n v="-29.3979147330137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20dda63f6b3041732f9474652fb0c9c7e527147376fdd3e62f87dabe653efff"/>
    <n v="1"/>
    <n v="1"/>
  </r>
  <r>
    <s v="6ce98726-80eb-4e7f-b675-1a5e2571936d"/>
    <d v="2022-03-05T00:00:00"/>
    <x v="382"/>
    <d v="2022-03-05T00:00:00"/>
    <n v="-0.00276650924676867"/>
    <n v="-0.00276650924676867"/>
    <x v="3"/>
    <n v="13630.77709611452"/>
    <n v="-37.70967087704342"/>
    <n v="-37.7096708770434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a85160e7907c34a5258c120391868b63210f2503ab6b268e58aa51403f8e02"/>
    <n v="1"/>
    <n v="1"/>
  </r>
  <r>
    <s v="844f3921-4421-4c5d-9762-dbdcb86fe04c"/>
    <d v="2022-03-05T00:00:00"/>
    <x v="382"/>
    <d v="2022-03-05T00:00:00"/>
    <n v="-0.0025818889974969"/>
    <n v="-0.0025818889974969"/>
    <x v="3"/>
    <n v="13630.77709611452"/>
    <n v="-35.19315341179082"/>
    <n v="-35.1931534117908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c4db1392499dfa63412137e7b7e02c5480e17c71598b6fc3c0e5d2908bade91f"/>
    <n v="1"/>
    <n v="1"/>
  </r>
  <r>
    <s v="7bced832-b072-44e6-8ab8-f11a9b71f4b1"/>
    <d v="2022-03-05T00:00:00"/>
    <x v="382"/>
    <d v="2022-03-05T00:00:00"/>
    <n v="-0.00182617313562138"/>
    <n v="-0.00182617313562138"/>
    <x v="3"/>
    <n v="13630.77709611452"/>
    <n v="-24.89215895056754"/>
    <n v="-24.892158950567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b7e3906109651b755cb4ae12476d1ab533d52ed427a578e97c6c9643381f0ac"/>
    <n v="1"/>
    <n v="1"/>
  </r>
  <r>
    <s v="c55668a3-e4a3-4f48-af8c-09021e8786d5"/>
    <d v="2022-03-05T00:00:00"/>
    <x v="382"/>
    <d v="2022-03-05T00:00:00"/>
    <n v="-0.00207534774577234"/>
    <n v="-0.00207534774577234"/>
    <x v="3"/>
    <n v="13630.77709611452"/>
    <n v="-28.28860251954651"/>
    <n v="-28.288602519546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99daaefc406ec362075a841a959b158305b0602af6e3744a8e5c516a373a0ee"/>
    <n v="1"/>
    <n v="1"/>
  </r>
  <r>
    <s v="0a94619d-510f-4141-ad3f-2acbbe3ef43b"/>
    <d v="2022-03-05T00:00:00"/>
    <x v="382"/>
    <d v="2022-03-05T00:00:00"/>
    <n v="-0.00169429334277437"/>
    <n v="-0.00169429334277437"/>
    <x v="3"/>
    <n v="13630.77709611452"/>
    <n v="-23.09453489078819"/>
    <n v="-23.0945348907881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7586139181ec9f6979bc9cab11296e3b39349032d1878ffdb7890167fa95a5"/>
    <n v="1"/>
    <n v="1"/>
  </r>
  <r>
    <s v="7f1c4c26-f54e-42c7-b1aa-c3475d9304ae"/>
    <d v="2022-03-05T00:00:00"/>
    <x v="382"/>
    <d v="2022-03-05T00:00:00"/>
    <n v="-0.002762710426333364"/>
    <n v="-0.002762710426333364"/>
    <x v="3"/>
    <n v="13630.77709611452"/>
    <n v="-37.6578900024616"/>
    <n v="-37.657890002461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598dce49ec57627fe5e1e4fb66f076e56109b64627c137a2c005dc4bdfbc2b0"/>
    <n v="1"/>
    <n v="1"/>
  </r>
  <r>
    <s v="29dae633-0580-4c4e-bb9c-9e0f43323d4b"/>
    <d v="2022-03-05T00:00:00"/>
    <x v="382"/>
    <d v="2022-03-05T00:00:00"/>
    <n v="-0.00251157793701854"/>
    <n v="-0.00251157793701854"/>
    <x v="3"/>
    <n v="13630.77709611452"/>
    <n v="-34.23475901901887"/>
    <n v="-34.234759019018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a675bc43f5edb9f047df93a8c6d2aa82e92765d6ec31ee92181657f187bf2b3"/>
    <n v="1"/>
    <n v="1"/>
  </r>
  <r>
    <s v="9a4e58cf-35fd-41f6-a106-358f545ea3b2"/>
    <d v="2022-03-05T00:00:00"/>
    <x v="382"/>
    <d v="2022-03-05T00:00:00"/>
    <n v="-0.00247049681639033"/>
    <n v="-0.00247049681639033"/>
    <x v="3"/>
    <n v="13630.77709611452"/>
    <n v="-33.67479142087715"/>
    <n v="-33.6747914208771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e49c85d32d88e2ab0aeebd746994895a51842762c4f3fd817827d53edbfb924"/>
    <n v="1"/>
    <n v="1"/>
  </r>
  <r>
    <s v="98ee20e1-88b8-4edf-81fc-4b72e12600bd"/>
    <d v="2022-03-05T00:00:00"/>
    <x v="382"/>
    <d v="2022-03-05T00:00:00"/>
    <n v="-0.00263331570879273"/>
    <n v="-0.00263331570879273"/>
    <x v="3"/>
    <n v="13630.77709611452"/>
    <n v="-35.89413945025051"/>
    <n v="-35.894139450250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0c66481cb2da814fe83eaa44e0591cbba334f3ff6bb76573f441e6e776def85"/>
    <n v="1"/>
    <n v="1"/>
  </r>
  <r>
    <s v="a5efce2b-e124-4fcd-a2f0-27735c532122"/>
    <d v="2022-03-05T00:00:00"/>
    <x v="382"/>
    <d v="2022-03-05T00:00:00"/>
    <n v="-0.0029721535129039"/>
    <n v="-0.0029721535129039"/>
    <x v="3"/>
    <n v="13630.77709611452"/>
    <n v="-40.51276202982679"/>
    <n v="-40.5127620298267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839335ba1daf03a72afe1927cfe73d5449888be7b5a95e72a8b7ff8a6ceded"/>
    <n v="1"/>
    <n v="1"/>
  </r>
  <r>
    <s v="aca79162-9412-433b-bd3f-d0ba9b58e07d"/>
    <d v="2022-03-05T00:00:00"/>
    <x v="382"/>
    <d v="2022-03-05T00:00:00"/>
    <n v="-0.00227899048318305"/>
    <n v="-0.00227899048318305"/>
    <x v="3"/>
    <n v="13630.77709611452"/>
    <n v="-31.06441128043448"/>
    <n v="-31.06441128043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38f9618539f615e6385722ea45f4d7f6aa2bc57dd1123570c16bf34d6a05695"/>
    <n v="1"/>
    <n v="1"/>
  </r>
  <r>
    <s v="eb11584d-30e0-4911-805b-79b50475388d"/>
    <d v="2022-03-05T00:00:00"/>
    <x v="382"/>
    <d v="2022-03-05T00:00:00"/>
    <n v="-0.0019750461278912"/>
    <n v="-0.0019750461278912"/>
    <x v="3"/>
    <n v="13630.77709611452"/>
    <n v="-26.92141352382904"/>
    <n v="-26.92141352382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48c6563db288237430aa2e419b0f447a0cc2cc2bd1155e4d21521c832c2d5bc"/>
    <n v="1"/>
    <n v="1"/>
  </r>
  <r>
    <s v="9cea3cc4-940e-4fe7-992d-1086bae371a4"/>
    <d v="2022-03-05T00:00:00"/>
    <x v="382"/>
    <d v="2022-03-05T00:00:00"/>
    <n v="-0.001714756082686384"/>
    <n v="-0.001714756082686384"/>
    <x v="3"/>
    <n v="13630.77709611452"/>
    <n v="-23.37345793730462"/>
    <n v="-23.3734579373046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5b673577cfb228c23aecf63da658b0e2ea06ba6551905c7c1dc33fa8c112a4f"/>
    <n v="1"/>
    <n v="1"/>
  </r>
  <r>
    <s v="7cf20c8a-f301-439b-9d59-b3838c4888ed"/>
    <d v="2022-03-05T00:00:00"/>
    <x v="382"/>
    <d v="2022-03-05T00:00:00"/>
    <n v="-0.002116051900734284"/>
    <n v="-0.002116051900734284"/>
    <x v="3"/>
    <n v="13630.77709611452"/>
    <n v="-28.84343178271847"/>
    <n v="-28.843431782718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1683696b173467db016a66f67525560a9284b94c03983735bb9245a607b788a"/>
    <n v="1"/>
    <n v="1"/>
  </r>
  <r>
    <s v="ca16d192-793d-40fe-ae0d-2586974eb29a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d8d89cfdeda4021f70553d207fad0218b7f2c9cbcf7e9776e904ce6373913"/>
    <n v="1"/>
    <n v="1"/>
  </r>
  <r>
    <s v="024356aa-1929-489c-bdd6-112417d12f9a"/>
    <d v="2022-03-04T00:00:00"/>
    <x v="383"/>
    <d v="2022-03-04T00:00:00"/>
    <n v="-0.002426700483099605"/>
    <n v="-0.002426700483099605"/>
    <x v="3"/>
    <n v="13400.66428206438"/>
    <n v="-32.51939848714127"/>
    <n v="-32.519398487141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8622848fcdc59fcf165585e51135c2c7e37ae04e552566ab9e5557accce4d1"/>
    <n v="1"/>
    <n v="1"/>
  </r>
  <r>
    <s v="6d049512-0711-4712-a480-9d226085271f"/>
    <d v="2022-03-04T00:00:00"/>
    <x v="383"/>
    <d v="2022-03-04T00:00:00"/>
    <n v="-0.0017975797625335"/>
    <n v="-0.0017975797625335"/>
    <x v="3"/>
    <n v="13400.66428206438"/>
    <n v="-24.08876291794445"/>
    <n v="-24.08876291794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a141a27f60351d44b328f4cea3090c11b7e7aee246636ad8c877a411d9d2ca"/>
    <n v="1"/>
    <n v="1"/>
  </r>
  <r>
    <s v="885231fc-3480-4c81-b37e-5695024be87a"/>
    <d v="2022-03-04T00:00:00"/>
    <x v="383"/>
    <d v="2022-03-04T00:00:00"/>
    <n v="-0.002787412073366372"/>
    <n v="-0.002787412073366372"/>
    <x v="3"/>
    <n v="13400.66428206438"/>
    <n v="-37.35317341095577"/>
    <n v="-37.353173410955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79d9f7852b516c70fc9af599af2ace2b9a78805c82d241d6c3f3b8ed443889"/>
    <n v="1"/>
    <n v="1"/>
  </r>
  <r>
    <s v="566df14e-99f4-4342-9f4f-991016eeab43"/>
    <d v="2022-03-04T00:00:00"/>
    <x v="383"/>
    <d v="2022-03-04T00:00:00"/>
    <n v="-0.00186144233816828"/>
    <n v="-0.00186144233816828"/>
    <x v="3"/>
    <n v="13400.66428206438"/>
    <n v="-24.94456385421408"/>
    <n v="-24.944563854214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4b7f9ba77522b38c355d31adf4be99a0e4ce8b687c273286e0fbd0bde1afa"/>
    <n v="1"/>
    <n v="1"/>
  </r>
  <r>
    <s v="ee3d8a81-bd25-4f90-9691-fefb4d45c0da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ba375fb0ec31ea7f3f03e13703b442e01276e05b2ca95b855eac17583d9b4"/>
    <n v="1"/>
    <n v="1"/>
  </r>
  <r>
    <s v="158a1b2c-d2be-4816-95a6-d15155a3b32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d6d13aac226555e7232d484d60ad8fe6b83e1269e68d3d63458d677e15cd60"/>
    <n v="1"/>
    <n v="1"/>
  </r>
  <r>
    <s v="828753fe-a5cb-4576-ab47-966ab13b089d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20b916b67637d8813650cbd4422b9a7768c164184ce9cb26287cdb4ea4efca"/>
    <n v="1"/>
    <n v="1"/>
  </r>
  <r>
    <s v="f368fc99-312b-468e-99ab-1fc22372068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10c959c25c7a5bda0c316feef5f231096d2b5958cfaf40049d0344d4b46cc"/>
    <n v="1"/>
    <n v="1"/>
  </r>
  <r>
    <s v="af6e55d5-0eaf-481a-bd99-78af0a0f544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1715843e89d14139cd3fbaa6104d3892bd215dc78949e96293ca07d3b23bdc"/>
    <n v="1"/>
    <n v="1"/>
  </r>
  <r>
    <s v="09fb262b-8725-467e-9216-cb12090dcea4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d5309ccfaf55f0cd29ce7d42122bc1a0215626b32730c508c71a2d58223ad"/>
    <n v="1"/>
    <n v="1"/>
  </r>
  <r>
    <s v="bb65b013-8072-43c0-b059-2e92633fc752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84aad50e9df55d03ba933b050b4f071ea2bb54c5fdb82b0ab62b3f4142c088"/>
    <n v="1"/>
    <n v="1"/>
  </r>
  <r>
    <s v="8404fed6-28c6-4a7b-8ff6-7f9d28e7d2ce"/>
    <d v="2022-03-04T00:00:00"/>
    <x v="383"/>
    <d v="2022-03-04T00:00:00"/>
    <n v="-0.003094385385306214"/>
    <n v="-0.003094385385306214"/>
    <x v="3"/>
    <n v="13400.66428206438"/>
    <n v="-41.46681970781502"/>
    <n v="-41.466819707815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46ceff6361a8ecd7858543cfd9be4a3278663a0ec3a503092aa276d56563ce"/>
    <n v="1"/>
    <n v="1"/>
  </r>
  <r>
    <s v="f8dfadbd-fd41-4198-b314-92bdc56fcf67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866852b2a486d1fec636c3044967df27362d559575bed319677423e579f47"/>
    <n v="1"/>
    <n v="1"/>
  </r>
  <r>
    <s v="c5e7f126-fed7-46db-a99c-023cb81a86d3"/>
    <d v="2022-03-04T00:00:00"/>
    <x v="383"/>
    <d v="2022-03-04T00:00:00"/>
    <n v="-0.00259147"/>
    <n v="-0.00259147"/>
    <x v="3"/>
    <n v="13400.66428206438"/>
    <n v="-34.72741946704139"/>
    <n v="-34.7274194670413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58f62af0cad10ee6828729dd0dd73a3aa9e80ea0bdb82646a36f5d82ff9a93"/>
    <n v="1"/>
    <n v="1"/>
  </r>
  <r>
    <s v="7fd55f82-5328-45e7-8f2c-6cd1a90e5417"/>
    <d v="2022-03-04T00:00:00"/>
    <x v="383"/>
    <d v="2022-03-04T00:00:00"/>
    <n v="-0.00189626717359355"/>
    <n v="-0.00189626717359355"/>
    <x v="3"/>
    <n v="13400.66428206438"/>
    <n v="-25.41123978242627"/>
    <n v="-25.411239782426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cdeedaaba0d924c54786bb87deb5e44c8bf6fd80617f38c772324e3bddb422"/>
    <n v="1"/>
    <n v="1"/>
  </r>
  <r>
    <s v="cee21cbb-c48e-481d-8722-11a8ec2c375e"/>
    <d v="2022-03-04T00:00:00"/>
    <x v="383"/>
    <d v="2022-03-04T00:00:00"/>
    <n v="-0.003158730367859566"/>
    <n v="-0.003158730367859566"/>
    <x v="3"/>
    <n v="13400.66428206438"/>
    <n v="-42.32908521724778"/>
    <n v="-42.329085217247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824fdeb5b3466c47d27025b6b989b2b16f880ecf521eec2f251785de8473a"/>
    <n v="1"/>
    <n v="1"/>
  </r>
  <r>
    <s v="4963f324-691c-404c-8e15-759e27b74584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df88cc7320beb538a1cf03a85d9b6e4e7a2fdd1d2a5d223f96ff7bc2a57f8f"/>
    <n v="1"/>
    <n v="1"/>
  </r>
  <r>
    <s v="aaba3a8a-a338-428d-9303-be61b43d02dc"/>
    <d v="2022-03-04T00:00:00"/>
    <x v="383"/>
    <d v="2022-03-04T00:00:00"/>
    <n v="-0.00330163666758978"/>
    <n v="-0.00330163666758978"/>
    <x v="3"/>
    <n v="13400.66428206438"/>
    <n v="-44.24412456372445"/>
    <n v="-44.24412456372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79d133921feafc3f1eb975c275a8cf7a04d8582b27087603bf1d007f60a907"/>
    <n v="1"/>
    <n v="1"/>
  </r>
  <r>
    <s v="d37cf1c6-d563-4b35-9cd4-5b9dfca7c6b4"/>
    <d v="2022-03-04T00:00:00"/>
    <x v="383"/>
    <d v="2022-03-04T00:00:00"/>
    <n v="-0.00328158321930913"/>
    <n v="-0.00328158321930913"/>
    <x v="3"/>
    <n v="13400.66428206438"/>
    <n v="-43.97539503561771"/>
    <n v="-43.975395035617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db4443016e934af4d07b9ba14cad248991067cc9820a7d88cf1d48e2a65c1"/>
    <n v="1"/>
    <n v="1"/>
  </r>
  <r>
    <s v="a650371a-0e92-42e9-adb8-fed42e7555a1"/>
    <d v="2022-03-04T00:00:00"/>
    <x v="383"/>
    <d v="2022-03-04T00:00:00"/>
    <n v="-0.00290856001906362"/>
    <n v="-0.00290856001906362"/>
    <x v="3"/>
    <n v="13400.66428206438"/>
    <n v="-38.97663635970636"/>
    <n v="-38.976636359706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dbe64de237977d8ba26f805faedb4687673685b0af0c642d647974f50c10f1"/>
    <n v="1"/>
    <n v="1"/>
  </r>
  <r>
    <s v="b82fbf08-749a-4c76-8268-44076d94660f"/>
    <d v="2022-03-04T00:00:00"/>
    <x v="383"/>
    <d v="2022-03-04T00:00:00"/>
    <n v="-0.002571098132913678"/>
    <n v="-0.002571098132913678"/>
    <x v="3"/>
    <n v="13400.66428206438"/>
    <n v="-34.45442291541875"/>
    <n v="-34.454422915418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4229a615619f39c4396f404abf93cc836c4e8bb78b79cec311e0ff73a3ff5"/>
    <n v="1"/>
    <n v="1"/>
  </r>
  <r>
    <s v="ce2ab96e-d43e-4bcf-bd53-16fd7252ed5b"/>
    <d v="2022-03-04T00:00:00"/>
    <x v="383"/>
    <d v="2022-03-04T00:00:00"/>
    <n v="-0.004147672352336076"/>
    <n v="-0.004147672352336076"/>
    <x v="3"/>
    <n v="13400.66428206438"/>
    <n v="-55.58156474565602"/>
    <n v="-55.581564745656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ddfe010bd5f0ab93797cd885ee07644f4927626e810ffca15084b31d2a4327"/>
    <n v="1"/>
    <n v="1"/>
  </r>
  <r>
    <s v="e10871cc-1b8c-4027-a35d-b899758d505b"/>
    <d v="2022-03-04T00:00:00"/>
    <x v="383"/>
    <d v="2022-03-04T00:00:00"/>
    <n v="-0.002959382021455742"/>
    <n v="-0.002959382021455742"/>
    <x v="3"/>
    <n v="13400.66428206438"/>
    <n v="-39.65768495190546"/>
    <n v="-39.657684951905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f063639d42e4127f8fa50574bfc0eacf01bf6116a503b0d332d0ec0ca234ea"/>
    <n v="1"/>
    <n v="1"/>
  </r>
  <r>
    <s v="52fb0270-b4d7-45f5-a3f1-a202c3232618"/>
    <d v="2022-03-04T00:00:00"/>
    <x v="383"/>
    <d v="2022-03-04T00:00:00"/>
    <n v="-0.00330827796880879"/>
    <n v="-0.00330827796880879"/>
    <x v="3"/>
    <n v="13400.66428206438"/>
    <n v="-44.33312241175647"/>
    <n v="-44.333122411756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394dab289bc9cbdc6feb57efee2965e85522b7572879dd9218efbf2a1ba45"/>
    <n v="1"/>
    <n v="1"/>
  </r>
  <r>
    <s v="651c7ea1-f99d-40e3-af7b-12d0135530c0"/>
    <d v="2022-03-04T00:00:00"/>
    <x v="383"/>
    <d v="2022-03-04T00:00:00"/>
    <n v="-0.002732587085610346"/>
    <n v="-0.002732587085610346"/>
    <x v="3"/>
    <n v="13400.66428206438"/>
    <n v="-36.61848215576897"/>
    <n v="-36.618482155768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4278efb384fd48215ad9a55a5c4d36343c1ab8a458eaaf906e28f60bab619c"/>
    <n v="1"/>
    <n v="1"/>
  </r>
  <r>
    <s v="2a9474f4-67a1-402e-ac19-532003d96487"/>
    <d v="2022-03-04T00:00:00"/>
    <x v="383"/>
    <d v="2022-03-04T00:00:00"/>
    <n v="-0.003279448681816092"/>
    <n v="-0.003279448681816092"/>
    <x v="3"/>
    <n v="13400.66428206438"/>
    <n v="-43.94679081527603"/>
    <n v="-43.946790815276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2668084f4608efa8c06b19d1333301ea9af9ad07f0c23dc9b704b37cd7d81f"/>
    <n v="1"/>
    <n v="1"/>
  </r>
  <r>
    <s v="e87dd2dc-6154-464b-b335-6c4a345b9c29"/>
    <d v="2022-03-04T00:00:00"/>
    <x v="383"/>
    <d v="2022-03-04T00:00:00"/>
    <n v="-0.001648169662743099"/>
    <n v="-0.001648169662743099"/>
    <x v="3"/>
    <n v="13400.66428206438"/>
    <n v="-22.08656833030355"/>
    <n v="-22.086568330303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0af1d9cb6ffdfaf07b7aa08b34db84f6dbdd674e806bac7fd082bc1ec4273"/>
    <n v="1"/>
    <n v="1"/>
  </r>
  <r>
    <s v="e956a03d-4652-4743-81c7-2953abe73d4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fc91227b3c528dbf0800c94865e60a2fbc14fbd0b5ab8575665243697e4626"/>
    <n v="1"/>
    <n v="1"/>
  </r>
  <r>
    <s v="80a09a63-77a0-4136-b5d3-cc84f574a3bc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b494d4aaf76a9c468640d61a007c9ca1f5059f99f443caba5c1575f6006b01"/>
    <n v="1"/>
    <n v="1"/>
  </r>
  <r>
    <s v="f6d6a338-2e36-449a-ac84-959afbea60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182e0f7ed0c2a38247d1e894532e7745c6969713dbf418c40ff5bf032a9ce1"/>
    <n v="1"/>
    <n v="1"/>
  </r>
  <r>
    <s v="d62ad67c-2ae3-40d1-a3ff-9bfd623b066c"/>
    <d v="2022-03-04T00:00:00"/>
    <x v="383"/>
    <d v="2022-03-04T00:00:00"/>
    <n v="-0.001681096580893858"/>
    <n v="-0.001681096580893858"/>
    <x v="3"/>
    <n v="13400.66428206438"/>
    <n v="-22.52781090628488"/>
    <n v="-22.527810906284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2f697d6db0c1180b62983b4fc53f20aa37e8349577f2f5c72973d660481b27"/>
    <n v="1"/>
    <n v="1"/>
  </r>
  <r>
    <s v="10e71ceb-8e08-45f5-ae5b-17733caa378e"/>
    <d v="2022-03-04T00:00:00"/>
    <x v="383"/>
    <d v="2022-03-04T00:00:00"/>
    <n v="-0.003944297708204522"/>
    <n v="-0.003944297708204522"/>
    <x v="3"/>
    <n v="13400.66428206438"/>
    <n v="-52.85620941616475"/>
    <n v="-52.856209416164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c74c4e51846bccab35d962a67c49ee13fd70e3355692e3accfa468327805fe"/>
    <n v="1"/>
    <n v="1"/>
  </r>
  <r>
    <s v="115246f7-a4c0-4290-be79-651c62d94fc3"/>
    <d v="2022-03-04T00:00:00"/>
    <x v="383"/>
    <d v="2022-03-04T00:00:00"/>
    <n v="-0.001867605311555924"/>
    <n v="-0.001867605311555924"/>
    <x v="3"/>
    <n v="13400.66428206438"/>
    <n v="-25.0271517915612"/>
    <n v="-25.02715179156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965f852690dc353aa876698b0c4b370ff61492f67b573e051158239a414cb7"/>
    <n v="1"/>
    <n v="1"/>
  </r>
  <r>
    <s v="0fe3fcaa-8fbe-4cfa-915b-a1592a5719e4"/>
    <d v="2022-03-04T00:00:00"/>
    <x v="383"/>
    <d v="2022-03-04T00:00:00"/>
    <n v="-0.00282450353277016"/>
    <n v="-0.00282450353277016"/>
    <x v="3"/>
    <n v="13400.66428206438"/>
    <n v="-37.85022360615775"/>
    <n v="-37.850223606157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12f1d01e910982845055ff36159f31b81e5a9cc002352146bd86313f5bb184"/>
    <n v="1"/>
    <n v="1"/>
  </r>
  <r>
    <s v="d28af3e7-5018-4d9c-979f-46d90b8e743f"/>
    <d v="2022-03-04T00:00:00"/>
    <x v="383"/>
    <d v="2022-03-04T00:00:00"/>
    <n v="-0.003849665175266944"/>
    <n v="-0.003849665175266944"/>
    <x v="3"/>
    <n v="13400.66428206438"/>
    <n v="-51.58807061210686"/>
    <n v="-51.588070612106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885eee50ef0750e1e360453472db306f28043f3520a96ae78ecbc2ad1fb343"/>
    <n v="1"/>
    <n v="1"/>
  </r>
  <r>
    <s v="e0e15f1e-66a3-4a29-8620-340fdb662c61"/>
    <d v="2022-03-04T00:00:00"/>
    <x v="383"/>
    <d v="2022-03-04T00:00:00"/>
    <n v="-0.001835284787748258"/>
    <n v="-0.001835284787748258"/>
    <x v="3"/>
    <n v="13400.66428206438"/>
    <n v="-24.5940353025942"/>
    <n v="-24.5940353025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d5523c3242755d331e9b30e7fed4a3840e169a2ea7d4740cd2f489e075a130"/>
    <n v="1"/>
    <n v="1"/>
  </r>
  <r>
    <s v="85e4050a-8dcb-4353-ad7f-4a9c37103979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7ac17bf9aa9f377f6405d600f5597974065cdecfc5baff76f3f710a1a780a5"/>
    <n v="1"/>
    <n v="1"/>
  </r>
  <r>
    <s v="a89f7aae-8b75-4ec5-a506-5520d534a1da"/>
    <d v="2022-03-04T00:00:00"/>
    <x v="383"/>
    <d v="2022-03-04T00:00:00"/>
    <n v="-1.143767744162639"/>
    <n v="-1.143767744162639"/>
    <x v="3"/>
    <n v="13400.66428206438"/>
    <n v="-15327.24755617763"/>
    <n v="-15327.2475561776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6cbe190c52237cdc4709325dce32ce6c1da1ec2579f036d248130bd72b7959a7"/>
    <n v="1"/>
    <n v="1"/>
  </r>
  <r>
    <s v="4deba226-36ed-4c43-9c77-02e72b0a32e1"/>
    <d v="2022-03-04T00:00:00"/>
    <x v="383"/>
    <d v="2022-03-04T00:00:00"/>
    <n v="-1.143582549489983"/>
    <n v="-1.143582549489983"/>
    <x v="3"/>
    <n v="13400.66428206438"/>
    <n v="-15324.76582454254"/>
    <n v="-15324.76582454254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3f7eb3f7441d70f6b7cf3498922fa721f2d5ecd6ea2bbdd573753e2fa2575e9"/>
    <n v="1"/>
    <n v="1"/>
  </r>
  <r>
    <s v="c88bbe35-923d-4dca-80ab-3ad3c1c2ad6b"/>
    <d v="2022-03-04T00:00:00"/>
    <x v="383"/>
    <d v="2022-03-04T00:00:00"/>
    <n v="-0.6436554219616241"/>
    <n v="-0.6436554219616241"/>
    <x v="3"/>
    <n v="13400.66428206438"/>
    <n v="-8625.410223038216"/>
    <n v="-8625.410223038216"/>
    <n v="1"/>
    <m/>
    <s v="Ledger"/>
    <s v="Umbe"/>
    <m/>
    <m/>
    <m/>
    <m/>
    <s v="Bônus 55"/>
    <m/>
    <s v="Ledger"/>
    <m/>
    <x v="159"/>
    <s v="Outros"/>
    <s v="People"/>
    <s v="People"/>
    <s v="People"/>
    <x v="9"/>
    <m/>
    <s v="0x8b97bb659f513c04c43c48f1bc768eb6163213a1d9ad5240c564c2b943437444"/>
    <n v="1"/>
    <n v="1"/>
  </r>
  <r>
    <s v="ef314331-922b-4f64-b5f9-aa61bfd1fd56"/>
    <d v="2022-03-04T00:00:00"/>
    <x v="383"/>
    <d v="2022-03-04T00:00:00"/>
    <n v="-1.143629952396044"/>
    <n v="-1.143629952396044"/>
    <x v="3"/>
    <n v="13400.66428206438"/>
    <n v="-15325.40105497266"/>
    <n v="-15325.40105497266"/>
    <n v="1"/>
    <m/>
    <s v="Ledger"/>
    <s v="Bruno Leão - Binance"/>
    <m/>
    <m/>
    <m/>
    <m/>
    <s v="Bônus 55"/>
    <m/>
    <s v="Ledger"/>
    <m/>
    <x v="159"/>
    <s v="Outros"/>
    <s v="People"/>
    <s v="People"/>
    <s v="People"/>
    <x v="9"/>
    <m/>
    <s v="0x93f6135f9f9e0ac8c70061b482f6e213b8acb43d737791d3dab401102c8e64d9"/>
    <n v="1"/>
    <n v="1"/>
  </r>
  <r>
    <s v="4f1f1ab4-ffd1-4c08-8576-52862298e967"/>
    <d v="2022-03-04T00:00:00"/>
    <x v="383"/>
    <d v="2022-03-04T00:00:00"/>
    <n v="-1.143728903291234"/>
    <n v="-1.143728903291234"/>
    <x v="3"/>
    <n v="13400.66428206438"/>
    <n v="-15326.72706269951"/>
    <n v="-15326.72706269951"/>
    <n v="1"/>
    <m/>
    <s v="Ledger"/>
    <s v="Amanda CM"/>
    <m/>
    <m/>
    <m/>
    <m/>
    <s v="Bônus 55"/>
    <m/>
    <s v="Ledger"/>
    <m/>
    <x v="159"/>
    <s v="Outros"/>
    <s v="People"/>
    <s v="People"/>
    <s v="People"/>
    <x v="9"/>
    <m/>
    <s v="0x5eecbdaec1bf56b3334573e5f2e34ce083dca46e4091fc5d8d1b38bb917db07e"/>
    <n v="1"/>
    <n v="1"/>
  </r>
  <r>
    <s v="1fc443a9-e486-4a5a-bb5d-12ef6ca6eae7"/>
    <d v="2022-03-04T00:00:00"/>
    <x v="383"/>
    <d v="2022-03-04T00:00:00"/>
    <n v="-1.143547732058516"/>
    <n v="-1.143547732058516"/>
    <x v="3"/>
    <n v="13400.66428206438"/>
    <n v="-15324.29924783229"/>
    <n v="-15324.29924783229"/>
    <n v="1"/>
    <m/>
    <s v="Ledger"/>
    <s v="Alan Lopes"/>
    <m/>
    <m/>
    <m/>
    <m/>
    <s v="Bônus 55"/>
    <m/>
    <s v="Ledger"/>
    <m/>
    <x v="159"/>
    <s v="Outros"/>
    <s v="People"/>
    <s v="People"/>
    <s v="People"/>
    <x v="9"/>
    <m/>
    <s v="0x2fa914c28de7e852230d25ae1900fe0d78830e9bfb687c0e66deefa5d1f54230"/>
    <n v="1"/>
    <n v="1"/>
  </r>
  <r>
    <s v="8462fec4-0c79-4283-ace3-5201bb659697"/>
    <d v="2022-03-04T00:00:00"/>
    <x v="383"/>
    <d v="2022-03-04T00:00:00"/>
    <n v="-1.144006891805576"/>
    <n v="-1.144006891805576"/>
    <x v="3"/>
    <n v="13400.66428206438"/>
    <n v="-15330.45229345448"/>
    <n v="-15330.45229345448"/>
    <n v="1"/>
    <m/>
    <s v="Ledger"/>
    <s v="Gabriel Polverelli Nogueira"/>
    <m/>
    <m/>
    <m/>
    <m/>
    <s v="Bônus 55"/>
    <m/>
    <s v="Ledger"/>
    <m/>
    <x v="159"/>
    <s v="Outros"/>
    <s v="People"/>
    <s v="People"/>
    <s v="People"/>
    <x v="9"/>
    <m/>
    <s v="0xa07f9098cc4909360c8f77733a057b96d5d890dee8e5599046279020706eaa3c"/>
    <n v="1"/>
    <n v="1"/>
  </r>
  <r>
    <s v="7a915845-4cde-4c10-99ee-bba0542f16f8"/>
    <d v="2022-03-04T00:00:00"/>
    <x v="383"/>
    <d v="2022-03-04T00:00:00"/>
    <n v="-1.143782567230157"/>
    <n v="-1.143782567230157"/>
    <x v="3"/>
    <n v="13400.66428206438"/>
    <n v="-15327.44619512907"/>
    <n v="-15327.44619512907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66bac3c63a2a1638f3fb280879e498813a629a54048dfb1bfe2801f91b45c7ba"/>
    <n v="1"/>
    <n v="1"/>
  </r>
  <r>
    <s v="7eb248da-984f-42f0-8b44-dc86b006c5bf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7c8e80c7dc7574f06926afd6743da882e11fbcaac5498657c4a85c5b6b614c"/>
    <n v="1"/>
    <n v="1"/>
  </r>
  <r>
    <s v="83f378b9-84a9-4439-9fe5-cca45269e30f"/>
    <d v="2022-03-04T00:00:00"/>
    <x v="383"/>
    <d v="2022-03-04T00:00:00"/>
    <n v="-0.00199805684234442"/>
    <n v="-0.00199805684234442"/>
    <x v="3"/>
    <n v="13400.66428206438"/>
    <n v="-26.77528896073922"/>
    <n v="-26.775288960739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fb2ec820fa785c59f8924d8cbdc1875d117fdd2eaae868a9cddff9d2474fc0"/>
    <n v="1"/>
    <n v="1"/>
  </r>
  <r>
    <s v="b90b856d-01f1-4c07-8596-cec2396ea8e4"/>
    <d v="2022-03-04T00:00:00"/>
    <x v="383"/>
    <d v="2022-03-04T00:00:00"/>
    <n v="-0.002274852016249249"/>
    <n v="-0.002274852016249249"/>
    <x v="3"/>
    <n v="13400.66428206438"/>
    <n v="-30.48452816113346"/>
    <n v="-30.4845281611334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f6014705f5a4fa0885910d7f1597c1997b64e870c68eda13a74cc91628024e"/>
    <n v="1"/>
    <n v="1"/>
  </r>
  <r>
    <s v="a291a614-a740-4aaa-872c-b93c7e9de648"/>
    <d v="2022-03-04T00:00:00"/>
    <x v="383"/>
    <d v="2022-03-04T00:00:00"/>
    <n v="-0.00339209259947115"/>
    <n v="-0.00339209259947115"/>
    <x v="3"/>
    <n v="13400.66428206438"/>
    <n v="-45.45629413918797"/>
    <n v="-45.456294139187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b7a93818065b2e4bb8de772b81c4537a52ef91cbf4d04342d998930d4c98558"/>
    <n v="1"/>
    <n v="1"/>
  </r>
  <r>
    <s v="df4948b9-15ea-42d4-8382-329e2467af6a"/>
    <d v="2022-03-04T00:00:00"/>
    <x v="383"/>
    <d v="2022-03-04T00:00:00"/>
    <n v="-0.00261296236498024"/>
    <n v="-0.00261296236498024"/>
    <x v="3"/>
    <n v="13400.66428206438"/>
    <n v="-35.01543143476918"/>
    <n v="-35.015431434769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8ed9419326471112120637537fda6c79308341ab7b028d8396775c0dab903a4"/>
    <n v="1"/>
    <n v="1"/>
  </r>
  <r>
    <s v="cb706ec8-58be-4fa7-8d65-68bcc2d85dd7"/>
    <d v="2022-03-04T00:00:00"/>
    <x v="383"/>
    <d v="2022-03-04T00:00:00"/>
    <n v="-0.0029080246910273"/>
    <n v="-0.0029080246910273"/>
    <x v="3"/>
    <n v="13400.66428206438"/>
    <n v="-38.96946260841086"/>
    <n v="-38.9694626084108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1e2fce1b8dfecd1aef59c31573ad68430ac9233542da536c7dc9ca5c18c010f"/>
    <n v="1"/>
    <n v="1"/>
  </r>
  <r>
    <s v="62a61abc-8e52-4270-a1dd-2ad8fd330744"/>
    <d v="2022-03-04T00:00:00"/>
    <x v="383"/>
    <d v="2022-03-04T00:00:00"/>
    <n v="-0.003627055282387362"/>
    <n v="-0.003627055282387362"/>
    <x v="3"/>
    <n v="13400.66428206438"/>
    <n v="-48.60495017176127"/>
    <n v="-48.604950171761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f4fdd206c38e0be907b5657e16c3aa74e488536f532e151fcb98603e17ae0dc"/>
    <n v="1"/>
    <n v="1"/>
  </r>
  <r>
    <s v="bcd035eb-3213-4d36-b124-61a5fe41f563"/>
    <d v="2022-03-04T00:00:00"/>
    <x v="383"/>
    <d v="2022-03-04T00:00:00"/>
    <n v="-0.002884562574557112"/>
    <n v="-0.002884562574557112"/>
    <x v="3"/>
    <n v="13400.66428206438"/>
    <n v="-38.65505466224717"/>
    <n v="-38.65505466224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8b62dd77897b5feb0da2f83f261f3f8d5be65885a3767011541ecbe11e3609e"/>
    <n v="1"/>
    <n v="1"/>
  </r>
  <r>
    <s v="44af9c9d-6f87-4c4e-8e35-21081906add5"/>
    <d v="2022-03-04T00:00:00"/>
    <x v="383"/>
    <d v="2022-03-04T00:00:00"/>
    <n v="-0.005162123382517444"/>
    <n v="-0.005162123382517444"/>
    <x v="3"/>
    <n v="13400.66428206438"/>
    <n v="-69.1758824317109"/>
    <n v="-69.175882431710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a3799d69210a9723662092d8f0b164c0004f0c90013248ba15d79a14549053"/>
    <n v="1"/>
    <n v="1"/>
  </r>
  <r>
    <s v="9684441b-4fba-423c-badb-fdbe073191e7"/>
    <d v="2022-03-04T00:00:00"/>
    <x v="383"/>
    <d v="2022-03-04T00:00:00"/>
    <n v="-0.00302520722548969"/>
    <n v="-0.00302520722548969"/>
    <x v="3"/>
    <n v="13400.66428206438"/>
    <n v="-40.53978641246279"/>
    <n v="-40.5397864124627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fe47b015ae3f8a1874106cc4a085be38ecbc9f99aea70c3bf3b43a10ac52469"/>
    <n v="1"/>
    <n v="1"/>
  </r>
  <r>
    <s v="72ddc13a-61dc-4c5c-a87f-6bbaccdab59c"/>
    <d v="2022-03-04T00:00:00"/>
    <x v="383"/>
    <d v="2022-03-04T00:00:00"/>
    <n v="-0.003604219903844473"/>
    <n v="-0.003604219903844473"/>
    <x v="3"/>
    <n v="13400.66428206438"/>
    <n v="-48.29894093015416"/>
    <n v="-48.2989409301541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ac211f2b2465eacf4171feb445ea526c443a72914927c56549c413733476e94"/>
    <n v="1"/>
    <n v="1"/>
  </r>
  <r>
    <s v="ef41b8fc-4c2c-4a8a-bdd3-2f2c742ab98a"/>
    <d v="2022-03-04T00:00:00"/>
    <x v="383"/>
    <d v="2022-03-04T00:00:00"/>
    <n v="-1.000666553643049"/>
    <n v="-1.000666553643049"/>
    <x v="3"/>
    <n v="13400.66428206438"/>
    <n v="-13409.59654366087"/>
    <n v="-13409.5965436608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ef8d00ad57fb7a9b99240e67fcf17309592b4111ea3bad69cc0e26f342db558e"/>
    <n v="1"/>
    <n v="1"/>
  </r>
  <r>
    <s v="95616283-87ff-448c-86c1-652b60b6699c"/>
    <d v="2022-03-04T00:00:00"/>
    <x v="383"/>
    <d v="2022-03-04T00:00:00"/>
    <n v="-0.00332850289777511"/>
    <n v="-0.00332850289777511"/>
    <x v="3"/>
    <n v="13400.66428206438"/>
    <n v="-44.60414989496272"/>
    <n v="-44.60414989496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2b938f46d30cc4b957e37e80a38b37bf8a5e8efe9dcc4d8fd6626c89279be9"/>
    <n v="1"/>
    <n v="1"/>
  </r>
  <r>
    <s v="5669cdfe-de2b-40a3-a9fa-d4c466860e49"/>
    <d v="2022-03-04T00:00:00"/>
    <x v="383"/>
    <d v="2022-03-04T00:00:00"/>
    <n v="-0.001874098144922492"/>
    <n v="-0.001874098144922492"/>
    <x v="3"/>
    <n v="13400.66428206438"/>
    <n v="-25.11416007174596"/>
    <n v="-25.1141600717459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fca517a6e2c6000ebeac3d8a8f0b7343cd455fbb5c7d387cb3f3e4685917fa7"/>
    <n v="1"/>
    <n v="1"/>
  </r>
  <r>
    <s v="e51241bf-1b90-4d8f-815f-b6e15d3ee53f"/>
    <d v="2022-03-04T00:00:00"/>
    <x v="383"/>
    <d v="2022-03-04T00:00:00"/>
    <n v="-0.002043855022466804"/>
    <n v="-0.002043855022466804"/>
    <x v="3"/>
    <n v="13400.66428206438"/>
    <n v="-27.3890149972888"/>
    <n v="-27.389014997288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7978aafbfb245697ac7d099b6b567b4ca6491ba7ad735764086037788e79f39"/>
    <n v="1"/>
    <n v="1"/>
  </r>
  <r>
    <s v="4ff78e98-5f49-4a0c-bae2-2b9f1a6c3d1a"/>
    <d v="2022-03-04T00:00:00"/>
    <x v="383"/>
    <d v="2022-03-04T00:00:00"/>
    <n v="-0.00354935392346584"/>
    <n v="-0.00354935392346584"/>
    <x v="3"/>
    <n v="13400.66428206438"/>
    <n v="-47.56370034659376"/>
    <n v="-47.563700346593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82c9974f85d0e757f43aa9ed42631cd43eb013a54d67fefb7b730f5ab654d84"/>
    <n v="1"/>
    <n v="1"/>
  </r>
  <r>
    <s v="f2a84f6f-4ba9-4e7c-ad94-48fd5f71b3df"/>
    <d v="2022-03-04T00:00:00"/>
    <x v="383"/>
    <d v="2022-03-04T00:00:00"/>
    <n v="-0.00326283734531934"/>
    <n v="-0.00326283734531934"/>
    <x v="3"/>
    <n v="13400.66428206438"/>
    <n v="-43.72418787160665"/>
    <n v="-43.724187871606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011d6257d38643bcb4f49a1b0b78feec55db6b3f4eefdaff9d8afb3b33debeb"/>
    <n v="1"/>
    <n v="1"/>
  </r>
  <r>
    <s v="ca666020-c786-4297-8a4e-13809a6ae409"/>
    <d v="2022-03-04T00:00:00"/>
    <x v="383"/>
    <d v="2022-03-04T00:00:00"/>
    <n v="-0.00385069550361888"/>
    <n v="-0.00385069550361888"/>
    <x v="3"/>
    <n v="13400.66428206438"/>
    <n v="-51.60187769645145"/>
    <n v="-51.601877696451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530efd9da8b134f24572907fbdb911c46fb1df060895eecd57e511a79b78651"/>
    <n v="1"/>
    <n v="1"/>
  </r>
  <r>
    <s v="7e51380c-4221-426c-b971-fb640dca9aea"/>
    <d v="2022-03-04T00:00:00"/>
    <x v="383"/>
    <d v="2022-03-04T00:00:00"/>
    <n v="-0.003389216703173884"/>
    <n v="-0.003389216703173884"/>
    <x v="3"/>
    <n v="13400.66428206438"/>
    <n v="-45.41775521839828"/>
    <n v="-45.4177552183982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532fecddf0b70ecd5f0020f27aee3c94c6ba8580f2ec44475a80321c5873a0c"/>
    <n v="1"/>
    <n v="1"/>
  </r>
  <r>
    <s v="086752ac-4dab-4e59-b209-f010696e43cf"/>
    <d v="2022-03-04T00:00:00"/>
    <x v="383"/>
    <d v="2022-03-04T00:00:00"/>
    <n v="-0.003642355702528242"/>
    <n v="-0.003642355702528242"/>
    <x v="3"/>
    <n v="13400.66428206438"/>
    <n v="-48.80998596544374"/>
    <n v="-48.809985965443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519d637d3e99393fdecc1aff37629cc001017116b22c18158cb855d784067591"/>
    <n v="1"/>
    <n v="1"/>
  </r>
  <r>
    <s v="7f24d7d5-131d-45ea-8026-b415a5b5b4b9"/>
    <d v="2022-03-04T00:00:00"/>
    <x v="383"/>
    <d v="2022-03-04T00:00:00"/>
    <n v="-0.00172474248577014"/>
    <n v="-0.00172474248577014"/>
    <x v="3"/>
    <n v="13400.66428206438"/>
    <n v="-23.11269502481885"/>
    <n v="-23.1126950248188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e723e6bf573f5f315176c7d123db33e0e1d63a61d9cc9f1e65a91a3b840bf47"/>
    <n v="1"/>
    <n v="1"/>
  </r>
  <r>
    <s v="9632c5f5-8744-4297-8974-c1f6e8524724"/>
    <d v="2022-03-04T00:00:00"/>
    <x v="383"/>
    <d v="2022-03-04T00:00:00"/>
    <n v="-0.005547795058226795"/>
    <n v="-0.005547795058226795"/>
    <x v="3"/>
    <n v="13400.66428206438"/>
    <n v="-74.34413908099312"/>
    <n v="-74.344139080993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6230906867d9ff79d6c579b67c12d9b042fb89c057ec6b51d7542f99250dbbf"/>
    <n v="1"/>
    <n v="1"/>
  </r>
  <r>
    <s v="3af874bc-54bd-4537-8b8f-a29b62fd74c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cfe3c4c6154aa2fd2e3869c79faddc61c5d410a750b5dcfbeff64ebc4a6fb"/>
    <n v="1"/>
    <n v="1"/>
  </r>
  <r>
    <s v="9ea4f408-0145-4555-8dfd-de34181e407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ba0c3169e98bb4c83a727ddfda2f1d4cd030a626ae42779147a998387f6f6c"/>
    <n v="1"/>
    <n v="1"/>
  </r>
  <r>
    <s v="427d9da7-3a85-495e-8e1d-ab0da39d0401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d071d79942f85478dd93aa472974f05d452b64000be7e784fecea7c7260aad"/>
    <n v="1"/>
    <n v="1"/>
  </r>
  <r>
    <s v="7306ae4f-c4bd-4005-8f77-cc4548e9e2e4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1cae21809140cdb144f61bad75f11f2073396516bd4b335ab772f90987fc8"/>
    <n v="1"/>
    <n v="1"/>
  </r>
  <r>
    <s v="4c38068a-0add-4ea9-9a68-70fa45ff19e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5c69f7f33c5c5f3196dd401bc9aa15730a5df70686277da2f1b77f8c8137b"/>
    <n v="1"/>
    <n v="1"/>
  </r>
  <r>
    <s v="ef1a09f1-f64c-4b04-ab39-6a63a0df33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81907391abf011b44c5222b15550194f0d7452f79137574a88eccc2be853c"/>
    <n v="1"/>
    <n v="1"/>
  </r>
  <r>
    <s v="087f0b11-a051-4964-baf9-32c1b95bba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1fce0b961ff0f0b7329cbafbd2908054ea3b9ca93b2f445de510235dcd8b58"/>
    <n v="1"/>
    <n v="1"/>
  </r>
  <r>
    <s v="2e572fa5-b975-4549-b7ff-4a02ca93c12b"/>
    <d v="2022-03-04T00:00:00"/>
    <x v="383"/>
    <d v="2022-03-04T00:00:00"/>
    <n v="-0.016023920065152"/>
    <n v="-0.016023920065152"/>
    <x v="3"/>
    <n v="13400.66428206438"/>
    <n v="-214.7311732757372"/>
    <n v="-214.731173275737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e5e4023f-73a3-43de-b516-da8482e68845"/>
    <d v="2022-03-04T00:00:00"/>
    <x v="383"/>
    <d v="2022-03-04T00:00:00"/>
    <n v="-0.174474432469784"/>
    <n v="-0.174474432469784"/>
    <x v="3"/>
    <n v="13400.66428206438"/>
    <n v="-2338.073295331289"/>
    <n v="-2338.07329533128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bbcab74f-c08b-4d91-8edc-1ff45bbcea91"/>
    <d v="2022-03-04T00:00:00"/>
    <x v="383"/>
    <d v="2022-03-04T00:00:00"/>
    <n v="0.01657518058865761"/>
    <n v="0.01657518058865761"/>
    <x v="3"/>
    <n v="13400.66428206438"/>
    <n v="222.118430483191"/>
    <n v="222.118430483191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fd7774f3022f4c0f838234e1fab2063b8405b8a5dbef01acde26c4ac3f6cc29d"/>
    <n v="1"/>
    <n v="1"/>
  </r>
  <r>
    <s v="f60cd7f6-f2c1-4a2b-985b-da3da871ecc6"/>
    <d v="2022-03-04T00:00:00"/>
    <x v="383"/>
    <d v="2022-03-04T00:00:00"/>
    <n v="0.1748407711491645"/>
    <n v="0.1748407711491645"/>
    <x v="3"/>
    <n v="13400.66428206438"/>
    <n v="2342.982476987202"/>
    <n v="2342.982476987202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520d2cc3dabe2bb5e37e815d1717845348029b6bc6be08b313d3e1a217498245"/>
    <n v="1"/>
    <n v="1"/>
  </r>
  <r>
    <s v="c3bcfbfc-91d3-4381-8349-cbb185a9013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844ce2550881ac631d9317ad30893cf730df984c65aa7651bdd185ae0f6011"/>
    <n v="1"/>
    <n v="1"/>
  </r>
  <r>
    <s v="ac4104cd-645a-4321-9d49-960134cc5b6c"/>
    <d v="2022-03-04T00:00:00"/>
    <x v="383"/>
    <d v="2022-03-04T00:00:00"/>
    <n v="-0.001787815088577632"/>
    <n v="-0.001787815088577632"/>
    <x v="3"/>
    <n v="13400.66428206438"/>
    <n v="-23.95790980043805"/>
    <n v="-23.957909800438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231150ddfac013b4f7ad7221fa030d1998048acf05fd975d2d4cf3b72cb6d0"/>
    <n v="1"/>
    <n v="1"/>
  </r>
  <r>
    <s v="c10c536f-eede-4175-a88e-00a53d8e765d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04dfed0cd7325bf6ebed12bf85c35b1049fc34343fe8c64914d1d38bc82955"/>
    <n v="1"/>
    <n v="1"/>
  </r>
  <r>
    <s v="23ad9c84-b904-4e0e-ae64-a02ecba3497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b90c4eaafd29fd87198c9d138c9dbbb5facca72d30bcc7e5101a619b649c9"/>
    <n v="1"/>
    <n v="1"/>
  </r>
  <r>
    <s v="001f0383-c46e-43c8-b599-b3e81f9a9328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f0f45f236e472e68af02fb4000119af3b652a86954dc79418c1f069087f82"/>
    <n v="1"/>
    <n v="1"/>
  </r>
  <r>
    <s v="b9dbc48d-b71a-4887-afaa-ef87c6ae545f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404fd068f449c95140d8236564bd1b285ec44e3ed87f6d4bc157da8f74840d"/>
    <n v="1"/>
    <n v="1"/>
  </r>
  <r>
    <s v="e887efe4-389f-43a2-95f9-a9d9bd5df8ba"/>
    <d v="2022-03-04T00:00:00"/>
    <x v="383"/>
    <d v="2022-03-04T00:00:00"/>
    <n v="-0.003343979720735102"/>
    <n v="-0.003343979720735102"/>
    <x v="3"/>
    <n v="13400.66428206438"/>
    <n v="-44.81154960360251"/>
    <n v="-44.811549603602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6fa9a00ccb3faa4e02930cafb16fae78824280c113940bf21f7ec6b22b3bca"/>
    <n v="1"/>
    <n v="1"/>
  </r>
  <r>
    <s v="0ba72d96-1ff3-413f-b452-9c397fce3724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08371d63a2b269748ad6fa241ebbb050034f7dae688bff8273a03419b1374c"/>
    <n v="1"/>
    <n v="1"/>
  </r>
  <r>
    <s v="98a72cf4-3a46-43f5-a273-e03857ddc3b9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813872ec49eb1f552348b8e30b052fe053d683c0696c0e4ed4808547ef91ee"/>
    <n v="1"/>
    <n v="1"/>
  </r>
  <r>
    <s v="5d2e7513-c19c-4561-9fa0-117751365cff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0d93a692fb7a0136cba1dbcd229ee39a1ab409756a0549a86201d36622dbe8"/>
    <n v="1"/>
    <n v="1"/>
  </r>
  <r>
    <s v="59ff1aca-3fd3-4e22-b42a-4354ac24aff8"/>
    <d v="2022-03-04T00:00:00"/>
    <x v="383"/>
    <d v="2022-03-04T00:00:00"/>
    <n v="-0.002759765631387324"/>
    <n v="-0.002759765631387324"/>
    <x v="3"/>
    <n v="13400.66428206438"/>
    <n v="-36.98269272340097"/>
    <n v="-36.98269272340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004e503cfbd4accebfa16705bd4ff126dafae58fed044cc53d14a72a8d2c4"/>
    <n v="1"/>
    <n v="1"/>
  </r>
  <r>
    <s v="5d6a8a13-c721-4c20-8532-9915f2e901c9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26dea8800857e18ad44841d3b007335c2cfd85f46f803d33415ccf5c371fe"/>
    <n v="1"/>
    <n v="1"/>
  </r>
  <r>
    <s v="479b101b-fc98-42f5-92af-c2993365d226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faffb44e4a45ae7d9b08f9dd826d616f6705436a0de51a9cc07231e4caf867"/>
    <n v="1"/>
    <n v="1"/>
  </r>
  <r>
    <s v="11b42b94-9faa-43e5-8f68-22ef9913278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b140b251a5db3a6bed6c12b32fa246dd62165f03851888afae311cfa2c89de"/>
    <n v="1"/>
    <n v="1"/>
  </r>
  <r>
    <s v="33818e1c-8884-4734-873d-695b5942357d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45826332458cda147838f180c058066f2bc74856d358200ca349b7fde6e70e"/>
    <n v="1"/>
    <n v="1"/>
  </r>
  <r>
    <s v="b07abccf-f3d2-4e0f-8a60-b54e328bdda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36e5d9040d6c7a5b35b8191e55af7e340625f04d0f422d8c27494b2fd8ab95"/>
    <n v="1"/>
    <n v="1"/>
  </r>
  <r>
    <s v="56c20bc2-6f0c-45a8-a25a-6b2bf6cd2737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89b0b1c7c6b8d099f6d5db8a6c404c3969e80276dbb63231acf08d9cdbf9d"/>
    <n v="1"/>
    <n v="1"/>
  </r>
  <r>
    <s v="00798a5e-a37d-4e43-989a-e7c78b63fd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6f44be3c87e7e85ba91489008a89219f9eb9fcb87556eec37384089aade04"/>
    <n v="1"/>
    <n v="1"/>
  </r>
  <r>
    <s v="5c828af2-fce5-4fed-9530-2a03c496e527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6c9cb1f36c01940c20aa4ce2c8e75223389def03903381ba4918428531448"/>
    <n v="1"/>
    <n v="1"/>
  </r>
  <r>
    <s v="133708c3-ab6c-4312-97fd-5a9b1c2e041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b35b9c8b0a7b8119717b96e5c018e69f579f8f5a5a28025e001f897504dbc"/>
    <n v="1"/>
    <n v="1"/>
  </r>
  <r>
    <s v="e18d26dd-ae0d-4592-a6ed-8345493d146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e0d50916fb8a67dfa051c9499754cf9ec3eccc71413ade36b1570f5c2dcfab"/>
    <n v="1"/>
    <n v="1"/>
  </r>
  <r>
    <s v="cdc1bbd1-4f34-4e64-9f31-21c366e2831b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8cc0661fc97e5618628a844a15faa1ba25ead30757721539681de5c0923c4"/>
    <n v="1"/>
    <n v="1"/>
  </r>
  <r>
    <s v="1d2d0295-e932-4ea6-a9d7-247ef8807ff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7fb3a59aab4566a3686ada7202a40177ecc1ff123da889f2cbf181a07de5fe"/>
    <n v="1"/>
    <n v="1"/>
  </r>
  <r>
    <s v="c014f176-3af1-42ab-9c61-5ed043a5041e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9b0ccdb457a3df97c368f3f634c1df512123eaa1c9d5782f85c568f61a68ba"/>
    <n v="1"/>
    <n v="1"/>
  </r>
  <r>
    <s v="e172c1ab-750b-4689-84cf-c96e833df67f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5f93e6dbcd77f8c40d952b9acde53742f0956f804b0774b3ed0a411832851a"/>
    <n v="1"/>
    <n v="1"/>
  </r>
  <r>
    <s v="08332ba7-0408-46cd-9440-44f5e8f990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5e2bfd4c4e710a9fcc0d08b8b0f844f78d376226e6201319c01ec29649a3e0"/>
    <n v="1"/>
    <n v="1"/>
  </r>
  <r>
    <s v="0ff4fab7-3c6b-4a09-8bee-06ccf478f9d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dafdf62a53556c4281202c1dd0a03c89e1805334ff8e4a5f443e60d938026"/>
    <n v="1"/>
    <n v="1"/>
  </r>
  <r>
    <s v="9d845c5f-14e0-4eff-bd84-0e5f20554aa0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02ff01dd256fb8bdc029b42c0f61abdbe8aac52c92e136f51af8863876c634"/>
    <n v="1"/>
    <n v="1"/>
  </r>
  <r>
    <s v="366a98b0-81cf-4d12-b39f-cd5a7255e958"/>
    <d v="2022-03-04T00:00:00"/>
    <x v="383"/>
    <d v="2022-03-04T00:00:00"/>
    <n v="-0.002544232343358296"/>
    <n v="-0.002544232343358296"/>
    <x v="3"/>
    <n v="13400.66428206438"/>
    <n v="-34.09440348891449"/>
    <n v="-34.094403488914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434ccdd084b73dd7cf3f4ee79ea1cf4b60a15a5fb59e921f1be0d420ff4d8e"/>
    <n v="1"/>
    <n v="1"/>
  </r>
  <r>
    <s v="6b627c22-357f-4618-8f05-a0fb46deba54"/>
    <d v="2022-03-04T00:00:00"/>
    <x v="383"/>
    <d v="2022-03-04T00:00:00"/>
    <n v="-0.001726076588854242"/>
    <n v="-0.001726076588854242"/>
    <x v="3"/>
    <n v="13400.66428206438"/>
    <n v="-23.13057289236657"/>
    <n v="-23.130572892366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a8e70ead8c444ed35624330fb6e8b1bb6caf93e3811ce7e9385fad7455d9b3"/>
    <n v="1"/>
    <n v="1"/>
  </r>
  <r>
    <s v="bca8b411-9f82-466a-b275-811f4c0e46df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eb55219e81cd7fa17e260f6ff881db673e392de198902e4e31e09525d990ef"/>
    <n v="1"/>
    <n v="1"/>
  </r>
  <r>
    <s v="a9695686-5dc2-4008-953b-db1266618f1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af3239d26fb20649e5affb34b50cf751970d14e13f6b16440296885f6d6674"/>
    <n v="1"/>
    <n v="1"/>
  </r>
  <r>
    <s v="90c815aa-c6bc-4414-a018-57f667e9289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22dc2796ed82ca2d23610254cfd076dda20342133e39178a30d0610ea6c1cd"/>
    <n v="1"/>
    <n v="1"/>
  </r>
  <r>
    <s v="19e11a1a-ab7c-435b-900b-10b31c0f55f3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0e6821999d15265b67e43416a574dde6d83c9e34f15229369e9eccae803ac3"/>
    <n v="1"/>
    <n v="1"/>
  </r>
  <r>
    <s v="e3c47212-aa61-4a72-8cc1-db3f80d57eb1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f96935e9a3dbef8bf4e3d0574b8cd7d139a24d8bc15a45d54e8e6992cc181"/>
    <n v="1"/>
    <n v="1"/>
  </r>
  <r>
    <s v="bfdfa764-85c5-482b-8d4d-071bff625ef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2d89659cdc705e3152b9cdcf464a577268aa155209c4768db4f5138d3f8475"/>
    <n v="1"/>
    <n v="1"/>
  </r>
  <r>
    <s v="586f2d52-4357-40e4-8eb3-2433bf73fc2b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9add046d94b71198967cea949650848b37070ea9129d795ca899990c91c682"/>
    <n v="1"/>
    <n v="1"/>
  </r>
  <r>
    <s v="695ad125-9ac0-48f3-85d4-5a1f572d21f4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51668f42bf2faa127e8080c6a96a26cfb02fd5cf22ecec220e4c6e3c6d6e7"/>
    <n v="1"/>
    <n v="1"/>
  </r>
  <r>
    <s v="9f0052b5-031b-4f31-b494-1cf1217c72c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606b14dfa32afd6cb01822f04000712c482d0b005b6397bf6ab03cf1d2f434"/>
    <n v="1"/>
    <n v="1"/>
  </r>
  <r>
    <s v="dbedc9d7-7224-4f1c-b193-eca1a08dfab6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251d940f4dd872490e8c830b4a57f6ded83e17b12a0cdf9eea9e96fb66647"/>
    <n v="1"/>
    <n v="1"/>
  </r>
  <r>
    <s v="b5966cb1-464f-4faf-ac81-2221ca2df89d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4ad8afb47cc42e1d4455accac9b465f29910368ea46c1aff163e237da5ada3"/>
    <n v="1"/>
    <n v="1"/>
  </r>
  <r>
    <s v="65bc575a-639f-4811-95a6-4e3242e6dd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02598abf667120da47173d9e0b40fd50082191b1483eb669cc40efc7ad5434"/>
    <n v="1"/>
    <n v="1"/>
  </r>
  <r>
    <s v="0f653b4e-4e65-4e17-b299-3dc97988df93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b124d5a1a9e34a581369f40208d1d166f3443864b687831fffad27e2025b2e"/>
    <n v="1"/>
    <n v="1"/>
  </r>
  <r>
    <s v="8a9668b3-4723-4964-b5fe-7b9d80c87569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43cac7d5733afa71a296e523eabb9c0778e07d03509b9222771aa100e1fd67"/>
    <n v="1"/>
    <n v="1"/>
  </r>
  <r>
    <s v="d45c7940-02ac-48a3-a349-6098bf0ca085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ea127525451e0d8bcd4f645be500693d0fb3a203f6de2b4270095eb263b8e"/>
    <n v="1"/>
    <n v="1"/>
  </r>
  <r>
    <s v="2f2b450c-4d88-43b6-89b7-b282ac3704d8"/>
    <d v="2022-03-04T00:00:00"/>
    <x v="383"/>
    <d v="2022-03-04T00:00:00"/>
    <n v="-0.00181357505553199"/>
    <n v="-0.00181357505553199"/>
    <x v="3"/>
    <n v="13400.66428206438"/>
    <n v="-24.30311046951047"/>
    <n v="-24.303110469510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6513ecc59173f778eaecf69dc20929cb9c0ace57177ee57a137e6de7b09444"/>
    <n v="1"/>
    <n v="1"/>
  </r>
  <r>
    <s v="bb746d92-5c12-403c-b7a7-6ad7b8ac2577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fbdb41ba8e4067f0145053a1120e89a18b8508890cf071ce74eeed3514480"/>
    <n v="1"/>
    <n v="1"/>
  </r>
  <r>
    <s v="7d37047e-fe3b-4f3f-b6b1-a2bf0d579f9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06712156a475b1800008a5a5297738a24fc181cebb24e7ee7081a0207299b3"/>
    <n v="1"/>
    <n v="1"/>
  </r>
  <r>
    <s v="95cb0479-501a-4b8e-b55c-105ef158bf6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8a44438e36022f7ff55295d80948504960bccaaf7802fdc8ee571a6f31d5b"/>
    <n v="1"/>
    <n v="1"/>
  </r>
  <r>
    <s v="e4b3f49b-f845-4028-bfbd-664967ab20b3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3d6bad7fa42b6e7ba45e31689970bf12c7f3c0e3c7b493680e67065044c5b5"/>
    <n v="1"/>
    <n v="1"/>
  </r>
  <r>
    <s v="73966228-9dc1-4c9b-8bb7-d4fad714bb46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66c486c58cc54d8ec03a094f099c15c8616f7d4c843da534f4c9c9a882180a"/>
    <n v="1"/>
    <n v="1"/>
  </r>
  <r>
    <s v="a736b56f-e551-4544-883a-c6f01e54e547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0b81c1ce0a5b3917da8bd9912a0e5b284304ecada337f99660e15bc5fe4fe"/>
    <n v="1"/>
    <n v="1"/>
  </r>
  <r>
    <s v="c4f87de1-1322-4c15-8f48-71d44727cf0c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25ece123dfe3d36acfd91b4b5445ad8b8d5d8ba2686f4af32484cacd51d2f"/>
    <n v="1"/>
    <n v="1"/>
  </r>
  <r>
    <s v="671633f3-05d7-4cdb-9905-9362e5eda66b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7e43886e9f3fb224e325f1222ea7d2dd6afd2d2882ce097f5bc95b8199d364"/>
    <n v="1"/>
    <n v="1"/>
  </r>
  <r>
    <s v="4f8a05b5-9ed2-4904-9ce4-2f9de0bdad96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24f55508c4c2bb4cb59509a5069be7a4a5f7c722f0cdfcbd5f1d836b8d277d"/>
    <n v="1"/>
    <n v="1"/>
  </r>
  <r>
    <s v="43d10698-3fba-40d6-a061-62cd092d0b7f"/>
    <d v="2022-03-04T00:00:00"/>
    <x v="383"/>
    <d v="2022-03-04T00:00:00"/>
    <n v="-0.00187516748428064"/>
    <n v="-0.00187516748428064"/>
    <x v="3"/>
    <n v="13400.66428206438"/>
    <n v="-25.1284899294881"/>
    <n v="-25.1284899294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c0ebc4df24cdf74f50f1908452f9a1b3fc6c4ec4930d30030de22138ff80cb"/>
    <n v="1"/>
    <n v="1"/>
  </r>
  <r>
    <s v="0e1c245b-f7e8-4d6b-a0b3-4da9f21764d9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18da00a6cbb0807292603e4f21461cf82b5584f00677a7ebcf169bbb037060"/>
    <n v="1"/>
    <n v="1"/>
  </r>
  <r>
    <s v="f8004725-b95c-4b55-bd41-47b47c5ed84a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11237018eacc5869c18693a7c0a8b0b392fbdabbdd5db42cef0157a7e3fec"/>
    <n v="1"/>
    <n v="1"/>
  </r>
  <r>
    <s v="17df7426-f23a-4dd8-b286-e44f3da06839"/>
    <d v="2022-03-04T00:00:00"/>
    <x v="383"/>
    <d v="2022-03-04T00:00:00"/>
    <n v="-0.001872943217537698"/>
    <n v="-0.001872943217537698"/>
    <x v="3"/>
    <n v="13400.66428206438"/>
    <n v="-25.09868327759218"/>
    <n v="-25.098683277592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4aeb682daf5d0e46e6ba3f7a3cb924de3450f5f72ecfe8876da225b1f07b27"/>
    <n v="1"/>
    <n v="1"/>
  </r>
  <r>
    <s v="22d9fcb6-f488-4204-b26a-5ad9a1e938f6"/>
    <d v="2022-03-04T00:00:00"/>
    <x v="383"/>
    <d v="2022-03-04T00:00:00"/>
    <n v="-0.005573135513088624"/>
    <n v="-0.005573135513088624"/>
    <x v="3"/>
    <n v="13400.66428206438"/>
    <n v="-74.68371800935128"/>
    <n v="-74.6837180093512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088df0ae96ee7b21c134ba5da53b21c890afb671ea0c4852cfd969b036f73"/>
    <n v="1"/>
    <n v="1"/>
  </r>
  <r>
    <s v="2c9fec94-32d0-47cb-a6a9-e74950cec804"/>
    <d v="2022-03-04T00:00:00"/>
    <x v="383"/>
    <d v="2022-03-04T00:00:00"/>
    <n v="-0.002002497741535644"/>
    <n v="-0.002002497741535644"/>
    <x v="3"/>
    <n v="13400.66428206438"/>
    <n v="-26.8347999599113"/>
    <n v="-26.83479995991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37d08e97d912690ecc844f161379136e0e8b156e5258f746d64355e73384c"/>
    <n v="1"/>
    <n v="1"/>
  </r>
  <r>
    <s v="e0ff06ca-dbdb-463c-ac40-fadb3735eba0"/>
    <d v="2022-03-04T00:00:00"/>
    <x v="383"/>
    <d v="2022-03-04T00:00:00"/>
    <n v="-0.00278428530432962"/>
    <n v="-0.00278428530432962"/>
    <x v="3"/>
    <n v="13400.66428206438"/>
    <n v="-37.31127262880671"/>
    <n v="-37.311272628806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48fd7c533cab5651f29d65b7f060764905550e98071764ff181a8ef5f69813"/>
    <n v="1"/>
    <n v="1"/>
  </r>
  <r>
    <s v="dab146fe-45ae-4607-be2e-dd2b4ed80b0a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e1e048acadedae5a148f328a1cb8c3bb3f457203e40a642d484af1c237db5b"/>
    <n v="1"/>
    <n v="1"/>
  </r>
  <r>
    <s v="5bdbdfd1-4a44-4ce8-a561-671dad9605f7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703dbf6e3ef144b58f82d3215e32cde8c1f6f3d62b27d1ae52e8bfdf8ffa3c"/>
    <n v="1"/>
    <n v="1"/>
  </r>
  <r>
    <s v="25614490-8630-4084-8a9d-b63155c6f79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faa481799503b1d2c1753718242d6f7feb61b829a41f28534514288b022e9"/>
    <n v="1"/>
    <n v="1"/>
  </r>
  <r>
    <s v="d8b484fc-009d-4b1a-982e-6c3176bc28e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7c4898696a3a814409cba6e4087be06fa084942f2180bf87c92127a515ffe4"/>
    <n v="1"/>
    <n v="1"/>
  </r>
  <r>
    <s v="caf06dc6-1ca8-4808-a8b7-44efb2a2fea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f14b9feabfb84cbc7bc7946e9b4eec44f6c2834f4050aeb6af71f801c68300"/>
    <n v="1"/>
    <n v="1"/>
  </r>
  <r>
    <s v="e7692967-a7f7-472b-99f5-5eb74c794fed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14f7c597fb196bf1627c414fa87abc51cae58450aa161a872bac86efc8d29"/>
    <n v="1"/>
    <n v="1"/>
  </r>
  <r>
    <s v="c37fd08d-d4ce-48e3-85f8-4b18f6f13a1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be227f78fad9b73caf36c973e4f2552ae0f7100fe3afc55b5819a6770beccf"/>
    <n v="1"/>
    <n v="1"/>
  </r>
  <r>
    <s v="580f0adc-bf75-492e-9879-c67e075b6ef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4942f967a81bce092a203710156adc2ef5db7de6dbb30f234e8aac17fd0b28"/>
    <n v="1"/>
    <n v="1"/>
  </r>
  <r>
    <s v="be6aba3f-cff9-4363-86d4-a54ec04f2489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ede5f6d6a3f746357971c381efebfee19ff5a5d1519392b4e8c58c172120a"/>
    <n v="1"/>
    <n v="1"/>
  </r>
  <r>
    <s v="533f4fc3-9e9d-460a-b424-402e30ccd74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14ac524595adffff44c96dd1961d352370f83aacada208744b013b6d2d7761"/>
    <n v="1"/>
    <n v="1"/>
  </r>
  <r>
    <s v="abd5d5ee-5fc6-4e81-9568-600dca02a1bc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d89badbfbb7ba76924a8f0d01a95bc9be2d9924131ec28c4c2128703d80634"/>
    <n v="1"/>
    <n v="1"/>
  </r>
  <r>
    <s v="600996fc-b01d-4f27-8968-e75c9ac35654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560e9bb03fea0a3dad0a7d1f2caf984d35211a692004b8c0f72f2b9db7f14"/>
    <n v="1"/>
    <n v="1"/>
  </r>
  <r>
    <s v="076285b6-835f-4529-ac7f-43c561e36f86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edb2a93566ba06511ad3d1b4bcdbc24eeb788df331f4c268bc780360c8931"/>
    <n v="1"/>
    <n v="1"/>
  </r>
  <r>
    <s v="483488ba-d629-4c1c-a6d6-62c9878f7d00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af6cff795f2d37dd103614a3d38b2ed5b272b93fad4e2a5337de0ce7db490"/>
    <n v="1"/>
    <n v="1"/>
  </r>
  <r>
    <s v="2aba2dcd-b5d3-4d2c-a36d-486a68f4781e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53d20ebba72a59ba8550548bfd2467d1d69bdabab5359508bb97eaeb1b3584"/>
    <n v="1"/>
    <n v="1"/>
  </r>
  <r>
    <s v="52eff3d2-3597-4834-89d8-4fc37f248c6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04bec26ed6c5aee7c7e67e3b7eab46a4d991cf42ada1d6f522e1d55214b3f8"/>
    <n v="1"/>
    <n v="1"/>
  </r>
  <r>
    <s v="172beed2-757b-4ef9-8dad-d1bfb8a7a69c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5c8224ae92dc5938f4fc984b03981eebc2129de051f044c5fed4bf26e5f7ea"/>
    <n v="1"/>
    <n v="1"/>
  </r>
  <r>
    <s v="12bce690-28dd-4d03-8480-8176f55d04d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2785e262125928991d9f6e4281ce204a9f6861d412165cd315896b6d31bdff"/>
    <n v="1"/>
    <n v="1"/>
  </r>
  <r>
    <s v="0134cda1-e3d8-4490-a7da-5b7bc9cda795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9f7eb74f1c5dc5e25bae1c7182cf192061842f171be1fbd1ba230e4c09c970"/>
    <n v="1"/>
    <n v="1"/>
  </r>
  <r>
    <s v="7c3ceca5-f133-4a32-820e-cf3d9f21240d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e1864afebe29f1876f23a5dd73fb66154e5bf1bec8cdef35529b6f14e1c455"/>
    <n v="1"/>
    <n v="1"/>
  </r>
  <r>
    <s v="87f1e54f-4613-479f-9c76-2dcb848e799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96c52016bf4b285433c6409092214028bcaeb01eb297b3884df7a62be0c2f0"/>
    <n v="1"/>
    <n v="1"/>
  </r>
  <r>
    <s v="794c19d2-a06f-4a93-9d24-94aee428d55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74fc02808115ccc1596f6d26fc78bf37ea6c87f8692dfac229008536ede4f"/>
    <n v="1"/>
    <n v="1"/>
  </r>
  <r>
    <s v="a169cc47-bc5c-4b0c-9ee9-2b2160d81e6a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e8537170dca3b2cfa7f68a257e54cba707e6f73b822fe2add8710f83172321"/>
    <n v="1"/>
    <n v="1"/>
  </r>
  <r>
    <s v="a7ac595d-545e-4680-af4f-ca12cf1d1b9a"/>
    <d v="2022-03-04T00:00:00"/>
    <x v="383"/>
    <d v="2022-03-04T00:00:00"/>
    <n v="-0.002366280566522786"/>
    <n v="-0.002366280566522786"/>
    <x v="3"/>
    <n v="13400.66428206438"/>
    <n v="-31.70973146914498"/>
    <n v="-31.70973146914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c869ad6a13f81c7bc31fa8fde643c969f63295b8cc08dc63f4d05fd5cbba13"/>
    <n v="1"/>
    <n v="1"/>
  </r>
  <r>
    <s v="c5a76866-7f11-4d6f-afae-eb60724da1ce"/>
    <d v="2022-03-04T00:00:00"/>
    <x v="383"/>
    <d v="2022-03-04T00:00:00"/>
    <n v="-0.002289718540018796"/>
    <n v="-0.002289718540018796"/>
    <x v="3"/>
    <n v="13400.66428206438"/>
    <n v="-30.68374945521049"/>
    <n v="-30.683749455210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c70363a25ad29465229d94ee18b4fedbf5444f9efbad7a04d29dc2f8e7f864"/>
    <n v="1"/>
    <n v="1"/>
  </r>
  <r>
    <s v="ccaa83bd-5bd4-4776-be61-a7f08c91806b"/>
    <d v="2022-03-04T00:00:00"/>
    <x v="383"/>
    <d v="2022-03-04T00:00:00"/>
    <n v="-0.002476423570905304"/>
    <n v="-0.002476423570905304"/>
    <x v="3"/>
    <n v="13400.66428206438"/>
    <n v="-33.18572089389305"/>
    <n v="-33.18572089389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7f29be1951109f0676a085f3cfe99fd8111f11048eeb900f472d1c7f512627"/>
    <n v="1"/>
    <n v="1"/>
  </r>
  <r>
    <s v="355b1800-4fa9-4a0a-824b-73c6b81df18b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104da8727d3c5256d6055c32826f484627be223c8145128cfe87ed2b50042"/>
    <n v="1"/>
    <n v="1"/>
  </r>
  <r>
    <s v="3e12bac7-b834-43c5-89f2-0f2ff86334fe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c69657527a5163cc7a3c9f23e7f47c5dacf7a15c8fe239aaf80158a8fc7045"/>
    <n v="1"/>
    <n v="1"/>
  </r>
  <r>
    <s v="a2880596-7dd9-4896-b4e1-cb35e902c76b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ea2f446ce768a8380ba6098cea24e7170dcfcfb852ad9d37d7104724ec9c11"/>
    <n v="1"/>
    <n v="1"/>
  </r>
  <r>
    <s v="f5ec7da8-b172-4b36-bd7c-a0907f79f0f1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efa4b78f54918ccad1637010d4fe2c080ff20d2fb6145f8e0904bdec83f8d3"/>
    <n v="1"/>
    <n v="1"/>
  </r>
  <r>
    <s v="42931933-eed0-4e19-b0f3-4e99c318a2aa"/>
    <d v="2022-03-04T00:00:00"/>
    <x v="383"/>
    <d v="2022-03-04T00:00:00"/>
    <n v="-0.001973125821086496"/>
    <n v="-0.001973125821086496"/>
    <x v="3"/>
    <n v="13400.66428206438"/>
    <n v="-26.44119671465277"/>
    <n v="-26.441196714652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bda22f9389dde2befff935522ce87f82597dc2782e2048a2f07ed2e5ca77b3"/>
    <n v="1"/>
    <n v="1"/>
  </r>
  <r>
    <s v="f60febe5-409f-47c9-9682-bdbc58c594f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5bb0e26e4b63319b4059f0b03f1a02fad2c9c272409264839a0917e8b1780"/>
    <n v="1"/>
    <n v="1"/>
  </r>
  <r>
    <s v="457d158b-ce9d-48eb-8087-1eb237ccbff9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6983d8478954f31b2c0a55092a14aedaa13e7eca47c40443daa94a20dd2e7"/>
    <n v="1"/>
    <n v="1"/>
  </r>
  <r>
    <s v="cf0c2c14-e792-4558-9e70-5b8807fbcbe2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5668f177048145d4abd7ae3c94e309b7cae275c1ace6f06d8de2bd24409adc"/>
    <n v="1"/>
    <n v="1"/>
  </r>
  <r>
    <s v="1bb4b137-1b65-4069-9d09-fa66afebb044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7468155af4083b5b3a096fa2c33a0e02a59344cfa5a76aaf839dd1e53c9f3a"/>
    <n v="1"/>
    <n v="1"/>
  </r>
  <r>
    <s v="b24aadb3-0593-4431-b4d6-cb4d4381b25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ce56e4e183ad5b4524b474c53c3453a16919d03bd5512107418d958f5bb4af"/>
    <n v="1"/>
    <n v="1"/>
  </r>
  <r>
    <s v="045b4092-5713-4bf2-bb6a-e48a63c3ed7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d97354be5036dbdfd3e918254c6c300fc27a6dac3ad433fb975354b90f2a1"/>
    <n v="1"/>
    <n v="1"/>
  </r>
  <r>
    <s v="1fa03cdf-4b00-4681-9824-034232254834"/>
    <d v="2022-03-04T00:00:00"/>
    <x v="383"/>
    <d v="2022-03-04T00:00:00"/>
    <n v="-0.004948829767627297"/>
    <n v="-0.004948829767627297"/>
    <x v="3"/>
    <n v="13400.66428206438"/>
    <n v="-66.31760630506011"/>
    <n v="-66.3176063050601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8f11567f9c6620865b0958fce90f6735e2be4c6bb2e8b7868a3e669909f19b"/>
    <n v="1"/>
    <n v="1"/>
  </r>
  <r>
    <s v="5ed73edc-0bd8-433f-82cd-b95470e74752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bf9993ec4d171c7e2230e919d3fe32874d88491e6ef36c39f769e0c72a177e"/>
    <n v="1"/>
    <n v="1"/>
  </r>
  <r>
    <s v="13af6941-e29c-4e8f-bc6e-af344dbbfa17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a96c5b6f0804d611420b915b06d5ad0918351a4ac1721320132f0185c9499"/>
    <n v="1"/>
    <n v="1"/>
  </r>
  <r>
    <s v="9a2ff84a-07b0-434c-9b41-49f889631711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a397b020d7bffce5d6bcea62b5a8a078d5929c3aec013ab3cdf8ee4b74c919"/>
    <n v="1"/>
    <n v="1"/>
  </r>
  <r>
    <s v="c9c35bc0-e039-4870-bae6-5b40c60ab1c4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a51bbeef2a19be223c292cfe9eed05cf7565a508d57abf3ee04c4ea786bb4"/>
    <n v="1"/>
    <n v="1"/>
  </r>
  <r>
    <s v="3b38fed2-d429-449c-8c1e-bba50bf778e0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66d418aa9736d11cb40a02bcf6a0e86b669e5cb69dd453600b89616eeb96dd"/>
    <n v="1"/>
    <n v="1"/>
  </r>
  <r>
    <s v="6fd0f55b-5f96-4db4-9433-5b9ec714e201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bb1ff01fa38d609c967c54d30861a2418f2a1d0a67e73bbfc0602f86a1d88"/>
    <n v="1"/>
    <n v="1"/>
  </r>
  <r>
    <s v="f589efad-9ec4-4cde-af0c-717e08c8ece5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f595a2bb4f457b28356a8b08cbba681e3b1cb043285c795b683a9c211bdd11"/>
    <n v="1"/>
    <n v="1"/>
  </r>
  <r>
    <s v="5fe14d5e-78de-43bd-ad85-0c6fe411cba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e1fb3ded66baf317febd3feae74c408c93eb3c61f1a39e307728d8791b318a"/>
    <n v="1"/>
    <n v="1"/>
  </r>
  <r>
    <s v="cddf4d8d-3ea9-4d0c-b09d-4c0b46e8d43d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19d2695725b790a22a8473ddfe1b41f7655e78297493b5d67bb05bb60d97a"/>
    <n v="1"/>
    <n v="1"/>
  </r>
  <r>
    <s v="86d9b8a5-70b3-43fb-af63-2a6514fcc8a0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8e930b2210cd17ce17623e628f13489f288b851b31dc405c2f3957cab263fd"/>
    <n v="1"/>
    <n v="1"/>
  </r>
  <r>
    <s v="bf3437e7-473c-4c71-86ac-a35bd4e739f0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ad239cd76654dce6e709e84a0f5b9a9aea4a306971ef6293766998ad6d4de0"/>
    <n v="1"/>
    <n v="1"/>
  </r>
  <r>
    <s v="f584f17b-2fa6-495f-8a07-73f0c2685c6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a31defb1753357bf61787e69dbe1514751d5fff8b82017d53c1c060a826d68"/>
    <n v="1"/>
    <n v="1"/>
  </r>
  <r>
    <s v="30e5a2c6-5e99-4aa1-8f43-f8e316ab19e6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5ddc6ec6275f8755d2d75ccbde5c0c1095885c12b6d8c431bbcd30145abc9b"/>
    <n v="1"/>
    <n v="1"/>
  </r>
  <r>
    <s v="ed6e7309-492e-4091-b8e5-dbfe5f19f37a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d5f6ca786077016cfc7e67b14d5f6daa72b94ad1798664ca400957f388458"/>
    <n v="1"/>
    <n v="1"/>
  </r>
  <r>
    <s v="2b2e0327-8155-456c-94cc-0184e07d9a1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1512405777631fcb2215329ee634c7b910df372556d34df0398983c299f086"/>
    <n v="1"/>
    <n v="1"/>
  </r>
  <r>
    <s v="1cf5366f-0853-4299-a82e-e893e91419a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5646f4b59488c350b42dcca6c27b81028f9f0c5a149f827455f11b3bf1e29"/>
    <n v="1"/>
    <n v="1"/>
  </r>
  <r>
    <s v="c3c6f1d0-0468-46a5-9879-bd7b4d75bd1f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6d336d42c91d9856110c8ecb0a3c6f040a8381f4669215a2f17a86276ad13f"/>
    <n v="1"/>
    <n v="1"/>
  </r>
  <r>
    <s v="85827c07-b9e9-4d85-a6d9-2065d41cc464"/>
    <d v="2022-03-04T00:00:00"/>
    <x v="383"/>
    <d v="2022-03-04T00:00:00"/>
    <n v="-0.00133169010156002"/>
    <n v="-0.00133169010156002"/>
    <x v="3"/>
    <n v="13400.66428206438"/>
    <n v="-17.84553197875405"/>
    <n v="-17.84553197875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460487144564891c2c14e9a9cd6f4f94d0f9c02cd5c42d5efaf17b682d9dd6"/>
    <n v="1"/>
    <n v="1"/>
  </r>
  <r>
    <s v="e5d111e7-6e4e-43b8-b0ed-fe8a0a7a709a"/>
    <d v="2022-03-04T00:00:00"/>
    <x v="383"/>
    <d v="2022-03-04T00:00:00"/>
    <n v="-0.00202716083615998"/>
    <n v="-0.00202716083615998"/>
    <x v="3"/>
    <n v="13400.66428206438"/>
    <n v="-27.16530181112881"/>
    <n v="-27.16530181112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9da1648fb3dc8337090917a90f79f0ec3074017c3f8b1d65a3b5708997828f"/>
    <n v="1"/>
    <n v="1"/>
  </r>
  <r>
    <s v="a2c064b6-886c-4ab1-8af7-08b1c90edbd3"/>
    <d v="2022-03-04T00:00:00"/>
    <x v="383"/>
    <d v="2022-03-04T00:00:00"/>
    <n v="-0.001267216986058534"/>
    <n v="-0.001267216986058534"/>
    <x v="3"/>
    <n v="13400.66428206438"/>
    <n v="-16.98154940269988"/>
    <n v="-16.98154940269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e59e2649047d50189201af52b7ad89cfc6db410d057796e8daf1f26d034ea0"/>
    <n v="1"/>
    <n v="1"/>
  </r>
  <r>
    <s v="6e183e64-007b-40ad-9e8f-2e0e890da016"/>
    <d v="2022-03-04T00:00:00"/>
    <x v="383"/>
    <d v="2022-03-04T00:00:00"/>
    <n v="-0.00295803316976153"/>
    <n v="-0.00295803316976153"/>
    <x v="3"/>
    <n v="13400.66428206438"/>
    <n v="-39.63960944318503"/>
    <n v="-39.639609443185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d13a1cc45c056f17ba85560a7ea9933641d03cc1cbab14a80f565db6952338"/>
    <n v="1"/>
    <n v="1"/>
  </r>
  <r>
    <s v="fd8a8ba2-b513-4536-9b59-408bb3082a9e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f9f3c26177917c7cc5bb414aa970b51c2190965af9e8a99db01922f5fa05a"/>
    <n v="1"/>
    <n v="1"/>
  </r>
  <r>
    <s v="a186a817-2baa-4dc5-b14b-f82fb0f5ddcc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eec7474bfc9778e94f14a5fb00ad44fd17001ba85b018c28233df58f4a641"/>
    <n v="1"/>
    <n v="1"/>
  </r>
  <r>
    <s v="b02381f3-2736-47d5-aa8e-9cd1968dc778"/>
    <d v="2022-03-04T00:00:00"/>
    <x v="383"/>
    <d v="2022-03-04T00:00:00"/>
    <n v="-0.008152051398662668"/>
    <n v="-0.008152051398662668"/>
    <x v="3"/>
    <n v="13400.66428206438"/>
    <n v="-109.2429040036118"/>
    <n v="-109.24290400361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9a4459891c6bb0962026a1f3ffad6e57b5296f9b9f7d9ba82ed931963f441e"/>
    <n v="1"/>
    <n v="1"/>
  </r>
  <r>
    <s v="3e7634c0-f5b6-4d25-ad81-37879a118235"/>
    <d v="2022-03-04T00:00:00"/>
    <x v="383"/>
    <d v="2022-03-04T00:00:00"/>
    <n v="-0.00223686937137664"/>
    <n v="-0.00223686937137664"/>
    <x v="3"/>
    <n v="13400.66428206438"/>
    <n v="-29.97553548865076"/>
    <n v="-29.975535488650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9c64d6e06c208b05674388a26dabc1529cc8afc5cc0f00ec7200205eb1ad5"/>
    <n v="1"/>
    <n v="1"/>
  </r>
  <r>
    <s v="2716c437-6337-41f6-9216-919ede78b056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91c545f2af0184b8b0f3695096bf0a40b96745c2c3c672261bfb2afecfc805"/>
    <n v="1"/>
    <n v="1"/>
  </r>
  <r>
    <s v="7ed6680f-a6bb-4dde-945f-bfd4a2052b99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90bc73224556b0d13f976d9b5ade73366108bd84ceae07d2411f487b97830"/>
    <n v="1"/>
    <n v="1"/>
  </r>
  <r>
    <s v="20141b34-4713-4b28-a0d2-5f501f6f9c8c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f5d816e25d2e50d5cb09fe7ff5bb495893bc1557fad55c00693cf9922e9e1"/>
    <n v="1"/>
    <n v="1"/>
  </r>
  <r>
    <s v="c17c66d0-bf54-406c-b41e-4ab50e11fbdd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01dd9a181e1403b4e8e96a108fd6f3e1cb9f8c2b469ea21d76d115340fd81f"/>
    <n v="1"/>
    <n v="1"/>
  </r>
  <r>
    <s v="0e7f9017-40dc-40c1-88f1-37b6e177ba07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b8b6f5db5743f14610da09caafedc3d5fc3cef431f706aac6c6c419e273bfa"/>
    <n v="1"/>
    <n v="1"/>
  </r>
  <r>
    <s v="7ef372c3-3f31-449d-a2e5-2457be8b754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265099998cd94489f37ab31b8f18fc4160fd697c80a318c57fc98dea4cf805"/>
    <n v="1"/>
    <n v="1"/>
  </r>
  <r>
    <s v="f3ad1b85-7e73-4946-b6da-831c0740345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90f30d562fe46793b356af9fc98b9af9c0fe3908cdc39363fecfde8db72dc"/>
    <n v="1"/>
    <n v="1"/>
  </r>
  <r>
    <s v="201f88af-aa60-4e1e-96b1-cf0f145de1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d80f10b9433d6e72a75021320de4492aed770a164683431f74d2d8452401"/>
    <n v="1"/>
    <n v="1"/>
  </r>
  <r>
    <s v="23a661eb-ea42-4156-9928-0399c24d21e4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ae2cb761a0bc74a9ac683692afec8b988cc3c206243a9b65e049ab0e0dedd"/>
    <n v="1"/>
    <n v="1"/>
  </r>
  <r>
    <s v="ef7f8a36-da5e-4b7b-bb11-1a2b648ad0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8b20c3d93ec4d25b52902c5606bcc7091e83a871bfd54e2a834ef383c2d71e"/>
    <n v="1"/>
    <n v="1"/>
  </r>
  <r>
    <s v="a82c2e48-74fb-40a2-bb20-261129c202a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1f3113302f32a76eb9b8b3d85d6791273b267e4289b490b74eca38ade683bb"/>
    <n v="1"/>
    <n v="1"/>
  </r>
  <r>
    <s v="6fbca1c0-1a7a-40a5-bfd9-c358a8c639c0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b9de2a91eb3be132cc452b542d312323b29fd7646a4f3580b11c809fd2f03f"/>
    <n v="1"/>
    <n v="1"/>
  </r>
  <r>
    <s v="361ca381-9c2d-46c1-892b-68c99b7b3655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ef23b4a8563e5dc0467ce47ec5ce4fbe24d15e537ac35c9c2c4023bf5689a"/>
    <n v="1"/>
    <n v="1"/>
  </r>
  <r>
    <s v="b546b080-47c7-48d8-a85b-aad3ce72e231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6c28dbfa13f02f59691e205ec8ec9256e2ff38627e7a89fb9b935c0523229e"/>
    <n v="1"/>
    <n v="1"/>
  </r>
  <r>
    <s v="e34a79ee-6b0c-4b8c-84a5-bab0a3114595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76c1c78a68dfe71715c84291662e8dcae27938bb38c82e49e766494b30d65d"/>
    <n v="1"/>
    <n v="1"/>
  </r>
  <r>
    <s v="44dbfe67-7e76-46f5-8cfa-5dab5fba9d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bbb3bfb49bfa728d79e505a0b1fe434d23a0fa67aa1e406053559524971d05"/>
    <n v="1"/>
    <n v="1"/>
  </r>
  <r>
    <s v="93fba782-5b47-4056-8e42-49a2eab4f359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34d930bc4719d7d8a309bdc6feda7a8628d590419bbf6e3e13fd882027ecf1"/>
    <n v="1"/>
    <n v="1"/>
  </r>
  <r>
    <s v="8816e7b3-cb14-4b48-994b-c7a32882f078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10b4bc1b7890b76972a7661cdb57d7f8acdf498ea7e57f6d9b37fd12e34453"/>
    <n v="1"/>
    <n v="1"/>
  </r>
  <r>
    <s v="6b735b1b-58fc-4aa1-ba5f-553466754bc6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c689528629ffeaa5f63300ee40dcc965961242cc86e5b012e6cd0924ccf72f"/>
    <n v="1"/>
    <n v="1"/>
  </r>
  <r>
    <s v="23b79c5b-37b3-4ba9-8d20-f78d355f6140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4feacd57975d7d000b335deb70c15bbb3e1b4f67b9f2f58a7d75db0e6aad6"/>
    <n v="1"/>
    <n v="1"/>
  </r>
  <r>
    <s v="801ca309-b432-412c-96c7-85ab8760dc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9a12dc5fcbdfcef0c1f13e650652c6c2107754ff97b4c96c1b86765cfef278"/>
    <n v="1"/>
    <n v="1"/>
  </r>
  <r>
    <s v="2b2babb9-f5cb-4ca1-ada1-8f5ed68a1ef3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2a85b8948578019213a483cf1a4abb9a036e56b6b611dc67a05d7ab751d1bf"/>
    <n v="1"/>
    <n v="1"/>
  </r>
  <r>
    <s v="bb850685-679f-43d0-933e-8715d2366db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8bfe48f86fd5af03697fdb50a3dfa4cba3e83660222ae77520d5b8d7f2d285"/>
    <n v="1"/>
    <n v="1"/>
  </r>
  <r>
    <s v="ab2bad45-c722-42bf-9d51-9551b88144f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18fca1b654177bc34335ae712ccf16f2189c3dae5e6dae537d6ae021debe5"/>
    <n v="1"/>
    <n v="1"/>
  </r>
  <r>
    <s v="e1875a31-ca73-4daa-b274-66518d843c5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580d687d4560f71b16192d54a798d179f76a6ea5ead190f02107b7b5bc6d26"/>
    <n v="1"/>
    <n v="1"/>
  </r>
  <r>
    <s v="760c6f46-10df-424b-90a7-bbfee27262f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c7798a0749e6d287d4c77fbfe9eb384ef40bbab1107b011ae251c369a6f87"/>
    <n v="1"/>
    <n v="1"/>
  </r>
  <r>
    <s v="33de070f-19fc-4e5f-9e66-c002d324a99a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eb9ffa1d4fbc7242fe2c6163c4cc4fc79e3eeb84b447e6bdfc3cbf682455c9"/>
    <n v="1"/>
    <n v="1"/>
  </r>
  <r>
    <s v="0357086e-3a34-45e4-8fb3-9ca2f2eb77d6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102c683122c0792aee88af27ae4235af6672a7afdaafcb2c6507f97c6d68c7"/>
    <n v="1"/>
    <n v="1"/>
  </r>
  <r>
    <s v="5c89c049-a84b-49fa-bbd3-f0aa9ad1a1b9"/>
    <d v="2022-03-04T00:00:00"/>
    <x v="383"/>
    <d v="2022-03-04T00:00:00"/>
    <n v="-0.001987044503167906"/>
    <n v="-0.001987044503167906"/>
    <x v="3"/>
    <n v="13400.66428206438"/>
    <n v="-26.62771630047453"/>
    <n v="-26.627716300474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7cf1235a63513d349418bf14567290cf7bc95c0354e120821459da686cf4c"/>
    <n v="1"/>
    <n v="1"/>
  </r>
  <r>
    <s v="f5f816d6-122e-4eb1-a3e2-f5880858ee3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e280349e676fbe33c3ee66f3cd40d40245631dbe4b8037a95211ca26d068"/>
    <n v="1"/>
    <n v="1"/>
  </r>
  <r>
    <s v="a6f3dee5-17b7-4bf6-a3c5-2abd7845a2c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762240ff6137ee1a71ba8c4268cb662336ef768343695a4a6be770a1992227"/>
    <n v="1"/>
    <n v="1"/>
  </r>
  <r>
    <s v="3434d773-fa30-4611-b232-ca0de393ad1c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5a627391ca18350f4ada563025fdf0c0466e89e16700ac556e12c6e906ca2d"/>
    <n v="1"/>
    <n v="1"/>
  </r>
  <r>
    <s v="ed267c55-2a72-4c7c-89d7-e50738b7c5ce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5647b7f2a2570a9b2b5f6d26661235e07057b1606591669be01eb134da696"/>
    <n v="1"/>
    <n v="1"/>
  </r>
  <r>
    <s v="3d8198fc-e7f8-4860-a06d-29cfffd13a34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26ac0d9391890594d6f31a65bc648f0b835d3088d663d022fa010714d0059"/>
    <n v="1"/>
    <n v="1"/>
  </r>
  <r>
    <s v="8aad6502-e729-4c3d-acc6-e49241bac80a"/>
    <d v="2022-03-04T00:00:00"/>
    <x v="383"/>
    <d v="2022-03-04T00:00:00"/>
    <n v="-0.00175683795111817"/>
    <n v="-0.00175683795111817"/>
    <x v="3"/>
    <n v="13400.66428206438"/>
    <n v="-23.54279558092443"/>
    <n v="-23.5427955809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6e4ffebc066eb183a31334e4ceceae0e9c14614715643c2982069657c9d3d6"/>
    <n v="1"/>
    <n v="1"/>
  </r>
  <r>
    <s v="61ea9271-f435-4a16-a74c-3f941e0cce2d"/>
    <d v="2022-03-04T00:00:00"/>
    <x v="383"/>
    <d v="2022-03-04T00:00:00"/>
    <n v="-0.001846642631883752"/>
    <n v="-0.001846642631883752"/>
    <x v="3"/>
    <n v="13400.66428206438"/>
    <n v="-24.74623795882196"/>
    <n v="-24.746237958821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52243a3d77b60ce3a27e2364d7e5c2357a36c1f74c209d42162b6ae0a311e5"/>
    <n v="1"/>
    <n v="1"/>
  </r>
  <r>
    <s v="ec148653-45b5-417e-be98-b966f99dc148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250bb199c00742ed95a643a823a9ac64d5f7c2e96a0a5436273622f0f0a961"/>
    <n v="1"/>
    <n v="1"/>
  </r>
  <r>
    <s v="9d075a27-d10c-41e6-9047-4855ef317365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0d1d1a8a88cf9c8ad1e7f63640111cd3eff55ccf3c86bbabf1585020e8aea1"/>
    <n v="1"/>
    <n v="1"/>
  </r>
  <r>
    <s v="55390b3e-4209-41cc-bb6d-6951725cb7a6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17fb7d0b3ffe439c7dad983128a48fc52cb9da42fd4057cc187a2607edc18"/>
    <n v="1"/>
    <n v="1"/>
  </r>
  <r>
    <s v="5d33cebf-6e61-490b-91a7-5d96a5b6242c"/>
    <d v="2022-03-04T00:00:00"/>
    <x v="383"/>
    <d v="2022-03-04T00:00:00"/>
    <n v="-0.001502603500618344"/>
    <n v="-0.001502603500618344"/>
    <x v="3"/>
    <n v="13400.66428206438"/>
    <n v="-20.13588506084115"/>
    <n v="-20.135885060841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a7fa66891e64bf7547f347d56de9d47c8f8f3e587eda3a312ce6b120d76ec"/>
    <n v="1"/>
    <n v="1"/>
  </r>
  <r>
    <s v="39bdc3db-a255-4366-86b5-a4e5eb03cd39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4e028fbb01bae8aeb0ca4defe121f67300b2b23976f8b8e94146597813b2e7"/>
    <n v="1"/>
    <n v="1"/>
  </r>
  <r>
    <s v="b4c9aab7-c1d8-4042-a65d-ef8512d3d8c1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e77f3546bf1914c0735b1c5000e5d9464aa633df7aa4d3bd72b50ebd07662c"/>
    <n v="1"/>
    <n v="1"/>
  </r>
  <r>
    <s v="85fd0dd0-4ebc-4618-b49e-11cca0932f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2cb9d16cce2685ec0e08c3a6a2fd9eba60f1167dd99952abffbb03ccdbd5e"/>
    <n v="1"/>
    <n v="1"/>
  </r>
  <r>
    <s v="58d7a2bf-c43a-40d0-926a-a0aa15880d2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309d4c477dd11740afb771e7e6e37d7a8aa8f8ff581769af919a22a5717557"/>
    <n v="1"/>
    <n v="1"/>
  </r>
  <r>
    <s v="8586bedb-712e-4c36-8950-156283701cc6"/>
    <d v="2022-03-04T00:00:00"/>
    <x v="383"/>
    <d v="2022-03-04T00:00:00"/>
    <n v="-0.001190063679882"/>
    <n v="-0.001190063679882"/>
    <x v="3"/>
    <n v="13400.66428206438"/>
    <n v="-15.94764384837682"/>
    <n v="-15.94764384837682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8a0da95a83d037ab5625fd1a78f58174fb98211a0c1ec28988613b98639db30b"/>
    <n v="1"/>
    <n v="1"/>
  </r>
  <r>
    <s v="bd81e64d-2909-4181-a3f9-9b678c8a79ff"/>
    <d v="2022-03-04T00:00:00"/>
    <x v="383"/>
    <d v="2022-03-04T00:00:00"/>
    <n v="-0.003905600758312123"/>
    <n v="-0.003905600758312123"/>
    <x v="3"/>
    <n v="13400.66428206438"/>
    <n v="-52.33764458191684"/>
    <n v="-52.337644581916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010b91e22f87bcf4dec5470c2222b4fad1ad6d66a2b7209708611ec762bdd"/>
    <n v="1"/>
    <n v="1"/>
  </r>
  <r>
    <s v="d75ca4ee-c9f0-4e60-a781-f621015aaef9"/>
    <d v="2022-03-04T00:00:00"/>
    <x v="383"/>
    <d v="2022-03-04T00:00:00"/>
    <n v="-0.003794604730925431"/>
    <n v="-0.003794604730925431"/>
    <x v="3"/>
    <n v="13400.66428206438"/>
    <n v="-50.85022408226496"/>
    <n v="-50.850224082264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5d179870c0c0d64ae23ed3bf1720e811e96c75745184afa3006b5cb83c34b"/>
    <n v="1"/>
    <n v="1"/>
  </r>
  <r>
    <s v="5ee50efa-85e5-4763-b763-ca3bd17b26c7"/>
    <d v="2022-03-04T00:00:00"/>
    <x v="383"/>
    <d v="2022-03-04T00:00:00"/>
    <n v="-0.003517621192034612"/>
    <n v="-0.003517621192034612"/>
    <x v="3"/>
    <n v="13400.66428206438"/>
    <n v="-47.13846066593097"/>
    <n v="-47.13846066593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1a6f649677b599c6e250bc594ccadd400057155228448087419e40632ca9d"/>
    <n v="1"/>
    <n v="1"/>
  </r>
  <r>
    <s v="28de7d1e-94a7-44ce-b818-c16a5969b4e8"/>
    <d v="2022-03-04T00:00:00"/>
    <x v="383"/>
    <d v="2022-03-04T00:00:00"/>
    <n v="-0.003334405597809659"/>
    <n v="-0.003334405597809659"/>
    <x v="3"/>
    <n v="13400.66428206438"/>
    <n v="-44.68324999648344"/>
    <n v="-44.683249996483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9d101b1476bc249fc1122590e9d115ee085c72aedddce4819ea0c1122973e"/>
    <n v="1"/>
    <n v="1"/>
  </r>
  <r>
    <s v="60026f5b-3303-47ca-b3f1-af0c0efa3228"/>
    <d v="2022-03-04T00:00:00"/>
    <x v="383"/>
    <d v="2022-03-04T00:00:00"/>
    <n v="-0.003470290375936328"/>
    <n v="-0.003470290375936328"/>
    <x v="3"/>
    <n v="13400.66428206438"/>
    <n v="-46.50419628920174"/>
    <n v="-46.504196289201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7729117b35a43bd26252e32cacd5d9ecff321f973b1a7119104f1f82d7e86b"/>
    <n v="1"/>
    <n v="1"/>
  </r>
  <r>
    <s v="71748a3e-5c18-445d-8c76-3b8112720efc"/>
    <d v="2022-03-04T00:00:00"/>
    <x v="383"/>
    <d v="2022-03-04T00:00:00"/>
    <n v="-0.002804584468892584"/>
    <n v="-0.002804584468892584"/>
    <x v="3"/>
    <n v="13400.66428206438"/>
    <n v="-37.58329491832136"/>
    <n v="-37.583294918321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5d55654ac95faf938a32182262513b6072c4aa22575298edc1c29904a02ff0"/>
    <n v="1"/>
    <n v="1"/>
  </r>
  <r>
    <s v="5e2fbb3d-15ba-4b3f-ba2d-28078350b700"/>
    <d v="2022-03-04T00:00:00"/>
    <x v="383"/>
    <d v="2022-03-04T00:00:00"/>
    <n v="-0.00264967511735079"/>
    <n v="-0.00264967511735079"/>
    <x v="3"/>
    <n v="13400.66428206438"/>
    <n v="-35.50740670415749"/>
    <n v="-35.5074067041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406004314cecd959679d77cbf891fed7eb6313560538d5a9a5e63c3fcb0c79"/>
    <n v="1"/>
    <n v="1"/>
  </r>
  <r>
    <s v="56412fdc-e3ae-4f8d-8a1a-2510bbf6f48f"/>
    <d v="2022-03-04T00:00:00"/>
    <x v="383"/>
    <d v="2022-03-04T00:00:00"/>
    <n v="-0.003508731875936328"/>
    <n v="-0.003508731875936328"/>
    <x v="3"/>
    <n v="13400.66428206438"/>
    <n v="-47.01933792520072"/>
    <n v="-47.019337925200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4b1c9052c33c86d370122228ac88b187b91d05364d745d3a4a6b9041dedb6"/>
    <n v="1"/>
    <n v="1"/>
  </r>
  <r>
    <s v="e2882547-bc0a-47b7-8ecc-488b17896d15"/>
    <d v="2022-03-04T00:00:00"/>
    <x v="383"/>
    <d v="2022-03-04T00:00:00"/>
    <n v="-0.003514793604052797"/>
    <n v="-0.003514793604052797"/>
    <x v="3"/>
    <n v="13400.66428206438"/>
    <n v="-47.10056910865867"/>
    <n v="-47.100569108658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c48e0c9a4efd081d9983d565778a9b81dfecb90fdc3991959f733732aa3cb6"/>
    <n v="1"/>
    <n v="1"/>
  </r>
  <r>
    <s v="8cbd98c0-93b2-4ee2-87c9-6ded21df2e3a"/>
    <d v="2022-03-04T00:00:00"/>
    <x v="383"/>
    <d v="2022-03-04T00:00:00"/>
    <n v="-0.003645087754953029"/>
    <n v="-0.003645087754953029"/>
    <x v="3"/>
    <n v="13400.66428206438"/>
    <n v="-48.84659728278931"/>
    <n v="-48.846597282789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85741615f8bb9924dcc085393a1d250cd66441368ef6c6195bc85a56aebd57"/>
    <n v="1"/>
    <n v="1"/>
  </r>
  <r>
    <s v="421e5820-1341-4efe-bb75-f048f8eb1b4a"/>
    <d v="2022-03-04T00:00:00"/>
    <x v="383"/>
    <d v="2022-03-04T00:00:00"/>
    <n v="-0.003259719588042622"/>
    <n v="-0.003259719588042622"/>
    <x v="3"/>
    <n v="13400.66428206438"/>
    <n v="-43.6824078530284"/>
    <n v="-43.68240785302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ed2338abbad92c72df5172d2b5a59206a8bcab659d4ec294cab13ad7f0e37"/>
    <n v="1"/>
    <n v="1"/>
  </r>
  <r>
    <s v="4b3bd289-c996-4800-bb13-f057b2c9c86a"/>
    <d v="2022-03-04T00:00:00"/>
    <x v="383"/>
    <d v="2022-03-04T00:00:00"/>
    <n v="-0.003433128211132169"/>
    <n v="-0.003433128211132169"/>
    <x v="3"/>
    <n v="13400.66428206438"/>
    <n v="-46.00619859466645"/>
    <n v="-46.006198594666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7da093a8280a64bfd4d9a5a41bf33619ff09a7bec443c9508684430ace12ff"/>
    <n v="1"/>
    <n v="1"/>
  </r>
  <r>
    <s v="17d8087d-92a8-42b5-9eda-a36fed66e09d"/>
    <d v="2022-03-04T00:00:00"/>
    <x v="383"/>
    <d v="2022-03-04T00:00:00"/>
    <n v="-0.003158154071029633"/>
    <n v="-0.003158154071029633"/>
    <x v="3"/>
    <n v="13400.66428206438"/>
    <n v="-42.32136245690303"/>
    <n v="-42.321362456903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a9b099e385cf66c6eb70a301ba76a060c6c9629bbbe04c35e6b21299583c4e"/>
    <n v="1"/>
    <n v="1"/>
  </r>
  <r>
    <s v="ca3bcc08-ff7d-4bd3-9ef3-43cb57f8e4fb"/>
    <d v="2022-03-04T00:00:00"/>
    <x v="383"/>
    <d v="2022-03-04T00:00:00"/>
    <n v="-0.002905944557143595"/>
    <n v="-0.002905944557143595"/>
    <x v="3"/>
    <n v="13400.66428206438"/>
    <n v="-38.94158743257358"/>
    <n v="-38.94158743257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c2bb3478be480ee69957503fb36c7e73d9ff25ef492244d2a9e22b045629eb"/>
    <n v="1"/>
    <n v="1"/>
  </r>
  <r>
    <s v="8ec8a13d-1eb1-427d-a006-2a4e29c9c658"/>
    <d v="2022-03-04T00:00:00"/>
    <x v="383"/>
    <d v="2022-03-04T00:00:00"/>
    <n v="-0.002144584730000922"/>
    <n v="-0.002144584730000922"/>
    <x v="3"/>
    <n v="13400.66428206438"/>
    <n v="-28.73885999118405"/>
    <n v="-28.73885999118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44751bd462a562ea3deb9302fe11a1dbdd4962a1e597055fc512d20236c0e"/>
    <n v="1"/>
    <n v="1"/>
  </r>
  <r>
    <s v="9c402d1e-b320-4093-a51f-a1d9c7d734a8"/>
    <d v="2022-03-04T00:00:00"/>
    <x v="383"/>
    <d v="2022-03-04T00:00:00"/>
    <n v="-0.001941348881688576"/>
    <n v="-0.001941348881688576"/>
    <x v="3"/>
    <n v="13400.66428206438"/>
    <n v="-26.01536461786974"/>
    <n v="-26.015364617869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8f51f9581c4b8ad0fbcc5e94b0c1608631dea4b897094aa4bf13bb928c8862"/>
    <n v="1"/>
    <n v="1"/>
  </r>
  <r>
    <s v="5ab179f6-a20d-4f1e-b6e5-a4357c2ddcef"/>
    <d v="2022-03-04T00:00:00"/>
    <x v="383"/>
    <d v="2022-03-04T00:00:00"/>
    <n v="-0.003122722546322741"/>
    <n v="-0.003122722546322741"/>
    <x v="3"/>
    <n v="13400.66428206438"/>
    <n v="-41.84655648930431"/>
    <n v="-41.846556489304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910e33901492c0d6ecdf3cbfc7917708868a4fd3ca3257cc3cbbef67c044ac"/>
    <n v="1"/>
    <n v="1"/>
  </r>
  <r>
    <s v="15f50ca1-302c-4cec-8cd8-0e2635bb6363"/>
    <d v="2022-03-04T00:00:00"/>
    <x v="383"/>
    <d v="2022-03-04T00:00:00"/>
    <n v="-0.002959621153905212"/>
    <n v="-0.002959621153905212"/>
    <x v="3"/>
    <n v="13400.66428206438"/>
    <n v="-39.66088948557976"/>
    <n v="-39.660889485579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e9a3e4b6ef7c1cc3409be75a764ba0dbad519956c01fed8fce7d4c5114d05c"/>
    <n v="1"/>
    <n v="1"/>
  </r>
  <r>
    <s v="78e5fca3-7f79-4dfd-8f06-d3fe580fb467"/>
    <d v="2022-03-04T00:00:00"/>
    <x v="383"/>
    <d v="2022-03-04T00:00:00"/>
    <n v="-0.002695009631987373"/>
    <n v="-0.002695009631987373"/>
    <x v="3"/>
    <n v="13400.66428206438"/>
    <n v="-36.11491931519267"/>
    <n v="-36.114919315192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f626bd380d87b6d063d7e9b3ca33ee035ab5cd17e2c548c894e632d0854ca"/>
    <n v="1"/>
    <n v="1"/>
  </r>
  <r>
    <s v="3acca629-e47f-4532-a052-8e676ad203b3"/>
    <d v="2022-03-04T00:00:00"/>
    <x v="383"/>
    <d v="2022-03-04T00:00:00"/>
    <n v="-0.002830739639868296"/>
    <n v="-0.002830739639868296"/>
    <x v="3"/>
    <n v="13400.66428206438"/>
    <n v="-37.93379158380687"/>
    <n v="-37.933791583806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b4130866156126a75e74c64074a83e5cd1686e4578698523c576d66b30891b"/>
    <n v="1"/>
    <n v="1"/>
  </r>
  <r>
    <s v="4287522e-1061-4ae5-a009-c8e3ed284d16"/>
    <d v="2022-03-04T00:00:00"/>
    <x v="383"/>
    <d v="2022-03-04T00:00:00"/>
    <n v="-0.002393405295372592"/>
    <n v="-0.002393405295372592"/>
    <x v="3"/>
    <n v="13400.66428206438"/>
    <n v="-32.07322085420325"/>
    <n v="-32.073220854203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84d7d85e2351ff91b8373ec8e899a9d2537dd988c4ee6e62ef482304fa1452"/>
    <n v="1"/>
    <n v="1"/>
  </r>
  <r>
    <s v="298573fd-c469-4971-922b-4e32c3c42b25"/>
    <d v="2022-03-04T00:00:00"/>
    <x v="383"/>
    <d v="2022-03-04T00:00:00"/>
    <n v="-0.002333962647059023"/>
    <n v="-0.002333962647059023"/>
    <x v="3"/>
    <n v="13400.66428206438"/>
    <n v="-31.27664988011629"/>
    <n v="-31.2766498801162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47be2cb2831be39c28f29dabc430341fc627ebad95d4105f60a1aee6a43f7"/>
    <n v="1"/>
    <n v="1"/>
  </r>
  <r>
    <s v="42aab3a0-0ecb-4518-abd5-1db4d627f4b3"/>
    <d v="2022-03-04T00:00:00"/>
    <x v="383"/>
    <d v="2022-03-04T00:00:00"/>
    <n v="-0.003100398028690145"/>
    <n v="-0.003100398028690145"/>
    <x v="3"/>
    <n v="13400.66428206438"/>
    <n v="-41.54739312325085"/>
    <n v="-41.547393123250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bcc9cd21f49e5bdbbfd6951e94b306e1716febc1c61a345460a3c38a71699"/>
    <n v="1"/>
    <n v="1"/>
  </r>
  <r>
    <s v="2935c31f-5bf6-499c-8acd-dbfbd1a6ada6"/>
    <d v="2022-03-04T00:00:00"/>
    <x v="383"/>
    <d v="2022-03-04T00:00:00"/>
    <n v="-0.003304417144861061"/>
    <n v="-0.003304417144861061"/>
    <x v="3"/>
    <n v="13400.66428206438"/>
    <n v="-44.2813848061808"/>
    <n v="-44.28138480618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86507916bce0f26e5de89e177066847e9dec13c24b748734b27b7e5675042b"/>
    <n v="1"/>
    <n v="1"/>
  </r>
  <r>
    <s v="cdac4ef9-a544-4602-afba-23264770ae95"/>
    <d v="2022-03-04T00:00:00"/>
    <x v="383"/>
    <d v="2022-03-04T00:00:00"/>
    <n v="-0.003073379793143929"/>
    <n v="-0.003073379793143929"/>
    <x v="3"/>
    <n v="13400.66428206438"/>
    <n v="-41.18533081920227"/>
    <n v="-41.185330819202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ba63bd988238c6b155509af20bbe49292c3850be00e11149ba2139d91b004"/>
    <n v="1"/>
    <n v="1"/>
  </r>
  <r>
    <s v="c2221399-3a3b-4139-b2b6-57b7cd31f35a"/>
    <d v="2022-03-04T00:00:00"/>
    <x v="383"/>
    <d v="2022-03-04T00:00:00"/>
    <n v="-0.002789979342591422"/>
    <n v="-0.002789979342591422"/>
    <x v="3"/>
    <n v="13400.66428206438"/>
    <n v="-37.38757652396234"/>
    <n v="-37.387576523962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1be6f7261b97f372525a451c0c396b02876d9ddcedb1c1c6c88f4983eb108f"/>
    <n v="1"/>
    <n v="1"/>
  </r>
  <r>
    <s v="3f623aab-c84d-4c6e-a92e-c12f894ca54b"/>
    <d v="2022-03-04T00:00:00"/>
    <x v="383"/>
    <d v="2022-03-04T00:00:00"/>
    <n v="-0.002761177550301114"/>
    <n v="-0.002761177550301114"/>
    <x v="3"/>
    <n v="13400.66428206438"/>
    <n v="-37.00161337475817"/>
    <n v="-37.0016133747581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41ece5700215821fa00c8155ba67ca1a04076293748bcb3e5e1708e2278763"/>
    <n v="1"/>
    <n v="1"/>
  </r>
  <r>
    <s v="5b603f25-01f7-4646-a67a-1f1ff6981a1b"/>
    <d v="2022-03-04T00:00:00"/>
    <x v="383"/>
    <d v="2022-03-04T00:00:00"/>
    <n v="-0.002769687775931563"/>
    <n v="-0.002769687775931563"/>
    <x v="3"/>
    <n v="13400.66428206438"/>
    <n v="-37.11565605139644"/>
    <n v="-37.11565605139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a213035413cc0a62532ebfb5a24bec5afcdd4390adfbc9c86fea8279bac5e5"/>
    <n v="1"/>
    <n v="1"/>
  </r>
  <r>
    <s v="fe9928d3-6339-4625-bb58-a991fd0ea7c6"/>
    <d v="2022-03-04T00:00:00"/>
    <x v="383"/>
    <d v="2022-03-04T00:00:00"/>
    <n v="-0.002780009124936403"/>
    <n v="-0.002780009124936403"/>
    <x v="3"/>
    <n v="13400.66428206438"/>
    <n v="-37.25396898434832"/>
    <n v="-37.253968984348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2ccb507c39265f78133dfb01376afade7f4e359f76fd68795018d3411d300"/>
    <n v="1"/>
    <n v="1"/>
  </r>
  <r>
    <s v="8b7a05cc-b36e-4a28-9dd9-e217a461f9a7"/>
    <d v="2022-03-04T00:00:00"/>
    <x v="383"/>
    <d v="2022-03-04T00:00:00"/>
    <n v="-0.002516522596668267"/>
    <n v="-0.002516522596668267"/>
    <x v="3"/>
    <n v="13400.66428206438"/>
    <n v="-33.72307447618036"/>
    <n v="-33.723074476180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2d536bc159a760e69505e785c112d1f7fdeca329e3406d8ccc283b1216e95"/>
    <n v="1"/>
    <n v="1"/>
  </r>
  <r>
    <s v="ff57bfeb-1a35-47ea-b7a5-0f4586c9d263"/>
    <d v="2022-03-04T00:00:00"/>
    <x v="383"/>
    <d v="2022-03-04T00:00:00"/>
    <n v="-0.002172573275136938"/>
    <n v="-0.002172573275136938"/>
    <x v="3"/>
    <n v="13400.66428206438"/>
    <n v="-29.1139250882952"/>
    <n v="-29.11392508829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16e6d9a7d323071a41a88626f163b333a7a195b55018b25e1cdee505f1618c"/>
    <n v="1"/>
    <n v="1"/>
  </r>
  <r>
    <s v="1fe0f57d-9336-425c-ab66-60cf02835439"/>
    <d v="2022-03-04T00:00:00"/>
    <x v="383"/>
    <d v="2022-03-04T00:00:00"/>
    <n v="-0.002365215881559094"/>
    <n v="-0.002365215881559094"/>
    <x v="3"/>
    <n v="13400.66428206438"/>
    <n v="-31.69546398338038"/>
    <n v="-31.695463983380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a0e989d60cd396c888c0f168502174de9e04b67757e9f099a9ad19a5fd16ac"/>
    <n v="1"/>
    <n v="1"/>
  </r>
  <r>
    <s v="2894ad57-4c70-4438-a12d-9bf1b39209bc"/>
    <d v="2022-03-04T00:00:00"/>
    <x v="383"/>
    <d v="2022-03-04T00:00:00"/>
    <n v="-0.002312908376282838"/>
    <n v="-0.002312908376282838"/>
    <x v="3"/>
    <n v="13400.66428206438"/>
    <n v="-30.99450866574096"/>
    <n v="-30.994508665740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8df151a955e307ed163c052d5df9bfd42a79fedafd839c6f5fc30978ee3b0"/>
    <n v="1"/>
    <n v="1"/>
  </r>
  <r>
    <s v="cf1439e0-9923-496d-aeb3-bab4ae33f915"/>
    <d v="2022-03-04T00:00:00"/>
    <x v="383"/>
    <d v="2022-03-04T00:00:00"/>
    <n v="-0.004039226621562309"/>
    <n v="-0.004039226621562309"/>
    <x v="3"/>
    <n v="13400.66428206438"/>
    <n v="-54.12831991473364"/>
    <n v="-54.128319914733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7ef806e2552490ad3aaa6825f28b5214293bef17330249ef53e76ca8e0346"/>
    <n v="1"/>
    <n v="1"/>
  </r>
  <r>
    <s v="e91b961b-4615-495d-916e-2779bcd53836"/>
    <d v="2022-03-04T00:00:00"/>
    <x v="383"/>
    <d v="2022-03-04T00:00:00"/>
    <n v="-0.003083670671263145"/>
    <n v="-0.003083670671263145"/>
    <x v="3"/>
    <n v="13400.66428206438"/>
    <n v="-41.32323542204553"/>
    <n v="-41.323235422045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e8c9382c0355a2268c3e967eb58927fea68b196e1d51725d41f197ba32c306"/>
    <n v="1"/>
    <n v="1"/>
  </r>
  <r>
    <s v="3b94a0c9-cdcb-4c46-8b05-fa79ff561068"/>
    <d v="2022-03-04T00:00:00"/>
    <x v="383"/>
    <d v="2022-03-04T00:00:00"/>
    <n v="-0.002359352095184297"/>
    <n v="-0.002359352095184297"/>
    <x v="3"/>
    <n v="13400.66428206438"/>
    <n v="-31.61688535074998"/>
    <n v="-31.616885350749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8bd64095ab5a077462d059f6a5b2779f5ca34f87cfb831077d2482f806f955"/>
    <n v="1"/>
    <n v="1"/>
  </r>
  <r>
    <s v="121f33d0-3571-4544-baa3-4fb675afa317"/>
    <d v="2022-03-04T00:00:00"/>
    <x v="383"/>
    <d v="2022-03-04T00:00:00"/>
    <n v="-0.002308573058852923"/>
    <n v="-0.002308573058852923"/>
    <x v="3"/>
    <n v="13400.66428206438"/>
    <n v="-30.93641253230649"/>
    <n v="-30.936412532306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34cd293db270443fc0d4abc28c4cbb52cce0d56406c330a296da831cadcb3"/>
    <n v="1"/>
    <n v="1"/>
  </r>
  <r>
    <s v="f2795eb3-2739-479c-a4eb-5ce96b57b97b"/>
    <d v="2022-03-04T00:00:00"/>
    <x v="383"/>
    <d v="2022-03-04T00:00:00"/>
    <n v="-0.002202440287158471"/>
    <n v="-0.002202440287158471"/>
    <x v="3"/>
    <n v="13400.66428206438"/>
    <n v="-29.51416288950415"/>
    <n v="-29.514162889504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628cb240533de698eb44674cbfeb0a3277035f1d9dd77364357d7b30221161"/>
    <n v="1"/>
    <n v="1"/>
  </r>
  <r>
    <s v="5846c39d-705e-4523-878f-ec02f157d36f"/>
    <d v="2022-03-04T00:00:00"/>
    <x v="383"/>
    <d v="2022-03-04T00:00:00"/>
    <n v="-0.002112833233538345"/>
    <n v="-0.002112833233538345"/>
    <x v="3"/>
    <n v="13400.66428206438"/>
    <n v="-28.3133688466359"/>
    <n v="-28.31336884663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166d90d2ea3a4c6f2b9e4fec41bc6556df6b8784a4d5476ba9950ef9d01af"/>
    <n v="1"/>
    <n v="1"/>
  </r>
  <r>
    <s v="e7203cd8-b9c5-4dd0-b024-cb8a48348167"/>
    <d v="2022-03-04T00:00:00"/>
    <x v="383"/>
    <d v="2022-03-04T00:00:00"/>
    <n v="-0.003436592930380176"/>
    <n v="-0.003436592930380176"/>
    <x v="3"/>
    <n v="13400.66428206438"/>
    <n v="-46.0526281341406"/>
    <n v="-46.05262813414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bdcb91ed821cfb4133d6c3806cf21d24547d2d738464edb75830aa186b281"/>
    <n v="1"/>
    <n v="1"/>
  </r>
  <r>
    <s v="3c763e22-6c1d-485f-bc30-488b4275b280"/>
    <d v="2022-03-04T00:00:00"/>
    <x v="383"/>
    <d v="2022-03-04T00:00:00"/>
    <n v="-0.00342702942694736"/>
    <n v="-0.00342702942694736"/>
    <x v="3"/>
    <n v="13400.66428206438"/>
    <n v="-45.92447083527706"/>
    <n v="-45.924470835277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433384ba1dfddc7fc691751425c7023af8b1719766f575a34c75b9811c6356"/>
    <n v="1"/>
    <n v="1"/>
  </r>
  <r>
    <s v="a8356cdf-ef02-4a77-ba98-36101c68d942"/>
    <d v="2022-03-04T00:00:00"/>
    <x v="383"/>
    <d v="2022-03-04T00:00:00"/>
    <n v="-0.003737109387921557"/>
    <n v="-0.003737109387921557"/>
    <x v="3"/>
    <n v="13400.66428206438"/>
    <n v="-50.07974829288791"/>
    <n v="-50.0797482928879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def352519871cc62a96c399da9d00af482e43e9802f130de04fd9ffe8e5c47"/>
    <n v="1"/>
    <n v="1"/>
  </r>
  <r>
    <s v="08bd17f7-3849-4d60-8697-f395be629676"/>
    <d v="2022-03-04T00:00:00"/>
    <x v="383"/>
    <d v="2022-03-04T00:00:00"/>
    <n v="-0.003763356328598793"/>
    <n v="-0.003763356328598793"/>
    <x v="3"/>
    <n v="13400.66428206438"/>
    <n v="-50.4314747333348"/>
    <n v="-50.43147473333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20d53fe3f2ac8fb7a3870827ccc5889960161654374877ea28623ca397e85"/>
    <n v="1"/>
    <n v="1"/>
  </r>
  <r>
    <s v="0773fd15-1228-4521-aedc-a4c2ffbe88f9"/>
    <d v="2022-03-04T00:00:00"/>
    <x v="383"/>
    <d v="2022-03-04T00:00:00"/>
    <n v="-0.003759652116499296"/>
    <n v="-0.003759652116499296"/>
    <x v="3"/>
    <n v="13400.66428206438"/>
    <n v="-50.38183583055988"/>
    <n v="-50.38183583055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a211904b68c77e3a2b37132d93c1eecbac659779436b44bb1d45303bf7633e"/>
    <n v="1"/>
    <n v="1"/>
  </r>
  <r>
    <s v="bb08d5a3-3b74-4358-b64c-ba50b1541fc2"/>
    <d v="2022-03-04T00:00:00"/>
    <x v="383"/>
    <d v="2022-03-04T00:00:00"/>
    <n v="-0.003470611295496235"/>
    <n v="-0.003470611295496235"/>
    <x v="3"/>
    <n v="13400.66428206438"/>
    <n v="-46.5084968244856"/>
    <n v="-46.50849682448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35f5493a11abda40b9c03e9cab219f0dd7e30818f1c809d6143d20bc0a26aa"/>
    <n v="1"/>
    <n v="1"/>
  </r>
  <r>
    <s v="2f5142ac-b7ed-4950-b224-20bfaa0aa3b2"/>
    <d v="2022-03-04T00:00:00"/>
    <x v="383"/>
    <d v="2022-03-04T00:00:00"/>
    <n v="-0.003241013926387859"/>
    <n v="-0.003241013926387859"/>
    <x v="3"/>
    <n v="13400.66428206438"/>
    <n v="-43.43173956101903"/>
    <n v="-43.431739561019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86ae13885d8f1d88890e96502b79444cd518949dcb06167e8827df838bdee"/>
    <n v="1"/>
    <n v="1"/>
  </r>
  <r>
    <s v="8d2a1b23-b7bc-4868-b3a3-4dc75e70f10a"/>
    <d v="2022-03-04T00:00:00"/>
    <x v="383"/>
    <d v="2022-03-04T00:00:00"/>
    <n v="-0.002829695598328251"/>
    <n v="-0.002829695598328251"/>
    <x v="3"/>
    <n v="13400.66428206438"/>
    <n v="-37.9198007336322"/>
    <n v="-37.919800733632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fed29eb2ad7673168014416200cf39736d32ba30a8e41ed861b22650cbf2ea"/>
    <n v="1"/>
    <n v="1"/>
  </r>
  <r>
    <s v="e5248b9d-6e4d-417d-bca9-54c785183de6"/>
    <d v="2022-03-04T00:00:00"/>
    <x v="383"/>
    <d v="2022-03-04T00:00:00"/>
    <n v="-0.002821998966825073"/>
    <n v="-0.002821998966825073"/>
    <x v="3"/>
    <n v="13400.66428206438"/>
    <n v="-37.81666075875535"/>
    <n v="-37.816660758755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68a45b9590693fb4494ec695d2500bd8d23ab5509b5a40187eb04a42cdca0b"/>
    <n v="1"/>
    <n v="1"/>
  </r>
  <r>
    <s v="388c3746-f12e-4ad8-8749-d1e592b5acf5"/>
    <d v="2022-03-04T00:00:00"/>
    <x v="383"/>
    <d v="2022-03-04T00:00:00"/>
    <n v="-0.002744429614139712"/>
    <n v="-0.002744429614139712"/>
    <x v="3"/>
    <n v="13400.66428206438"/>
    <n v="-36.77717990484178"/>
    <n v="-36.777179904841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23238f03e34d7c26b6b1cbd7bd1f06810ed8211c3080c27bb55012ab1d4d2b"/>
    <n v="1"/>
    <n v="1"/>
  </r>
  <r>
    <s v="d0f6b013-b41b-4644-bb73-20cc626d6ba5"/>
    <d v="2022-03-04T00:00:00"/>
    <x v="383"/>
    <d v="2022-03-04T00:00:00"/>
    <n v="-0.002676641804383166"/>
    <n v="-0.002676641804383166"/>
    <x v="3"/>
    <n v="13400.66428206438"/>
    <n v="-35.86877822387786"/>
    <n v="-35.86877822387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89a2db8611a51c30c3452a69dd1d362f4636ae25dde1be5b214f332c9b8938"/>
    <n v="1"/>
    <n v="1"/>
  </r>
  <r>
    <s v="630d2c28-028a-4a8f-9d39-8bfd264b6c29"/>
    <d v="2022-03-04T00:00:00"/>
    <x v="383"/>
    <d v="2022-03-04T00:00:00"/>
    <n v="-0.002552637886409416"/>
    <n v="-0.002552637886409416"/>
    <x v="3"/>
    <n v="13400.66428206438"/>
    <n v="-34.20704334945098"/>
    <n v="-34.207043349450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d862b2a3e3bd68d45bd48f07dafa6bfadd950d01bd49fbc62a8ee479d29a0c"/>
    <n v="1"/>
    <n v="1"/>
  </r>
  <r>
    <s v="d39b91ca-0520-4339-96b6-b4b4bdf53cff"/>
    <d v="2022-03-04T00:00:00"/>
    <x v="383"/>
    <d v="2022-03-04T00:00:00"/>
    <n v="-0.002504783816529997"/>
    <n v="-0.002504783816529997"/>
    <x v="3"/>
    <n v="13400.66428206438"/>
    <n v="-33.56576702446644"/>
    <n v="-33.56576702446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8efcfcea48d8ae27d3f69bfb287934fd876095249bb835429d30fb03242b3"/>
    <n v="1"/>
    <n v="1"/>
  </r>
  <r>
    <s v="c9dac3ef-66e7-4871-a970-a77cb3de919e"/>
    <d v="2022-03-04T00:00:00"/>
    <x v="383"/>
    <d v="2022-03-04T00:00:00"/>
    <n v="-0.002221032327656099"/>
    <n v="-0.002221032327656099"/>
    <x v="3"/>
    <n v="13400.66428206438"/>
    <n v="-29.7633085825314"/>
    <n v="-29.763308582531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ee5db9fc08ef2f6e90ac6564a6d735b83a464aaab309cc041553b92bf07717"/>
    <n v="1"/>
    <n v="1"/>
  </r>
  <r>
    <s v="47c347d9-28f5-4111-8c30-d1891754fc1c"/>
    <d v="2022-03-04T00:00:00"/>
    <x v="383"/>
    <d v="2022-03-04T00:00:00"/>
    <n v="-0.005541085114209764"/>
    <n v="-0.005541085114209764"/>
    <x v="3"/>
    <n v="13400.66428206438"/>
    <n v="-74.25422137386944"/>
    <n v="-74.25422137386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32aa83505a62df22ec8efd3f29e8f0f4cdf12e64cc7962218ddb8d9d4fbba9"/>
    <n v="1"/>
    <n v="1"/>
  </r>
  <r>
    <s v="f48b6254-412c-4e98-af74-d614b893c979"/>
    <d v="2022-03-04T00:00:00"/>
    <x v="383"/>
    <d v="2022-03-04T00:00:00"/>
    <n v="-0.002404720826733192"/>
    <n v="-0.002404720826733192"/>
    <x v="3"/>
    <n v="13400.66428206438"/>
    <n v="-32.22485649113982"/>
    <n v="-32.224856491139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5b9e4d29835e8b998bbd289d4925291cf3d3136a6e0446c338cf63606d0366"/>
    <n v="1"/>
    <n v="1"/>
  </r>
  <r>
    <s v="7534f416-00b2-4314-90b3-146a6ca154e4"/>
    <d v="2022-03-04T00:00:00"/>
    <x v="383"/>
    <d v="2022-03-04T00:00:00"/>
    <n v="-0.003357719964154558"/>
    <n v="-0.003357719964154558"/>
    <x v="3"/>
    <n v="13400.66428206438"/>
    <n v="-44.9956779928205"/>
    <n v="-44.99567799282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7539f58d9082f8a6d92d10b42999c5d04552b790be2c7cf77b165de67e410"/>
    <n v="1"/>
    <n v="1"/>
  </r>
  <r>
    <s v="41018cb0-642c-43b8-859b-57279ead400a"/>
    <d v="2022-03-04T00:00:00"/>
    <x v="383"/>
    <d v="2022-03-04T00:00:00"/>
    <n v="-0.00299224954246899"/>
    <n v="-0.00299224954246899"/>
    <x v="3"/>
    <n v="13400.66428206438"/>
    <n v="-40.09813156678769"/>
    <n v="-40.0981315667876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74269e2b8788644f7a8d86434d347479eb31593065bbc480a557cdd8e42d7c"/>
    <n v="1"/>
    <n v="1"/>
  </r>
  <r>
    <s v="db2172fd-0e5e-4902-94b2-168f975b9fd0"/>
    <d v="2022-03-04T00:00:00"/>
    <x v="383"/>
    <d v="2022-03-04T00:00:00"/>
    <n v="-0.002558000177353376"/>
    <n v="-0.002558000177353376"/>
    <x v="3"/>
    <n v="13400.66428206438"/>
    <n v="-34.27890161017375"/>
    <n v="-34.278901610173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15446374702a3f0c303fbc296d06a860957b0dee37145b7ec82b470906a6dc"/>
    <n v="1"/>
    <n v="1"/>
  </r>
  <r>
    <s v="fc389628-9dce-4e31-aa58-af47072262a7"/>
    <d v="2022-03-04T00:00:00"/>
    <x v="383"/>
    <d v="2022-03-04T00:00:00"/>
    <n v="-0.002111604367495907"/>
    <n v="-0.002111604367495907"/>
    <x v="3"/>
    <n v="13400.66428206438"/>
    <n v="-28.29690122535356"/>
    <n v="-28.296901225353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aa56f8cf74d0c567c9af6afc011f77a05f10fea1bc7a84a40b13a9dde7e2c"/>
    <n v="1"/>
    <n v="1"/>
  </r>
  <r>
    <s v="c4a100f3-c267-4ec9-b007-975421467407"/>
    <d v="2022-03-04T00:00:00"/>
    <x v="383"/>
    <d v="2022-03-04T00:00:00"/>
    <n v="-0.003342701314872713"/>
    <n v="-0.003342701314872713"/>
    <x v="3"/>
    <n v="13400.66428206438"/>
    <n v="-44.79441811582443"/>
    <n v="-44.7944181158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9f69cea9c74f7cda6d1b81ee93734840cb5c129b55a79123cb6997e54ded1d"/>
    <n v="1"/>
    <n v="1"/>
  </r>
  <r>
    <s v="acd2ea15-eb3e-45da-a00d-b65915303dc9"/>
    <d v="2022-03-04T00:00:00"/>
    <x v="383"/>
    <d v="2022-03-04T00:00:00"/>
    <n v="-0.003097502750839289"/>
    <n v="-0.003097502750839289"/>
    <x v="3"/>
    <n v="13400.66428206438"/>
    <n v="-41.50859447676824"/>
    <n v="-41.5085944767682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48f3c606de123e0eb7158bd602e6b127168bd8b80a60780f777c3ba36a65c"/>
    <n v="1"/>
    <n v="1"/>
  </r>
  <r>
    <s v="daf1bd5c-6026-4cb9-836e-713b9c1fcb8e"/>
    <d v="2022-03-04T00:00:00"/>
    <x v="383"/>
    <d v="2022-03-04T00:00:00"/>
    <n v="-0.004203159623024137"/>
    <n v="-0.004203159623024137"/>
    <x v="3"/>
    <n v="13400.66428206438"/>
    <n v="-56.32513103207476"/>
    <n v="-56.325131032074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d8bc0f102cb97f7b1d7b4b08752afd0c7af0004b9c18418f1f28fb1d33651d"/>
    <n v="1"/>
    <n v="1"/>
  </r>
  <r>
    <s v="77c8b7f5-a955-4652-bc9f-583b3e2a91f6"/>
    <d v="2022-03-04T00:00:00"/>
    <x v="383"/>
    <d v="2022-03-04T00:00:00"/>
    <n v="-0.003036867844323732"/>
    <n v="-0.003036867844323732"/>
    <x v="3"/>
    <n v="13400.66428206438"/>
    <n v="-40.6960464507789"/>
    <n v="-40.69604645077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d4e40953a55d03d2412e85e60c4f572ed6c1de505c8cea71aa61cd134f90bb"/>
    <n v="1"/>
    <n v="1"/>
  </r>
  <r>
    <s v="b3b97b33-8744-49b7-b8cf-a828b0d513d0"/>
    <d v="2022-03-04T00:00:00"/>
    <x v="383"/>
    <d v="2022-03-04T00:00:00"/>
    <n v="-0.00354004959889732"/>
    <n v="-0.00354004959889732"/>
    <x v="3"/>
    <n v="13400.66428206438"/>
    <n v="-47.43901621667967"/>
    <n v="-47.439016216679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0bba7e431b0f180774a0dacec5c49989c1dfaed2a140cc2a7473c1d9ce345"/>
    <n v="1"/>
    <n v="1"/>
  </r>
  <r>
    <s v="3a2f6622-6ed7-47f4-bdc4-49543170a697"/>
    <d v="2022-03-04T00:00:00"/>
    <x v="383"/>
    <d v="2022-03-04T00:00:00"/>
    <n v="-0.003181720047063705"/>
    <n v="-0.003181720047063705"/>
    <x v="3"/>
    <n v="13400.66428206438"/>
    <n v="-42.63716219021481"/>
    <n v="-42.637162190214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bd5399f38324440aef6c66321d82f5c14de031126abe88766c2e762a6fd9e"/>
    <n v="1"/>
    <n v="1"/>
  </r>
  <r>
    <s v="2f68a761-4de5-4473-aa0e-c71f21e81032"/>
    <d v="2022-03-04T00:00:00"/>
    <x v="383"/>
    <d v="2022-03-04T00:00:00"/>
    <n v="-0.00300704562817376"/>
    <n v="-0.00300704562817376"/>
    <x v="3"/>
    <n v="13400.66428206438"/>
    <n v="-40.29640894400596"/>
    <n v="-40.29640894400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0371795af0b07acf065b3384cef3a0cfb87811ff010093e2bd5b152ac7366"/>
    <n v="1"/>
    <n v="1"/>
  </r>
  <r>
    <s v="b415d319-c5ed-4148-9c9d-26137bfa7845"/>
    <d v="2022-03-04T00:00:00"/>
    <x v="383"/>
    <d v="2022-03-04T00:00:00"/>
    <n v="-0.002698700505596346"/>
    <n v="-0.002698700505596346"/>
    <x v="3"/>
    <n v="13400.66428206438"/>
    <n v="-36.16437947333405"/>
    <n v="-36.16437947333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8fa576bb1849091ee845388b9a89b33287d41b01842b9a8e9ce5248a3cbe63"/>
    <n v="1"/>
    <n v="1"/>
  </r>
  <r>
    <s v="0d9d405a-1aeb-4dc0-91e7-7591a724d4a4"/>
    <d v="2022-03-04T00:00:00"/>
    <x v="383"/>
    <d v="2022-03-04T00:00:00"/>
    <n v="-0.00561428488779249"/>
    <n v="-0.00561428488779249"/>
    <x v="3"/>
    <n v="13400.66428206438"/>
    <n v="-75.23514696517468"/>
    <n v="-75.2351469651746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88a6f12b98384e73bc600bac20131eb45246a852a5ccf1cc2edfe7c611f119"/>
    <n v="1"/>
    <n v="1"/>
  </r>
  <r>
    <s v="40e9b21e-1b99-4037-8d5f-03d14274e8e3"/>
    <d v="2022-03-04T00:00:00"/>
    <x v="383"/>
    <d v="2022-03-04T00:00:00"/>
    <n v="-0.004045183344929798"/>
    <n v="-0.004045183344929798"/>
    <x v="3"/>
    <n v="13400.66428206438"/>
    <n v="-54.20814396480248"/>
    <n v="-54.208143964802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6867f7ae0193e25a39ea0a1d2032fc361df903418552014a3d6b8fb3379ded"/>
    <n v="1"/>
    <n v="1"/>
  </r>
  <r>
    <s v="7d26be89-eac2-495b-b95c-f0e12adc2177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79be019d8f077b8c45462b08b162c4e635772635d330dea8565198675b6ce1"/>
    <n v="1"/>
    <n v="1"/>
  </r>
  <r>
    <s v="799bd912-9633-4bbf-b52e-182f15bc26ca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ef97f8db2ffcd57b6571f4d9f21a1b97454002d63c5cd76ffab41e50c4afd"/>
    <n v="1"/>
    <n v="1"/>
  </r>
  <r>
    <s v="5e33d8bd-321e-4771-b707-441a6a8dcf53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67ccb9f1bf9ef69e45a10ddb26f8293a0d9df273c8798f08cd43ccf6927e52"/>
    <n v="1"/>
    <n v="1"/>
  </r>
  <r>
    <s v="3a941700-9b36-42ff-a0b0-1a21de89358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e60108f09c2e7c83be6fec4bba9a3ae5b08c3656bf16c3746d5f6123046206"/>
    <n v="1"/>
    <n v="1"/>
  </r>
  <r>
    <s v="e6ae5c30-9f38-45ee-b88c-0d842933df15"/>
    <d v="2022-03-04T00:00:00"/>
    <x v="383"/>
    <d v="2022-03-04T00:00:00"/>
    <n v="-0.005409923840980099"/>
    <n v="-0.005409923840980099"/>
    <x v="3"/>
    <n v="13400.66428206438"/>
    <n v="-72.49657318451057"/>
    <n v="-72.496573184510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fb3d5f748289dfa759cf4db867319e862201bc971308f0926f7792b03cec28"/>
    <n v="1"/>
    <n v="1"/>
  </r>
  <r>
    <s v="a389b73d-b2a5-4c73-a933-590d9d75df02"/>
    <d v="2022-03-04T00:00:00"/>
    <x v="383"/>
    <d v="2022-03-04T00:00:00"/>
    <n v="-0.001956125595372966"/>
    <n v="-0.001956125595372966"/>
    <x v="3"/>
    <n v="13400.66428206438"/>
    <n v="-26.21338239714643"/>
    <n v="-26.21338239714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3b89245f4b2b038cd9094bccaf37565f8d57678fa40740942252f1870d3a9"/>
    <n v="1"/>
    <n v="1"/>
  </r>
  <r>
    <s v="4e053e5d-2669-45bf-8070-556225f48c3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7a97cb27f2f7b7dd6969e040f6dae3608bc7160a788650c61d190999ff6b10"/>
    <n v="1"/>
    <n v="1"/>
  </r>
  <r>
    <s v="d07e0757-1ae9-42ca-87e1-73973dd019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279f6d57cfdef5f4212060ff03180bf8483322798c3cb9e508381014728db7"/>
    <n v="1"/>
    <n v="1"/>
  </r>
  <r>
    <s v="78da4b2b-63a2-4ba9-9176-2e94e1328a6f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0d492103d89f0893eb34b2f6ffdc51f8f5440366bbfbd7a8b950de3b8f0979"/>
    <n v="1"/>
    <n v="1"/>
  </r>
  <r>
    <s v="3b90a5f4-a66c-495f-92a3-1a15ff716948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7bc3443ab8e09b01332a657540cd5b5932ef41576bd58b944ebbbc6f0b242d"/>
    <n v="1"/>
    <n v="1"/>
  </r>
  <r>
    <s v="6024a266-7257-4abd-ade0-df721d01c8fc"/>
    <d v="2022-03-04T00:00:00"/>
    <x v="383"/>
    <d v="2022-03-04T00:00:00"/>
    <n v="-0.00280927086905905"/>
    <n v="-0.00280927086905905"/>
    <x v="3"/>
    <n v="13400.66428206438"/>
    <n v="-37.64609579364358"/>
    <n v="-37.64609579364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618594e75c90cb43d9dc6fc134d3cc7447f68b6000f0eb00bbb9a98c1ed9e"/>
    <n v="1"/>
    <n v="1"/>
  </r>
  <r>
    <s v="054212a1-2f11-4d8a-ade7-484dbef16e66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33116fc08b385c237e039ed39d32494820524f59d47b52c664487730fcbcd"/>
    <n v="1"/>
    <n v="1"/>
  </r>
  <r>
    <s v="ed1376b9-5084-476f-a332-15abdb46bfc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5753a40f6ef5f73d743220e1086cff658263d089d51f379c8ad041d39188c"/>
    <n v="1"/>
    <n v="1"/>
  </r>
  <r>
    <s v="61bb66f3-27df-45c6-93bb-36fd89b499e5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9123ebfb3a990cad763ed89f73c47d315d0bbc7ae3dd7c696fead4ebdfcb80"/>
    <n v="1"/>
    <n v="1"/>
  </r>
  <r>
    <s v="14dfb14c-9a1c-4520-a787-ca2647d3982e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4681fc34b85d0593015ec97acfae3aa13b44b17e86a98efa12196427f07b1"/>
    <n v="1"/>
    <n v="1"/>
  </r>
  <r>
    <s v="7e020beb-51e7-4aba-8afe-f8438243e958"/>
    <d v="2022-03-04T00:00:00"/>
    <x v="383"/>
    <d v="2022-03-04T00:00:00"/>
    <n v="-0.002763534485063054"/>
    <n v="-0.002763534485063054"/>
    <x v="3"/>
    <n v="13400.66428206438"/>
    <n v="-37.03319786623766"/>
    <n v="-37.0331978662376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e7a6c0acf05c62ea8bbc8f753ed8452f2a140e87943d60c24348d2e29d4fa"/>
    <n v="1"/>
    <n v="1"/>
  </r>
  <r>
    <s v="1bd7bc29-c473-4b42-a5f3-9e4631876c51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91fd7b9964aaaa3a5a5b5d2ea6ea220729368f87b255008257a514e868b7a4"/>
    <n v="1"/>
    <n v="1"/>
  </r>
  <r>
    <s v="eaac10cd-ee60-463c-af3f-251a0f619d9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2e59ca7bb024792ffab3ae065675f89353e1c543e306c0c1c9e57c578149eb"/>
    <n v="1"/>
    <n v="1"/>
  </r>
  <r>
    <s v="d54b8d4e-f340-4fce-8428-acab9e9e5f0a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7c90543dcf8f6d5d6189ef713589820396491581a220932b24aacd738b5b99"/>
    <n v="1"/>
    <n v="1"/>
  </r>
  <r>
    <s v="401"/>
    <d v="2022-03-03T00:00:00"/>
    <x v="384"/>
    <d v="2022-03-03T00:00:00"/>
    <n v="705887.64"/>
    <n v="705887.64"/>
    <x v="0"/>
    <n v="1"/>
    <n v="705887.64"/>
    <n v="705887.64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02"/>
    <d v="2022-03-03T00:00:00"/>
    <x v="384"/>
    <d v="2022-03-03T00:00:00"/>
    <n v="236658.45"/>
    <n v="236658.45"/>
    <x v="0"/>
    <n v="1"/>
    <n v="236658.45"/>
    <n v="236658.45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6d7e958d-fb3c-41da-97c3-3ce45b66786e"/>
    <d v="2022-03-03T00:00:00"/>
    <x v="384"/>
    <d v="2022-03-03T00:00:00"/>
    <n v="-0.00299088178110436"/>
    <n v="-0.00299088178110436"/>
    <x v="3"/>
    <n v="14340.63765182186"/>
    <n v="-42.89115188225322"/>
    <n v="-42.891151882253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04a2a1622a49eeecc4727b89a6ec290793495ce25151f4d59fac36bd6dd1e90"/>
    <n v="1"/>
    <n v="1"/>
  </r>
  <r>
    <s v="5eecb47a-fc53-4a1e-af75-6dd86ca3e167"/>
    <d v="2022-03-03T00:00:00"/>
    <x v="384"/>
    <d v="2022-03-03T00:00:00"/>
    <n v="-0.00260609410925032"/>
    <n v="-0.00260609410925032"/>
    <x v="3"/>
    <n v="14340.63765182186"/>
    <n v="-37.3730513073063"/>
    <n v="-37.37305130730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cd62a0f7ceba684c1ec788837fdd51208d925f4d911dbbcd35aacac1a5c1af"/>
    <n v="1"/>
    <n v="1"/>
  </r>
  <r>
    <s v="013b0e47-cf4a-4f2b-8824-560065ac5146"/>
    <d v="2022-03-03T00:00:00"/>
    <x v="384"/>
    <d v="2022-03-03T00:00:00"/>
    <n v="-0.001910224703929555"/>
    <n v="-0.001910224703929555"/>
    <x v="3"/>
    <n v="14340.63765182186"/>
    <n v="-27.39384031261245"/>
    <n v="-27.393840312612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2ed39adad095bc7bd2e00f77bfdec803ed3d9d7389596297a248e0bf1cd1108"/>
    <n v="1"/>
    <n v="1"/>
  </r>
  <r>
    <s v="49f1653a-c484-4d02-b073-540a4a0a8829"/>
    <d v="2022-03-03T00:00:00"/>
    <x v="384"/>
    <d v="2022-03-03T00:00:00"/>
    <n v="-0.00451070774261904"/>
    <n v="-0.00451070774261904"/>
    <x v="3"/>
    <n v="14340.63765182186"/>
    <n v="-64.68642529016701"/>
    <n v="-64.6864252901670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95f2e85a7a7502493d6386a328e7d141fcb16bdab70ac5566be214a284322da"/>
    <n v="1"/>
    <n v="1"/>
  </r>
  <r>
    <s v="11d9fccf-8c91-42c9-b81d-a5c0be09ded9"/>
    <d v="2022-03-03T00:00:00"/>
    <x v="384"/>
    <d v="2022-03-03T00:00:00"/>
    <n v="-0.00399881100784025"/>
    <n v="-0.00399881100784025"/>
    <x v="3"/>
    <n v="14340.63765182186"/>
    <n v="-57.34549970155361"/>
    <n v="-57.3454997015536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16dddf8103f57dfea87341b5c72b7d2f55f03f01ae45ae3535091273b658a8"/>
    <n v="1"/>
    <n v="1"/>
  </r>
  <r>
    <s v="b49904e6-0cb1-4a20-84fb-d63326074f6b"/>
    <d v="2022-03-03T00:00:00"/>
    <x v="384"/>
    <d v="2022-03-03T00:00:00"/>
    <n v="-0.004126964291744343"/>
    <n v="-0.004126964291744343"/>
    <x v="3"/>
    <n v="14340.63765182186"/>
    <n v="-59.18329950991328"/>
    <n v="-59.18329950991328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8fc16664-24f4-4bef-b1b5-09ac597e4f4a"/>
    <d v="2022-03-03T00:00:00"/>
    <x v="384"/>
    <d v="2022-03-03T00:00:00"/>
    <n v="-0.001532267281272"/>
    <n v="-0.001532267281272"/>
    <x v="3"/>
    <n v="14340.63765182186"/>
    <n v="-21.97368986646396"/>
    <n v="-21.97368986646396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0afec25dc40bbaa0685b47fb5b8eb8e45dbedd3c06dc2acb6fbdc7e317c13ce8"/>
    <n v="1"/>
    <n v="1"/>
  </r>
  <r>
    <s v="9e742173-a513-48b8-9277-9ebabb26fea6"/>
    <d v="2022-03-03T00:00:00"/>
    <x v="384"/>
    <d v="2022-03-03T00:00:00"/>
    <n v="-0.002642238543440825"/>
    <n v="-0.002642238543440825"/>
    <x v="3"/>
    <n v="14340.63765182186"/>
    <n v="-37.89138554116245"/>
    <n v="-37.891385541162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8d34b5a7d8c29e653227bcb65da64289e22389bbd88591c91304a7f4e55ac1"/>
    <n v="1"/>
    <n v="1"/>
  </r>
  <r>
    <s v="e30705bd-7dac-4f09-a404-c653f8dd5f58"/>
    <d v="2022-03-03T00:00:00"/>
    <x v="384"/>
    <d v="2022-03-03T00:00:00"/>
    <n v="-0.00228569621975487"/>
    <n v="-0.00228569621975487"/>
    <x v="3"/>
    <n v="14340.63765182186"/>
    <n v="-32.77834126964359"/>
    <n v="-32.7783412696435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28f08adc7b209e32900636e80cbadf8ceb89aa569255da0fae2e4d519987404"/>
    <n v="1"/>
    <n v="1"/>
  </r>
  <r>
    <s v="f54db578-0365-4f20-86e1-07eb0f7202f5"/>
    <d v="2022-03-03T00:00:00"/>
    <x v="384"/>
    <d v="2022-03-03T00:00:00"/>
    <n v="-0.00357131057732533"/>
    <n v="-0.00357131057732533"/>
    <x v="3"/>
    <n v="14340.63765182186"/>
    <n v="-51.2148709315413"/>
    <n v="-51.214870931541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e8ce1131b46eb24136367660ec113efb1858a206f57e97d22ce07936324b2c5"/>
    <n v="1"/>
    <n v="1"/>
  </r>
  <r>
    <s v="95f6cb47-1664-4c0c-aee4-0c088b88ce01"/>
    <d v="2022-03-03T00:00:00"/>
    <x v="384"/>
    <d v="2022-03-03T00:00:00"/>
    <n v="-0.00321925235621041"/>
    <n v="-0.00321925235621041"/>
    <x v="3"/>
    <n v="14340.63765182186"/>
    <n v="-46.16613155018725"/>
    <n v="-46.1661315501872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6b67dfe73c6015d44a8315be357330726e6bf42e577ee7f04a2c50d1d0094c1"/>
    <n v="1"/>
    <n v="1"/>
  </r>
  <r>
    <s v="609f6abd-8fec-4f3b-be09-18b3c6322dcf"/>
    <d v="2022-03-03T00:00:00"/>
    <x v="384"/>
    <d v="2022-03-03T00:00:00"/>
    <n v="-0.00500354318895267"/>
    <n v="-0.00500354318895267"/>
    <x v="3"/>
    <n v="14340.63765182186"/>
    <n v="-71.75399984801149"/>
    <n v="-71.7539998480114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3d928965a95ac312e2816b7fb4bc92a4b90e60e513580aaedc1d767a8a2868"/>
    <n v="1"/>
    <n v="1"/>
  </r>
  <r>
    <s v="c17a5599-5554-4022-b43a-ffb3dc83d749"/>
    <d v="2022-03-03T00:00:00"/>
    <x v="384"/>
    <d v="2022-03-03T00:00:00"/>
    <n v="-0.00342046663956699"/>
    <n v="-0.00342046663956699"/>
    <x v="3"/>
    <n v="14340.63765182186"/>
    <n v="-49.05167267817497"/>
    <n v="-49.051672678174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ef91152da92b827387a70c95415f9a3e14807305d7d038a0be6c9d3b8a3d87"/>
    <n v="1"/>
    <n v="1"/>
  </r>
  <r>
    <s v="e27b98b1-2989-4e20-a4cb-9a6a13cc24e8"/>
    <d v="2022-03-03T00:00:00"/>
    <x v="384"/>
    <d v="2022-03-03T00:00:00"/>
    <n v="-0.00379000497449856"/>
    <n v="-0.00379000497449856"/>
    <x v="3"/>
    <n v="14340.63765182186"/>
    <n v="-54.35108803788621"/>
    <n v="-54.3510880378862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d2241d5f914ca91308c4c086d4d4b04a42f80196c49273a4c4f1534244267a7"/>
    <n v="1"/>
    <n v="1"/>
  </r>
  <r>
    <s v="ba1562a3-eb84-4d3e-a221-9ac0ac394ded"/>
    <d v="2022-03-03T00:00:00"/>
    <x v="384"/>
    <d v="2022-03-03T00:00:00"/>
    <n v="-0.00254740807226217"/>
    <n v="-0.00254740807226217"/>
    <x v="3"/>
    <n v="14340.63765182186"/>
    <n v="-36.53145611563782"/>
    <n v="-36.5314561156378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46ed5b749bf49edfd554b135af41027d93bad69349051578d8d8b994c35d12a"/>
    <n v="1"/>
    <n v="1"/>
  </r>
  <r>
    <s v="1d13fb97-d3ad-4afb-9ea3-cb4c087e7b4a"/>
    <d v="2022-03-03T00:00:00"/>
    <x v="384"/>
    <d v="2022-03-03T00:00:00"/>
    <n v="-0.00284540429638427"/>
    <n v="-0.00284540429638427"/>
    <x v="3"/>
    <n v="14340.63765182186"/>
    <n v="-40.80491198738395"/>
    <n v="-40.804911987383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e314db851d71b126086d55e4b05cea9d514670d582000926d22c9e0e78a82b4"/>
    <n v="1"/>
    <n v="1"/>
  </r>
  <r>
    <s v="20f91b13-0442-48e7-ac76-f8108b4629b0"/>
    <d v="2022-03-03T00:00:00"/>
    <x v="384"/>
    <d v="2022-03-03T00:00:00"/>
    <n v="-0.00220218481169962"/>
    <n v="-0.00220218481169962"/>
    <x v="3"/>
    <n v="14340.63765182186"/>
    <n v="-31.58073442692981"/>
    <n v="-31.5807344269298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a028345-8c70-4cc7-9ceb-aaeb3551cd5f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07c8498-e17d-4b7f-817d-3fe3c6e8abec"/>
    <d v="2022-03-03T00:00:00"/>
    <x v="384"/>
    <d v="2022-03-03T00:00:00"/>
    <n v="-0.002990202879366939"/>
    <n v="-0.002990202879366939"/>
    <x v="3"/>
    <n v="14340.63765182186"/>
    <n v="-42.88141599843567"/>
    <n v="-42.881415998435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90ada5324df9caa0faefb371a786ad29fb804a6e1f97b822342515c2741272"/>
    <n v="1"/>
    <n v="1"/>
  </r>
  <r>
    <s v="b029a418-6585-431e-bb13-fa9b3d4cf6ed"/>
    <d v="2022-03-03T00:00:00"/>
    <x v="384"/>
    <d v="2022-03-03T00:00:00"/>
    <n v="-0.004773377962367514"/>
    <n v="-0.004773377962367514"/>
    <x v="3"/>
    <n v="14340.63765182186"/>
    <n v="-68.45328373350429"/>
    <n v="-68.453283733504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d3e023cbab23585a936340fbff856da3ece14886904e100903809432428e69"/>
    <n v="1"/>
    <n v="1"/>
  </r>
  <r>
    <s v="7ba53417-b8e3-47f9-9d1d-7b3db1fc67a4"/>
    <d v="2022-03-03T00:00:00"/>
    <x v="384"/>
    <d v="2022-03-03T00:00:00"/>
    <n v="-0.00402436401874754"/>
    <n v="-0.00402436401874754"/>
    <x v="3"/>
    <n v="14340.63765182186"/>
    <n v="-57.71194617188812"/>
    <n v="-57.711946171888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335c57f0c37a9e90c41c90cf17fc5f7c43d06fbdcbda5cca84f838757010b42"/>
    <n v="1"/>
    <n v="1"/>
  </r>
  <r>
    <s v="1a46e605-42b3-4b6f-8333-661561201d3e"/>
    <d v="2022-03-03T00:00:00"/>
    <x v="384"/>
    <d v="2022-03-03T00:00:00"/>
    <n v="-0.003389237678173587"/>
    <n v="-0.003389237678173587"/>
    <x v="3"/>
    <n v="14340.63765182186"/>
    <n v="-48.60382945858945"/>
    <n v="-48.603829458589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75278678f8de5d10c52e9f0a7ad280a38f2cab5929e3df86eda8919cd6c016"/>
    <n v="1"/>
    <n v="1"/>
  </r>
  <r>
    <s v="5730085f-da17-4340-bf6e-3eea0df4e129"/>
    <d v="2022-03-03T00:00:00"/>
    <x v="384"/>
    <d v="2022-03-03T00:00:00"/>
    <n v="-0.003181235038577154"/>
    <n v="-0.003181235038577154"/>
    <x v="3"/>
    <n v="14340.63765182186"/>
    <n v="-45.62093897351451"/>
    <n v="-45.620938973514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acdddc70a7d57e12235eb59b3b2b46bcf0c175b268e42158c7ad2d4138a893"/>
    <n v="1"/>
    <n v="1"/>
  </r>
  <r>
    <s v="0e704c01-2cbd-4e46-b31d-cbd822f66b80"/>
    <d v="2022-03-03T00:00:00"/>
    <x v="384"/>
    <d v="2022-03-03T00:00:00"/>
    <n v="-0.003435992610156203"/>
    <n v="-0.003435992610156203"/>
    <x v="3"/>
    <n v="14340.63765182186"/>
    <n v="-49.27432499658772"/>
    <n v="-49.274324996587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6c154ab01810ca9696c3569123120c6318877d13bc231e2df26d18574981bd"/>
    <n v="1"/>
    <n v="1"/>
  </r>
  <r>
    <s v="7e197aa0-2f7b-4cdd-9565-41ab2f67d3ce"/>
    <d v="2022-03-03T00:00:00"/>
    <x v="384"/>
    <d v="2022-03-03T00:00:00"/>
    <n v="2"/>
    <n v="2"/>
    <x v="3"/>
    <n v="14340.63765182186"/>
    <n v="28681.27530364372"/>
    <n v="28681.2753036437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ff605659-1cf8-4af1-9754-274ff7eb811f"/>
    <d v="2022-03-03T00:00:00"/>
    <x v="384"/>
    <d v="2022-03-03T00:00:00"/>
    <n v="-0.00355790695218641"/>
    <n v="-0.00355790695218641"/>
    <x v="3"/>
    <n v="14340.63765182186"/>
    <n v="-51.02265440020319"/>
    <n v="-51.0226544002031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c0c0ed69a028c880e500a4b3ac44e504d6f749ae15de1eeee7e0b1a27ad5c5"/>
    <n v="1"/>
    <n v="1"/>
  </r>
  <r>
    <s v="52e45043-acc2-425c-8a0f-54e92afb3f73"/>
    <d v="2022-03-03T00:00:00"/>
    <x v="384"/>
    <d v="2022-03-03T00:00:00"/>
    <n v="-0.00452706357621622"/>
    <n v="-0.00452706357621622"/>
    <x v="3"/>
    <n v="14340.63765182186"/>
    <n v="-64.92097837327766"/>
    <n v="-64.9209783732776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6b7a0fb418d8da3cc04e53baf8c0812647d9559623c8363c73e2cd8dc7ec29"/>
    <n v="1"/>
    <n v="1"/>
  </r>
  <r>
    <s v="86f2a875-59a6-4f2f-843d-779152e36150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d v="2022-03-03T00:00:00"/>
    <x v="384"/>
    <d v="2022-03-03T00:00:00"/>
    <n v="-38.6195224949868"/>
    <n v="-38.6195224949868"/>
    <x v="3"/>
    <n v="14340.63765182186"/>
    <n v="-553828.5783869891"/>
    <n v="-553828.5783869891"/>
    <n v="1"/>
    <m/>
    <s v="Gnosis"/>
    <s v="Conversão 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3a0a9720-832f-41d2-a1d7-1395b05fbb98"/>
    <d v="2022-03-03T00:00:00"/>
    <x v="384"/>
    <d v="2022-03-03T00:00:00"/>
    <n v="-0.003140431357106913"/>
    <n v="-0.003140431357106913"/>
    <x v="3"/>
    <n v="14340.63765182186"/>
    <n v="-45.03578816268942"/>
    <n v="-45.03578816268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82389200b6db397d9c751e23bd4033ccfcd55089f29ceabf4067e68fae2202"/>
    <n v="1"/>
    <n v="1"/>
  </r>
  <r>
    <s v="51c67c6d-d950-45dd-9bbc-0400c5131e5f"/>
    <d v="2022-03-03T00:00:00"/>
    <x v="384"/>
    <d v="2022-03-03T00:00:00"/>
    <n v="-0.00498858726822194"/>
    <n v="-0.00498858726822194"/>
    <x v="3"/>
    <n v="14340.63765182186"/>
    <n v="-71.53952240806272"/>
    <n v="-71.5395224080627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43cd424aaa04f214d9fb6858c50eaaed6e4fdd4edc957c4684a567540ee4443"/>
    <n v="1"/>
    <n v="1"/>
  </r>
  <r>
    <s v="3de83417-bd88-4589-b327-1c37e72cb517"/>
    <d v="2022-03-03T00:00:00"/>
    <x v="384"/>
    <d v="2022-03-03T00:00:00"/>
    <n v="-0.0059761597166605"/>
    <n v="-0.0059761597166605"/>
    <x v="3"/>
    <n v="14340.63765182186"/>
    <n v="-85.70194104604263"/>
    <n v="-85.701941046042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5f85d8d827ffa1867a6c7a863d5afeb7cf901f21c64fde1c839f4d07d650057"/>
    <n v="1"/>
    <n v="1"/>
  </r>
  <r>
    <s v="7f8d7470-71c8-406f-a33a-5e2fd257d587"/>
    <d v="2022-03-03T00:00:00"/>
    <x v="384"/>
    <d v="2022-03-03T00:00:00"/>
    <n v="-0.00373064743196874"/>
    <n v="-0.00373064743196874"/>
    <x v="3"/>
    <n v="14340.63765182186"/>
    <n v="-53.49986302856345"/>
    <n v="-53.499863028563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77c6c2bdd2ef46dcd58749d839706cf7f1427262f2910137571231594b02dd"/>
    <n v="1"/>
    <n v="1"/>
  </r>
  <r>
    <s v="e1948f6f-1a00-48fa-8625-5fd8f468d67a"/>
    <d v="2022-03-03T00:00:00"/>
    <x v="384"/>
    <d v="2022-03-03T00:00:00"/>
    <n v="-0.001908763098044419"/>
    <n v="-0.001908763098044419"/>
    <x v="3"/>
    <n v="14340.63765182186"/>
    <n v="-27.37287995222394"/>
    <n v="-27.3728799522239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2baa3f1562be4079739a520053c5717820463ab49863e0fa08e86c07f2d66"/>
    <n v="1"/>
    <n v="1"/>
  </r>
  <r>
    <s v="22ea7e98-399a-429c-a012-13be768387b3"/>
    <d v="2022-03-03T00:00:00"/>
    <x v="384"/>
    <d v="2022-03-03T00:00:00"/>
    <n v="-0.003175213479982993"/>
    <n v="-0.003175213479982993"/>
    <x v="3"/>
    <n v="14340.63765182186"/>
    <n v="-45.53458598361643"/>
    <n v="-45.53458598361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4ddc78ffe9c9ef2ace37a7bf25ce64f87a10cda2941fc9e45f882628f66010"/>
    <n v="1"/>
    <n v="1"/>
  </r>
  <r>
    <s v="3117bc8a-094e-4e48-bf97-9a8c8d2bdcf6"/>
    <d v="2022-03-03T00:00:00"/>
    <x v="384"/>
    <d v="2022-03-03T00:00:00"/>
    <n v="-0.007180788358351719"/>
    <n v="-0.007180788358351719"/>
    <x v="3"/>
    <n v="14340.63765182186"/>
    <n v="-102.9770839015428"/>
    <n v="-102.9770839015428"/>
    <n v="1"/>
    <m/>
    <s v="Ledger"/>
    <s v="Gnosis"/>
    <m/>
    <m/>
    <m/>
    <m/>
    <s v="Conversões"/>
    <m/>
    <s v="Ledger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d v="2022-03-03T00:00:00"/>
    <x v="384"/>
    <d v="2022-03-03T00:00:00"/>
    <n v="-0.002858578449725336"/>
    <n v="-0.002858578449725336"/>
    <x v="3"/>
    <n v="14340.63765182186"/>
    <n v="-40.99383774681773"/>
    <n v="-40.9938377468177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53ae8520bde9688dc1060996d5f8a0a8689a72044f9215598d9efa6512826a"/>
    <n v="1"/>
    <n v="1"/>
  </r>
  <r>
    <s v="4df72f53-0dce-4ebf-95f9-0eabeb76554b"/>
    <d v="2022-03-03T00:00:00"/>
    <x v="384"/>
    <d v="2022-03-03T00:00:00"/>
    <n v="-0.00396781701698466"/>
    <n v="-0.00396781701698466"/>
    <x v="3"/>
    <n v="14340.63765182186"/>
    <n v="-56.90102610930973"/>
    <n v="-56.9010261093097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41ab7dacf7a0e2f6263291bab872172dc8f61c5813a05426b7ce2d3d0e2d712"/>
    <n v="1"/>
    <n v="1"/>
  </r>
  <r>
    <s v="821e069f-127a-4228-a42c-e6c82dd76b5f"/>
    <d v="2022-03-03T00:00:00"/>
    <x v="384"/>
    <d v="2022-03-03T00:00:00"/>
    <n v="-0.00388574030240728"/>
    <n v="-0.00388574030240728"/>
    <x v="3"/>
    <n v="14340.63765182186"/>
    <n v="-55.72399368590351"/>
    <n v="-55.7239936859035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226b35aee0889c6305675bb11ea6f6e4c1b95f9a06d23b2395c705074badf63"/>
    <n v="1"/>
    <n v="1"/>
  </r>
  <r>
    <s v="77809209-6ec8-4a98-b9f7-69e7bb7b7c04"/>
    <d v="2022-03-03T00:00:00"/>
    <x v="384"/>
    <d v="2022-03-03T00:00:00"/>
    <n v="-0.003546192260406572"/>
    <n v="-0.003546192260406572"/>
    <x v="3"/>
    <n v="14340.63765182186"/>
    <n v="-50.85465825018576"/>
    <n v="-50.854658250185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097c5b56568c600e8318350341f1f237df007d07ec84aca65f167cf7d05b4a9"/>
    <n v="1"/>
    <n v="1"/>
  </r>
  <r>
    <s v="30cc4b4b-b0d0-4ef5-9881-af1483a9705c"/>
    <d v="2022-03-03T00:00:00"/>
    <x v="384"/>
    <d v="2022-03-03T00:00:00"/>
    <n v="-0.004659729630053812"/>
    <n v="-0.004659729630053812"/>
    <x v="3"/>
    <n v="14340.63765182186"/>
    <n v="-66.82349418005965"/>
    <n v="-66.823494180059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d9a6a044db89af8d9497e3023380f59f45cd76df9247145af6599ed09978985"/>
    <n v="1"/>
    <n v="1"/>
  </r>
  <r>
    <s v="3c1aee75-af13-4fc1-9237-289b0dccd571"/>
    <d v="2022-03-03T00:00:00"/>
    <x v="384"/>
    <d v="2022-03-03T00:00:00"/>
    <n v="-0.006761344983191695"/>
    <n v="-0.006761344983191695"/>
    <x v="3"/>
    <n v="14340.63765182186"/>
    <n v="-96.96199844291567"/>
    <n v="-96.9619984429156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b80fdcebd87db11e0870d5adb14497b0251f265766728dababf30c582685ff"/>
    <n v="1"/>
    <n v="1"/>
  </r>
  <r>
    <s v="beb1f80a-4dbd-4025-9e69-d51544310c7e"/>
    <d v="2022-03-03T00:00:00"/>
    <x v="384"/>
    <d v="2022-03-03T00:00:00"/>
    <n v="-0.00549670596726597"/>
    <n v="-0.00549670596726597"/>
    <x v="3"/>
    <n v="14340.63765182186"/>
    <n v="-78.82626855516827"/>
    <n v="-78.82626855516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8c664642c1a0521c9cf1e27f0720e3e6f303687ccfc134d0faeafc4795fe584"/>
    <n v="1"/>
    <n v="1"/>
  </r>
  <r>
    <s v="471f3d28-00a1-432e-bd8c-90019a040f4a"/>
    <d v="2022-03-03T00:00:00"/>
    <x v="384"/>
    <d v="2022-03-03T00:00:00"/>
    <n v="-0.005686714727390199"/>
    <n v="-0.005686714727390199"/>
    <x v="3"/>
    <n v="14340.63765182186"/>
    <n v="-81.55111533478178"/>
    <n v="-81.551115334781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c2fa763cdadab9e46f812e0980f232fa36d62afc9f9d3d8dd29e1be7bb91de3"/>
    <n v="1"/>
    <n v="1"/>
  </r>
  <r>
    <s v="09c365dc-ffb9-4b8b-8a1c-804aa8870ac1"/>
    <d v="2022-03-03T00:00:00"/>
    <x v="384"/>
    <d v="2022-03-03T00:00:00"/>
    <n v="-0.007707594327982121"/>
    <n v="-0.007707594327982121"/>
    <x v="3"/>
    <n v="14340.63765182186"/>
    <n v="-110.531817424829"/>
    <n v="-110.5318174248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428a36e9466eabaeaabde3279549a9ab16f5437cfe8860a77f5e66a1ebe759b"/>
    <n v="1"/>
    <n v="1"/>
  </r>
  <r>
    <s v="1a667517-19b0-49de-9749-bcbb40c884fb"/>
    <d v="2022-03-03T00:00:00"/>
    <x v="384"/>
    <d v="2022-03-03T00:00:00"/>
    <n v="-0.00501890062154021"/>
    <n v="-0.00501890062154021"/>
    <x v="3"/>
    <n v="14340.63765182186"/>
    <n v="-71.97423522401168"/>
    <n v="-71.9742352240116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8a164f2003f5ef43037bbdf20dccc1cac1d34e4ca49cd6c87612264de46eb52"/>
    <n v="1"/>
    <n v="1"/>
  </r>
  <r>
    <s v="a54315b1-46db-4dee-8029-c3d6731909af"/>
    <d v="2022-03-03T00:00:00"/>
    <x v="384"/>
    <d v="2022-03-03T00:00:00"/>
    <n v="-0.003121678724129895"/>
    <n v="-0.003121678724129895"/>
    <x v="3"/>
    <n v="14340.63765182186"/>
    <n v="-44.76686344814841"/>
    <n v="-44.766863448148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7a9ed1f2276b9e2d9c6c570c6bac90cc50975902ff6cdf8ec200b949213b5f"/>
    <n v="1"/>
    <n v="1"/>
  </r>
  <r>
    <s v="d20db2dd-1f85-41db-a881-0b3250b09f3e"/>
    <d v="2022-03-03T00:00:00"/>
    <x v="384"/>
    <d v="2022-03-03T00:00:00"/>
    <n v="-0.00333352331962088"/>
    <n v="-0.00333352331962088"/>
    <x v="3"/>
    <n v="14340.63765182186"/>
    <n v="-47.80485003058139"/>
    <n v="-47.8048500305813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2f071217e1c32368437492789c2757dafc27828f9060b7d3f05dbd45a8cb13"/>
    <n v="1"/>
    <n v="1"/>
  </r>
  <r>
    <s v="7a02aa35-fc4c-465c-b8ab-91b0fb07ab7f"/>
    <d v="2022-03-03T00:00:00"/>
    <x v="384"/>
    <d v="2022-03-03T00:00:00"/>
    <n v="-0.006855411557711872"/>
    <n v="-0.006855411557711872"/>
    <x v="3"/>
    <n v="14340.63765182186"/>
    <n v="-98.31097310325764"/>
    <n v="-98.3109731032576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cb91eb27717ac390855c499ad3d4081d937913233428e5fd2651e6c301bdcd"/>
    <n v="1"/>
    <n v="1"/>
  </r>
  <r>
    <s v="dfb43366-348d-4f59-ab33-60e431fe22a7"/>
    <d v="2022-03-03T00:00:00"/>
    <x v="384"/>
    <d v="2022-03-03T00:00:00"/>
    <n v="-0.002739765033855158"/>
    <n v="-0.002739765033855158"/>
    <x v="3"/>
    <n v="14340.63765182186"/>
    <n v="-39.28997760164827"/>
    <n v="-39.28997760164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cd29213eb55d51f8d5120c57df6c140cffe57e8b62170af7cc512bfe00cf46"/>
    <n v="1"/>
    <n v="1"/>
  </r>
  <r>
    <s v="5aa8a167-b6db-4cdf-8952-a5e94c85a6b4"/>
    <d v="2022-03-03T00:00:00"/>
    <x v="384"/>
    <d v="2022-03-03T00:00:00"/>
    <n v="-0.002966728877918372"/>
    <n v="-0.002966728877918372"/>
    <x v="3"/>
    <n v="14340.63765182186"/>
    <n v="-42.54478384942342"/>
    <n v="-42.5447838494234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9d10f5e3a347fd22fb2820006385d4ba2c49f33173f044d4b2a21cf39e64377"/>
    <n v="1"/>
    <n v="1"/>
  </r>
  <r>
    <s v="f48044d3-07dd-421d-8387-271ace1611f1"/>
    <d v="2022-03-03T00:00:00"/>
    <x v="384"/>
    <d v="2022-03-03T00:00:00"/>
    <n v="-0.002356389199690476"/>
    <n v="-0.002356389199690476"/>
    <x v="3"/>
    <n v="14340.63765182186"/>
    <n v="-33.79212367942763"/>
    <n v="-33.792123679427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dc924656d355c38ab82e2c0abf2c5c568d8cf663b6d6eb81fabd13153ac5888"/>
    <n v="1"/>
    <n v="1"/>
  </r>
  <r>
    <s v="a23813a8-d53e-49fc-84de-2b0db52e22a9"/>
    <d v="2022-03-03T00:00:00"/>
    <x v="384"/>
    <d v="2022-03-03T00:00:00"/>
    <n v="-0.00145356953495288"/>
    <n v="-0.00145356953495288"/>
    <x v="3"/>
    <n v="14340.63765182186"/>
    <n v="-20.84511400248646"/>
    <n v="-20.84511400248646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4b7950efa252e9d05a681b5fa488ecb775aca3cd0ae11fcea4d1fdbf107540e"/>
    <n v="1"/>
    <n v="1"/>
  </r>
  <r>
    <s v="8760e687-0f63-4d91-8784-f22f79294ccb"/>
    <d v="2022-03-03T00:00:00"/>
    <x v="384"/>
    <d v="2022-03-03T00:00:00"/>
    <n v="-0.0013242010857882"/>
    <n v="-0.0013242010857882"/>
    <x v="3"/>
    <n v="14340.63765182186"/>
    <n v="-18.98988794943765"/>
    <n v="-18.98988794943765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7ad41b8219baf7922a12041e22196d6412a6d7658f9668aa1c0899852ca4ce7"/>
    <n v="1"/>
    <n v="1"/>
  </r>
  <r>
    <s v="06114c72-aab1-4e67-acc8-957b07c69b5d"/>
    <d v="2022-03-03T00:00:00"/>
    <x v="384"/>
    <d v="2022-03-03T00:00:00"/>
    <n v="-0.00156395766894546"/>
    <n v="-0.00156395766894546"/>
    <x v="3"/>
    <n v="14340.63765182186"/>
    <n v="-22.42815023313482"/>
    <n v="-22.42815023313482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b552b17bd2a7fda3fd0e758b45e8a7b327e9c5ec7ed7951b25dd4a6f7bb1218"/>
    <n v="1"/>
    <n v="1"/>
  </r>
  <r>
    <s v="0136fcfe-ff2a-4c72-9e8d-a499b3a11104"/>
    <d v="2022-03-03T00:00:00"/>
    <x v="384"/>
    <d v="2022-03-03T00:00:00"/>
    <n v="-0.00107885617282218"/>
    <n v="-0.00107885617282218"/>
    <x v="3"/>
    <n v="14340.63765182186"/>
    <n v="-15.47148545287419"/>
    <n v="-15.471485452874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53f8918b5e9dbc4656877f0871f43bbeb27ab77f192e30cb8a2804c80b29dbc"/>
    <n v="1"/>
    <n v="1"/>
  </r>
  <r>
    <s v="cd1c394f-1abd-4478-8834-60e1f7c7c9bc"/>
    <d v="2022-03-03T00:00:00"/>
    <x v="384"/>
    <d v="2022-03-03T00:00:00"/>
    <n v="-0.00082334733223098"/>
    <n v="-0.00082334733223098"/>
    <x v="3"/>
    <n v="14340.63765182186"/>
    <n v="-11.80732575311868"/>
    <n v="-11.80732575311868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f261899b33213b5e0ca926aace60af2e99e6bce75d427992a63e1f9abe91bb"/>
    <n v="1"/>
    <n v="1"/>
  </r>
  <r>
    <s v="51d412e8-9d95-4075-bca9-2694c63ceee2"/>
    <d v="2022-03-03T00:00:00"/>
    <x v="384"/>
    <d v="2022-03-03T00:00:00"/>
    <n v="-0.002649306302603437"/>
    <n v="-0.002649306302603437"/>
    <x v="3"/>
    <n v="14340.63765182186"/>
    <n v="-37.99274171432381"/>
    <n v="-37.992741714323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26c4d0e1fa3e02545f9411c635af041b824f83091503ef903ea95db40b48cc"/>
    <n v="1"/>
    <n v="1"/>
  </r>
  <r>
    <s v="55141b37-16a5-4b4d-924f-ae961f973384"/>
    <d v="2022-03-03T00:00:00"/>
    <x v="384"/>
    <d v="2022-03-03T00:00:00"/>
    <n v="-0.003802767408110692"/>
    <n v="-0.003802767408110692"/>
    <x v="3"/>
    <n v="14340.63765182186"/>
    <n v="-54.53410947387323"/>
    <n v="-54.5341094738732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c9a706904da9ab6f05f26f36ef6bd880240e8cfb2a38a593439e51448a87a2"/>
    <n v="1"/>
    <n v="1"/>
  </r>
  <r>
    <s v="cddb34e2-52e9-4924-8386-d7d858e4feb1"/>
    <d v="2022-03-03T00:00:00"/>
    <x v="384"/>
    <d v="2022-03-03T00:00:00"/>
    <n v="-0.002821600235419416"/>
    <n v="-0.002821600235419416"/>
    <x v="3"/>
    <n v="14340.63765182186"/>
    <n v="-40.46354657444511"/>
    <n v="-40.4635465744451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2bfeea5baad7127b2fe7d9d60f154182797b7a1b6fc47685228c43e777d6afa"/>
    <n v="1"/>
    <n v="1"/>
  </r>
  <r>
    <s v="aaced348-99ff-4d3e-be24-89ba0b49a37a"/>
    <d v="2022-03-03T00:00:00"/>
    <x v="384"/>
    <d v="2022-03-03T00:00:00"/>
    <n v="-0.002368634678591201"/>
    <n v="-0.002368634678591201"/>
    <x v="3"/>
    <n v="14340.63765182186"/>
    <n v="-33.96773165521596"/>
    <n v="-33.96773165521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62f80c30270b9f7118939e114fe8225634ba0c723686c1011f4677c5734aa8"/>
    <n v="1"/>
    <n v="1"/>
  </r>
  <r>
    <s v="69137277-1ad3-4c7e-9bc1-a895c63ee0a4"/>
    <d v="2022-03-03T00:00:00"/>
    <x v="384"/>
    <d v="2022-03-03T00:00:00"/>
    <n v="-0.001272345697271288"/>
    <n v="-0.001272345697271288"/>
    <x v="3"/>
    <n v="14340.63765182186"/>
    <n v="-18.24624861242217"/>
    <n v="-18.24624861242217"/>
    <n v="1"/>
    <m/>
    <s v="Ledger"/>
    <m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127b8876c4d203ee309a35bacee1bdb52194adeae0574862d020e36dbc878a79"/>
    <n v="1"/>
    <n v="1"/>
  </r>
  <r>
    <s v="f3962e95-3def-4c2c-bc07-d50dbe17dd60"/>
    <d v="2022-03-03T00:00:00"/>
    <x v="384"/>
    <d v="2022-03-03T00:00:00"/>
    <n v="-0.002504241623006227"/>
    <n v="-0.002504241623006227"/>
    <x v="3"/>
    <n v="14340.63765182186"/>
    <n v="-35.9124217081426"/>
    <n v="-35.91242170814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64228f3b2e3552a6b5a22d84152b3f0f3214c19a89b12af8180962c6375cf"/>
    <n v="1"/>
    <n v="1"/>
  </r>
  <r>
    <s v="3ee43d80-b1cc-4b05-9a74-1e3f81fc3488"/>
    <d v="2022-03-03T00:00:00"/>
    <x v="384"/>
    <d v="2022-03-03T00:00:00"/>
    <n v="-0.003076177113903187"/>
    <n v="-0.003076177113903187"/>
    <x v="3"/>
    <n v="14340.63765182186"/>
    <n v="-44.11434134331275"/>
    <n v="-44.114341343312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9f046832bcad5e60fef3f680131c8d0801f95573668db0631b144e0b179d8"/>
    <n v="1"/>
    <n v="1"/>
  </r>
  <r>
    <s v="599aad79-4154-4cfa-9ae6-9f7c9ff71506"/>
    <d v="2022-03-03T00:00:00"/>
    <x v="384"/>
    <d v="2022-03-03T00:00:00"/>
    <n v="-0.003120668248785054"/>
    <n v="-0.003120668248785054"/>
    <x v="3"/>
    <n v="14340.63765182186"/>
    <n v="-44.75237258737194"/>
    <n v="-44.752372587371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8750f48857d0a1715fe80a7836eea837710b41ae51bac1ad5c27add11cf507"/>
    <n v="1"/>
    <n v="1"/>
  </r>
  <r>
    <s v="0dd4f224-3858-4ee3-a8f6-c460366605a7"/>
    <d v="2022-03-03T00:00:00"/>
    <x v="384"/>
    <d v="2022-03-03T00:00:00"/>
    <n v="-0.002767999371971644"/>
    <n v="-0.002767999371971644"/>
    <x v="3"/>
    <n v="14340.63765182186"/>
    <n v="-39.69487601391582"/>
    <n v="-39.694876013915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07383025d0e88fc04735b670c39e14d47723d5112be904a091578b347b3b8a"/>
    <n v="1"/>
    <n v="1"/>
  </r>
  <r>
    <s v="f8e7cdb7-2512-4046-bc6b-2983b4470680"/>
    <d v="2022-03-03T00:00:00"/>
    <x v="384"/>
    <d v="2022-03-03T00:00:00"/>
    <n v="-0.003486948370289558"/>
    <n v="-0.003486948370289558"/>
    <x v="3"/>
    <n v="14340.63765182186"/>
    <n v="-50.00506308893332"/>
    <n v="-50.005063088933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9c69f641a8f3c1073726647b15f6bcc61ca7e276ec961b2b3ab90e02ac8e1e"/>
    <n v="1"/>
    <n v="1"/>
  </r>
  <r>
    <s v="2cb8299d-fa22-4fa7-9dc3-72f4e265ed7e"/>
    <d v="2022-03-03T00:00:00"/>
    <x v="384"/>
    <d v="2022-03-03T00:00:00"/>
    <n v="-0.004197224104928286"/>
    <n v="-0.004197224104928286"/>
    <x v="3"/>
    <n v="14340.63765182186"/>
    <n v="-60.19087003226889"/>
    <n v="-60.190870032268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fd4aef787a9fa3d2eb2ab82b647d23af5beb559a9de7cd62fa58d768b08a08"/>
    <n v="1"/>
    <n v="1"/>
  </r>
  <r>
    <s v="04ff188b-24bc-4859-b6ee-5bf6a556c8f8"/>
    <d v="2022-03-03T00:00:00"/>
    <x v="384"/>
    <d v="2022-03-03T00:00:00"/>
    <n v="-0.002991178671551288"/>
    <n v="-0.002991178671551288"/>
    <x v="3"/>
    <n v="14340.63765182186"/>
    <n v="-42.8954094805749"/>
    <n v="-42.895409480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b07aea3776206950afa8df9b1ae6741b281315a428d7f0ae4b6286830755ea"/>
    <n v="1"/>
    <n v="1"/>
  </r>
  <r>
    <s v="2cf545d5-445f-4d2d-8615-777e312f5063"/>
    <d v="2022-03-03T00:00:00"/>
    <x v="384"/>
    <d v="2022-03-03T00:00:00"/>
    <n v="-0.002693806600478127"/>
    <n v="-0.002693806600478127"/>
    <x v="3"/>
    <n v="14340.63765182186"/>
    <n v="-38.63090436154288"/>
    <n v="-38.630904361542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24b2567990437c7cf66f6b799577530dc654e45f8ee356dddc3063d6990f"/>
    <n v="1"/>
    <n v="1"/>
  </r>
  <r>
    <s v="d4969866-2b02-4150-8154-605b45c5c40b"/>
    <d v="2022-03-03T00:00:00"/>
    <x v="384"/>
    <d v="2022-03-03T00:00:00"/>
    <n v="-0.003251813661100747"/>
    <n v="-0.003251813661100747"/>
    <x v="3"/>
    <n v="14340.63765182186"/>
    <n v="-46.63308142509007"/>
    <n v="-46.633081425090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1dc06dfc96fef3e6579ff9572d29a71a5d1ebc66c523f352b74b9f75cc86da"/>
    <n v="1"/>
    <n v="1"/>
  </r>
  <r>
    <s v="cb661ff5-01b1-4a36-a4b2-b84bb6c0fde2"/>
    <d v="2022-03-03T00:00:00"/>
    <x v="384"/>
    <d v="2022-03-03T00:00:00"/>
    <n v="-0.003311375731778216"/>
    <n v="-0.003311375731778216"/>
    <x v="3"/>
    <n v="14340.63765182186"/>
    <n v="-47.48723949846786"/>
    <n v="-47.48723949846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33db4622b256e5601533be56341a52ca1bdff0248e88640afc6fb88fbe9c14"/>
    <n v="1"/>
    <n v="1"/>
  </r>
  <r>
    <s v="5bf769a1-3dfc-4877-b1da-3491bd1520c9"/>
    <d v="2022-03-03T00:00:00"/>
    <x v="384"/>
    <d v="2022-03-03T00:00:00"/>
    <n v="-0.002188105797013141"/>
    <n v="-0.002188105797013141"/>
    <x v="3"/>
    <n v="14340.63765182186"/>
    <n v="-31.37883237881633"/>
    <n v="-31.3788323788163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e30e6b7a78dd53d4a1433ceb791edd062b91297d92c6eb0c34ac3c771361ff"/>
    <n v="1"/>
    <n v="1"/>
  </r>
  <r>
    <s v="bf6d3511-ac7f-4a27-bc60-5e1311dda617"/>
    <d v="2022-03-03T00:00:00"/>
    <x v="384"/>
    <d v="2022-03-03T00:00:00"/>
    <n v="-0.00307347382549727"/>
    <n v="-0.00307347382549727"/>
    <x v="3"/>
    <n v="14340.63765182186"/>
    <n v="-44.07557446381512"/>
    <n v="-44.075574463815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0751bbb7eab5d9b27d85b6e78906be48584acf224e849dbfce8d9f9696741"/>
    <n v="1"/>
    <n v="1"/>
  </r>
  <r>
    <s v="0a70c1aa-b49f-44d2-864b-7fb23e93fff6"/>
    <d v="2022-03-03T00:00:00"/>
    <x v="384"/>
    <d v="2022-03-03T00:00:00"/>
    <n v="-0.00338636580663901"/>
    <n v="-0.00338636580663901"/>
    <x v="3"/>
    <n v="14340.63765182186"/>
    <n v="-48.5626449895295"/>
    <n v="-48.56264498952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eac678e35f5b59e04c5f41d8cf5aa070db9395f2624746dc2519dc192dfa55d"/>
    <n v="1"/>
    <n v="1"/>
  </r>
  <r>
    <s v="75cfaa6b-dd38-4609-8819-ebc2e9674c4c"/>
    <d v="2022-03-03T00:00:00"/>
    <x v="384"/>
    <d v="2022-03-03T00:00:00"/>
    <n v="-0.002410286056296247"/>
    <n v="-0.002410286056296247"/>
    <x v="3"/>
    <n v="14340.63765182186"/>
    <n v="-34.56503897058319"/>
    <n v="-34.5650389705831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be3303816a6b0f3a38ce51c671dc6dd78474813e855e7c647aa82bf3178627"/>
    <n v="1"/>
    <n v="1"/>
  </r>
  <r>
    <s v="6e999ae7-5a86-4fcc-8bf4-8d3f3390acb9"/>
    <d v="2022-03-03T00:00:00"/>
    <x v="384"/>
    <d v="2022-03-03T00:00:00"/>
    <n v="-0.003660760147988225"/>
    <n v="-0.003660760147988225"/>
    <x v="3"/>
    <n v="14340.63765182186"/>
    <n v="-52.49763481252891"/>
    <n v="-52.4976348125289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f56bd35f639dc2dfe5197f6089ef1f82181dc0577551830d165c58c6664b232"/>
    <n v="1"/>
    <n v="1"/>
  </r>
  <r>
    <s v="87894c89-c9ee-4a0f-ad24-c963ee757dc6"/>
    <d v="2022-03-03T00:00:00"/>
    <x v="384"/>
    <d v="2022-03-03T00:00:00"/>
    <n v="-0.002645105906304509"/>
    <n v="-0.002645105906304509"/>
    <x v="3"/>
    <n v="14340.63765182186"/>
    <n v="-37.93250535300683"/>
    <n v="-37.9325053530068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1e656b392fcd87fc975d16dbdba4bd7e2e9b957ee74a5aa2ce87239b21bab4"/>
    <n v="1"/>
    <n v="1"/>
  </r>
  <r>
    <s v="be0d4113-4239-479d-aac0-59905c6d5237"/>
    <d v="2022-03-03T00:00:00"/>
    <x v="384"/>
    <d v="2022-03-03T00:00:00"/>
    <n v="-64.35966726023646"/>
    <n v="-64.35966726023646"/>
    <x v="3"/>
    <n v="14340.63765182186"/>
    <n v="-922958.6675708739"/>
    <n v="-922958.667570873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08a2a6d5-e385-4249-b8b0-73e6a6fc1b7c"/>
    <d v="2022-03-03T00:00:00"/>
    <x v="384"/>
    <d v="2022-03-03T00:00:00"/>
    <n v="64.36024999999999"/>
    <n v="64.36024999999999"/>
    <x v="3"/>
    <n v="14340.63765182186"/>
    <n v="922967.0244306679"/>
    <n v="922967.0244306679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7aca6b54-5c2d-4993-b437-15b02bf1e79c"/>
    <d v="2022-03-03T00:00:00"/>
    <x v="384"/>
    <d v="2022-03-03T00:00:00"/>
    <n v="25.7441"/>
    <n v="25.7441"/>
    <x v="3"/>
    <n v="14340.63765182186"/>
    <n v="369186.8097722672"/>
    <n v="369186.8097722672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e9b00e7f-63d4-4237-9b94-0ed19b7868ed"/>
    <d v="2022-03-03T00:00:00"/>
    <x v="384"/>
    <d v="2022-03-03T00:00:00"/>
    <n v="38.61615"/>
    <n v="38.61615"/>
    <x v="3"/>
    <n v="14340.63765182186"/>
    <n v="553780.2146584007"/>
    <n v="553780.2146584007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3931dcb8-9286-4be1-ae36-6a54ad86c42b"/>
    <d v="2022-03-03T00:00:00"/>
    <x v="384"/>
    <d v="2022-03-03T00:00:00"/>
    <n v="-2.001120466366124"/>
    <n v="-2.001120466366124"/>
    <x v="3"/>
    <n v="14340.63765182186"/>
    <n v="-28697.34350580136"/>
    <n v="-28697.34350580136"/>
    <n v="1"/>
    <m/>
    <s v="Ledger"/>
    <m/>
    <m/>
    <m/>
    <m/>
    <m/>
    <s v="Bônus 55 Unity"/>
    <m/>
    <s v="Ledger"/>
    <m/>
    <x v="159"/>
    <s v="Outros"/>
    <s v="People"/>
    <s v="People"/>
    <s v="People"/>
    <x v="9"/>
    <m/>
    <s v="0x9be4419c2de6922165b057223174fe63ac2e997029db5a6c1ebe1f1e877060cf"/>
    <n v="1"/>
    <n v="1"/>
  </r>
  <r>
    <s v="7e1aa751-a9cf-4ef2-aa78-7b55bd154f01"/>
    <d v="2022-03-03T00:00:00"/>
    <x v="384"/>
    <d v="2022-03-03T00:00:00"/>
    <n v="-2.001327502113728"/>
    <n v="-2.001327502113728"/>
    <x v="3"/>
    <n v="14340.63765182186"/>
    <n v="-28700.31253043872"/>
    <n v="-28700.3125304387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0922adaa-7037-4d43-8204-7a1829d8920f"/>
    <d v="2022-03-03T00:00:00"/>
    <x v="384"/>
    <d v="2022-03-03T00:00:00"/>
    <n v="-0.00069435561844834"/>
    <n v="-0.00069435561844834"/>
    <x v="3"/>
    <n v="14340.63765182186"/>
    <n v="-9.957502325674319"/>
    <n v="-9.9575023256743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a94c3b56682ee07e923b1081e14cbca84fef99c6ee6e5c82601e67d6b343df"/>
    <n v="1"/>
    <n v="1"/>
  </r>
  <r>
    <s v="330c2b3c-62e9-4a7e-a712-5eededa16611"/>
    <d v="2022-03-03T00:00:00"/>
    <x v="384"/>
    <d v="2022-03-03T00:00:00"/>
    <n v="-0.0007862159769305401"/>
    <n v="-0.0007862159769305401"/>
    <x v="3"/>
    <n v="14340.63765182186"/>
    <n v="-11.27483844123401"/>
    <n v="-11.27483844123401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53b13d5f5b51df10a8e303fc0fe6db1a26f26a9dc68c35f680d61e8828ee85d"/>
    <n v="1"/>
    <n v="1"/>
  </r>
  <r>
    <s v="4fe02196-66e7-4af9-b546-38be7e1377c8"/>
    <d v="2022-03-03T00:00:00"/>
    <x v="384"/>
    <d v="2022-03-03T00:00:00"/>
    <n v="-0.003156066698348463"/>
    <n v="-0.003156066698348463"/>
    <x v="3"/>
    <n v="14340.63765182186"/>
    <n v="-45.26000892599708"/>
    <n v="-45.260008925997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021001beeca697c27f62f8ac18522c6bd02b31633ea507c4f35b9e9d891092"/>
    <n v="1"/>
    <n v="1"/>
  </r>
  <r>
    <s v="484125da-434d-423b-b16d-64724c0b2783"/>
    <d v="2022-03-03T00:00:00"/>
    <x v="384"/>
    <d v="2022-03-03T00:00:00"/>
    <n v="-0.002652647787243989"/>
    <n v="-0.002652647787243989"/>
    <x v="3"/>
    <n v="14340.63765182186"/>
    <n v="-38.0406607347731"/>
    <n v="-38.04066073477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4b69282a525e84ca441ede4f922d3a5eac1dc1c433fd18059a0f54a420603"/>
    <n v="1"/>
    <n v="1"/>
  </r>
  <r>
    <s v="eb3d8058-a4af-4b82-91f1-11acb9658652"/>
    <d v="2022-03-03T00:00:00"/>
    <x v="384"/>
    <d v="2022-03-03T00:00:00"/>
    <n v="111568.46863"/>
    <n v="111568.46863"/>
    <x v="5"/>
    <n v="5.060728744939271"/>
    <n v="564617.7562246964"/>
    <n v="564617.7562246964"/>
    <n v="1"/>
    <m/>
    <m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4865"/>
    <d v="2022-03-02T00:00:00"/>
    <x v="385"/>
    <d v="2022-03-02T00:00:00"/>
    <n v="-844.65"/>
    <n v="-844.65"/>
    <x v="0"/>
    <n v="1"/>
    <n v="-844.65"/>
    <n v="-844.65"/>
    <n v="1"/>
    <m/>
    <s v="Cora"/>
    <s v="Caio Barbosa Zacarias"/>
    <n v="100"/>
    <s v="Comercial"/>
    <s v="Caio Barbosa Zacarias"/>
    <m/>
    <s v="Custos de Advocacia Faria Cendão e Maia"/>
    <m/>
    <s v="Cora"/>
    <m/>
    <x v="180"/>
    <s v="Jurídico"/>
    <s v="Legal"/>
    <s v="Operating Costs"/>
    <s v="Operating Costs"/>
    <x v="1"/>
    <m/>
    <m/>
    <n v="0"/>
    <n v="0"/>
  </r>
  <r>
    <s v="d69111ed-0ce5-4a9c-b395-1d2436891a63"/>
    <d v="2022-03-02T00:00:00"/>
    <x v="385"/>
    <d v="2022-03-02T00:00:00"/>
    <n v="-0.002664878540728404"/>
    <n v="-0.002664878540728404"/>
    <x v="3"/>
    <n v="15107.7356557377"/>
    <n v="-40.26028054797277"/>
    <n v="-40.26028054797277"/>
    <n v="1"/>
    <m/>
    <s v="Ledger"/>
    <s v="Contrato 55Unity"/>
    <m/>
    <m/>
    <m/>
    <m/>
    <s v="Sem Histórico"/>
    <m/>
    <s v="Ledger"/>
    <m/>
    <x v="181"/>
    <s v="Contracts"/>
    <s v="Technology &amp; Infrastructure"/>
    <s v="Operating Costs"/>
    <s v="Operating Costs"/>
    <x v="7"/>
    <m/>
    <s v="0x5447b5fcae57076e94107283c59a33da65186be72e9de1322aecbfca5513e1a6"/>
    <n v="1"/>
    <n v="1"/>
  </r>
  <r>
    <s v="aa82c85a-3aac-4d32-871e-9e55d43b894f"/>
    <d v="2022-03-02T00:00:00"/>
    <x v="385"/>
    <d v="2022-03-02T00:00:00"/>
    <n v="2.826347155"/>
    <n v="2.826347155"/>
    <x v="3"/>
    <n v="15107.7356557377"/>
    <n v="42699.70568908632"/>
    <n v="42699.7056890863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827c6fd536396392de97b8e1ff4c64ae678389b6d38fc93e66cc0f492e8d645a"/>
    <n v="1"/>
    <n v="1"/>
  </r>
  <r>
    <s v="cb0d13b6-51da-40a4-be31-e7ad247360c9"/>
    <d v="2022-03-02T00:00:00"/>
    <x v="385"/>
    <d v="2022-03-02T00:00:00"/>
    <n v="-0.00520774318561717"/>
    <n v="-0.00520774318561717"/>
    <x v="3"/>
    <n v="15107.7356557377"/>
    <n v="-78.67720741127357"/>
    <n v="-78.677207411273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c5facf7c970335e3bfc47f006438550495c6772cb8c113a5b8ea82f47f180ce"/>
    <n v="1"/>
    <n v="1"/>
  </r>
  <r>
    <s v="787d621d-e022-4ce2-a71d-da0879913543"/>
    <d v="2022-03-02T00:00:00"/>
    <x v="385"/>
    <d v="2022-03-02T00:00:00"/>
    <n v="-0.00378873139607434"/>
    <n v="-0.00378873139607434"/>
    <x v="3"/>
    <n v="15107.7356557377"/>
    <n v="-57.2391524024852"/>
    <n v="-57.239152402485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01d4362c5ebeb1d93b77a719d0486b903d284eee5715c39122b961246791310"/>
    <n v="1"/>
    <n v="1"/>
  </r>
  <r>
    <s v="ed84bc1b-41a9-4d4d-a1ab-2dffd373482f"/>
    <d v="2022-03-02T00:00:00"/>
    <x v="385"/>
    <d v="2022-03-02T00:00:00"/>
    <n v="-0.0044120469711713"/>
    <n v="-0.0044120469711713"/>
    <x v="3"/>
    <n v="15107.7356557377"/>
    <n v="-66.65603934115418"/>
    <n v="-66.656039341154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13b571791ad8299195a0841af924db76c2c7849b0784db121c53010f983a5e5"/>
    <n v="1"/>
    <n v="1"/>
  </r>
  <r>
    <s v="325168eb-3f28-41b3-b690-834cb5c788fa"/>
    <d v="2022-03-02T00:00:00"/>
    <x v="385"/>
    <d v="2022-03-02T00:00:00"/>
    <n v="-0.0572249511616191"/>
    <n v="-0.0572249511616191"/>
    <x v="3"/>
    <n v="15107.7356557377"/>
    <n v="-864.5394350622415"/>
    <n v="-864.539435062241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8037f6b343ca46f46eed87c777450fdbe2f1eb626be8c490a3ff9d3ed9e991a"/>
    <n v="1"/>
    <n v="1"/>
  </r>
  <r>
    <s v="41192bce-a47a-4932-b4fd-5e114335e189"/>
    <d v="2022-03-02T00:00:00"/>
    <x v="385"/>
    <d v="2022-03-02T00:00:00"/>
    <n v="-0.004254259566035951"/>
    <n v="-0.004254259566035951"/>
    <x v="3"/>
    <n v="15107.7356557377"/>
    <n v="-64.27222893456455"/>
    <n v="-64.2722289345645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cbb50cbf15297ef8afdd7aee7ba02aa8ed9430f980ff57d791fb0dec493835c"/>
    <n v="1"/>
    <n v="1"/>
  </r>
  <r>
    <s v="c7a1b2b1-2776-4ac9-888d-ccf540cf617b"/>
    <d v="2022-03-02T00:00:00"/>
    <x v="385"/>
    <d v="2022-03-02T00:00:00"/>
    <n v="-0.03324756659024849"/>
    <n v="-0.03324756659024849"/>
    <x v="3"/>
    <n v="15107.7356557377"/>
    <n v="-502.2954472420107"/>
    <n v="-502.2954472420107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feaef5596c3ea3266ceda2cf9c695e7606e403245f87040803d53b34d6ceba6"/>
    <n v="1"/>
    <n v="1"/>
  </r>
  <r>
    <s v="b8dee6e9-a1fe-4224-a02e-c9e407c804cc"/>
    <d v="2022-03-02T00:00:00"/>
    <x v="385"/>
    <d v="2022-03-02T00:00:00"/>
    <n v="0.055"/>
    <n v="0.055"/>
    <x v="3"/>
    <n v="15107.7356557377"/>
    <n v="830.9254610655737"/>
    <n v="830.9254610655737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267312dc685726e67f7a48f1a3166a587cf722c2c5ff69a1433d74bd61dc6878"/>
    <n v="1"/>
    <n v="1"/>
  </r>
  <r>
    <s v="543300ab-e4df-47cc-aecf-b9a68350495d"/>
    <d v="2022-03-02T00:00:00"/>
    <x v="385"/>
    <d v="2022-03-02T00:00:00"/>
    <n v="-0.060945935547354"/>
    <n v="-0.060945935547354"/>
    <x v="3"/>
    <n v="15107.7356557377"/>
    <n v="-920.7550835410519"/>
    <n v="-920.7550835410519"/>
    <n v="1"/>
    <m/>
    <s v="Ledger"/>
    <m/>
    <m/>
    <m/>
    <m/>
    <m/>
    <s v="Transferencia para o Taira, antigo conselheiro"/>
    <m/>
    <s v="Ledger"/>
    <m/>
    <x v="159"/>
    <s v="Outros"/>
    <s v="People"/>
    <s v="People"/>
    <s v="People"/>
    <x v="9"/>
    <m/>
    <s v="0x15b7a2a67758eb487db333eb6f27506f9198f2ac5adfb82622023a2e44af3875"/>
    <n v="1"/>
    <n v="1"/>
  </r>
  <r>
    <s v="1038d717-77a5-4735-8802-b5199197646d"/>
    <d v="2022-03-02T00:00:00"/>
    <x v="385"/>
    <d v="2022-03-02T00:00:00"/>
    <n v="-0.061608578611774"/>
    <n v="-0.061608578611774"/>
    <x v="3"/>
    <n v="15107.7356557377"/>
    <n v="-930.7661197924173"/>
    <n v="-930.7661197924173"/>
    <n v="1"/>
    <m/>
    <s v="Ledger"/>
    <m/>
    <m/>
    <m/>
    <m/>
    <m/>
    <s v="Transferencia para carteira desconhecido"/>
    <m/>
    <s v="Ledger"/>
    <m/>
    <x v="159"/>
    <s v="Outros"/>
    <s v="People"/>
    <s v="People"/>
    <s v="People"/>
    <x v="9"/>
    <m/>
    <s v="0xf043342e2c0ed70a0427ddb29adc98057cabf736c15a8682b542baa3afc9b032"/>
    <n v="1"/>
    <n v="1"/>
  </r>
  <r>
    <s v="9f135a58-25fa-4ad2-aeaa-102779165c0b"/>
    <d v="2022-03-02T00:00:00"/>
    <x v="385"/>
    <d v="2022-03-02T00:00:00"/>
    <n v="-0.001243032479409"/>
    <n v="-0.001243032479409"/>
    <x v="3"/>
    <n v="15107.7356557377"/>
    <n v="-18.77940611040739"/>
    <n v="-18.77940611040739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aeef7e7a9e0b60223e810905618d95c05a70b56c9393e048ebf4eea3c41ec812"/>
    <n v="1"/>
    <n v="1"/>
  </r>
  <r>
    <s v="24f38298-e33a-4a2c-937f-6fb6675c7adf"/>
    <d v="2022-03-02T00:00:00"/>
    <x v="385"/>
    <d v="2022-03-02T00:00:00"/>
    <n v="-0.002896353704310157"/>
    <n v="-0.002896353704310157"/>
    <x v="3"/>
    <n v="15107.7356557377"/>
    <n v="-43.75734613023455"/>
    <n v="-43.75734613023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112bac03125e53c676dc9a333567bd16cab6fcc5a842b848c623878bd96d8c"/>
    <n v="1"/>
    <n v="1"/>
  </r>
  <r>
    <s v="4866"/>
    <d v="2022-02-28T00:00:00"/>
    <x v="386"/>
    <d v="2022-02-28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c826cddc-7f1b-44ae-8d9c-dbc6bea7e081"/>
    <d v="2022-02-28T00:00:00"/>
    <x v="386"/>
    <d v="2022-02-28T00:00:00"/>
    <n v="-0.006523150027265382"/>
    <n v="-0.006523150027265382"/>
    <x v="3"/>
    <n v="15050.77319587629"/>
    <n v="-98.17845158304549"/>
    <n v="-98.17845158304549"/>
    <n v="1"/>
    <m/>
    <s v="Ledger"/>
    <s v="Contrato 55Unity"/>
    <m/>
    <m/>
    <m/>
    <m/>
    <s v="Envio de NFT 55Unity para 0x28Aca53f9962beF187Ee5df733124a5aEE7c50A5"/>
    <m/>
    <s v="Ledger"/>
    <m/>
    <x v="56"/>
    <s v="NFTs"/>
    <s v="Technology &amp; Infrastructure"/>
    <s v="Operating Costs"/>
    <s v="Operating Costs"/>
    <x v="7"/>
    <m/>
    <s v="0xd012a06976fb7298258a87d18ff5bfa552d5c0d2cd6cf205b08d5491d0e624b3"/>
    <n v="1"/>
    <n v="1"/>
  </r>
  <r>
    <s v="b2e572dc-4ce7-46a9-8a4c-c7789cf9e7e7"/>
    <d v="2022-02-28T00:00:00"/>
    <x v="386"/>
    <d v="2022-02-28T00:00:00"/>
    <n v="-0.01179120223063922"/>
    <n v="-0.01179120223063922"/>
    <x v="3"/>
    <n v="15050.77319587629"/>
    <n v="-177.4667104800614"/>
    <n v="-177.4667104800614"/>
    <n v="1"/>
    <m/>
    <s v="Ledger"/>
    <s v="Contrato 55Unity"/>
    <m/>
    <m/>
    <m/>
    <m/>
    <s v="Envio de NFT 55Unity para MollyCooL"/>
    <m/>
    <s v="Ledger"/>
    <m/>
    <x v="56"/>
    <s v="NFTs"/>
    <s v="Technology &amp; Infrastructure"/>
    <s v="Operating Costs"/>
    <s v="Operating Costs"/>
    <x v="7"/>
    <m/>
    <s v="0x44d91e002ce10f2fbf8db4c1da09949022503486a71bc8eee6d959e9445aaa25"/>
    <n v="1"/>
    <n v="1"/>
  </r>
  <r>
    <s v="d2308a21-6150-4336-ab7c-114773a67565"/>
    <d v="2022-02-28T00:00:00"/>
    <x v="386"/>
    <d v="2022-02-28T00:00:00"/>
    <n v="0.7159271"/>
    <n v="0.7159271"/>
    <x v="3"/>
    <n v="15050.77319587629"/>
    <n v="10775.25640688144"/>
    <n v="10775.25640688144"/>
    <n v="1"/>
    <m/>
    <s v="Gabriel Polverelli - pessoal"/>
    <s v="Ledger"/>
    <m/>
    <m/>
    <m/>
    <m/>
    <s v="Aporte inicial para financiar custos"/>
    <m/>
    <s v="Ledger"/>
    <m/>
    <x v="110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4867"/>
    <d v="2022-02-27T00:00:00"/>
    <x v="387"/>
    <d v="2022-02-27T00:00:00"/>
    <n v="-10000"/>
    <n v="-10000"/>
    <x v="0"/>
    <n v="1"/>
    <n v="-10000"/>
    <n v="-1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db1ffbcb-63b3-450c-a1a0-b9b6557360cc"/>
    <d v="2022-02-27T00:00:00"/>
    <x v="387"/>
    <d v="2022-02-27T00:00:00"/>
    <n v="-0.001101083147486925"/>
    <n v="-0.001101083147486925"/>
    <x v="3"/>
    <n v="13624.77876106195"/>
    <n v="-15.0020142820431"/>
    <n v="-15.002014282043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2baa2c0790694c6798ffb30ba22e89fec8d41aeb5fe8770052afbb5f925d423"/>
    <n v="1"/>
    <n v="1"/>
  </r>
  <r>
    <s v="b0a360aa-d34a-445b-a2ec-7c2d5f6e393d"/>
    <d v="2022-02-26T00:00:00"/>
    <x v="388"/>
    <d v="2022-02-26T00:00:00"/>
    <n v="-0.1126906233166185"/>
    <n v="-0.1126906233166185"/>
    <x v="3"/>
    <n v="14443.22077922078"/>
    <n v="-1627.615552309926"/>
    <n v="-1627.615552309926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5e29eaf6c99a70a3ed8bb454103d3fddf3c56e5829452aa50a939ebeff6cc4"/>
    <n v="1"/>
    <n v="1"/>
  </r>
  <r>
    <s v="38949a5a-ca8a-451d-b09e-38062de1c008"/>
    <d v="2022-02-26T00:00:00"/>
    <x v="388"/>
    <d v="2022-02-26T00:00:00"/>
    <n v="-0.001126294962302113"/>
    <n v="-0.001126294962302113"/>
    <x v="3"/>
    <n v="14443.22077922078"/>
    <n v="-16.26732680305356"/>
    <n v="-16.2673268030535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7a5b4a690234d848985e73b7216ea229cd067af4d01e75c928b7b9f3c477fc0"/>
    <n v="1"/>
    <n v="1"/>
  </r>
  <r>
    <s v="fc5c20ac-046e-4ec4-9636-a8e11a8a89d1"/>
    <d v="2022-02-26T00:00:00"/>
    <x v="388"/>
    <d v="2022-02-26T00:00:00"/>
    <n v="-0.0006482029394557799"/>
    <n v="-0.0006482029394557799"/>
    <x v="3"/>
    <n v="14443.22077922078"/>
    <n v="-9.36213816429971"/>
    <n v="-9.3621381642997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4b27c1c0676e426d68810aa20c59edbd73b71fa8b7ce7b39ecd494e5be303"/>
    <n v="1"/>
    <n v="1"/>
  </r>
  <r>
    <s v="00a2f41c-f431-4ce9-ae9c-37d43dd8aa48"/>
    <d v="2022-02-26T00:00:00"/>
    <x v="388"/>
    <d v="2022-02-26T00:00:00"/>
    <n v="-0.000798968484048888"/>
    <n v="-0.000798968484048888"/>
    <x v="3"/>
    <n v="14443.22077922078"/>
    <n v="-11.53967821075743"/>
    <n v="-11.5396782107574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0e4b720fb350f5b255c706844d50ee616cadfde2ca0173f4037177055f99e9"/>
    <n v="1"/>
    <n v="1"/>
  </r>
  <r>
    <s v="8fe74602-dd9a-4560-859d-f42ca169271e"/>
    <d v="2022-02-26T00:00:00"/>
    <x v="388"/>
    <d v="2022-02-26T00:00:00"/>
    <n v="-0.001314878895264564"/>
    <n v="-0.001314878895264564"/>
    <x v="3"/>
    <n v="14443.22077922078"/>
    <n v="-18.99108618224401"/>
    <n v="-18.9910861822440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f42baf6a000f9f8afb6023bd802ad89fcf74c4c941fadfcc53dacdad8afd2f"/>
    <n v="1"/>
    <n v="1"/>
  </r>
  <r>
    <s v="ed9e3d8c-a12b-40e0-a105-b8a8c4c9b3de"/>
    <d v="2022-02-26T00:00:00"/>
    <x v="388"/>
    <d v="2022-02-26T00:00:00"/>
    <n v="-0.00141882346648447"/>
    <n v="-0.00141882346648447"/>
    <x v="3"/>
    <n v="14443.22077922078"/>
    <n v="-20.49238057317455"/>
    <n v="-20.49238057317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7cc2b41c07528d2364991bb433405347910100a8ccace97d813f084c54fe3ba"/>
    <n v="1"/>
    <n v="1"/>
  </r>
  <r>
    <s v="e9aa5da1-3ac6-4e9d-abc0-dea9e6ac5ced"/>
    <d v="2022-02-26T00:00:00"/>
    <x v="388"/>
    <d v="2022-02-26T00:00:00"/>
    <n v="-0.001319386643184324"/>
    <n v="-0.001319386643184324"/>
    <x v="3"/>
    <n v="14443.22077922078"/>
    <n v="-19.05619258066618"/>
    <n v="-19.0561925806661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0948bf5e6fff1069173e33d9f7176aeb925f4b0c0c7e1ff1ad3e8160912f7b5"/>
    <n v="1"/>
    <n v="1"/>
  </r>
  <r>
    <s v="403"/>
    <d v="2022-02-25T00:00:00"/>
    <x v="389"/>
    <d v="2022-02-25T00:00:00"/>
    <n v="20000"/>
    <n v="20000"/>
    <x v="0"/>
    <n v="1"/>
    <n v="20000"/>
    <n v="20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68"/>
    <d v="2022-02-25T00:00:00"/>
    <x v="389"/>
    <d v="2022-02-25T00:00:00"/>
    <n v="-50000"/>
    <n v="-50000"/>
    <x v="0"/>
    <n v="1"/>
    <n v="-50000"/>
    <n v="-5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4869"/>
    <d v="2022-02-25T00:00:00"/>
    <x v="389"/>
    <d v="2022-02-25T00:00:00"/>
    <n v="-390"/>
    <n v="-390"/>
    <x v="0"/>
    <n v="1"/>
    <n v="-390"/>
    <n v="-390"/>
    <n v="1"/>
    <m/>
    <s v="Cora"/>
    <s v="Lumx Studios S/A"/>
    <n v="100"/>
    <s v="Conselho"/>
    <s v="Lumx Studios S/A"/>
    <m/>
    <s v="Reembolso Lucas dos Santos Reis"/>
    <m/>
    <s v="Cora"/>
    <m/>
    <x v="162"/>
    <s v="Outros"/>
    <s v="Others"/>
    <s v="Administrative Costs"/>
    <s v="Administrative Costs"/>
    <x v="5"/>
    <m/>
    <m/>
    <n v="0"/>
    <n v="0"/>
  </r>
  <r>
    <s v="2a6f9f4a-5bdc-4466-b892-9bd802583761"/>
    <d v="2022-02-25T00:00:00"/>
    <x v="389"/>
    <d v="2022-02-25T00:00:00"/>
    <n v="-0.016953139398249"/>
    <n v="-0.016953139398249"/>
    <x v="3"/>
    <n v="14376.94704049844"/>
    <n v="-243.7343872988135"/>
    <n v="-243.73438729881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a7ad9358-7ce0-4c3d-8a06-c1799305af68"/>
    <d v="2022-02-25T00:00:00"/>
    <x v="389"/>
    <d v="2022-02-25T00:00:00"/>
    <n v="-0.001095062319860958"/>
    <n v="-0.001095062319860958"/>
    <x v="3"/>
    <n v="14376.94704049844"/>
    <n v="-15.74365297868636"/>
    <n v="-15.743652978686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5dce74b4e1a5b768cc35e099ec96b6357af7d2773a6bfd5ced0a41a906b87ab"/>
    <n v="1"/>
    <n v="1"/>
  </r>
  <r>
    <s v="30ea85b9-b57b-4caf-af95-7f7be3cf163c"/>
    <d v="2022-02-25T00:00:00"/>
    <x v="389"/>
    <d v="2022-02-25T00:00:00"/>
    <n v="-0.00115852444965348"/>
    <n v="-0.00115852444965348"/>
    <x v="3"/>
    <n v="14376.94704049844"/>
    <n v="-16.65604465779069"/>
    <n v="-16.6560446577906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a741b34d4e9ad55fffce22e082ef896be8fa05cc481dcde6b889409094be648"/>
    <n v="1"/>
    <n v="1"/>
  </r>
  <r>
    <s v="fe91dd5f-a2d6-4494-8ce1-26413f208538"/>
    <d v="2022-02-25T00:00:00"/>
    <x v="389"/>
    <d v="2022-02-25T00:00:00"/>
    <n v="-0.001905543189266148"/>
    <n v="-0.001905543189266148"/>
    <x v="3"/>
    <n v="14376.94704049844"/>
    <n v="-27.39589351546191"/>
    <n v="-27.395893515461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c776e5af1cc7b29575e4091df7b87cf23a3b20865ba092c9464685eb4aed088"/>
    <n v="1"/>
    <n v="1"/>
  </r>
  <r>
    <s v="576e17ad-1279-4a61-8eed-b74df9831f15"/>
    <d v="2022-02-25T00:00:00"/>
    <x v="389"/>
    <d v="2022-02-25T00:00:00"/>
    <n v="-0.0019824196030704"/>
    <n v="-0.0019824196030704"/>
    <x v="3"/>
    <n v="14376.94704049844"/>
    <n v="-28.50114164538909"/>
    <n v="-28.5011416453890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19cf6d301f61aeb6f1260235c4d6cd05ca13c5e7f10f7408e94d2ab5ca5a10b"/>
    <n v="1"/>
    <n v="1"/>
  </r>
  <r>
    <s v="d4e76291-21ce-4e41-be49-33815961fa5b"/>
    <d v="2022-02-25T00:00:00"/>
    <x v="389"/>
    <d v="2022-02-25T00:00:00"/>
    <n v="-0.0013224493687548"/>
    <n v="-0.0013224493687548"/>
    <x v="3"/>
    <n v="14376.94704049844"/>
    <n v="-19.01278453832836"/>
    <n v="-19.012784538328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a13d3fd533e4c16034b6a68d30b309b2abb9885123ffcf27167c047950005c3"/>
    <n v="1"/>
    <n v="1"/>
  </r>
  <r>
    <s v="a355f09a-b636-4742-ac49-2ee949b86144"/>
    <d v="2022-02-25T00:00:00"/>
    <x v="389"/>
    <d v="2022-02-25T00:00:00"/>
    <n v="-0.01614886780761173"/>
    <n v="-0.01614886780761173"/>
    <x v="3"/>
    <n v="14376.94704049844"/>
    <n v="-232.171417234044"/>
    <n v="-232.171417234044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a673357f39d8f30c02d691250f11f7cad86012a5793eb7794a8a14a6f8604dc"/>
    <n v="1"/>
    <n v="1"/>
  </r>
  <r>
    <s v="40149986-3b65-4f06-a777-28f7e0aa0f51"/>
    <d v="2022-02-25T00:00:00"/>
    <x v="389"/>
    <d v="2022-02-25T00:00:00"/>
    <n v="-0.003654735747671064"/>
    <n v="-0.003654735747671064"/>
    <x v="3"/>
    <n v="14376.94704049844"/>
    <n v="-52.54394229128337"/>
    <n v="-52.54394229128337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ba4e57f8-80e2-4376-a238-0b65139bb9df"/>
    <d v="2022-02-25T00:00:00"/>
    <x v="389"/>
    <d v="2022-02-25T00:00:00"/>
    <n v="-0.01081366340660584"/>
    <n v="-0.01081366340660584"/>
    <x v="3"/>
    <n v="14376.94704049844"/>
    <n v="-155.4674661105481"/>
    <n v="-155.4674661105481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e87498f860ee87c74fad521edffe4ce9a6efb5f49c1df7b4dbb1694a7bc77bc"/>
    <n v="1"/>
    <n v="1"/>
  </r>
  <r>
    <s v="4b21123e-0615-4424-948e-97a496ebc036"/>
    <d v="2022-02-25T00:00:00"/>
    <x v="389"/>
    <d v="2022-02-25T00:00:00"/>
    <n v="-0.0116481247027403"/>
    <n v="-0.0116481247027403"/>
    <x v="3"/>
    <n v="14376.94704049844"/>
    <n v="-167.464471972419"/>
    <n v="-167.464471972419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6d2e6b174f5d7cdcecd884ee3cb4a02416422740603afeb383b3ba3d36d9913"/>
    <n v="1"/>
    <n v="1"/>
  </r>
  <r>
    <s v="f81afc8b-cc7c-44a5-a880-53c621ed966f"/>
    <d v="2022-02-25T00:00:00"/>
    <x v="389"/>
    <d v="2022-02-25T00:00:00"/>
    <n v="-0.002102877596790228"/>
    <n v="-0.002102877596790228"/>
    <x v="3"/>
    <n v="14376.94704049844"/>
    <n v="-30.23295984170375"/>
    <n v="-30.2329598417037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08f985cce8bec592c542c93591b3b3bac4f1556d52f1b2800fd18895dda890"/>
    <n v="1"/>
    <n v="1"/>
  </r>
  <r>
    <s v="176857a9-e2ec-4229-9579-367859458549"/>
    <d v="2022-02-25T00:00:00"/>
    <x v="389"/>
    <d v="2022-02-25T00:00:00"/>
    <n v="-0.001444642170566928"/>
    <n v="-0.001444642170566928"/>
    <x v="3"/>
    <n v="14376.94704049844"/>
    <n v="-20.76954397871144"/>
    <n v="-20.7695439787114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8417c0f59e353f9d08e308d9bfd1ad870a0f1c30b4390b90bbe77f7fd6c5da6"/>
    <n v="1"/>
    <n v="1"/>
  </r>
  <r>
    <s v="09ad854b-fb6a-4560-b94a-99998ef31940"/>
    <d v="2022-02-25T00:00:00"/>
    <x v="389"/>
    <d v="2022-02-25T00:00:00"/>
    <n v="-0.01363341990940201"/>
    <n v="-0.01363341990940201"/>
    <x v="3"/>
    <n v="14376.94704049844"/>
    <n v="-196.0069560183499"/>
    <n v="-196.006956018349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91da6fdc65a94ded3c0cb7345c1ed603dd0cecd028acda84757cc35929d920c"/>
    <n v="1"/>
    <n v="1"/>
  </r>
  <r>
    <s v="6040bc05-cd6e-4d70-a05c-2b0504e4818a"/>
    <d v="2022-02-25T00:00:00"/>
    <x v="389"/>
    <d v="2022-02-25T00:00:00"/>
    <n v="-0.02884396228106009"/>
    <n v="-0.02884396228106009"/>
    <x v="3"/>
    <n v="14376.94704049844"/>
    <n v="-414.6881181529356"/>
    <n v="-414.6881181529356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f938856998d0f70709633106672a75cae9efd05880cb1065e306a88b8b40b76"/>
    <n v="1"/>
    <n v="1"/>
  </r>
  <r>
    <s v="6cdac6c9-ab54-43dc-ad96-8d4aaf519976"/>
    <d v="2022-02-25T00:00:00"/>
    <x v="389"/>
    <d v="2022-02-25T00:00:00"/>
    <n v="0.01725"/>
    <n v="0.01725"/>
    <x v="3"/>
    <n v="14376.94704049844"/>
    <n v="248.0023364485982"/>
    <n v="248.0023364485982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7551860d-c314-4cce-bef0-7f6c33d2ed18"/>
    <d v="2022-02-25T00:00:00"/>
    <x v="389"/>
    <d v="2022-02-25T00:00:00"/>
    <n v="0.0069"/>
    <n v="0.0069"/>
    <x v="3"/>
    <n v="14376.94704049844"/>
    <n v="99.20093457943926"/>
    <n v="99.20093457943926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53a8284d-4842-4789-a194-68b3f22e81d4"/>
    <d v="2022-02-25T00:00:00"/>
    <x v="389"/>
    <d v="2022-02-25T00:00:00"/>
    <n v="0.01035"/>
    <n v="0.01035"/>
    <x v="3"/>
    <n v="14376.94704049844"/>
    <n v="148.8014018691589"/>
    <n v="148.8014018691589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c7e25e1f-f354-4680-8f83-29eca4c718c5"/>
    <d v="2022-02-25T00:00:00"/>
    <x v="389"/>
    <d v="2022-02-25T00:00:00"/>
    <n v="-0.0029410564588454"/>
    <n v="-0.0029410564588454"/>
    <x v="3"/>
    <n v="14376.94704049844"/>
    <n v="-42.2834129519362"/>
    <n v="-42.283412951936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ee416e10f968760b9bafc98ef9b833b79dd2e4c8821d6002b36eea62ae58b94"/>
    <n v="1"/>
    <n v="1"/>
  </r>
  <r>
    <s v="06189fbe-def1-4f8f-9338-a9f4d14d64fd"/>
    <d v="2022-02-25T00:00:00"/>
    <x v="389"/>
    <d v="2022-02-25T00:00:00"/>
    <n v="-0.00180096048902756"/>
    <n v="-0.00180096048902756"/>
    <x v="3"/>
    <n v="14376.94704049844"/>
    <n v="-25.89231357277941"/>
    <n v="-25.892313572779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becca2d01a5f6248353981181bb28ba3c5b9eee7870067a216d8a9dffcde686"/>
    <n v="1"/>
    <n v="1"/>
  </r>
  <r>
    <s v="7ae3f073-809c-4ac5-bc82-c9c408669915"/>
    <d v="2022-02-25T00:00:00"/>
    <x v="389"/>
    <d v="2022-02-25T00:00:00"/>
    <n v="-0.009338796116331075"/>
    <n v="-0.009338796116331075"/>
    <x v="3"/>
    <n v="14376.94704049844"/>
    <n v="-134.2633771865044"/>
    <n v="-134.2633771865044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92a7122789100b816d0c5e8dc8add9423e2f945e2aec919a40532801e87fdda"/>
    <n v="1"/>
    <n v="1"/>
  </r>
  <r>
    <s v="32258c75-4911-4981-b830-ddf1c65a551b"/>
    <d v="2022-02-25T00:00:00"/>
    <x v="389"/>
    <d v="2022-02-25T00:00:00"/>
    <n v="-0.00172131226907808"/>
    <n v="-0.00172131226907808"/>
    <x v="3"/>
    <n v="14376.94704049844"/>
    <n v="-24.74721533269577"/>
    <n v="-24.747215332695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0b66f49e1b213dd6e92794777de0bbbee695c959a6fd8525e563efed30cd6dc"/>
    <n v="1"/>
    <n v="1"/>
  </r>
  <r>
    <s v="c25bd584-bd61-4cac-85ef-01196a2f463d"/>
    <d v="2022-02-25T00:00:00"/>
    <x v="389"/>
    <d v="2022-02-25T00:00:00"/>
    <n v="-0.04071011675222942"/>
    <n v="-0.04071011675222942"/>
    <x v="3"/>
    <n v="14376.94704049844"/>
    <n v="-585.2871925593109"/>
    <n v="-585.2871925593109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cd3fb6b88f7140aea5e6f4659cbb4a9945ee525be41a36b4b7902dbf5b956ac"/>
    <n v="1"/>
    <n v="1"/>
  </r>
  <r>
    <s v="15c858ce-cf90-4618-8009-5f9d877face0"/>
    <d v="2022-02-25T00:00:00"/>
    <x v="389"/>
    <d v="2022-02-25T00:00:00"/>
    <n v="-0.00241377352405332"/>
    <n v="-0.00241377352405332"/>
    <x v="3"/>
    <n v="14376.94704049844"/>
    <n v="-34.70269412307188"/>
    <n v="-34.7026941230718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79fa1d4ca97b803506e752370ce53d69a2e8422cf1553be4e08c5e2e33cef459"/>
    <n v="1"/>
    <n v="1"/>
  </r>
  <r>
    <s v="26ff88be-992d-4536-997b-6cfadf332a3a"/>
    <d v="2022-02-25T00:00:00"/>
    <x v="389"/>
    <d v="2022-02-25T00:00:00"/>
    <n v="-0.002214690179574906"/>
    <n v="-0.002214690179574906"/>
    <x v="3"/>
    <n v="14376.94704049844"/>
    <n v="-31.84048342286041"/>
    <n v="-31.840483422860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42aa091c3a4bbd53e6a9423244e1874ca48d108adc09ccca8f19bf885bfabb3"/>
    <n v="1"/>
    <n v="1"/>
  </r>
  <r>
    <s v="9ebae64d-a3a6-4108-b91e-630656b6074c"/>
    <d v="2022-02-24T00:00:00"/>
    <x v="390"/>
    <d v="2022-02-24T00:00:00"/>
    <n v="-0.3110959400142421"/>
    <n v="-0.3110959400142421"/>
    <x v="3"/>
    <n v="13384.54404945904"/>
    <n v="-4163.87731272849"/>
    <n v="-4163.87731272849"/>
    <n v="1"/>
    <m/>
    <s v="Ledger"/>
    <m/>
    <m/>
    <m/>
    <m/>
    <m/>
    <s v="Criação do contrato do 55unity v2, deploy na mainnet"/>
    <m/>
    <s v="Ledger"/>
    <m/>
    <x v="61"/>
    <s v="Blockchain"/>
    <s v="Technology &amp; Infrastructure"/>
    <s v="Operating Costs"/>
    <s v="Operating Costs"/>
    <x v="7"/>
    <m/>
    <s v="0x0f3e2485506fb4212a4e952a747c46e015e7876c38bf048ffc380ef94be93902"/>
    <n v="1"/>
    <n v="1"/>
  </r>
  <r>
    <s v="4d79160e-d3cb-454c-a7ef-9cef89bb4469"/>
    <d v="2022-02-24T00:00:00"/>
    <x v="390"/>
    <d v="2022-02-24T00:00:00"/>
    <n v="-0.00201113371559184"/>
    <n v="-0.00201113371559184"/>
    <x v="3"/>
    <n v="13384.54404945904"/>
    <n v="-26.91810780569121"/>
    <n v="-26.9181078056912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306d3464232a127bfd924786f79913a997c1f4d6587a063fe701bf470d8238"/>
    <n v="1"/>
    <n v="1"/>
  </r>
  <r>
    <s v="406f1c62-2c58-4aa8-94d8-85a5bf20f0b6"/>
    <d v="2022-02-24T00:00:00"/>
    <x v="390"/>
    <d v="2022-02-24T00:00:00"/>
    <n v="-0.00199249202869752"/>
    <n v="-0.00199249202869752"/>
    <x v="3"/>
    <n v="13384.54404945904"/>
    <n v="-26.66859732629796"/>
    <n v="-26.6685973262979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9000f085ddac1e16e5a868500d7815ea2bae0279798986ddc07f11accadebc"/>
    <n v="1"/>
    <n v="1"/>
  </r>
  <r>
    <s v="bedbc9bf-5dab-40cd-bfe5-94bce3b78185"/>
    <d v="2022-02-24T00:00:00"/>
    <x v="390"/>
    <d v="2022-02-24T00:00:00"/>
    <n v="0.015"/>
    <n v="0.015"/>
    <x v="3"/>
    <n v="13384.54404945904"/>
    <n v="200.7681607418856"/>
    <n v="200.7681607418856"/>
    <n v="1"/>
    <m/>
    <m/>
    <s v="Mercado Bitcoin"/>
    <m/>
    <m/>
    <m/>
    <m/>
    <s v="Lançamento como reembolso para fins de conciliação"/>
    <m/>
    <s v="Mercado Bitcoin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865fb2bb-254a-434f-9b85-a33568f53d13"/>
    <d v="2022-02-24T00:00:00"/>
    <x v="390"/>
    <d v="2022-02-24T00:00:00"/>
    <n v="-0.009391388930038"/>
    <n v="-0.009391388930038"/>
    <x v="3"/>
    <n v="13384.54404945904"/>
    <n v="-125.6994588196956"/>
    <n v="-125.6994588196956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f34b9ae7-be8d-4529-85a6-cb4908a27dc8"/>
    <d v="2022-02-24T00:00:00"/>
    <x v="390"/>
    <d v="2022-02-24T00:00:00"/>
    <n v="-0.00223313937055972"/>
    <n v="-0.00223313937055972"/>
    <x v="3"/>
    <n v="13384.54404945904"/>
    <n v="-29.88955227383781"/>
    <n v="-29.8895522738378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ba8ec4b3e8fd0ac2da217c740b60fb05216bc0530709b9b736d81f51ee506d8"/>
    <n v="1"/>
    <n v="1"/>
  </r>
  <r>
    <s v="7df7fced-53f5-4c8d-99b7-d819135fa5f5"/>
    <d v="2022-02-24T00:00:00"/>
    <x v="390"/>
    <d v="2022-02-24T00:00:00"/>
    <n v="-0.002405356366955981"/>
    <n v="-0.002405356366955981"/>
    <x v="3"/>
    <n v="13384.54404945904"/>
    <n v="-32.1945982481691"/>
    <n v="-32.194598248169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978e908eac6e834728c2b69bbc9bf1509fb06b8799acfaea9792c7b6388f25c"/>
    <n v="1"/>
    <n v="1"/>
  </r>
  <r>
    <s v="f251743b-cd09-40e2-b358-cc999949ec77"/>
    <d v="2022-02-24T00:00:00"/>
    <x v="390"/>
    <d v="2022-02-24T00:00:00"/>
    <n v="-0.2756998006837242"/>
    <n v="-0.2756998006837242"/>
    <x v="3"/>
    <n v="13384.54404945904"/>
    <n v="-3690.116126678385"/>
    <n v="-3690.116126678385"/>
    <n v="1"/>
    <m/>
    <s v="Ledger"/>
    <m/>
    <m/>
    <m/>
    <m/>
    <m/>
    <s v="Criação do contrato do 55unity, deploy na mainnet"/>
    <m/>
    <s v="Ledger"/>
    <m/>
    <x v="61"/>
    <s v="Blockchain"/>
    <s v="Technology &amp; Infrastructure"/>
    <s v="Operating Costs"/>
    <s v="Operating Costs"/>
    <x v="7"/>
    <m/>
    <s v="0x67acabfd6efb0b977575d6567ba2743d58f71fdba04cbfd2f5d28142127dcba6"/>
    <n v="1"/>
    <n v="1"/>
  </r>
  <r>
    <s v="f7e85cd6-a60d-46ce-90d8-e7d1f1d23ab5"/>
    <d v="2022-02-24T00:00:00"/>
    <x v="390"/>
    <d v="2022-02-24T00:00:00"/>
    <n v="-0.001445312950573352"/>
    <n v="-0.001445312950573352"/>
    <x v="3"/>
    <n v="13384.54404945904"/>
    <n v="-19.34485485220265"/>
    <n v="-19.3448548522026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3260a354f82f31b8ce3484c127cff80e4ef5dc655ac659dbd609823bf24fa1"/>
    <n v="1"/>
    <n v="1"/>
  </r>
  <r>
    <s v="ac0d14dc-a8a4-4e91-b9ba-47ef19e23299"/>
    <d v="2022-02-24T00:00:00"/>
    <x v="390"/>
    <d v="2022-02-24T00:00:00"/>
    <n v="-0.006764567928905619"/>
    <n v="-0.006764567928905619"/>
    <x v="3"/>
    <n v="13384.54404945904"/>
    <n v="-90.54065741999518"/>
    <n v="-90.54065741999518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a51e6bd8-835b-4f8c-b38b-008ffe6c53ba"/>
    <d v="2022-02-24T00:00:00"/>
    <x v="390"/>
    <d v="2022-02-24T00:00:00"/>
    <n v="-0.001149656655101598"/>
    <n v="-0.001149656655101598"/>
    <x v="3"/>
    <n v="13384.54404945904"/>
    <n v="-15.38763014196108"/>
    <n v="-15.38763014196108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18e4e9148eb5bb1ee5bb3b87c4b4d50af6cf81f0eaef63fda34c57733ad5271"/>
    <n v="1"/>
    <n v="1"/>
  </r>
  <r>
    <s v="991a387b-a46c-4b69-9462-6e40d43d3008"/>
    <d v="2022-02-24T00:00:00"/>
    <x v="390"/>
    <d v="2022-02-24T00:00:00"/>
    <n v="1"/>
    <n v="1"/>
    <x v="3"/>
    <n v="13384.54404945904"/>
    <n v="13384.54404945904"/>
    <n v="13384.54404945904"/>
    <n v="1"/>
    <m/>
    <m/>
    <s v="Ledger"/>
    <m/>
    <m/>
    <m/>
    <m/>
    <s v="Transfer"/>
    <m/>
    <s v="Ledger"/>
    <m/>
    <x v="61"/>
    <s v="Blockchain"/>
    <s v="Technology &amp; Infrastructure"/>
    <s v="Operating Costs"/>
    <s v="Operating Costs"/>
    <x v="7"/>
    <m/>
    <s v="0x7031a1ffeb64443bfef55e9ea5bdd2239d1386481dc186acf4244712b365a6cf"/>
    <n v="1"/>
    <n v="1"/>
  </r>
  <r>
    <s v="ef65da51-edd5-4de2-9c98-5af437ee4047"/>
    <d v="2022-02-24T00:00:00"/>
    <x v="390"/>
    <d v="2022-02-24T00:00:00"/>
    <n v="-0.013215876742881"/>
    <n v="-0.013215876742881"/>
    <x v="3"/>
    <n v="13384.54404945904"/>
    <n v="-176.888484417312"/>
    <n v="-176.88848441731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f3e200f3-8f24-49eb-a59d-61c54c510a7f"/>
    <d v="2022-02-24T00:00:00"/>
    <x v="390"/>
    <d v="2022-02-24T00:00:00"/>
    <n v="-0.001755470245339168"/>
    <n v="-0.001755470245339168"/>
    <x v="3"/>
    <n v="13384.54404945904"/>
    <n v="-23.49616882625676"/>
    <n v="-23.4961688262567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df7bf3cb4544c4cc92b976ac2714de87c0bdca60b46b0eb0cce8583a8691f0"/>
    <n v="1"/>
    <n v="1"/>
  </r>
  <r>
    <s v="0896a966-cc8d-438f-aee1-36b390f16cd0"/>
    <d v="2022-02-24T00:00:00"/>
    <x v="390"/>
    <d v="2022-02-24T00:00:00"/>
    <n v="-0.001222336987866234"/>
    <n v="-0.001222336987866234"/>
    <x v="3"/>
    <n v="13384.54404945904"/>
    <n v="-16.36042325737869"/>
    <n v="-16.3604232573786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c6f8301e08c6a623e729b3dbf348e77aff55dae5c7630f1d070e010256b79a48"/>
    <n v="1"/>
    <n v="1"/>
  </r>
  <r>
    <s v="6e327577-8735-4daa-8546-456d1247d9ce"/>
    <d v="2022-02-24T00:00:00"/>
    <x v="390"/>
    <d v="2022-02-24T00:00:00"/>
    <n v="0.01"/>
    <n v="0.01"/>
    <x v="3"/>
    <n v="13384.54404945904"/>
    <n v="133.8454404945904"/>
    <n v="133.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95345b8c3fc81bc3273e8dae3bc08ddf21836f66055be4864a023539de34659e"/>
    <n v="1"/>
    <n v="1"/>
  </r>
  <r>
    <s v="40ba4a17-832e-4ca6-a4da-1933617a2045"/>
    <d v="2022-02-24T00:00:00"/>
    <x v="390"/>
    <d v="2022-02-24T00:00:00"/>
    <n v="0.001"/>
    <n v="0.001"/>
    <x v="3"/>
    <n v="13384.54404945904"/>
    <n v="13.38454404945904"/>
    <n v="13.3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6832bffbeed68dc54668ce4fcd9bdae6ba13aee94f813359c0154f7278de678e"/>
    <n v="1"/>
    <n v="1"/>
  </r>
  <r>
    <s v="2c2c034d-b264-44d0-a699-e66bda6f6431"/>
    <d v="2022-02-24T00:00:00"/>
    <x v="390"/>
    <d v="2022-02-24T00:00:00"/>
    <n v="-0.03715257416523668"/>
    <n v="-0.03715257416523668"/>
    <x v="3"/>
    <n v="13384.54404945904"/>
    <n v="-497.2702654654043"/>
    <n v="-497.2702654654043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131164cd4c720e6a28f9331b0f6c9e608f84b62f18ab0254311e24c1fc27073"/>
    <n v="1"/>
    <n v="1"/>
  </r>
  <r>
    <s v="f9f145a9-4fbf-4688-9208-5ed928339bae"/>
    <d v="2022-02-24T00:00:00"/>
    <x v="390"/>
    <d v="2022-02-24T00:00:00"/>
    <n v="0.006"/>
    <n v="0.006"/>
    <x v="3"/>
    <n v="13384.54404945904"/>
    <n v="80.30726429675425"/>
    <n v="80.30726429675425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060d6d5a-699d-4c96-bc64-f1347c2f1a99"/>
    <d v="2022-02-24T00:00:00"/>
    <x v="390"/>
    <d v="2022-02-24T00:00:00"/>
    <n v="0.008999999999999999"/>
    <n v="0.008999999999999999"/>
    <x v="3"/>
    <n v="13384.54404945904"/>
    <n v="120.4608964451314"/>
    <n v="120.4608964451314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4870"/>
    <d v="2022-02-22T00:00:00"/>
    <x v="391"/>
    <d v="2022-02-22T00:00:00"/>
    <n v="-1894.36"/>
    <n v="-1894.36"/>
    <x v="0"/>
    <n v="1"/>
    <n v="-1894.36"/>
    <n v="-1894.36"/>
    <n v="1"/>
    <m/>
    <s v="Cora"/>
    <s v="Caio Barbosa Zacarias"/>
    <n v="100"/>
    <s v="Comercial"/>
    <s v="Caio Barbosa Zacarias"/>
    <m/>
    <s v="Reembolso Caio Barbosa Zacarias"/>
    <m/>
    <s v="Cora"/>
    <m/>
    <x v="162"/>
    <s v="Outros"/>
    <s v="Others"/>
    <s v="Administrative Costs"/>
    <s v="Administrative Costs"/>
    <x v="5"/>
    <m/>
    <m/>
    <n v="0"/>
    <n v="0"/>
  </r>
  <r>
    <s v="4871"/>
    <d v="2022-02-22T00:00:00"/>
    <x v="391"/>
    <d v="2022-02-22T00:00:00"/>
    <n v="-9435.049999999999"/>
    <n v="-9435.049999999999"/>
    <x v="0"/>
    <n v="1"/>
    <n v="-9435.049999999999"/>
    <n v="-9435.049999999999"/>
    <n v="1"/>
    <m/>
    <s v="Cora"/>
    <s v="Gabriel Polverelli Nogueira"/>
    <n v="100"/>
    <s v="Tecnologia"/>
    <s v="Gabriel Polverelli Nogueira"/>
    <m/>
    <s v="Reembolso Gabriel Polverelli Nogueira"/>
    <m/>
    <s v="Cora"/>
    <m/>
    <x v="162"/>
    <s v="Outros"/>
    <s v="Others"/>
    <s v="Administrative Costs"/>
    <s v="Administrative Costs"/>
    <x v="5"/>
    <m/>
    <m/>
    <n v="0"/>
    <n v="0"/>
  </r>
  <r>
    <s v="2824d51c-d73b-4502-a7c0-9807524f46ca"/>
    <d v="2022-02-22T00:00:00"/>
    <x v="391"/>
    <d v="2022-02-22T00:00:00"/>
    <n v="-0.1"/>
    <n v="-0.1"/>
    <x v="3"/>
    <n v="13449.59225280326"/>
    <n v="-1344.959225280326"/>
    <n v="-1344.959225280326"/>
    <n v="1"/>
    <m/>
    <s v="Gnosis"/>
    <s v="Gabriel Polverelli Nogueira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615c9c11-47e7-4cf9-98b2-520850fbf76e"/>
    <d v="2022-02-22T00:00:00"/>
    <x v="391"/>
    <d v="2022-02-22T00:00:00"/>
    <n v="0"/>
    <n v="0"/>
    <x v="3"/>
    <n v="13449.59225280326"/>
    <n v="0"/>
    <n v="0"/>
    <n v="1"/>
    <m/>
    <s v="Gnosis Safe: ProxyFactory 1.3.0"/>
    <m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57a9ea75e98d3ce0e26721d6be05e3b7fc16fa92b0af11808ed94018d3ee672a"/>
    <n v="1"/>
    <n v="1"/>
  </r>
  <r>
    <s v="21674937-ed46-4850-b00d-593591d0afc0"/>
    <d v="2022-02-22T00:00:00"/>
    <x v="391"/>
    <d v="2022-02-22T00:00:00"/>
    <n v="0.1"/>
    <n v="0.1"/>
    <x v="3"/>
    <n v="13449.59225280326"/>
    <n v="1344.959225280326"/>
    <n v="1344.959225280326"/>
    <n v="1"/>
    <m/>
    <m/>
    <s v="Gnosis"/>
    <m/>
    <m/>
    <m/>
    <m/>
    <s v="Teste"/>
    <m/>
    <s v="Gnosis"/>
    <m/>
    <x v="61"/>
    <s v="Blockchain"/>
    <s v="Technology &amp; Infrastructure"/>
    <s v="Operating Costs"/>
    <s v="Operating Costs"/>
    <x v="7"/>
    <m/>
    <s v="0xa972d3327180166c9bb67b6c65b17026268aa26ffdc7a4ddaa4015cf24649e6f"/>
    <n v="1"/>
    <n v="1"/>
  </r>
  <r>
    <s v="fabca98e-bab1-4675-b2a1-e0acb60419eb"/>
    <d v="2022-02-22T00:00:00"/>
    <x v="391"/>
    <d v="2022-02-22T00:00:00"/>
    <n v="0"/>
    <n v="0"/>
    <x v="3"/>
    <n v="13449.59225280326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406"/>
    <d v="2022-02-18T00:00:00"/>
    <x v="392"/>
    <d v="2022-02-18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7"/>
    <d v="2022-02-18T00:00:00"/>
    <x v="392"/>
    <d v="2022-02-18T00:00:00"/>
    <n v="25000"/>
    <n v="25000"/>
    <x v="0"/>
    <n v="1"/>
    <n v="25000"/>
    <n v="25000"/>
    <n v="1"/>
    <m/>
    <s v="Roberto Rosenthal Grosman"/>
    <s v="Cora"/>
    <n v="100"/>
    <s v="Financeiro"/>
    <s v="Roberto Rosenthal Grosman"/>
    <m/>
    <s v="Mútuo Conversível Roberto Grosman"/>
    <m/>
    <s v="Cora"/>
    <m/>
    <x v="110"/>
    <s v="Aporte"/>
    <s v="Investment"/>
    <s v="Investment Subscription"/>
    <s v="Investment Subscription"/>
    <x v="15"/>
    <m/>
    <m/>
    <n v="0"/>
    <n v="0"/>
  </r>
  <r>
    <s v="408"/>
    <d v="2022-02-15T00:00:00"/>
    <x v="393"/>
    <d v="2022-02-15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04"/>
    <d v="2022-02-11T00:00:00"/>
    <x v="394"/>
    <d v="2022-02-18T00:00:00"/>
    <n v="15000"/>
    <n v="15000"/>
    <x v="0"/>
    <n v="1"/>
    <n v="15000"/>
    <n v="15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72"/>
    <d v="2022-02-11T00:00:00"/>
    <x v="394"/>
    <d v="2022-02-11T00:00:00"/>
    <n v="-709.67"/>
    <n v="-709.67"/>
    <x v="0"/>
    <n v="1"/>
    <n v="-709.67"/>
    <n v="-709.67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73"/>
    <d v="2022-02-11T00:00:00"/>
    <x v="394"/>
    <d v="2022-02-11T00:00:00"/>
    <n v="-5871.79"/>
    <n v="-5871.79"/>
    <x v="0"/>
    <n v="1"/>
    <n v="-5871.79"/>
    <n v="-5871.79"/>
    <n v="1"/>
    <m/>
    <s v="Cora"/>
    <s v="Caio Barbosa Zacarias"/>
    <n v="100"/>
    <s v="Comercial"/>
    <s v="Caio Barbosa Zacarias"/>
    <m/>
    <s v="Salário Caio Barbosa Zacarias"/>
    <m/>
    <s v="Cora"/>
    <m/>
    <x v="39"/>
    <s v="Despesas com Pessoal"/>
    <s v="People"/>
    <s v="People"/>
    <s v="People"/>
    <x v="9"/>
    <m/>
    <m/>
    <n v="0"/>
    <n v="0"/>
  </r>
  <r>
    <s v="4874"/>
    <d v="2022-02-11T00:00:00"/>
    <x v="394"/>
    <d v="2022-02-11T00:00:00"/>
    <n v="-645.16"/>
    <n v="-645.16"/>
    <x v="0"/>
    <n v="1"/>
    <n v="-645.16"/>
    <n v="-645.16"/>
    <n v="1"/>
    <m/>
    <s v="Cora"/>
    <s v="Bruno Dyskant Flomin"/>
    <n v="100"/>
    <s v="Conselho"/>
    <s v="Bruno Dyskant Flomin"/>
    <m/>
    <s v="Reembolso Bruno Dyskant Flomin"/>
    <m/>
    <s v="Cora"/>
    <m/>
    <x v="162"/>
    <s v="Outros"/>
    <s v="Others"/>
    <s v="Administrative Costs"/>
    <s v="Administrative Costs"/>
    <x v="5"/>
    <m/>
    <m/>
    <n v="0"/>
    <n v="0"/>
  </r>
  <r>
    <s v="4875"/>
    <d v="2022-02-11T00:00:00"/>
    <x v="394"/>
    <d v="2022-02-11T00:00:00"/>
    <n v="-5659.25"/>
    <n v="-5659.25"/>
    <x v="0"/>
    <n v="1"/>
    <n v="-5659.25"/>
    <n v="-5659.25"/>
    <n v="1"/>
    <m/>
    <s v="Cora"/>
    <s v="Gabriel Polverelli Nogueira"/>
    <n v="100"/>
    <s v="Tecnologia"/>
    <s v="Gabriel Polverelli Nogueira"/>
    <m/>
    <s v="Reembolso Gabriel Polverelli Nogueira"/>
    <m/>
    <s v="Cora"/>
    <m/>
    <x v="39"/>
    <s v="Despesas com Pessoal"/>
    <s v="People"/>
    <s v="People"/>
    <s v="People"/>
    <x v="9"/>
    <m/>
    <m/>
    <n v="0"/>
    <n v="0"/>
  </r>
  <r>
    <s v="4876"/>
    <d v="2022-02-11T00:00:00"/>
    <x v="394"/>
    <d v="2022-02-11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77"/>
    <d v="2022-02-11T00:00:00"/>
    <x v="394"/>
    <d v="2022-02-11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4878"/>
    <d v="2022-02-11T00:00:00"/>
    <x v="394"/>
    <d v="2022-02-11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79"/>
    <d v="2022-02-11T00:00:00"/>
    <x v="394"/>
    <d v="2022-02-11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ao Teixeira"/>
    <m/>
    <s v="Cora"/>
    <m/>
    <x v="39"/>
    <s v="Despesas com Pessoal"/>
    <s v="People"/>
    <s v="People"/>
    <s v="People"/>
    <x v="9"/>
    <m/>
    <m/>
    <n v="0"/>
    <n v="0"/>
  </r>
  <r>
    <s v="405"/>
    <d v="2022-02-10T00:00:00"/>
    <x v="395"/>
    <d v="2022-02-10T00:00:00"/>
    <n v="1000"/>
    <n v="1000"/>
    <x v="0"/>
    <n v="1"/>
    <n v="1000"/>
    <n v="1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80"/>
    <d v="2022-02-09T00:00:00"/>
    <x v="396"/>
    <d v="2022-02-09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09"/>
    <d v="2022-02-08T00:00:00"/>
    <x v="397"/>
    <d v="2022-02-08T00:00:00"/>
    <n v="16666.66"/>
    <n v="16666"/>
    <x v="0"/>
    <n v="1"/>
    <n v="16666.66"/>
    <n v="16666"/>
    <n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10"/>
    <s v="Aporte"/>
    <s v="Investment"/>
    <s v="Investment Subscription"/>
    <s v="Investment Subscription"/>
    <x v="15"/>
    <m/>
    <m/>
    <n v="0"/>
    <n v="0"/>
  </r>
  <r>
    <m/>
    <m/>
    <x v="0"/>
    <m/>
    <m/>
    <m/>
    <x v="6"/>
    <m/>
    <m/>
    <m/>
    <m/>
    <m/>
    <m/>
    <m/>
    <m/>
    <m/>
    <m/>
    <m/>
    <m/>
    <m/>
    <m/>
    <m/>
    <x v="65"/>
    <m/>
    <m/>
    <m/>
    <m/>
    <x v="1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ias">
  <location ref="A3:I24" firstHeaderRow="1" firstDataRow="3" firstDataCol="1" rowPageCount="1" colPageCount="1"/>
  <pivotFields count="34"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8">
        <item x="0"/>
        <item x="3"/>
        <item x="1"/>
        <item x="5"/>
        <item x="4"/>
        <item x="2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3">
        <item x="91"/>
        <item x="177"/>
        <item x="174"/>
        <item x="6"/>
        <item x="109"/>
        <item x="32"/>
        <item x="85"/>
        <item x="42"/>
        <item x="169"/>
        <item x="152"/>
        <item x="40"/>
        <item x="159"/>
        <item x="99"/>
        <item x="131"/>
        <item x="70"/>
        <item x="178"/>
        <item x="167"/>
        <item x="147"/>
        <item x="149"/>
        <item x="108"/>
        <item x="69"/>
        <item x="0"/>
        <item x="175"/>
        <item x="71"/>
        <item x="1"/>
        <item x="132"/>
        <item x="92"/>
        <item x="126"/>
        <item x="29"/>
        <item x="56"/>
        <item x="138"/>
        <item x="54"/>
        <item x="95"/>
        <item x="180"/>
        <item x="134"/>
        <item x="172"/>
        <item x="171"/>
        <item x="119"/>
        <item x="179"/>
        <item x="125"/>
        <item x="127"/>
        <item x="140"/>
        <item x="123"/>
        <item x="121"/>
        <item x="120"/>
        <item x="106"/>
        <item x="2"/>
        <item x="25"/>
        <item x="117"/>
        <item x="98"/>
        <item x="154"/>
        <item x="75"/>
        <item x="96"/>
        <item x="90"/>
        <item x="151"/>
        <item x="84"/>
        <item x="168"/>
        <item x="50"/>
        <item x="44"/>
        <item x="20"/>
        <item x="156"/>
        <item x="148"/>
        <item x="45"/>
        <item x="21"/>
        <item x="47"/>
        <item x="31"/>
        <item x="51"/>
        <item x="62"/>
        <item x="129"/>
        <item x="35"/>
        <item x="52"/>
        <item x="128"/>
        <item x="46"/>
        <item x="5"/>
        <item x="166"/>
        <item x="68"/>
        <item x="94"/>
        <item x="101"/>
        <item x="115"/>
        <item x="63"/>
        <item x="64"/>
        <item x="80"/>
        <item x="170"/>
        <item x="66"/>
        <item x="133"/>
        <item x="157"/>
        <item x="110"/>
        <item x="112"/>
        <item x="173"/>
        <item x="139"/>
        <item x="122"/>
        <item x="181"/>
        <item x="155"/>
        <item x="39"/>
        <item x="41"/>
        <item x="49"/>
        <item x="144"/>
        <item x="9"/>
        <item x="8"/>
        <item x="7"/>
        <item x="22"/>
        <item x="10"/>
        <item x="143"/>
        <item x="162"/>
        <item x="111"/>
        <item x="72"/>
        <item x="150"/>
        <item x="93"/>
        <item x="73"/>
        <item x="88"/>
        <item x="48"/>
        <item x="104"/>
        <item x="107"/>
        <item x="61"/>
        <item x="116"/>
        <item x="118"/>
        <item x="164"/>
        <item x="82"/>
        <item x="130"/>
        <item x="43"/>
        <item x="136"/>
        <item x="97"/>
        <item x="113"/>
        <item x="142"/>
        <item x="124"/>
        <item x="77"/>
        <item x="83"/>
        <item x="11"/>
        <item x="86"/>
        <item x="60"/>
        <item x="114"/>
        <item x="30"/>
        <item x="36"/>
        <item x="89"/>
        <item x="100"/>
        <item x="24"/>
        <item x="15"/>
        <item x="79"/>
        <item x="34"/>
        <item x="103"/>
        <item x="146"/>
        <item x="87"/>
        <item x="76"/>
        <item x="4"/>
        <item x="135"/>
        <item x="13"/>
        <item x="28"/>
        <item x="12"/>
        <item x="137"/>
        <item x="165"/>
        <item x="160"/>
        <item x="153"/>
        <item x="78"/>
        <item x="81"/>
        <item x="145"/>
        <item x="37"/>
        <item x="67"/>
        <item x="17"/>
        <item x="23"/>
        <item x="16"/>
        <item x="38"/>
        <item x="14"/>
        <item x="33"/>
        <item x="27"/>
        <item x="18"/>
        <item x="105"/>
        <item x="26"/>
        <item x="3"/>
        <item x="158"/>
        <item x="58"/>
        <item x="55"/>
        <item x="57"/>
        <item x="59"/>
        <item x="163"/>
        <item x="141"/>
        <item x="161"/>
        <item x="102"/>
        <item x="176"/>
        <item x="74"/>
        <item x="65"/>
        <item x="53"/>
        <item x="19"/>
        <item t="default"/>
      </items>
    </pivotField>
    <pivotField showAll="0"/>
    <pivotField showAll="0"/>
    <pivotField showAll="0"/>
    <pivotField showAll="0"/>
    <pivotField axis="axisRow" showAll="0" sortType="ascending">
      <items count="24">
        <item sd="0" x="17"/>
        <item sd="0" x="6"/>
        <item sd="0" x="0"/>
        <item sd="0" x="16"/>
        <item sd="0" x="7"/>
        <item sd="0" m="1" x="22"/>
        <item sd="0" x="4"/>
        <item sd="0" m="1" x="21"/>
        <item sd="0" m="1" x="18"/>
        <item sd="0" x="13"/>
        <item sd="0" x="15"/>
        <item sd="0" x="1"/>
        <item sd="0" x="8"/>
        <item sd="0" x="5"/>
        <item sd="0" m="1" x="19"/>
        <item sd="0" x="2"/>
        <item sd="0" x="11"/>
        <item sd="0" x="9"/>
        <item sd="0" x="14"/>
        <item sd="0" x="12"/>
        <item sd="0" m="1" x="20"/>
        <item sd="0" x="3"/>
        <item sd="0" x="10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Col" showAll="0">
      <items count="5">
        <item h="1" sd="0" x="0"/>
        <item sd="0" x="1"/>
        <item x="2"/>
        <item h="1" x="3"/>
        <item t="default"/>
      </items>
    </pivotField>
  </pivotFields>
  <rowFields count="2">
    <field x="27"/>
    <field x="22"/>
  </rowFields>
  <rowItems count="19">
    <i>
      <x/>
    </i>
    <i>
      <x v="1"/>
    </i>
    <i>
      <x v="2"/>
    </i>
    <i>
      <x v="3"/>
    </i>
    <i>
      <x v="4"/>
    </i>
    <i>
      <x v="6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Fields count="2">
    <field x="33"/>
    <field x="2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pageFields count="1">
    <pageField fld="6" hier="-1"/>
  </pageFields>
  <dataFields count="1">
    <dataField name=" " fld="9" baseField="0" baseItem="0" numFmtId="43"/>
  </dataFields>
  <formats count="4">
    <format dxfId="21">
      <pivotArea outline="0" collapsedLevelsAreSubtotals="1" fieldPosition="0">
        <references count="2">
          <reference field="2" count="1" selected="0">
            <x v="11"/>
          </reference>
          <reference field="33" count="1" selected="0">
            <x v="1"/>
          </reference>
        </references>
      </pivotArea>
    </format>
    <format dxfId="20">
      <pivotArea type="topRight" dataOnly="0" labelOnly="1" outline="0" offset="H1" fieldPosition="0"/>
    </format>
    <format dxfId="19">
      <pivotArea dataOnly="0" labelOnly="1" offset="J256" fieldPosition="0">
        <references count="1">
          <reference field="33" count="1">
            <x v="1"/>
          </reference>
        </references>
      </pivotArea>
    </format>
    <format dxfId="18">
      <pivotArea dataOnly="0" labelOnly="1" fieldPosition="0">
        <references count="2">
          <reference field="2" count="1">
            <x v="11"/>
          </reference>
          <reference field="3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I18" firstHeaderRow="1" firstDataRow="3" firstDataCol="1" rowPageCount="2" colPageCount="1"/>
  <pivotFields count="34">
    <pivotField showAll="0"/>
    <pivotField numFmtId="43" showAll="0"/>
    <pivotField showAll="0"/>
    <pivotField axis="axisCol" numFmtId="4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8">
        <item h="1" x="0"/>
        <item x="3"/>
        <item x="1"/>
        <item x="5"/>
        <item x="4"/>
        <item x="2"/>
        <item x="6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3">
        <item x="91"/>
        <item x="177"/>
        <item x="174"/>
        <item x="6"/>
        <item x="109"/>
        <item x="32"/>
        <item x="85"/>
        <item x="42"/>
        <item x="169"/>
        <item x="152"/>
        <item x="40"/>
        <item x="159"/>
        <item x="99"/>
        <item x="131"/>
        <item x="70"/>
        <item x="178"/>
        <item x="167"/>
        <item x="147"/>
        <item x="149"/>
        <item x="108"/>
        <item x="69"/>
        <item x="0"/>
        <item x="175"/>
        <item x="71"/>
        <item x="1"/>
        <item x="132"/>
        <item x="92"/>
        <item x="126"/>
        <item x="29"/>
        <item x="56"/>
        <item x="138"/>
        <item x="54"/>
        <item x="95"/>
        <item x="180"/>
        <item x="134"/>
        <item x="172"/>
        <item x="171"/>
        <item x="119"/>
        <item x="179"/>
        <item x="125"/>
        <item x="127"/>
        <item x="140"/>
        <item x="123"/>
        <item x="121"/>
        <item x="120"/>
        <item x="106"/>
        <item x="2"/>
        <item x="25"/>
        <item x="117"/>
        <item x="98"/>
        <item x="154"/>
        <item x="75"/>
        <item x="96"/>
        <item x="90"/>
        <item x="151"/>
        <item x="84"/>
        <item x="168"/>
        <item x="50"/>
        <item x="44"/>
        <item x="20"/>
        <item x="156"/>
        <item x="148"/>
        <item x="45"/>
        <item x="21"/>
        <item x="47"/>
        <item x="31"/>
        <item x="51"/>
        <item x="62"/>
        <item x="129"/>
        <item x="35"/>
        <item x="52"/>
        <item x="128"/>
        <item x="46"/>
        <item x="5"/>
        <item x="166"/>
        <item x="68"/>
        <item x="94"/>
        <item x="101"/>
        <item x="115"/>
        <item x="63"/>
        <item x="64"/>
        <item x="80"/>
        <item x="170"/>
        <item x="66"/>
        <item x="133"/>
        <item x="157"/>
        <item x="110"/>
        <item x="112"/>
        <item x="173"/>
        <item x="139"/>
        <item x="122"/>
        <item x="181"/>
        <item x="155"/>
        <item x="39"/>
        <item x="41"/>
        <item x="49"/>
        <item x="144"/>
        <item x="9"/>
        <item x="8"/>
        <item x="7"/>
        <item x="22"/>
        <item x="10"/>
        <item x="143"/>
        <item x="162"/>
        <item x="111"/>
        <item x="72"/>
        <item x="150"/>
        <item x="93"/>
        <item x="73"/>
        <item x="88"/>
        <item x="48"/>
        <item x="104"/>
        <item x="107"/>
        <item x="61"/>
        <item x="116"/>
        <item x="118"/>
        <item x="164"/>
        <item x="82"/>
        <item x="130"/>
        <item x="43"/>
        <item x="136"/>
        <item x="97"/>
        <item x="113"/>
        <item x="142"/>
        <item x="124"/>
        <item x="77"/>
        <item x="83"/>
        <item x="11"/>
        <item x="86"/>
        <item x="60"/>
        <item x="114"/>
        <item x="30"/>
        <item x="36"/>
        <item x="89"/>
        <item x="100"/>
        <item x="24"/>
        <item x="15"/>
        <item x="79"/>
        <item x="34"/>
        <item x="103"/>
        <item x="146"/>
        <item x="87"/>
        <item x="76"/>
        <item x="4"/>
        <item x="135"/>
        <item x="13"/>
        <item x="28"/>
        <item x="12"/>
        <item x="137"/>
        <item x="165"/>
        <item x="160"/>
        <item x="153"/>
        <item x="78"/>
        <item x="81"/>
        <item x="145"/>
        <item x="53"/>
        <item x="37"/>
        <item x="67"/>
        <item x="17"/>
        <item x="23"/>
        <item x="16"/>
        <item x="38"/>
        <item x="14"/>
        <item x="33"/>
        <item x="27"/>
        <item x="18"/>
        <item x="105"/>
        <item x="26"/>
        <item x="3"/>
        <item x="158"/>
        <item x="58"/>
        <item x="55"/>
        <item x="57"/>
        <item x="59"/>
        <item x="163"/>
        <item x="141"/>
        <item x="161"/>
        <item x="102"/>
        <item x="176"/>
        <item x="74"/>
        <item x="65"/>
        <item x="19"/>
        <item t="default"/>
      </items>
    </pivotField>
    <pivotField showAll="0"/>
    <pivotField showAll="0"/>
    <pivotField showAll="0"/>
    <pivotField showAll="0"/>
    <pivotField axis="axisRow" showAll="0">
      <items count="19">
        <item sd="0" x="17"/>
        <item sd="0" x="6"/>
        <item sd="0" x="0"/>
        <item sd="0" x="16"/>
        <item sd="0" x="7"/>
        <item sd="0" x="4"/>
        <item sd="0" x="13"/>
        <item sd="0" x="15"/>
        <item sd="0" x="1"/>
        <item sd="0" x="8"/>
        <item sd="0" x="5"/>
        <item sd="0" x="2"/>
        <item sd="0" x="11"/>
        <item sd="0" x="9"/>
        <item sd="0" x="14"/>
        <item sd="0" x="12"/>
        <item sd="0" x="3"/>
        <item sd="0" x="10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x="2"/>
        <item sd="0" x="3"/>
        <item sd="0" x="4"/>
        <item t="default"/>
      </items>
    </pivotField>
  </pivotFields>
  <rowFields count="2">
    <field x="27"/>
    <field x="22"/>
  </rowFields>
  <rowItems count="12">
    <i>
      <x v="1"/>
    </i>
    <i>
      <x v="3"/>
    </i>
    <i>
      <x v="4"/>
    </i>
    <i>
      <x v="7"/>
    </i>
    <i>
      <x v="9"/>
    </i>
    <i>
      <x v="10"/>
    </i>
    <i>
      <x v="11"/>
    </i>
    <i>
      <x v="13"/>
    </i>
    <i>
      <x v="14"/>
    </i>
    <i>
      <x v="15"/>
    </i>
    <i>
      <x v="17"/>
    </i>
    <i t="grand">
      <x/>
    </i>
  </rowItems>
  <colFields count="2">
    <field x="33"/>
    <field x="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pageFields count="2">
    <pageField fld="10" hier="-1"/>
    <pageField fld="6" hier="-1"/>
  </pageFields>
  <dataFields count="1">
    <dataField name="Soma de valorprevisto_BRL" fld="8" baseField="0" baseItem="0" numFmtId="43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"/>
  <sheetViews>
    <sheetView topLeftCell="A3" zoomScale="150" zoomScaleNormal="150" workbookViewId="0">
      <selection activeCell="A6" sqref="A6"/>
    </sheetView>
  </sheetViews>
  <sheetFormatPr baseColWidth="10" defaultRowHeight="16" x14ac:dyDescent="0.2"/>
  <cols>
    <col min="1" max="1" width="24.33203125" bestFit="1" customWidth="1"/>
    <col min="2" max="2" width="18.83203125" customWidth="1"/>
    <col min="3" max="3" width="11.5" bestFit="1" customWidth="1"/>
    <col min="4" max="5" width="11.5" customWidth="1"/>
    <col min="6" max="6" width="13" bestFit="1" customWidth="1"/>
    <col min="7" max="7" width="11.5" customWidth="1"/>
    <col min="8" max="9" width="13" bestFit="1" customWidth="1"/>
    <col min="10" max="12" width="11.5" customWidth="1"/>
    <col min="13" max="13" width="13" customWidth="1"/>
    <col min="14" max="14" width="11.5" customWidth="1"/>
    <col min="15" max="16" width="11.5" bestFit="1" customWidth="1"/>
    <col min="17" max="17" width="13" bestFit="1" customWidth="1"/>
    <col min="18" max="18" width="11.5" bestFit="1" customWidth="1"/>
    <col min="19" max="20" width="13" bestFit="1" customWidth="1"/>
    <col min="21" max="22" width="8.1640625" bestFit="1" customWidth="1"/>
    <col min="23" max="23" width="10.6640625" bestFit="1" customWidth="1"/>
    <col min="24" max="24" width="8.1640625" bestFit="1" customWidth="1"/>
    <col min="25" max="25" width="10.6640625" bestFit="1" customWidth="1"/>
    <col min="26" max="26" width="9.83203125" bestFit="1" customWidth="1"/>
    <col min="27" max="27" width="10.33203125" bestFit="1" customWidth="1"/>
    <col min="28" max="396" width="18.83203125" bestFit="1" customWidth="1"/>
    <col min="397" max="397" width="10.33203125" bestFit="1" customWidth="1"/>
  </cols>
  <sheetData>
    <row r="1" spans="1:9" x14ac:dyDescent="0.2">
      <c r="A1" s="1" t="s">
        <v>0</v>
      </c>
      <c r="B1" t="s">
        <v>1</v>
      </c>
    </row>
    <row r="3" spans="1:9" x14ac:dyDescent="0.2">
      <c r="A3" s="1" t="s">
        <v>2</v>
      </c>
      <c r="B3" s="1" t="s">
        <v>3</v>
      </c>
    </row>
    <row r="4" spans="1:9" x14ac:dyDescent="0.2">
      <c r="B4" t="s">
        <v>4</v>
      </c>
      <c r="C4" t="s">
        <v>5</v>
      </c>
      <c r="H4" t="s">
        <v>6</v>
      </c>
      <c r="I4" t="s">
        <v>7</v>
      </c>
    </row>
    <row r="5" spans="1:9" x14ac:dyDescent="0.2">
      <c r="A5" s="1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</row>
    <row r="6" spans="1:9" x14ac:dyDescent="0.2">
      <c r="A6" s="2" t="s">
        <v>14</v>
      </c>
      <c r="B6" s="3">
        <v>-3383.47</v>
      </c>
      <c r="C6" s="3"/>
      <c r="D6" s="3"/>
      <c r="E6" s="3"/>
      <c r="F6" s="3"/>
      <c r="G6" s="3"/>
      <c r="H6" s="3"/>
      <c r="I6" s="3">
        <v>-3383.47</v>
      </c>
    </row>
    <row r="7" spans="1:9" x14ac:dyDescent="0.2">
      <c r="A7" s="2" t="s">
        <v>15</v>
      </c>
      <c r="B7" s="3">
        <v>-57132.199816823471</v>
      </c>
      <c r="C7" s="3">
        <v>-2288.71</v>
      </c>
      <c r="D7" s="3">
        <v>-14.83</v>
      </c>
      <c r="E7" s="3">
        <v>-4469.24</v>
      </c>
      <c r="F7" s="3">
        <v>-4871.21</v>
      </c>
      <c r="G7" s="3">
        <v>-155.4</v>
      </c>
      <c r="H7" s="3">
        <v>-11799.39</v>
      </c>
      <c r="I7" s="3">
        <v>-68931.589816823471</v>
      </c>
    </row>
    <row r="8" spans="1:9" x14ac:dyDescent="0.2">
      <c r="A8" s="2" t="s">
        <v>16</v>
      </c>
      <c r="B8" s="3">
        <v>-24949.7</v>
      </c>
      <c r="C8" s="3">
        <v>-1700</v>
      </c>
      <c r="D8" s="3">
        <v>-1700</v>
      </c>
      <c r="E8" s="3">
        <v>-1700</v>
      </c>
      <c r="F8" s="3">
        <v>-1953</v>
      </c>
      <c r="G8" s="3">
        <v>-1700</v>
      </c>
      <c r="H8" s="3">
        <v>-8753</v>
      </c>
      <c r="I8" s="3">
        <v>-33702.699999999997</v>
      </c>
    </row>
    <row r="9" spans="1:9" x14ac:dyDescent="0.2">
      <c r="A9" s="2" t="s">
        <v>17</v>
      </c>
      <c r="B9" s="3">
        <v>749.29215031659987</v>
      </c>
      <c r="C9" s="3"/>
      <c r="D9" s="3">
        <v>0</v>
      </c>
      <c r="E9" s="3">
        <v>2.2737367544323211E-13</v>
      </c>
      <c r="F9" s="3"/>
      <c r="G9" s="3"/>
      <c r="H9" s="3">
        <v>2.2737367544323211E-13</v>
      </c>
      <c r="I9" s="3">
        <v>749.2921503166001</v>
      </c>
    </row>
    <row r="10" spans="1:9" x14ac:dyDescent="0.2">
      <c r="A10" s="2" t="s">
        <v>18</v>
      </c>
      <c r="B10" s="3">
        <v>-135429.93976760411</v>
      </c>
      <c r="C10" s="3">
        <v>-54.253789647903737</v>
      </c>
      <c r="D10" s="3">
        <v>-944.26724140435078</v>
      </c>
      <c r="E10" s="3">
        <v>-453.00495751795529</v>
      </c>
      <c r="F10" s="3">
        <v>-1985.3248240243479</v>
      </c>
      <c r="G10" s="3">
        <v>-6.3654337396387612</v>
      </c>
      <c r="H10" s="3">
        <v>-3443.2162463341961</v>
      </c>
      <c r="I10" s="3">
        <v>-138873.15601393819</v>
      </c>
    </row>
    <row r="11" spans="1:9" x14ac:dyDescent="0.2">
      <c r="A11" s="2" t="s">
        <v>19</v>
      </c>
      <c r="B11" s="3">
        <v>-239791.43</v>
      </c>
      <c r="C11" s="3">
        <v>-5876.4300000000012</v>
      </c>
      <c r="D11" s="3">
        <v>-6699.96</v>
      </c>
      <c r="E11" s="3">
        <v>-14050.58</v>
      </c>
      <c r="F11" s="3">
        <v>-15233.1</v>
      </c>
      <c r="G11" s="3">
        <v>-200</v>
      </c>
      <c r="H11" s="3">
        <v>-42060.07</v>
      </c>
      <c r="I11" s="3">
        <v>-281851.49999999988</v>
      </c>
    </row>
    <row r="12" spans="1:9" x14ac:dyDescent="0.2">
      <c r="A12" s="2" t="s">
        <v>20</v>
      </c>
      <c r="B12" s="3">
        <v>-174941.26</v>
      </c>
      <c r="C12" s="3">
        <v>-67473.11</v>
      </c>
      <c r="D12" s="3">
        <v>-5158.7800000000007</v>
      </c>
      <c r="E12" s="3">
        <v>-3084.87</v>
      </c>
      <c r="F12" s="3">
        <v>-151705.82</v>
      </c>
      <c r="G12" s="3">
        <v>-5.38</v>
      </c>
      <c r="H12" s="3">
        <v>-227427.96</v>
      </c>
      <c r="I12" s="3">
        <v>-402369.22</v>
      </c>
    </row>
    <row r="13" spans="1:9" x14ac:dyDescent="0.2">
      <c r="A13" s="2" t="s">
        <v>21</v>
      </c>
      <c r="B13" s="3">
        <v>206400.3323978124</v>
      </c>
      <c r="C13" s="3">
        <v>-5405.27</v>
      </c>
      <c r="D13" s="3"/>
      <c r="E13" s="3"/>
      <c r="F13" s="3">
        <v>5125400</v>
      </c>
      <c r="G13" s="3"/>
      <c r="H13" s="3">
        <v>5119994.7300000004</v>
      </c>
      <c r="I13" s="3">
        <v>5326395.0623978116</v>
      </c>
    </row>
    <row r="14" spans="1:9" x14ac:dyDescent="0.2">
      <c r="A14" s="2" t="s">
        <v>22</v>
      </c>
      <c r="B14" s="3">
        <v>-113442.87</v>
      </c>
      <c r="C14" s="3">
        <v>-10060</v>
      </c>
      <c r="D14" s="3">
        <v>-8742.5499999999993</v>
      </c>
      <c r="E14" s="3">
        <v>-10259.299999999999</v>
      </c>
      <c r="F14" s="3">
        <v>-166071.38</v>
      </c>
      <c r="G14" s="3"/>
      <c r="H14" s="3">
        <v>-195133.23</v>
      </c>
      <c r="I14" s="3">
        <v>-308576.09999999998</v>
      </c>
    </row>
    <row r="15" spans="1:9" x14ac:dyDescent="0.2">
      <c r="A15" s="2" t="s">
        <v>23</v>
      </c>
      <c r="B15" s="3">
        <v>-44889.941948353233</v>
      </c>
      <c r="C15" s="3">
        <v>-4000</v>
      </c>
      <c r="D15" s="3">
        <v>-4000</v>
      </c>
      <c r="E15" s="3">
        <v>-4000</v>
      </c>
      <c r="F15" s="3">
        <v>-4485.93</v>
      </c>
      <c r="G15" s="3"/>
      <c r="H15" s="3">
        <v>-16485.93</v>
      </c>
      <c r="I15" s="3">
        <v>-61375.871948353233</v>
      </c>
    </row>
    <row r="16" spans="1:9" x14ac:dyDescent="0.2">
      <c r="A16" s="2" t="s">
        <v>24</v>
      </c>
      <c r="B16" s="3">
        <v>-122172.52864423041</v>
      </c>
      <c r="C16" s="3">
        <v>-2345.7000000000121</v>
      </c>
      <c r="D16" s="3">
        <v>-1481.9268311919709</v>
      </c>
      <c r="E16" s="3">
        <v>-402.56041216521407</v>
      </c>
      <c r="F16" s="3">
        <v>170468.48294668799</v>
      </c>
      <c r="G16" s="3">
        <v>-195000.02545566551</v>
      </c>
      <c r="H16" s="3">
        <v>-28761.729752334679</v>
      </c>
      <c r="I16" s="3">
        <v>-150934.25839656501</v>
      </c>
    </row>
    <row r="17" spans="1:9" x14ac:dyDescent="0.2">
      <c r="A17" s="2" t="s">
        <v>25</v>
      </c>
      <c r="B17" s="3">
        <v>-642565.6929527981</v>
      </c>
      <c r="C17" s="3">
        <v>-6410.91</v>
      </c>
      <c r="D17" s="3">
        <v>-21226.81</v>
      </c>
      <c r="E17" s="3">
        <v>-6347.05</v>
      </c>
      <c r="F17" s="3">
        <v>-5454.57</v>
      </c>
      <c r="G17" s="3">
        <v>-5100.1000000000004</v>
      </c>
      <c r="H17" s="3">
        <v>-44539.44</v>
      </c>
      <c r="I17" s="3">
        <v>-687105.13295279816</v>
      </c>
    </row>
    <row r="18" spans="1:9" x14ac:dyDescent="0.2">
      <c r="A18" s="2" t="s">
        <v>26</v>
      </c>
      <c r="B18" s="3">
        <v>-10693.17</v>
      </c>
      <c r="C18" s="3">
        <v>-2900</v>
      </c>
      <c r="D18" s="3">
        <v>-2500</v>
      </c>
      <c r="E18" s="3">
        <v>-5000</v>
      </c>
      <c r="F18" s="3">
        <v>4550.17</v>
      </c>
      <c r="G18" s="3"/>
      <c r="H18" s="3">
        <v>-5849.83</v>
      </c>
      <c r="I18" s="3">
        <v>-16543</v>
      </c>
    </row>
    <row r="19" spans="1:9" x14ac:dyDescent="0.2">
      <c r="A19" s="2" t="s">
        <v>27</v>
      </c>
      <c r="B19" s="3">
        <v>-1676428.4701595069</v>
      </c>
      <c r="C19" s="3">
        <v>-169975.77</v>
      </c>
      <c r="D19" s="3">
        <v>-129868.86</v>
      </c>
      <c r="E19" s="3">
        <v>-192694.15</v>
      </c>
      <c r="F19" s="3">
        <v>-329795.04999999987</v>
      </c>
      <c r="G19" s="3">
        <v>-55.7</v>
      </c>
      <c r="H19" s="3">
        <v>-822389.5299999998</v>
      </c>
      <c r="I19" s="3">
        <v>-2498818.0001595072</v>
      </c>
    </row>
    <row r="20" spans="1:9" x14ac:dyDescent="0.2">
      <c r="A20" s="2" t="s">
        <v>28</v>
      </c>
      <c r="B20" s="3">
        <v>-19994.124203407551</v>
      </c>
      <c r="C20" s="3">
        <v>22977.21</v>
      </c>
      <c r="D20" s="3">
        <v>57.325440603494798</v>
      </c>
      <c r="E20" s="3">
        <v>6648.0411107493783</v>
      </c>
      <c r="F20" s="3">
        <v>-56.96601318779409</v>
      </c>
      <c r="G20" s="3">
        <v>0.16</v>
      </c>
      <c r="H20" s="3">
        <v>29625.770538165081</v>
      </c>
      <c r="I20" s="3">
        <v>9631.6463347575227</v>
      </c>
    </row>
    <row r="21" spans="1:9" x14ac:dyDescent="0.2">
      <c r="A21" s="2" t="s">
        <v>29</v>
      </c>
      <c r="B21" s="3">
        <v>4124416.4277990442</v>
      </c>
      <c r="C21" s="3">
        <v>91918.122425835201</v>
      </c>
      <c r="D21" s="3">
        <v>38155.317714343153</v>
      </c>
      <c r="E21" s="3">
        <v>68434.350000000006</v>
      </c>
      <c r="F21" s="3">
        <v>50490.14</v>
      </c>
      <c r="G21" s="3"/>
      <c r="H21" s="3">
        <v>248997.93014017839</v>
      </c>
      <c r="I21" s="3">
        <v>4373414.357939221</v>
      </c>
    </row>
    <row r="22" spans="1:9" x14ac:dyDescent="0.2">
      <c r="A22" s="2" t="s">
        <v>30</v>
      </c>
      <c r="B22" s="3">
        <v>-114311.69</v>
      </c>
      <c r="C22" s="3">
        <v>-13641.15</v>
      </c>
      <c r="D22" s="3">
        <v>-15556.34</v>
      </c>
      <c r="E22" s="3">
        <v>-16288.19</v>
      </c>
      <c r="F22" s="3">
        <v>-16032.19</v>
      </c>
      <c r="G22" s="3">
        <v>-455.12</v>
      </c>
      <c r="H22" s="3">
        <v>-61972.99</v>
      </c>
      <c r="I22" s="3">
        <v>-176284.68</v>
      </c>
    </row>
    <row r="23" spans="1:9" x14ac:dyDescent="0.2">
      <c r="A23" s="2" t="s">
        <v>31</v>
      </c>
      <c r="B23" s="3"/>
      <c r="C23" s="3"/>
      <c r="D23" s="3"/>
      <c r="E23" s="3"/>
      <c r="F23" s="3">
        <v>-3594.488510192954</v>
      </c>
      <c r="G23" s="3"/>
      <c r="H23" s="3">
        <v>-3594.488510192954</v>
      </c>
      <c r="I23" s="3">
        <v>-3594.488510192954</v>
      </c>
    </row>
    <row r="24" spans="1:9" x14ac:dyDescent="0.2">
      <c r="A24" s="2" t="s">
        <v>7</v>
      </c>
      <c r="B24" s="3">
        <v>951439.56485444913</v>
      </c>
      <c r="C24" s="3">
        <v>-177235.97136381271</v>
      </c>
      <c r="D24" s="3">
        <v>-159681.6809176497</v>
      </c>
      <c r="E24" s="3">
        <v>-183666.55425893379</v>
      </c>
      <c r="F24" s="3">
        <v>4649669.7635992821</v>
      </c>
      <c r="G24" s="3">
        <v>-202677.93088940511</v>
      </c>
      <c r="H24" s="3">
        <v>3926407.6261694818</v>
      </c>
      <c r="I24" s="3">
        <v>4877847.191023929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"/>
  <sheetViews>
    <sheetView zoomScale="150" zoomScaleNormal="150" workbookViewId="0">
      <selection activeCell="D9" sqref="D9"/>
    </sheetView>
  </sheetViews>
  <sheetFormatPr baseColWidth="10" defaultRowHeight="16" x14ac:dyDescent="0.2"/>
  <cols>
    <col min="1" max="1" width="24.33203125" bestFit="1" customWidth="1"/>
    <col min="2" max="2" width="18.83203125" bestFit="1" customWidth="1"/>
    <col min="3" max="3" width="8.1640625" bestFit="1" customWidth="1"/>
    <col min="4" max="6" width="9.83203125" bestFit="1" customWidth="1"/>
    <col min="7" max="7" width="6" bestFit="1" customWidth="1"/>
    <col min="8" max="8" width="10" bestFit="1" customWidth="1"/>
    <col min="9" max="9" width="13.6640625" bestFit="1" customWidth="1"/>
    <col min="10" max="11" width="9.83203125" bestFit="1" customWidth="1"/>
    <col min="12" max="12" width="10.83203125" bestFit="1" customWidth="1"/>
    <col min="13" max="13" width="13.6640625" bestFit="1" customWidth="1"/>
    <col min="14" max="14" width="8.1640625" bestFit="1" customWidth="1"/>
    <col min="15" max="17" width="9.83203125" bestFit="1" customWidth="1"/>
    <col min="18" max="18" width="6" bestFit="1" customWidth="1"/>
    <col min="19" max="19" width="10" bestFit="1" customWidth="1"/>
    <col min="20" max="20" width="13.6640625" bestFit="1" customWidth="1"/>
    <col min="21" max="22" width="13" bestFit="1" customWidth="1"/>
    <col min="23" max="41" width="10.5" bestFit="1" customWidth="1"/>
    <col min="42" max="42" width="11.5" bestFit="1" customWidth="1"/>
    <col min="43" max="61" width="10.5" bestFit="1" customWidth="1"/>
    <col min="62" max="62" width="11.5" bestFit="1" customWidth="1"/>
    <col min="63" max="83" width="10.5" bestFit="1" customWidth="1"/>
    <col min="84" max="84" width="11.5" bestFit="1" customWidth="1"/>
    <col min="85" max="104" width="10.5" bestFit="1" customWidth="1"/>
    <col min="105" max="105" width="11.5" bestFit="1" customWidth="1"/>
    <col min="106" max="125" width="10.5" bestFit="1" customWidth="1"/>
    <col min="126" max="126" width="11.5" bestFit="1" customWidth="1"/>
    <col min="127" max="147" width="10.5" bestFit="1" customWidth="1"/>
    <col min="148" max="148" width="11.5" bestFit="1" customWidth="1"/>
    <col min="149" max="168" width="10.5" bestFit="1" customWidth="1"/>
    <col min="169" max="169" width="11.5" bestFit="1" customWidth="1"/>
    <col min="170" max="190" width="10.5" bestFit="1" customWidth="1"/>
    <col min="191" max="191" width="11.5" bestFit="1" customWidth="1"/>
    <col min="192" max="212" width="10.5" bestFit="1" customWidth="1"/>
    <col min="213" max="213" width="11.5" bestFit="1" customWidth="1"/>
    <col min="214" max="233" width="10.5" bestFit="1" customWidth="1"/>
    <col min="234" max="234" width="11.5" bestFit="1" customWidth="1"/>
    <col min="235" max="255" width="10.5" bestFit="1" customWidth="1"/>
    <col min="256" max="256" width="11.5" bestFit="1" customWidth="1"/>
    <col min="257" max="257" width="13" bestFit="1" customWidth="1"/>
    <col min="258" max="259" width="10.5" bestFit="1" customWidth="1"/>
    <col min="260" max="260" width="11.5" bestFit="1" customWidth="1"/>
    <col min="261" max="261" width="13" bestFit="1" customWidth="1"/>
    <col min="262" max="262" width="12.83203125" bestFit="1" customWidth="1"/>
    <col min="263" max="263" width="12.1640625" bestFit="1" customWidth="1"/>
    <col min="264" max="268" width="12.83203125" bestFit="1" customWidth="1"/>
    <col min="269" max="269" width="12.1640625" bestFit="1" customWidth="1"/>
    <col min="270" max="273" width="12.83203125" bestFit="1" customWidth="1"/>
    <col min="274" max="274" width="12.1640625" bestFit="1" customWidth="1"/>
    <col min="275" max="275" width="12.83203125" bestFit="1" customWidth="1"/>
    <col min="276" max="276" width="12.1640625" bestFit="1" customWidth="1"/>
    <col min="277" max="280" width="10.5" bestFit="1" customWidth="1"/>
    <col min="281" max="282" width="12.83203125" bestFit="1" customWidth="1"/>
    <col min="283" max="283" width="10.5" bestFit="1" customWidth="1"/>
    <col min="284" max="285" width="12.1640625" bestFit="1" customWidth="1"/>
    <col min="286" max="286" width="10.5" bestFit="1" customWidth="1"/>
    <col min="287" max="287" width="12.1640625" bestFit="1" customWidth="1"/>
    <col min="288" max="288" width="10.5" bestFit="1" customWidth="1"/>
    <col min="289" max="289" width="10.83203125" bestFit="1" customWidth="1"/>
    <col min="290" max="290" width="12.83203125" bestFit="1" customWidth="1"/>
    <col min="291" max="291" width="10.5" bestFit="1" customWidth="1"/>
    <col min="292" max="294" width="12.83203125" bestFit="1" customWidth="1"/>
    <col min="295" max="295" width="12.1640625" bestFit="1" customWidth="1"/>
    <col min="296" max="296" width="12.83203125" bestFit="1" customWidth="1"/>
    <col min="297" max="297" width="11.1640625" bestFit="1" customWidth="1"/>
    <col min="298" max="298" width="10.5" bestFit="1" customWidth="1"/>
    <col min="299" max="299" width="12.1640625" bestFit="1" customWidth="1"/>
    <col min="300" max="302" width="10.5" bestFit="1" customWidth="1"/>
    <col min="303" max="303" width="12.1640625" bestFit="1" customWidth="1"/>
    <col min="304" max="304" width="10.5" bestFit="1" customWidth="1"/>
    <col min="305" max="305" width="12.83203125" bestFit="1" customWidth="1"/>
    <col min="306" max="306" width="12.1640625" bestFit="1" customWidth="1"/>
    <col min="307" max="307" width="10.5" bestFit="1" customWidth="1"/>
    <col min="308" max="308" width="12.83203125" bestFit="1" customWidth="1"/>
    <col min="309" max="309" width="10.5" bestFit="1" customWidth="1"/>
    <col min="310" max="311" width="12.83203125" bestFit="1" customWidth="1"/>
    <col min="312" max="313" width="10.5" bestFit="1" customWidth="1"/>
    <col min="314" max="314" width="12.83203125" bestFit="1" customWidth="1"/>
    <col min="315" max="315" width="10.5" bestFit="1" customWidth="1"/>
    <col min="316" max="317" width="12.83203125" bestFit="1" customWidth="1"/>
    <col min="318" max="319" width="10.5" bestFit="1" customWidth="1"/>
    <col min="320" max="320" width="12.83203125" bestFit="1" customWidth="1"/>
    <col min="321" max="321" width="10.5" bestFit="1" customWidth="1"/>
    <col min="322" max="322" width="12.83203125" bestFit="1" customWidth="1"/>
    <col min="323" max="324" width="10.5" bestFit="1" customWidth="1"/>
    <col min="325" max="325" width="12.83203125" bestFit="1" customWidth="1"/>
    <col min="326" max="329" width="10.5" bestFit="1" customWidth="1"/>
    <col min="330" max="330" width="12.83203125" bestFit="1" customWidth="1"/>
    <col min="331" max="332" width="10.5" bestFit="1" customWidth="1"/>
    <col min="333" max="336" width="12.83203125" bestFit="1" customWidth="1"/>
    <col min="337" max="337" width="10.5" bestFit="1" customWidth="1"/>
    <col min="338" max="339" width="12.83203125" bestFit="1" customWidth="1"/>
    <col min="340" max="340" width="10.5" bestFit="1" customWidth="1"/>
    <col min="341" max="343" width="12.83203125" bestFit="1" customWidth="1"/>
    <col min="344" max="344" width="10.5" bestFit="1" customWidth="1"/>
    <col min="345" max="345" width="12.1640625" bestFit="1" customWidth="1"/>
    <col min="346" max="347" width="10.5" bestFit="1" customWidth="1"/>
    <col min="348" max="348" width="12.1640625" bestFit="1" customWidth="1"/>
    <col min="349" max="350" width="12.83203125" bestFit="1" customWidth="1"/>
    <col min="351" max="352" width="10.5" bestFit="1" customWidth="1"/>
    <col min="353" max="357" width="12.83203125" bestFit="1" customWidth="1"/>
    <col min="358" max="358" width="12.1640625" bestFit="1" customWidth="1"/>
    <col min="359" max="363" width="12.83203125" bestFit="1" customWidth="1"/>
    <col min="364" max="364" width="12.1640625" bestFit="1" customWidth="1"/>
    <col min="365" max="368" width="12.83203125" bestFit="1" customWidth="1"/>
    <col min="369" max="369" width="12.1640625" bestFit="1" customWidth="1"/>
    <col min="370" max="370" width="10.5" bestFit="1" customWidth="1"/>
    <col min="371" max="373" width="12.83203125" bestFit="1" customWidth="1"/>
    <col min="374" max="374" width="10.5" bestFit="1" customWidth="1"/>
    <col min="375" max="375" width="12.83203125" bestFit="1" customWidth="1"/>
    <col min="376" max="376" width="12.1640625" bestFit="1" customWidth="1"/>
    <col min="377" max="379" width="12.83203125" bestFit="1" customWidth="1"/>
    <col min="380" max="380" width="10.5" bestFit="1" customWidth="1"/>
    <col min="381" max="391" width="12.83203125" bestFit="1" customWidth="1"/>
    <col min="392" max="398" width="10.5" bestFit="1" customWidth="1"/>
    <col min="399" max="399" width="6.83203125" bestFit="1" customWidth="1"/>
    <col min="400" max="400" width="12.83203125" bestFit="1" customWidth="1"/>
    <col min="401" max="651" width="18.83203125" bestFit="1" customWidth="1"/>
    <col min="652" max="652" width="10.33203125" bestFit="1" customWidth="1"/>
  </cols>
  <sheetData>
    <row r="1" spans="1:9" x14ac:dyDescent="0.2">
      <c r="A1" s="1" t="s">
        <v>32</v>
      </c>
      <c r="B1" s="2">
        <v>1</v>
      </c>
    </row>
    <row r="2" spans="1:9" x14ac:dyDescent="0.2">
      <c r="A2" s="1" t="s">
        <v>0</v>
      </c>
      <c r="B2" t="s">
        <v>33</v>
      </c>
    </row>
    <row r="4" spans="1:9" x14ac:dyDescent="0.2">
      <c r="A4" s="1" t="s">
        <v>34</v>
      </c>
      <c r="B4" s="1" t="s">
        <v>3</v>
      </c>
    </row>
    <row r="5" spans="1:9" x14ac:dyDescent="0.2">
      <c r="B5" t="s">
        <v>4</v>
      </c>
      <c r="C5" t="s">
        <v>5</v>
      </c>
      <c r="H5" t="s">
        <v>6</v>
      </c>
      <c r="I5" t="s">
        <v>7</v>
      </c>
    </row>
    <row r="6" spans="1:9" x14ac:dyDescent="0.2">
      <c r="A6" s="1" t="s">
        <v>35</v>
      </c>
      <c r="C6" s="3" t="s">
        <v>9</v>
      </c>
      <c r="D6" s="3" t="s">
        <v>10</v>
      </c>
      <c r="E6" s="3" t="s">
        <v>11</v>
      </c>
      <c r="F6" s="3" t="s">
        <v>12</v>
      </c>
      <c r="G6" s="3" t="s">
        <v>13</v>
      </c>
    </row>
    <row r="7" spans="1:9" x14ac:dyDescent="0.2">
      <c r="A7" s="2" t="s">
        <v>15</v>
      </c>
      <c r="B7" s="3">
        <v>-10401.68981682344</v>
      </c>
      <c r="C7" s="3"/>
      <c r="D7" s="3"/>
      <c r="E7" s="3"/>
      <c r="F7" s="3"/>
      <c r="G7" s="3"/>
      <c r="H7" s="3"/>
      <c r="I7" s="3">
        <v>-10401.68981682344</v>
      </c>
    </row>
    <row r="8" spans="1:9" x14ac:dyDescent="0.2">
      <c r="A8" s="2" t="s">
        <v>17</v>
      </c>
      <c r="B8" s="3">
        <v>-70260.387849683408</v>
      </c>
      <c r="C8" s="3"/>
      <c r="D8" s="3"/>
      <c r="E8" s="3"/>
      <c r="F8" s="3"/>
      <c r="G8" s="3"/>
      <c r="H8" s="3"/>
      <c r="I8" s="3">
        <v>-70260.387849683408</v>
      </c>
    </row>
    <row r="9" spans="1:9" x14ac:dyDescent="0.2">
      <c r="A9" s="2" t="s">
        <v>18</v>
      </c>
      <c r="B9" s="3">
        <v>-134774.7397676041</v>
      </c>
      <c r="C9" s="3">
        <v>-54.253789647903737</v>
      </c>
      <c r="D9" s="3">
        <v>-944.26724140435078</v>
      </c>
      <c r="E9" s="3">
        <v>-453.00495751795529</v>
      </c>
      <c r="F9" s="3">
        <v>-1985.3248240243479</v>
      </c>
      <c r="G9" s="3">
        <v>-6.3654337396387612</v>
      </c>
      <c r="H9" s="3">
        <v>-3443.2162463341961</v>
      </c>
      <c r="I9" s="3">
        <v>-138217.9560139383</v>
      </c>
    </row>
    <row r="10" spans="1:9" x14ac:dyDescent="0.2">
      <c r="A10" s="2" t="s">
        <v>21</v>
      </c>
      <c r="B10" s="3">
        <v>5400.3323978124108</v>
      </c>
      <c r="C10" s="3"/>
      <c r="D10" s="3"/>
      <c r="E10" s="3"/>
      <c r="F10" s="3"/>
      <c r="G10" s="3"/>
      <c r="H10" s="3"/>
      <c r="I10" s="3">
        <v>5400.3323978124108</v>
      </c>
    </row>
    <row r="11" spans="1:9" x14ac:dyDescent="0.2">
      <c r="A11" s="2" t="s">
        <v>23</v>
      </c>
      <c r="B11" s="3">
        <v>-3960.1719483532361</v>
      </c>
      <c r="C11" s="3"/>
      <c r="D11" s="3"/>
      <c r="E11" s="3"/>
      <c r="F11" s="3"/>
      <c r="G11" s="3"/>
      <c r="H11" s="3"/>
      <c r="I11" s="3">
        <v>-3960.1719483532361</v>
      </c>
    </row>
    <row r="12" spans="1:9" x14ac:dyDescent="0.2">
      <c r="A12" s="2" t="s">
        <v>24</v>
      </c>
      <c r="B12" s="3">
        <v>13965.041355769719</v>
      </c>
      <c r="C12" s="3"/>
      <c r="D12" s="3">
        <v>-6.6831191959977332E-2</v>
      </c>
      <c r="E12" s="3">
        <v>-134.98041216522691</v>
      </c>
      <c r="F12" s="3">
        <v>-1516.8170533127609</v>
      </c>
      <c r="G12" s="3">
        <v>-2.545566545658097E-2</v>
      </c>
      <c r="H12" s="3">
        <v>-1651.889752335404</v>
      </c>
      <c r="I12" s="3">
        <v>12313.151603434309</v>
      </c>
    </row>
    <row r="13" spans="1:9" x14ac:dyDescent="0.2">
      <c r="A13" s="2" t="s">
        <v>25</v>
      </c>
      <c r="B13" s="3">
        <v>-49912.972952798118</v>
      </c>
      <c r="C13" s="3"/>
      <c r="D13" s="3"/>
      <c r="E13" s="3"/>
      <c r="F13" s="3"/>
      <c r="G13" s="3"/>
      <c r="H13" s="3"/>
      <c r="I13" s="3">
        <v>-49912.972952798118</v>
      </c>
    </row>
    <row r="14" spans="1:9" x14ac:dyDescent="0.2">
      <c r="A14" s="2" t="s">
        <v>27</v>
      </c>
      <c r="B14" s="3">
        <v>-319568.95015950763</v>
      </c>
      <c r="C14" s="3"/>
      <c r="D14" s="3"/>
      <c r="E14" s="3"/>
      <c r="F14" s="3"/>
      <c r="G14" s="3"/>
      <c r="H14" s="3"/>
      <c r="I14" s="3">
        <v>-319568.95015950763</v>
      </c>
    </row>
    <row r="15" spans="1:9" x14ac:dyDescent="0.2">
      <c r="A15" s="2" t="s">
        <v>28</v>
      </c>
      <c r="B15" s="3">
        <v>-1773390.464203408</v>
      </c>
      <c r="C15" s="3"/>
      <c r="D15" s="3">
        <v>1023.935440603495</v>
      </c>
      <c r="E15" s="3">
        <v>2037.1511107493859</v>
      </c>
      <c r="F15" s="3">
        <v>1470.983986812206</v>
      </c>
      <c r="G15" s="3"/>
      <c r="H15" s="3">
        <v>4532.0705381650869</v>
      </c>
      <c r="I15" s="3">
        <v>-1768858.3936652429</v>
      </c>
    </row>
    <row r="16" spans="1:9" x14ac:dyDescent="0.2">
      <c r="A16" s="2" t="s">
        <v>29</v>
      </c>
      <c r="B16" s="3">
        <v>2401179.0777990469</v>
      </c>
      <c r="C16" s="3">
        <v>18.122425835201991</v>
      </c>
      <c r="D16" s="3">
        <v>15.31771434314733</v>
      </c>
      <c r="E16" s="3"/>
      <c r="F16" s="3"/>
      <c r="G16" s="3"/>
      <c r="H16" s="3">
        <v>33.44014017834931</v>
      </c>
      <c r="I16" s="3">
        <v>2401212.5179392248</v>
      </c>
    </row>
    <row r="17" spans="1:9" x14ac:dyDescent="0.2">
      <c r="A17" s="2" t="s">
        <v>31</v>
      </c>
      <c r="B17" s="3"/>
      <c r="C17" s="3"/>
      <c r="D17" s="3"/>
      <c r="E17" s="3"/>
      <c r="F17" s="3">
        <v>-543.4485101929547</v>
      </c>
      <c r="G17" s="3"/>
      <c r="H17" s="3">
        <v>-543.4485101929547</v>
      </c>
      <c r="I17" s="3">
        <v>-543.4485101929547</v>
      </c>
    </row>
    <row r="18" spans="1:9" x14ac:dyDescent="0.2">
      <c r="A18" s="2" t="s">
        <v>7</v>
      </c>
      <c r="B18" s="3">
        <v>58275.074854451232</v>
      </c>
      <c r="C18" s="3">
        <v>-36.13136381270175</v>
      </c>
      <c r="D18" s="3">
        <v>94.919082350331408</v>
      </c>
      <c r="E18" s="3">
        <v>1449.165741066204</v>
      </c>
      <c r="F18" s="3">
        <v>-2574.606400717857</v>
      </c>
      <c r="G18" s="3">
        <v>-6.3908894050953426</v>
      </c>
      <c r="H18" s="3">
        <v>-1073.043830519119</v>
      </c>
      <c r="I18" s="3">
        <v>57202.031023932002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2"/>
  <sheetViews>
    <sheetView workbookViewId="0">
      <selection activeCell="A27" sqref="A27:B27"/>
    </sheetView>
  </sheetViews>
  <sheetFormatPr baseColWidth="10" defaultRowHeight="16" x14ac:dyDescent="0.2"/>
  <cols>
    <col min="1" max="1" width="22.83203125" bestFit="1" customWidth="1"/>
    <col min="2" max="2" width="17.83203125" bestFit="1" customWidth="1"/>
    <col min="5" max="5" width="11.6640625" bestFit="1" customWidth="1"/>
    <col min="21" max="22" width="11.6640625" bestFit="1" customWidth="1"/>
  </cols>
  <sheetData>
    <row r="1" spans="1:42" x14ac:dyDescent="0.2">
      <c r="A1" s="4" t="s">
        <v>36</v>
      </c>
      <c r="B1" s="4" t="s">
        <v>37</v>
      </c>
      <c r="C1" s="5" t="s">
        <v>38</v>
      </c>
      <c r="D1" s="5" t="s">
        <v>39</v>
      </c>
      <c r="E1" s="6" t="s">
        <v>40</v>
      </c>
      <c r="F1" s="7">
        <v>44592</v>
      </c>
      <c r="G1" s="7">
        <v>44620</v>
      </c>
      <c r="H1" s="7">
        <v>44651</v>
      </c>
      <c r="I1" s="7">
        <v>44681</v>
      </c>
      <c r="J1" s="7">
        <v>44712</v>
      </c>
      <c r="K1" s="7">
        <v>44742</v>
      </c>
      <c r="L1" s="7">
        <v>44773</v>
      </c>
      <c r="M1" s="7">
        <v>44804</v>
      </c>
      <c r="N1" s="7">
        <v>44834</v>
      </c>
      <c r="O1" s="7">
        <f t="shared" ref="O1:AP1" si="0">+EOMONTH(N1,1)</f>
        <v>44865</v>
      </c>
      <c r="P1" s="7">
        <f t="shared" si="0"/>
        <v>44895</v>
      </c>
      <c r="Q1" s="7">
        <f t="shared" si="0"/>
        <v>44926</v>
      </c>
      <c r="R1" s="7">
        <f t="shared" si="0"/>
        <v>44957</v>
      </c>
      <c r="S1" s="7">
        <f t="shared" si="0"/>
        <v>44985</v>
      </c>
      <c r="T1" s="7">
        <f t="shared" si="0"/>
        <v>45016</v>
      </c>
      <c r="U1" s="7">
        <f t="shared" si="0"/>
        <v>45046</v>
      </c>
      <c r="V1" s="7">
        <f t="shared" si="0"/>
        <v>45077</v>
      </c>
      <c r="W1" s="7">
        <f t="shared" si="0"/>
        <v>45107</v>
      </c>
      <c r="X1" s="7">
        <f t="shared" si="0"/>
        <v>45138</v>
      </c>
      <c r="Y1" s="7">
        <f t="shared" si="0"/>
        <v>45169</v>
      </c>
      <c r="Z1" s="7">
        <f t="shared" si="0"/>
        <v>45199</v>
      </c>
      <c r="AA1" s="7">
        <f t="shared" si="0"/>
        <v>45230</v>
      </c>
      <c r="AB1" s="7">
        <f t="shared" si="0"/>
        <v>45260</v>
      </c>
      <c r="AC1" s="7">
        <f t="shared" si="0"/>
        <v>45291</v>
      </c>
      <c r="AD1" s="7">
        <f t="shared" si="0"/>
        <v>45322</v>
      </c>
      <c r="AE1" s="7">
        <f t="shared" si="0"/>
        <v>45351</v>
      </c>
      <c r="AF1" s="7">
        <f t="shared" si="0"/>
        <v>45382</v>
      </c>
      <c r="AG1" s="7">
        <f t="shared" si="0"/>
        <v>45412</v>
      </c>
      <c r="AH1" s="7">
        <f t="shared" si="0"/>
        <v>45443</v>
      </c>
      <c r="AI1" s="7">
        <f t="shared" si="0"/>
        <v>45473</v>
      </c>
      <c r="AJ1" s="7">
        <f t="shared" si="0"/>
        <v>45504</v>
      </c>
      <c r="AK1" s="7">
        <f t="shared" si="0"/>
        <v>45535</v>
      </c>
      <c r="AL1" s="7">
        <f t="shared" si="0"/>
        <v>45565</v>
      </c>
      <c r="AM1" s="7">
        <f t="shared" si="0"/>
        <v>45596</v>
      </c>
      <c r="AN1" s="7">
        <f t="shared" si="0"/>
        <v>45626</v>
      </c>
      <c r="AO1" s="7">
        <f t="shared" si="0"/>
        <v>45657</v>
      </c>
      <c r="AP1" s="7">
        <f t="shared" si="0"/>
        <v>45688</v>
      </c>
    </row>
    <row r="2" spans="1:42" x14ac:dyDescent="0.2">
      <c r="A2" s="8" t="s">
        <v>41</v>
      </c>
      <c r="B2" s="8" t="s">
        <v>42</v>
      </c>
      <c r="C2" s="9" t="s">
        <v>43</v>
      </c>
      <c r="D2" s="9" t="str">
        <f>VLOOKUP(C2,[1]Cotações!$R:$S,2,0)</f>
        <v>BRL</v>
      </c>
      <c r="E2" s="10">
        <f t="shared" ref="E2:E24" si="1">VLOOKUP($A2,$A$2:$HY$24,MATCH(EOMONTH(DataD0,0),$A$1:$HY$1,0),0)*IF(C2="BRL",1,VLOOKUP($C2,Saldos,MATCH(EOMONTH(DataD0,0),$C$1:$AZ$1,0),0))</f>
        <v>2456670.4500000002</v>
      </c>
      <c r="F2" s="11">
        <f>IF(EOMONTH(DataD0,0)&lt;F$1,"",SUMIFS('Tabela Projeção'!$F:$F,'Tabela Projeção'!$U:$U,$A2,'Tabela Projeção'!$G:$G,$C2,'Tabela Projeção'!$C:$C,"&lt;="&amp;F$1))</f>
        <v>0</v>
      </c>
      <c r="G2" s="11">
        <f>IF(EOMONTH(DataD0,0)&lt;G$1,"",SUMIFS('Tabela Projeção'!$F:$F,'Tabela Projeção'!$U:$U,$A2,'Tabela Projeção'!$G:$G,$C2,'Tabela Projeção'!$C:$C,"&lt;="&amp;G$1))</f>
        <v>0</v>
      </c>
      <c r="H2" s="11">
        <f>IF(EOMONTH(DataD0,0)&lt;H$1,"",SUMIFS('Tabela Projeção'!$F:$F,'Tabela Projeção'!$U:$U,$A2,'Tabela Projeção'!$G:$G,$C2,'Tabela Projeção'!$C:$C,"&lt;="&amp;H$1))</f>
        <v>0</v>
      </c>
      <c r="I2" s="11">
        <f>IF(EOMONTH(DataD0,0)&lt;I$1,"",SUMIFS('Tabela Projeção'!$F:$F,'Tabela Projeção'!$U:$U,$A2,'Tabela Projeção'!$G:$G,$C2,'Tabela Projeção'!$C:$C,"&lt;="&amp;I$1))</f>
        <v>0</v>
      </c>
      <c r="J2" s="11">
        <f>IF(EOMONTH(DataD0,0)&lt;J$1,"",SUMIFS('Tabela Projeção'!$F:$F,'Tabela Projeção'!$U:$U,$A2,'Tabela Projeção'!$G:$G,$C2,'Tabela Projeção'!$C:$C,"&lt;="&amp;J$1))</f>
        <v>0</v>
      </c>
      <c r="K2" s="11">
        <f>IF(EOMONTH(DataD0,0)&lt;K$1,"",SUMIFS('Tabela Projeção'!$F:$F,'Tabela Projeção'!$U:$U,$A2,'Tabela Projeção'!$G:$G,$C2,'Tabela Projeção'!$C:$C,"&lt;="&amp;K$1))</f>
        <v>0</v>
      </c>
      <c r="L2" s="11">
        <f>IF(EOMONTH(DataD0,0)&lt;L$1,"",SUMIFS('Tabela Projeção'!$F:$F,'Tabela Projeção'!$U:$U,$A2,'Tabela Projeção'!$G:$G,$C2,'Tabela Projeção'!$C:$C,"&lt;="&amp;L$1))</f>
        <v>0</v>
      </c>
      <c r="M2" s="11">
        <f>IF(EOMONTH(DataD0,0)&lt;M$1,"",SUMIFS('Tabela Projeção'!$F:$F,'Tabela Projeção'!$U:$U,$A2,'Tabela Projeção'!$G:$G,$C2,'Tabela Projeção'!$C:$C,"&lt;="&amp;M$1))</f>
        <v>530000</v>
      </c>
      <c r="N2" s="11">
        <f>IF(EOMONTH(DataD0,0)&lt;N$1,"",SUMIFS('Tabela Projeção'!$F:$F,'Tabela Projeção'!$U:$U,$A2,'Tabela Projeção'!$G:$G,$C2,'Tabela Projeção'!$C:$C,"&lt;="&amp;N$1))</f>
        <v>530000</v>
      </c>
      <c r="O2" s="11">
        <f>IF(EOMONTH(DataD0,0)&lt;O$1,"",SUMIFS('Tabela Projeção'!$F:$F,'Tabela Projeção'!$U:$U,$A2,'Tabela Projeção'!$G:$G,$C2,'Tabela Projeção'!$C:$C,"&lt;="&amp;O$1))</f>
        <v>472000</v>
      </c>
      <c r="P2" s="11">
        <f>IF(EOMONTH(DataD0,0)&lt;P$1,"",SUMIFS('Tabela Projeção'!$F:$F,'Tabela Projeção'!$U:$U,$A2,'Tabela Projeção'!$G:$G,$C2,'Tabela Projeção'!$C:$C,"&lt;="&amp;P$1))</f>
        <v>272000</v>
      </c>
      <c r="Q2" s="11">
        <f>IF(EOMONTH(DataD0,0)&lt;Q$1,"",SUMIFS('Tabela Projeção'!$F:$F,'Tabela Projeção'!$U:$U,$A2,'Tabela Projeção'!$G:$G,$C2,'Tabela Projeção'!$C:$C,"&lt;="&amp;Q$1))</f>
        <v>524578.39</v>
      </c>
      <c r="R2" s="11">
        <f>IF(EOMONTH(DataD0,0)&lt;R$1,"",SUMIFS('Tabela Projeção'!$F:$F,'Tabela Projeção'!$U:$U,$A2,'Tabela Projeção'!$G:$G,$C2,'Tabela Projeção'!$C:$C,"&lt;="&amp;R$1))</f>
        <v>348030.74</v>
      </c>
      <c r="S2" s="11">
        <f>IF(EOMONTH(DataD0,0)&lt;S$1,"",SUMIFS('Tabela Projeção'!$F:$F,'Tabela Projeção'!$U:$U,$A2,'Tabela Projeção'!$G:$G,$C2,'Tabela Projeção'!$C:$C,"&lt;="&amp;S$1))</f>
        <v>188030.74</v>
      </c>
      <c r="T2" s="11">
        <f>IF(EOMONTH(DataD0,0)&lt;T$1,"",SUMIFS('Tabela Projeção'!$F:$F,'Tabela Projeção'!$U:$U,$A2,'Tabela Projeção'!$G:$G,$C2,'Tabela Projeção'!$C:$C,"&lt;="&amp;T$1))</f>
        <v>226030.74</v>
      </c>
      <c r="U2" s="11">
        <f>IF(EOMONTH(DataD0,0)&lt;U$1,"",SUMIFS('Tabela Projeção'!$F:$F,'Tabela Projeção'!$U:$U,$A2,'Tabela Projeção'!$G:$G,$C2,'Tabela Projeção'!$C:$C,"&lt;="&amp;U$1))</f>
        <v>2456670.4500000002</v>
      </c>
      <c r="V2" s="11">
        <f>IF(EOMONTH(DataD0,0)&lt;V$1,"",SUMIFS('Tabela Projeção'!$F:$F,'Tabela Projeção'!$U:$U,$A2,'Tabela Projeção'!$G:$G,$C2,'Tabela Projeção'!$C:$C,"&lt;="&amp;V$1))</f>
        <v>2456670.4500000002</v>
      </c>
      <c r="W2" s="11" t="str">
        <f>IF(EOMONTH(DataD0,0)&lt;W$1,"",SUMIFS('Tabela Projeção'!$F:$F,'Tabela Projeção'!$U:$U,$A2,'Tabela Projeção'!$G:$G,$C2,'Tabela Projeção'!$C:$C,"&lt;="&amp;W$1))</f>
        <v/>
      </c>
      <c r="X2" s="11" t="str">
        <f>IF(EOMONTH(DataD0,0)&lt;X$1,"",SUMIFS('Tabela Projeção'!$F:$F,'Tabela Projeção'!$U:$U,$A2,'Tabela Projeção'!$G:$G,$C2,'Tabela Projeção'!$C:$C,"&lt;="&amp;X$1))</f>
        <v/>
      </c>
      <c r="Y2" s="11" t="str">
        <f>IF(EOMONTH(DataD0,0)&lt;Y$1,"",SUMIFS('Tabela Projeção'!$F:$F,'Tabela Projeção'!$U:$U,$A2,'Tabela Projeção'!$G:$G,$C2,'Tabela Projeção'!$C:$C,"&lt;="&amp;Y$1))</f>
        <v/>
      </c>
      <c r="Z2" s="11" t="str">
        <f>IF(EOMONTH(DataD0,0)&lt;Z$1,"",SUMIFS('Tabela Projeção'!$F:$F,'Tabela Projeção'!$U:$U,$A2,'Tabela Projeção'!$G:$G,$C2,'Tabela Projeção'!$C:$C,"&lt;="&amp;Z$1))</f>
        <v/>
      </c>
      <c r="AA2" s="11" t="str">
        <f>IF(EOMONTH(DataD0,0)&lt;AA$1,"",SUMIFS('Tabela Projeção'!$F:$F,'Tabela Projeção'!$U:$U,$A2,'Tabela Projeção'!$G:$G,$C2,'Tabela Projeção'!$C:$C,"&lt;="&amp;AA$1))</f>
        <v/>
      </c>
      <c r="AB2" s="11" t="str">
        <f>IF(EOMONTH(DataD0,0)&lt;AB$1,"",SUMIFS('Tabela Projeção'!$F:$F,'Tabela Projeção'!$U:$U,$A2,'Tabela Projeção'!$G:$G,$C2,'Tabela Projeção'!$C:$C,"&lt;="&amp;AB$1))</f>
        <v/>
      </c>
      <c r="AC2" s="11" t="str">
        <f>IF(EOMONTH(DataD0,0)&lt;AC$1,"",SUMIFS('Tabela Projeção'!$F:$F,'Tabela Projeção'!$U:$U,$A2,'Tabela Projeção'!$G:$G,$C2,'Tabela Projeção'!$C:$C,"&lt;="&amp;AC$1))</f>
        <v/>
      </c>
      <c r="AD2" s="11" t="str">
        <f>IF(EOMONTH(DataD0,0)&lt;AD$1,"",SUMIFS('Tabela Projeção'!$F:$F,'Tabela Projeção'!$U:$U,$A2,'Tabela Projeção'!$G:$G,$C2,'Tabela Projeção'!$C:$C,"&lt;="&amp;AD$1))</f>
        <v/>
      </c>
      <c r="AE2" s="11" t="str">
        <f>IF(EOMONTH(DataD0,0)&lt;AE$1,"",SUMIFS('Tabela Projeção'!$F:$F,'Tabela Projeção'!$U:$U,$A2,'Tabela Projeção'!$G:$G,$C2,'Tabela Projeção'!$C:$C,"&lt;="&amp;AE$1))</f>
        <v/>
      </c>
      <c r="AF2" s="11" t="str">
        <f>IF(EOMONTH(DataD0,0)&lt;AF$1,"",SUMIFS('Tabela Projeção'!$F:$F,'Tabela Projeção'!$U:$U,$A2,'Tabela Projeção'!$G:$G,$C2,'Tabela Projeção'!$C:$C,"&lt;="&amp;AF$1))</f>
        <v/>
      </c>
      <c r="AG2" s="11" t="str">
        <f>IF(EOMONTH(DataD0,0)&lt;AG$1,"",SUMIFS('Tabela Projeção'!$F:$F,'Tabela Projeção'!$U:$U,$A2,'Tabela Projeção'!$G:$G,$C2,'Tabela Projeção'!$C:$C,"&lt;="&amp;AG$1))</f>
        <v/>
      </c>
      <c r="AH2" s="11" t="str">
        <f>IF(EOMONTH(DataD0,0)&lt;AH$1,"",SUMIFS('Tabela Projeção'!$F:$F,'Tabela Projeção'!$U:$U,$A2,'Tabela Projeção'!$G:$G,$C2,'Tabela Projeção'!$C:$C,"&lt;="&amp;AH$1))</f>
        <v/>
      </c>
      <c r="AI2" s="11" t="str">
        <f>IF(EOMONTH(DataD0,0)&lt;AI$1,"",SUMIFS('Tabela Projeção'!$F:$F,'Tabela Projeção'!$U:$U,$A2,'Tabela Projeção'!$G:$G,$C2,'Tabela Projeção'!$C:$C,"&lt;="&amp;AI$1))</f>
        <v/>
      </c>
      <c r="AJ2" s="11" t="str">
        <f>IF(EOMONTH(DataD0,0)&lt;AJ$1,"",SUMIFS('Tabela Projeção'!$F:$F,'Tabela Projeção'!$U:$U,$A2,'Tabela Projeção'!$G:$G,$C2,'Tabela Projeção'!$C:$C,"&lt;="&amp;AJ$1))</f>
        <v/>
      </c>
      <c r="AK2" s="11" t="str">
        <f>IF(EOMONTH(DataD0,0)&lt;AK$1,"",SUMIFS('Tabela Projeção'!$F:$F,'Tabela Projeção'!$U:$U,$A2,'Tabela Projeção'!$G:$G,$C2,'Tabela Projeção'!$C:$C,"&lt;="&amp;AK$1))</f>
        <v/>
      </c>
      <c r="AL2" s="11" t="str">
        <f>IF(EOMONTH(DataD0,0)&lt;AL$1,"",SUMIFS('Tabela Projeção'!$F:$F,'Tabela Projeção'!$U:$U,$A2,'Tabela Projeção'!$G:$G,$C2,'Tabela Projeção'!$C:$C,"&lt;="&amp;AL$1))</f>
        <v/>
      </c>
      <c r="AM2" s="11" t="str">
        <f>IF(EOMONTH(DataD0,0)&lt;AM$1,"",SUMIFS('Tabela Projeção'!$F:$F,'Tabela Projeção'!$U:$U,$A2,'Tabela Projeção'!$G:$G,$C2,'Tabela Projeção'!$C:$C,"&lt;="&amp;AM$1))</f>
        <v/>
      </c>
      <c r="AN2" s="11" t="str">
        <f>IF(EOMONTH(DataD0,0)&lt;AN$1,"",SUMIFS('Tabela Projeção'!$F:$F,'Tabela Projeção'!$U:$U,$A2,'Tabela Projeção'!$G:$G,$C2,'Tabela Projeção'!$C:$C,"&lt;="&amp;AN$1))</f>
        <v/>
      </c>
      <c r="AO2" s="11" t="str">
        <f>IF(EOMONTH(DataD0,0)&lt;AO$1,"",SUMIFS('Tabela Projeção'!$F:$F,'Tabela Projeção'!$U:$U,$A2,'Tabela Projeção'!$G:$G,$C2,'Tabela Projeção'!$C:$C,"&lt;="&amp;AO$1))</f>
        <v/>
      </c>
      <c r="AP2" s="11" t="str">
        <f>IF(EOMONTH(DataD0,0)&lt;AP$1,"",SUMIFS('Tabela Projeção'!$F:$F,'Tabela Projeção'!$U:$U,$A2,'Tabela Projeção'!$G:$G,$C2,'Tabela Projeção'!$C:$C,"&lt;="&amp;AP$1))</f>
        <v/>
      </c>
    </row>
    <row r="3" spans="1:42" x14ac:dyDescent="0.2">
      <c r="A3" s="8" t="s">
        <v>44</v>
      </c>
      <c r="B3" s="8" t="s">
        <v>45</v>
      </c>
      <c r="C3" s="9" t="s">
        <v>43</v>
      </c>
      <c r="D3" s="9" t="str">
        <f>VLOOKUP(C3,[1]Cotações!$R:$S,2,0)</f>
        <v>BRL</v>
      </c>
      <c r="E3" s="10">
        <f t="shared" si="1"/>
        <v>2280000</v>
      </c>
      <c r="F3" s="11">
        <f>IF(EOMONTH(DataD0,0)&lt;F$1,"",SUMIFS('Tabela Projeção'!$F:$F,'Tabela Projeção'!$U:$U,$A3,'Tabela Projeção'!$G:$G,$C3,'Tabela Projeção'!$C:$C,"&lt;="&amp;F$1))</f>
        <v>0</v>
      </c>
      <c r="G3" s="11">
        <f>IF(EOMONTH(DataD0,0)&lt;G$1,"",SUMIFS('Tabela Projeção'!$F:$F,'Tabela Projeção'!$U:$U,$A3,'Tabela Projeção'!$G:$G,$C3,'Tabela Projeção'!$C:$C,"&lt;="&amp;G$1))</f>
        <v>0</v>
      </c>
      <c r="H3" s="11">
        <f>IF(EOMONTH(DataD0,0)&lt;H$1,"",SUMIFS('Tabela Projeção'!$F:$F,'Tabela Projeção'!$U:$U,$A3,'Tabela Projeção'!$G:$G,$C3,'Tabela Projeção'!$C:$C,"&lt;="&amp;H$1))</f>
        <v>0</v>
      </c>
      <c r="I3" s="11">
        <f>IF(EOMONTH(DataD0,0)&lt;I$1,"",SUMIFS('Tabela Projeção'!$F:$F,'Tabela Projeção'!$U:$U,$A3,'Tabela Projeção'!$G:$G,$C3,'Tabela Projeção'!$C:$C,"&lt;="&amp;I$1))</f>
        <v>0</v>
      </c>
      <c r="J3" s="11">
        <f>IF(EOMONTH(DataD0,0)&lt;J$1,"",SUMIFS('Tabela Projeção'!$F:$F,'Tabela Projeção'!$U:$U,$A3,'Tabela Projeção'!$G:$G,$C3,'Tabela Projeção'!$C:$C,"&lt;="&amp;J$1))</f>
        <v>0</v>
      </c>
      <c r="K3" s="11">
        <f>IF(EOMONTH(DataD0,0)&lt;K$1,"",SUMIFS('Tabela Projeção'!$F:$F,'Tabela Projeção'!$U:$U,$A3,'Tabela Projeção'!$G:$G,$C3,'Tabela Projeção'!$C:$C,"&lt;="&amp;K$1))</f>
        <v>0</v>
      </c>
      <c r="L3" s="11">
        <f>IF(EOMONTH(DataD0,0)&lt;L$1,"",SUMIFS('Tabela Projeção'!$F:$F,'Tabela Projeção'!$U:$U,$A3,'Tabela Projeção'!$G:$G,$C3,'Tabela Projeção'!$C:$C,"&lt;="&amp;L$1))</f>
        <v>0</v>
      </c>
      <c r="M3" s="11">
        <f>IF(EOMONTH(DataD0,0)&lt;M$1,"",SUMIFS('Tabela Projeção'!$F:$F,'Tabela Projeção'!$U:$U,$A3,'Tabela Projeção'!$G:$G,$C3,'Tabela Projeção'!$C:$C,"&lt;="&amp;M$1))</f>
        <v>0</v>
      </c>
      <c r="N3" s="11">
        <f>IF(EOMONTH(DataD0,0)&lt;N$1,"",SUMIFS('Tabela Projeção'!$F:$F,'Tabela Projeção'!$U:$U,$A3,'Tabela Projeção'!$G:$G,$C3,'Tabela Projeção'!$C:$C,"&lt;="&amp;N$1))</f>
        <v>0</v>
      </c>
      <c r="O3" s="11">
        <f>IF(EOMONTH(DataD0,0)&lt;O$1,"",SUMIFS('Tabela Projeção'!$F:$F,'Tabela Projeção'!$U:$U,$A3,'Tabela Projeção'!$G:$G,$C3,'Tabela Projeção'!$C:$C,"&lt;="&amp;O$1))</f>
        <v>0</v>
      </c>
      <c r="P3" s="11">
        <f>IF(EOMONTH(DataD0,0)&lt;P$1,"",SUMIFS('Tabela Projeção'!$F:$F,'Tabela Projeção'!$U:$U,$A3,'Tabela Projeção'!$G:$G,$C3,'Tabela Projeção'!$C:$C,"&lt;="&amp;P$1))</f>
        <v>0</v>
      </c>
      <c r="Q3" s="11">
        <f>IF(EOMONTH(DataD0,0)&lt;Q$1,"",SUMIFS('Tabela Projeção'!$F:$F,'Tabela Projeção'!$U:$U,$A3,'Tabela Projeção'!$G:$G,$C3,'Tabela Projeção'!$C:$C,"&lt;="&amp;Q$1))</f>
        <v>0</v>
      </c>
      <c r="R3" s="11">
        <f>IF(EOMONTH(DataD0,0)&lt;R$1,"",SUMIFS('Tabela Projeção'!$F:$F,'Tabela Projeção'!$U:$U,$A3,'Tabela Projeção'!$G:$G,$C3,'Tabela Projeção'!$C:$C,"&lt;="&amp;R$1))</f>
        <v>0</v>
      </c>
      <c r="S3" s="11">
        <f>IF(EOMONTH(DataD0,0)&lt;S$1,"",SUMIFS('Tabela Projeção'!$F:$F,'Tabela Projeção'!$U:$U,$A3,'Tabela Projeção'!$G:$G,$C3,'Tabela Projeção'!$C:$C,"&lt;="&amp;S$1))</f>
        <v>0</v>
      </c>
      <c r="T3" s="11">
        <f>IF(EOMONTH(DataD0,0)&lt;T$1,"",SUMIFS('Tabela Projeção'!$F:$F,'Tabela Projeção'!$U:$U,$A3,'Tabela Projeção'!$G:$G,$C3,'Tabela Projeção'!$C:$C,"&lt;="&amp;T$1))</f>
        <v>0</v>
      </c>
      <c r="U3" s="11">
        <f>IF(EOMONTH(DataD0,0)&lt;U$1,"",SUMIFS('Tabela Projeção'!$F:$F,'Tabela Projeção'!$U:$U,$A3,'Tabela Projeção'!$G:$G,$C3,'Tabela Projeção'!$C:$C,"&lt;="&amp;U$1))</f>
        <v>2280000</v>
      </c>
      <c r="V3" s="11">
        <f>IF(EOMONTH(DataD0,0)&lt;V$1,"",SUMIFS('Tabela Projeção'!$F:$F,'Tabela Projeção'!$U:$U,$A3,'Tabela Projeção'!$G:$G,$C3,'Tabela Projeção'!$C:$C,"&lt;="&amp;V$1))</f>
        <v>2280000</v>
      </c>
      <c r="W3" s="11" t="str">
        <f>IF(EOMONTH(DataD0,0)&lt;W$1,"",SUMIFS('Tabela Projeção'!$F:$F,'Tabela Projeção'!$U:$U,$A3,'Tabela Projeção'!$G:$G,$C3,'Tabela Projeção'!$C:$C,"&lt;="&amp;W$1))</f>
        <v/>
      </c>
      <c r="X3" s="11" t="str">
        <f>IF(EOMONTH(DataD0,0)&lt;X$1,"",SUMIFS('Tabela Projeção'!$F:$F,'Tabela Projeção'!$U:$U,$A3,'Tabela Projeção'!$G:$G,$C3,'Tabela Projeção'!$C:$C,"&lt;="&amp;X$1))</f>
        <v/>
      </c>
      <c r="Y3" s="11" t="str">
        <f>IF(EOMONTH(DataD0,0)&lt;Y$1,"",SUMIFS('Tabela Projeção'!$F:$F,'Tabela Projeção'!$U:$U,$A3,'Tabela Projeção'!$G:$G,$C3,'Tabela Projeção'!$C:$C,"&lt;="&amp;Y$1))</f>
        <v/>
      </c>
      <c r="Z3" s="11" t="str">
        <f>IF(EOMONTH(DataD0,0)&lt;Z$1,"",SUMIFS('Tabela Projeção'!$F:$F,'Tabela Projeção'!$U:$U,$A3,'Tabela Projeção'!$G:$G,$C3,'Tabela Projeção'!$C:$C,"&lt;="&amp;Z$1))</f>
        <v/>
      </c>
      <c r="AA3" s="11" t="str">
        <f>IF(EOMONTH(DataD0,0)&lt;AA$1,"",SUMIFS('Tabela Projeção'!$F:$F,'Tabela Projeção'!$U:$U,$A3,'Tabela Projeção'!$G:$G,$C3,'Tabela Projeção'!$C:$C,"&lt;="&amp;AA$1))</f>
        <v/>
      </c>
      <c r="AB3" s="11" t="str">
        <f>IF(EOMONTH(DataD0,0)&lt;AB$1,"",SUMIFS('Tabela Projeção'!$F:$F,'Tabela Projeção'!$U:$U,$A3,'Tabela Projeção'!$G:$G,$C3,'Tabela Projeção'!$C:$C,"&lt;="&amp;AB$1))</f>
        <v/>
      </c>
      <c r="AC3" s="11" t="str">
        <f>IF(EOMONTH(DataD0,0)&lt;AC$1,"",SUMIFS('Tabela Projeção'!$F:$F,'Tabela Projeção'!$U:$U,$A3,'Tabela Projeção'!$G:$G,$C3,'Tabela Projeção'!$C:$C,"&lt;="&amp;AC$1))</f>
        <v/>
      </c>
      <c r="AD3" s="11" t="str">
        <f>IF(EOMONTH(DataD0,0)&lt;AD$1,"",SUMIFS('Tabela Projeção'!$F:$F,'Tabela Projeção'!$U:$U,$A3,'Tabela Projeção'!$G:$G,$C3,'Tabela Projeção'!$C:$C,"&lt;="&amp;AD$1))</f>
        <v/>
      </c>
      <c r="AE3" s="11" t="str">
        <f>IF(EOMONTH(DataD0,0)&lt;AE$1,"",SUMIFS('Tabela Projeção'!$F:$F,'Tabela Projeção'!$U:$U,$A3,'Tabela Projeção'!$G:$G,$C3,'Tabela Projeção'!$C:$C,"&lt;="&amp;AE$1))</f>
        <v/>
      </c>
      <c r="AF3" s="11" t="str">
        <f>IF(EOMONTH(DataD0,0)&lt;AF$1,"",SUMIFS('Tabela Projeção'!$F:$F,'Tabela Projeção'!$U:$U,$A3,'Tabela Projeção'!$G:$G,$C3,'Tabela Projeção'!$C:$C,"&lt;="&amp;AF$1))</f>
        <v/>
      </c>
      <c r="AG3" s="11" t="str">
        <f>IF(EOMONTH(DataD0,0)&lt;AG$1,"",SUMIFS('Tabela Projeção'!$F:$F,'Tabela Projeção'!$U:$U,$A3,'Tabela Projeção'!$G:$G,$C3,'Tabela Projeção'!$C:$C,"&lt;="&amp;AG$1))</f>
        <v/>
      </c>
      <c r="AH3" s="11" t="str">
        <f>IF(EOMONTH(DataD0,0)&lt;AH$1,"",SUMIFS('Tabela Projeção'!$F:$F,'Tabela Projeção'!$U:$U,$A3,'Tabela Projeção'!$G:$G,$C3,'Tabela Projeção'!$C:$C,"&lt;="&amp;AH$1))</f>
        <v/>
      </c>
      <c r="AI3" s="11" t="str">
        <f>IF(EOMONTH(DataD0,0)&lt;AI$1,"",SUMIFS('Tabela Projeção'!$F:$F,'Tabela Projeção'!$U:$U,$A3,'Tabela Projeção'!$G:$G,$C3,'Tabela Projeção'!$C:$C,"&lt;="&amp;AI$1))</f>
        <v/>
      </c>
      <c r="AJ3" s="11" t="str">
        <f>IF(EOMONTH(DataD0,0)&lt;AJ$1,"",SUMIFS('Tabela Projeção'!$F:$F,'Tabela Projeção'!$U:$U,$A3,'Tabela Projeção'!$G:$G,$C3,'Tabela Projeção'!$C:$C,"&lt;="&amp;AJ$1))</f>
        <v/>
      </c>
      <c r="AK3" s="11" t="str">
        <f>IF(EOMONTH(DataD0,0)&lt;AK$1,"",SUMIFS('Tabela Projeção'!$F:$F,'Tabela Projeção'!$U:$U,$A3,'Tabela Projeção'!$G:$G,$C3,'Tabela Projeção'!$C:$C,"&lt;="&amp;AK$1))</f>
        <v/>
      </c>
      <c r="AL3" s="11" t="str">
        <f>IF(EOMONTH(DataD0,0)&lt;AL$1,"",SUMIFS('Tabela Projeção'!$F:$F,'Tabela Projeção'!$U:$U,$A3,'Tabela Projeção'!$G:$G,$C3,'Tabela Projeção'!$C:$C,"&lt;="&amp;AL$1))</f>
        <v/>
      </c>
      <c r="AM3" s="11" t="str">
        <f>IF(EOMONTH(DataD0,0)&lt;AM$1,"",SUMIFS('Tabela Projeção'!$F:$F,'Tabela Projeção'!$U:$U,$A3,'Tabela Projeção'!$G:$G,$C3,'Tabela Projeção'!$C:$C,"&lt;="&amp;AM$1))</f>
        <v/>
      </c>
      <c r="AN3" s="11" t="str">
        <f>IF(EOMONTH(DataD0,0)&lt;AN$1,"",SUMIFS('Tabela Projeção'!$F:$F,'Tabela Projeção'!$U:$U,$A3,'Tabela Projeção'!$G:$G,$C3,'Tabela Projeção'!$C:$C,"&lt;="&amp;AN$1))</f>
        <v/>
      </c>
      <c r="AO3" s="11" t="str">
        <f>IF(EOMONTH(DataD0,0)&lt;AO$1,"",SUMIFS('Tabela Projeção'!$F:$F,'Tabela Projeção'!$U:$U,$A3,'Tabela Projeção'!$G:$G,$C3,'Tabela Projeção'!$C:$C,"&lt;="&amp;AO$1))</f>
        <v/>
      </c>
      <c r="AP3" s="11" t="str">
        <f>IF(EOMONTH(DataD0,0)&lt;AP$1,"",SUMIFS('Tabela Projeção'!$F:$F,'Tabela Projeção'!$U:$U,$A3,'Tabela Projeção'!$G:$G,$C3,'Tabela Projeção'!$C:$C,"&lt;="&amp;AP$1))</f>
        <v/>
      </c>
    </row>
    <row r="4" spans="1:42" x14ac:dyDescent="0.2">
      <c r="A4" s="8" t="s">
        <v>46</v>
      </c>
      <c r="B4" s="8" t="s">
        <v>42</v>
      </c>
      <c r="C4" s="9" t="s">
        <v>43</v>
      </c>
      <c r="D4" s="9" t="str">
        <f>VLOOKUP(C4,[1]Cotações!$R:$S,2,0)</f>
        <v>BRL</v>
      </c>
      <c r="E4" s="10">
        <f t="shared" si="1"/>
        <v>61960.510000000009</v>
      </c>
      <c r="F4" s="11">
        <f>IF(EOMONTH(DataD0,0)&lt;F$1,"",SUMIFS('Tabela Projeção'!$F:$F,'Tabela Projeção'!$U:$U,$A4,'Tabela Projeção'!$G:$G,$C4,'Tabela Projeção'!$C:$C,"&lt;="&amp;F$1))</f>
        <v>0</v>
      </c>
      <c r="G4" s="11">
        <f>IF(EOMONTH(DataD0,0)&lt;G$1,"",SUMIFS('Tabela Projeção'!$F:$F,'Tabela Projeção'!$U:$U,$A4,'Tabela Projeção'!$G:$G,$C4,'Tabela Projeção'!$C:$C,"&lt;="&amp;G$1))</f>
        <v>0</v>
      </c>
      <c r="H4" s="11">
        <f>IF(EOMONTH(DataD0,0)&lt;H$1,"",SUMIFS('Tabela Projeção'!$F:$F,'Tabela Projeção'!$U:$U,$A4,'Tabela Projeção'!$G:$G,$C4,'Tabela Projeção'!$C:$C,"&lt;="&amp;H$1))</f>
        <v>0</v>
      </c>
      <c r="I4" s="11">
        <f>IF(EOMONTH(DataD0,0)&lt;I$1,"",SUMIFS('Tabela Projeção'!$F:$F,'Tabela Projeção'!$U:$U,$A4,'Tabela Projeção'!$G:$G,$C4,'Tabela Projeção'!$C:$C,"&lt;="&amp;I$1))</f>
        <v>0</v>
      </c>
      <c r="J4" s="11">
        <f>IF(EOMONTH(DataD0,0)&lt;J$1,"",SUMIFS('Tabela Projeção'!$F:$F,'Tabela Projeção'!$U:$U,$A4,'Tabela Projeção'!$G:$G,$C4,'Tabela Projeção'!$C:$C,"&lt;="&amp;J$1))</f>
        <v>0</v>
      </c>
      <c r="K4" s="11">
        <f>IF(EOMONTH(DataD0,0)&lt;K$1,"",SUMIFS('Tabela Projeção'!$F:$F,'Tabela Projeção'!$U:$U,$A4,'Tabela Projeção'!$G:$G,$C4,'Tabela Projeção'!$C:$C,"&lt;="&amp;K$1))</f>
        <v>0</v>
      </c>
      <c r="L4" s="11">
        <f>IF(EOMONTH(DataD0,0)&lt;L$1,"",SUMIFS('Tabela Projeção'!$F:$F,'Tabela Projeção'!$U:$U,$A4,'Tabela Projeção'!$G:$G,$C4,'Tabela Projeção'!$C:$C,"&lt;="&amp;L$1))</f>
        <v>0</v>
      </c>
      <c r="M4" s="11">
        <f>IF(EOMONTH(DataD0,0)&lt;M$1,"",SUMIFS('Tabela Projeção'!$F:$F,'Tabela Projeção'!$U:$U,$A4,'Tabela Projeção'!$G:$G,$C4,'Tabela Projeção'!$C:$C,"&lt;="&amp;M$1))</f>
        <v>300000</v>
      </c>
      <c r="N4" s="11">
        <f>IF(EOMONTH(DataD0,0)&lt;N$1,"",SUMIFS('Tabela Projeção'!$F:$F,'Tabela Projeção'!$U:$U,$A4,'Tabela Projeção'!$G:$G,$C4,'Tabela Projeção'!$C:$C,"&lt;="&amp;N$1))</f>
        <v>129413.84999999998</v>
      </c>
      <c r="O4" s="11">
        <f>IF(EOMONTH(DataD0,0)&lt;O$1,"",SUMIFS('Tabela Projeção'!$F:$F,'Tabela Projeção'!$U:$U,$A4,'Tabela Projeção'!$G:$G,$C4,'Tabela Projeção'!$C:$C,"&lt;="&amp;O$1))</f>
        <v>60000</v>
      </c>
      <c r="P4" s="11">
        <f>IF(EOMONTH(DataD0,0)&lt;P$1,"",SUMIFS('Tabela Projeção'!$F:$F,'Tabela Projeção'!$U:$U,$A4,'Tabela Projeção'!$G:$G,$C4,'Tabela Projeção'!$C:$C,"&lt;="&amp;P$1))</f>
        <v>346000</v>
      </c>
      <c r="Q4" s="11">
        <f>IF(EOMONTH(DataD0,0)&lt;Q$1,"",SUMIFS('Tabela Projeção'!$F:$F,'Tabela Projeção'!$U:$U,$A4,'Tabela Projeção'!$G:$G,$C4,'Tabela Projeção'!$C:$C,"&lt;="&amp;Q$1))</f>
        <v>346000</v>
      </c>
      <c r="R4" s="11">
        <f>IF(EOMONTH(DataD0,0)&lt;R$1,"",SUMIFS('Tabela Projeção'!$F:$F,'Tabela Projeção'!$U:$U,$A4,'Tabela Projeção'!$G:$G,$C4,'Tabela Projeção'!$C:$C,"&lt;="&amp;R$1))</f>
        <v>350500</v>
      </c>
      <c r="S4" s="11">
        <f>IF(EOMONTH(DataD0,0)&lt;S$1,"",SUMIFS('Tabela Projeção'!$F:$F,'Tabela Projeção'!$U:$U,$A4,'Tabela Projeção'!$G:$G,$C4,'Tabela Projeção'!$C:$C,"&lt;="&amp;S$1))</f>
        <v>350326.24</v>
      </c>
      <c r="T4" s="11">
        <f>IF(EOMONTH(DataD0,0)&lt;T$1,"",SUMIFS('Tabela Projeção'!$F:$F,'Tabela Projeção'!$U:$U,$A4,'Tabela Projeção'!$G:$G,$C4,'Tabela Projeção'!$C:$C,"&lt;="&amp;T$1))</f>
        <v>126826.74999999994</v>
      </c>
      <c r="U4" s="11">
        <f>IF(EOMONTH(DataD0,0)&lt;U$1,"",SUMIFS('Tabela Projeção'!$F:$F,'Tabela Projeção'!$U:$U,$A4,'Tabela Projeção'!$G:$G,$C4,'Tabela Projeção'!$C:$C,"&lt;="&amp;U$1))</f>
        <v>61960.510000000009</v>
      </c>
      <c r="V4" s="11">
        <f>IF(EOMONTH(DataD0,0)&lt;V$1,"",SUMIFS('Tabela Projeção'!$F:$F,'Tabela Projeção'!$U:$U,$A4,'Tabela Projeção'!$G:$G,$C4,'Tabela Projeção'!$C:$C,"&lt;="&amp;V$1))</f>
        <v>61960.510000000009</v>
      </c>
      <c r="W4" s="11" t="str">
        <f>IF(EOMONTH(DataD0,0)&lt;W$1,"",SUMIFS('Tabela Projeção'!$F:$F,'Tabela Projeção'!$U:$U,$A4,'Tabela Projeção'!$G:$G,$C4,'Tabela Projeção'!$C:$C,"&lt;="&amp;W$1))</f>
        <v/>
      </c>
      <c r="X4" s="11" t="str">
        <f>IF(EOMONTH(DataD0,0)&lt;X$1,"",SUMIFS('Tabela Projeção'!$F:$F,'Tabela Projeção'!$U:$U,$A4,'Tabela Projeção'!$G:$G,$C4,'Tabela Projeção'!$C:$C,"&lt;="&amp;X$1))</f>
        <v/>
      </c>
      <c r="Y4" s="11" t="str">
        <f>IF(EOMONTH(DataD0,0)&lt;Y$1,"",SUMIFS('Tabela Projeção'!$F:$F,'Tabela Projeção'!$U:$U,$A4,'Tabela Projeção'!$G:$G,$C4,'Tabela Projeção'!$C:$C,"&lt;="&amp;Y$1))</f>
        <v/>
      </c>
      <c r="Z4" s="11" t="str">
        <f>IF(EOMONTH(DataD0,0)&lt;Z$1,"",SUMIFS('Tabela Projeção'!$F:$F,'Tabela Projeção'!$U:$U,$A4,'Tabela Projeção'!$G:$G,$C4,'Tabela Projeção'!$C:$C,"&lt;="&amp;Z$1))</f>
        <v/>
      </c>
      <c r="AA4" s="11" t="str">
        <f>IF(EOMONTH(DataD0,0)&lt;AA$1,"",SUMIFS('Tabela Projeção'!$F:$F,'Tabela Projeção'!$U:$U,$A4,'Tabela Projeção'!$G:$G,$C4,'Tabela Projeção'!$C:$C,"&lt;="&amp;AA$1))</f>
        <v/>
      </c>
      <c r="AB4" s="11" t="str">
        <f>IF(EOMONTH(DataD0,0)&lt;AB$1,"",SUMIFS('Tabela Projeção'!$F:$F,'Tabela Projeção'!$U:$U,$A4,'Tabela Projeção'!$G:$G,$C4,'Tabela Projeção'!$C:$C,"&lt;="&amp;AB$1))</f>
        <v/>
      </c>
      <c r="AC4" s="11" t="str">
        <f>IF(EOMONTH(DataD0,0)&lt;AC$1,"",SUMIFS('Tabela Projeção'!$F:$F,'Tabela Projeção'!$U:$U,$A4,'Tabela Projeção'!$G:$G,$C4,'Tabela Projeção'!$C:$C,"&lt;="&amp;AC$1))</f>
        <v/>
      </c>
      <c r="AD4" s="11" t="str">
        <f>IF(EOMONTH(DataD0,0)&lt;AD$1,"",SUMIFS('Tabela Projeção'!$F:$F,'Tabela Projeção'!$U:$U,$A4,'Tabela Projeção'!$G:$G,$C4,'Tabela Projeção'!$C:$C,"&lt;="&amp;AD$1))</f>
        <v/>
      </c>
      <c r="AE4" s="11" t="str">
        <f>IF(EOMONTH(DataD0,0)&lt;AE$1,"",SUMIFS('Tabela Projeção'!$F:$F,'Tabela Projeção'!$U:$U,$A4,'Tabela Projeção'!$G:$G,$C4,'Tabela Projeção'!$C:$C,"&lt;="&amp;AE$1))</f>
        <v/>
      </c>
      <c r="AF4" s="11" t="str">
        <f>IF(EOMONTH(DataD0,0)&lt;AF$1,"",SUMIFS('Tabela Projeção'!$F:$F,'Tabela Projeção'!$U:$U,$A4,'Tabela Projeção'!$G:$G,$C4,'Tabela Projeção'!$C:$C,"&lt;="&amp;AF$1))</f>
        <v/>
      </c>
      <c r="AG4" s="11" t="str">
        <f>IF(EOMONTH(DataD0,0)&lt;AG$1,"",SUMIFS('Tabela Projeção'!$F:$F,'Tabela Projeção'!$U:$U,$A4,'Tabela Projeção'!$G:$G,$C4,'Tabela Projeção'!$C:$C,"&lt;="&amp;AG$1))</f>
        <v/>
      </c>
      <c r="AH4" s="11" t="str">
        <f>IF(EOMONTH(DataD0,0)&lt;AH$1,"",SUMIFS('Tabela Projeção'!$F:$F,'Tabela Projeção'!$U:$U,$A4,'Tabela Projeção'!$G:$G,$C4,'Tabela Projeção'!$C:$C,"&lt;="&amp;AH$1))</f>
        <v/>
      </c>
      <c r="AI4" s="11" t="str">
        <f>IF(EOMONTH(DataD0,0)&lt;AI$1,"",SUMIFS('Tabela Projeção'!$F:$F,'Tabela Projeção'!$U:$U,$A4,'Tabela Projeção'!$G:$G,$C4,'Tabela Projeção'!$C:$C,"&lt;="&amp;AI$1))</f>
        <v/>
      </c>
      <c r="AJ4" s="11" t="str">
        <f>IF(EOMONTH(DataD0,0)&lt;AJ$1,"",SUMIFS('Tabela Projeção'!$F:$F,'Tabela Projeção'!$U:$U,$A4,'Tabela Projeção'!$G:$G,$C4,'Tabela Projeção'!$C:$C,"&lt;="&amp;AJ$1))</f>
        <v/>
      </c>
      <c r="AK4" s="11" t="str">
        <f>IF(EOMONTH(DataD0,0)&lt;AK$1,"",SUMIFS('Tabela Projeção'!$F:$F,'Tabela Projeção'!$U:$U,$A4,'Tabela Projeção'!$G:$G,$C4,'Tabela Projeção'!$C:$C,"&lt;="&amp;AK$1))</f>
        <v/>
      </c>
      <c r="AL4" s="11" t="str">
        <f>IF(EOMONTH(DataD0,0)&lt;AL$1,"",SUMIFS('Tabela Projeção'!$F:$F,'Tabela Projeção'!$U:$U,$A4,'Tabela Projeção'!$G:$G,$C4,'Tabela Projeção'!$C:$C,"&lt;="&amp;AL$1))</f>
        <v/>
      </c>
      <c r="AM4" s="11" t="str">
        <f>IF(EOMONTH(DataD0,0)&lt;AM$1,"",SUMIFS('Tabela Projeção'!$F:$F,'Tabela Projeção'!$U:$U,$A4,'Tabela Projeção'!$G:$G,$C4,'Tabela Projeção'!$C:$C,"&lt;="&amp;AM$1))</f>
        <v/>
      </c>
      <c r="AN4" s="11" t="str">
        <f>IF(EOMONTH(DataD0,0)&lt;AN$1,"",SUMIFS('Tabela Projeção'!$F:$F,'Tabela Projeção'!$U:$U,$A4,'Tabela Projeção'!$G:$G,$C4,'Tabela Projeção'!$C:$C,"&lt;="&amp;AN$1))</f>
        <v/>
      </c>
      <c r="AO4" s="11" t="str">
        <f>IF(EOMONTH(DataD0,0)&lt;AO$1,"",SUMIFS('Tabela Projeção'!$F:$F,'Tabela Projeção'!$U:$U,$A4,'Tabela Projeção'!$G:$G,$C4,'Tabela Projeção'!$C:$C,"&lt;="&amp;AO$1))</f>
        <v/>
      </c>
      <c r="AP4" s="11" t="str">
        <f>IF(EOMONTH(DataD0,0)&lt;AP$1,"",SUMIFS('Tabela Projeção'!$F:$F,'Tabela Projeção'!$U:$U,$A4,'Tabela Projeção'!$G:$G,$C4,'Tabela Projeção'!$C:$C,"&lt;="&amp;AP$1))</f>
        <v/>
      </c>
    </row>
    <row r="5" spans="1:42" x14ac:dyDescent="0.2">
      <c r="A5" s="8" t="s">
        <v>47</v>
      </c>
      <c r="B5" s="8" t="s">
        <v>48</v>
      </c>
      <c r="C5" s="9" t="s">
        <v>43</v>
      </c>
      <c r="D5" s="9" t="str">
        <f>VLOOKUP(C5,[1]Cotações!$R:$S,2,0)</f>
        <v>BRL</v>
      </c>
      <c r="E5" s="10">
        <f t="shared" si="1"/>
        <v>4140.2900000000373</v>
      </c>
      <c r="F5" s="11">
        <f>IF(EOMONTH(DataD0,0)&lt;F$1,"",SUMIFS('Tabela Projeção'!$F:$F,'Tabela Projeção'!$U:$U,$A5,'Tabela Projeção'!$G:$G,$C5,'Tabela Projeção'!$C:$C,"&lt;="&amp;F$1))</f>
        <v>0</v>
      </c>
      <c r="G5" s="11">
        <f>IF(EOMONTH(DataD0,0)&lt;G$1,"",SUMIFS('Tabela Projeção'!$F:$F,'Tabela Projeção'!$U:$U,$A5,'Tabela Projeção'!$G:$G,$C5,'Tabela Projeção'!$C:$C,"&lt;="&amp;G$1))</f>
        <v>0</v>
      </c>
      <c r="H5" s="11">
        <f>IF(EOMONTH(DataD0,0)&lt;H$1,"",SUMIFS('Tabela Projeção'!$F:$F,'Tabela Projeção'!$U:$U,$A5,'Tabela Projeção'!$G:$G,$C5,'Tabela Projeção'!$C:$C,"&lt;="&amp;H$1))</f>
        <v>0</v>
      </c>
      <c r="I5" s="11">
        <f>IF(EOMONTH(DataD0,0)&lt;I$1,"",SUMIFS('Tabela Projeção'!$F:$F,'Tabela Projeção'!$U:$U,$A5,'Tabela Projeção'!$G:$G,$C5,'Tabela Projeção'!$C:$C,"&lt;="&amp;I$1))</f>
        <v>0</v>
      </c>
      <c r="J5" s="11">
        <f>IF(EOMONTH(DataD0,0)&lt;J$1,"",SUMIFS('Tabela Projeção'!$F:$F,'Tabela Projeção'!$U:$U,$A5,'Tabela Projeção'!$G:$G,$C5,'Tabela Projeção'!$C:$C,"&lt;="&amp;J$1))</f>
        <v>0</v>
      </c>
      <c r="K5" s="11">
        <f>IF(EOMONTH(DataD0,0)&lt;K$1,"",SUMIFS('Tabela Projeção'!$F:$F,'Tabela Projeção'!$U:$U,$A5,'Tabela Projeção'!$G:$G,$C5,'Tabela Projeção'!$C:$C,"&lt;="&amp;K$1))</f>
        <v>0</v>
      </c>
      <c r="L5" s="11">
        <f>IF(EOMONTH(DataD0,0)&lt;L$1,"",SUMIFS('Tabela Projeção'!$F:$F,'Tabela Projeção'!$U:$U,$A5,'Tabela Projeção'!$G:$G,$C5,'Tabela Projeção'!$C:$C,"&lt;="&amp;L$1))</f>
        <v>0</v>
      </c>
      <c r="M5" s="11">
        <f>IF(EOMONTH(DataD0,0)&lt;M$1,"",SUMIFS('Tabela Projeção'!$F:$F,'Tabela Projeção'!$U:$U,$A5,'Tabela Projeção'!$G:$G,$C5,'Tabela Projeção'!$C:$C,"&lt;="&amp;M$1))</f>
        <v>0</v>
      </c>
      <c r="N5" s="11">
        <f>IF(EOMONTH(DataD0,0)&lt;N$1,"",SUMIFS('Tabela Projeção'!$F:$F,'Tabela Projeção'!$U:$U,$A5,'Tabela Projeção'!$G:$G,$C5,'Tabela Projeção'!$C:$C,"&lt;="&amp;N$1))</f>
        <v>0</v>
      </c>
      <c r="O5" s="11">
        <f>IF(EOMONTH(DataD0,0)&lt;O$1,"",SUMIFS('Tabela Projeção'!$F:$F,'Tabela Projeção'!$U:$U,$A5,'Tabela Projeção'!$G:$G,$C5,'Tabela Projeção'!$C:$C,"&lt;="&amp;O$1))</f>
        <v>0</v>
      </c>
      <c r="P5" s="11">
        <f>IF(EOMONTH(DataD0,0)&lt;P$1,"",SUMIFS('Tabela Projeção'!$F:$F,'Tabela Projeção'!$U:$U,$A5,'Tabela Projeção'!$G:$G,$C5,'Tabela Projeção'!$C:$C,"&lt;="&amp;P$1))</f>
        <v>0</v>
      </c>
      <c r="Q5" s="11">
        <f>IF(EOMONTH(DataD0,0)&lt;Q$1,"",SUMIFS('Tabela Projeção'!$F:$F,'Tabela Projeção'!$U:$U,$A5,'Tabela Projeção'!$G:$G,$C5,'Tabela Projeção'!$C:$C,"&lt;="&amp;Q$1))</f>
        <v>0</v>
      </c>
      <c r="R5" s="11">
        <f>IF(EOMONTH(DataD0,0)&lt;R$1,"",SUMIFS('Tabela Projeção'!$F:$F,'Tabela Projeção'!$U:$U,$A5,'Tabela Projeção'!$G:$G,$C5,'Tabela Projeção'!$C:$C,"&lt;="&amp;R$1))</f>
        <v>0</v>
      </c>
      <c r="S5" s="11">
        <f>IF(EOMONTH(DataD0,0)&lt;S$1,"",SUMIFS('Tabela Projeção'!$F:$F,'Tabela Projeção'!$U:$U,$A5,'Tabela Projeção'!$G:$G,$C5,'Tabela Projeção'!$C:$C,"&lt;="&amp;S$1))</f>
        <v>0</v>
      </c>
      <c r="T5" s="11">
        <f>IF(EOMONTH(DataD0,0)&lt;T$1,"",SUMIFS('Tabela Projeção'!$F:$F,'Tabela Projeção'!$U:$U,$A5,'Tabela Projeção'!$G:$G,$C5,'Tabela Projeção'!$C:$C,"&lt;="&amp;T$1))</f>
        <v>0</v>
      </c>
      <c r="U5" s="11">
        <f>IF(EOMONTH(DataD0,0)&lt;U$1,"",SUMIFS('Tabela Projeção'!$F:$F,'Tabela Projeção'!$U:$U,$A5,'Tabela Projeção'!$G:$G,$C5,'Tabela Projeção'!$C:$C,"&lt;="&amp;U$1))</f>
        <v>4140.2900000000373</v>
      </c>
      <c r="V5" s="11">
        <f>IF(EOMONTH(DataD0,0)&lt;V$1,"",SUMIFS('Tabela Projeção'!$F:$F,'Tabela Projeção'!$U:$U,$A5,'Tabela Projeção'!$G:$G,$C5,'Tabela Projeção'!$C:$C,"&lt;="&amp;V$1))</f>
        <v>4140.2900000000373</v>
      </c>
      <c r="W5" s="11" t="str">
        <f>IF(EOMONTH(DataD0,0)&lt;W$1,"",SUMIFS('Tabela Projeção'!$F:$F,'Tabela Projeção'!$U:$U,$A5,'Tabela Projeção'!$G:$G,$C5,'Tabela Projeção'!$C:$C,"&lt;="&amp;W$1))</f>
        <v/>
      </c>
      <c r="X5" s="11" t="str">
        <f>IF(EOMONTH(DataD0,0)&lt;X$1,"",SUMIFS('Tabela Projeção'!$F:$F,'Tabela Projeção'!$U:$U,$A5,'Tabela Projeção'!$G:$G,$C5,'Tabela Projeção'!$C:$C,"&lt;="&amp;X$1))</f>
        <v/>
      </c>
      <c r="Y5" s="11" t="str">
        <f>IF(EOMONTH(DataD0,0)&lt;Y$1,"",SUMIFS('Tabela Projeção'!$F:$F,'Tabela Projeção'!$U:$U,$A5,'Tabela Projeção'!$G:$G,$C5,'Tabela Projeção'!$C:$C,"&lt;="&amp;Y$1))</f>
        <v/>
      </c>
      <c r="Z5" s="11" t="str">
        <f>IF(EOMONTH(DataD0,0)&lt;Z$1,"",SUMIFS('Tabela Projeção'!$F:$F,'Tabela Projeção'!$U:$U,$A5,'Tabela Projeção'!$G:$G,$C5,'Tabela Projeção'!$C:$C,"&lt;="&amp;Z$1))</f>
        <v/>
      </c>
      <c r="AA5" s="11" t="str">
        <f>IF(EOMONTH(DataD0,0)&lt;AA$1,"",SUMIFS('Tabela Projeção'!$F:$F,'Tabela Projeção'!$U:$U,$A5,'Tabela Projeção'!$G:$G,$C5,'Tabela Projeção'!$C:$C,"&lt;="&amp;AA$1))</f>
        <v/>
      </c>
      <c r="AB5" s="11" t="str">
        <f>IF(EOMONTH(DataD0,0)&lt;AB$1,"",SUMIFS('Tabela Projeção'!$F:$F,'Tabela Projeção'!$U:$U,$A5,'Tabela Projeção'!$G:$G,$C5,'Tabela Projeção'!$C:$C,"&lt;="&amp;AB$1))</f>
        <v/>
      </c>
      <c r="AC5" s="11" t="str">
        <f>IF(EOMONTH(DataD0,0)&lt;AC$1,"",SUMIFS('Tabela Projeção'!$F:$F,'Tabela Projeção'!$U:$U,$A5,'Tabela Projeção'!$G:$G,$C5,'Tabela Projeção'!$C:$C,"&lt;="&amp;AC$1))</f>
        <v/>
      </c>
      <c r="AD5" s="11" t="str">
        <f>IF(EOMONTH(DataD0,0)&lt;AD$1,"",SUMIFS('Tabela Projeção'!$F:$F,'Tabela Projeção'!$U:$U,$A5,'Tabela Projeção'!$G:$G,$C5,'Tabela Projeção'!$C:$C,"&lt;="&amp;AD$1))</f>
        <v/>
      </c>
      <c r="AE5" s="11" t="str">
        <f>IF(EOMONTH(DataD0,0)&lt;AE$1,"",SUMIFS('Tabela Projeção'!$F:$F,'Tabela Projeção'!$U:$U,$A5,'Tabela Projeção'!$G:$G,$C5,'Tabela Projeção'!$C:$C,"&lt;="&amp;AE$1))</f>
        <v/>
      </c>
      <c r="AF5" s="11" t="str">
        <f>IF(EOMONTH(DataD0,0)&lt;AF$1,"",SUMIFS('Tabela Projeção'!$F:$F,'Tabela Projeção'!$U:$U,$A5,'Tabela Projeção'!$G:$G,$C5,'Tabela Projeção'!$C:$C,"&lt;="&amp;AF$1))</f>
        <v/>
      </c>
      <c r="AG5" s="11" t="str">
        <f>IF(EOMONTH(DataD0,0)&lt;AG$1,"",SUMIFS('Tabela Projeção'!$F:$F,'Tabela Projeção'!$U:$U,$A5,'Tabela Projeção'!$G:$G,$C5,'Tabela Projeção'!$C:$C,"&lt;="&amp;AG$1))</f>
        <v/>
      </c>
      <c r="AH5" s="11" t="str">
        <f>IF(EOMONTH(DataD0,0)&lt;AH$1,"",SUMIFS('Tabela Projeção'!$F:$F,'Tabela Projeção'!$U:$U,$A5,'Tabela Projeção'!$G:$G,$C5,'Tabela Projeção'!$C:$C,"&lt;="&amp;AH$1))</f>
        <v/>
      </c>
      <c r="AI5" s="11" t="str">
        <f>IF(EOMONTH(DataD0,0)&lt;AI$1,"",SUMIFS('Tabela Projeção'!$F:$F,'Tabela Projeção'!$U:$U,$A5,'Tabela Projeção'!$G:$G,$C5,'Tabela Projeção'!$C:$C,"&lt;="&amp;AI$1))</f>
        <v/>
      </c>
      <c r="AJ5" s="11" t="str">
        <f>IF(EOMONTH(DataD0,0)&lt;AJ$1,"",SUMIFS('Tabela Projeção'!$F:$F,'Tabela Projeção'!$U:$U,$A5,'Tabela Projeção'!$G:$G,$C5,'Tabela Projeção'!$C:$C,"&lt;="&amp;AJ$1))</f>
        <v/>
      </c>
      <c r="AK5" s="11" t="str">
        <f>IF(EOMONTH(DataD0,0)&lt;AK$1,"",SUMIFS('Tabela Projeção'!$F:$F,'Tabela Projeção'!$U:$U,$A5,'Tabela Projeção'!$G:$G,$C5,'Tabela Projeção'!$C:$C,"&lt;="&amp;AK$1))</f>
        <v/>
      </c>
      <c r="AL5" s="11" t="str">
        <f>IF(EOMONTH(DataD0,0)&lt;AL$1,"",SUMIFS('Tabela Projeção'!$F:$F,'Tabela Projeção'!$U:$U,$A5,'Tabela Projeção'!$G:$G,$C5,'Tabela Projeção'!$C:$C,"&lt;="&amp;AL$1))</f>
        <v/>
      </c>
      <c r="AM5" s="11" t="str">
        <f>IF(EOMONTH(DataD0,0)&lt;AM$1,"",SUMIFS('Tabela Projeção'!$F:$F,'Tabela Projeção'!$U:$U,$A5,'Tabela Projeção'!$G:$G,$C5,'Tabela Projeção'!$C:$C,"&lt;="&amp;AM$1))</f>
        <v/>
      </c>
      <c r="AN5" s="11" t="str">
        <f>IF(EOMONTH(DataD0,0)&lt;AN$1,"",SUMIFS('Tabela Projeção'!$F:$F,'Tabela Projeção'!$U:$U,$A5,'Tabela Projeção'!$G:$G,$C5,'Tabela Projeção'!$C:$C,"&lt;="&amp;AN$1))</f>
        <v/>
      </c>
      <c r="AO5" s="11" t="str">
        <f>IF(EOMONTH(DataD0,0)&lt;AO$1,"",SUMIFS('Tabela Projeção'!$F:$F,'Tabela Projeção'!$U:$U,$A5,'Tabela Projeção'!$G:$G,$C5,'Tabela Projeção'!$C:$C,"&lt;="&amp;AO$1))</f>
        <v/>
      </c>
      <c r="AP5" s="11" t="str">
        <f>IF(EOMONTH(DataD0,0)&lt;AP$1,"",SUMIFS('Tabela Projeção'!$F:$F,'Tabela Projeção'!$U:$U,$A5,'Tabela Projeção'!$G:$G,$C5,'Tabela Projeção'!$C:$C,"&lt;="&amp;AP$1))</f>
        <v/>
      </c>
    </row>
    <row r="6" spans="1:42" x14ac:dyDescent="0.2">
      <c r="A6" s="8" t="s">
        <v>49</v>
      </c>
      <c r="B6" s="8" t="s">
        <v>48</v>
      </c>
      <c r="C6" s="9" t="s">
        <v>43</v>
      </c>
      <c r="D6" s="9" t="str">
        <f>VLOOKUP(C6,[1]Cotações!$R:$S,2,0)</f>
        <v>BRL</v>
      </c>
      <c r="E6" s="10">
        <f t="shared" si="1"/>
        <v>3058.4399999999987</v>
      </c>
      <c r="F6" s="11">
        <f>IF(EOMONTH(DataD0,0)&lt;F$1,"",SUMIFS('Tabela Projeção'!$F:$F,'Tabela Projeção'!$U:$U,$A6,'Tabela Projeção'!$G:$G,$C6,'Tabela Projeção'!$C:$C,"&lt;="&amp;F$1))</f>
        <v>0</v>
      </c>
      <c r="G6" s="11">
        <f>IF(EOMONTH(DataD0,0)&lt;G$1,"",SUMIFS('Tabela Projeção'!$F:$F,'Tabela Projeção'!$U:$U,$A6,'Tabela Projeção'!$G:$G,$C6,'Tabela Projeção'!$C:$C,"&lt;="&amp;G$1))</f>
        <v>0</v>
      </c>
      <c r="H6" s="11">
        <f>IF(EOMONTH(DataD0,0)&lt;H$1,"",SUMIFS('Tabela Projeção'!$F:$F,'Tabela Projeção'!$U:$U,$A6,'Tabela Projeção'!$G:$G,$C6,'Tabela Projeção'!$C:$C,"&lt;="&amp;H$1))</f>
        <v>0</v>
      </c>
      <c r="I6" s="11">
        <f>IF(EOMONTH(DataD0,0)&lt;I$1,"",SUMIFS('Tabela Projeção'!$F:$F,'Tabela Projeção'!$U:$U,$A6,'Tabela Projeção'!$G:$G,$C6,'Tabela Projeção'!$C:$C,"&lt;="&amp;I$1))</f>
        <v>0</v>
      </c>
      <c r="J6" s="11">
        <f>IF(EOMONTH(DataD0,0)&lt;J$1,"",SUMIFS('Tabela Projeção'!$F:$F,'Tabela Projeção'!$U:$U,$A6,'Tabela Projeção'!$G:$G,$C6,'Tabela Projeção'!$C:$C,"&lt;="&amp;J$1))</f>
        <v>0</v>
      </c>
      <c r="K6" s="11">
        <f>IF(EOMONTH(DataD0,0)&lt;K$1,"",SUMIFS('Tabela Projeção'!$F:$F,'Tabela Projeção'!$U:$U,$A6,'Tabela Projeção'!$G:$G,$C6,'Tabela Projeção'!$C:$C,"&lt;="&amp;K$1))</f>
        <v>0</v>
      </c>
      <c r="L6" s="11">
        <f>IF(EOMONTH(DataD0,0)&lt;L$1,"",SUMIFS('Tabela Projeção'!$F:$F,'Tabela Projeção'!$U:$U,$A6,'Tabela Projeção'!$G:$G,$C6,'Tabela Projeção'!$C:$C,"&lt;="&amp;L$1))</f>
        <v>0</v>
      </c>
      <c r="M6" s="11">
        <f>IF(EOMONTH(DataD0,0)&lt;M$1,"",SUMIFS('Tabela Projeção'!$F:$F,'Tabela Projeção'!$U:$U,$A6,'Tabela Projeção'!$G:$G,$C6,'Tabela Projeção'!$C:$C,"&lt;="&amp;M$1))</f>
        <v>1210.489999999998</v>
      </c>
      <c r="N6" s="11">
        <f>IF(EOMONTH(DataD0,0)&lt;N$1,"",SUMIFS('Tabela Projeção'!$F:$F,'Tabela Projeção'!$U:$U,$A6,'Tabela Projeção'!$G:$G,$C6,'Tabela Projeção'!$C:$C,"&lt;="&amp;N$1))</f>
        <v>6785.48</v>
      </c>
      <c r="O6" s="11">
        <f>IF(EOMONTH(DataD0,0)&lt;O$1,"",SUMIFS('Tabela Projeção'!$F:$F,'Tabela Projeção'!$U:$U,$A6,'Tabela Projeção'!$G:$G,$C6,'Tabela Projeção'!$C:$C,"&lt;="&amp;O$1))</f>
        <v>677.36000000000058</v>
      </c>
      <c r="P6" s="11">
        <f>IF(EOMONTH(DataD0,0)&lt;P$1,"",SUMIFS('Tabela Projeção'!$F:$F,'Tabela Projeção'!$U:$U,$A6,'Tabela Projeção'!$G:$G,$C6,'Tabela Projeção'!$C:$C,"&lt;="&amp;P$1))</f>
        <v>5501.4599999999991</v>
      </c>
      <c r="Q6" s="11">
        <f>IF(EOMONTH(DataD0,0)&lt;Q$1,"",SUMIFS('Tabela Projeção'!$F:$F,'Tabela Projeção'!$U:$U,$A6,'Tabela Projeção'!$G:$G,$C6,'Tabela Projeção'!$C:$C,"&lt;="&amp;Q$1))</f>
        <v>10592.840000000002</v>
      </c>
      <c r="R6" s="11">
        <f>IF(EOMONTH(DataD0,0)&lt;R$1,"",SUMIFS('Tabela Projeção'!$F:$F,'Tabela Projeção'!$U:$U,$A6,'Tabela Projeção'!$G:$G,$C6,'Tabela Projeção'!$C:$C,"&lt;="&amp;R$1))</f>
        <v>8713.440000000006</v>
      </c>
      <c r="S6" s="11">
        <f>IF(EOMONTH(DataD0,0)&lt;S$1,"",SUMIFS('Tabela Projeção'!$F:$F,'Tabela Projeção'!$U:$U,$A6,'Tabela Projeção'!$G:$G,$C6,'Tabela Projeção'!$C:$C,"&lt;="&amp;S$1))</f>
        <v>5040.559999999994</v>
      </c>
      <c r="T6" s="11">
        <f>IF(EOMONTH(DataD0,0)&lt;T$1,"",SUMIFS('Tabela Projeção'!$F:$F,'Tabela Projeção'!$U:$U,$A6,'Tabela Projeção'!$G:$G,$C6,'Tabela Projeção'!$C:$C,"&lt;="&amp;T$1))</f>
        <v>1707.8100000000013</v>
      </c>
      <c r="U6" s="11">
        <f>IF(EOMONTH(DataD0,0)&lt;U$1,"",SUMIFS('Tabela Projeção'!$F:$F,'Tabela Projeção'!$U:$U,$A6,'Tabela Projeção'!$G:$G,$C6,'Tabela Projeção'!$C:$C,"&lt;="&amp;U$1))</f>
        <v>300.00000000000364</v>
      </c>
      <c r="V6" s="11">
        <f>IF(EOMONTH(DataD0,0)&lt;V$1,"",SUMIFS('Tabela Projeção'!$F:$F,'Tabela Projeção'!$U:$U,$A6,'Tabela Projeção'!$G:$G,$C6,'Tabela Projeção'!$C:$C,"&lt;="&amp;V$1))</f>
        <v>3058.4399999999987</v>
      </c>
      <c r="W6" s="11" t="str">
        <f>IF(EOMONTH(DataD0,0)&lt;W$1,"",SUMIFS('Tabela Projeção'!$F:$F,'Tabela Projeção'!$U:$U,$A6,'Tabela Projeção'!$G:$G,$C6,'Tabela Projeção'!$C:$C,"&lt;="&amp;W$1))</f>
        <v/>
      </c>
      <c r="X6" s="11" t="str">
        <f>IF(EOMONTH(DataD0,0)&lt;X$1,"",SUMIFS('Tabela Projeção'!$F:$F,'Tabela Projeção'!$U:$U,$A6,'Tabela Projeção'!$G:$G,$C6,'Tabela Projeção'!$C:$C,"&lt;="&amp;X$1))</f>
        <v/>
      </c>
      <c r="Y6" s="11" t="str">
        <f>IF(EOMONTH(DataD0,0)&lt;Y$1,"",SUMIFS('Tabela Projeção'!$F:$F,'Tabela Projeção'!$U:$U,$A6,'Tabela Projeção'!$G:$G,$C6,'Tabela Projeção'!$C:$C,"&lt;="&amp;Y$1))</f>
        <v/>
      </c>
      <c r="Z6" s="11" t="str">
        <f>IF(EOMONTH(DataD0,0)&lt;Z$1,"",SUMIFS('Tabela Projeção'!$F:$F,'Tabela Projeção'!$U:$U,$A6,'Tabela Projeção'!$G:$G,$C6,'Tabela Projeção'!$C:$C,"&lt;="&amp;Z$1))</f>
        <v/>
      </c>
      <c r="AA6" s="11" t="str">
        <f>IF(EOMONTH(DataD0,0)&lt;AA$1,"",SUMIFS('Tabela Projeção'!$F:$F,'Tabela Projeção'!$U:$U,$A6,'Tabela Projeção'!$G:$G,$C6,'Tabela Projeção'!$C:$C,"&lt;="&amp;AA$1))</f>
        <v/>
      </c>
      <c r="AB6" s="11" t="str">
        <f>IF(EOMONTH(DataD0,0)&lt;AB$1,"",SUMIFS('Tabela Projeção'!$F:$F,'Tabela Projeção'!$U:$U,$A6,'Tabela Projeção'!$G:$G,$C6,'Tabela Projeção'!$C:$C,"&lt;="&amp;AB$1))</f>
        <v/>
      </c>
      <c r="AC6" s="11" t="str">
        <f>IF(EOMONTH(DataD0,0)&lt;AC$1,"",SUMIFS('Tabela Projeção'!$F:$F,'Tabela Projeção'!$U:$U,$A6,'Tabela Projeção'!$G:$G,$C6,'Tabela Projeção'!$C:$C,"&lt;="&amp;AC$1))</f>
        <v/>
      </c>
      <c r="AD6" s="11" t="str">
        <f>IF(EOMONTH(DataD0,0)&lt;AD$1,"",SUMIFS('Tabela Projeção'!$F:$F,'Tabela Projeção'!$U:$U,$A6,'Tabela Projeção'!$G:$G,$C6,'Tabela Projeção'!$C:$C,"&lt;="&amp;AD$1))</f>
        <v/>
      </c>
      <c r="AE6" s="11" t="str">
        <f>IF(EOMONTH(DataD0,0)&lt;AE$1,"",SUMIFS('Tabela Projeção'!$F:$F,'Tabela Projeção'!$U:$U,$A6,'Tabela Projeção'!$G:$G,$C6,'Tabela Projeção'!$C:$C,"&lt;="&amp;AE$1))</f>
        <v/>
      </c>
      <c r="AF6" s="11" t="str">
        <f>IF(EOMONTH(DataD0,0)&lt;AF$1,"",SUMIFS('Tabela Projeção'!$F:$F,'Tabela Projeção'!$U:$U,$A6,'Tabela Projeção'!$G:$G,$C6,'Tabela Projeção'!$C:$C,"&lt;="&amp;AF$1))</f>
        <v/>
      </c>
      <c r="AG6" s="11" t="str">
        <f>IF(EOMONTH(DataD0,0)&lt;AG$1,"",SUMIFS('Tabela Projeção'!$F:$F,'Tabela Projeção'!$U:$U,$A6,'Tabela Projeção'!$G:$G,$C6,'Tabela Projeção'!$C:$C,"&lt;="&amp;AG$1))</f>
        <v/>
      </c>
      <c r="AH6" s="11" t="str">
        <f>IF(EOMONTH(DataD0,0)&lt;AH$1,"",SUMIFS('Tabela Projeção'!$F:$F,'Tabela Projeção'!$U:$U,$A6,'Tabela Projeção'!$G:$G,$C6,'Tabela Projeção'!$C:$C,"&lt;="&amp;AH$1))</f>
        <v/>
      </c>
      <c r="AI6" s="11" t="str">
        <f>IF(EOMONTH(DataD0,0)&lt;AI$1,"",SUMIFS('Tabela Projeção'!$F:$F,'Tabela Projeção'!$U:$U,$A6,'Tabela Projeção'!$G:$G,$C6,'Tabela Projeção'!$C:$C,"&lt;="&amp;AI$1))</f>
        <v/>
      </c>
      <c r="AJ6" s="11" t="str">
        <f>IF(EOMONTH(DataD0,0)&lt;AJ$1,"",SUMIFS('Tabela Projeção'!$F:$F,'Tabela Projeção'!$U:$U,$A6,'Tabela Projeção'!$G:$G,$C6,'Tabela Projeção'!$C:$C,"&lt;="&amp;AJ$1))</f>
        <v/>
      </c>
      <c r="AK6" s="11" t="str">
        <f>IF(EOMONTH(DataD0,0)&lt;AK$1,"",SUMIFS('Tabela Projeção'!$F:$F,'Tabela Projeção'!$U:$U,$A6,'Tabela Projeção'!$G:$G,$C6,'Tabela Projeção'!$C:$C,"&lt;="&amp;AK$1))</f>
        <v/>
      </c>
      <c r="AL6" s="11" t="str">
        <f>IF(EOMONTH(DataD0,0)&lt;AL$1,"",SUMIFS('Tabela Projeção'!$F:$F,'Tabela Projeção'!$U:$U,$A6,'Tabela Projeção'!$G:$G,$C6,'Tabela Projeção'!$C:$C,"&lt;="&amp;AL$1))</f>
        <v/>
      </c>
      <c r="AM6" s="11" t="str">
        <f>IF(EOMONTH(DataD0,0)&lt;AM$1,"",SUMIFS('Tabela Projeção'!$F:$F,'Tabela Projeção'!$U:$U,$A6,'Tabela Projeção'!$G:$G,$C6,'Tabela Projeção'!$C:$C,"&lt;="&amp;AM$1))</f>
        <v/>
      </c>
      <c r="AN6" s="11" t="str">
        <f>IF(EOMONTH(DataD0,0)&lt;AN$1,"",SUMIFS('Tabela Projeção'!$F:$F,'Tabela Projeção'!$U:$U,$A6,'Tabela Projeção'!$G:$G,$C6,'Tabela Projeção'!$C:$C,"&lt;="&amp;AN$1))</f>
        <v/>
      </c>
      <c r="AO6" s="11" t="str">
        <f>IF(EOMONTH(DataD0,0)&lt;AO$1,"",SUMIFS('Tabela Projeção'!$F:$F,'Tabela Projeção'!$U:$U,$A6,'Tabela Projeção'!$G:$G,$C6,'Tabela Projeção'!$C:$C,"&lt;="&amp;AO$1))</f>
        <v/>
      </c>
      <c r="AP6" s="11" t="str">
        <f>IF(EOMONTH(DataD0,0)&lt;AP$1,"",SUMIFS('Tabela Projeção'!$F:$F,'Tabela Projeção'!$U:$U,$A6,'Tabela Projeção'!$G:$G,$C6,'Tabela Projeção'!$C:$C,"&lt;="&amp;AP$1))</f>
        <v/>
      </c>
    </row>
    <row r="7" spans="1:42" x14ac:dyDescent="0.2">
      <c r="A7" s="8" t="s">
        <v>50</v>
      </c>
      <c r="B7" s="8" t="s">
        <v>48</v>
      </c>
      <c r="C7" s="9" t="s">
        <v>43</v>
      </c>
      <c r="D7" s="9" t="str">
        <f>VLOOKUP(C7,[1]Cotações!$R:$S,2,0)</f>
        <v>BRL</v>
      </c>
      <c r="E7" s="10">
        <f t="shared" si="1"/>
        <v>2583.5100000000157</v>
      </c>
      <c r="F7" s="11">
        <f>IF(EOMONTH(DataD0,0)&lt;F$1,"",SUMIFS('Tabela Projeção'!$F:$F,'Tabela Projeção'!$U:$U,$A7,'Tabela Projeção'!$G:$G,$C7,'Tabela Projeção'!$C:$C,"&lt;="&amp;F$1))</f>
        <v>0</v>
      </c>
      <c r="G7" s="11">
        <f>IF(EOMONTH(DataD0,0)&lt;G$1,"",SUMIFS('Tabela Projeção'!$F:$F,'Tabela Projeção'!$U:$U,$A7,'Tabela Projeção'!$G:$G,$C7,'Tabela Projeção'!$C:$C,"&lt;="&amp;G$1))</f>
        <v>0</v>
      </c>
      <c r="H7" s="11">
        <f>IF(EOMONTH(DataD0,0)&lt;H$1,"",SUMIFS('Tabela Projeção'!$F:$F,'Tabela Projeção'!$U:$U,$A7,'Tabela Projeção'!$G:$G,$C7,'Tabela Projeção'!$C:$C,"&lt;="&amp;H$1))</f>
        <v>0</v>
      </c>
      <c r="I7" s="11">
        <f>IF(EOMONTH(DataD0,0)&lt;I$1,"",SUMIFS('Tabela Projeção'!$F:$F,'Tabela Projeção'!$U:$U,$A7,'Tabela Projeção'!$G:$G,$C7,'Tabela Projeção'!$C:$C,"&lt;="&amp;I$1))</f>
        <v>2251.8300000000008</v>
      </c>
      <c r="J7" s="11">
        <f>IF(EOMONTH(DataD0,0)&lt;J$1,"",SUMIFS('Tabela Projeção'!$F:$F,'Tabela Projeção'!$U:$U,$A7,'Tabela Projeção'!$G:$G,$C7,'Tabela Projeção'!$C:$C,"&lt;="&amp;J$1))</f>
        <v>13582.039999999999</v>
      </c>
      <c r="K7" s="11">
        <f>IF(EOMONTH(DataD0,0)&lt;K$1,"",SUMIFS('Tabela Projeção'!$F:$F,'Tabela Projeção'!$U:$U,$A7,'Tabela Projeção'!$G:$G,$C7,'Tabela Projeção'!$C:$C,"&lt;="&amp;K$1))</f>
        <v>7400.1800000000021</v>
      </c>
      <c r="L7" s="11">
        <f>IF(EOMONTH(DataD0,0)&lt;L$1,"",SUMIFS('Tabela Projeção'!$F:$F,'Tabela Projeção'!$U:$U,$A7,'Tabela Projeção'!$G:$G,$C7,'Tabela Projeção'!$C:$C,"&lt;="&amp;L$1))</f>
        <v>6963.8300000000036</v>
      </c>
      <c r="M7" s="11">
        <f>IF(EOMONTH(DataD0,0)&lt;M$1,"",SUMIFS('Tabela Projeção'!$F:$F,'Tabela Projeção'!$U:$U,$A7,'Tabela Projeção'!$G:$G,$C7,'Tabela Projeção'!$C:$C,"&lt;="&amp;M$1))</f>
        <v>5814.7800000000043</v>
      </c>
      <c r="N7" s="11">
        <f>IF(EOMONTH(DataD0,0)&lt;N$1,"",SUMIFS('Tabela Projeção'!$F:$F,'Tabela Projeção'!$U:$U,$A7,'Tabela Projeção'!$G:$G,$C7,'Tabela Projeção'!$C:$C,"&lt;="&amp;N$1))</f>
        <v>12743.449999999999</v>
      </c>
      <c r="O7" s="11">
        <f>IF(EOMONTH(DataD0,0)&lt;O$1,"",SUMIFS('Tabela Projeção'!$F:$F,'Tabela Projeção'!$U:$U,$A7,'Tabela Projeção'!$G:$G,$C7,'Tabela Projeção'!$C:$C,"&lt;="&amp;O$1))</f>
        <v>2799.8400000000165</v>
      </c>
      <c r="P7" s="11">
        <f>IF(EOMONTH(DataD0,0)&lt;P$1,"",SUMIFS('Tabela Projeção'!$F:$F,'Tabela Projeção'!$U:$U,$A7,'Tabela Projeção'!$G:$G,$C7,'Tabela Projeção'!$C:$C,"&lt;="&amp;P$1))</f>
        <v>2866.4200000000183</v>
      </c>
      <c r="Q7" s="11">
        <f>IF(EOMONTH(DataD0,0)&lt;Q$1,"",SUMIFS('Tabela Projeção'!$F:$F,'Tabela Projeção'!$U:$U,$A7,'Tabela Projeção'!$G:$G,$C7,'Tabela Projeção'!$C:$C,"&lt;="&amp;Q$1))</f>
        <v>2822.5300000000188</v>
      </c>
      <c r="R7" s="11">
        <f>IF(EOMONTH(DataD0,0)&lt;R$1,"",SUMIFS('Tabela Projeção'!$F:$F,'Tabela Projeção'!$U:$U,$A7,'Tabela Projeção'!$G:$G,$C7,'Tabela Projeção'!$C:$C,"&lt;="&amp;R$1))</f>
        <v>3684.1600000000162</v>
      </c>
      <c r="S7" s="11">
        <f>IF(EOMONTH(DataD0,0)&lt;S$1,"",SUMIFS('Tabela Projeção'!$F:$F,'Tabela Projeção'!$U:$U,$A7,'Tabela Projeção'!$G:$G,$C7,'Tabela Projeção'!$C:$C,"&lt;="&amp;S$1))</f>
        <v>3299.8000000000193</v>
      </c>
      <c r="T7" s="11">
        <f>IF(EOMONTH(DataD0,0)&lt;T$1,"",SUMIFS('Tabela Projeção'!$F:$F,'Tabela Projeção'!$U:$U,$A7,'Tabela Projeção'!$G:$G,$C7,'Tabela Projeção'!$C:$C,"&lt;="&amp;T$1))</f>
        <v>6039.7899999999991</v>
      </c>
      <c r="U7" s="11">
        <f>IF(EOMONTH(DataD0,0)&lt;U$1,"",SUMIFS('Tabela Projeção'!$F:$F,'Tabela Projeção'!$U:$U,$A7,'Tabela Projeção'!$G:$G,$C7,'Tabela Projeção'!$C:$C,"&lt;="&amp;U$1))</f>
        <v>707.51000000001477</v>
      </c>
      <c r="V7" s="11">
        <f>IF(EOMONTH(DataD0,0)&lt;V$1,"",SUMIFS('Tabela Projeção'!$F:$F,'Tabela Projeção'!$U:$U,$A7,'Tabela Projeção'!$G:$G,$C7,'Tabela Projeção'!$C:$C,"&lt;="&amp;V$1))</f>
        <v>2583.5100000000157</v>
      </c>
      <c r="W7" s="11" t="str">
        <f>IF(EOMONTH(DataD0,0)&lt;W$1,"",SUMIFS('Tabela Projeção'!$F:$F,'Tabela Projeção'!$U:$U,$A7,'Tabela Projeção'!$G:$G,$C7,'Tabela Projeção'!$C:$C,"&lt;="&amp;W$1))</f>
        <v/>
      </c>
      <c r="X7" s="11" t="str">
        <f>IF(EOMONTH(DataD0,0)&lt;X$1,"",SUMIFS('Tabela Projeção'!$F:$F,'Tabela Projeção'!$U:$U,$A7,'Tabela Projeção'!$G:$G,$C7,'Tabela Projeção'!$C:$C,"&lt;="&amp;X$1))</f>
        <v/>
      </c>
      <c r="Y7" s="11" t="str">
        <f>IF(EOMONTH(DataD0,0)&lt;Y$1,"",SUMIFS('Tabela Projeção'!$F:$F,'Tabela Projeção'!$U:$U,$A7,'Tabela Projeção'!$G:$G,$C7,'Tabela Projeção'!$C:$C,"&lt;="&amp;Y$1))</f>
        <v/>
      </c>
      <c r="Z7" s="11" t="str">
        <f>IF(EOMONTH(DataD0,0)&lt;Z$1,"",SUMIFS('Tabela Projeção'!$F:$F,'Tabela Projeção'!$U:$U,$A7,'Tabela Projeção'!$G:$G,$C7,'Tabela Projeção'!$C:$C,"&lt;="&amp;Z$1))</f>
        <v/>
      </c>
      <c r="AA7" s="11" t="str">
        <f>IF(EOMONTH(DataD0,0)&lt;AA$1,"",SUMIFS('Tabela Projeção'!$F:$F,'Tabela Projeção'!$U:$U,$A7,'Tabela Projeção'!$G:$G,$C7,'Tabela Projeção'!$C:$C,"&lt;="&amp;AA$1))</f>
        <v/>
      </c>
      <c r="AB7" s="11" t="str">
        <f>IF(EOMONTH(DataD0,0)&lt;AB$1,"",SUMIFS('Tabela Projeção'!$F:$F,'Tabela Projeção'!$U:$U,$A7,'Tabela Projeção'!$G:$G,$C7,'Tabela Projeção'!$C:$C,"&lt;="&amp;AB$1))</f>
        <v/>
      </c>
      <c r="AC7" s="11" t="str">
        <f>IF(EOMONTH(DataD0,0)&lt;AC$1,"",SUMIFS('Tabela Projeção'!$F:$F,'Tabela Projeção'!$U:$U,$A7,'Tabela Projeção'!$G:$G,$C7,'Tabela Projeção'!$C:$C,"&lt;="&amp;AC$1))</f>
        <v/>
      </c>
      <c r="AD7" s="11" t="str">
        <f>IF(EOMONTH(DataD0,0)&lt;AD$1,"",SUMIFS('Tabela Projeção'!$F:$F,'Tabela Projeção'!$U:$U,$A7,'Tabela Projeção'!$G:$G,$C7,'Tabela Projeção'!$C:$C,"&lt;="&amp;AD$1))</f>
        <v/>
      </c>
      <c r="AE7" s="11" t="str">
        <f>IF(EOMONTH(DataD0,0)&lt;AE$1,"",SUMIFS('Tabela Projeção'!$F:$F,'Tabela Projeção'!$U:$U,$A7,'Tabela Projeção'!$G:$G,$C7,'Tabela Projeção'!$C:$C,"&lt;="&amp;AE$1))</f>
        <v/>
      </c>
      <c r="AF7" s="11" t="str">
        <f>IF(EOMONTH(DataD0,0)&lt;AF$1,"",SUMIFS('Tabela Projeção'!$F:$F,'Tabela Projeção'!$U:$U,$A7,'Tabela Projeção'!$G:$G,$C7,'Tabela Projeção'!$C:$C,"&lt;="&amp;AF$1))</f>
        <v/>
      </c>
      <c r="AG7" s="11" t="str">
        <f>IF(EOMONTH(DataD0,0)&lt;AG$1,"",SUMIFS('Tabela Projeção'!$F:$F,'Tabela Projeção'!$U:$U,$A7,'Tabela Projeção'!$G:$G,$C7,'Tabela Projeção'!$C:$C,"&lt;="&amp;AG$1))</f>
        <v/>
      </c>
      <c r="AH7" s="11" t="str">
        <f>IF(EOMONTH(DataD0,0)&lt;AH$1,"",SUMIFS('Tabela Projeção'!$F:$F,'Tabela Projeção'!$U:$U,$A7,'Tabela Projeção'!$G:$G,$C7,'Tabela Projeção'!$C:$C,"&lt;="&amp;AH$1))</f>
        <v/>
      </c>
      <c r="AI7" s="11" t="str">
        <f>IF(EOMONTH(DataD0,0)&lt;AI$1,"",SUMIFS('Tabela Projeção'!$F:$F,'Tabela Projeção'!$U:$U,$A7,'Tabela Projeção'!$G:$G,$C7,'Tabela Projeção'!$C:$C,"&lt;="&amp;AI$1))</f>
        <v/>
      </c>
      <c r="AJ7" s="11" t="str">
        <f>IF(EOMONTH(DataD0,0)&lt;AJ$1,"",SUMIFS('Tabela Projeção'!$F:$F,'Tabela Projeção'!$U:$U,$A7,'Tabela Projeção'!$G:$G,$C7,'Tabela Projeção'!$C:$C,"&lt;="&amp;AJ$1))</f>
        <v/>
      </c>
      <c r="AK7" s="11" t="str">
        <f>IF(EOMONTH(DataD0,0)&lt;AK$1,"",SUMIFS('Tabela Projeção'!$F:$F,'Tabela Projeção'!$U:$U,$A7,'Tabela Projeção'!$G:$G,$C7,'Tabela Projeção'!$C:$C,"&lt;="&amp;AK$1))</f>
        <v/>
      </c>
      <c r="AL7" s="11" t="str">
        <f>IF(EOMONTH(DataD0,0)&lt;AL$1,"",SUMIFS('Tabela Projeção'!$F:$F,'Tabela Projeção'!$U:$U,$A7,'Tabela Projeção'!$G:$G,$C7,'Tabela Projeção'!$C:$C,"&lt;="&amp;AL$1))</f>
        <v/>
      </c>
      <c r="AM7" s="11" t="str">
        <f>IF(EOMONTH(DataD0,0)&lt;AM$1,"",SUMIFS('Tabela Projeção'!$F:$F,'Tabela Projeção'!$U:$U,$A7,'Tabela Projeção'!$G:$G,$C7,'Tabela Projeção'!$C:$C,"&lt;="&amp;AM$1))</f>
        <v/>
      </c>
      <c r="AN7" s="11" t="str">
        <f>IF(EOMONTH(DataD0,0)&lt;AN$1,"",SUMIFS('Tabela Projeção'!$F:$F,'Tabela Projeção'!$U:$U,$A7,'Tabela Projeção'!$G:$G,$C7,'Tabela Projeção'!$C:$C,"&lt;="&amp;AN$1))</f>
        <v/>
      </c>
      <c r="AO7" s="11" t="str">
        <f>IF(EOMONTH(DataD0,0)&lt;AO$1,"",SUMIFS('Tabela Projeção'!$F:$F,'Tabela Projeção'!$U:$U,$A7,'Tabela Projeção'!$G:$G,$C7,'Tabela Projeção'!$C:$C,"&lt;="&amp;AO$1))</f>
        <v/>
      </c>
      <c r="AP7" s="11" t="str">
        <f>IF(EOMONTH(DataD0,0)&lt;AP$1,"",SUMIFS('Tabela Projeção'!$F:$F,'Tabela Projeção'!$U:$U,$A7,'Tabela Projeção'!$G:$G,$C7,'Tabela Projeção'!$C:$C,"&lt;="&amp;AP$1))</f>
        <v/>
      </c>
    </row>
    <row r="8" spans="1:42" x14ac:dyDescent="0.2">
      <c r="A8" s="8" t="s">
        <v>51</v>
      </c>
      <c r="B8" s="8" t="s">
        <v>48</v>
      </c>
      <c r="C8" s="9" t="s">
        <v>43</v>
      </c>
      <c r="D8" s="9" t="str">
        <f>VLOOKUP(C8,[1]Cotações!$R:$S,2,0)</f>
        <v>BRL</v>
      </c>
      <c r="E8" s="10">
        <f t="shared" si="1"/>
        <v>2578.7800000004759</v>
      </c>
      <c r="F8" s="11">
        <f>IF(EOMONTH(DataD0,0)&lt;F$1,"",SUMIFS('Tabela Projeção'!$F:$F,'Tabela Projeção'!$U:$U,$A8,'Tabela Projeção'!$G:$G,$C8,'Tabela Projeção'!$C:$C,"&lt;="&amp;F$1))</f>
        <v>0</v>
      </c>
      <c r="G8" s="11">
        <f>IF(EOMONTH(DataD0,0)&lt;G$1,"",SUMIFS('Tabela Projeção'!$F:$F,'Tabela Projeção'!$U:$U,$A8,'Tabela Projeção'!$G:$G,$C8,'Tabela Projeção'!$C:$C,"&lt;="&amp;G$1))</f>
        <v>0</v>
      </c>
      <c r="H8" s="11">
        <f>IF(EOMONTH(DataD0,0)&lt;H$1,"",SUMIFS('Tabela Projeção'!$F:$F,'Tabela Projeção'!$U:$U,$A8,'Tabela Projeção'!$G:$G,$C8,'Tabela Projeção'!$C:$C,"&lt;="&amp;H$1))</f>
        <v>0</v>
      </c>
      <c r="I8" s="11">
        <f>IF(EOMONTH(DataD0,0)&lt;I$1,"",SUMIFS('Tabela Projeção'!$F:$F,'Tabela Projeção'!$U:$U,$A8,'Tabela Projeção'!$G:$G,$C8,'Tabela Projeção'!$C:$C,"&lt;="&amp;I$1))</f>
        <v>0</v>
      </c>
      <c r="J8" s="11">
        <f>IF(EOMONTH(DataD0,0)&lt;J$1,"",SUMIFS('Tabela Projeção'!$F:$F,'Tabela Projeção'!$U:$U,$A8,'Tabela Projeção'!$G:$G,$C8,'Tabela Projeção'!$C:$C,"&lt;="&amp;J$1))</f>
        <v>0</v>
      </c>
      <c r="K8" s="11">
        <f>IF(EOMONTH(DataD0,0)&lt;K$1,"",SUMIFS('Tabela Projeção'!$F:$F,'Tabela Projeção'!$U:$U,$A8,'Tabela Projeção'!$G:$G,$C8,'Tabela Projeção'!$C:$C,"&lt;="&amp;K$1))</f>
        <v>0</v>
      </c>
      <c r="L8" s="11">
        <f>IF(EOMONTH(DataD0,0)&lt;L$1,"",SUMIFS('Tabela Projeção'!$F:$F,'Tabela Projeção'!$U:$U,$A8,'Tabela Projeção'!$G:$G,$C8,'Tabela Projeção'!$C:$C,"&lt;="&amp;L$1))</f>
        <v>0</v>
      </c>
      <c r="M8" s="11">
        <f>IF(EOMONTH(DataD0,0)&lt;M$1,"",SUMIFS('Tabela Projeção'!$F:$F,'Tabela Projeção'!$U:$U,$A8,'Tabela Projeção'!$G:$G,$C8,'Tabela Projeção'!$C:$C,"&lt;="&amp;M$1))</f>
        <v>63.480000000000018</v>
      </c>
      <c r="N8" s="11">
        <f>IF(EOMONTH(DataD0,0)&lt;N$1,"",SUMIFS('Tabela Projeção'!$F:$F,'Tabela Projeção'!$U:$U,$A8,'Tabela Projeção'!$G:$G,$C8,'Tabela Projeção'!$C:$C,"&lt;="&amp;N$1))</f>
        <v>63.480000000000018</v>
      </c>
      <c r="O8" s="11">
        <f>IF(EOMONTH(DataD0,0)&lt;O$1,"",SUMIFS('Tabela Projeção'!$F:$F,'Tabela Projeção'!$U:$U,$A8,'Tabela Projeção'!$G:$G,$C8,'Tabela Projeção'!$C:$C,"&lt;="&amp;O$1))</f>
        <v>63.480000000000018</v>
      </c>
      <c r="P8" s="11">
        <f>IF(EOMONTH(DataD0,0)&lt;P$1,"",SUMIFS('Tabela Projeção'!$F:$F,'Tabela Projeção'!$U:$U,$A8,'Tabela Projeção'!$G:$G,$C8,'Tabela Projeção'!$C:$C,"&lt;="&amp;P$1))</f>
        <v>46026.269999999982</v>
      </c>
      <c r="Q8" s="11">
        <f>IF(EOMONTH(DataD0,0)&lt;Q$1,"",SUMIFS('Tabela Projeção'!$F:$F,'Tabela Projeção'!$U:$U,$A8,'Tabela Projeção'!$G:$G,$C8,'Tabela Projeção'!$C:$C,"&lt;="&amp;Q$1))</f>
        <v>9169.6899999999914</v>
      </c>
      <c r="R8" s="11">
        <f>IF(EOMONTH(DataD0,0)&lt;R$1,"",SUMIFS('Tabela Projeção'!$F:$F,'Tabela Projeção'!$U:$U,$A8,'Tabela Projeção'!$G:$G,$C8,'Tabela Projeção'!$C:$C,"&lt;="&amp;R$1))</f>
        <v>5035.2700000000586</v>
      </c>
      <c r="S8" s="11">
        <f>IF(EOMONTH(DataD0,0)&lt;S$1,"",SUMIFS('Tabela Projeção'!$F:$F,'Tabela Projeção'!$U:$U,$A8,'Tabela Projeção'!$G:$G,$C8,'Tabela Projeção'!$C:$C,"&lt;="&amp;S$1))</f>
        <v>8768.8300000000636</v>
      </c>
      <c r="T8" s="11">
        <f>IF(EOMONTH(DataD0,0)&lt;T$1,"",SUMIFS('Tabela Projeção'!$F:$F,'Tabela Projeção'!$U:$U,$A8,'Tabela Projeção'!$G:$G,$C8,'Tabela Projeção'!$C:$C,"&lt;="&amp;T$1))</f>
        <v>8081.8400000000729</v>
      </c>
      <c r="U8" s="11">
        <f>IF(EOMONTH(DataD0,0)&lt;U$1,"",SUMIFS('Tabela Projeção'!$F:$F,'Tabela Projeção'!$U:$U,$A8,'Tabela Projeção'!$G:$G,$C8,'Tabela Projeção'!$C:$C,"&lt;="&amp;U$1))</f>
        <v>21478.780000000486</v>
      </c>
      <c r="V8" s="11">
        <f>IF(EOMONTH(DataD0,0)&lt;V$1,"",SUMIFS('Tabela Projeção'!$F:$F,'Tabela Projeção'!$U:$U,$A8,'Tabela Projeção'!$G:$G,$C8,'Tabela Projeção'!$C:$C,"&lt;="&amp;V$1))</f>
        <v>2578.7800000004759</v>
      </c>
      <c r="W8" s="11" t="str">
        <f>IF(EOMONTH(DataD0,0)&lt;W$1,"",SUMIFS('Tabela Projeção'!$F:$F,'Tabela Projeção'!$U:$U,$A8,'Tabela Projeção'!$G:$G,$C8,'Tabela Projeção'!$C:$C,"&lt;="&amp;W$1))</f>
        <v/>
      </c>
      <c r="X8" s="11" t="str">
        <f>IF(EOMONTH(DataD0,0)&lt;X$1,"",SUMIFS('Tabela Projeção'!$F:$F,'Tabela Projeção'!$U:$U,$A8,'Tabela Projeção'!$G:$G,$C8,'Tabela Projeção'!$C:$C,"&lt;="&amp;X$1))</f>
        <v/>
      </c>
      <c r="Y8" s="11" t="str">
        <f>IF(EOMONTH(DataD0,0)&lt;Y$1,"",SUMIFS('Tabela Projeção'!$F:$F,'Tabela Projeção'!$U:$U,$A8,'Tabela Projeção'!$G:$G,$C8,'Tabela Projeção'!$C:$C,"&lt;="&amp;Y$1))</f>
        <v/>
      </c>
      <c r="Z8" s="11" t="str">
        <f>IF(EOMONTH(DataD0,0)&lt;Z$1,"",SUMIFS('Tabela Projeção'!$F:$F,'Tabela Projeção'!$U:$U,$A8,'Tabela Projeção'!$G:$G,$C8,'Tabela Projeção'!$C:$C,"&lt;="&amp;Z$1))</f>
        <v/>
      </c>
      <c r="AA8" s="11" t="str">
        <f>IF(EOMONTH(DataD0,0)&lt;AA$1,"",SUMIFS('Tabela Projeção'!$F:$F,'Tabela Projeção'!$U:$U,$A8,'Tabela Projeção'!$G:$G,$C8,'Tabela Projeção'!$C:$C,"&lt;="&amp;AA$1))</f>
        <v/>
      </c>
      <c r="AB8" s="11" t="str">
        <f>IF(EOMONTH(DataD0,0)&lt;AB$1,"",SUMIFS('Tabela Projeção'!$F:$F,'Tabela Projeção'!$U:$U,$A8,'Tabela Projeção'!$G:$G,$C8,'Tabela Projeção'!$C:$C,"&lt;="&amp;AB$1))</f>
        <v/>
      </c>
      <c r="AC8" s="11" t="str">
        <f>IF(EOMONTH(DataD0,0)&lt;AC$1,"",SUMIFS('Tabela Projeção'!$F:$F,'Tabela Projeção'!$U:$U,$A8,'Tabela Projeção'!$G:$G,$C8,'Tabela Projeção'!$C:$C,"&lt;="&amp;AC$1))</f>
        <v/>
      </c>
      <c r="AD8" s="11" t="str">
        <f>IF(EOMONTH(DataD0,0)&lt;AD$1,"",SUMIFS('Tabela Projeção'!$F:$F,'Tabela Projeção'!$U:$U,$A8,'Tabela Projeção'!$G:$G,$C8,'Tabela Projeção'!$C:$C,"&lt;="&amp;AD$1))</f>
        <v/>
      </c>
      <c r="AE8" s="11" t="str">
        <f>IF(EOMONTH(DataD0,0)&lt;AE$1,"",SUMIFS('Tabela Projeção'!$F:$F,'Tabela Projeção'!$U:$U,$A8,'Tabela Projeção'!$G:$G,$C8,'Tabela Projeção'!$C:$C,"&lt;="&amp;AE$1))</f>
        <v/>
      </c>
      <c r="AF8" s="11" t="str">
        <f>IF(EOMONTH(DataD0,0)&lt;AF$1,"",SUMIFS('Tabela Projeção'!$F:$F,'Tabela Projeção'!$U:$U,$A8,'Tabela Projeção'!$G:$G,$C8,'Tabela Projeção'!$C:$C,"&lt;="&amp;AF$1))</f>
        <v/>
      </c>
      <c r="AG8" s="11" t="str">
        <f>IF(EOMONTH(DataD0,0)&lt;AG$1,"",SUMIFS('Tabela Projeção'!$F:$F,'Tabela Projeção'!$U:$U,$A8,'Tabela Projeção'!$G:$G,$C8,'Tabela Projeção'!$C:$C,"&lt;="&amp;AG$1))</f>
        <v/>
      </c>
      <c r="AH8" s="11" t="str">
        <f>IF(EOMONTH(DataD0,0)&lt;AH$1,"",SUMIFS('Tabela Projeção'!$F:$F,'Tabela Projeção'!$U:$U,$A8,'Tabela Projeção'!$G:$G,$C8,'Tabela Projeção'!$C:$C,"&lt;="&amp;AH$1))</f>
        <v/>
      </c>
      <c r="AI8" s="11" t="str">
        <f>IF(EOMONTH(DataD0,0)&lt;AI$1,"",SUMIFS('Tabela Projeção'!$F:$F,'Tabela Projeção'!$U:$U,$A8,'Tabela Projeção'!$G:$G,$C8,'Tabela Projeção'!$C:$C,"&lt;="&amp;AI$1))</f>
        <v/>
      </c>
      <c r="AJ8" s="11" t="str">
        <f>IF(EOMONTH(DataD0,0)&lt;AJ$1,"",SUMIFS('Tabela Projeção'!$F:$F,'Tabela Projeção'!$U:$U,$A8,'Tabela Projeção'!$G:$G,$C8,'Tabela Projeção'!$C:$C,"&lt;="&amp;AJ$1))</f>
        <v/>
      </c>
      <c r="AK8" s="11" t="str">
        <f>IF(EOMONTH(DataD0,0)&lt;AK$1,"",SUMIFS('Tabela Projeção'!$F:$F,'Tabela Projeção'!$U:$U,$A8,'Tabela Projeção'!$G:$G,$C8,'Tabela Projeção'!$C:$C,"&lt;="&amp;AK$1))</f>
        <v/>
      </c>
      <c r="AL8" s="11" t="str">
        <f>IF(EOMONTH(DataD0,0)&lt;AL$1,"",SUMIFS('Tabela Projeção'!$F:$F,'Tabela Projeção'!$U:$U,$A8,'Tabela Projeção'!$G:$G,$C8,'Tabela Projeção'!$C:$C,"&lt;="&amp;AL$1))</f>
        <v/>
      </c>
      <c r="AM8" s="11" t="str">
        <f>IF(EOMONTH(DataD0,0)&lt;AM$1,"",SUMIFS('Tabela Projeção'!$F:$F,'Tabela Projeção'!$U:$U,$A8,'Tabela Projeção'!$G:$G,$C8,'Tabela Projeção'!$C:$C,"&lt;="&amp;AM$1))</f>
        <v/>
      </c>
      <c r="AN8" s="11" t="str">
        <f>IF(EOMONTH(DataD0,0)&lt;AN$1,"",SUMIFS('Tabela Projeção'!$F:$F,'Tabela Projeção'!$U:$U,$A8,'Tabela Projeção'!$G:$G,$C8,'Tabela Projeção'!$C:$C,"&lt;="&amp;AN$1))</f>
        <v/>
      </c>
      <c r="AO8" s="11" t="str">
        <f>IF(EOMONTH(DataD0,0)&lt;AO$1,"",SUMIFS('Tabela Projeção'!$F:$F,'Tabela Projeção'!$U:$U,$A8,'Tabela Projeção'!$G:$G,$C8,'Tabela Projeção'!$C:$C,"&lt;="&amp;AO$1))</f>
        <v/>
      </c>
      <c r="AP8" s="11" t="str">
        <f>IF(EOMONTH(DataD0,0)&lt;AP$1,"",SUMIFS('Tabela Projeção'!$F:$F,'Tabela Projeção'!$U:$U,$A8,'Tabela Projeção'!$G:$G,$C8,'Tabela Projeção'!$C:$C,"&lt;="&amp;AP$1))</f>
        <v/>
      </c>
    </row>
    <row r="9" spans="1:42" x14ac:dyDescent="0.2">
      <c r="A9" s="8" t="s">
        <v>52</v>
      </c>
      <c r="B9" s="8" t="s">
        <v>48</v>
      </c>
      <c r="C9" s="9" t="s">
        <v>43</v>
      </c>
      <c r="D9" s="9" t="str">
        <f>VLOOKUP(C9,[1]Cotações!$R:$S,2,0)</f>
        <v>BRL</v>
      </c>
      <c r="E9" s="10">
        <f t="shared" si="1"/>
        <v>1.0400000002082379</v>
      </c>
      <c r="F9" s="11">
        <f>IF(EOMONTH(DataD0,0)&lt;F$1,"",SUMIFS('Tabela Projeção'!$F:$F,'Tabela Projeção'!$U:$U,$A9,'Tabela Projeção'!$G:$G,$C9,'Tabela Projeção'!$C:$C,"&lt;="&amp;F$1))</f>
        <v>0</v>
      </c>
      <c r="G9" s="11">
        <f>IF(EOMONTH(DataD0,0)&lt;G$1,"",SUMIFS('Tabela Projeção'!$F:$F,'Tabela Projeção'!$U:$U,$A9,'Tabela Projeção'!$G:$G,$C9,'Tabela Projeção'!$C:$C,"&lt;="&amp;G$1))</f>
        <v>18560.719999999998</v>
      </c>
      <c r="H9" s="11">
        <f>IF(EOMONTH(DataD0,0)&lt;H$1,"",SUMIFS('Tabela Projeção'!$F:$F,'Tabela Projeção'!$U:$U,$A9,'Tabela Projeção'!$G:$G,$C9,'Tabela Projeção'!$C:$C,"&lt;="&amp;H$1))</f>
        <v>43820.689999999995</v>
      </c>
      <c r="I9" s="11">
        <f>IF(EOMONTH(DataD0,0)&lt;I$1,"",SUMIFS('Tabela Projeção'!$F:$F,'Tabela Projeção'!$U:$U,$A9,'Tabela Projeção'!$G:$G,$C9,'Tabela Projeção'!$C:$C,"&lt;="&amp;I$1))</f>
        <v>323726.26</v>
      </c>
      <c r="J9" s="11">
        <f>IF(EOMONTH(DataD0,0)&lt;J$1,"",SUMIFS('Tabela Projeção'!$F:$F,'Tabela Projeção'!$U:$U,$A9,'Tabela Projeção'!$G:$G,$C9,'Tabela Projeção'!$C:$C,"&lt;="&amp;J$1))</f>
        <v>46920.780000000013</v>
      </c>
      <c r="K9" s="11">
        <f>IF(EOMONTH(DataD0,0)&lt;K$1,"",SUMIFS('Tabela Projeção'!$F:$F,'Tabela Projeção'!$U:$U,$A9,'Tabela Projeção'!$G:$G,$C9,'Tabela Projeção'!$C:$C,"&lt;="&amp;K$1))</f>
        <v>211892.46999999991</v>
      </c>
      <c r="L9" s="11">
        <f>IF(EOMONTH(DataD0,0)&lt;L$1,"",SUMIFS('Tabela Projeção'!$F:$F,'Tabela Projeção'!$U:$U,$A9,'Tabela Projeção'!$G:$G,$C9,'Tabela Projeção'!$C:$C,"&lt;="&amp;L$1))</f>
        <v>71719.059999999983</v>
      </c>
      <c r="M9" s="11">
        <f>IF(EOMONTH(DataD0,0)&lt;M$1,"",SUMIFS('Tabela Projeção'!$F:$F,'Tabela Projeção'!$U:$U,$A9,'Tabela Projeção'!$G:$G,$C9,'Tabela Projeção'!$C:$C,"&lt;="&amp;M$1))</f>
        <v>9722.1100000000843</v>
      </c>
      <c r="N9" s="11">
        <f>IF(EOMONTH(DataD0,0)&lt;N$1,"",SUMIFS('Tabela Projeção'!$F:$F,'Tabela Projeção'!$U:$U,$A9,'Tabela Projeção'!$G:$G,$C9,'Tabela Projeção'!$C:$C,"&lt;="&amp;N$1))</f>
        <v>5603.1900000000423</v>
      </c>
      <c r="O9" s="11">
        <f>IF(EOMONTH(DataD0,0)&lt;O$1,"",SUMIFS('Tabela Projeção'!$F:$F,'Tabela Projeção'!$U:$U,$A9,'Tabela Projeção'!$G:$G,$C9,'Tabela Projeção'!$C:$C,"&lt;="&amp;O$1))</f>
        <v>4149.3400000000656</v>
      </c>
      <c r="P9" s="11">
        <f>IF(EOMONTH(DataD0,0)&lt;P$1,"",SUMIFS('Tabela Projeção'!$F:$F,'Tabela Projeção'!$U:$U,$A9,'Tabela Projeção'!$G:$G,$C9,'Tabela Projeção'!$C:$C,"&lt;="&amp;P$1))</f>
        <v>1.7098500393331051E-10</v>
      </c>
      <c r="Q9" s="11">
        <f>IF(EOMONTH(DataD0,0)&lt;Q$1,"",SUMIFS('Tabela Projeção'!$F:$F,'Tabela Projeção'!$U:$U,$A9,'Tabela Projeção'!$G:$G,$C9,'Tabela Projeção'!$C:$C,"&lt;="&amp;Q$1))</f>
        <v>1.0400000002082379</v>
      </c>
      <c r="R9" s="11">
        <f>IF(EOMONTH(DataD0,0)&lt;R$1,"",SUMIFS('Tabela Projeção'!$F:$F,'Tabela Projeção'!$U:$U,$A9,'Tabela Projeção'!$G:$G,$C9,'Tabela Projeção'!$C:$C,"&lt;="&amp;R$1))</f>
        <v>1.0400000002082379</v>
      </c>
      <c r="S9" s="11">
        <f>IF(EOMONTH(DataD0,0)&lt;S$1,"",SUMIFS('Tabela Projeção'!$F:$F,'Tabela Projeção'!$U:$U,$A9,'Tabela Projeção'!$G:$G,$C9,'Tabela Projeção'!$C:$C,"&lt;="&amp;S$1))</f>
        <v>1.0400000002082379</v>
      </c>
      <c r="T9" s="11">
        <f>IF(EOMONTH(DataD0,0)&lt;T$1,"",SUMIFS('Tabela Projeção'!$F:$F,'Tabela Projeção'!$U:$U,$A9,'Tabela Projeção'!$G:$G,$C9,'Tabela Projeção'!$C:$C,"&lt;="&amp;T$1))</f>
        <v>1.0400000002082379</v>
      </c>
      <c r="U9" s="11">
        <f>IF(EOMONTH(DataD0,0)&lt;U$1,"",SUMIFS('Tabela Projeção'!$F:$F,'Tabela Projeção'!$U:$U,$A9,'Tabela Projeção'!$G:$G,$C9,'Tabela Projeção'!$C:$C,"&lt;="&amp;U$1))</f>
        <v>1.0400000002082379</v>
      </c>
      <c r="V9" s="11">
        <f>IF(EOMONTH(DataD0,0)&lt;V$1,"",SUMIFS('Tabela Projeção'!$F:$F,'Tabela Projeção'!$U:$U,$A9,'Tabela Projeção'!$G:$G,$C9,'Tabela Projeção'!$C:$C,"&lt;="&amp;V$1))</f>
        <v>1.0400000002082379</v>
      </c>
      <c r="W9" s="11" t="str">
        <f>IF(EOMONTH(DataD0,0)&lt;W$1,"",SUMIFS('Tabela Projeção'!$F:$F,'Tabela Projeção'!$U:$U,$A9,'Tabela Projeção'!$G:$G,$C9,'Tabela Projeção'!$C:$C,"&lt;="&amp;W$1))</f>
        <v/>
      </c>
      <c r="X9" s="11" t="str">
        <f>IF(EOMONTH(DataD0,0)&lt;X$1,"",SUMIFS('Tabela Projeção'!$F:$F,'Tabela Projeção'!$U:$U,$A9,'Tabela Projeção'!$G:$G,$C9,'Tabela Projeção'!$C:$C,"&lt;="&amp;X$1))</f>
        <v/>
      </c>
      <c r="Y9" s="11" t="str">
        <f>IF(EOMONTH(DataD0,0)&lt;Y$1,"",SUMIFS('Tabela Projeção'!$F:$F,'Tabela Projeção'!$U:$U,$A9,'Tabela Projeção'!$G:$G,$C9,'Tabela Projeção'!$C:$C,"&lt;="&amp;Y$1))</f>
        <v/>
      </c>
      <c r="Z9" s="11" t="str">
        <f>IF(EOMONTH(DataD0,0)&lt;Z$1,"",SUMIFS('Tabela Projeção'!$F:$F,'Tabela Projeção'!$U:$U,$A9,'Tabela Projeção'!$G:$G,$C9,'Tabela Projeção'!$C:$C,"&lt;="&amp;Z$1))</f>
        <v/>
      </c>
      <c r="AA9" s="11" t="str">
        <f>IF(EOMONTH(DataD0,0)&lt;AA$1,"",SUMIFS('Tabela Projeção'!$F:$F,'Tabela Projeção'!$U:$U,$A9,'Tabela Projeção'!$G:$G,$C9,'Tabela Projeção'!$C:$C,"&lt;="&amp;AA$1))</f>
        <v/>
      </c>
      <c r="AB9" s="11" t="str">
        <f>IF(EOMONTH(DataD0,0)&lt;AB$1,"",SUMIFS('Tabela Projeção'!$F:$F,'Tabela Projeção'!$U:$U,$A9,'Tabela Projeção'!$G:$G,$C9,'Tabela Projeção'!$C:$C,"&lt;="&amp;AB$1))</f>
        <v/>
      </c>
      <c r="AC9" s="11" t="str">
        <f>IF(EOMONTH(DataD0,0)&lt;AC$1,"",SUMIFS('Tabela Projeção'!$F:$F,'Tabela Projeção'!$U:$U,$A9,'Tabela Projeção'!$G:$G,$C9,'Tabela Projeção'!$C:$C,"&lt;="&amp;AC$1))</f>
        <v/>
      </c>
      <c r="AD9" s="11" t="str">
        <f>IF(EOMONTH(DataD0,0)&lt;AD$1,"",SUMIFS('Tabela Projeção'!$F:$F,'Tabela Projeção'!$U:$U,$A9,'Tabela Projeção'!$G:$G,$C9,'Tabela Projeção'!$C:$C,"&lt;="&amp;AD$1))</f>
        <v/>
      </c>
      <c r="AE9" s="11" t="str">
        <f>IF(EOMONTH(DataD0,0)&lt;AE$1,"",SUMIFS('Tabela Projeção'!$F:$F,'Tabela Projeção'!$U:$U,$A9,'Tabela Projeção'!$G:$G,$C9,'Tabela Projeção'!$C:$C,"&lt;="&amp;AE$1))</f>
        <v/>
      </c>
      <c r="AF9" s="11" t="str">
        <f>IF(EOMONTH(DataD0,0)&lt;AF$1,"",SUMIFS('Tabela Projeção'!$F:$F,'Tabela Projeção'!$U:$U,$A9,'Tabela Projeção'!$G:$G,$C9,'Tabela Projeção'!$C:$C,"&lt;="&amp;AF$1))</f>
        <v/>
      </c>
      <c r="AG9" s="11" t="str">
        <f>IF(EOMONTH(DataD0,0)&lt;AG$1,"",SUMIFS('Tabela Projeção'!$F:$F,'Tabela Projeção'!$U:$U,$A9,'Tabela Projeção'!$G:$G,$C9,'Tabela Projeção'!$C:$C,"&lt;="&amp;AG$1))</f>
        <v/>
      </c>
      <c r="AH9" s="11" t="str">
        <f>IF(EOMONTH(DataD0,0)&lt;AH$1,"",SUMIFS('Tabela Projeção'!$F:$F,'Tabela Projeção'!$U:$U,$A9,'Tabela Projeção'!$G:$G,$C9,'Tabela Projeção'!$C:$C,"&lt;="&amp;AH$1))</f>
        <v/>
      </c>
      <c r="AI9" s="11" t="str">
        <f>IF(EOMONTH(DataD0,0)&lt;AI$1,"",SUMIFS('Tabela Projeção'!$F:$F,'Tabela Projeção'!$U:$U,$A9,'Tabela Projeção'!$G:$G,$C9,'Tabela Projeção'!$C:$C,"&lt;="&amp;AI$1))</f>
        <v/>
      </c>
      <c r="AJ9" s="11" t="str">
        <f>IF(EOMONTH(DataD0,0)&lt;AJ$1,"",SUMIFS('Tabela Projeção'!$F:$F,'Tabela Projeção'!$U:$U,$A9,'Tabela Projeção'!$G:$G,$C9,'Tabela Projeção'!$C:$C,"&lt;="&amp;AJ$1))</f>
        <v/>
      </c>
      <c r="AK9" s="11" t="str">
        <f>IF(EOMONTH(DataD0,0)&lt;AK$1,"",SUMIFS('Tabela Projeção'!$F:$F,'Tabela Projeção'!$U:$U,$A9,'Tabela Projeção'!$G:$G,$C9,'Tabela Projeção'!$C:$C,"&lt;="&amp;AK$1))</f>
        <v/>
      </c>
      <c r="AL9" s="11" t="str">
        <f>IF(EOMONTH(DataD0,0)&lt;AL$1,"",SUMIFS('Tabela Projeção'!$F:$F,'Tabela Projeção'!$U:$U,$A9,'Tabela Projeção'!$G:$G,$C9,'Tabela Projeção'!$C:$C,"&lt;="&amp;AL$1))</f>
        <v/>
      </c>
      <c r="AM9" s="11" t="str">
        <f>IF(EOMONTH(DataD0,0)&lt;AM$1,"",SUMIFS('Tabela Projeção'!$F:$F,'Tabela Projeção'!$U:$U,$A9,'Tabela Projeção'!$G:$G,$C9,'Tabela Projeção'!$C:$C,"&lt;="&amp;AM$1))</f>
        <v/>
      </c>
      <c r="AN9" s="11" t="str">
        <f>IF(EOMONTH(DataD0,0)&lt;AN$1,"",SUMIFS('Tabela Projeção'!$F:$F,'Tabela Projeção'!$U:$U,$A9,'Tabela Projeção'!$G:$G,$C9,'Tabela Projeção'!$C:$C,"&lt;="&amp;AN$1))</f>
        <v/>
      </c>
      <c r="AO9" s="11" t="str">
        <f>IF(EOMONTH(DataD0,0)&lt;AO$1,"",SUMIFS('Tabela Projeção'!$F:$F,'Tabela Projeção'!$U:$U,$A9,'Tabela Projeção'!$G:$G,$C9,'Tabela Projeção'!$C:$C,"&lt;="&amp;AO$1))</f>
        <v/>
      </c>
      <c r="AP9" s="11" t="str">
        <f>IF(EOMONTH(DataD0,0)&lt;AP$1,"",SUMIFS('Tabela Projeção'!$F:$F,'Tabela Projeção'!$U:$U,$A9,'Tabela Projeção'!$G:$G,$C9,'Tabela Projeção'!$C:$C,"&lt;="&amp;AP$1))</f>
        <v/>
      </c>
    </row>
    <row r="10" spans="1:42" x14ac:dyDescent="0.2">
      <c r="A10" s="8" t="s">
        <v>53</v>
      </c>
      <c r="B10" s="8" t="s">
        <v>48</v>
      </c>
      <c r="C10" s="9" t="s">
        <v>43</v>
      </c>
      <c r="D10" s="9" t="str">
        <f>VLOOKUP(C10,[1]Cotações!$R:$S,2,0)</f>
        <v>BRL</v>
      </c>
      <c r="E10" s="10">
        <f t="shared" si="1"/>
        <v>14.549999999871943</v>
      </c>
      <c r="F10" s="11">
        <f>IF(EOMONTH(DataD0,0)&lt;F$1,"",SUMIFS('Tabela Projeção'!$F:$F,'Tabela Projeção'!$U:$U,$A10,'Tabela Projeção'!$G:$G,$C10,'Tabela Projeção'!$C:$C,"&lt;="&amp;F$1))</f>
        <v>0</v>
      </c>
      <c r="G10" s="11">
        <f>IF(EOMONTH(DataD0,0)&lt;G$1,"",SUMIFS('Tabela Projeção'!$F:$F,'Tabela Projeção'!$U:$U,$A10,'Tabela Projeção'!$G:$G,$C10,'Tabela Projeção'!$C:$C,"&lt;="&amp;G$1))</f>
        <v>0</v>
      </c>
      <c r="H10" s="11">
        <f>IF(EOMONTH(DataD0,0)&lt;H$1,"",SUMIFS('Tabela Projeção'!$F:$F,'Tabela Projeção'!$U:$U,$A10,'Tabela Projeção'!$G:$G,$C10,'Tabela Projeção'!$C:$C,"&lt;="&amp;H$1))</f>
        <v>942546.09000000008</v>
      </c>
      <c r="I10" s="11">
        <f>IF(EOMONTH(DataD0,0)&lt;I$1,"",SUMIFS('Tabela Projeção'!$F:$F,'Tabela Projeção'!$U:$U,$A10,'Tabela Projeção'!$G:$G,$C10,'Tabela Projeção'!$C:$C,"&lt;="&amp;I$1))</f>
        <v>515632.21</v>
      </c>
      <c r="J10" s="11">
        <f>IF(EOMONTH(DataD0,0)&lt;J$1,"",SUMIFS('Tabela Projeção'!$F:$F,'Tabela Projeção'!$U:$U,$A10,'Tabela Projeção'!$G:$G,$C10,'Tabela Projeção'!$C:$C,"&lt;="&amp;J$1))</f>
        <v>395632.21</v>
      </c>
      <c r="K10" s="11">
        <f>IF(EOMONTH(DataD0,0)&lt;K$1,"",SUMIFS('Tabela Projeção'!$F:$F,'Tabela Projeção'!$U:$U,$A10,'Tabela Projeção'!$G:$G,$C10,'Tabela Projeção'!$C:$C,"&lt;="&amp;K$1))</f>
        <v>1.0000000067520887E-2</v>
      </c>
      <c r="L10" s="11">
        <f>IF(EOMONTH(DataD0,0)&lt;L$1,"",SUMIFS('Tabela Projeção'!$F:$F,'Tabela Projeção'!$U:$U,$A10,'Tabela Projeção'!$G:$G,$C10,'Tabela Projeção'!$C:$C,"&lt;="&amp;L$1))</f>
        <v>488755.15</v>
      </c>
      <c r="M10" s="11">
        <f>IF(EOMONTH(DataD0,0)&lt;M$1,"",SUMIFS('Tabela Projeção'!$F:$F,'Tabela Projeção'!$U:$U,$A10,'Tabela Projeção'!$G:$G,$C10,'Tabela Projeção'!$C:$C,"&lt;="&amp;M$1))</f>
        <v>5.8207660913467407E-11</v>
      </c>
      <c r="N10" s="11">
        <f>IF(EOMONTH(DataD0,0)&lt;N$1,"",SUMIFS('Tabela Projeção'!$F:$F,'Tabela Projeção'!$U:$U,$A10,'Tabela Projeção'!$G:$G,$C10,'Tabela Projeção'!$C:$C,"&lt;="&amp;N$1))</f>
        <v>5.8207660913467407E-11</v>
      </c>
      <c r="O10" s="11">
        <f>IF(EOMONTH(DataD0,0)&lt;O$1,"",SUMIFS('Tabela Projeção'!$F:$F,'Tabela Projeção'!$U:$U,$A10,'Tabela Projeção'!$G:$G,$C10,'Tabela Projeção'!$C:$C,"&lt;="&amp;O$1))</f>
        <v>5.8207660913467407E-11</v>
      </c>
      <c r="P10" s="11">
        <f>IF(EOMONTH(DataD0,0)&lt;P$1,"",SUMIFS('Tabela Projeção'!$F:$F,'Tabela Projeção'!$U:$U,$A10,'Tabela Projeção'!$G:$G,$C10,'Tabela Projeção'!$C:$C,"&lt;="&amp;P$1))</f>
        <v>5.8207660913467407E-11</v>
      </c>
      <c r="Q10" s="11">
        <f>IF(EOMONTH(DataD0,0)&lt;Q$1,"",SUMIFS('Tabela Projeção'!$F:$F,'Tabela Projeção'!$U:$U,$A10,'Tabela Projeção'!$G:$G,$C10,'Tabela Projeção'!$C:$C,"&lt;="&amp;Q$1))</f>
        <v>5.8207660913467407E-11</v>
      </c>
      <c r="R10" s="11">
        <f>IF(EOMONTH(DataD0,0)&lt;R$1,"",SUMIFS('Tabela Projeção'!$F:$F,'Tabela Projeção'!$U:$U,$A10,'Tabela Projeção'!$G:$G,$C10,'Tabela Projeção'!$C:$C,"&lt;="&amp;R$1))</f>
        <v>5.8207660913467407E-11</v>
      </c>
      <c r="S10" s="11">
        <f>IF(EOMONTH(DataD0,0)&lt;S$1,"",SUMIFS('Tabela Projeção'!$F:$F,'Tabela Projeção'!$U:$U,$A10,'Tabela Projeção'!$G:$G,$C10,'Tabela Projeção'!$C:$C,"&lt;="&amp;S$1))</f>
        <v>5.8207660913467407E-11</v>
      </c>
      <c r="T10" s="11">
        <f>IF(EOMONTH(DataD0,0)&lt;T$1,"",SUMIFS('Tabela Projeção'!$F:$F,'Tabela Projeção'!$U:$U,$A10,'Tabela Projeção'!$G:$G,$C10,'Tabela Projeção'!$C:$C,"&lt;="&amp;T$1))</f>
        <v>5.8207660913467407E-11</v>
      </c>
      <c r="U10" s="11">
        <f>IF(EOMONTH(DataD0,0)&lt;U$1,"",SUMIFS('Tabela Projeção'!$F:$F,'Tabela Projeção'!$U:$U,$A10,'Tabela Projeção'!$G:$G,$C10,'Tabela Projeção'!$C:$C,"&lt;="&amp;U$1))</f>
        <v>14.549999999871943</v>
      </c>
      <c r="V10" s="11">
        <f>IF(EOMONTH(DataD0,0)&lt;V$1,"",SUMIFS('Tabela Projeção'!$F:$F,'Tabela Projeção'!$U:$U,$A10,'Tabela Projeção'!$G:$G,$C10,'Tabela Projeção'!$C:$C,"&lt;="&amp;V$1))</f>
        <v>14.549999999871943</v>
      </c>
      <c r="W10" s="11" t="str">
        <f>IF(EOMONTH(DataD0,0)&lt;W$1,"",SUMIFS('Tabela Projeção'!$F:$F,'Tabela Projeção'!$U:$U,$A10,'Tabela Projeção'!$G:$G,$C10,'Tabela Projeção'!$C:$C,"&lt;="&amp;W$1))</f>
        <v/>
      </c>
      <c r="X10" s="11" t="str">
        <f>IF(EOMONTH(DataD0,0)&lt;X$1,"",SUMIFS('Tabela Projeção'!$F:$F,'Tabela Projeção'!$U:$U,$A10,'Tabela Projeção'!$G:$G,$C10,'Tabela Projeção'!$C:$C,"&lt;="&amp;X$1))</f>
        <v/>
      </c>
      <c r="Y10" s="11" t="str">
        <f>IF(EOMONTH(DataD0,0)&lt;Y$1,"",SUMIFS('Tabela Projeção'!$F:$F,'Tabela Projeção'!$U:$U,$A10,'Tabela Projeção'!$G:$G,$C10,'Tabela Projeção'!$C:$C,"&lt;="&amp;Y$1))</f>
        <v/>
      </c>
      <c r="Z10" s="11" t="str">
        <f>IF(EOMONTH(DataD0,0)&lt;Z$1,"",SUMIFS('Tabela Projeção'!$F:$F,'Tabela Projeção'!$U:$U,$A10,'Tabela Projeção'!$G:$G,$C10,'Tabela Projeção'!$C:$C,"&lt;="&amp;Z$1))</f>
        <v/>
      </c>
      <c r="AA10" s="11" t="str">
        <f>IF(EOMONTH(DataD0,0)&lt;AA$1,"",SUMIFS('Tabela Projeção'!$F:$F,'Tabela Projeção'!$U:$U,$A10,'Tabela Projeção'!$G:$G,$C10,'Tabela Projeção'!$C:$C,"&lt;="&amp;AA$1))</f>
        <v/>
      </c>
      <c r="AB10" s="11" t="str">
        <f>IF(EOMONTH(DataD0,0)&lt;AB$1,"",SUMIFS('Tabela Projeção'!$F:$F,'Tabela Projeção'!$U:$U,$A10,'Tabela Projeção'!$G:$G,$C10,'Tabela Projeção'!$C:$C,"&lt;="&amp;AB$1))</f>
        <v/>
      </c>
      <c r="AC10" s="11" t="str">
        <f>IF(EOMONTH(DataD0,0)&lt;AC$1,"",SUMIFS('Tabela Projeção'!$F:$F,'Tabela Projeção'!$U:$U,$A10,'Tabela Projeção'!$G:$G,$C10,'Tabela Projeção'!$C:$C,"&lt;="&amp;AC$1))</f>
        <v/>
      </c>
      <c r="AD10" s="11" t="str">
        <f>IF(EOMONTH(DataD0,0)&lt;AD$1,"",SUMIFS('Tabela Projeção'!$F:$F,'Tabela Projeção'!$U:$U,$A10,'Tabela Projeção'!$G:$G,$C10,'Tabela Projeção'!$C:$C,"&lt;="&amp;AD$1))</f>
        <v/>
      </c>
      <c r="AE10" s="11" t="str">
        <f>IF(EOMONTH(DataD0,0)&lt;AE$1,"",SUMIFS('Tabela Projeção'!$F:$F,'Tabela Projeção'!$U:$U,$A10,'Tabela Projeção'!$G:$G,$C10,'Tabela Projeção'!$C:$C,"&lt;="&amp;AE$1))</f>
        <v/>
      </c>
      <c r="AF10" s="11" t="str">
        <f>IF(EOMONTH(DataD0,0)&lt;AF$1,"",SUMIFS('Tabela Projeção'!$F:$F,'Tabela Projeção'!$U:$U,$A10,'Tabela Projeção'!$G:$G,$C10,'Tabela Projeção'!$C:$C,"&lt;="&amp;AF$1))</f>
        <v/>
      </c>
      <c r="AG10" s="11" t="str">
        <f>IF(EOMONTH(DataD0,0)&lt;AG$1,"",SUMIFS('Tabela Projeção'!$F:$F,'Tabela Projeção'!$U:$U,$A10,'Tabela Projeção'!$G:$G,$C10,'Tabela Projeção'!$C:$C,"&lt;="&amp;AG$1))</f>
        <v/>
      </c>
      <c r="AH10" s="11" t="str">
        <f>IF(EOMONTH(DataD0,0)&lt;AH$1,"",SUMIFS('Tabela Projeção'!$F:$F,'Tabela Projeção'!$U:$U,$A10,'Tabela Projeção'!$G:$G,$C10,'Tabela Projeção'!$C:$C,"&lt;="&amp;AH$1))</f>
        <v/>
      </c>
      <c r="AI10" s="11" t="str">
        <f>IF(EOMONTH(DataD0,0)&lt;AI$1,"",SUMIFS('Tabela Projeção'!$F:$F,'Tabela Projeção'!$U:$U,$A10,'Tabela Projeção'!$G:$G,$C10,'Tabela Projeção'!$C:$C,"&lt;="&amp;AI$1))</f>
        <v/>
      </c>
      <c r="AJ10" s="11" t="str">
        <f>IF(EOMONTH(DataD0,0)&lt;AJ$1,"",SUMIFS('Tabela Projeção'!$F:$F,'Tabela Projeção'!$U:$U,$A10,'Tabela Projeção'!$G:$G,$C10,'Tabela Projeção'!$C:$C,"&lt;="&amp;AJ$1))</f>
        <v/>
      </c>
      <c r="AK10" s="11" t="str">
        <f>IF(EOMONTH(DataD0,0)&lt;AK$1,"",SUMIFS('Tabela Projeção'!$F:$F,'Tabela Projeção'!$U:$U,$A10,'Tabela Projeção'!$G:$G,$C10,'Tabela Projeção'!$C:$C,"&lt;="&amp;AK$1))</f>
        <v/>
      </c>
      <c r="AL10" s="11" t="str">
        <f>IF(EOMONTH(DataD0,0)&lt;AL$1,"",SUMIFS('Tabela Projeção'!$F:$F,'Tabela Projeção'!$U:$U,$A10,'Tabela Projeção'!$G:$G,$C10,'Tabela Projeção'!$C:$C,"&lt;="&amp;AL$1))</f>
        <v/>
      </c>
      <c r="AM10" s="11" t="str">
        <f>IF(EOMONTH(DataD0,0)&lt;AM$1,"",SUMIFS('Tabela Projeção'!$F:$F,'Tabela Projeção'!$U:$U,$A10,'Tabela Projeção'!$G:$G,$C10,'Tabela Projeção'!$C:$C,"&lt;="&amp;AM$1))</f>
        <v/>
      </c>
      <c r="AN10" s="11" t="str">
        <f>IF(EOMONTH(DataD0,0)&lt;AN$1,"",SUMIFS('Tabela Projeção'!$F:$F,'Tabela Projeção'!$U:$U,$A10,'Tabela Projeção'!$G:$G,$C10,'Tabela Projeção'!$C:$C,"&lt;="&amp;AN$1))</f>
        <v/>
      </c>
      <c r="AO10" s="11" t="str">
        <f>IF(EOMONTH(DataD0,0)&lt;AO$1,"",SUMIFS('Tabela Projeção'!$F:$F,'Tabela Projeção'!$U:$U,$A10,'Tabela Projeção'!$G:$G,$C10,'Tabela Projeção'!$C:$C,"&lt;="&amp;AO$1))</f>
        <v/>
      </c>
      <c r="AP10" s="11" t="str">
        <f>IF(EOMONTH(DataD0,0)&lt;AP$1,"",SUMIFS('Tabela Projeção'!$F:$F,'Tabela Projeção'!$U:$U,$A10,'Tabela Projeção'!$G:$G,$C10,'Tabela Projeção'!$C:$C,"&lt;="&amp;AP$1))</f>
        <v/>
      </c>
    </row>
    <row r="11" spans="1:42" x14ac:dyDescent="0.2">
      <c r="A11" s="8" t="s">
        <v>54</v>
      </c>
      <c r="B11" s="8" t="s">
        <v>55</v>
      </c>
      <c r="C11" s="9" t="s">
        <v>43</v>
      </c>
      <c r="D11" s="9" t="str">
        <f>VLOOKUP(C11,[1]Cotações!$R:$S,2,0)</f>
        <v>BRL</v>
      </c>
      <c r="E11" s="10">
        <f t="shared" si="1"/>
        <v>0</v>
      </c>
      <c r="F11" s="11">
        <f>IF(EOMONTH(DataD0,0)&lt;F$1,"",SUMIFS('Tabela Projeção'!$F:$F,'Tabela Projeção'!$U:$U,$A11,'Tabela Projeção'!$G:$G,$C11,'Tabela Projeção'!$C:$C,"&lt;="&amp;F$1))</f>
        <v>0</v>
      </c>
      <c r="G11" s="11">
        <f>IF(EOMONTH(DataD0,0)&lt;G$1,"",SUMIFS('Tabela Projeção'!$F:$F,'Tabela Projeção'!$U:$U,$A11,'Tabela Projeção'!$G:$G,$C11,'Tabela Projeção'!$C:$C,"&lt;="&amp;G$1))</f>
        <v>0</v>
      </c>
      <c r="H11" s="11">
        <f>IF(EOMONTH(DataD0,0)&lt;H$1,"",SUMIFS('Tabela Projeção'!$F:$F,'Tabela Projeção'!$U:$U,$A11,'Tabela Projeção'!$G:$G,$C11,'Tabela Projeção'!$C:$C,"&lt;="&amp;H$1))</f>
        <v>0</v>
      </c>
      <c r="I11" s="11">
        <f>IF(EOMONTH(DataD0,0)&lt;I$1,"",SUMIFS('Tabela Projeção'!$F:$F,'Tabela Projeção'!$U:$U,$A11,'Tabela Projeção'!$G:$G,$C11,'Tabela Projeção'!$C:$C,"&lt;="&amp;I$1))</f>
        <v>0</v>
      </c>
      <c r="J11" s="11">
        <f>IF(EOMONTH(DataD0,0)&lt;J$1,"",SUMIFS('Tabela Projeção'!$F:$F,'Tabela Projeção'!$U:$U,$A11,'Tabela Projeção'!$G:$G,$C11,'Tabela Projeção'!$C:$C,"&lt;="&amp;J$1))</f>
        <v>0</v>
      </c>
      <c r="K11" s="11">
        <f>IF(EOMONTH(DataD0,0)&lt;K$1,"",SUMIFS('Tabela Projeção'!$F:$F,'Tabela Projeção'!$U:$U,$A11,'Tabela Projeção'!$G:$G,$C11,'Tabela Projeção'!$C:$C,"&lt;="&amp;K$1))</f>
        <v>0</v>
      </c>
      <c r="L11" s="11">
        <f>IF(EOMONTH(DataD0,0)&lt;L$1,"",SUMIFS('Tabela Projeção'!$F:$F,'Tabela Projeção'!$U:$U,$A11,'Tabela Projeção'!$G:$G,$C11,'Tabela Projeção'!$C:$C,"&lt;="&amp;L$1))</f>
        <v>0</v>
      </c>
      <c r="M11" s="11">
        <f>IF(EOMONTH(DataD0,0)&lt;M$1,"",SUMIFS('Tabela Projeção'!$F:$F,'Tabela Projeção'!$U:$U,$A11,'Tabela Projeção'!$G:$G,$C11,'Tabela Projeção'!$C:$C,"&lt;="&amp;M$1))</f>
        <v>0</v>
      </c>
      <c r="N11" s="11">
        <f>IF(EOMONTH(DataD0,0)&lt;N$1,"",SUMIFS('Tabela Projeção'!$F:$F,'Tabela Projeção'!$U:$U,$A11,'Tabela Projeção'!$G:$G,$C11,'Tabela Projeção'!$C:$C,"&lt;="&amp;N$1))</f>
        <v>0</v>
      </c>
      <c r="O11" s="11">
        <f>IF(EOMONTH(DataD0,0)&lt;O$1,"",SUMIFS('Tabela Projeção'!$F:$F,'Tabela Projeção'!$U:$U,$A11,'Tabela Projeção'!$G:$G,$C11,'Tabela Projeção'!$C:$C,"&lt;="&amp;O$1))</f>
        <v>0</v>
      </c>
      <c r="P11" s="11">
        <f>IF(EOMONTH(DataD0,0)&lt;P$1,"",SUMIFS('Tabela Projeção'!$F:$F,'Tabela Projeção'!$U:$U,$A11,'Tabela Projeção'!$G:$G,$C11,'Tabela Projeção'!$C:$C,"&lt;="&amp;P$1))</f>
        <v>0</v>
      </c>
      <c r="Q11" s="11">
        <f>IF(EOMONTH(DataD0,0)&lt;Q$1,"",SUMIFS('Tabela Projeção'!$F:$F,'Tabela Projeção'!$U:$U,$A11,'Tabela Projeção'!$G:$G,$C11,'Tabela Projeção'!$C:$C,"&lt;="&amp;Q$1))</f>
        <v>0</v>
      </c>
      <c r="R11" s="11">
        <f>IF(EOMONTH(DataD0,0)&lt;R$1,"",SUMIFS('Tabela Projeção'!$F:$F,'Tabela Projeção'!$U:$U,$A11,'Tabela Projeção'!$G:$G,$C11,'Tabela Projeção'!$C:$C,"&lt;="&amp;R$1))</f>
        <v>0</v>
      </c>
      <c r="S11" s="11">
        <f>IF(EOMONTH(DataD0,0)&lt;S$1,"",SUMIFS('Tabela Projeção'!$F:$F,'Tabela Projeção'!$U:$U,$A11,'Tabela Projeção'!$G:$G,$C11,'Tabela Projeção'!$C:$C,"&lt;="&amp;S$1))</f>
        <v>0</v>
      </c>
      <c r="T11" s="11">
        <f>IF(EOMONTH(DataD0,0)&lt;T$1,"",SUMIFS('Tabela Projeção'!$F:$F,'Tabela Projeção'!$U:$U,$A11,'Tabela Projeção'!$G:$G,$C11,'Tabela Projeção'!$C:$C,"&lt;="&amp;T$1))</f>
        <v>0</v>
      </c>
      <c r="U11" s="11">
        <f>IF(EOMONTH(DataD0,0)&lt;U$1,"",SUMIFS('Tabela Projeção'!$F:$F,'Tabela Projeção'!$U:$U,$A11,'Tabela Projeção'!$G:$G,$C11,'Tabela Projeção'!$C:$C,"&lt;="&amp;U$1))</f>
        <v>0</v>
      </c>
      <c r="V11" s="11">
        <f>IF(EOMONTH(DataD0,0)&lt;V$1,"",SUMIFS('Tabela Projeção'!$F:$F,'Tabela Projeção'!$U:$U,$A11,'Tabela Projeção'!$G:$G,$C11,'Tabela Projeção'!$C:$C,"&lt;="&amp;V$1))</f>
        <v>0</v>
      </c>
      <c r="W11" s="11" t="str">
        <f>IF(EOMONTH(DataD0,0)&lt;W$1,"",SUMIFS('Tabela Projeção'!$F:$F,'Tabela Projeção'!$U:$U,$A11,'Tabela Projeção'!$G:$G,$C11,'Tabela Projeção'!$C:$C,"&lt;="&amp;W$1))</f>
        <v/>
      </c>
      <c r="X11" s="11" t="str">
        <f>IF(EOMONTH(DataD0,0)&lt;X$1,"",SUMIFS('Tabela Projeção'!$F:$F,'Tabela Projeção'!$U:$U,$A11,'Tabela Projeção'!$G:$G,$C11,'Tabela Projeção'!$C:$C,"&lt;="&amp;X$1))</f>
        <v/>
      </c>
      <c r="Y11" s="11" t="str">
        <f>IF(EOMONTH(DataD0,0)&lt;Y$1,"",SUMIFS('Tabela Projeção'!$F:$F,'Tabela Projeção'!$U:$U,$A11,'Tabela Projeção'!$G:$G,$C11,'Tabela Projeção'!$C:$C,"&lt;="&amp;Y$1))</f>
        <v/>
      </c>
      <c r="Z11" s="11" t="str">
        <f>IF(EOMONTH(DataD0,0)&lt;Z$1,"",SUMIFS('Tabela Projeção'!$F:$F,'Tabela Projeção'!$U:$U,$A11,'Tabela Projeção'!$G:$G,$C11,'Tabela Projeção'!$C:$C,"&lt;="&amp;Z$1))</f>
        <v/>
      </c>
      <c r="AA11" s="11" t="str">
        <f>IF(EOMONTH(DataD0,0)&lt;AA$1,"",SUMIFS('Tabela Projeção'!$F:$F,'Tabela Projeção'!$U:$U,$A11,'Tabela Projeção'!$G:$G,$C11,'Tabela Projeção'!$C:$C,"&lt;="&amp;AA$1))</f>
        <v/>
      </c>
      <c r="AB11" s="11" t="str">
        <f>IF(EOMONTH(DataD0,0)&lt;AB$1,"",SUMIFS('Tabela Projeção'!$F:$F,'Tabela Projeção'!$U:$U,$A11,'Tabela Projeção'!$G:$G,$C11,'Tabela Projeção'!$C:$C,"&lt;="&amp;AB$1))</f>
        <v/>
      </c>
      <c r="AC11" s="11" t="str">
        <f>IF(EOMONTH(DataD0,0)&lt;AC$1,"",SUMIFS('Tabela Projeção'!$F:$F,'Tabela Projeção'!$U:$U,$A11,'Tabela Projeção'!$G:$G,$C11,'Tabela Projeção'!$C:$C,"&lt;="&amp;AC$1))</f>
        <v/>
      </c>
      <c r="AD11" s="11" t="str">
        <f>IF(EOMONTH(DataD0,0)&lt;AD$1,"",SUMIFS('Tabela Projeção'!$F:$F,'Tabela Projeção'!$U:$U,$A11,'Tabela Projeção'!$G:$G,$C11,'Tabela Projeção'!$C:$C,"&lt;="&amp;AD$1))</f>
        <v/>
      </c>
      <c r="AE11" s="11" t="str">
        <f>IF(EOMONTH(DataD0,0)&lt;AE$1,"",SUMIFS('Tabela Projeção'!$F:$F,'Tabela Projeção'!$U:$U,$A11,'Tabela Projeção'!$G:$G,$C11,'Tabela Projeção'!$C:$C,"&lt;="&amp;AE$1))</f>
        <v/>
      </c>
      <c r="AF11" s="11" t="str">
        <f>IF(EOMONTH(DataD0,0)&lt;AF$1,"",SUMIFS('Tabela Projeção'!$F:$F,'Tabela Projeção'!$U:$U,$A11,'Tabela Projeção'!$G:$G,$C11,'Tabela Projeção'!$C:$C,"&lt;="&amp;AF$1))</f>
        <v/>
      </c>
      <c r="AG11" s="11" t="str">
        <f>IF(EOMONTH(DataD0,0)&lt;AG$1,"",SUMIFS('Tabela Projeção'!$F:$F,'Tabela Projeção'!$U:$U,$A11,'Tabela Projeção'!$G:$G,$C11,'Tabela Projeção'!$C:$C,"&lt;="&amp;AG$1))</f>
        <v/>
      </c>
      <c r="AH11" s="11" t="str">
        <f>IF(EOMONTH(DataD0,0)&lt;AH$1,"",SUMIFS('Tabela Projeção'!$F:$F,'Tabela Projeção'!$U:$U,$A11,'Tabela Projeção'!$G:$G,$C11,'Tabela Projeção'!$C:$C,"&lt;="&amp;AH$1))</f>
        <v/>
      </c>
      <c r="AI11" s="11" t="str">
        <f>IF(EOMONTH(DataD0,0)&lt;AI$1,"",SUMIFS('Tabela Projeção'!$F:$F,'Tabela Projeção'!$U:$U,$A11,'Tabela Projeção'!$G:$G,$C11,'Tabela Projeção'!$C:$C,"&lt;="&amp;AI$1))</f>
        <v/>
      </c>
      <c r="AJ11" s="11" t="str">
        <f>IF(EOMONTH(DataD0,0)&lt;AJ$1,"",SUMIFS('Tabela Projeção'!$F:$F,'Tabela Projeção'!$U:$U,$A11,'Tabela Projeção'!$G:$G,$C11,'Tabela Projeção'!$C:$C,"&lt;="&amp;AJ$1))</f>
        <v/>
      </c>
      <c r="AK11" s="11" t="str">
        <f>IF(EOMONTH(DataD0,0)&lt;AK$1,"",SUMIFS('Tabela Projeção'!$F:$F,'Tabela Projeção'!$U:$U,$A11,'Tabela Projeção'!$G:$G,$C11,'Tabela Projeção'!$C:$C,"&lt;="&amp;AK$1))</f>
        <v/>
      </c>
      <c r="AL11" s="11" t="str">
        <f>IF(EOMONTH(DataD0,0)&lt;AL$1,"",SUMIFS('Tabela Projeção'!$F:$F,'Tabela Projeção'!$U:$U,$A11,'Tabela Projeção'!$G:$G,$C11,'Tabela Projeção'!$C:$C,"&lt;="&amp;AL$1))</f>
        <v/>
      </c>
      <c r="AM11" s="11" t="str">
        <f>IF(EOMONTH(DataD0,0)&lt;AM$1,"",SUMIFS('Tabela Projeção'!$F:$F,'Tabela Projeção'!$U:$U,$A11,'Tabela Projeção'!$G:$G,$C11,'Tabela Projeção'!$C:$C,"&lt;="&amp;AM$1))</f>
        <v/>
      </c>
      <c r="AN11" s="11" t="str">
        <f>IF(EOMONTH(DataD0,0)&lt;AN$1,"",SUMIFS('Tabela Projeção'!$F:$F,'Tabela Projeção'!$U:$U,$A11,'Tabela Projeção'!$G:$G,$C11,'Tabela Projeção'!$C:$C,"&lt;="&amp;AN$1))</f>
        <v/>
      </c>
      <c r="AO11" s="11" t="str">
        <f>IF(EOMONTH(DataD0,0)&lt;AO$1,"",SUMIFS('Tabela Projeção'!$F:$F,'Tabela Projeção'!$U:$U,$A11,'Tabela Projeção'!$G:$G,$C11,'Tabela Projeção'!$C:$C,"&lt;="&amp;AO$1))</f>
        <v/>
      </c>
      <c r="AP11" s="11" t="str">
        <f>IF(EOMONTH(DataD0,0)&lt;AP$1,"",SUMIFS('Tabela Projeção'!$F:$F,'Tabela Projeção'!$U:$U,$A11,'Tabela Projeção'!$G:$G,$C11,'Tabela Projeção'!$C:$C,"&lt;="&amp;AP$1))</f>
        <v/>
      </c>
    </row>
    <row r="12" spans="1:42" x14ac:dyDescent="0.2">
      <c r="A12" s="12" t="s">
        <v>56</v>
      </c>
      <c r="B12" s="12" t="s">
        <v>57</v>
      </c>
      <c r="C12" s="13" t="s">
        <v>58</v>
      </c>
      <c r="D12" s="9" t="str">
        <f>VLOOKUP(C12,[1]Cotações!$R:$S,2,0)</f>
        <v>ETH</v>
      </c>
      <c r="E12" s="10">
        <f t="shared" si="1"/>
        <v>3843.8143458254567</v>
      </c>
      <c r="F12" s="11">
        <f>IF(EOMONTH(DataD0,0)&lt;F$1,"",SUMIFS('Tabela Projeção'!$F:$F,'Tabela Projeção'!$U:$U,$A12,'Tabela Projeção'!$G:$G,$C12,'Tabela Projeção'!$C:$C,"&lt;="&amp;F$1))</f>
        <v>0</v>
      </c>
      <c r="G12" s="11">
        <f>IF(EOMONTH(DataD0,0)&lt;G$1,"",SUMIFS('Tabela Projeção'!$F:$F,'Tabela Projeção'!$U:$U,$A12,'Tabela Projeção'!$G:$G,$C12,'Tabela Projeção'!$C:$C,"&lt;="&amp;G$1))</f>
        <v>0.78827170643226219</v>
      </c>
      <c r="H12" s="11">
        <f>IF(EOMONTH(DataD0,0)&lt;H$1,"",SUMIFS('Tabela Projeção'!$F:$F,'Tabela Projeção'!$U:$U,$A12,'Tabela Projeção'!$G:$G,$C12,'Tabela Projeção'!$C:$C,"&lt;="&amp;H$1))</f>
        <v>2.4854780217489605</v>
      </c>
      <c r="I12" s="11">
        <f>IF(EOMONTH(DataD0,0)&lt;I$1,"",SUMIFS('Tabela Projeção'!$F:$F,'Tabela Projeção'!$U:$U,$A12,'Tabela Projeção'!$G:$G,$C12,'Tabela Projeção'!$C:$C,"&lt;="&amp;I$1))</f>
        <v>1.7883364244983471</v>
      </c>
      <c r="J12" s="11">
        <f>IF(EOMONTH(DataD0,0)&lt;J$1,"",SUMIFS('Tabela Projeção'!$F:$F,'Tabela Projeção'!$U:$U,$A12,'Tabela Projeção'!$G:$G,$C12,'Tabela Projeção'!$C:$C,"&lt;="&amp;J$1))</f>
        <v>7.4750108305435228E-2</v>
      </c>
      <c r="K12" s="11">
        <f>IF(EOMONTH(DataD0,0)&lt;K$1,"",SUMIFS('Tabela Projeção'!$F:$F,'Tabela Projeção'!$U:$U,$A12,'Tabela Projeção'!$G:$G,$C12,'Tabela Projeção'!$C:$C,"&lt;="&amp;K$1))</f>
        <v>1.7620527972915812</v>
      </c>
      <c r="L12" s="11">
        <f>IF(EOMONTH(DataD0,0)&lt;L$1,"",SUMIFS('Tabela Projeção'!$F:$F,'Tabela Projeção'!$U:$U,$A12,'Tabela Projeção'!$G:$G,$C12,'Tabela Projeção'!$C:$C,"&lt;="&amp;L$1))</f>
        <v>1.4771550459362508</v>
      </c>
      <c r="M12" s="11">
        <f>IF(EOMONTH(DataD0,0)&lt;M$1,"",SUMIFS('Tabela Projeção'!$F:$F,'Tabela Projeção'!$U:$U,$A12,'Tabela Projeção'!$G:$G,$C12,'Tabela Projeção'!$C:$C,"&lt;="&amp;M$1))</f>
        <v>0.18745913347500726</v>
      </c>
      <c r="N12" s="11">
        <f>IF(EOMONTH(DataD0,0)&lt;N$1,"",SUMIFS('Tabela Projeção'!$F:$F,'Tabela Projeção'!$U:$U,$A12,'Tabela Projeção'!$G:$G,$C12,'Tabela Projeção'!$C:$C,"&lt;="&amp;N$1))</f>
        <v>0.88074351633859904</v>
      </c>
      <c r="O12" s="11">
        <f>IF(EOMONTH(DataD0,0)&lt;O$1,"",SUMIFS('Tabela Projeção'!$F:$F,'Tabela Projeção'!$U:$U,$A12,'Tabela Projeção'!$G:$G,$C12,'Tabela Projeção'!$C:$C,"&lt;="&amp;O$1))</f>
        <v>0.87830133853505088</v>
      </c>
      <c r="P12" s="11">
        <f>IF(EOMONTH(DataD0,0)&lt;P$1,"",SUMIFS('Tabela Projeção'!$F:$F,'Tabela Projeção'!$U:$U,$A12,'Tabela Projeção'!$G:$G,$C12,'Tabela Projeção'!$C:$C,"&lt;="&amp;P$1))</f>
        <v>0.72505581771095784</v>
      </c>
      <c r="Q12" s="11">
        <f>IF(EOMONTH(DataD0,0)&lt;Q$1,"",SUMIFS('Tabela Projeção'!$F:$F,'Tabela Projeção'!$U:$U,$A12,'Tabela Projeção'!$G:$G,$C12,'Tabela Projeção'!$C:$C,"&lt;="&amp;Q$1))</f>
        <v>0.72505581771095784</v>
      </c>
      <c r="R12" s="11">
        <f>IF(EOMONTH(DataD0,0)&lt;R$1,"",SUMIFS('Tabela Projeção'!$F:$F,'Tabela Projeção'!$U:$U,$A12,'Tabela Projeção'!$G:$G,$C12,'Tabela Projeção'!$C:$C,"&lt;="&amp;R$1))</f>
        <v>0.72505581771095784</v>
      </c>
      <c r="S12" s="11">
        <f>IF(EOMONTH(DataD0,0)&lt;S$1,"",SUMIFS('Tabela Projeção'!$F:$F,'Tabela Projeção'!$U:$U,$A12,'Tabela Projeção'!$G:$G,$C12,'Tabela Projeção'!$C:$C,"&lt;="&amp;S$1))</f>
        <v>0.72505581771095784</v>
      </c>
      <c r="T12" s="11">
        <f>IF(EOMONTH(DataD0,0)&lt;T$1,"",SUMIFS('Tabela Projeção'!$F:$F,'Tabela Projeção'!$U:$U,$A12,'Tabela Projeção'!$G:$G,$C12,'Tabela Projeção'!$C:$C,"&lt;="&amp;T$1))</f>
        <v>0.42288069538740719</v>
      </c>
      <c r="U12" s="11">
        <f>IF(EOMONTH(DataD0,0)&lt;U$1,"",SUMIFS('Tabela Projeção'!$F:$F,'Tabela Projeção'!$U:$U,$A12,'Tabela Projeção'!$G:$G,$C12,'Tabela Projeção'!$C:$C,"&lt;="&amp;U$1))</f>
        <v>0.40169417133507129</v>
      </c>
      <c r="V12" s="11">
        <f>IF(EOMONTH(DataD0,0)&lt;V$1,"",SUMIFS('Tabela Projeção'!$F:$F,'Tabela Projeção'!$U:$U,$A12,'Tabela Projeção'!$G:$G,$C12,'Tabela Projeção'!$C:$C,"&lt;="&amp;V$1))</f>
        <v>0.40169417133507129</v>
      </c>
      <c r="W12" s="11" t="str">
        <f>IF(EOMONTH(DataD0,0)&lt;W$1,"",SUMIFS('Tabela Projeção'!$F:$F,'Tabela Projeção'!$U:$U,$A12,'Tabela Projeção'!$G:$G,$C12,'Tabela Projeção'!$C:$C,"&lt;="&amp;W$1))</f>
        <v/>
      </c>
      <c r="X12" s="11" t="str">
        <f>IF(EOMONTH(DataD0,0)&lt;X$1,"",SUMIFS('Tabela Projeção'!$F:$F,'Tabela Projeção'!$U:$U,$A12,'Tabela Projeção'!$G:$G,$C12,'Tabela Projeção'!$C:$C,"&lt;="&amp;X$1))</f>
        <v/>
      </c>
      <c r="Y12" s="11" t="str">
        <f>IF(EOMONTH(DataD0,0)&lt;Y$1,"",SUMIFS('Tabela Projeção'!$F:$F,'Tabela Projeção'!$U:$U,$A12,'Tabela Projeção'!$G:$G,$C12,'Tabela Projeção'!$C:$C,"&lt;="&amp;Y$1))</f>
        <v/>
      </c>
      <c r="Z12" s="11" t="str">
        <f>IF(EOMONTH(DataD0,0)&lt;Z$1,"",SUMIFS('Tabela Projeção'!$F:$F,'Tabela Projeção'!$U:$U,$A12,'Tabela Projeção'!$G:$G,$C12,'Tabela Projeção'!$C:$C,"&lt;="&amp;Z$1))</f>
        <v/>
      </c>
      <c r="AA12" s="11" t="str">
        <f>IF(EOMONTH(DataD0,0)&lt;AA$1,"",SUMIFS('Tabela Projeção'!$F:$F,'Tabela Projeção'!$U:$U,$A12,'Tabela Projeção'!$G:$G,$C12,'Tabela Projeção'!$C:$C,"&lt;="&amp;AA$1))</f>
        <v/>
      </c>
      <c r="AB12" s="11" t="str">
        <f>IF(EOMONTH(DataD0,0)&lt;AB$1,"",SUMIFS('Tabela Projeção'!$F:$F,'Tabela Projeção'!$U:$U,$A12,'Tabela Projeção'!$G:$G,$C12,'Tabela Projeção'!$C:$C,"&lt;="&amp;AB$1))</f>
        <v/>
      </c>
      <c r="AC12" s="11" t="str">
        <f>IF(EOMONTH(DataD0,0)&lt;AC$1,"",SUMIFS('Tabela Projeção'!$F:$F,'Tabela Projeção'!$U:$U,$A12,'Tabela Projeção'!$G:$G,$C12,'Tabela Projeção'!$C:$C,"&lt;="&amp;AC$1))</f>
        <v/>
      </c>
      <c r="AD12" s="11" t="str">
        <f>IF(EOMONTH(DataD0,0)&lt;AD$1,"",SUMIFS('Tabela Projeção'!$F:$F,'Tabela Projeção'!$U:$U,$A12,'Tabela Projeção'!$G:$G,$C12,'Tabela Projeção'!$C:$C,"&lt;="&amp;AD$1))</f>
        <v/>
      </c>
      <c r="AE12" s="11" t="str">
        <f>IF(EOMONTH(DataD0,0)&lt;AE$1,"",SUMIFS('Tabela Projeção'!$F:$F,'Tabela Projeção'!$U:$U,$A12,'Tabela Projeção'!$G:$G,$C12,'Tabela Projeção'!$C:$C,"&lt;="&amp;AE$1))</f>
        <v/>
      </c>
      <c r="AF12" s="11" t="str">
        <f>IF(EOMONTH(DataD0,0)&lt;AF$1,"",SUMIFS('Tabela Projeção'!$F:$F,'Tabela Projeção'!$U:$U,$A12,'Tabela Projeção'!$G:$G,$C12,'Tabela Projeção'!$C:$C,"&lt;="&amp;AF$1))</f>
        <v/>
      </c>
      <c r="AG12" s="11" t="str">
        <f>IF(EOMONTH(DataD0,0)&lt;AG$1,"",SUMIFS('Tabela Projeção'!$F:$F,'Tabela Projeção'!$U:$U,$A12,'Tabela Projeção'!$G:$G,$C12,'Tabela Projeção'!$C:$C,"&lt;="&amp;AG$1))</f>
        <v/>
      </c>
      <c r="AH12" s="11" t="str">
        <f>IF(EOMONTH(DataD0,0)&lt;AH$1,"",SUMIFS('Tabela Projeção'!$F:$F,'Tabela Projeção'!$U:$U,$A12,'Tabela Projeção'!$G:$G,$C12,'Tabela Projeção'!$C:$C,"&lt;="&amp;AH$1))</f>
        <v/>
      </c>
      <c r="AI12" s="11" t="str">
        <f>IF(EOMONTH(DataD0,0)&lt;AI$1,"",SUMIFS('Tabela Projeção'!$F:$F,'Tabela Projeção'!$U:$U,$A12,'Tabela Projeção'!$G:$G,$C12,'Tabela Projeção'!$C:$C,"&lt;="&amp;AI$1))</f>
        <v/>
      </c>
      <c r="AJ12" s="11" t="str">
        <f>IF(EOMONTH(DataD0,0)&lt;AJ$1,"",SUMIFS('Tabela Projeção'!$F:$F,'Tabela Projeção'!$U:$U,$A12,'Tabela Projeção'!$G:$G,$C12,'Tabela Projeção'!$C:$C,"&lt;="&amp;AJ$1))</f>
        <v/>
      </c>
      <c r="AK12" s="11" t="str">
        <f>IF(EOMONTH(DataD0,0)&lt;AK$1,"",SUMIFS('Tabela Projeção'!$F:$F,'Tabela Projeção'!$U:$U,$A12,'Tabela Projeção'!$G:$G,$C12,'Tabela Projeção'!$C:$C,"&lt;="&amp;AK$1))</f>
        <v/>
      </c>
      <c r="AL12" s="11" t="str">
        <f>IF(EOMONTH(DataD0,0)&lt;AL$1,"",SUMIFS('Tabela Projeção'!$F:$F,'Tabela Projeção'!$U:$U,$A12,'Tabela Projeção'!$G:$G,$C12,'Tabela Projeção'!$C:$C,"&lt;="&amp;AL$1))</f>
        <v/>
      </c>
      <c r="AM12" s="11" t="str">
        <f>IF(EOMONTH(DataD0,0)&lt;AM$1,"",SUMIFS('Tabela Projeção'!$F:$F,'Tabela Projeção'!$U:$U,$A12,'Tabela Projeção'!$G:$G,$C12,'Tabela Projeção'!$C:$C,"&lt;="&amp;AM$1))</f>
        <v/>
      </c>
      <c r="AN12" s="11" t="str">
        <f>IF(EOMONTH(DataD0,0)&lt;AN$1,"",SUMIFS('Tabela Projeção'!$F:$F,'Tabela Projeção'!$U:$U,$A12,'Tabela Projeção'!$G:$G,$C12,'Tabela Projeção'!$C:$C,"&lt;="&amp;AN$1))</f>
        <v/>
      </c>
      <c r="AO12" s="11" t="str">
        <f>IF(EOMONTH(DataD0,0)&lt;AO$1,"",SUMIFS('Tabela Projeção'!$F:$F,'Tabela Projeção'!$U:$U,$A12,'Tabela Projeção'!$G:$G,$C12,'Tabela Projeção'!$C:$C,"&lt;="&amp;AO$1))</f>
        <v/>
      </c>
      <c r="AP12" s="11" t="str">
        <f>IF(EOMONTH(DataD0,0)&lt;AP$1,"",SUMIFS('Tabela Projeção'!$F:$F,'Tabela Projeção'!$U:$U,$A12,'Tabela Projeção'!$G:$G,$C12,'Tabela Projeção'!$C:$C,"&lt;="&amp;AP$1))</f>
        <v/>
      </c>
    </row>
    <row r="13" spans="1:42" x14ac:dyDescent="0.2">
      <c r="A13" s="8" t="s">
        <v>59</v>
      </c>
      <c r="B13" s="8" t="s">
        <v>60</v>
      </c>
      <c r="C13" s="9" t="s">
        <v>58</v>
      </c>
      <c r="D13" s="9" t="str">
        <f>VLOOKUP(C13,[1]Cotações!$R:$S,2,0)</f>
        <v>ETH</v>
      </c>
      <c r="E13" s="10">
        <f t="shared" si="1"/>
        <v>1474.0428053338474</v>
      </c>
      <c r="F13" s="11">
        <f>IF(EOMONTH(DataD0,0)&lt;F$1,"",SUMIFS('Tabela Projeção'!$F:$F,'Tabela Projeção'!$U:$U,$A13,'Tabela Projeção'!$G:$G,$C13,'Tabela Projeção'!$C:$C,"&lt;="&amp;F$1))</f>
        <v>0</v>
      </c>
      <c r="G13" s="11">
        <f>IF(EOMONTH(DataD0,0)&lt;G$1,"",SUMIFS('Tabela Projeção'!$F:$F,'Tabela Projeção'!$U:$U,$A13,'Tabela Projeção'!$G:$G,$C13,'Tabela Projeção'!$C:$C,"&lt;="&amp;G$1))</f>
        <v>0</v>
      </c>
      <c r="H13" s="11">
        <f>IF(EOMONTH(DataD0,0)&lt;H$1,"",SUMIFS('Tabela Projeção'!$F:$F,'Tabela Projeção'!$U:$U,$A13,'Tabela Projeção'!$G:$G,$C13,'Tabela Projeção'!$C:$C,"&lt;="&amp;H$1))</f>
        <v>0</v>
      </c>
      <c r="I13" s="11">
        <f>IF(EOMONTH(DataD0,0)&lt;I$1,"",SUMIFS('Tabela Projeção'!$F:$F,'Tabela Projeção'!$U:$U,$A13,'Tabela Projeção'!$G:$G,$C13,'Tabela Projeção'!$C:$C,"&lt;="&amp;I$1))</f>
        <v>0</v>
      </c>
      <c r="J13" s="11">
        <f>IF(EOMONTH(DataD0,0)&lt;J$1,"",SUMIFS('Tabela Projeção'!$F:$F,'Tabela Projeção'!$U:$U,$A13,'Tabela Projeção'!$G:$G,$C13,'Tabela Projeção'!$C:$C,"&lt;="&amp;J$1))</f>
        <v>8.7278689418423525E-2</v>
      </c>
      <c r="K13" s="11">
        <f>IF(EOMONTH(DataD0,0)&lt;K$1,"",SUMIFS('Tabela Projeção'!$F:$F,'Tabela Projeção'!$U:$U,$A13,'Tabela Projeção'!$G:$G,$C13,'Tabela Projeção'!$C:$C,"&lt;="&amp;K$1))</f>
        <v>8.3203054025802484E-2</v>
      </c>
      <c r="L13" s="11">
        <f>IF(EOMONTH(DataD0,0)&lt;L$1,"",SUMIFS('Tabela Projeção'!$F:$F,'Tabela Projeção'!$U:$U,$A13,'Tabela Projeção'!$G:$G,$C13,'Tabela Projeção'!$C:$C,"&lt;="&amp;L$1))</f>
        <v>8.3203054025802484E-2</v>
      </c>
      <c r="M13" s="11">
        <f>IF(EOMONTH(DataD0,0)&lt;M$1,"",SUMIFS('Tabela Projeção'!$F:$F,'Tabela Projeção'!$U:$U,$A13,'Tabela Projeção'!$G:$G,$C13,'Tabela Projeção'!$C:$C,"&lt;="&amp;M$1))</f>
        <v>8.3203054025802484E-2</v>
      </c>
      <c r="N13" s="11">
        <f>IF(EOMONTH(DataD0,0)&lt;N$1,"",SUMIFS('Tabela Projeção'!$F:$F,'Tabela Projeção'!$U:$U,$A13,'Tabela Projeção'!$G:$G,$C13,'Tabela Projeção'!$C:$C,"&lt;="&amp;N$1))</f>
        <v>8.2353366943996462E-2</v>
      </c>
      <c r="O13" s="11">
        <f>IF(EOMONTH(DataD0,0)&lt;O$1,"",SUMIFS('Tabela Projeção'!$F:$F,'Tabela Projeção'!$U:$U,$A13,'Tabela Projeção'!$G:$G,$C13,'Tabela Projeção'!$C:$C,"&lt;="&amp;O$1))</f>
        <v>8.2353366943996462E-2</v>
      </c>
      <c r="P13" s="11">
        <f>IF(EOMONTH(DataD0,0)&lt;P$1,"",SUMIFS('Tabela Projeção'!$F:$F,'Tabela Projeção'!$U:$U,$A13,'Tabela Projeção'!$G:$G,$C13,'Tabela Projeção'!$C:$C,"&lt;="&amp;P$1))</f>
        <v>8.1433673521907071E-2</v>
      </c>
      <c r="Q13" s="11">
        <f>IF(EOMONTH(DataD0,0)&lt;Q$1,"",SUMIFS('Tabela Projeção'!$F:$F,'Tabela Projeção'!$U:$U,$A13,'Tabela Projeção'!$G:$G,$C13,'Tabela Projeção'!$C:$C,"&lt;="&amp;Q$1))</f>
        <v>7.5402707886650405E-2</v>
      </c>
      <c r="R13" s="11">
        <f>IF(EOMONTH(DataD0,0)&lt;R$1,"",SUMIFS('Tabela Projeção'!$F:$F,'Tabela Projeção'!$U:$U,$A13,'Tabela Projeção'!$G:$G,$C13,'Tabela Projeção'!$C:$C,"&lt;="&amp;R$1))</f>
        <v>7.5402707886650405E-2</v>
      </c>
      <c r="S13" s="11">
        <f>IF(EOMONTH(DataD0,0)&lt;S$1,"",SUMIFS('Tabela Projeção'!$F:$F,'Tabela Projeção'!$U:$U,$A13,'Tabela Projeção'!$G:$G,$C13,'Tabela Projeção'!$C:$C,"&lt;="&amp;S$1))</f>
        <v>7.5402707886650405E-2</v>
      </c>
      <c r="T13" s="11">
        <f>IF(EOMONTH(DataD0,0)&lt;T$1,"",SUMIFS('Tabela Projeção'!$F:$F,'Tabela Projeção'!$U:$U,$A13,'Tabela Projeção'!$G:$G,$C13,'Tabela Projeção'!$C:$C,"&lt;="&amp;T$1))</f>
        <v>0.15404344485161325</v>
      </c>
      <c r="U13" s="11">
        <f>IF(EOMONTH(DataD0,0)&lt;U$1,"",SUMIFS('Tabela Projeção'!$F:$F,'Tabela Projeção'!$U:$U,$A13,'Tabela Projeção'!$G:$G,$C13,'Tabela Projeção'!$C:$C,"&lt;="&amp;U$1))</f>
        <v>0.15404344485161325</v>
      </c>
      <c r="V13" s="11">
        <f>IF(EOMONTH(DataD0,0)&lt;V$1,"",SUMIFS('Tabela Projeção'!$F:$F,'Tabela Projeção'!$U:$U,$A13,'Tabela Projeção'!$G:$G,$C13,'Tabela Projeção'!$C:$C,"&lt;="&amp;V$1))</f>
        <v>0.15404344485161325</v>
      </c>
      <c r="W13" s="11" t="str">
        <f>IF(EOMONTH(DataD0,0)&lt;W$1,"",SUMIFS('Tabela Projeção'!$F:$F,'Tabela Projeção'!$U:$U,$A13,'Tabela Projeção'!$G:$G,$C13,'Tabela Projeção'!$C:$C,"&lt;="&amp;W$1))</f>
        <v/>
      </c>
      <c r="X13" s="11" t="str">
        <f>IF(EOMONTH(DataD0,0)&lt;X$1,"",SUMIFS('Tabela Projeção'!$F:$F,'Tabela Projeção'!$U:$U,$A13,'Tabela Projeção'!$G:$G,$C13,'Tabela Projeção'!$C:$C,"&lt;="&amp;X$1))</f>
        <v/>
      </c>
      <c r="Y13" s="11" t="str">
        <f>IF(EOMONTH(DataD0,0)&lt;Y$1,"",SUMIFS('Tabela Projeção'!$F:$F,'Tabela Projeção'!$U:$U,$A13,'Tabela Projeção'!$G:$G,$C13,'Tabela Projeção'!$C:$C,"&lt;="&amp;Y$1))</f>
        <v/>
      </c>
      <c r="Z13" s="11" t="str">
        <f>IF(EOMONTH(DataD0,0)&lt;Z$1,"",SUMIFS('Tabela Projeção'!$F:$F,'Tabela Projeção'!$U:$U,$A13,'Tabela Projeção'!$G:$G,$C13,'Tabela Projeção'!$C:$C,"&lt;="&amp;Z$1))</f>
        <v/>
      </c>
      <c r="AA13" s="11" t="str">
        <f>IF(EOMONTH(DataD0,0)&lt;AA$1,"",SUMIFS('Tabela Projeção'!$F:$F,'Tabela Projeção'!$U:$U,$A13,'Tabela Projeção'!$G:$G,$C13,'Tabela Projeção'!$C:$C,"&lt;="&amp;AA$1))</f>
        <v/>
      </c>
      <c r="AB13" s="11" t="str">
        <f>IF(EOMONTH(DataD0,0)&lt;AB$1,"",SUMIFS('Tabela Projeção'!$F:$F,'Tabela Projeção'!$U:$U,$A13,'Tabela Projeção'!$G:$G,$C13,'Tabela Projeção'!$C:$C,"&lt;="&amp;AB$1))</f>
        <v/>
      </c>
      <c r="AC13" s="11" t="str">
        <f>IF(EOMONTH(DataD0,0)&lt;AC$1,"",SUMIFS('Tabela Projeção'!$F:$F,'Tabela Projeção'!$U:$U,$A13,'Tabela Projeção'!$G:$G,$C13,'Tabela Projeção'!$C:$C,"&lt;="&amp;AC$1))</f>
        <v/>
      </c>
      <c r="AD13" s="11" t="str">
        <f>IF(EOMONTH(DataD0,0)&lt;AD$1,"",SUMIFS('Tabela Projeção'!$F:$F,'Tabela Projeção'!$U:$U,$A13,'Tabela Projeção'!$G:$G,$C13,'Tabela Projeção'!$C:$C,"&lt;="&amp;AD$1))</f>
        <v/>
      </c>
      <c r="AE13" s="11" t="str">
        <f>IF(EOMONTH(DataD0,0)&lt;AE$1,"",SUMIFS('Tabela Projeção'!$F:$F,'Tabela Projeção'!$U:$U,$A13,'Tabela Projeção'!$G:$G,$C13,'Tabela Projeção'!$C:$C,"&lt;="&amp;AE$1))</f>
        <v/>
      </c>
      <c r="AF13" s="11" t="str">
        <f>IF(EOMONTH(DataD0,0)&lt;AF$1,"",SUMIFS('Tabela Projeção'!$F:$F,'Tabela Projeção'!$U:$U,$A13,'Tabela Projeção'!$G:$G,$C13,'Tabela Projeção'!$C:$C,"&lt;="&amp;AF$1))</f>
        <v/>
      </c>
      <c r="AG13" s="11" t="str">
        <f>IF(EOMONTH(DataD0,0)&lt;AG$1,"",SUMIFS('Tabela Projeção'!$F:$F,'Tabela Projeção'!$U:$U,$A13,'Tabela Projeção'!$G:$G,$C13,'Tabela Projeção'!$C:$C,"&lt;="&amp;AG$1))</f>
        <v/>
      </c>
      <c r="AH13" s="11" t="str">
        <f>IF(EOMONTH(DataD0,0)&lt;AH$1,"",SUMIFS('Tabela Projeção'!$F:$F,'Tabela Projeção'!$U:$U,$A13,'Tabela Projeção'!$G:$G,$C13,'Tabela Projeção'!$C:$C,"&lt;="&amp;AH$1))</f>
        <v/>
      </c>
      <c r="AI13" s="11" t="str">
        <f>IF(EOMONTH(DataD0,0)&lt;AI$1,"",SUMIFS('Tabela Projeção'!$F:$F,'Tabela Projeção'!$U:$U,$A13,'Tabela Projeção'!$G:$G,$C13,'Tabela Projeção'!$C:$C,"&lt;="&amp;AI$1))</f>
        <v/>
      </c>
      <c r="AJ13" s="11" t="str">
        <f>IF(EOMONTH(DataD0,0)&lt;AJ$1,"",SUMIFS('Tabela Projeção'!$F:$F,'Tabela Projeção'!$U:$U,$A13,'Tabela Projeção'!$G:$G,$C13,'Tabela Projeção'!$C:$C,"&lt;="&amp;AJ$1))</f>
        <v/>
      </c>
      <c r="AK13" s="11" t="str">
        <f>IF(EOMONTH(DataD0,0)&lt;AK$1,"",SUMIFS('Tabela Projeção'!$F:$F,'Tabela Projeção'!$U:$U,$A13,'Tabela Projeção'!$G:$G,$C13,'Tabela Projeção'!$C:$C,"&lt;="&amp;AK$1))</f>
        <v/>
      </c>
      <c r="AL13" s="11" t="str">
        <f>IF(EOMONTH(DataD0,0)&lt;AL$1,"",SUMIFS('Tabela Projeção'!$F:$F,'Tabela Projeção'!$U:$U,$A13,'Tabela Projeção'!$G:$G,$C13,'Tabela Projeção'!$C:$C,"&lt;="&amp;AL$1))</f>
        <v/>
      </c>
      <c r="AM13" s="11" t="str">
        <f>IF(EOMONTH(DataD0,0)&lt;AM$1,"",SUMIFS('Tabela Projeção'!$F:$F,'Tabela Projeção'!$U:$U,$A13,'Tabela Projeção'!$G:$G,$C13,'Tabela Projeção'!$C:$C,"&lt;="&amp;AM$1))</f>
        <v/>
      </c>
      <c r="AN13" s="11" t="str">
        <f>IF(EOMONTH(DataD0,0)&lt;AN$1,"",SUMIFS('Tabela Projeção'!$F:$F,'Tabela Projeção'!$U:$U,$A13,'Tabela Projeção'!$G:$G,$C13,'Tabela Projeção'!$C:$C,"&lt;="&amp;AN$1))</f>
        <v/>
      </c>
      <c r="AO13" s="11" t="str">
        <f>IF(EOMONTH(DataD0,0)&lt;AO$1,"",SUMIFS('Tabela Projeção'!$F:$F,'Tabela Projeção'!$U:$U,$A13,'Tabela Projeção'!$G:$G,$C13,'Tabela Projeção'!$C:$C,"&lt;="&amp;AO$1))</f>
        <v/>
      </c>
      <c r="AP13" s="11" t="str">
        <f>IF(EOMONTH(DataD0,0)&lt;AP$1,"",SUMIFS('Tabela Projeção'!$F:$F,'Tabela Projeção'!$U:$U,$A13,'Tabela Projeção'!$G:$G,$C13,'Tabela Projeção'!$C:$C,"&lt;="&amp;AP$1))</f>
        <v/>
      </c>
    </row>
    <row r="14" spans="1:42" x14ac:dyDescent="0.2">
      <c r="A14" s="8" t="s">
        <v>61</v>
      </c>
      <c r="B14" s="8" t="s">
        <v>62</v>
      </c>
      <c r="C14" s="9" t="s">
        <v>58</v>
      </c>
      <c r="D14" s="9" t="str">
        <f>VLOOKUP(C14,[1]Cotações!$R:$S,2,0)</f>
        <v>ETH</v>
      </c>
      <c r="E14" s="10">
        <f t="shared" si="1"/>
        <v>766.39428353523294</v>
      </c>
      <c r="F14" s="11">
        <f>IF(EOMONTH(DataD0,0)&lt;F$1,"",SUMIFS('Tabela Projeção'!$F:$F,'Tabela Projeção'!$U:$U,$A14,'Tabela Projeção'!$G:$G,$C14,'Tabela Projeção'!$C:$C,"&lt;="&amp;F$1))</f>
        <v>0</v>
      </c>
      <c r="G14" s="11">
        <f>IF(EOMONTH(DataD0,0)&lt;G$1,"",SUMIFS('Tabela Projeção'!$F:$F,'Tabela Projeção'!$U:$U,$A14,'Tabela Projeção'!$G:$G,$C14,'Tabela Projeção'!$C:$C,"&lt;="&amp;G$1))</f>
        <v>0</v>
      </c>
      <c r="H14" s="11">
        <f>IF(EOMONTH(DataD0,0)&lt;H$1,"",SUMIFS('Tabela Projeção'!$F:$F,'Tabela Projeção'!$U:$U,$A14,'Tabela Projeção'!$G:$G,$C14,'Tabela Projeção'!$C:$C,"&lt;="&amp;H$1))</f>
        <v>0</v>
      </c>
      <c r="I14" s="11">
        <f>IF(EOMONTH(DataD0,0)&lt;I$1,"",SUMIFS('Tabela Projeção'!$F:$F,'Tabela Projeção'!$U:$U,$A14,'Tabela Projeção'!$G:$G,$C14,'Tabela Projeção'!$C:$C,"&lt;="&amp;I$1))</f>
        <v>0</v>
      </c>
      <c r="J14" s="11">
        <f>IF(EOMONTH(DataD0,0)&lt;J$1,"",SUMIFS('Tabela Projeção'!$F:$F,'Tabela Projeção'!$U:$U,$A14,'Tabela Projeção'!$G:$G,$C14,'Tabela Projeção'!$C:$C,"&lt;="&amp;J$1))</f>
        <v>8.9884652953127503E-2</v>
      </c>
      <c r="K14" s="11">
        <f>IF(EOMONTH(DataD0,0)&lt;K$1,"",SUMIFS('Tabela Projeção'!$F:$F,'Tabela Projeção'!$U:$U,$A14,'Tabela Projeção'!$G:$G,$C14,'Tabela Projeção'!$C:$C,"&lt;="&amp;K$1))</f>
        <v>8.6140840634872706E-2</v>
      </c>
      <c r="L14" s="11">
        <f>IF(EOMONTH(DataD0,0)&lt;L$1,"",SUMIFS('Tabela Projeção'!$F:$F,'Tabela Projeção'!$U:$U,$A14,'Tabela Projeção'!$G:$G,$C14,'Tabela Projeção'!$C:$C,"&lt;="&amp;L$1))</f>
        <v>8.6140840634872706E-2</v>
      </c>
      <c r="M14" s="11">
        <f>IF(EOMONTH(DataD0,0)&lt;M$1,"",SUMIFS('Tabela Projeção'!$F:$F,'Tabela Projeção'!$U:$U,$A14,'Tabela Projeção'!$G:$G,$C14,'Tabela Projeção'!$C:$C,"&lt;="&amp;M$1))</f>
        <v>8.4716884885987248E-2</v>
      </c>
      <c r="N14" s="11">
        <f>IF(EOMONTH(DataD0,0)&lt;N$1,"",SUMIFS('Tabela Projeção'!$F:$F,'Tabela Projeção'!$U:$U,$A14,'Tabela Projeção'!$G:$G,$C14,'Tabela Projeção'!$C:$C,"&lt;="&amp;N$1))</f>
        <v>8.398563848810979E-2</v>
      </c>
      <c r="O14" s="11">
        <f>IF(EOMONTH(DataD0,0)&lt;O$1,"",SUMIFS('Tabela Projeção'!$F:$F,'Tabela Projeção'!$U:$U,$A14,'Tabela Projeção'!$G:$G,$C14,'Tabela Projeção'!$C:$C,"&lt;="&amp;O$1))</f>
        <v>8.398563848810979E-2</v>
      </c>
      <c r="P14" s="11">
        <f>IF(EOMONTH(DataD0,0)&lt;P$1,"",SUMIFS('Tabela Projeção'!$F:$F,'Tabela Projeção'!$U:$U,$A14,'Tabela Projeção'!$G:$G,$C14,'Tabela Projeção'!$C:$C,"&lt;="&amp;P$1))</f>
        <v>7.9588567940482552E-2</v>
      </c>
      <c r="Q14" s="11">
        <f>IF(EOMONTH(DataD0,0)&lt;Q$1,"",SUMIFS('Tabela Projeção'!$F:$F,'Tabela Projeção'!$U:$U,$A14,'Tabela Projeção'!$G:$G,$C14,'Tabela Projeção'!$C:$C,"&lt;="&amp;Q$1))</f>
        <v>7.9588567940482552E-2</v>
      </c>
      <c r="R14" s="11">
        <f>IF(EOMONTH(DataD0,0)&lt;R$1,"",SUMIFS('Tabela Projeção'!$F:$F,'Tabela Projeção'!$U:$U,$A14,'Tabela Projeção'!$G:$G,$C14,'Tabela Projeção'!$C:$C,"&lt;="&amp;R$1))</f>
        <v>7.7117513728120049E-2</v>
      </c>
      <c r="S14" s="11">
        <f>IF(EOMONTH(DataD0,0)&lt;S$1,"",SUMIFS('Tabela Projeção'!$F:$F,'Tabela Projeção'!$U:$U,$A14,'Tabela Projeção'!$G:$G,$C14,'Tabela Projeção'!$C:$C,"&lt;="&amp;S$1))</f>
        <v>7.7117513728120049E-2</v>
      </c>
      <c r="T14" s="11">
        <f>IF(EOMONTH(DataD0,0)&lt;T$1,"",SUMIFS('Tabela Projeção'!$F:$F,'Tabela Projeção'!$U:$U,$A14,'Tabela Projeção'!$G:$G,$C14,'Tabela Projeção'!$C:$C,"&lt;="&amp;T$1))</f>
        <v>0.13091656018870335</v>
      </c>
      <c r="U14" s="11">
        <f>IF(EOMONTH(DataD0,0)&lt;U$1,"",SUMIFS('Tabela Projeção'!$F:$F,'Tabela Projeção'!$U:$U,$A14,'Tabela Projeção'!$G:$G,$C14,'Tabela Projeção'!$C:$C,"&lt;="&amp;U$1))</f>
        <v>8.0091307472996365E-2</v>
      </c>
      <c r="V14" s="11">
        <f>IF(EOMONTH(DataD0,0)&lt;V$1,"",SUMIFS('Tabela Projeção'!$F:$F,'Tabela Projeção'!$U:$U,$A14,'Tabela Projeção'!$G:$G,$C14,'Tabela Projeção'!$C:$C,"&lt;="&amp;V$1))</f>
        <v>8.0091307472996365E-2</v>
      </c>
      <c r="W14" s="11" t="str">
        <f>IF(EOMONTH(DataD0,0)&lt;W$1,"",SUMIFS('Tabela Projeção'!$F:$F,'Tabela Projeção'!$U:$U,$A14,'Tabela Projeção'!$G:$G,$C14,'Tabela Projeção'!$C:$C,"&lt;="&amp;W$1))</f>
        <v/>
      </c>
      <c r="X14" s="11" t="str">
        <f>IF(EOMONTH(DataD0,0)&lt;X$1,"",SUMIFS('Tabela Projeção'!$F:$F,'Tabela Projeção'!$U:$U,$A14,'Tabela Projeção'!$G:$G,$C14,'Tabela Projeção'!$C:$C,"&lt;="&amp;X$1))</f>
        <v/>
      </c>
      <c r="Y14" s="11" t="str">
        <f>IF(EOMONTH(DataD0,0)&lt;Y$1,"",SUMIFS('Tabela Projeção'!$F:$F,'Tabela Projeção'!$U:$U,$A14,'Tabela Projeção'!$G:$G,$C14,'Tabela Projeção'!$C:$C,"&lt;="&amp;Y$1))</f>
        <v/>
      </c>
      <c r="Z14" s="11" t="str">
        <f>IF(EOMONTH(DataD0,0)&lt;Z$1,"",SUMIFS('Tabela Projeção'!$F:$F,'Tabela Projeção'!$U:$U,$A14,'Tabela Projeção'!$G:$G,$C14,'Tabela Projeção'!$C:$C,"&lt;="&amp;Z$1))</f>
        <v/>
      </c>
      <c r="AA14" s="11" t="str">
        <f>IF(EOMONTH(DataD0,0)&lt;AA$1,"",SUMIFS('Tabela Projeção'!$F:$F,'Tabela Projeção'!$U:$U,$A14,'Tabela Projeção'!$G:$G,$C14,'Tabela Projeção'!$C:$C,"&lt;="&amp;AA$1))</f>
        <v/>
      </c>
      <c r="AB14" s="11" t="str">
        <f>IF(EOMONTH(DataD0,0)&lt;AB$1,"",SUMIFS('Tabela Projeção'!$F:$F,'Tabela Projeção'!$U:$U,$A14,'Tabela Projeção'!$G:$G,$C14,'Tabela Projeção'!$C:$C,"&lt;="&amp;AB$1))</f>
        <v/>
      </c>
      <c r="AC14" s="11" t="str">
        <f>IF(EOMONTH(DataD0,0)&lt;AC$1,"",SUMIFS('Tabela Projeção'!$F:$F,'Tabela Projeção'!$U:$U,$A14,'Tabela Projeção'!$G:$G,$C14,'Tabela Projeção'!$C:$C,"&lt;="&amp;AC$1))</f>
        <v/>
      </c>
      <c r="AD14" s="11" t="str">
        <f>IF(EOMONTH(DataD0,0)&lt;AD$1,"",SUMIFS('Tabela Projeção'!$F:$F,'Tabela Projeção'!$U:$U,$A14,'Tabela Projeção'!$G:$G,$C14,'Tabela Projeção'!$C:$C,"&lt;="&amp;AD$1))</f>
        <v/>
      </c>
      <c r="AE14" s="11" t="str">
        <f>IF(EOMONTH(DataD0,0)&lt;AE$1,"",SUMIFS('Tabela Projeção'!$F:$F,'Tabela Projeção'!$U:$U,$A14,'Tabela Projeção'!$G:$G,$C14,'Tabela Projeção'!$C:$C,"&lt;="&amp;AE$1))</f>
        <v/>
      </c>
      <c r="AF14" s="11" t="str">
        <f>IF(EOMONTH(DataD0,0)&lt;AF$1,"",SUMIFS('Tabela Projeção'!$F:$F,'Tabela Projeção'!$U:$U,$A14,'Tabela Projeção'!$G:$G,$C14,'Tabela Projeção'!$C:$C,"&lt;="&amp;AF$1))</f>
        <v/>
      </c>
      <c r="AG14" s="11" t="str">
        <f>IF(EOMONTH(DataD0,0)&lt;AG$1,"",SUMIFS('Tabela Projeção'!$F:$F,'Tabela Projeção'!$U:$U,$A14,'Tabela Projeção'!$G:$G,$C14,'Tabela Projeção'!$C:$C,"&lt;="&amp;AG$1))</f>
        <v/>
      </c>
      <c r="AH14" s="11" t="str">
        <f>IF(EOMONTH(DataD0,0)&lt;AH$1,"",SUMIFS('Tabela Projeção'!$F:$F,'Tabela Projeção'!$U:$U,$A14,'Tabela Projeção'!$G:$G,$C14,'Tabela Projeção'!$C:$C,"&lt;="&amp;AH$1))</f>
        <v/>
      </c>
      <c r="AI14" s="11" t="str">
        <f>IF(EOMONTH(DataD0,0)&lt;AI$1,"",SUMIFS('Tabela Projeção'!$F:$F,'Tabela Projeção'!$U:$U,$A14,'Tabela Projeção'!$G:$G,$C14,'Tabela Projeção'!$C:$C,"&lt;="&amp;AI$1))</f>
        <v/>
      </c>
      <c r="AJ14" s="11" t="str">
        <f>IF(EOMONTH(DataD0,0)&lt;AJ$1,"",SUMIFS('Tabela Projeção'!$F:$F,'Tabela Projeção'!$U:$U,$A14,'Tabela Projeção'!$G:$G,$C14,'Tabela Projeção'!$C:$C,"&lt;="&amp;AJ$1))</f>
        <v/>
      </c>
      <c r="AK14" s="11" t="str">
        <f>IF(EOMONTH(DataD0,0)&lt;AK$1,"",SUMIFS('Tabela Projeção'!$F:$F,'Tabela Projeção'!$U:$U,$A14,'Tabela Projeção'!$G:$G,$C14,'Tabela Projeção'!$C:$C,"&lt;="&amp;AK$1))</f>
        <v/>
      </c>
      <c r="AL14" s="11" t="str">
        <f>IF(EOMONTH(DataD0,0)&lt;AL$1,"",SUMIFS('Tabela Projeção'!$F:$F,'Tabela Projeção'!$U:$U,$A14,'Tabela Projeção'!$G:$G,$C14,'Tabela Projeção'!$C:$C,"&lt;="&amp;AL$1))</f>
        <v/>
      </c>
      <c r="AM14" s="11" t="str">
        <f>IF(EOMONTH(DataD0,0)&lt;AM$1,"",SUMIFS('Tabela Projeção'!$F:$F,'Tabela Projeção'!$U:$U,$A14,'Tabela Projeção'!$G:$G,$C14,'Tabela Projeção'!$C:$C,"&lt;="&amp;AM$1))</f>
        <v/>
      </c>
      <c r="AN14" s="11" t="str">
        <f>IF(EOMONTH(DataD0,0)&lt;AN$1,"",SUMIFS('Tabela Projeção'!$F:$F,'Tabela Projeção'!$U:$U,$A14,'Tabela Projeção'!$G:$G,$C14,'Tabela Projeção'!$C:$C,"&lt;="&amp;AN$1))</f>
        <v/>
      </c>
      <c r="AO14" s="11" t="str">
        <f>IF(EOMONTH(DataD0,0)&lt;AO$1,"",SUMIFS('Tabela Projeção'!$F:$F,'Tabela Projeção'!$U:$U,$A14,'Tabela Projeção'!$G:$G,$C14,'Tabela Projeção'!$C:$C,"&lt;="&amp;AO$1))</f>
        <v/>
      </c>
      <c r="AP14" s="11" t="str">
        <f>IF(EOMONTH(DataD0,0)&lt;AP$1,"",SUMIFS('Tabela Projeção'!$F:$F,'Tabela Projeção'!$U:$U,$A14,'Tabela Projeção'!$G:$G,$C14,'Tabela Projeção'!$C:$C,"&lt;="&amp;AP$1))</f>
        <v/>
      </c>
    </row>
    <row r="15" spans="1:42" x14ac:dyDescent="0.2">
      <c r="A15" s="8" t="s">
        <v>63</v>
      </c>
      <c r="B15" s="8" t="s">
        <v>64</v>
      </c>
      <c r="C15" s="9" t="s">
        <v>58</v>
      </c>
      <c r="D15" s="9" t="str">
        <f>VLOOKUP(C15,[1]Cotações!$R:$S,2,0)</f>
        <v>ETH</v>
      </c>
      <c r="E15" s="10">
        <f t="shared" si="1"/>
        <v>201.16767903059912</v>
      </c>
      <c r="F15" s="11">
        <f>IF(EOMONTH(DataD0,0)&lt;F$1,"",SUMIFS('Tabela Projeção'!$F:$F,'Tabela Projeção'!$U:$U,$A15,'Tabela Projeção'!$G:$G,$C15,'Tabela Projeção'!$C:$C,"&lt;="&amp;F$1))</f>
        <v>0</v>
      </c>
      <c r="G15" s="11">
        <f>IF(EOMONTH(DataD0,0)&lt;G$1,"",SUMIFS('Tabela Projeção'!$F:$F,'Tabela Projeção'!$U:$U,$A15,'Tabela Projeção'!$G:$G,$C15,'Tabela Projeção'!$C:$C,"&lt;="&amp;G$1))</f>
        <v>0</v>
      </c>
      <c r="H15" s="11">
        <f>IF(EOMONTH(DataD0,0)&lt;H$1,"",SUMIFS('Tabela Projeção'!$F:$F,'Tabela Projeção'!$U:$U,$A15,'Tabela Projeção'!$G:$G,$C15,'Tabela Projeção'!$C:$C,"&lt;="&amp;H$1))</f>
        <v>4.4561814467150268E-2</v>
      </c>
      <c r="I15" s="11">
        <f>IF(EOMONTH(DataD0,0)&lt;I$1,"",SUMIFS('Tabela Projeção'!$F:$F,'Tabela Projeção'!$U:$U,$A15,'Tabela Projeção'!$G:$G,$C15,'Tabela Projeção'!$C:$C,"&lt;="&amp;I$1))</f>
        <v>3.6241295223383957E-2</v>
      </c>
      <c r="J15" s="11">
        <f>IF(EOMONTH(DataD0,0)&lt;J$1,"",SUMIFS('Tabela Projeção'!$F:$F,'Tabela Projeção'!$U:$U,$A15,'Tabela Projeção'!$G:$G,$C15,'Tabela Projeção'!$C:$C,"&lt;="&amp;J$1))</f>
        <v>2.1180882696766351E-2</v>
      </c>
      <c r="K15" s="11">
        <f>IF(EOMONTH(DataD0,0)&lt;K$1,"",SUMIFS('Tabela Projeção'!$F:$F,'Tabela Projeção'!$U:$U,$A15,'Tabela Projeção'!$G:$G,$C15,'Tabela Projeção'!$C:$C,"&lt;="&amp;K$1))</f>
        <v>1.6214246728107257E-2</v>
      </c>
      <c r="L15" s="11">
        <f>IF(EOMONTH(DataD0,0)&lt;L$1,"",SUMIFS('Tabela Projeção'!$F:$F,'Tabela Projeção'!$U:$U,$A15,'Tabela Projeção'!$G:$G,$C15,'Tabela Projeção'!$C:$C,"&lt;="&amp;L$1))</f>
        <v>1.4677635464116075E-2</v>
      </c>
      <c r="M15" s="11">
        <f>IF(EOMONTH(DataD0,0)&lt;M$1,"",SUMIFS('Tabela Projeção'!$F:$F,'Tabela Projeção'!$U:$U,$A15,'Tabela Projeção'!$G:$G,$C15,'Tabela Projeção'!$C:$C,"&lt;="&amp;M$1))</f>
        <v>1.4677635464116075E-2</v>
      </c>
      <c r="N15" s="11">
        <f>IF(EOMONTH(DataD0,0)&lt;N$1,"",SUMIFS('Tabela Projeção'!$F:$F,'Tabela Projeção'!$U:$U,$A15,'Tabela Projeção'!$G:$G,$C15,'Tabela Projeção'!$C:$C,"&lt;="&amp;N$1))</f>
        <v>1.8465751368739652E-2</v>
      </c>
      <c r="O15" s="11">
        <f>IF(EOMONTH(DataD0,0)&lt;O$1,"",SUMIFS('Tabela Projeção'!$F:$F,'Tabela Projeção'!$U:$U,$A15,'Tabela Projeção'!$G:$G,$C15,'Tabela Projeção'!$C:$C,"&lt;="&amp;O$1))</f>
        <v>2.0288251368739491E-2</v>
      </c>
      <c r="P15" s="11">
        <f>IF(EOMONTH(DataD0,0)&lt;P$1,"",SUMIFS('Tabela Projeção'!$F:$F,'Tabela Projeção'!$U:$U,$A15,'Tabela Projeção'!$G:$G,$C15,'Tabela Projeção'!$C:$C,"&lt;="&amp;P$1))</f>
        <v>2.461575136873953E-2</v>
      </c>
      <c r="Q15" s="11">
        <f>IF(EOMONTH(DataD0,0)&lt;Q$1,"",SUMIFS('Tabela Projeção'!$F:$F,'Tabela Projeção'!$U:$U,$A15,'Tabela Projeção'!$G:$G,$C15,'Tabela Projeção'!$C:$C,"&lt;="&amp;Q$1))</f>
        <v>2.5065751368739592E-2</v>
      </c>
      <c r="R15" s="11">
        <f>IF(EOMONTH(DataD0,0)&lt;R$1,"",SUMIFS('Tabela Projeção'!$F:$F,'Tabela Projeção'!$U:$U,$A15,'Tabela Projeção'!$G:$G,$C15,'Tabela Projeção'!$C:$C,"&lt;="&amp;R$1))</f>
        <v>2.5065751368739592E-2</v>
      </c>
      <c r="S15" s="11">
        <f>IF(EOMONTH(DataD0,0)&lt;S$1,"",SUMIFS('Tabela Projeção'!$F:$F,'Tabela Projeção'!$U:$U,$A15,'Tabela Projeção'!$G:$G,$C15,'Tabela Projeção'!$C:$C,"&lt;="&amp;S$1))</f>
        <v>2.5385751368739468E-2</v>
      </c>
      <c r="T15" s="11">
        <f>IF(EOMONTH(DataD0,0)&lt;T$1,"",SUMIFS('Tabela Projeção'!$F:$F,'Tabela Projeção'!$U:$U,$A15,'Tabela Projeção'!$G:$G,$C15,'Tabela Projeção'!$C:$C,"&lt;="&amp;T$1))</f>
        <v>2.5385751368739468E-2</v>
      </c>
      <c r="U15" s="11">
        <f>IF(EOMONTH(DataD0,0)&lt;U$1,"",SUMIFS('Tabela Projeção'!$F:$F,'Tabela Projeção'!$U:$U,$A15,'Tabela Projeção'!$G:$G,$C15,'Tabela Projeção'!$C:$C,"&lt;="&amp;U$1))</f>
        <v>2.102283743629732E-2</v>
      </c>
      <c r="V15" s="11">
        <f>IF(EOMONTH(DataD0,0)&lt;V$1,"",SUMIFS('Tabela Projeção'!$F:$F,'Tabela Projeção'!$U:$U,$A15,'Tabela Projeção'!$G:$G,$C15,'Tabela Projeção'!$C:$C,"&lt;="&amp;V$1))</f>
        <v>2.102283743629732E-2</v>
      </c>
      <c r="W15" s="11" t="str">
        <f>IF(EOMONTH(DataD0,0)&lt;W$1,"",SUMIFS('Tabela Projeção'!$F:$F,'Tabela Projeção'!$U:$U,$A15,'Tabela Projeção'!$G:$G,$C15,'Tabela Projeção'!$C:$C,"&lt;="&amp;W$1))</f>
        <v/>
      </c>
      <c r="X15" s="11" t="str">
        <f>IF(EOMONTH(DataD0,0)&lt;X$1,"",SUMIFS('Tabela Projeção'!$F:$F,'Tabela Projeção'!$U:$U,$A15,'Tabela Projeção'!$G:$G,$C15,'Tabela Projeção'!$C:$C,"&lt;="&amp;X$1))</f>
        <v/>
      </c>
      <c r="Y15" s="11" t="str">
        <f>IF(EOMONTH(DataD0,0)&lt;Y$1,"",SUMIFS('Tabela Projeção'!$F:$F,'Tabela Projeção'!$U:$U,$A15,'Tabela Projeção'!$G:$G,$C15,'Tabela Projeção'!$C:$C,"&lt;="&amp;Y$1))</f>
        <v/>
      </c>
      <c r="Z15" s="11" t="str">
        <f>IF(EOMONTH(DataD0,0)&lt;Z$1,"",SUMIFS('Tabela Projeção'!$F:$F,'Tabela Projeção'!$U:$U,$A15,'Tabela Projeção'!$G:$G,$C15,'Tabela Projeção'!$C:$C,"&lt;="&amp;Z$1))</f>
        <v/>
      </c>
      <c r="AA15" s="11" t="str">
        <f>IF(EOMONTH(DataD0,0)&lt;AA$1,"",SUMIFS('Tabela Projeção'!$F:$F,'Tabela Projeção'!$U:$U,$A15,'Tabela Projeção'!$G:$G,$C15,'Tabela Projeção'!$C:$C,"&lt;="&amp;AA$1))</f>
        <v/>
      </c>
      <c r="AB15" s="11" t="str">
        <f>IF(EOMONTH(DataD0,0)&lt;AB$1,"",SUMIFS('Tabela Projeção'!$F:$F,'Tabela Projeção'!$U:$U,$A15,'Tabela Projeção'!$G:$G,$C15,'Tabela Projeção'!$C:$C,"&lt;="&amp;AB$1))</f>
        <v/>
      </c>
      <c r="AC15" s="11" t="str">
        <f>IF(EOMONTH(DataD0,0)&lt;AC$1,"",SUMIFS('Tabela Projeção'!$F:$F,'Tabela Projeção'!$U:$U,$A15,'Tabela Projeção'!$G:$G,$C15,'Tabela Projeção'!$C:$C,"&lt;="&amp;AC$1))</f>
        <v/>
      </c>
      <c r="AD15" s="11" t="str">
        <f>IF(EOMONTH(DataD0,0)&lt;AD$1,"",SUMIFS('Tabela Projeção'!$F:$F,'Tabela Projeção'!$U:$U,$A15,'Tabela Projeção'!$G:$G,$C15,'Tabela Projeção'!$C:$C,"&lt;="&amp;AD$1))</f>
        <v/>
      </c>
      <c r="AE15" s="11" t="str">
        <f>IF(EOMONTH(DataD0,0)&lt;AE$1,"",SUMIFS('Tabela Projeção'!$F:$F,'Tabela Projeção'!$U:$U,$A15,'Tabela Projeção'!$G:$G,$C15,'Tabela Projeção'!$C:$C,"&lt;="&amp;AE$1))</f>
        <v/>
      </c>
      <c r="AF15" s="11" t="str">
        <f>IF(EOMONTH(DataD0,0)&lt;AF$1,"",SUMIFS('Tabela Projeção'!$F:$F,'Tabela Projeção'!$U:$U,$A15,'Tabela Projeção'!$G:$G,$C15,'Tabela Projeção'!$C:$C,"&lt;="&amp;AF$1))</f>
        <v/>
      </c>
      <c r="AG15" s="11" t="str">
        <f>IF(EOMONTH(DataD0,0)&lt;AG$1,"",SUMIFS('Tabela Projeção'!$F:$F,'Tabela Projeção'!$U:$U,$A15,'Tabela Projeção'!$G:$G,$C15,'Tabela Projeção'!$C:$C,"&lt;="&amp;AG$1))</f>
        <v/>
      </c>
      <c r="AH15" s="11" t="str">
        <f>IF(EOMONTH(DataD0,0)&lt;AH$1,"",SUMIFS('Tabela Projeção'!$F:$F,'Tabela Projeção'!$U:$U,$A15,'Tabela Projeção'!$G:$G,$C15,'Tabela Projeção'!$C:$C,"&lt;="&amp;AH$1))</f>
        <v/>
      </c>
      <c r="AI15" s="11" t="str">
        <f>IF(EOMONTH(DataD0,0)&lt;AI$1,"",SUMIFS('Tabela Projeção'!$F:$F,'Tabela Projeção'!$U:$U,$A15,'Tabela Projeção'!$G:$G,$C15,'Tabela Projeção'!$C:$C,"&lt;="&amp;AI$1))</f>
        <v/>
      </c>
      <c r="AJ15" s="11" t="str">
        <f>IF(EOMONTH(DataD0,0)&lt;AJ$1,"",SUMIFS('Tabela Projeção'!$F:$F,'Tabela Projeção'!$U:$U,$A15,'Tabela Projeção'!$G:$G,$C15,'Tabela Projeção'!$C:$C,"&lt;="&amp;AJ$1))</f>
        <v/>
      </c>
      <c r="AK15" s="11" t="str">
        <f>IF(EOMONTH(DataD0,0)&lt;AK$1,"",SUMIFS('Tabela Projeção'!$F:$F,'Tabela Projeção'!$U:$U,$A15,'Tabela Projeção'!$G:$G,$C15,'Tabela Projeção'!$C:$C,"&lt;="&amp;AK$1))</f>
        <v/>
      </c>
      <c r="AL15" s="11" t="str">
        <f>IF(EOMONTH(DataD0,0)&lt;AL$1,"",SUMIFS('Tabela Projeção'!$F:$F,'Tabela Projeção'!$U:$U,$A15,'Tabela Projeção'!$G:$G,$C15,'Tabela Projeção'!$C:$C,"&lt;="&amp;AL$1))</f>
        <v/>
      </c>
      <c r="AM15" s="11" t="str">
        <f>IF(EOMONTH(DataD0,0)&lt;AM$1,"",SUMIFS('Tabela Projeção'!$F:$F,'Tabela Projeção'!$U:$U,$A15,'Tabela Projeção'!$G:$G,$C15,'Tabela Projeção'!$C:$C,"&lt;="&amp;AM$1))</f>
        <v/>
      </c>
      <c r="AN15" s="11" t="str">
        <f>IF(EOMONTH(DataD0,0)&lt;AN$1,"",SUMIFS('Tabela Projeção'!$F:$F,'Tabela Projeção'!$U:$U,$A15,'Tabela Projeção'!$G:$G,$C15,'Tabela Projeção'!$C:$C,"&lt;="&amp;AN$1))</f>
        <v/>
      </c>
      <c r="AO15" s="11" t="str">
        <f>IF(EOMONTH(DataD0,0)&lt;AO$1,"",SUMIFS('Tabela Projeção'!$F:$F,'Tabela Projeção'!$U:$U,$A15,'Tabela Projeção'!$G:$G,$C15,'Tabela Projeção'!$C:$C,"&lt;="&amp;AO$1))</f>
        <v/>
      </c>
      <c r="AP15" s="11" t="str">
        <f>IF(EOMONTH(DataD0,0)&lt;AP$1,"",SUMIFS('Tabela Projeção'!$F:$F,'Tabela Projeção'!$U:$U,$A15,'Tabela Projeção'!$G:$G,$C15,'Tabela Projeção'!$C:$C,"&lt;="&amp;AP$1))</f>
        <v/>
      </c>
    </row>
    <row r="16" spans="1:42" x14ac:dyDescent="0.2">
      <c r="A16" s="8" t="s">
        <v>53</v>
      </c>
      <c r="B16" s="8" t="s">
        <v>48</v>
      </c>
      <c r="C16" s="9" t="s">
        <v>58</v>
      </c>
      <c r="D16" s="9" t="str">
        <f>VLOOKUP(C16,[1]Cotações!$R:$S,2,0)</f>
        <v>ETH</v>
      </c>
      <c r="E16" s="10">
        <f t="shared" si="1"/>
        <v>139229.05215524402</v>
      </c>
      <c r="F16" s="11">
        <f>IF(EOMONTH(DataD0,0)&lt;F$1,"",SUMIFS('Tabela Projeção'!$F:$F,'Tabela Projeção'!$U:$U,$A16,'Tabela Projeção'!$G:$G,$C16,'Tabela Projeção'!$C:$C,"&lt;="&amp;F$1))</f>
        <v>0</v>
      </c>
      <c r="G16" s="11">
        <f>IF(EOMONTH(DataD0,0)&lt;G$1,"",SUMIFS('Tabela Projeção'!$F:$F,'Tabela Projeção'!$U:$U,$A16,'Tabela Projeção'!$G:$G,$C16,'Tabela Projeção'!$C:$C,"&lt;="&amp;G$1))</f>
        <v>3.6895949288320018E-3</v>
      </c>
      <c r="H16" s="11">
        <f>IF(EOMONTH(DataD0,0)&lt;H$1,"",SUMIFS('Tabela Projeção'!$F:$F,'Tabela Projeção'!$U:$U,$A16,'Tabela Projeção'!$G:$G,$C16,'Tabela Projeção'!$C:$C,"&lt;="&amp;H$1))</f>
        <v>5.1899338952549889E-3</v>
      </c>
      <c r="I16" s="11">
        <f>IF(EOMONTH(DataD0,0)&lt;I$1,"",SUMIFS('Tabela Projeção'!$F:$F,'Tabela Projeção'!$U:$U,$A16,'Tabela Projeção'!$G:$G,$C16,'Tabela Projeção'!$C:$C,"&lt;="&amp;I$1))</f>
        <v>5.1899338952549889E-3</v>
      </c>
      <c r="J16" s="11">
        <f>IF(EOMONTH(DataD0,0)&lt;J$1,"",SUMIFS('Tabela Projeção'!$F:$F,'Tabela Projeção'!$U:$U,$A16,'Tabela Projeção'!$G:$G,$C16,'Tabela Projeção'!$C:$C,"&lt;="&amp;J$1))</f>
        <v>5.1899338952549889E-3</v>
      </c>
      <c r="K16" s="11">
        <f>IF(EOMONTH(DataD0,0)&lt;K$1,"",SUMIFS('Tabela Projeção'!$F:$F,'Tabela Projeção'!$U:$U,$A16,'Tabela Projeção'!$G:$G,$C16,'Tabela Projeção'!$C:$C,"&lt;="&amp;K$1))</f>
        <v>5.1899338952549889E-3</v>
      </c>
      <c r="L16" s="11">
        <f>IF(EOMONTH(DataD0,0)&lt;L$1,"",SUMIFS('Tabela Projeção'!$F:$F,'Tabela Projeção'!$U:$U,$A16,'Tabela Projeção'!$G:$G,$C16,'Tabela Projeção'!$C:$C,"&lt;="&amp;L$1))</f>
        <v>5.2861550701548132E-3</v>
      </c>
      <c r="M16" s="11">
        <f>IF(EOMONTH(DataD0,0)&lt;M$1,"",SUMIFS('Tabela Projeção'!$F:$F,'Tabela Projeção'!$U:$U,$A16,'Tabela Projeção'!$G:$G,$C16,'Tabela Projeção'!$C:$C,"&lt;="&amp;M$1))</f>
        <v>5.308813513368954E-3</v>
      </c>
      <c r="N16" s="11">
        <f>IF(EOMONTH(DataD0,0)&lt;N$1,"",SUMIFS('Tabela Projeção'!$F:$F,'Tabela Projeção'!$U:$U,$A16,'Tabela Projeção'!$G:$G,$C16,'Tabela Projeção'!$C:$C,"&lt;="&amp;N$1))</f>
        <v>5.308813513368954E-3</v>
      </c>
      <c r="O16" s="11">
        <f>IF(EOMONTH(DataD0,0)&lt;O$1,"",SUMIFS('Tabela Projeção'!$F:$F,'Tabela Projeção'!$U:$U,$A16,'Tabela Projeção'!$G:$G,$C16,'Tabela Projeção'!$C:$C,"&lt;="&amp;O$1))</f>
        <v>5.308813513368954E-3</v>
      </c>
      <c r="P16" s="11">
        <f>IF(EOMONTH(DataD0,0)&lt;P$1,"",SUMIFS('Tabela Projeção'!$F:$F,'Tabela Projeção'!$U:$U,$A16,'Tabela Projeção'!$G:$G,$C16,'Tabela Projeção'!$C:$C,"&lt;="&amp;P$1))</f>
        <v>5.308813513368954E-3</v>
      </c>
      <c r="Q16" s="11">
        <f>IF(EOMONTH(DataD0,0)&lt;Q$1,"",SUMIFS('Tabela Projeção'!$F:$F,'Tabela Projeção'!$U:$U,$A16,'Tabela Projeção'!$G:$G,$C16,'Tabela Projeção'!$C:$C,"&lt;="&amp;Q$1))</f>
        <v>5.308813513368954E-3</v>
      </c>
      <c r="R16" s="11">
        <f>IF(EOMONTH(DataD0,0)&lt;R$1,"",SUMIFS('Tabela Projeção'!$F:$F,'Tabela Projeção'!$U:$U,$A16,'Tabela Projeção'!$G:$G,$C16,'Tabela Projeção'!$C:$C,"&lt;="&amp;R$1))</f>
        <v>5.308813513368954E-3</v>
      </c>
      <c r="S16" s="11">
        <f>IF(EOMONTH(DataD0,0)&lt;S$1,"",SUMIFS('Tabela Projeção'!$F:$F,'Tabela Projeção'!$U:$U,$A16,'Tabela Projeção'!$G:$G,$C16,'Tabela Projeção'!$C:$C,"&lt;="&amp;S$1))</f>
        <v>5.308813513368954E-3</v>
      </c>
      <c r="T16" s="11">
        <f>IF(EOMONTH(DataD0,0)&lt;T$1,"",SUMIFS('Tabela Projeção'!$F:$F,'Tabela Projeção'!$U:$U,$A16,'Tabela Projeção'!$G:$G,$C16,'Tabela Projeção'!$C:$C,"&lt;="&amp;T$1))</f>
        <v>6.0698635208380203E-3</v>
      </c>
      <c r="U16" s="11">
        <f>IF(EOMONTH(DataD0,0)&lt;U$1,"",SUMIFS('Tabela Projeção'!$F:$F,'Tabela Projeção'!$U:$U,$A16,'Tabela Projeção'!$G:$G,$C16,'Tabela Projeção'!$C:$C,"&lt;="&amp;U$1))</f>
        <v>6.0698635208380203E-3</v>
      </c>
      <c r="V16" s="11">
        <f>IF(EOMONTH(DataD0,0)&lt;V$1,"",SUMIFS('Tabela Projeção'!$F:$F,'Tabela Projeção'!$U:$U,$A16,'Tabela Projeção'!$G:$G,$C16,'Tabela Projeção'!$C:$C,"&lt;="&amp;V$1))</f>
        <v>6.0698635208380203E-3</v>
      </c>
      <c r="W16" s="11" t="str">
        <f>IF(EOMONTH(DataD0,0)&lt;W$1,"",SUMIFS('Tabela Projeção'!$F:$F,'Tabela Projeção'!$U:$U,$A16,'Tabela Projeção'!$G:$G,$C16,'Tabela Projeção'!$C:$C,"&lt;="&amp;W$1))</f>
        <v/>
      </c>
      <c r="X16" s="11" t="str">
        <f>IF(EOMONTH(DataD0,0)&lt;X$1,"",SUMIFS('Tabela Projeção'!$F:$F,'Tabela Projeção'!$U:$U,$A16,'Tabela Projeção'!$G:$G,$C16,'Tabela Projeção'!$C:$C,"&lt;="&amp;X$1))</f>
        <v/>
      </c>
      <c r="Y16" s="11" t="str">
        <f>IF(EOMONTH(DataD0,0)&lt;Y$1,"",SUMIFS('Tabela Projeção'!$F:$F,'Tabela Projeção'!$U:$U,$A16,'Tabela Projeção'!$G:$G,$C16,'Tabela Projeção'!$C:$C,"&lt;="&amp;Y$1))</f>
        <v/>
      </c>
      <c r="Z16" s="11" t="str">
        <f>IF(EOMONTH(DataD0,0)&lt;Z$1,"",SUMIFS('Tabela Projeção'!$F:$F,'Tabela Projeção'!$U:$U,$A16,'Tabela Projeção'!$G:$G,$C16,'Tabela Projeção'!$C:$C,"&lt;="&amp;Z$1))</f>
        <v/>
      </c>
      <c r="AA16" s="11" t="str">
        <f>IF(EOMONTH(DataD0,0)&lt;AA$1,"",SUMIFS('Tabela Projeção'!$F:$F,'Tabela Projeção'!$U:$U,$A16,'Tabela Projeção'!$G:$G,$C16,'Tabela Projeção'!$C:$C,"&lt;="&amp;AA$1))</f>
        <v/>
      </c>
      <c r="AB16" s="11" t="str">
        <f>IF(EOMONTH(DataD0,0)&lt;AB$1,"",SUMIFS('Tabela Projeção'!$F:$F,'Tabela Projeção'!$U:$U,$A16,'Tabela Projeção'!$G:$G,$C16,'Tabela Projeção'!$C:$C,"&lt;="&amp;AB$1))</f>
        <v/>
      </c>
      <c r="AC16" s="11" t="str">
        <f>IF(EOMONTH(DataD0,0)&lt;AC$1,"",SUMIFS('Tabela Projeção'!$F:$F,'Tabela Projeção'!$U:$U,$A16,'Tabela Projeção'!$G:$G,$C16,'Tabela Projeção'!$C:$C,"&lt;="&amp;AC$1))</f>
        <v/>
      </c>
      <c r="AD16" s="11" t="str">
        <f>IF(EOMONTH(DataD0,0)&lt;AD$1,"",SUMIFS('Tabela Projeção'!$F:$F,'Tabela Projeção'!$U:$U,$A16,'Tabela Projeção'!$G:$G,$C16,'Tabela Projeção'!$C:$C,"&lt;="&amp;AD$1))</f>
        <v/>
      </c>
      <c r="AE16" s="11" t="str">
        <f>IF(EOMONTH(DataD0,0)&lt;AE$1,"",SUMIFS('Tabela Projeção'!$F:$F,'Tabela Projeção'!$U:$U,$A16,'Tabela Projeção'!$G:$G,$C16,'Tabela Projeção'!$C:$C,"&lt;="&amp;AE$1))</f>
        <v/>
      </c>
      <c r="AF16" s="11" t="str">
        <f>IF(EOMONTH(DataD0,0)&lt;AF$1,"",SUMIFS('Tabela Projeção'!$F:$F,'Tabela Projeção'!$U:$U,$A16,'Tabela Projeção'!$G:$G,$C16,'Tabela Projeção'!$C:$C,"&lt;="&amp;AF$1))</f>
        <v/>
      </c>
      <c r="AG16" s="11" t="str">
        <f>IF(EOMONTH(DataD0,0)&lt;AG$1,"",SUMIFS('Tabela Projeção'!$F:$F,'Tabela Projeção'!$U:$U,$A16,'Tabela Projeção'!$G:$G,$C16,'Tabela Projeção'!$C:$C,"&lt;="&amp;AG$1))</f>
        <v/>
      </c>
      <c r="AH16" s="11" t="str">
        <f>IF(EOMONTH(DataD0,0)&lt;AH$1,"",SUMIFS('Tabela Projeção'!$F:$F,'Tabela Projeção'!$U:$U,$A16,'Tabela Projeção'!$G:$G,$C16,'Tabela Projeção'!$C:$C,"&lt;="&amp;AH$1))</f>
        <v/>
      </c>
      <c r="AI16" s="11" t="str">
        <f>IF(EOMONTH(DataD0,0)&lt;AI$1,"",SUMIFS('Tabela Projeção'!$F:$F,'Tabela Projeção'!$U:$U,$A16,'Tabela Projeção'!$G:$G,$C16,'Tabela Projeção'!$C:$C,"&lt;="&amp;AI$1))</f>
        <v/>
      </c>
      <c r="AJ16" s="11" t="str">
        <f>IF(EOMONTH(DataD0,0)&lt;AJ$1,"",SUMIFS('Tabela Projeção'!$F:$F,'Tabela Projeção'!$U:$U,$A16,'Tabela Projeção'!$G:$G,$C16,'Tabela Projeção'!$C:$C,"&lt;="&amp;AJ$1))</f>
        <v/>
      </c>
      <c r="AK16" s="11" t="str">
        <f>IF(EOMONTH(DataD0,0)&lt;AK$1,"",SUMIFS('Tabela Projeção'!$F:$F,'Tabela Projeção'!$U:$U,$A16,'Tabela Projeção'!$G:$G,$C16,'Tabela Projeção'!$C:$C,"&lt;="&amp;AK$1))</f>
        <v/>
      </c>
      <c r="AL16" s="11" t="str">
        <f>IF(EOMONTH(DataD0,0)&lt;AL$1,"",SUMIFS('Tabela Projeção'!$F:$F,'Tabela Projeção'!$U:$U,$A16,'Tabela Projeção'!$G:$G,$C16,'Tabela Projeção'!$C:$C,"&lt;="&amp;AL$1))</f>
        <v/>
      </c>
      <c r="AM16" s="11" t="str">
        <f>IF(EOMONTH(DataD0,0)&lt;AM$1,"",SUMIFS('Tabela Projeção'!$F:$F,'Tabela Projeção'!$U:$U,$A16,'Tabela Projeção'!$G:$G,$C16,'Tabela Projeção'!$C:$C,"&lt;="&amp;AM$1))</f>
        <v/>
      </c>
      <c r="AN16" s="11" t="str">
        <f>IF(EOMONTH(DataD0,0)&lt;AN$1,"",SUMIFS('Tabela Projeção'!$F:$F,'Tabela Projeção'!$U:$U,$A16,'Tabela Projeção'!$G:$G,$C16,'Tabela Projeção'!$C:$C,"&lt;="&amp;AN$1))</f>
        <v/>
      </c>
      <c r="AO16" s="11" t="str">
        <f>IF(EOMONTH(DataD0,0)&lt;AO$1,"",SUMIFS('Tabela Projeção'!$F:$F,'Tabela Projeção'!$U:$U,$A16,'Tabela Projeção'!$G:$G,$C16,'Tabela Projeção'!$C:$C,"&lt;="&amp;AO$1))</f>
        <v/>
      </c>
      <c r="AP16" s="11" t="str">
        <f>IF(EOMONTH(DataD0,0)&lt;AP$1,"",SUMIFS('Tabela Projeção'!$F:$F,'Tabela Projeção'!$U:$U,$A16,'Tabela Projeção'!$G:$G,$C16,'Tabela Projeção'!$C:$C,"&lt;="&amp;AP$1))</f>
        <v/>
      </c>
    </row>
    <row r="17" spans="1:42" x14ac:dyDescent="0.2">
      <c r="A17" s="8" t="s">
        <v>65</v>
      </c>
      <c r="B17" s="8" t="s">
        <v>66</v>
      </c>
      <c r="C17" s="13" t="s">
        <v>58</v>
      </c>
      <c r="D17" s="9" t="str">
        <f>VLOOKUP(C17,[1]Cotações!$R:$S,2,0)</f>
        <v>ETH</v>
      </c>
      <c r="E17" s="10">
        <f t="shared" si="1"/>
        <v>27.465870381081682</v>
      </c>
      <c r="F17" s="11">
        <f>IF(EOMONTH(DataD0,0)&lt;F$1,"",SUMIFS('Tabela Projeção'!$F:$F,'Tabela Projeção'!$U:$U,$A17,'Tabela Projeção'!$G:$G,$C17,'Tabela Projeção'!$C:$C,"&lt;="&amp;F$1))</f>
        <v>0</v>
      </c>
      <c r="G17" s="11">
        <f>IF(EOMONTH(DataD0,0)&lt;G$1,"",SUMIFS('Tabela Projeção'!$F:$F,'Tabela Projeção'!$U:$U,$A17,'Tabela Projeção'!$G:$G,$C17,'Tabela Projeção'!$C:$C,"&lt;="&amp;G$1))</f>
        <v>0</v>
      </c>
      <c r="H17" s="11">
        <f>IF(EOMONTH(DataD0,0)&lt;H$1,"",SUMIFS('Tabela Projeção'!$F:$F,'Tabela Projeção'!$U:$U,$A17,'Tabela Projeção'!$G:$G,$C17,'Tabela Projeção'!$C:$C,"&lt;="&amp;H$1))</f>
        <v>0</v>
      </c>
      <c r="I17" s="11">
        <f>IF(EOMONTH(DataD0,0)&lt;I$1,"",SUMIFS('Tabela Projeção'!$F:$F,'Tabela Projeção'!$U:$U,$A17,'Tabela Projeção'!$G:$G,$C17,'Tabela Projeção'!$C:$C,"&lt;="&amp;I$1))</f>
        <v>3.0850562397273445E-2</v>
      </c>
      <c r="J17" s="11">
        <f>IF(EOMONTH(DataD0,0)&lt;J$1,"",SUMIFS('Tabela Projeção'!$F:$F,'Tabela Projeção'!$U:$U,$A17,'Tabela Projeção'!$G:$G,$C17,'Tabela Projeção'!$C:$C,"&lt;="&amp;J$1))</f>
        <v>3.0850562397273445E-2</v>
      </c>
      <c r="K17" s="11">
        <f>IF(EOMONTH(DataD0,0)&lt;K$1,"",SUMIFS('Tabela Projeção'!$F:$F,'Tabela Projeção'!$U:$U,$A17,'Tabela Projeção'!$G:$G,$C17,'Tabela Projeção'!$C:$C,"&lt;="&amp;K$1))</f>
        <v>3.0850562397273445E-2</v>
      </c>
      <c r="L17" s="11">
        <f>IF(EOMONTH(DataD0,0)&lt;L$1,"",SUMIFS('Tabela Projeção'!$F:$F,'Tabela Projeção'!$U:$U,$A17,'Tabela Projeção'!$G:$G,$C17,'Tabela Projeção'!$C:$C,"&lt;="&amp;L$1))</f>
        <v>2.8956453368191897E-2</v>
      </c>
      <c r="M17" s="11">
        <f>IF(EOMONTH(DataD0,0)&lt;M$1,"",SUMIFS('Tabela Projeção'!$F:$F,'Tabela Projeção'!$U:$U,$A17,'Tabela Projeção'!$G:$G,$C17,'Tabela Projeção'!$C:$C,"&lt;="&amp;M$1))</f>
        <v>9.4929584110489684E-4</v>
      </c>
      <c r="N17" s="11">
        <f>IF(EOMONTH(DataD0,0)&lt;N$1,"",SUMIFS('Tabela Projeção'!$F:$F,'Tabela Projeção'!$U:$U,$A17,'Tabela Projeção'!$G:$G,$C17,'Tabela Projeção'!$C:$C,"&lt;="&amp;N$1))</f>
        <v>9.6565970841104881E-2</v>
      </c>
      <c r="O17" s="11">
        <f>IF(EOMONTH(DataD0,0)&lt;O$1,"",SUMIFS('Tabela Projeção'!$F:$F,'Tabela Projeção'!$U:$U,$A17,'Tabela Projeção'!$G:$G,$C17,'Tabela Projeção'!$C:$C,"&lt;="&amp;O$1))</f>
        <v>0.16422346334110488</v>
      </c>
      <c r="P17" s="11">
        <f>IF(EOMONTH(DataD0,0)&lt;P$1,"",SUMIFS('Tabela Projeção'!$F:$F,'Tabela Projeção'!$U:$U,$A17,'Tabela Projeção'!$G:$G,$C17,'Tabela Projeção'!$C:$C,"&lt;="&amp;P$1))</f>
        <v>0.17853346334110487</v>
      </c>
      <c r="Q17" s="11">
        <f>IF(EOMONTH(DataD0,0)&lt;Q$1,"",SUMIFS('Tabela Projeção'!$F:$F,'Tabela Projeção'!$U:$U,$A17,'Tabela Projeção'!$G:$G,$C17,'Tabela Projeção'!$C:$C,"&lt;="&amp;Q$1))</f>
        <v>0.18107596334110487</v>
      </c>
      <c r="R17" s="11">
        <f>IF(EOMONTH(DataD0,0)&lt;R$1,"",SUMIFS('Tabela Projeção'!$F:$F,'Tabela Projeção'!$U:$U,$A17,'Tabela Projeção'!$G:$G,$C17,'Tabela Projeção'!$C:$C,"&lt;="&amp;R$1))</f>
        <v>0.18347596334110489</v>
      </c>
      <c r="S17" s="11">
        <f>IF(EOMONTH(DataD0,0)&lt;S$1,"",SUMIFS('Tabela Projeção'!$F:$F,'Tabela Projeção'!$U:$U,$A17,'Tabela Projeção'!$G:$G,$C17,'Tabela Projeção'!$C:$C,"&lt;="&amp;S$1))</f>
        <v>0.18494596334110486</v>
      </c>
      <c r="T17" s="11">
        <f>IF(EOMONTH(DataD0,0)&lt;T$1,"",SUMIFS('Tabela Projeção'!$F:$F,'Tabela Projeção'!$U:$U,$A17,'Tabela Projeção'!$G:$G,$C17,'Tabela Projeção'!$C:$C,"&lt;="&amp;T$1))</f>
        <v>2.8702947255262873E-3</v>
      </c>
      <c r="U17" s="11">
        <f>IF(EOMONTH(DataD0,0)&lt;U$1,"",SUMIFS('Tabela Projeção'!$F:$F,'Tabela Projeção'!$U:$U,$A17,'Tabela Projeção'!$G:$G,$C17,'Tabela Projeção'!$C:$C,"&lt;="&amp;U$1))</f>
        <v>2.8702947255262873E-3</v>
      </c>
      <c r="V17" s="11">
        <f>IF(EOMONTH(DataD0,0)&lt;V$1,"",SUMIFS('Tabela Projeção'!$F:$F,'Tabela Projeção'!$U:$U,$A17,'Tabela Projeção'!$G:$G,$C17,'Tabela Projeção'!$C:$C,"&lt;="&amp;V$1))</f>
        <v>2.8702947255262873E-3</v>
      </c>
      <c r="W17" s="11" t="str">
        <f>IF(EOMONTH(DataD0,0)&lt;W$1,"",SUMIFS('Tabela Projeção'!$F:$F,'Tabela Projeção'!$U:$U,$A17,'Tabela Projeção'!$G:$G,$C17,'Tabela Projeção'!$C:$C,"&lt;="&amp;W$1))</f>
        <v/>
      </c>
      <c r="X17" s="11" t="str">
        <f>IF(EOMONTH(DataD0,0)&lt;X$1,"",SUMIFS('Tabela Projeção'!$F:$F,'Tabela Projeção'!$U:$U,$A17,'Tabela Projeção'!$G:$G,$C17,'Tabela Projeção'!$C:$C,"&lt;="&amp;X$1))</f>
        <v/>
      </c>
      <c r="Y17" s="11" t="str">
        <f>IF(EOMONTH(DataD0,0)&lt;Y$1,"",SUMIFS('Tabela Projeção'!$F:$F,'Tabela Projeção'!$U:$U,$A17,'Tabela Projeção'!$G:$G,$C17,'Tabela Projeção'!$C:$C,"&lt;="&amp;Y$1))</f>
        <v/>
      </c>
      <c r="Z17" s="11" t="str">
        <f>IF(EOMONTH(DataD0,0)&lt;Z$1,"",SUMIFS('Tabela Projeção'!$F:$F,'Tabela Projeção'!$U:$U,$A17,'Tabela Projeção'!$G:$G,$C17,'Tabela Projeção'!$C:$C,"&lt;="&amp;Z$1))</f>
        <v/>
      </c>
      <c r="AA17" s="11" t="str">
        <f>IF(EOMONTH(DataD0,0)&lt;AA$1,"",SUMIFS('Tabela Projeção'!$F:$F,'Tabela Projeção'!$U:$U,$A17,'Tabela Projeção'!$G:$G,$C17,'Tabela Projeção'!$C:$C,"&lt;="&amp;AA$1))</f>
        <v/>
      </c>
      <c r="AB17" s="11" t="str">
        <f>IF(EOMONTH(DataD0,0)&lt;AB$1,"",SUMIFS('Tabela Projeção'!$F:$F,'Tabela Projeção'!$U:$U,$A17,'Tabela Projeção'!$G:$G,$C17,'Tabela Projeção'!$C:$C,"&lt;="&amp;AB$1))</f>
        <v/>
      </c>
      <c r="AC17" s="11" t="str">
        <f>IF(EOMONTH(DataD0,0)&lt;AC$1,"",SUMIFS('Tabela Projeção'!$F:$F,'Tabela Projeção'!$U:$U,$A17,'Tabela Projeção'!$G:$G,$C17,'Tabela Projeção'!$C:$C,"&lt;="&amp;AC$1))</f>
        <v/>
      </c>
      <c r="AD17" s="11" t="str">
        <f>IF(EOMONTH(DataD0,0)&lt;AD$1,"",SUMIFS('Tabela Projeção'!$F:$F,'Tabela Projeção'!$U:$U,$A17,'Tabela Projeção'!$G:$G,$C17,'Tabela Projeção'!$C:$C,"&lt;="&amp;AD$1))</f>
        <v/>
      </c>
      <c r="AE17" s="11" t="str">
        <f>IF(EOMONTH(DataD0,0)&lt;AE$1,"",SUMIFS('Tabela Projeção'!$F:$F,'Tabela Projeção'!$U:$U,$A17,'Tabela Projeção'!$G:$G,$C17,'Tabela Projeção'!$C:$C,"&lt;="&amp;AE$1))</f>
        <v/>
      </c>
      <c r="AF17" s="11" t="str">
        <f>IF(EOMONTH(DataD0,0)&lt;AF$1,"",SUMIFS('Tabela Projeção'!$F:$F,'Tabela Projeção'!$U:$U,$A17,'Tabela Projeção'!$G:$G,$C17,'Tabela Projeção'!$C:$C,"&lt;="&amp;AF$1))</f>
        <v/>
      </c>
      <c r="AG17" s="11" t="str">
        <f>IF(EOMONTH(DataD0,0)&lt;AG$1,"",SUMIFS('Tabela Projeção'!$F:$F,'Tabela Projeção'!$U:$U,$A17,'Tabela Projeção'!$G:$G,$C17,'Tabela Projeção'!$C:$C,"&lt;="&amp;AG$1))</f>
        <v/>
      </c>
      <c r="AH17" s="11" t="str">
        <f>IF(EOMONTH(DataD0,0)&lt;AH$1,"",SUMIFS('Tabela Projeção'!$F:$F,'Tabela Projeção'!$U:$U,$A17,'Tabela Projeção'!$G:$G,$C17,'Tabela Projeção'!$C:$C,"&lt;="&amp;AH$1))</f>
        <v/>
      </c>
      <c r="AI17" s="11" t="str">
        <f>IF(EOMONTH(DataD0,0)&lt;AI$1,"",SUMIFS('Tabela Projeção'!$F:$F,'Tabela Projeção'!$U:$U,$A17,'Tabela Projeção'!$G:$G,$C17,'Tabela Projeção'!$C:$C,"&lt;="&amp;AI$1))</f>
        <v/>
      </c>
      <c r="AJ17" s="11" t="str">
        <f>IF(EOMONTH(DataD0,0)&lt;AJ$1,"",SUMIFS('Tabela Projeção'!$F:$F,'Tabela Projeção'!$U:$U,$A17,'Tabela Projeção'!$G:$G,$C17,'Tabela Projeção'!$C:$C,"&lt;="&amp;AJ$1))</f>
        <v/>
      </c>
      <c r="AK17" s="11" t="str">
        <f>IF(EOMONTH(DataD0,0)&lt;AK$1,"",SUMIFS('Tabela Projeção'!$F:$F,'Tabela Projeção'!$U:$U,$A17,'Tabela Projeção'!$G:$G,$C17,'Tabela Projeção'!$C:$C,"&lt;="&amp;AK$1))</f>
        <v/>
      </c>
      <c r="AL17" s="11" t="str">
        <f>IF(EOMONTH(DataD0,0)&lt;AL$1,"",SUMIFS('Tabela Projeção'!$F:$F,'Tabela Projeção'!$U:$U,$A17,'Tabela Projeção'!$G:$G,$C17,'Tabela Projeção'!$C:$C,"&lt;="&amp;AL$1))</f>
        <v/>
      </c>
      <c r="AM17" s="11" t="str">
        <f>IF(EOMONTH(DataD0,0)&lt;AM$1,"",SUMIFS('Tabela Projeção'!$F:$F,'Tabela Projeção'!$U:$U,$A17,'Tabela Projeção'!$G:$G,$C17,'Tabela Projeção'!$C:$C,"&lt;="&amp;AM$1))</f>
        <v/>
      </c>
      <c r="AN17" s="11" t="str">
        <f>IF(EOMONTH(DataD0,0)&lt;AN$1,"",SUMIFS('Tabela Projeção'!$F:$F,'Tabela Projeção'!$U:$U,$A17,'Tabela Projeção'!$G:$G,$C17,'Tabela Projeção'!$C:$C,"&lt;="&amp;AN$1))</f>
        <v/>
      </c>
      <c r="AO17" s="11" t="str">
        <f>IF(EOMONTH(DataD0,0)&lt;AO$1,"",SUMIFS('Tabela Projeção'!$F:$F,'Tabela Projeção'!$U:$U,$A17,'Tabela Projeção'!$G:$G,$C17,'Tabela Projeção'!$C:$C,"&lt;="&amp;AO$1))</f>
        <v/>
      </c>
      <c r="AP17" s="11" t="str">
        <f>IF(EOMONTH(DataD0,0)&lt;AP$1,"",SUMIFS('Tabela Projeção'!$F:$F,'Tabela Projeção'!$U:$U,$A17,'Tabela Projeção'!$G:$G,$C17,'Tabela Projeção'!$C:$C,"&lt;="&amp;AP$1))</f>
        <v/>
      </c>
    </row>
    <row r="18" spans="1:42" x14ac:dyDescent="0.2">
      <c r="A18" s="8" t="s">
        <v>67</v>
      </c>
      <c r="B18" s="8" t="s">
        <v>68</v>
      </c>
      <c r="C18" s="9" t="s">
        <v>58</v>
      </c>
      <c r="D18" s="9" t="str">
        <f>VLOOKUP(C18,[1]Cotações!$R:$S,2,0)</f>
        <v>ETH</v>
      </c>
      <c r="E18" s="10">
        <f t="shared" si="1"/>
        <v>13.616752980053299</v>
      </c>
      <c r="F18" s="11">
        <f>IF(EOMONTH(DataD0,0)&lt;F$1,"",SUMIFS('Tabela Projeção'!$F:$F,'Tabela Projeção'!$U:$U,$A18,'Tabela Projeção'!$G:$G,$C18,'Tabela Projeção'!$C:$C,"&lt;="&amp;F$1))</f>
        <v>0</v>
      </c>
      <c r="G18" s="11">
        <f>IF(EOMONTH(DataD0,0)&lt;G$1,"",SUMIFS('Tabela Projeção'!$F:$F,'Tabela Projeção'!$U:$U,$A18,'Tabela Projeção'!$G:$G,$C18,'Tabela Projeção'!$C:$C,"&lt;="&amp;G$1))</f>
        <v>0</v>
      </c>
      <c r="H18" s="11">
        <f>IF(EOMONTH(DataD0,0)&lt;H$1,"",SUMIFS('Tabela Projeção'!$F:$F,'Tabela Projeção'!$U:$U,$A18,'Tabela Projeção'!$G:$G,$C18,'Tabela Projeção'!$C:$C,"&lt;="&amp;H$1))</f>
        <v>2.590108392946416E-2</v>
      </c>
      <c r="I18" s="11">
        <f>IF(EOMONTH(DataD0,0)&lt;I$1,"",SUMIFS('Tabela Projeção'!$F:$F,'Tabela Projeção'!$U:$U,$A18,'Tabela Projeção'!$G:$G,$C18,'Tabela Projeção'!$C:$C,"&lt;="&amp;I$1))</f>
        <v>2.590108392946416E-2</v>
      </c>
      <c r="J18" s="11">
        <f>IF(EOMONTH(DataD0,0)&lt;J$1,"",SUMIFS('Tabela Projeção'!$F:$F,'Tabela Projeção'!$U:$U,$A18,'Tabela Projeção'!$G:$G,$C18,'Tabela Projeção'!$C:$C,"&lt;="&amp;J$1))</f>
        <v>2.1481711838882214E-4</v>
      </c>
      <c r="K18" s="11">
        <f>IF(EOMONTH(DataD0,0)&lt;K$1,"",SUMIFS('Tabela Projeção'!$F:$F,'Tabela Projeção'!$U:$U,$A18,'Tabela Projeção'!$G:$G,$C18,'Tabela Projeção'!$C:$C,"&lt;="&amp;K$1))</f>
        <v>2.1481711838882214E-4</v>
      </c>
      <c r="L18" s="11">
        <f>IF(EOMONTH(DataD0,0)&lt;L$1,"",SUMIFS('Tabela Projeção'!$F:$F,'Tabela Projeção'!$U:$U,$A18,'Tabela Projeção'!$G:$G,$C18,'Tabela Projeção'!$C:$C,"&lt;="&amp;L$1))</f>
        <v>2.1481711838882214E-4</v>
      </c>
      <c r="M18" s="11">
        <f>IF(EOMONTH(DataD0,0)&lt;M$1,"",SUMIFS('Tabela Projeção'!$F:$F,'Tabela Projeção'!$U:$U,$A18,'Tabela Projeção'!$G:$G,$C18,'Tabela Projeção'!$C:$C,"&lt;="&amp;M$1))</f>
        <v>2.1481711838882214E-4</v>
      </c>
      <c r="N18" s="11">
        <f>IF(EOMONTH(DataD0,0)&lt;N$1,"",SUMIFS('Tabela Projeção'!$F:$F,'Tabela Projeção'!$U:$U,$A18,'Tabela Projeção'!$G:$G,$C18,'Tabela Projeção'!$C:$C,"&lt;="&amp;N$1))</f>
        <v>2.1481711838882214E-4</v>
      </c>
      <c r="O18" s="11">
        <f>IF(EOMONTH(DataD0,0)&lt;O$1,"",SUMIFS('Tabela Projeção'!$F:$F,'Tabela Projeção'!$U:$U,$A18,'Tabela Projeção'!$G:$G,$C18,'Tabela Projeção'!$C:$C,"&lt;="&amp;O$1))</f>
        <v>2.1481711838882214E-4</v>
      </c>
      <c r="P18" s="11">
        <f>IF(EOMONTH(DataD0,0)&lt;P$1,"",SUMIFS('Tabela Projeção'!$F:$F,'Tabela Projeção'!$U:$U,$A18,'Tabela Projeção'!$G:$G,$C18,'Tabela Projeção'!$C:$C,"&lt;="&amp;P$1))</f>
        <v>2.1481711838882214E-4</v>
      </c>
      <c r="Q18" s="11">
        <f>IF(EOMONTH(DataD0,0)&lt;Q$1,"",SUMIFS('Tabela Projeção'!$F:$F,'Tabela Projeção'!$U:$U,$A18,'Tabela Projeção'!$G:$G,$C18,'Tabela Projeção'!$C:$C,"&lt;="&amp;Q$1))</f>
        <v>2.1481711838882214E-4</v>
      </c>
      <c r="R18" s="11">
        <f>IF(EOMONTH(DataD0,0)&lt;R$1,"",SUMIFS('Tabela Projeção'!$F:$F,'Tabela Projeção'!$U:$U,$A18,'Tabela Projeção'!$G:$G,$C18,'Tabela Projeção'!$C:$C,"&lt;="&amp;R$1))</f>
        <v>2.1481711838882214E-4</v>
      </c>
      <c r="S18" s="11">
        <f>IF(EOMONTH(DataD0,0)&lt;S$1,"",SUMIFS('Tabela Projeção'!$F:$F,'Tabela Projeção'!$U:$U,$A18,'Tabela Projeção'!$G:$G,$C18,'Tabela Projeção'!$C:$C,"&lt;="&amp;S$1))</f>
        <v>1.4230058510857247E-3</v>
      </c>
      <c r="T18" s="11">
        <f>IF(EOMONTH(DataD0,0)&lt;T$1,"",SUMIFS('Tabela Projeção'!$F:$F,'Tabela Projeção'!$U:$U,$A18,'Tabela Projeção'!$G:$G,$C18,'Tabela Projeção'!$C:$C,"&lt;="&amp;T$1))</f>
        <v>1.4230058510857247E-3</v>
      </c>
      <c r="U18" s="11">
        <f>IF(EOMONTH(DataD0,0)&lt;U$1,"",SUMIFS('Tabela Projeção'!$F:$F,'Tabela Projeção'!$U:$U,$A18,'Tabela Projeção'!$G:$G,$C18,'Tabela Projeção'!$C:$C,"&lt;="&amp;U$1))</f>
        <v>1.4230058510857247E-3</v>
      </c>
      <c r="V18" s="11">
        <f>IF(EOMONTH(DataD0,0)&lt;V$1,"",SUMIFS('Tabela Projeção'!$F:$F,'Tabela Projeção'!$U:$U,$A18,'Tabela Projeção'!$G:$G,$C18,'Tabela Projeção'!$C:$C,"&lt;="&amp;V$1))</f>
        <v>1.4230058510857247E-3</v>
      </c>
      <c r="W18" s="11" t="str">
        <f>IF(EOMONTH(DataD0,0)&lt;W$1,"",SUMIFS('Tabela Projeção'!$F:$F,'Tabela Projeção'!$U:$U,$A18,'Tabela Projeção'!$G:$G,$C18,'Tabela Projeção'!$C:$C,"&lt;="&amp;W$1))</f>
        <v/>
      </c>
      <c r="X18" s="11" t="str">
        <f>IF(EOMONTH(DataD0,0)&lt;X$1,"",SUMIFS('Tabela Projeção'!$F:$F,'Tabela Projeção'!$U:$U,$A18,'Tabela Projeção'!$G:$G,$C18,'Tabela Projeção'!$C:$C,"&lt;="&amp;X$1))</f>
        <v/>
      </c>
      <c r="Y18" s="11" t="str">
        <f>IF(EOMONTH(DataD0,0)&lt;Y$1,"",SUMIFS('Tabela Projeção'!$F:$F,'Tabela Projeção'!$U:$U,$A18,'Tabela Projeção'!$G:$G,$C18,'Tabela Projeção'!$C:$C,"&lt;="&amp;Y$1))</f>
        <v/>
      </c>
      <c r="Z18" s="11" t="str">
        <f>IF(EOMONTH(DataD0,0)&lt;Z$1,"",SUMIFS('Tabela Projeção'!$F:$F,'Tabela Projeção'!$U:$U,$A18,'Tabela Projeção'!$G:$G,$C18,'Tabela Projeção'!$C:$C,"&lt;="&amp;Z$1))</f>
        <v/>
      </c>
      <c r="AA18" s="11" t="str">
        <f>IF(EOMONTH(DataD0,0)&lt;AA$1,"",SUMIFS('Tabela Projeção'!$F:$F,'Tabela Projeção'!$U:$U,$A18,'Tabela Projeção'!$G:$G,$C18,'Tabela Projeção'!$C:$C,"&lt;="&amp;AA$1))</f>
        <v/>
      </c>
      <c r="AB18" s="11" t="str">
        <f>IF(EOMONTH(DataD0,0)&lt;AB$1,"",SUMIFS('Tabela Projeção'!$F:$F,'Tabela Projeção'!$U:$U,$A18,'Tabela Projeção'!$G:$G,$C18,'Tabela Projeção'!$C:$C,"&lt;="&amp;AB$1))</f>
        <v/>
      </c>
      <c r="AC18" s="11" t="str">
        <f>IF(EOMONTH(DataD0,0)&lt;AC$1,"",SUMIFS('Tabela Projeção'!$F:$F,'Tabela Projeção'!$U:$U,$A18,'Tabela Projeção'!$G:$G,$C18,'Tabela Projeção'!$C:$C,"&lt;="&amp;AC$1))</f>
        <v/>
      </c>
      <c r="AD18" s="11" t="str">
        <f>IF(EOMONTH(DataD0,0)&lt;AD$1,"",SUMIFS('Tabela Projeção'!$F:$F,'Tabela Projeção'!$U:$U,$A18,'Tabela Projeção'!$G:$G,$C18,'Tabela Projeção'!$C:$C,"&lt;="&amp;AD$1))</f>
        <v/>
      </c>
      <c r="AE18" s="11" t="str">
        <f>IF(EOMONTH(DataD0,0)&lt;AE$1,"",SUMIFS('Tabela Projeção'!$F:$F,'Tabela Projeção'!$U:$U,$A18,'Tabela Projeção'!$G:$G,$C18,'Tabela Projeção'!$C:$C,"&lt;="&amp;AE$1))</f>
        <v/>
      </c>
      <c r="AF18" s="11" t="str">
        <f>IF(EOMONTH(DataD0,0)&lt;AF$1,"",SUMIFS('Tabela Projeção'!$F:$F,'Tabela Projeção'!$U:$U,$A18,'Tabela Projeção'!$G:$G,$C18,'Tabela Projeção'!$C:$C,"&lt;="&amp;AF$1))</f>
        <v/>
      </c>
      <c r="AG18" s="11" t="str">
        <f>IF(EOMONTH(DataD0,0)&lt;AG$1,"",SUMIFS('Tabela Projeção'!$F:$F,'Tabela Projeção'!$U:$U,$A18,'Tabela Projeção'!$G:$G,$C18,'Tabela Projeção'!$C:$C,"&lt;="&amp;AG$1))</f>
        <v/>
      </c>
      <c r="AH18" s="11" t="str">
        <f>IF(EOMONTH(DataD0,0)&lt;AH$1,"",SUMIFS('Tabela Projeção'!$F:$F,'Tabela Projeção'!$U:$U,$A18,'Tabela Projeção'!$G:$G,$C18,'Tabela Projeção'!$C:$C,"&lt;="&amp;AH$1))</f>
        <v/>
      </c>
      <c r="AI18" s="11" t="str">
        <f>IF(EOMONTH(DataD0,0)&lt;AI$1,"",SUMIFS('Tabela Projeção'!$F:$F,'Tabela Projeção'!$U:$U,$A18,'Tabela Projeção'!$G:$G,$C18,'Tabela Projeção'!$C:$C,"&lt;="&amp;AI$1))</f>
        <v/>
      </c>
      <c r="AJ18" s="11" t="str">
        <f>IF(EOMONTH(DataD0,0)&lt;AJ$1,"",SUMIFS('Tabela Projeção'!$F:$F,'Tabela Projeção'!$U:$U,$A18,'Tabela Projeção'!$G:$G,$C18,'Tabela Projeção'!$C:$C,"&lt;="&amp;AJ$1))</f>
        <v/>
      </c>
      <c r="AK18" s="11" t="str">
        <f>IF(EOMONTH(DataD0,0)&lt;AK$1,"",SUMIFS('Tabela Projeção'!$F:$F,'Tabela Projeção'!$U:$U,$A18,'Tabela Projeção'!$G:$G,$C18,'Tabela Projeção'!$C:$C,"&lt;="&amp;AK$1))</f>
        <v/>
      </c>
      <c r="AL18" s="11" t="str">
        <f>IF(EOMONTH(DataD0,0)&lt;AL$1,"",SUMIFS('Tabela Projeção'!$F:$F,'Tabela Projeção'!$U:$U,$A18,'Tabela Projeção'!$G:$G,$C18,'Tabela Projeção'!$C:$C,"&lt;="&amp;AL$1))</f>
        <v/>
      </c>
      <c r="AM18" s="11" t="str">
        <f>IF(EOMONTH(DataD0,0)&lt;AM$1,"",SUMIFS('Tabela Projeção'!$F:$F,'Tabela Projeção'!$U:$U,$A18,'Tabela Projeção'!$G:$G,$C18,'Tabela Projeção'!$C:$C,"&lt;="&amp;AM$1))</f>
        <v/>
      </c>
      <c r="AN18" s="11" t="str">
        <f>IF(EOMONTH(DataD0,0)&lt;AN$1,"",SUMIFS('Tabela Projeção'!$F:$F,'Tabela Projeção'!$U:$U,$A18,'Tabela Projeção'!$G:$G,$C18,'Tabela Projeção'!$C:$C,"&lt;="&amp;AN$1))</f>
        <v/>
      </c>
      <c r="AO18" s="11" t="str">
        <f>IF(EOMONTH(DataD0,0)&lt;AO$1,"",SUMIFS('Tabela Projeção'!$F:$F,'Tabela Projeção'!$U:$U,$A18,'Tabela Projeção'!$G:$G,$C18,'Tabela Projeção'!$C:$C,"&lt;="&amp;AO$1))</f>
        <v/>
      </c>
      <c r="AP18" s="11" t="str">
        <f>IF(EOMONTH(DataD0,0)&lt;AP$1,"",SUMIFS('Tabela Projeção'!$F:$F,'Tabela Projeção'!$U:$U,$A18,'Tabela Projeção'!$G:$G,$C18,'Tabela Projeção'!$C:$C,"&lt;="&amp;AP$1))</f>
        <v/>
      </c>
    </row>
    <row r="19" spans="1:42" x14ac:dyDescent="0.2">
      <c r="A19" s="8" t="s">
        <v>69</v>
      </c>
      <c r="B19" s="8" t="s">
        <v>70</v>
      </c>
      <c r="C19" s="9" t="s">
        <v>58</v>
      </c>
      <c r="D19" s="9" t="str">
        <f>VLOOKUP(C19,[1]Cotações!$R:$S,2,0)</f>
        <v>ETH</v>
      </c>
      <c r="E19" s="10">
        <f t="shared" si="1"/>
        <v>6062.1973785836781</v>
      </c>
      <c r="F19" s="11">
        <f>IF(EOMONTH(DataD0,0)&lt;F$1,"",SUMIFS('Tabela Projeção'!$F:$F,'Tabela Projeção'!$U:$U,$A19,'Tabela Projeção'!$G:$G,$C19,'Tabela Projeção'!$C:$C,"&lt;="&amp;F$1))</f>
        <v>0</v>
      </c>
      <c r="G19" s="11">
        <f>IF(EOMONTH(DataD0,0)&lt;G$1,"",SUMIFS('Tabela Projeção'!$F:$F,'Tabela Projeção'!$U:$U,$A19,'Tabela Projeção'!$G:$G,$C19,'Tabela Projeção'!$C:$C,"&lt;="&amp;G$1))</f>
        <v>1.9350000000000006E-2</v>
      </c>
      <c r="H19" s="11">
        <f>IF(EOMONTH(DataD0,0)&lt;H$1,"",SUMIFS('Tabela Projeção'!$F:$F,'Tabela Projeção'!$U:$U,$A19,'Tabela Projeção'!$G:$G,$C19,'Tabela Projeção'!$C:$C,"&lt;="&amp;H$1))</f>
        <v>3.0977505013194656E-2</v>
      </c>
      <c r="I19" s="11">
        <f>IF(EOMONTH(DataD0,0)&lt;I$1,"",SUMIFS('Tabela Projeção'!$F:$F,'Tabela Projeção'!$U:$U,$A19,'Tabela Projeção'!$G:$G,$C19,'Tabela Projeção'!$C:$C,"&lt;="&amp;I$1))</f>
        <v>6.7722275050131957</v>
      </c>
      <c r="J19" s="11">
        <f>IF(EOMONTH(DataD0,0)&lt;J$1,"",SUMIFS('Tabela Projeção'!$F:$F,'Tabela Projeção'!$U:$U,$A19,'Tabela Projeção'!$G:$G,$C19,'Tabela Projeção'!$C:$C,"&lt;="&amp;J$1))</f>
        <v>4.9267581300131953</v>
      </c>
      <c r="K19" s="11">
        <f>IF(EOMONTH(DataD0,0)&lt;K$1,"",SUMIFS('Tabela Projeção'!$F:$F,'Tabela Projeção'!$U:$U,$A19,'Tabela Projeção'!$G:$G,$C19,'Tabela Projeção'!$C:$C,"&lt;="&amp;K$1))</f>
        <v>3.1313831300131949</v>
      </c>
      <c r="L19" s="11">
        <f>IF(EOMONTH(DataD0,0)&lt;L$1,"",SUMIFS('Tabela Projeção'!$F:$F,'Tabela Projeção'!$U:$U,$A19,'Tabela Projeção'!$G:$G,$C19,'Tabela Projeção'!$C:$C,"&lt;="&amp;L$1))</f>
        <v>3.3017623650131651</v>
      </c>
      <c r="M19" s="11">
        <f>IF(EOMONTH(DataD0,0)&lt;M$1,"",SUMIFS('Tabela Projeção'!$F:$F,'Tabela Projeção'!$U:$U,$A19,'Tabela Projeção'!$G:$G,$C19,'Tabela Projeção'!$C:$C,"&lt;="&amp;M$1))</f>
        <v>3.898936780087237</v>
      </c>
      <c r="N19" s="11">
        <f>IF(EOMONTH(DataD0,0)&lt;N$1,"",SUMIFS('Tabela Projeção'!$F:$F,'Tabela Projeção'!$U:$U,$A19,'Tabela Projeção'!$G:$G,$C19,'Tabela Projeção'!$C:$C,"&lt;="&amp;N$1))</f>
        <v>0.89968678008724079</v>
      </c>
      <c r="O19" s="11">
        <f>IF(EOMONTH(DataD0,0)&lt;O$1,"",SUMIFS('Tabela Projeção'!$F:$F,'Tabela Projeção'!$U:$U,$A19,'Tabela Projeção'!$G:$G,$C19,'Tabela Projeção'!$C:$C,"&lt;="&amp;O$1))</f>
        <v>1.6496867800872408</v>
      </c>
      <c r="P19" s="11">
        <f>IF(EOMONTH(DataD0,0)&lt;P$1,"",SUMIFS('Tabela Projeção'!$F:$F,'Tabela Projeção'!$U:$U,$A19,'Tabela Projeção'!$G:$G,$C19,'Tabela Projeção'!$C:$C,"&lt;="&amp;P$1))</f>
        <v>1.057286780087243</v>
      </c>
      <c r="Q19" s="11">
        <f>IF(EOMONTH(DataD0,0)&lt;Q$1,"",SUMIFS('Tabela Projeção'!$F:$F,'Tabela Projeção'!$U:$U,$A19,'Tabela Projeção'!$G:$G,$C19,'Tabela Projeção'!$C:$C,"&lt;="&amp;Q$1))</f>
        <v>0.25033404608723653</v>
      </c>
      <c r="R19" s="11">
        <f>IF(EOMONTH(DataD0,0)&lt;R$1,"",SUMIFS('Tabela Projeção'!$F:$F,'Tabela Projeção'!$U:$U,$A19,'Tabela Projeção'!$G:$G,$C19,'Tabela Projeção'!$C:$C,"&lt;="&amp;R$1))</f>
        <v>0.25033404608723653</v>
      </c>
      <c r="S19" s="11">
        <f>IF(EOMONTH(DataD0,0)&lt;S$1,"",SUMIFS('Tabela Projeção'!$F:$F,'Tabela Projeção'!$U:$U,$A19,'Tabela Projeção'!$G:$G,$C19,'Tabela Projeção'!$C:$C,"&lt;="&amp;S$1))</f>
        <v>0.25033404608723653</v>
      </c>
      <c r="T19" s="11">
        <f>IF(EOMONTH(DataD0,0)&lt;T$1,"",SUMIFS('Tabela Projeção'!$F:$F,'Tabela Projeção'!$U:$U,$A19,'Tabela Projeção'!$G:$G,$C19,'Tabela Projeção'!$C:$C,"&lt;="&amp;T$1))</f>
        <v>0.63352418544992584</v>
      </c>
      <c r="U19" s="11">
        <f>IF(EOMONTH(DataD0,0)&lt;U$1,"",SUMIFS('Tabela Projeção'!$F:$F,'Tabela Projeção'!$U:$U,$A19,'Tabela Projeção'!$G:$G,$C19,'Tabela Projeção'!$C:$C,"&lt;="&amp;U$1))</f>
        <v>0.63352418544992584</v>
      </c>
      <c r="V19" s="11">
        <f>IF(EOMONTH(DataD0,0)&lt;V$1,"",SUMIFS('Tabela Projeção'!$F:$F,'Tabela Projeção'!$U:$U,$A19,'Tabela Projeção'!$G:$G,$C19,'Tabela Projeção'!$C:$C,"&lt;="&amp;V$1))</f>
        <v>0.63352418544992584</v>
      </c>
      <c r="W19" s="11" t="str">
        <f>IF(EOMONTH(DataD0,0)&lt;W$1,"",SUMIFS('Tabela Projeção'!$F:$F,'Tabela Projeção'!$U:$U,$A19,'Tabela Projeção'!$G:$G,$C19,'Tabela Projeção'!$C:$C,"&lt;="&amp;W$1))</f>
        <v/>
      </c>
      <c r="X19" s="11" t="str">
        <f>IF(EOMONTH(DataD0,0)&lt;X$1,"",SUMIFS('Tabela Projeção'!$F:$F,'Tabela Projeção'!$U:$U,$A19,'Tabela Projeção'!$G:$G,$C19,'Tabela Projeção'!$C:$C,"&lt;="&amp;X$1))</f>
        <v/>
      </c>
      <c r="Y19" s="11" t="str">
        <f>IF(EOMONTH(DataD0,0)&lt;Y$1,"",SUMIFS('Tabela Projeção'!$F:$F,'Tabela Projeção'!$U:$U,$A19,'Tabela Projeção'!$G:$G,$C19,'Tabela Projeção'!$C:$C,"&lt;="&amp;Y$1))</f>
        <v/>
      </c>
      <c r="Z19" s="11" t="str">
        <f>IF(EOMONTH(DataD0,0)&lt;Z$1,"",SUMIFS('Tabela Projeção'!$F:$F,'Tabela Projeção'!$U:$U,$A19,'Tabela Projeção'!$G:$G,$C19,'Tabela Projeção'!$C:$C,"&lt;="&amp;Z$1))</f>
        <v/>
      </c>
      <c r="AA19" s="11" t="str">
        <f>IF(EOMONTH(DataD0,0)&lt;AA$1,"",SUMIFS('Tabela Projeção'!$F:$F,'Tabela Projeção'!$U:$U,$A19,'Tabela Projeção'!$G:$G,$C19,'Tabela Projeção'!$C:$C,"&lt;="&amp;AA$1))</f>
        <v/>
      </c>
      <c r="AB19" s="11" t="str">
        <f>IF(EOMONTH(DataD0,0)&lt;AB$1,"",SUMIFS('Tabela Projeção'!$F:$F,'Tabela Projeção'!$U:$U,$A19,'Tabela Projeção'!$G:$G,$C19,'Tabela Projeção'!$C:$C,"&lt;="&amp;AB$1))</f>
        <v/>
      </c>
      <c r="AC19" s="11" t="str">
        <f>IF(EOMONTH(DataD0,0)&lt;AC$1,"",SUMIFS('Tabela Projeção'!$F:$F,'Tabela Projeção'!$U:$U,$A19,'Tabela Projeção'!$G:$G,$C19,'Tabela Projeção'!$C:$C,"&lt;="&amp;AC$1))</f>
        <v/>
      </c>
      <c r="AD19" s="11" t="str">
        <f>IF(EOMONTH(DataD0,0)&lt;AD$1,"",SUMIFS('Tabela Projeção'!$F:$F,'Tabela Projeção'!$U:$U,$A19,'Tabela Projeção'!$G:$G,$C19,'Tabela Projeção'!$C:$C,"&lt;="&amp;AD$1))</f>
        <v/>
      </c>
      <c r="AE19" s="11" t="str">
        <f>IF(EOMONTH(DataD0,0)&lt;AE$1,"",SUMIFS('Tabela Projeção'!$F:$F,'Tabela Projeção'!$U:$U,$A19,'Tabela Projeção'!$G:$G,$C19,'Tabela Projeção'!$C:$C,"&lt;="&amp;AE$1))</f>
        <v/>
      </c>
      <c r="AF19" s="11" t="str">
        <f>IF(EOMONTH(DataD0,0)&lt;AF$1,"",SUMIFS('Tabela Projeção'!$F:$F,'Tabela Projeção'!$U:$U,$A19,'Tabela Projeção'!$G:$G,$C19,'Tabela Projeção'!$C:$C,"&lt;="&amp;AF$1))</f>
        <v/>
      </c>
      <c r="AG19" s="11" t="str">
        <f>IF(EOMONTH(DataD0,0)&lt;AG$1,"",SUMIFS('Tabela Projeção'!$F:$F,'Tabela Projeção'!$U:$U,$A19,'Tabela Projeção'!$G:$G,$C19,'Tabela Projeção'!$C:$C,"&lt;="&amp;AG$1))</f>
        <v/>
      </c>
      <c r="AH19" s="11" t="str">
        <f>IF(EOMONTH(DataD0,0)&lt;AH$1,"",SUMIFS('Tabela Projeção'!$F:$F,'Tabela Projeção'!$U:$U,$A19,'Tabela Projeção'!$G:$G,$C19,'Tabela Projeção'!$C:$C,"&lt;="&amp;AH$1))</f>
        <v/>
      </c>
      <c r="AI19" s="11" t="str">
        <f>IF(EOMONTH(DataD0,0)&lt;AI$1,"",SUMIFS('Tabela Projeção'!$F:$F,'Tabela Projeção'!$U:$U,$A19,'Tabela Projeção'!$G:$G,$C19,'Tabela Projeção'!$C:$C,"&lt;="&amp;AI$1))</f>
        <v/>
      </c>
      <c r="AJ19" s="11" t="str">
        <f>IF(EOMONTH(DataD0,0)&lt;AJ$1,"",SUMIFS('Tabela Projeção'!$F:$F,'Tabela Projeção'!$U:$U,$A19,'Tabela Projeção'!$G:$G,$C19,'Tabela Projeção'!$C:$C,"&lt;="&amp;AJ$1))</f>
        <v/>
      </c>
      <c r="AK19" s="11" t="str">
        <f>IF(EOMONTH(DataD0,0)&lt;AK$1,"",SUMIFS('Tabela Projeção'!$F:$F,'Tabela Projeção'!$U:$U,$A19,'Tabela Projeção'!$G:$G,$C19,'Tabela Projeção'!$C:$C,"&lt;="&amp;AK$1))</f>
        <v/>
      </c>
      <c r="AL19" s="11" t="str">
        <f>IF(EOMONTH(DataD0,0)&lt;AL$1,"",SUMIFS('Tabela Projeção'!$F:$F,'Tabela Projeção'!$U:$U,$A19,'Tabela Projeção'!$G:$G,$C19,'Tabela Projeção'!$C:$C,"&lt;="&amp;AL$1))</f>
        <v/>
      </c>
      <c r="AM19" s="11" t="str">
        <f>IF(EOMONTH(DataD0,0)&lt;AM$1,"",SUMIFS('Tabela Projeção'!$F:$F,'Tabela Projeção'!$U:$U,$A19,'Tabela Projeção'!$G:$G,$C19,'Tabela Projeção'!$C:$C,"&lt;="&amp;AM$1))</f>
        <v/>
      </c>
      <c r="AN19" s="11" t="str">
        <f>IF(EOMONTH(DataD0,0)&lt;AN$1,"",SUMIFS('Tabela Projeção'!$F:$F,'Tabela Projeção'!$U:$U,$A19,'Tabela Projeção'!$G:$G,$C19,'Tabela Projeção'!$C:$C,"&lt;="&amp;AN$1))</f>
        <v/>
      </c>
      <c r="AO19" s="11" t="str">
        <f>IF(EOMONTH(DataD0,0)&lt;AO$1,"",SUMIFS('Tabela Projeção'!$F:$F,'Tabela Projeção'!$U:$U,$A19,'Tabela Projeção'!$G:$G,$C19,'Tabela Projeção'!$C:$C,"&lt;="&amp;AO$1))</f>
        <v/>
      </c>
      <c r="AP19" s="11" t="str">
        <f>IF(EOMONTH(DataD0,0)&lt;AP$1,"",SUMIFS('Tabela Projeção'!$F:$F,'Tabela Projeção'!$U:$U,$A19,'Tabela Projeção'!$G:$G,$C19,'Tabela Projeção'!$C:$C,"&lt;="&amp;AP$1))</f>
        <v/>
      </c>
    </row>
    <row r="20" spans="1:42" x14ac:dyDescent="0.2">
      <c r="A20" s="8" t="s">
        <v>69</v>
      </c>
      <c r="B20" s="8" t="s">
        <v>70</v>
      </c>
      <c r="C20" s="9" t="s">
        <v>71</v>
      </c>
      <c r="D20" s="9" t="str">
        <f>VLOOKUP(C20,[1]Cotações!$R:$S,2,0)</f>
        <v>ETH</v>
      </c>
      <c r="E20" s="10">
        <f t="shared" si="1"/>
        <v>6188.6480434829109</v>
      </c>
      <c r="F20" s="11">
        <f>IF(EOMONTH(DataD0,0)&lt;F$1,"",SUMIFS('Tabela Projeção'!$F:$F,'Tabela Projeção'!$U:$U,$A20,'Tabela Projeção'!$G:$G,$C20,'Tabela Projeção'!$C:$C,"&lt;="&amp;F$1))</f>
        <v>0</v>
      </c>
      <c r="G20" s="11">
        <f>IF(EOMONTH(DataD0,0)&lt;G$1,"",SUMIFS('Tabela Projeção'!$F:$F,'Tabela Projeção'!$U:$U,$A20,'Tabela Projeção'!$G:$G,$C20,'Tabela Projeção'!$C:$C,"&lt;="&amp;G$1))</f>
        <v>0</v>
      </c>
      <c r="H20" s="11">
        <f>IF(EOMONTH(DataD0,0)&lt;H$1,"",SUMIFS('Tabela Projeção'!$F:$F,'Tabela Projeção'!$U:$U,$A20,'Tabela Projeção'!$G:$G,$C20,'Tabela Projeção'!$C:$C,"&lt;="&amp;H$1))</f>
        <v>0</v>
      </c>
      <c r="I20" s="11">
        <f>IF(EOMONTH(DataD0,0)&lt;I$1,"",SUMIFS('Tabela Projeção'!$F:$F,'Tabela Projeção'!$U:$U,$A20,'Tabela Projeção'!$G:$G,$C20,'Tabela Projeção'!$C:$C,"&lt;="&amp;I$1))</f>
        <v>0</v>
      </c>
      <c r="J20" s="11">
        <f>IF(EOMONTH(DataD0,0)&lt;J$1,"",SUMIFS('Tabela Projeção'!$F:$F,'Tabela Projeção'!$U:$U,$A20,'Tabela Projeção'!$G:$G,$C20,'Tabela Projeção'!$C:$C,"&lt;="&amp;J$1))</f>
        <v>0</v>
      </c>
      <c r="K20" s="11">
        <f>IF(EOMONTH(DataD0,0)&lt;K$1,"",SUMIFS('Tabela Projeção'!$F:$F,'Tabela Projeção'!$U:$U,$A20,'Tabela Projeção'!$G:$G,$C20,'Tabela Projeção'!$C:$C,"&lt;="&amp;K$1))</f>
        <v>7.3125000000000002E-4</v>
      </c>
      <c r="L20" s="11">
        <f>IF(EOMONTH(DataD0,0)&lt;L$1,"",SUMIFS('Tabela Projeção'!$F:$F,'Tabela Projeção'!$U:$U,$A20,'Tabela Projeção'!$G:$G,$C20,'Tabela Projeção'!$C:$C,"&lt;="&amp;L$1))</f>
        <v>8.9812499999999997E-3</v>
      </c>
      <c r="M20" s="11">
        <f>IF(EOMONTH(DataD0,0)&lt;M$1,"",SUMIFS('Tabela Projeção'!$F:$F,'Tabela Projeção'!$U:$U,$A20,'Tabela Projeção'!$G:$G,$C20,'Tabela Projeção'!$C:$C,"&lt;="&amp;M$1))</f>
        <v>8.3351250000000002E-2</v>
      </c>
      <c r="N20" s="11">
        <f>IF(EOMONTH(DataD0,0)&lt;N$1,"",SUMIFS('Tabela Projeção'!$F:$F,'Tabela Projeção'!$U:$U,$A20,'Tabela Projeção'!$G:$G,$C20,'Tabela Projeção'!$C:$C,"&lt;="&amp;N$1))</f>
        <v>8.3351250000000002E-2</v>
      </c>
      <c r="O20" s="11">
        <f>IF(EOMONTH(DataD0,0)&lt;O$1,"",SUMIFS('Tabela Projeção'!$F:$F,'Tabela Projeção'!$U:$U,$A20,'Tabela Projeção'!$G:$G,$C20,'Tabela Projeção'!$C:$C,"&lt;="&amp;O$1))</f>
        <v>8.3351250000000002E-2</v>
      </c>
      <c r="P20" s="11">
        <f>IF(EOMONTH(DataD0,0)&lt;P$1,"",SUMIFS('Tabela Projeção'!$F:$F,'Tabela Projeção'!$U:$U,$A20,'Tabela Projeção'!$G:$G,$C20,'Tabela Projeção'!$C:$C,"&lt;="&amp;P$1))</f>
        <v>8.3351250000000002E-2</v>
      </c>
      <c r="Q20" s="11">
        <f>IF(EOMONTH(DataD0,0)&lt;Q$1,"",SUMIFS('Tabela Projeção'!$F:$F,'Tabela Projeção'!$U:$U,$A20,'Tabela Projeção'!$G:$G,$C20,'Tabela Projeção'!$C:$C,"&lt;="&amp;Q$1))</f>
        <v>8.3351250000000002E-2</v>
      </c>
      <c r="R20" s="11">
        <f>IF(EOMONTH(DataD0,0)&lt;R$1,"",SUMIFS('Tabela Projeção'!$F:$F,'Tabela Projeção'!$U:$U,$A20,'Tabela Projeção'!$G:$G,$C20,'Tabela Projeção'!$C:$C,"&lt;="&amp;R$1))</f>
        <v>8.3351250000000002E-2</v>
      </c>
      <c r="S20" s="11">
        <f>IF(EOMONTH(DataD0,0)&lt;S$1,"",SUMIFS('Tabela Projeção'!$F:$F,'Tabela Projeção'!$U:$U,$A20,'Tabela Projeção'!$G:$G,$C20,'Tabela Projeção'!$C:$C,"&lt;="&amp;S$1))</f>
        <v>8.3351250000000002E-2</v>
      </c>
      <c r="T20" s="11">
        <f>IF(EOMONTH(DataD0,0)&lt;T$1,"",SUMIFS('Tabela Projeção'!$F:$F,'Tabela Projeção'!$U:$U,$A20,'Tabela Projeção'!$G:$G,$C20,'Tabela Projeção'!$C:$C,"&lt;="&amp;T$1))</f>
        <v>1.1167282376600696E-17</v>
      </c>
      <c r="U20" s="11">
        <f>IF(EOMONTH(DataD0,0)&lt;U$1,"",SUMIFS('Tabela Projeção'!$F:$F,'Tabela Projeção'!$U:$U,$A20,'Tabela Projeção'!$G:$G,$C20,'Tabela Projeção'!$C:$C,"&lt;="&amp;U$1))</f>
        <v>1.1167282376600696E-17</v>
      </c>
      <c r="V20" s="11">
        <f>IF(EOMONTH(DataD0,0)&lt;V$1,"",SUMIFS('Tabela Projeção'!$F:$F,'Tabela Projeção'!$U:$U,$A20,'Tabela Projeção'!$G:$G,$C20,'Tabela Projeção'!$C:$C,"&lt;="&amp;V$1))</f>
        <v>1.1167282376600696E-17</v>
      </c>
      <c r="W20" s="11" t="str">
        <f>IF(EOMONTH(DataD0,0)&lt;W$1,"",SUMIFS('Tabela Projeção'!$F:$F,'Tabela Projeção'!$U:$U,$A20,'Tabela Projeção'!$G:$G,$C20,'Tabela Projeção'!$C:$C,"&lt;="&amp;W$1))</f>
        <v/>
      </c>
      <c r="X20" s="11" t="str">
        <f>IF(EOMONTH(DataD0,0)&lt;X$1,"",SUMIFS('Tabela Projeção'!$F:$F,'Tabela Projeção'!$U:$U,$A20,'Tabela Projeção'!$G:$G,$C20,'Tabela Projeção'!$C:$C,"&lt;="&amp;X$1))</f>
        <v/>
      </c>
      <c r="Y20" s="11" t="str">
        <f>IF(EOMONTH(DataD0,0)&lt;Y$1,"",SUMIFS('Tabela Projeção'!$F:$F,'Tabela Projeção'!$U:$U,$A20,'Tabela Projeção'!$G:$G,$C20,'Tabela Projeção'!$C:$C,"&lt;="&amp;Y$1))</f>
        <v/>
      </c>
      <c r="Z20" s="11" t="str">
        <f>IF(EOMONTH(DataD0,0)&lt;Z$1,"",SUMIFS('Tabela Projeção'!$F:$F,'Tabela Projeção'!$U:$U,$A20,'Tabela Projeção'!$G:$G,$C20,'Tabela Projeção'!$C:$C,"&lt;="&amp;Z$1))</f>
        <v/>
      </c>
      <c r="AA20" s="11" t="str">
        <f>IF(EOMONTH(DataD0,0)&lt;AA$1,"",SUMIFS('Tabela Projeção'!$F:$F,'Tabela Projeção'!$U:$U,$A20,'Tabela Projeção'!$G:$G,$C20,'Tabela Projeção'!$C:$C,"&lt;="&amp;AA$1))</f>
        <v/>
      </c>
      <c r="AB20" s="11" t="str">
        <f>IF(EOMONTH(DataD0,0)&lt;AB$1,"",SUMIFS('Tabela Projeção'!$F:$F,'Tabela Projeção'!$U:$U,$A20,'Tabela Projeção'!$G:$G,$C20,'Tabela Projeção'!$C:$C,"&lt;="&amp;AB$1))</f>
        <v/>
      </c>
      <c r="AC20" s="11" t="str">
        <f>IF(EOMONTH(DataD0,0)&lt;AC$1,"",SUMIFS('Tabela Projeção'!$F:$F,'Tabela Projeção'!$U:$U,$A20,'Tabela Projeção'!$G:$G,$C20,'Tabela Projeção'!$C:$C,"&lt;="&amp;AC$1))</f>
        <v/>
      </c>
      <c r="AD20" s="11" t="str">
        <f>IF(EOMONTH(DataD0,0)&lt;AD$1,"",SUMIFS('Tabela Projeção'!$F:$F,'Tabela Projeção'!$U:$U,$A20,'Tabela Projeção'!$G:$G,$C20,'Tabela Projeção'!$C:$C,"&lt;="&amp;AD$1))</f>
        <v/>
      </c>
      <c r="AE20" s="11" t="str">
        <f>IF(EOMONTH(DataD0,0)&lt;AE$1,"",SUMIFS('Tabela Projeção'!$F:$F,'Tabela Projeção'!$U:$U,$A20,'Tabela Projeção'!$G:$G,$C20,'Tabela Projeção'!$C:$C,"&lt;="&amp;AE$1))</f>
        <v/>
      </c>
      <c r="AF20" s="11" t="str">
        <f>IF(EOMONTH(DataD0,0)&lt;AF$1,"",SUMIFS('Tabela Projeção'!$F:$F,'Tabela Projeção'!$U:$U,$A20,'Tabela Projeção'!$G:$G,$C20,'Tabela Projeção'!$C:$C,"&lt;="&amp;AF$1))</f>
        <v/>
      </c>
      <c r="AG20" s="11" t="str">
        <f>IF(EOMONTH(DataD0,0)&lt;AG$1,"",SUMIFS('Tabela Projeção'!$F:$F,'Tabela Projeção'!$U:$U,$A20,'Tabela Projeção'!$G:$G,$C20,'Tabela Projeção'!$C:$C,"&lt;="&amp;AG$1))</f>
        <v/>
      </c>
      <c r="AH20" s="11" t="str">
        <f>IF(EOMONTH(DataD0,0)&lt;AH$1,"",SUMIFS('Tabela Projeção'!$F:$F,'Tabela Projeção'!$U:$U,$A20,'Tabela Projeção'!$G:$G,$C20,'Tabela Projeção'!$C:$C,"&lt;="&amp;AH$1))</f>
        <v/>
      </c>
      <c r="AI20" s="11" t="str">
        <f>IF(EOMONTH(DataD0,0)&lt;AI$1,"",SUMIFS('Tabela Projeção'!$F:$F,'Tabela Projeção'!$U:$U,$A20,'Tabela Projeção'!$G:$G,$C20,'Tabela Projeção'!$C:$C,"&lt;="&amp;AI$1))</f>
        <v/>
      </c>
      <c r="AJ20" s="11" t="str">
        <f>IF(EOMONTH(DataD0,0)&lt;AJ$1,"",SUMIFS('Tabela Projeção'!$F:$F,'Tabela Projeção'!$U:$U,$A20,'Tabela Projeção'!$G:$G,$C20,'Tabela Projeção'!$C:$C,"&lt;="&amp;AJ$1))</f>
        <v/>
      </c>
      <c r="AK20" s="11" t="str">
        <f>IF(EOMONTH(DataD0,0)&lt;AK$1,"",SUMIFS('Tabela Projeção'!$F:$F,'Tabela Projeção'!$U:$U,$A20,'Tabela Projeção'!$G:$G,$C20,'Tabela Projeção'!$C:$C,"&lt;="&amp;AK$1))</f>
        <v/>
      </c>
      <c r="AL20" s="11" t="str">
        <f>IF(EOMONTH(DataD0,0)&lt;AL$1,"",SUMIFS('Tabela Projeção'!$F:$F,'Tabela Projeção'!$U:$U,$A20,'Tabela Projeção'!$G:$G,$C20,'Tabela Projeção'!$C:$C,"&lt;="&amp;AL$1))</f>
        <v/>
      </c>
      <c r="AM20" s="11" t="str">
        <f>IF(EOMONTH(DataD0,0)&lt;AM$1,"",SUMIFS('Tabela Projeção'!$F:$F,'Tabela Projeção'!$U:$U,$A20,'Tabela Projeção'!$G:$G,$C20,'Tabela Projeção'!$C:$C,"&lt;="&amp;AM$1))</f>
        <v/>
      </c>
      <c r="AN20" s="11" t="str">
        <f>IF(EOMONTH(DataD0,0)&lt;AN$1,"",SUMIFS('Tabela Projeção'!$F:$F,'Tabela Projeção'!$U:$U,$A20,'Tabela Projeção'!$G:$G,$C20,'Tabela Projeção'!$C:$C,"&lt;="&amp;AN$1))</f>
        <v/>
      </c>
      <c r="AO20" s="11" t="str">
        <f>IF(EOMONTH(DataD0,0)&lt;AO$1,"",SUMIFS('Tabela Projeção'!$F:$F,'Tabela Projeção'!$U:$U,$A20,'Tabela Projeção'!$G:$G,$C20,'Tabela Projeção'!$C:$C,"&lt;="&amp;AO$1))</f>
        <v/>
      </c>
      <c r="AP20" s="11" t="str">
        <f>IF(EOMONTH(DataD0,0)&lt;AP$1,"",SUMIFS('Tabela Projeção'!$F:$F,'Tabela Projeção'!$U:$U,$A20,'Tabela Projeção'!$G:$G,$C20,'Tabela Projeção'!$C:$C,"&lt;="&amp;AP$1))</f>
        <v/>
      </c>
    </row>
    <row r="21" spans="1:42" x14ac:dyDescent="0.2">
      <c r="A21" s="12" t="s">
        <v>56</v>
      </c>
      <c r="B21" s="12" t="s">
        <v>57</v>
      </c>
      <c r="C21" s="13" t="s">
        <v>72</v>
      </c>
      <c r="D21" s="9" t="str">
        <f>VLOOKUP(C21,[1]Cotações!$R:$S,2,0)</f>
        <v>MATIC</v>
      </c>
      <c r="E21" s="10">
        <f t="shared" si="1"/>
        <v>2.0447321158731055</v>
      </c>
      <c r="F21" s="11">
        <f>IF(EOMONTH(DataD0,0)&lt;F$1,"",SUMIFS('Tabela Projeção'!$F:$F,'Tabela Projeção'!$U:$U,$A21,'Tabela Projeção'!$G:$G,$C21,'Tabela Projeção'!$C:$C,"&lt;="&amp;F$1))</f>
        <v>0</v>
      </c>
      <c r="G21" s="11">
        <f>IF(EOMONTH(DataD0,0)&lt;G$1,"",SUMIFS('Tabela Projeção'!$F:$F,'Tabela Projeção'!$U:$U,$A21,'Tabela Projeção'!$G:$G,$C21,'Tabela Projeção'!$C:$C,"&lt;="&amp;G$1))</f>
        <v>0</v>
      </c>
      <c r="H21" s="11">
        <f>IF(EOMONTH(DataD0,0)&lt;H$1,"",SUMIFS('Tabela Projeção'!$F:$F,'Tabela Projeção'!$U:$U,$A21,'Tabela Projeção'!$G:$G,$C21,'Tabela Projeção'!$C:$C,"&lt;="&amp;H$1))</f>
        <v>0</v>
      </c>
      <c r="I21" s="11">
        <f>IF(EOMONTH(DataD0,0)&lt;I$1,"",SUMIFS('Tabela Projeção'!$F:$F,'Tabela Projeção'!$U:$U,$A21,'Tabela Projeção'!$G:$G,$C21,'Tabela Projeção'!$C:$C,"&lt;="&amp;I$1))</f>
        <v>0</v>
      </c>
      <c r="J21" s="11">
        <f>IF(EOMONTH(DataD0,0)&lt;J$1,"",SUMIFS('Tabela Projeção'!$F:$F,'Tabela Projeção'!$U:$U,$A21,'Tabela Projeção'!$G:$G,$C21,'Tabela Projeção'!$C:$C,"&lt;="&amp;J$1))</f>
        <v>0</v>
      </c>
      <c r="K21" s="11">
        <f>IF(EOMONTH(DataD0,0)&lt;K$1,"",SUMIFS('Tabela Projeção'!$F:$F,'Tabela Projeção'!$U:$U,$A21,'Tabela Projeção'!$G:$G,$C21,'Tabela Projeção'!$C:$C,"&lt;="&amp;K$1))</f>
        <v>0</v>
      </c>
      <c r="L21" s="11">
        <f>IF(EOMONTH(DataD0,0)&lt;L$1,"",SUMIFS('Tabela Projeção'!$F:$F,'Tabela Projeção'!$U:$U,$A21,'Tabela Projeção'!$G:$G,$C21,'Tabela Projeção'!$C:$C,"&lt;="&amp;L$1))</f>
        <v>0</v>
      </c>
      <c r="M21" s="11">
        <f>IF(EOMONTH(DataD0,0)&lt;M$1,"",SUMIFS('Tabela Projeção'!$F:$F,'Tabela Projeção'!$U:$U,$A21,'Tabela Projeção'!$G:$G,$C21,'Tabela Projeção'!$C:$C,"&lt;="&amp;M$1))</f>
        <v>0</v>
      </c>
      <c r="N21" s="11">
        <f>IF(EOMONTH(DataD0,0)&lt;N$1,"",SUMIFS('Tabela Projeção'!$F:$F,'Tabela Projeção'!$U:$U,$A21,'Tabela Projeção'!$G:$G,$C21,'Tabela Projeção'!$C:$C,"&lt;="&amp;N$1))</f>
        <v>0</v>
      </c>
      <c r="O21" s="11">
        <f>IF(EOMONTH(DataD0,0)&lt;O$1,"",SUMIFS('Tabela Projeção'!$F:$F,'Tabela Projeção'!$U:$U,$A21,'Tabela Projeção'!$G:$G,$C21,'Tabela Projeção'!$C:$C,"&lt;="&amp;O$1))</f>
        <v>0.10522457779504935</v>
      </c>
      <c r="P21" s="11">
        <f>IF(EOMONTH(DataD0,0)&lt;P$1,"",SUMIFS('Tabela Projeção'!$F:$F,'Tabela Projeção'!$U:$U,$A21,'Tabela Projeção'!$G:$G,$C21,'Tabela Projeção'!$C:$C,"&lt;="&amp;P$1))</f>
        <v>119.02576028312384</v>
      </c>
      <c r="Q21" s="11">
        <f>IF(EOMONTH(DataD0,0)&lt;Q$1,"",SUMIFS('Tabela Projeção'!$F:$F,'Tabela Projeção'!$U:$U,$A21,'Tabela Projeção'!$G:$G,$C21,'Tabela Projeção'!$C:$C,"&lt;="&amp;Q$1))</f>
        <v>118.68691361695971</v>
      </c>
      <c r="R21" s="11">
        <f>IF(EOMONTH(DataD0,0)&lt;R$1,"",SUMIFS('Tabela Projeção'!$F:$F,'Tabela Projeção'!$U:$U,$A21,'Tabela Projeção'!$G:$G,$C21,'Tabela Projeção'!$C:$C,"&lt;="&amp;R$1))</f>
        <v>117.54506165675436</v>
      </c>
      <c r="S21" s="11">
        <f>IF(EOMONTH(DataD0,0)&lt;S$1,"",SUMIFS('Tabela Projeção'!$F:$F,'Tabela Projeção'!$U:$U,$A21,'Tabela Projeção'!$G:$G,$C21,'Tabela Projeção'!$C:$C,"&lt;="&amp;S$1))</f>
        <v>10.038166467532671</v>
      </c>
      <c r="T21" s="11">
        <f>IF(EOMONTH(DataD0,0)&lt;T$1,"",SUMIFS('Tabela Projeção'!$F:$F,'Tabela Projeção'!$U:$U,$A21,'Tabela Projeção'!$G:$G,$C21,'Tabela Projeção'!$C:$C,"&lt;="&amp;T$1))</f>
        <v>5.9831316280865359</v>
      </c>
      <c r="U21" s="11">
        <f>IF(EOMONTH(DataD0,0)&lt;U$1,"",SUMIFS('Tabela Projeção'!$F:$F,'Tabela Projeção'!$U:$U,$A21,'Tabela Projeção'!$G:$G,$C21,'Tabela Projeção'!$C:$C,"&lt;="&amp;U$1))</f>
        <v>-243.60044399735202</v>
      </c>
      <c r="V21" s="11">
        <f>IF(EOMONTH(DataD0,0)&lt;V$1,"",SUMIFS('Tabela Projeção'!$F:$F,'Tabela Projeção'!$U:$U,$A21,'Tabela Projeção'!$G:$G,$C21,'Tabela Projeção'!$C:$C,"&lt;="&amp;V$1))</f>
        <v>-243.55819399735205</v>
      </c>
      <c r="W21" s="11" t="str">
        <f>IF(EOMONTH(DataD0,0)&lt;W$1,"",SUMIFS('Tabela Projeção'!$F:$F,'Tabela Projeção'!$U:$U,$A21,'Tabela Projeção'!$G:$G,$C21,'Tabela Projeção'!$C:$C,"&lt;="&amp;W$1))</f>
        <v/>
      </c>
      <c r="X21" s="11" t="str">
        <f>IF(EOMONTH(DataD0,0)&lt;X$1,"",SUMIFS('Tabela Projeção'!$F:$F,'Tabela Projeção'!$U:$U,$A21,'Tabela Projeção'!$G:$G,$C21,'Tabela Projeção'!$C:$C,"&lt;="&amp;X$1))</f>
        <v/>
      </c>
      <c r="Y21" s="11" t="str">
        <f>IF(EOMONTH(DataD0,0)&lt;Y$1,"",SUMIFS('Tabela Projeção'!$F:$F,'Tabela Projeção'!$U:$U,$A21,'Tabela Projeção'!$G:$G,$C21,'Tabela Projeção'!$C:$C,"&lt;="&amp;Y$1))</f>
        <v/>
      </c>
      <c r="Z21" s="11" t="str">
        <f>IF(EOMONTH(DataD0,0)&lt;Z$1,"",SUMIFS('Tabela Projeção'!$F:$F,'Tabela Projeção'!$U:$U,$A21,'Tabela Projeção'!$G:$G,$C21,'Tabela Projeção'!$C:$C,"&lt;="&amp;Z$1))</f>
        <v/>
      </c>
      <c r="AA21" s="11" t="str">
        <f>IF(EOMONTH(DataD0,0)&lt;AA$1,"",SUMIFS('Tabela Projeção'!$F:$F,'Tabela Projeção'!$U:$U,$A21,'Tabela Projeção'!$G:$G,$C21,'Tabela Projeção'!$C:$C,"&lt;="&amp;AA$1))</f>
        <v/>
      </c>
      <c r="AB21" s="11" t="str">
        <f>IF(EOMONTH(DataD0,0)&lt;AB$1,"",SUMIFS('Tabela Projeção'!$F:$F,'Tabela Projeção'!$U:$U,$A21,'Tabela Projeção'!$G:$G,$C21,'Tabela Projeção'!$C:$C,"&lt;="&amp;AB$1))</f>
        <v/>
      </c>
      <c r="AC21" s="11" t="str">
        <f>IF(EOMONTH(DataD0,0)&lt;AC$1,"",SUMIFS('Tabela Projeção'!$F:$F,'Tabela Projeção'!$U:$U,$A21,'Tabela Projeção'!$G:$G,$C21,'Tabela Projeção'!$C:$C,"&lt;="&amp;AC$1))</f>
        <v/>
      </c>
      <c r="AD21" s="11" t="str">
        <f>IF(EOMONTH(DataD0,0)&lt;AD$1,"",SUMIFS('Tabela Projeção'!$F:$F,'Tabela Projeção'!$U:$U,$A21,'Tabela Projeção'!$G:$G,$C21,'Tabela Projeção'!$C:$C,"&lt;="&amp;AD$1))</f>
        <v/>
      </c>
      <c r="AE21" s="11" t="str">
        <f>IF(EOMONTH(DataD0,0)&lt;AE$1,"",SUMIFS('Tabela Projeção'!$F:$F,'Tabela Projeção'!$U:$U,$A21,'Tabela Projeção'!$G:$G,$C21,'Tabela Projeção'!$C:$C,"&lt;="&amp;AE$1))</f>
        <v/>
      </c>
      <c r="AF21" s="11" t="str">
        <f>IF(EOMONTH(DataD0,0)&lt;AF$1,"",SUMIFS('Tabela Projeção'!$F:$F,'Tabela Projeção'!$U:$U,$A21,'Tabela Projeção'!$G:$G,$C21,'Tabela Projeção'!$C:$C,"&lt;="&amp;AF$1))</f>
        <v/>
      </c>
      <c r="AG21" s="11" t="str">
        <f>IF(EOMONTH(DataD0,0)&lt;AG$1,"",SUMIFS('Tabela Projeção'!$F:$F,'Tabela Projeção'!$U:$U,$A21,'Tabela Projeção'!$G:$G,$C21,'Tabela Projeção'!$C:$C,"&lt;="&amp;AG$1))</f>
        <v/>
      </c>
      <c r="AH21" s="11" t="str">
        <f>IF(EOMONTH(DataD0,0)&lt;AH$1,"",SUMIFS('Tabela Projeção'!$F:$F,'Tabela Projeção'!$U:$U,$A21,'Tabela Projeção'!$G:$G,$C21,'Tabela Projeção'!$C:$C,"&lt;="&amp;AH$1))</f>
        <v/>
      </c>
      <c r="AI21" s="11" t="str">
        <f>IF(EOMONTH(DataD0,0)&lt;AI$1,"",SUMIFS('Tabela Projeção'!$F:$F,'Tabela Projeção'!$U:$U,$A21,'Tabela Projeção'!$G:$G,$C21,'Tabela Projeção'!$C:$C,"&lt;="&amp;AI$1))</f>
        <v/>
      </c>
      <c r="AJ21" s="11" t="str">
        <f>IF(EOMONTH(DataD0,0)&lt;AJ$1,"",SUMIFS('Tabela Projeção'!$F:$F,'Tabela Projeção'!$U:$U,$A21,'Tabela Projeção'!$G:$G,$C21,'Tabela Projeção'!$C:$C,"&lt;="&amp;AJ$1))</f>
        <v/>
      </c>
      <c r="AK21" s="11" t="str">
        <f>IF(EOMONTH(DataD0,0)&lt;AK$1,"",SUMIFS('Tabela Projeção'!$F:$F,'Tabela Projeção'!$U:$U,$A21,'Tabela Projeção'!$G:$G,$C21,'Tabela Projeção'!$C:$C,"&lt;="&amp;AK$1))</f>
        <v/>
      </c>
      <c r="AL21" s="11" t="str">
        <f>IF(EOMONTH(DataD0,0)&lt;AL$1,"",SUMIFS('Tabela Projeção'!$F:$F,'Tabela Projeção'!$U:$U,$A21,'Tabela Projeção'!$G:$G,$C21,'Tabela Projeção'!$C:$C,"&lt;="&amp;AL$1))</f>
        <v/>
      </c>
      <c r="AM21" s="11" t="str">
        <f>IF(EOMONTH(DataD0,0)&lt;AM$1,"",SUMIFS('Tabela Projeção'!$F:$F,'Tabela Projeção'!$U:$U,$A21,'Tabela Projeção'!$G:$G,$C21,'Tabela Projeção'!$C:$C,"&lt;="&amp;AM$1))</f>
        <v/>
      </c>
      <c r="AN21" s="11" t="str">
        <f>IF(EOMONTH(DataD0,0)&lt;AN$1,"",SUMIFS('Tabela Projeção'!$F:$F,'Tabela Projeção'!$U:$U,$A21,'Tabela Projeção'!$G:$G,$C21,'Tabela Projeção'!$C:$C,"&lt;="&amp;AN$1))</f>
        <v/>
      </c>
      <c r="AO21" s="11" t="str">
        <f>IF(EOMONTH(DataD0,0)&lt;AO$1,"",SUMIFS('Tabela Projeção'!$F:$F,'Tabela Projeção'!$U:$U,$A21,'Tabela Projeção'!$G:$G,$C21,'Tabela Projeção'!$C:$C,"&lt;="&amp;AO$1))</f>
        <v/>
      </c>
      <c r="AP21" s="11" t="str">
        <f>IF(EOMONTH(DataD0,0)&lt;AP$1,"",SUMIFS('Tabela Projeção'!$F:$F,'Tabela Projeção'!$U:$U,$A21,'Tabela Projeção'!$G:$G,$C21,'Tabela Projeção'!$C:$C,"&lt;="&amp;AP$1))</f>
        <v/>
      </c>
    </row>
    <row r="22" spans="1:42" x14ac:dyDescent="0.2">
      <c r="A22" s="8" t="s">
        <v>67</v>
      </c>
      <c r="B22" s="8" t="s">
        <v>68</v>
      </c>
      <c r="C22" s="9" t="s">
        <v>72</v>
      </c>
      <c r="D22" s="9" t="str">
        <f>VLOOKUP(C22,[1]Cotações!$R:$S,2,0)</f>
        <v>MATIC</v>
      </c>
      <c r="E22" s="10">
        <f t="shared" si="1"/>
        <v>7.2434851497091782E-3</v>
      </c>
      <c r="F22" s="11">
        <f>IF(EOMONTH(DataD0,0)&lt;F$1,"",SUMIFS('Tabela Projeção'!$F:$F,'Tabela Projeção'!$U:$U,$A22,'Tabela Projeção'!$G:$G,$C22,'Tabela Projeção'!$C:$C,"&lt;="&amp;F$1))</f>
        <v>0</v>
      </c>
      <c r="G22" s="11">
        <f>IF(EOMONTH(DataD0,0)&lt;G$1,"",SUMIFS('Tabela Projeção'!$F:$F,'Tabela Projeção'!$U:$U,$A22,'Tabela Projeção'!$G:$G,$C22,'Tabela Projeção'!$C:$C,"&lt;="&amp;G$1))</f>
        <v>0</v>
      </c>
      <c r="H22" s="11">
        <f>IF(EOMONTH(DataD0,0)&lt;H$1,"",SUMIFS('Tabela Projeção'!$F:$F,'Tabela Projeção'!$U:$U,$A22,'Tabela Projeção'!$G:$G,$C22,'Tabela Projeção'!$C:$C,"&lt;="&amp;H$1))</f>
        <v>0</v>
      </c>
      <c r="I22" s="11">
        <f>IF(EOMONTH(DataD0,0)&lt;I$1,"",SUMIFS('Tabela Projeção'!$F:$F,'Tabela Projeção'!$U:$U,$A22,'Tabela Projeção'!$G:$G,$C22,'Tabela Projeção'!$C:$C,"&lt;="&amp;I$1))</f>
        <v>0</v>
      </c>
      <c r="J22" s="11">
        <f>IF(EOMONTH(DataD0,0)&lt;J$1,"",SUMIFS('Tabela Projeção'!$F:$F,'Tabela Projeção'!$U:$U,$A22,'Tabela Projeção'!$G:$G,$C22,'Tabela Projeção'!$C:$C,"&lt;="&amp;J$1))</f>
        <v>0</v>
      </c>
      <c r="K22" s="11">
        <f>IF(EOMONTH(DataD0,0)&lt;K$1,"",SUMIFS('Tabela Projeção'!$F:$F,'Tabela Projeção'!$U:$U,$A22,'Tabela Projeção'!$G:$G,$C22,'Tabela Projeção'!$C:$C,"&lt;="&amp;K$1))</f>
        <v>0</v>
      </c>
      <c r="L22" s="11">
        <f>IF(EOMONTH(DataD0,0)&lt;L$1,"",SUMIFS('Tabela Projeção'!$F:$F,'Tabela Projeção'!$U:$U,$A22,'Tabela Projeção'!$G:$G,$C22,'Tabela Projeção'!$C:$C,"&lt;="&amp;L$1))</f>
        <v>0</v>
      </c>
      <c r="M22" s="11">
        <f>IF(EOMONTH(DataD0,0)&lt;M$1,"",SUMIFS('Tabela Projeção'!$F:$F,'Tabela Projeção'!$U:$U,$A22,'Tabela Projeção'!$G:$G,$C22,'Tabela Projeção'!$C:$C,"&lt;="&amp;M$1))</f>
        <v>0</v>
      </c>
      <c r="N22" s="11">
        <f>IF(EOMONTH(DataD0,0)&lt;N$1,"",SUMIFS('Tabela Projeção'!$F:$F,'Tabela Projeção'!$U:$U,$A22,'Tabela Projeção'!$G:$G,$C22,'Tabela Projeção'!$C:$C,"&lt;="&amp;N$1))</f>
        <v>0</v>
      </c>
      <c r="O22" s="11">
        <f>IF(EOMONTH(DataD0,0)&lt;O$1,"",SUMIFS('Tabela Projeção'!$F:$F,'Tabela Projeção'!$U:$U,$A22,'Tabela Projeção'!$G:$G,$C22,'Tabela Projeção'!$C:$C,"&lt;="&amp;O$1))</f>
        <v>3.6483958655198769</v>
      </c>
      <c r="P22" s="11">
        <f>IF(EOMONTH(DataD0,0)&lt;P$1,"",SUMIFS('Tabela Projeção'!$F:$F,'Tabela Projeção'!$U:$U,$A22,'Tabela Projeção'!$G:$G,$C22,'Tabela Projeção'!$C:$C,"&lt;="&amp;P$1))</f>
        <v>47.965322723985771</v>
      </c>
      <c r="Q22" s="11">
        <f>IF(EOMONTH(DataD0,0)&lt;Q$1,"",SUMIFS('Tabela Projeção'!$F:$F,'Tabela Projeção'!$U:$U,$A22,'Tabela Projeção'!$G:$G,$C22,'Tabela Projeção'!$C:$C,"&lt;="&amp;Q$1))</f>
        <v>47.279962034685774</v>
      </c>
      <c r="R22" s="11">
        <f>IF(EOMONTH(DataD0,0)&lt;R$1,"",SUMIFS('Tabela Projeção'!$F:$F,'Tabela Projeção'!$U:$U,$A22,'Tabela Projeção'!$G:$G,$C22,'Tabela Projeção'!$C:$C,"&lt;="&amp;R$1))</f>
        <v>46.455889232985761</v>
      </c>
      <c r="S22" s="11">
        <f>IF(EOMONTH(DataD0,0)&lt;S$1,"",SUMIFS('Tabela Projeção'!$F:$F,'Tabela Projeção'!$U:$U,$A22,'Tabela Projeção'!$G:$G,$C22,'Tabela Projeção'!$C:$C,"&lt;="&amp;S$1))</f>
        <v>163.3907974508881</v>
      </c>
      <c r="T22" s="11">
        <f>IF(EOMONTH(DataD0,0)&lt;T$1,"",SUMIFS('Tabela Projeção'!$F:$F,'Tabela Projeção'!$U:$U,$A22,'Tabela Projeção'!$G:$G,$C22,'Tabela Projeção'!$C:$C,"&lt;="&amp;T$1))</f>
        <v>144.06443395293934</v>
      </c>
      <c r="U22" s="11">
        <f>IF(EOMONTH(DataD0,0)&lt;U$1,"",SUMIFS('Tabela Projeção'!$F:$F,'Tabela Projeção'!$U:$U,$A22,'Tabela Projeção'!$G:$G,$C22,'Tabela Projeção'!$C:$C,"&lt;="&amp;U$1))</f>
        <v>56.313787601321728</v>
      </c>
      <c r="V22" s="11">
        <f>IF(EOMONTH(DataD0,0)&lt;V$1,"",SUMIFS('Tabela Projeção'!$F:$F,'Tabela Projeção'!$U:$U,$A22,'Tabela Projeção'!$G:$G,$C22,'Tabela Projeção'!$C:$C,"&lt;="&amp;V$1))</f>
        <v>53.115348936223555</v>
      </c>
      <c r="W22" s="11" t="str">
        <f>IF(EOMONTH(DataD0,0)&lt;W$1,"",SUMIFS('Tabela Projeção'!$F:$F,'Tabela Projeção'!$U:$U,$A22,'Tabela Projeção'!$G:$G,$C22,'Tabela Projeção'!$C:$C,"&lt;="&amp;W$1))</f>
        <v/>
      </c>
      <c r="X22" s="11" t="str">
        <f>IF(EOMONTH(DataD0,0)&lt;X$1,"",SUMIFS('Tabela Projeção'!$F:$F,'Tabela Projeção'!$U:$U,$A22,'Tabela Projeção'!$G:$G,$C22,'Tabela Projeção'!$C:$C,"&lt;="&amp;X$1))</f>
        <v/>
      </c>
      <c r="Y22" s="11" t="str">
        <f>IF(EOMONTH(DataD0,0)&lt;Y$1,"",SUMIFS('Tabela Projeção'!$F:$F,'Tabela Projeção'!$U:$U,$A22,'Tabela Projeção'!$G:$G,$C22,'Tabela Projeção'!$C:$C,"&lt;="&amp;Y$1))</f>
        <v/>
      </c>
      <c r="Z22" s="11" t="str">
        <f>IF(EOMONTH(DataD0,0)&lt;Z$1,"",SUMIFS('Tabela Projeção'!$F:$F,'Tabela Projeção'!$U:$U,$A22,'Tabela Projeção'!$G:$G,$C22,'Tabela Projeção'!$C:$C,"&lt;="&amp;Z$1))</f>
        <v/>
      </c>
      <c r="AA22" s="11" t="str">
        <f>IF(EOMONTH(DataD0,0)&lt;AA$1,"",SUMIFS('Tabela Projeção'!$F:$F,'Tabela Projeção'!$U:$U,$A22,'Tabela Projeção'!$G:$G,$C22,'Tabela Projeção'!$C:$C,"&lt;="&amp;AA$1))</f>
        <v/>
      </c>
      <c r="AB22" s="11" t="str">
        <f>IF(EOMONTH(DataD0,0)&lt;AB$1,"",SUMIFS('Tabela Projeção'!$F:$F,'Tabela Projeção'!$U:$U,$A22,'Tabela Projeção'!$G:$G,$C22,'Tabela Projeção'!$C:$C,"&lt;="&amp;AB$1))</f>
        <v/>
      </c>
      <c r="AC22" s="11" t="str">
        <f>IF(EOMONTH(DataD0,0)&lt;AC$1,"",SUMIFS('Tabela Projeção'!$F:$F,'Tabela Projeção'!$U:$U,$A22,'Tabela Projeção'!$G:$G,$C22,'Tabela Projeção'!$C:$C,"&lt;="&amp;AC$1))</f>
        <v/>
      </c>
      <c r="AD22" s="11" t="str">
        <f>IF(EOMONTH(DataD0,0)&lt;AD$1,"",SUMIFS('Tabela Projeção'!$F:$F,'Tabela Projeção'!$U:$U,$A22,'Tabela Projeção'!$G:$G,$C22,'Tabela Projeção'!$C:$C,"&lt;="&amp;AD$1))</f>
        <v/>
      </c>
      <c r="AE22" s="11" t="str">
        <f>IF(EOMONTH(DataD0,0)&lt;AE$1,"",SUMIFS('Tabela Projeção'!$F:$F,'Tabela Projeção'!$U:$U,$A22,'Tabela Projeção'!$G:$G,$C22,'Tabela Projeção'!$C:$C,"&lt;="&amp;AE$1))</f>
        <v/>
      </c>
      <c r="AF22" s="11" t="str">
        <f>IF(EOMONTH(DataD0,0)&lt;AF$1,"",SUMIFS('Tabela Projeção'!$F:$F,'Tabela Projeção'!$U:$U,$A22,'Tabela Projeção'!$G:$G,$C22,'Tabela Projeção'!$C:$C,"&lt;="&amp;AF$1))</f>
        <v/>
      </c>
      <c r="AG22" s="11" t="str">
        <f>IF(EOMONTH(DataD0,0)&lt;AG$1,"",SUMIFS('Tabela Projeção'!$F:$F,'Tabela Projeção'!$U:$U,$A22,'Tabela Projeção'!$G:$G,$C22,'Tabela Projeção'!$C:$C,"&lt;="&amp;AG$1))</f>
        <v/>
      </c>
      <c r="AH22" s="11" t="str">
        <f>IF(EOMONTH(DataD0,0)&lt;AH$1,"",SUMIFS('Tabela Projeção'!$F:$F,'Tabela Projeção'!$U:$U,$A22,'Tabela Projeção'!$G:$G,$C22,'Tabela Projeção'!$C:$C,"&lt;="&amp;AH$1))</f>
        <v/>
      </c>
      <c r="AI22" s="11" t="str">
        <f>IF(EOMONTH(DataD0,0)&lt;AI$1,"",SUMIFS('Tabela Projeção'!$F:$F,'Tabela Projeção'!$U:$U,$A22,'Tabela Projeção'!$G:$G,$C22,'Tabela Projeção'!$C:$C,"&lt;="&amp;AI$1))</f>
        <v/>
      </c>
      <c r="AJ22" s="11" t="str">
        <f>IF(EOMONTH(DataD0,0)&lt;AJ$1,"",SUMIFS('Tabela Projeção'!$F:$F,'Tabela Projeção'!$U:$U,$A22,'Tabela Projeção'!$G:$G,$C22,'Tabela Projeção'!$C:$C,"&lt;="&amp;AJ$1))</f>
        <v/>
      </c>
      <c r="AK22" s="11" t="str">
        <f>IF(EOMONTH(DataD0,0)&lt;AK$1,"",SUMIFS('Tabela Projeção'!$F:$F,'Tabela Projeção'!$U:$U,$A22,'Tabela Projeção'!$G:$G,$C22,'Tabela Projeção'!$C:$C,"&lt;="&amp;AK$1))</f>
        <v/>
      </c>
      <c r="AL22" s="11" t="str">
        <f>IF(EOMONTH(DataD0,0)&lt;AL$1,"",SUMIFS('Tabela Projeção'!$F:$F,'Tabela Projeção'!$U:$U,$A22,'Tabela Projeção'!$G:$G,$C22,'Tabela Projeção'!$C:$C,"&lt;="&amp;AL$1))</f>
        <v/>
      </c>
      <c r="AM22" s="11" t="str">
        <f>IF(EOMONTH(DataD0,0)&lt;AM$1,"",SUMIFS('Tabela Projeção'!$F:$F,'Tabela Projeção'!$U:$U,$A22,'Tabela Projeção'!$G:$G,$C22,'Tabela Projeção'!$C:$C,"&lt;="&amp;AM$1))</f>
        <v/>
      </c>
      <c r="AN22" s="11" t="str">
        <f>IF(EOMONTH(DataD0,0)&lt;AN$1,"",SUMIFS('Tabela Projeção'!$F:$F,'Tabela Projeção'!$U:$U,$A22,'Tabela Projeção'!$G:$G,$C22,'Tabela Projeção'!$C:$C,"&lt;="&amp;AN$1))</f>
        <v/>
      </c>
      <c r="AO22" s="11" t="str">
        <f>IF(EOMONTH(DataD0,0)&lt;AO$1,"",SUMIFS('Tabela Projeção'!$F:$F,'Tabela Projeção'!$U:$U,$A22,'Tabela Projeção'!$G:$G,$C22,'Tabela Projeção'!$C:$C,"&lt;="&amp;AO$1))</f>
        <v/>
      </c>
      <c r="AP22" s="11" t="str">
        <f>IF(EOMONTH(DataD0,0)&lt;AP$1,"",SUMIFS('Tabela Projeção'!$F:$F,'Tabela Projeção'!$U:$U,$A22,'Tabela Projeção'!$G:$G,$C22,'Tabela Projeção'!$C:$C,"&lt;="&amp;AP$1))</f>
        <v/>
      </c>
    </row>
    <row r="23" spans="1:42" x14ac:dyDescent="0.2">
      <c r="A23" s="8" t="s">
        <v>53</v>
      </c>
      <c r="B23" s="8" t="s">
        <v>48</v>
      </c>
      <c r="C23" s="9" t="s">
        <v>73</v>
      </c>
      <c r="D23" s="9" t="str">
        <f>VLOOKUP(C23,[1]Cotações!$R:$S,2,0)</f>
        <v>USD</v>
      </c>
      <c r="E23" s="10">
        <f t="shared" si="1"/>
        <v>72.968906719518273</v>
      </c>
      <c r="F23" s="11">
        <f>IF(EOMONTH(DataD0,0)&lt;F$1,"",SUMIFS('Tabela Projeção'!$F:$F,'Tabela Projeção'!$U:$U,$A23,'Tabela Projeção'!$G:$G,$C23,'Tabela Projeção'!$C:$C,"&lt;="&amp;F$1))</f>
        <v>0</v>
      </c>
      <c r="G23" s="11">
        <f>IF(EOMONTH(DataD0,0)&lt;G$1,"",SUMIFS('Tabela Projeção'!$F:$F,'Tabela Projeção'!$U:$U,$A23,'Tabela Projeção'!$G:$G,$C23,'Tabela Projeção'!$C:$C,"&lt;="&amp;G$1))</f>
        <v>0</v>
      </c>
      <c r="H23" s="11">
        <f>IF(EOMONTH(DataD0,0)&lt;H$1,"",SUMIFS('Tabela Projeção'!$F:$F,'Tabela Projeção'!$U:$U,$A23,'Tabela Projeção'!$G:$G,$C23,'Tabela Projeção'!$C:$C,"&lt;="&amp;H$1))</f>
        <v>0</v>
      </c>
      <c r="I23" s="11">
        <f>IF(EOMONTH(DataD0,0)&lt;I$1,"",SUMIFS('Tabela Projeção'!$F:$F,'Tabela Projeção'!$U:$U,$A23,'Tabela Projeção'!$G:$G,$C23,'Tabela Projeção'!$C:$C,"&lt;="&amp;I$1))</f>
        <v>0</v>
      </c>
      <c r="J23" s="11">
        <f>IF(EOMONTH(DataD0,0)&lt;J$1,"",SUMIFS('Tabela Projeção'!$F:$F,'Tabela Projeção'!$U:$U,$A23,'Tabela Projeção'!$G:$G,$C23,'Tabela Projeção'!$C:$C,"&lt;="&amp;J$1))</f>
        <v>0</v>
      </c>
      <c r="K23" s="11">
        <f>IF(EOMONTH(DataD0,0)&lt;K$1,"",SUMIFS('Tabela Projeção'!$F:$F,'Tabela Projeção'!$U:$U,$A23,'Tabela Projeção'!$G:$G,$C23,'Tabela Projeção'!$C:$C,"&lt;="&amp;K$1))</f>
        <v>0</v>
      </c>
      <c r="L23" s="11">
        <f>IF(EOMONTH(DataD0,0)&lt;L$1,"",SUMIFS('Tabela Projeção'!$F:$F,'Tabela Projeção'!$U:$U,$A23,'Tabela Projeção'!$G:$G,$C23,'Tabela Projeção'!$C:$C,"&lt;="&amp;L$1))</f>
        <v>0</v>
      </c>
      <c r="M23" s="11">
        <f>IF(EOMONTH(DataD0,0)&lt;M$1,"",SUMIFS('Tabela Projeção'!$F:$F,'Tabela Projeção'!$U:$U,$A23,'Tabela Projeção'!$G:$G,$C23,'Tabela Projeção'!$C:$C,"&lt;="&amp;M$1))</f>
        <v>0</v>
      </c>
      <c r="N23" s="11">
        <f>IF(EOMONTH(DataD0,0)&lt;N$1,"",SUMIFS('Tabela Projeção'!$F:$F,'Tabela Projeção'!$U:$U,$A23,'Tabela Projeção'!$G:$G,$C23,'Tabela Projeção'!$C:$C,"&lt;="&amp;N$1))</f>
        <v>0</v>
      </c>
      <c r="O23" s="11">
        <f>IF(EOMONTH(DataD0,0)&lt;O$1,"",SUMIFS('Tabela Projeção'!$F:$F,'Tabela Projeção'!$U:$U,$A23,'Tabela Projeção'!$G:$G,$C23,'Tabela Projeção'!$C:$C,"&lt;="&amp;O$1))</f>
        <v>0</v>
      </c>
      <c r="P23" s="11">
        <f>IF(EOMONTH(DataD0,0)&lt;P$1,"",SUMIFS('Tabela Projeção'!$F:$F,'Tabela Projeção'!$U:$U,$A23,'Tabela Projeção'!$G:$G,$C23,'Tabela Projeção'!$C:$C,"&lt;="&amp;P$1))</f>
        <v>0</v>
      </c>
      <c r="Q23" s="11">
        <f>IF(EOMONTH(DataD0,0)&lt;Q$1,"",SUMIFS('Tabela Projeção'!$F:$F,'Tabela Projeção'!$U:$U,$A23,'Tabela Projeção'!$G:$G,$C23,'Tabela Projeção'!$C:$C,"&lt;="&amp;Q$1))</f>
        <v>0</v>
      </c>
      <c r="R23" s="11">
        <f>IF(EOMONTH(DataD0,0)&lt;R$1,"",SUMIFS('Tabela Projeção'!$F:$F,'Tabela Projeção'!$U:$U,$A23,'Tabela Projeção'!$G:$G,$C23,'Tabela Projeção'!$C:$C,"&lt;="&amp;R$1))</f>
        <v>0</v>
      </c>
      <c r="S23" s="11">
        <f>IF(EOMONTH(DataD0,0)&lt;S$1,"",SUMIFS('Tabela Projeção'!$F:$F,'Tabela Projeção'!$U:$U,$A23,'Tabela Projeção'!$G:$G,$C23,'Tabela Projeção'!$C:$C,"&lt;="&amp;S$1))</f>
        <v>0</v>
      </c>
      <c r="T23" s="11">
        <f>IF(EOMONTH(DataD0,0)&lt;T$1,"",SUMIFS('Tabela Projeção'!$F:$F,'Tabela Projeção'!$U:$U,$A23,'Tabela Projeção'!$G:$G,$C23,'Tabela Projeção'!$C:$C,"&lt;="&amp;T$1))</f>
        <v>0</v>
      </c>
      <c r="U23" s="11">
        <f>IF(EOMONTH(DataD0,0)&lt;U$1,"",SUMIFS('Tabela Projeção'!$F:$F,'Tabela Projeção'!$U:$U,$A23,'Tabela Projeção'!$G:$G,$C23,'Tabela Projeção'!$C:$C,"&lt;="&amp;U$1))</f>
        <v>0</v>
      </c>
      <c r="V23" s="11">
        <f>IF(EOMONTH(DataD0,0)&lt;V$1,"",SUMIFS('Tabela Projeção'!$F:$F,'Tabela Projeção'!$U:$U,$A23,'Tabela Projeção'!$G:$G,$C23,'Tabela Projeção'!$C:$C,"&lt;="&amp;V$1))</f>
        <v>0</v>
      </c>
      <c r="W23" s="11" t="str">
        <f>IF(EOMONTH(DataD0,0)&lt;W$1,"",SUMIFS('Tabela Projeção'!$F:$F,'Tabela Projeção'!$U:$U,$A23,'Tabela Projeção'!$G:$G,$C23,'Tabela Projeção'!$C:$C,"&lt;="&amp;W$1))</f>
        <v/>
      </c>
      <c r="X23" s="11" t="str">
        <f>IF(EOMONTH(DataD0,0)&lt;X$1,"",SUMIFS('Tabela Projeção'!$F:$F,'Tabela Projeção'!$U:$U,$A23,'Tabela Projeção'!$G:$G,$C23,'Tabela Projeção'!$C:$C,"&lt;="&amp;X$1))</f>
        <v/>
      </c>
      <c r="Y23" s="11" t="str">
        <f>IF(EOMONTH(DataD0,0)&lt;Y$1,"",SUMIFS('Tabela Projeção'!$F:$F,'Tabela Projeção'!$U:$U,$A23,'Tabela Projeção'!$G:$G,$C23,'Tabela Projeção'!$C:$C,"&lt;="&amp;Y$1))</f>
        <v/>
      </c>
      <c r="Z23" s="11" t="str">
        <f>IF(EOMONTH(DataD0,0)&lt;Z$1,"",SUMIFS('Tabela Projeção'!$F:$F,'Tabela Projeção'!$U:$U,$A23,'Tabela Projeção'!$G:$G,$C23,'Tabela Projeção'!$C:$C,"&lt;="&amp;Z$1))</f>
        <v/>
      </c>
      <c r="AA23" s="11" t="str">
        <f>IF(EOMONTH(DataD0,0)&lt;AA$1,"",SUMIFS('Tabela Projeção'!$F:$F,'Tabela Projeção'!$U:$U,$A23,'Tabela Projeção'!$G:$G,$C23,'Tabela Projeção'!$C:$C,"&lt;="&amp;AA$1))</f>
        <v/>
      </c>
      <c r="AB23" s="11" t="str">
        <f>IF(EOMONTH(DataD0,0)&lt;AB$1,"",SUMIFS('Tabela Projeção'!$F:$F,'Tabela Projeção'!$U:$U,$A23,'Tabela Projeção'!$G:$G,$C23,'Tabela Projeção'!$C:$C,"&lt;="&amp;AB$1))</f>
        <v/>
      </c>
      <c r="AC23" s="11" t="str">
        <f>IF(EOMONTH(DataD0,0)&lt;AC$1,"",SUMIFS('Tabela Projeção'!$F:$F,'Tabela Projeção'!$U:$U,$A23,'Tabela Projeção'!$G:$G,$C23,'Tabela Projeção'!$C:$C,"&lt;="&amp;AC$1))</f>
        <v/>
      </c>
      <c r="AD23" s="11" t="str">
        <f>IF(EOMONTH(DataD0,0)&lt;AD$1,"",SUMIFS('Tabela Projeção'!$F:$F,'Tabela Projeção'!$U:$U,$A23,'Tabela Projeção'!$G:$G,$C23,'Tabela Projeção'!$C:$C,"&lt;="&amp;AD$1))</f>
        <v/>
      </c>
      <c r="AE23" s="11" t="str">
        <f>IF(EOMONTH(DataD0,0)&lt;AE$1,"",SUMIFS('Tabela Projeção'!$F:$F,'Tabela Projeção'!$U:$U,$A23,'Tabela Projeção'!$G:$G,$C23,'Tabela Projeção'!$C:$C,"&lt;="&amp;AE$1))</f>
        <v/>
      </c>
      <c r="AF23" s="11" t="str">
        <f>IF(EOMONTH(DataD0,0)&lt;AF$1,"",SUMIFS('Tabela Projeção'!$F:$F,'Tabela Projeção'!$U:$U,$A23,'Tabela Projeção'!$G:$G,$C23,'Tabela Projeção'!$C:$C,"&lt;="&amp;AF$1))</f>
        <v/>
      </c>
      <c r="AG23" s="11" t="str">
        <f>IF(EOMONTH(DataD0,0)&lt;AG$1,"",SUMIFS('Tabela Projeção'!$F:$F,'Tabela Projeção'!$U:$U,$A23,'Tabela Projeção'!$G:$G,$C23,'Tabela Projeção'!$C:$C,"&lt;="&amp;AG$1))</f>
        <v/>
      </c>
      <c r="AH23" s="11" t="str">
        <f>IF(EOMONTH(DataD0,0)&lt;AH$1,"",SUMIFS('Tabela Projeção'!$F:$F,'Tabela Projeção'!$U:$U,$A23,'Tabela Projeção'!$G:$G,$C23,'Tabela Projeção'!$C:$C,"&lt;="&amp;AH$1))</f>
        <v/>
      </c>
      <c r="AI23" s="11" t="str">
        <f>IF(EOMONTH(DataD0,0)&lt;AI$1,"",SUMIFS('Tabela Projeção'!$F:$F,'Tabela Projeção'!$U:$U,$A23,'Tabela Projeção'!$G:$G,$C23,'Tabela Projeção'!$C:$C,"&lt;="&amp;AI$1))</f>
        <v/>
      </c>
      <c r="AJ23" s="11" t="str">
        <f>IF(EOMONTH(DataD0,0)&lt;AJ$1,"",SUMIFS('Tabela Projeção'!$F:$F,'Tabela Projeção'!$U:$U,$A23,'Tabela Projeção'!$G:$G,$C23,'Tabela Projeção'!$C:$C,"&lt;="&amp;AJ$1))</f>
        <v/>
      </c>
      <c r="AK23" s="11" t="str">
        <f>IF(EOMONTH(DataD0,0)&lt;AK$1,"",SUMIFS('Tabela Projeção'!$F:$F,'Tabela Projeção'!$U:$U,$A23,'Tabela Projeção'!$G:$G,$C23,'Tabela Projeção'!$C:$C,"&lt;="&amp;AK$1))</f>
        <v/>
      </c>
      <c r="AL23" s="11" t="str">
        <f>IF(EOMONTH(DataD0,0)&lt;AL$1,"",SUMIFS('Tabela Projeção'!$F:$F,'Tabela Projeção'!$U:$U,$A23,'Tabela Projeção'!$G:$G,$C23,'Tabela Projeção'!$C:$C,"&lt;="&amp;AL$1))</f>
        <v/>
      </c>
      <c r="AM23" s="11" t="str">
        <f>IF(EOMONTH(DataD0,0)&lt;AM$1,"",SUMIFS('Tabela Projeção'!$F:$F,'Tabela Projeção'!$U:$U,$A23,'Tabela Projeção'!$G:$G,$C23,'Tabela Projeção'!$C:$C,"&lt;="&amp;AM$1))</f>
        <v/>
      </c>
      <c r="AN23" s="11" t="str">
        <f>IF(EOMONTH(DataD0,0)&lt;AN$1,"",SUMIFS('Tabela Projeção'!$F:$F,'Tabela Projeção'!$U:$U,$A23,'Tabela Projeção'!$G:$G,$C23,'Tabela Projeção'!$C:$C,"&lt;="&amp;AN$1))</f>
        <v/>
      </c>
      <c r="AO23" s="11" t="str">
        <f>IF(EOMONTH(DataD0,0)&lt;AO$1,"",SUMIFS('Tabela Projeção'!$F:$F,'Tabela Projeção'!$U:$U,$A23,'Tabela Projeção'!$G:$G,$C23,'Tabela Projeção'!$C:$C,"&lt;="&amp;AO$1))</f>
        <v/>
      </c>
      <c r="AP23" s="11" t="str">
        <f>IF(EOMONTH(DataD0,0)&lt;AP$1,"",SUMIFS('Tabela Projeção'!$F:$F,'Tabela Projeção'!$U:$U,$A23,'Tabela Projeção'!$G:$G,$C23,'Tabela Projeção'!$C:$C,"&lt;="&amp;AP$1))</f>
        <v/>
      </c>
    </row>
    <row r="24" spans="1:42" x14ac:dyDescent="0.2">
      <c r="A24" s="14" t="s">
        <v>69</v>
      </c>
      <c r="B24" s="14" t="s">
        <v>70</v>
      </c>
      <c r="C24" s="15" t="s">
        <v>73</v>
      </c>
      <c r="D24" s="9" t="str">
        <f>VLOOKUP(C24,[1]Cotações!$R:$S,2,0)</f>
        <v>USD</v>
      </c>
      <c r="E24" s="10">
        <f t="shared" si="1"/>
        <v>3.1771523844028375</v>
      </c>
      <c r="F24" s="11">
        <f>IF(EOMONTH(DataD0,0)&lt;F$1,"",SUMIFS('Tabela Projeção'!$F:$F,'Tabela Projeção'!$U:$U,$A24,'Tabela Projeção'!$G:$G,$C24,'Tabela Projeção'!$C:$C,"&lt;="&amp;F$1))</f>
        <v>0</v>
      </c>
      <c r="G24" s="11">
        <f>IF(EOMONTH(DataD0,0)&lt;G$1,"",SUMIFS('Tabela Projeção'!$F:$F,'Tabela Projeção'!$U:$U,$A24,'Tabela Projeção'!$G:$G,$C24,'Tabela Projeção'!$C:$C,"&lt;="&amp;G$1))</f>
        <v>0</v>
      </c>
      <c r="H24" s="11">
        <f>IF(EOMONTH(DataD0,0)&lt;H$1,"",SUMIFS('Tabela Projeção'!$F:$F,'Tabela Projeção'!$U:$U,$A24,'Tabela Projeção'!$G:$G,$C24,'Tabela Projeção'!$C:$C,"&lt;="&amp;H$1))</f>
        <v>111568.46863</v>
      </c>
      <c r="I24" s="11">
        <f>IF(EOMONTH(DataD0,0)&lt;I$1,"",SUMIFS('Tabela Projeção'!$F:$F,'Tabela Projeção'!$U:$U,$A24,'Tabela Projeção'!$G:$G,$C24,'Tabela Projeção'!$C:$C,"&lt;="&amp;I$1))</f>
        <v>110503.46863</v>
      </c>
      <c r="J24" s="11">
        <f>IF(EOMONTH(DataD0,0)&lt;J$1,"",SUMIFS('Tabela Projeção'!$F:$F,'Tabela Projeção'!$U:$U,$A24,'Tabela Projeção'!$G:$G,$C24,'Tabela Projeção'!$C:$C,"&lt;="&amp;J$1))</f>
        <v>109317.38863</v>
      </c>
      <c r="K24" s="11">
        <f>IF(EOMONTH(DataD0,0)&lt;K$1,"",SUMIFS('Tabela Projeção'!$F:$F,'Tabela Projeção'!$U:$U,$A24,'Tabela Projeção'!$G:$G,$C24,'Tabela Projeção'!$C:$C,"&lt;="&amp;K$1))</f>
        <v>109142.89863000001</v>
      </c>
      <c r="L24" s="11">
        <f>IF(EOMONTH(DataD0,0)&lt;L$1,"",SUMIFS('Tabela Projeção'!$F:$F,'Tabela Projeção'!$U:$U,$A24,'Tabela Projeção'!$G:$G,$C24,'Tabela Projeção'!$C:$C,"&lt;="&amp;L$1))</f>
        <v>0</v>
      </c>
      <c r="M24" s="11">
        <f>IF(EOMONTH(DataD0,0)&lt;M$1,"",SUMIFS('Tabela Projeção'!$F:$F,'Tabela Projeção'!$U:$U,$A24,'Tabela Projeção'!$G:$G,$C24,'Tabela Projeção'!$C:$C,"&lt;="&amp;M$1))</f>
        <v>0</v>
      </c>
      <c r="N24" s="11">
        <f>IF(EOMONTH(DataD0,0)&lt;N$1,"",SUMIFS('Tabela Projeção'!$F:$F,'Tabela Projeção'!$U:$U,$A24,'Tabela Projeção'!$G:$G,$C24,'Tabela Projeção'!$C:$C,"&lt;="&amp;N$1))</f>
        <v>0</v>
      </c>
      <c r="O24" s="11">
        <f>IF(EOMONTH(DataD0,0)&lt;O$1,"",SUMIFS('Tabela Projeção'!$F:$F,'Tabela Projeção'!$U:$U,$A24,'Tabela Projeção'!$G:$G,$C24,'Tabela Projeção'!$C:$C,"&lt;="&amp;O$1))</f>
        <v>0</v>
      </c>
      <c r="P24" s="11">
        <f>IF(EOMONTH(DataD0,0)&lt;P$1,"",SUMIFS('Tabela Projeção'!$F:$F,'Tabela Projeção'!$U:$U,$A24,'Tabela Projeção'!$G:$G,$C24,'Tabela Projeção'!$C:$C,"&lt;="&amp;P$1))</f>
        <v>0</v>
      </c>
      <c r="Q24" s="11">
        <f>IF(EOMONTH(DataD0,0)&lt;Q$1,"",SUMIFS('Tabela Projeção'!$F:$F,'Tabela Projeção'!$U:$U,$A24,'Tabela Projeção'!$G:$G,$C24,'Tabela Projeção'!$C:$C,"&lt;="&amp;Q$1))</f>
        <v>409.20310699999391</v>
      </c>
      <c r="R24" s="11">
        <f>IF(EOMONTH(DataD0,0)&lt;R$1,"",SUMIFS('Tabela Projeção'!$F:$F,'Tabela Projeção'!$U:$U,$A24,'Tabela Projeção'!$G:$G,$C24,'Tabela Projeção'!$C:$C,"&lt;="&amp;R$1))</f>
        <v>404.20310699999391</v>
      </c>
      <c r="S24" s="11">
        <f>IF(EOMONTH(DataD0,0)&lt;S$1,"",SUMIFS('Tabela Projeção'!$F:$F,'Tabela Projeção'!$U:$U,$A24,'Tabela Projeção'!$G:$G,$C24,'Tabela Projeção'!$C:$C,"&lt;="&amp;S$1))</f>
        <v>404.20310699999391</v>
      </c>
      <c r="T24" s="11">
        <f>IF(EOMONTH(DataD0,0)&lt;T$1,"",SUMIFS('Tabela Projeção'!$F:$F,'Tabela Projeção'!$U:$U,$A24,'Tabela Projeção'!$G:$G,$C24,'Tabela Projeção'!$C:$C,"&lt;="&amp;T$1))</f>
        <v>0</v>
      </c>
      <c r="U24" s="11">
        <f>IF(EOMONTH(DataD0,0)&lt;U$1,"",SUMIFS('Tabela Projeção'!$F:$F,'Tabela Projeção'!$U:$U,$A24,'Tabela Projeção'!$G:$G,$C24,'Tabela Projeção'!$C:$C,"&lt;="&amp;U$1))</f>
        <v>0</v>
      </c>
      <c r="V24" s="11">
        <f>IF(EOMONTH(DataD0,0)&lt;V$1,"",SUMIFS('Tabela Projeção'!$F:$F,'Tabela Projeção'!$U:$U,$A24,'Tabela Projeção'!$G:$G,$C24,'Tabela Projeção'!$C:$C,"&lt;="&amp;V$1))</f>
        <v>0</v>
      </c>
      <c r="W24" s="11" t="str">
        <f>IF(EOMONTH(DataD0,0)&lt;W$1,"",SUMIFS('Tabela Projeção'!$F:$F,'Tabela Projeção'!$U:$U,$A24,'Tabela Projeção'!$G:$G,$C24,'Tabela Projeção'!$C:$C,"&lt;="&amp;W$1))</f>
        <v/>
      </c>
      <c r="X24" s="11" t="str">
        <f>IF(EOMONTH(DataD0,0)&lt;X$1,"",SUMIFS('Tabela Projeção'!$F:$F,'Tabela Projeção'!$U:$U,$A24,'Tabela Projeção'!$G:$G,$C24,'Tabela Projeção'!$C:$C,"&lt;="&amp;X$1))</f>
        <v/>
      </c>
      <c r="Y24" s="11" t="str">
        <f>IF(EOMONTH(DataD0,0)&lt;Y$1,"",SUMIFS('Tabela Projeção'!$F:$F,'Tabela Projeção'!$U:$U,$A24,'Tabela Projeção'!$G:$G,$C24,'Tabela Projeção'!$C:$C,"&lt;="&amp;Y$1))</f>
        <v/>
      </c>
      <c r="Z24" s="11" t="str">
        <f>IF(EOMONTH(DataD0,0)&lt;Z$1,"",SUMIFS('Tabela Projeção'!$F:$F,'Tabela Projeção'!$U:$U,$A24,'Tabela Projeção'!$G:$G,$C24,'Tabela Projeção'!$C:$C,"&lt;="&amp;Z$1))</f>
        <v/>
      </c>
      <c r="AA24" s="11" t="str">
        <f>IF(EOMONTH(DataD0,0)&lt;AA$1,"",SUMIFS('Tabela Projeção'!$F:$F,'Tabela Projeção'!$U:$U,$A24,'Tabela Projeção'!$G:$G,$C24,'Tabela Projeção'!$C:$C,"&lt;="&amp;AA$1))</f>
        <v/>
      </c>
      <c r="AB24" s="11" t="str">
        <f>IF(EOMONTH(DataD0,0)&lt;AB$1,"",SUMIFS('Tabela Projeção'!$F:$F,'Tabela Projeção'!$U:$U,$A24,'Tabela Projeção'!$G:$G,$C24,'Tabela Projeção'!$C:$C,"&lt;="&amp;AB$1))</f>
        <v/>
      </c>
      <c r="AC24" s="11" t="str">
        <f>IF(EOMONTH(DataD0,0)&lt;AC$1,"",SUMIFS('Tabela Projeção'!$F:$F,'Tabela Projeção'!$U:$U,$A24,'Tabela Projeção'!$G:$G,$C24,'Tabela Projeção'!$C:$C,"&lt;="&amp;AC$1))</f>
        <v/>
      </c>
      <c r="AD24" s="11" t="str">
        <f>IF(EOMONTH(DataD0,0)&lt;AD$1,"",SUMIFS('Tabela Projeção'!$F:$F,'Tabela Projeção'!$U:$U,$A24,'Tabela Projeção'!$G:$G,$C24,'Tabela Projeção'!$C:$C,"&lt;="&amp;AD$1))</f>
        <v/>
      </c>
      <c r="AE24" s="11" t="str">
        <f>IF(EOMONTH(DataD0,0)&lt;AE$1,"",SUMIFS('Tabela Projeção'!$F:$F,'Tabela Projeção'!$U:$U,$A24,'Tabela Projeção'!$G:$G,$C24,'Tabela Projeção'!$C:$C,"&lt;="&amp;AE$1))</f>
        <v/>
      </c>
      <c r="AF24" s="11" t="str">
        <f>IF(EOMONTH(DataD0,0)&lt;AF$1,"",SUMIFS('Tabela Projeção'!$F:$F,'Tabela Projeção'!$U:$U,$A24,'Tabela Projeção'!$G:$G,$C24,'Tabela Projeção'!$C:$C,"&lt;="&amp;AF$1))</f>
        <v/>
      </c>
      <c r="AG24" s="11" t="str">
        <f>IF(EOMONTH(DataD0,0)&lt;AG$1,"",SUMIFS('Tabela Projeção'!$F:$F,'Tabela Projeção'!$U:$U,$A24,'Tabela Projeção'!$G:$G,$C24,'Tabela Projeção'!$C:$C,"&lt;="&amp;AG$1))</f>
        <v/>
      </c>
      <c r="AH24" s="11" t="str">
        <f>IF(EOMONTH(DataD0,0)&lt;AH$1,"",SUMIFS('Tabela Projeção'!$F:$F,'Tabela Projeção'!$U:$U,$A24,'Tabela Projeção'!$G:$G,$C24,'Tabela Projeção'!$C:$C,"&lt;="&amp;AH$1))</f>
        <v/>
      </c>
      <c r="AI24" s="11" t="str">
        <f>IF(EOMONTH(DataD0,0)&lt;AI$1,"",SUMIFS('Tabela Projeção'!$F:$F,'Tabela Projeção'!$U:$U,$A24,'Tabela Projeção'!$G:$G,$C24,'Tabela Projeção'!$C:$C,"&lt;="&amp;AI$1))</f>
        <v/>
      </c>
      <c r="AJ24" s="11" t="str">
        <f>IF(EOMONTH(DataD0,0)&lt;AJ$1,"",SUMIFS('Tabela Projeção'!$F:$F,'Tabela Projeção'!$U:$U,$A24,'Tabela Projeção'!$G:$G,$C24,'Tabela Projeção'!$C:$C,"&lt;="&amp;AJ$1))</f>
        <v/>
      </c>
      <c r="AK24" s="11" t="str">
        <f>IF(EOMONTH(DataD0,0)&lt;AK$1,"",SUMIFS('Tabela Projeção'!$F:$F,'Tabela Projeção'!$U:$U,$A24,'Tabela Projeção'!$G:$G,$C24,'Tabela Projeção'!$C:$C,"&lt;="&amp;AK$1))</f>
        <v/>
      </c>
      <c r="AL24" s="11" t="str">
        <f>IF(EOMONTH(DataD0,0)&lt;AL$1,"",SUMIFS('Tabela Projeção'!$F:$F,'Tabela Projeção'!$U:$U,$A24,'Tabela Projeção'!$G:$G,$C24,'Tabela Projeção'!$C:$C,"&lt;="&amp;AL$1))</f>
        <v/>
      </c>
      <c r="AM24" s="11" t="str">
        <f>IF(EOMONTH(DataD0,0)&lt;AM$1,"",SUMIFS('Tabela Projeção'!$F:$F,'Tabela Projeção'!$U:$U,$A24,'Tabela Projeção'!$G:$G,$C24,'Tabela Projeção'!$C:$C,"&lt;="&amp;AM$1))</f>
        <v/>
      </c>
      <c r="AN24" s="11" t="str">
        <f>IF(EOMONTH(DataD0,0)&lt;AN$1,"",SUMIFS('Tabela Projeção'!$F:$F,'Tabela Projeção'!$U:$U,$A24,'Tabela Projeção'!$G:$G,$C24,'Tabela Projeção'!$C:$C,"&lt;="&amp;AN$1))</f>
        <v/>
      </c>
      <c r="AO24" s="11" t="str">
        <f>IF(EOMONTH(DataD0,0)&lt;AO$1,"",SUMIFS('Tabela Projeção'!$F:$F,'Tabela Projeção'!$U:$U,$A24,'Tabela Projeção'!$G:$G,$C24,'Tabela Projeção'!$C:$C,"&lt;="&amp;AO$1))</f>
        <v/>
      </c>
      <c r="AP24" s="11" t="str">
        <f>IF(EOMONTH(DataD0,0)&lt;AP$1,"",SUMIFS('Tabela Projeção'!$F:$F,'Tabela Projeção'!$U:$U,$A24,'Tabela Projeção'!$G:$G,$C24,'Tabela Projeção'!$C:$C,"&lt;="&amp;AP$1))</f>
        <v/>
      </c>
    </row>
    <row r="25" spans="1:42" x14ac:dyDescent="0.2">
      <c r="A25" s="16"/>
      <c r="B25" s="16"/>
      <c r="C25" s="17"/>
      <c r="D25" s="17"/>
      <c r="E25" s="17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</row>
    <row r="26" spans="1:42" x14ac:dyDescent="0.2">
      <c r="A26" s="95" t="s">
        <v>74</v>
      </c>
      <c r="B26" s="96"/>
      <c r="C26" s="19" t="s">
        <v>58</v>
      </c>
      <c r="D26" s="19" t="str">
        <f>VLOOKUP(C26,[1]Cotações!$R:$S,2,0)</f>
        <v>ETH</v>
      </c>
      <c r="E26" s="20"/>
      <c r="F26" s="91">
        <v>14357.39455419114</v>
      </c>
      <c r="G26" s="91">
        <v>15050.773195876291</v>
      </c>
      <c r="H26" s="91">
        <v>15699.56958393113</v>
      </c>
      <c r="I26" s="91">
        <v>13682.789764174609</v>
      </c>
      <c r="J26" s="91">
        <v>9258.5400763358757</v>
      </c>
      <c r="K26" s="91">
        <v>5652.9069767441852</v>
      </c>
      <c r="L26" s="91">
        <v>8784.2573221757302</v>
      </c>
      <c r="M26" s="91">
        <v>8035.987590486041</v>
      </c>
      <c r="N26" s="91">
        <v>7158.9439655172418</v>
      </c>
      <c r="O26" s="91">
        <v>8209.1858037578295</v>
      </c>
      <c r="P26" s="91">
        <v>6790.3513371788149</v>
      </c>
      <c r="Q26" s="91">
        <v>6369.9360341151396</v>
      </c>
      <c r="R26" s="91">
        <v>8093.2618683001538</v>
      </c>
      <c r="S26" s="91">
        <v>8406.0240963855431</v>
      </c>
      <c r="T26" s="91">
        <v>9311.2416964741951</v>
      </c>
      <c r="U26" s="91">
        <v>9402.3629964806441</v>
      </c>
      <c r="V26" s="91">
        <v>9569.0070210631893</v>
      </c>
      <c r="W26" s="21" t="str">
        <f>IF(EOMONTH(DataD0,0)&lt;W$1,"",VLOOKUP(_xlfn.CONCAT(MONTH(W$1),YEAR(W$1),$C26),[1]Cotações!$B:$F,3,FALSE))</f>
        <v/>
      </c>
      <c r="X26" s="21" t="str">
        <f>IF(EOMONTH(DataD0,0)&lt;X$1,"",VLOOKUP(_xlfn.CONCAT(MONTH(X$1),YEAR(X$1),$C26),[1]Cotações!$B:$F,3,FALSE))</f>
        <v/>
      </c>
      <c r="Y26" s="21" t="str">
        <f>IF(EOMONTH(DataD0,0)&lt;Y$1,"",VLOOKUP(_xlfn.CONCAT(MONTH(Y$1),YEAR(Y$1),$C26),[1]Cotações!$B:$F,3,FALSE))</f>
        <v/>
      </c>
      <c r="Z26" s="21" t="str">
        <f>IF(EOMONTH(DataD0,0)&lt;Z$1,"",VLOOKUP(_xlfn.CONCAT(MONTH(Z$1),YEAR(Z$1),$C26),[1]Cotações!$B:$F,3,FALSE))</f>
        <v/>
      </c>
      <c r="AA26" s="21" t="str">
        <f>IF(EOMONTH(DataD0,0)&lt;AA$1,"",VLOOKUP(_xlfn.CONCAT(MONTH(AA$1),YEAR(AA$1),$C26),[1]Cotações!$B:$F,3,FALSE))</f>
        <v/>
      </c>
      <c r="AB26" s="21" t="str">
        <f>IF(EOMONTH(DataD0,0)&lt;AB$1,"",VLOOKUP(_xlfn.CONCAT(MONTH(AB$1),YEAR(AB$1),$C26),[1]Cotações!$B:$F,3,FALSE))</f>
        <v/>
      </c>
      <c r="AC26" s="21" t="str">
        <f>IF(EOMONTH(DataD0,0)&lt;AC$1,"",VLOOKUP(_xlfn.CONCAT(MONTH(AC$1),YEAR(AC$1),$C26),[1]Cotações!$B:$F,3,FALSE))</f>
        <v/>
      </c>
      <c r="AD26" s="21" t="str">
        <f>IF(EOMONTH(DataD0,0)&lt;AD$1,"",VLOOKUP(_xlfn.CONCAT(MONTH(AD$1),YEAR(AD$1),$C26),[1]Cotações!$B:$F,3,FALSE))</f>
        <v/>
      </c>
      <c r="AE26" s="21" t="str">
        <f>IF(EOMONTH(DataD0,0)&lt;AE$1,"",VLOOKUP(_xlfn.CONCAT(MONTH(AE$1),YEAR(AE$1),$C26),[1]Cotações!$B:$F,3,FALSE))</f>
        <v/>
      </c>
      <c r="AF26" s="21" t="str">
        <f>IF(EOMONTH(DataD0,0)&lt;AF$1,"",VLOOKUP(_xlfn.CONCAT(MONTH(AF$1),YEAR(AF$1),$C26),[1]Cotações!$B:$F,3,FALSE))</f>
        <v/>
      </c>
      <c r="AG26" s="21" t="str">
        <f>IF(EOMONTH(DataD0,0)&lt;AG$1,"",VLOOKUP(_xlfn.CONCAT(MONTH(AG$1),YEAR(AG$1),$C26),[1]Cotações!$B:$F,3,FALSE))</f>
        <v/>
      </c>
      <c r="AH26" s="21" t="str">
        <f>IF(EOMONTH(DataD0,0)&lt;AH$1,"",VLOOKUP(_xlfn.CONCAT(MONTH(AH$1),YEAR(AH$1),$C26),[1]Cotações!$B:$F,3,FALSE))</f>
        <v/>
      </c>
      <c r="AI26" s="21" t="str">
        <f>IF(EOMONTH(DataD0,0)&lt;AI$1,"",VLOOKUP(_xlfn.CONCAT(MONTH(AI$1),YEAR(AI$1),$C26),[1]Cotações!$B:$F,3,FALSE))</f>
        <v/>
      </c>
      <c r="AJ26" s="21" t="str">
        <f>IF(EOMONTH(DataD0,0)&lt;AJ$1,"",VLOOKUP(_xlfn.CONCAT(MONTH(AJ$1),YEAR(AJ$1),$C26),[1]Cotações!$B:$F,3,FALSE))</f>
        <v/>
      </c>
      <c r="AK26" s="21" t="str">
        <f>IF(EOMONTH(DataD0,0)&lt;AK$1,"",VLOOKUP(_xlfn.CONCAT(MONTH(AK$1),YEAR(AK$1),$C26),[1]Cotações!$B:$F,3,FALSE))</f>
        <v/>
      </c>
      <c r="AL26" s="21" t="str">
        <f>IF(EOMONTH(DataD0,0)&lt;AL$1,"",VLOOKUP(_xlfn.CONCAT(MONTH(AL$1),YEAR(AL$1),$C26),[1]Cotações!$B:$F,3,FALSE))</f>
        <v/>
      </c>
      <c r="AM26" s="21" t="str">
        <f>IF(EOMONTH(DataD0,0)&lt;AM$1,"",VLOOKUP(_xlfn.CONCAT(MONTH(AM$1),YEAR(AM$1),$C26),[1]Cotações!$B:$F,3,FALSE))</f>
        <v/>
      </c>
      <c r="AN26" s="21" t="str">
        <f>IF(EOMONTH(DataD0,0)&lt;AN$1,"",VLOOKUP(_xlfn.CONCAT(MONTH(AN$1),YEAR(AN$1),$C26),[1]Cotações!$B:$F,3,FALSE))</f>
        <v/>
      </c>
      <c r="AO26" s="21" t="str">
        <f>IF(EOMONTH(DataD0,0)&lt;AO$1,"",VLOOKUP(_xlfn.CONCAT(MONTH(AO$1),YEAR(AO$1),$C26),[1]Cotações!$B:$F,3,FALSE))</f>
        <v/>
      </c>
      <c r="AP26" s="21" t="str">
        <f>IF(EOMONTH(DataD0,0)&lt;AP$1,"",VLOOKUP(_xlfn.CONCAT(MONTH(AP$1),YEAR(AP$1),$C26),[1]Cotações!$B:$F,3,FALSE))</f>
        <v/>
      </c>
    </row>
    <row r="27" spans="1:42" x14ac:dyDescent="0.2">
      <c r="A27" s="97" t="s">
        <v>75</v>
      </c>
      <c r="B27" s="98"/>
      <c r="C27" s="20" t="s">
        <v>73</v>
      </c>
      <c r="D27" s="20" t="str">
        <f>VLOOKUP(C27,[1]Cotações!$R:$S,2,0)</f>
        <v>USD</v>
      </c>
      <c r="E27" s="20"/>
      <c r="F27" s="92">
        <v>5.3443673251468233</v>
      </c>
      <c r="G27" s="92">
        <v>5.1515463917525768</v>
      </c>
      <c r="H27" s="92">
        <v>4.7814442850310854</v>
      </c>
      <c r="I27" s="92">
        <v>5.0175614651279474</v>
      </c>
      <c r="J27" s="92">
        <v>4.7709923664122131</v>
      </c>
      <c r="K27" s="92">
        <v>5.2906976744186034</v>
      </c>
      <c r="L27" s="92">
        <v>5.2285564853556483</v>
      </c>
      <c r="M27" s="92">
        <v>5.1706308169596698</v>
      </c>
      <c r="N27" s="92">
        <v>5.3830818965517242</v>
      </c>
      <c r="O27" s="92">
        <v>5.2171189979123174</v>
      </c>
      <c r="P27" s="92">
        <v>5.2433141059255366</v>
      </c>
      <c r="Q27" s="92">
        <v>5.3299573560767586</v>
      </c>
      <c r="R27" s="92">
        <v>5.1036242981112814</v>
      </c>
      <c r="S27" s="92">
        <v>5.2383446830801468</v>
      </c>
      <c r="T27" s="92">
        <v>5.108840061318344</v>
      </c>
      <c r="U27" s="92">
        <v>5.0326797385620896</v>
      </c>
      <c r="V27" s="92">
        <v>5.0150451354062184</v>
      </c>
      <c r="W27" s="22" t="str">
        <f>IF(EOMONTH(DataD0,0)&lt;W$1,"",VLOOKUP(_xlfn.CONCAT(MONTH(W$1),YEAR(W$1),$C27),[1]Cotações!$B:$F,3,FALSE))</f>
        <v/>
      </c>
      <c r="X27" s="22" t="str">
        <f>IF(EOMONTH(DataD0,0)&lt;X$1,"",VLOOKUP(_xlfn.CONCAT(MONTH(X$1),YEAR(X$1),$C27),[1]Cotações!$B:$F,3,FALSE))</f>
        <v/>
      </c>
      <c r="Y27" s="22" t="str">
        <f>IF(EOMONTH(DataD0,0)&lt;Y$1,"",VLOOKUP(_xlfn.CONCAT(MONTH(Y$1),YEAR(Y$1),$C27),[1]Cotações!$B:$F,3,FALSE))</f>
        <v/>
      </c>
      <c r="Z27" s="22" t="str">
        <f>IF(EOMONTH(DataD0,0)&lt;Z$1,"",VLOOKUP(_xlfn.CONCAT(MONTH(Z$1),YEAR(Z$1),$C27),[1]Cotações!$B:$F,3,FALSE))</f>
        <v/>
      </c>
      <c r="AA27" s="22" t="str">
        <f>IF(EOMONTH(DataD0,0)&lt;AA$1,"",VLOOKUP(_xlfn.CONCAT(MONTH(AA$1),YEAR(AA$1),$C27),[1]Cotações!$B:$F,3,FALSE))</f>
        <v/>
      </c>
      <c r="AB27" s="22" t="str">
        <f>IF(EOMONTH(DataD0,0)&lt;AB$1,"",VLOOKUP(_xlfn.CONCAT(MONTH(AB$1),YEAR(AB$1),$C27),[1]Cotações!$B:$F,3,FALSE))</f>
        <v/>
      </c>
      <c r="AC27" s="22" t="str">
        <f>IF(EOMONTH(DataD0,0)&lt;AC$1,"",VLOOKUP(_xlfn.CONCAT(MONTH(AC$1),YEAR(AC$1),$C27),[1]Cotações!$B:$F,3,FALSE))</f>
        <v/>
      </c>
      <c r="AD27" s="22" t="str">
        <f>IF(EOMONTH(DataD0,0)&lt;AD$1,"",VLOOKUP(_xlfn.CONCAT(MONTH(AD$1),YEAR(AD$1),$C27),[1]Cotações!$B:$F,3,FALSE))</f>
        <v/>
      </c>
      <c r="AE27" s="22" t="str">
        <f>IF(EOMONTH(DataD0,0)&lt;AE$1,"",VLOOKUP(_xlfn.CONCAT(MONTH(AE$1),YEAR(AE$1),$C27),[1]Cotações!$B:$F,3,FALSE))</f>
        <v/>
      </c>
      <c r="AF27" s="22" t="str">
        <f>IF(EOMONTH(DataD0,0)&lt;AF$1,"",VLOOKUP(_xlfn.CONCAT(MONTH(AF$1),YEAR(AF$1),$C27),[1]Cotações!$B:$F,3,FALSE))</f>
        <v/>
      </c>
      <c r="AG27" s="22" t="str">
        <f>IF(EOMONTH(DataD0,0)&lt;AG$1,"",VLOOKUP(_xlfn.CONCAT(MONTH(AG$1),YEAR(AG$1),$C27),[1]Cotações!$B:$F,3,FALSE))</f>
        <v/>
      </c>
      <c r="AH27" s="22" t="str">
        <f>IF(EOMONTH(DataD0,0)&lt;AH$1,"",VLOOKUP(_xlfn.CONCAT(MONTH(AH$1),YEAR(AH$1),$C27),[1]Cotações!$B:$F,3,FALSE))</f>
        <v/>
      </c>
      <c r="AI27" s="22" t="str">
        <f>IF(EOMONTH(DataD0,0)&lt;AI$1,"",VLOOKUP(_xlfn.CONCAT(MONTH(AI$1),YEAR(AI$1),$C27),[1]Cotações!$B:$F,3,FALSE))</f>
        <v/>
      </c>
      <c r="AJ27" s="22" t="str">
        <f>IF(EOMONTH(DataD0,0)&lt;AJ$1,"",VLOOKUP(_xlfn.CONCAT(MONTH(AJ$1),YEAR(AJ$1),$C27),[1]Cotações!$B:$F,3,FALSE))</f>
        <v/>
      </c>
      <c r="AK27" s="22" t="str">
        <f>IF(EOMONTH(DataD0,0)&lt;AK$1,"",VLOOKUP(_xlfn.CONCAT(MONTH(AK$1),YEAR(AK$1),$C27),[1]Cotações!$B:$F,3,FALSE))</f>
        <v/>
      </c>
      <c r="AL27" s="22" t="str">
        <f>IF(EOMONTH(DataD0,0)&lt;AL$1,"",VLOOKUP(_xlfn.CONCAT(MONTH(AL$1),YEAR(AL$1),$C27),[1]Cotações!$B:$F,3,FALSE))</f>
        <v/>
      </c>
      <c r="AM27" s="22" t="str">
        <f>IF(EOMONTH(DataD0,0)&lt;AM$1,"",VLOOKUP(_xlfn.CONCAT(MONTH(AM$1),YEAR(AM$1),$C27),[1]Cotações!$B:$F,3,FALSE))</f>
        <v/>
      </c>
      <c r="AN27" s="22" t="str">
        <f>IF(EOMONTH(DataD0,0)&lt;AN$1,"",VLOOKUP(_xlfn.CONCAT(MONTH(AN$1),YEAR(AN$1),$C27),[1]Cotações!$B:$F,3,FALSE))</f>
        <v/>
      </c>
      <c r="AO27" s="22" t="str">
        <f>IF(EOMONTH(DataD0,0)&lt;AO$1,"",VLOOKUP(_xlfn.CONCAT(MONTH(AO$1),YEAR(AO$1),$C27),[1]Cotações!$B:$F,3,FALSE))</f>
        <v/>
      </c>
      <c r="AP27" s="22" t="str">
        <f>IF(EOMONTH(DataD0,0)&lt;AP$1,"",VLOOKUP(_xlfn.CONCAT(MONTH(AP$1),YEAR(AP$1),$C27),[1]Cotações!$B:$F,3,FALSE))</f>
        <v/>
      </c>
    </row>
    <row r="28" spans="1:42" x14ac:dyDescent="0.2">
      <c r="A28" s="97" t="s">
        <v>76</v>
      </c>
      <c r="B28" s="98"/>
      <c r="C28" s="20" t="s">
        <v>72</v>
      </c>
      <c r="D28" s="20" t="str">
        <f>VLOOKUP(C28,[1]Cotações!$R:$S,2,0)</f>
        <v>MATIC</v>
      </c>
      <c r="E28" s="20"/>
      <c r="F28" s="92">
        <v>8.7720234917245072</v>
      </c>
      <c r="G28" s="92">
        <v>8.3298969072164937</v>
      </c>
      <c r="H28" s="92">
        <v>7.7379244380679104</v>
      </c>
      <c r="I28" s="92">
        <v>5.1831409934771697</v>
      </c>
      <c r="J28" s="92">
        <v>3.1564885496183201</v>
      </c>
      <c r="K28" s="92">
        <v>2.5406976744186038</v>
      </c>
      <c r="L28" s="92">
        <v>4.8577405857740574</v>
      </c>
      <c r="M28" s="92">
        <v>4.3045501551189256</v>
      </c>
      <c r="N28" s="92">
        <v>4.1912715517241379</v>
      </c>
      <c r="O28" s="92">
        <v>4.7124217118997924</v>
      </c>
      <c r="P28" s="92">
        <v>4.8972207656004194</v>
      </c>
      <c r="Q28" s="92">
        <v>4.0373134328358216</v>
      </c>
      <c r="R28" s="92">
        <v>5.6610515569167941</v>
      </c>
      <c r="S28" s="92">
        <v>6.2650602409638552</v>
      </c>
      <c r="T28" s="92">
        <v>5.7179356157383747</v>
      </c>
      <c r="U28" s="92">
        <v>4.9306184012066367</v>
      </c>
      <c r="V28" s="92">
        <v>5.0902708124373106</v>
      </c>
      <c r="W28" s="22" t="str">
        <f>IF(EOMONTH(DataD0,0)&lt;W$1,"",VLOOKUP(_xlfn.CONCAT(MONTH(W$1),YEAR(W$1),$C28),[1]Cotações!$B:$F,3,FALSE))</f>
        <v/>
      </c>
      <c r="X28" s="22" t="str">
        <f>IF(EOMONTH(DataD0,0)&lt;X$1,"",VLOOKUP(_xlfn.CONCAT(MONTH(X$1),YEAR(X$1),$C28),[1]Cotações!$B:$F,3,FALSE))</f>
        <v/>
      </c>
      <c r="Y28" s="22" t="str">
        <f>IF(EOMONTH(DataD0,0)&lt;Y$1,"",VLOOKUP(_xlfn.CONCAT(MONTH(Y$1),YEAR(Y$1),$C28),[1]Cotações!$B:$F,3,FALSE))</f>
        <v/>
      </c>
      <c r="Z28" s="22" t="str">
        <f>IF(EOMONTH(DataD0,0)&lt;Z$1,"",VLOOKUP(_xlfn.CONCAT(MONTH(Z$1),YEAR(Z$1),$C28),[1]Cotações!$B:$F,3,FALSE))</f>
        <v/>
      </c>
      <c r="AA28" s="22" t="str">
        <f>IF(EOMONTH(DataD0,0)&lt;AA$1,"",VLOOKUP(_xlfn.CONCAT(MONTH(AA$1),YEAR(AA$1),$C28),[1]Cotações!$B:$F,3,FALSE))</f>
        <v/>
      </c>
      <c r="AB28" s="22" t="str">
        <f>IF(EOMONTH(DataD0,0)&lt;AB$1,"",VLOOKUP(_xlfn.CONCAT(MONTH(AB$1),YEAR(AB$1),$C28),[1]Cotações!$B:$F,3,FALSE))</f>
        <v/>
      </c>
      <c r="AC28" s="22" t="str">
        <f>IF(EOMONTH(DataD0,0)&lt;AC$1,"",VLOOKUP(_xlfn.CONCAT(MONTH(AC$1),YEAR(AC$1),$C28),[1]Cotações!$B:$F,3,FALSE))</f>
        <v/>
      </c>
      <c r="AD28" s="22" t="str">
        <f>IF(EOMONTH(DataD0,0)&lt;AD$1,"",VLOOKUP(_xlfn.CONCAT(MONTH(AD$1),YEAR(AD$1),$C28),[1]Cotações!$B:$F,3,FALSE))</f>
        <v/>
      </c>
      <c r="AE28" s="22" t="str">
        <f>IF(EOMONTH(DataD0,0)&lt;AE$1,"",VLOOKUP(_xlfn.CONCAT(MONTH(AE$1),YEAR(AE$1),$C28),[1]Cotações!$B:$F,3,FALSE))</f>
        <v/>
      </c>
      <c r="AF28" s="22" t="str">
        <f>IF(EOMONTH(DataD0,0)&lt;AF$1,"",VLOOKUP(_xlfn.CONCAT(MONTH(AF$1),YEAR(AF$1),$C28),[1]Cotações!$B:$F,3,FALSE))</f>
        <v/>
      </c>
      <c r="AG28" s="22" t="str">
        <f>IF(EOMONTH(DataD0,0)&lt;AG$1,"",VLOOKUP(_xlfn.CONCAT(MONTH(AG$1),YEAR(AG$1),$C28),[1]Cotações!$B:$F,3,FALSE))</f>
        <v/>
      </c>
      <c r="AH28" s="22" t="str">
        <f>IF(EOMONTH(DataD0,0)&lt;AH$1,"",VLOOKUP(_xlfn.CONCAT(MONTH(AH$1),YEAR(AH$1),$C28),[1]Cotações!$B:$F,3,FALSE))</f>
        <v/>
      </c>
      <c r="AI28" s="22" t="str">
        <f>IF(EOMONTH(DataD0,0)&lt;AI$1,"",VLOOKUP(_xlfn.CONCAT(MONTH(AI$1),YEAR(AI$1),$C28),[1]Cotações!$B:$F,3,FALSE))</f>
        <v/>
      </c>
      <c r="AJ28" s="22" t="str">
        <f>IF(EOMONTH(DataD0,0)&lt;AJ$1,"",VLOOKUP(_xlfn.CONCAT(MONTH(AJ$1),YEAR(AJ$1),$C28),[1]Cotações!$B:$F,3,FALSE))</f>
        <v/>
      </c>
      <c r="AK28" s="22" t="str">
        <f>IF(EOMONTH(DataD0,0)&lt;AK$1,"",VLOOKUP(_xlfn.CONCAT(MONTH(AK$1),YEAR(AK$1),$C28),[1]Cotações!$B:$F,3,FALSE))</f>
        <v/>
      </c>
      <c r="AL28" s="22" t="str">
        <f>IF(EOMONTH(DataD0,0)&lt;AL$1,"",VLOOKUP(_xlfn.CONCAT(MONTH(AL$1),YEAR(AL$1),$C28),[1]Cotações!$B:$F,3,FALSE))</f>
        <v/>
      </c>
      <c r="AM28" s="22" t="str">
        <f>IF(EOMONTH(DataD0,0)&lt;AM$1,"",VLOOKUP(_xlfn.CONCAT(MONTH(AM$1),YEAR(AM$1),$C28),[1]Cotações!$B:$F,3,FALSE))</f>
        <v/>
      </c>
      <c r="AN28" s="22" t="str">
        <f>IF(EOMONTH(DataD0,0)&lt;AN$1,"",VLOOKUP(_xlfn.CONCAT(MONTH(AN$1),YEAR(AN$1),$C28),[1]Cotações!$B:$F,3,FALSE))</f>
        <v/>
      </c>
      <c r="AO28" s="22" t="str">
        <f>IF(EOMONTH(DataD0,0)&lt;AO$1,"",VLOOKUP(_xlfn.CONCAT(MONTH(AO$1),YEAR(AO$1),$C28),[1]Cotações!$B:$F,3,FALSE))</f>
        <v/>
      </c>
      <c r="AP28" s="22" t="str">
        <f>IF(EOMONTH(DataD0,0)&lt;AP$1,"",VLOOKUP(_xlfn.CONCAT(MONTH(AP$1),YEAR(AP$1),$C28),[1]Cotações!$B:$F,3,FALSE))</f>
        <v/>
      </c>
    </row>
    <row r="29" spans="1:42" x14ac:dyDescent="0.2">
      <c r="A29" s="97" t="s">
        <v>77</v>
      </c>
      <c r="B29" s="98"/>
      <c r="C29" s="20" t="s">
        <v>71</v>
      </c>
      <c r="D29" s="20" t="str">
        <f>VLOOKUP(C29,[1]Cotações!$R:$S,2,0)</f>
        <v>ETH</v>
      </c>
      <c r="E29" s="20"/>
      <c r="F29" s="91">
        <v>0</v>
      </c>
      <c r="G29" s="91">
        <v>15054.58762886598</v>
      </c>
      <c r="H29" s="91">
        <v>15688.187470110001</v>
      </c>
      <c r="I29" s="91">
        <v>13666.58304064225</v>
      </c>
      <c r="J29" s="91">
        <v>9292.5095419847312</v>
      </c>
      <c r="K29" s="91">
        <v>5635.0422832980976</v>
      </c>
      <c r="L29" s="91">
        <v>8780.177824267781</v>
      </c>
      <c r="M29" s="91">
        <v>8017.9420889348512</v>
      </c>
      <c r="N29" s="91">
        <v>7151.1314655172418</v>
      </c>
      <c r="O29" s="91">
        <v>8193.6325678496869</v>
      </c>
      <c r="P29" s="91">
        <v>6781.961195595175</v>
      </c>
      <c r="Q29" s="91">
        <v>6385.3944562899796</v>
      </c>
      <c r="R29" s="91">
        <v>8115.0587034201126</v>
      </c>
      <c r="S29" s="91">
        <v>8447.6165531691986</v>
      </c>
      <c r="T29" s="91">
        <v>9352.5804803270312</v>
      </c>
      <c r="U29" s="91">
        <v>9444.0422322775266</v>
      </c>
      <c r="V29" s="91">
        <v>9768.6058174523569</v>
      </c>
      <c r="W29" s="21" t="str">
        <f>IF(EOMONTH(DataD0,0)&lt;W$1,"",VLOOKUP(_xlfn.CONCAT(MONTH(W$1),YEAR(W$1),$C29),[1]Cotações!$B:$F,3,FALSE))</f>
        <v/>
      </c>
      <c r="X29" s="21" t="str">
        <f>IF(EOMONTH(DataD0,0)&lt;X$1,"",VLOOKUP(_xlfn.CONCAT(MONTH(X$1),YEAR(X$1),$C29),[1]Cotações!$B:$F,3,FALSE))</f>
        <v/>
      </c>
      <c r="Y29" s="21" t="str">
        <f>IF(EOMONTH(DataD0,0)&lt;Y$1,"",VLOOKUP(_xlfn.CONCAT(MONTH(Y$1),YEAR(Y$1),$C29),[1]Cotações!$B:$F,3,FALSE))</f>
        <v/>
      </c>
      <c r="Z29" s="21" t="str">
        <f>IF(EOMONTH(DataD0,0)&lt;Z$1,"",VLOOKUP(_xlfn.CONCAT(MONTH(Z$1),YEAR(Z$1),$C29),[1]Cotações!$B:$F,3,FALSE))</f>
        <v/>
      </c>
      <c r="AA29" s="21" t="str">
        <f>IF(EOMONTH(DataD0,0)&lt;AA$1,"",VLOOKUP(_xlfn.CONCAT(MONTH(AA$1),YEAR(AA$1),$C29),[1]Cotações!$B:$F,3,FALSE))</f>
        <v/>
      </c>
      <c r="AB29" s="21" t="str">
        <f>IF(EOMONTH(DataD0,0)&lt;AB$1,"",VLOOKUP(_xlfn.CONCAT(MONTH(AB$1),YEAR(AB$1),$C29),[1]Cotações!$B:$F,3,FALSE))</f>
        <v/>
      </c>
      <c r="AC29" s="21" t="str">
        <f>IF(EOMONTH(DataD0,0)&lt;AC$1,"",VLOOKUP(_xlfn.CONCAT(MONTH(AC$1),YEAR(AC$1),$C29),[1]Cotações!$B:$F,3,FALSE))</f>
        <v/>
      </c>
      <c r="AD29" s="21" t="str">
        <f>IF(EOMONTH(DataD0,0)&lt;AD$1,"",VLOOKUP(_xlfn.CONCAT(MONTH(AD$1),YEAR(AD$1),$C29),[1]Cotações!$B:$F,3,FALSE))</f>
        <v/>
      </c>
      <c r="AE29" s="21" t="str">
        <f>IF(EOMONTH(DataD0,0)&lt;AE$1,"",VLOOKUP(_xlfn.CONCAT(MONTH(AE$1),YEAR(AE$1),$C29),[1]Cotações!$B:$F,3,FALSE))</f>
        <v/>
      </c>
      <c r="AF29" s="21" t="str">
        <f>IF(EOMONTH(DataD0,0)&lt;AF$1,"",VLOOKUP(_xlfn.CONCAT(MONTH(AF$1),YEAR(AF$1),$C29),[1]Cotações!$B:$F,3,FALSE))</f>
        <v/>
      </c>
      <c r="AG29" s="21" t="str">
        <f>IF(EOMONTH(DataD0,0)&lt;AG$1,"",VLOOKUP(_xlfn.CONCAT(MONTH(AG$1),YEAR(AG$1),$C29),[1]Cotações!$B:$F,3,FALSE))</f>
        <v/>
      </c>
      <c r="AH29" s="21" t="str">
        <f>IF(EOMONTH(DataD0,0)&lt;AH$1,"",VLOOKUP(_xlfn.CONCAT(MONTH(AH$1),YEAR(AH$1),$C29),[1]Cotações!$B:$F,3,FALSE))</f>
        <v/>
      </c>
      <c r="AI29" s="21" t="str">
        <f>IF(EOMONTH(DataD0,0)&lt;AI$1,"",VLOOKUP(_xlfn.CONCAT(MONTH(AI$1),YEAR(AI$1),$C29),[1]Cotações!$B:$F,3,FALSE))</f>
        <v/>
      </c>
      <c r="AJ29" s="21" t="str">
        <f>IF(EOMONTH(DataD0,0)&lt;AJ$1,"",VLOOKUP(_xlfn.CONCAT(MONTH(AJ$1),YEAR(AJ$1),$C29),[1]Cotações!$B:$F,3,FALSE))</f>
        <v/>
      </c>
      <c r="AK29" s="21" t="str">
        <f>IF(EOMONTH(DataD0,0)&lt;AK$1,"",VLOOKUP(_xlfn.CONCAT(MONTH(AK$1),YEAR(AK$1),$C29),[1]Cotações!$B:$F,3,FALSE))</f>
        <v/>
      </c>
      <c r="AL29" s="21" t="str">
        <f>IF(EOMONTH(DataD0,0)&lt;AL$1,"",VLOOKUP(_xlfn.CONCAT(MONTH(AL$1),YEAR(AL$1),$C29),[1]Cotações!$B:$F,3,FALSE))</f>
        <v/>
      </c>
      <c r="AM29" s="21" t="str">
        <f>IF(EOMONTH(DataD0,0)&lt;AM$1,"",VLOOKUP(_xlfn.CONCAT(MONTH(AM$1),YEAR(AM$1),$C29),[1]Cotações!$B:$F,3,FALSE))</f>
        <v/>
      </c>
      <c r="AN29" s="21" t="str">
        <f>IF(EOMONTH(DataD0,0)&lt;AN$1,"",VLOOKUP(_xlfn.CONCAT(MONTH(AN$1),YEAR(AN$1),$C29),[1]Cotações!$B:$F,3,FALSE))</f>
        <v/>
      </c>
      <c r="AO29" s="21" t="str">
        <f>IF(EOMONTH(DataD0,0)&lt;AO$1,"",VLOOKUP(_xlfn.CONCAT(MONTH(AO$1),YEAR(AO$1),$C29),[1]Cotações!$B:$F,3,FALSE))</f>
        <v/>
      </c>
      <c r="AP29" s="21" t="str">
        <f>IF(EOMONTH(DataD0,0)&lt;AP$1,"",VLOOKUP(_xlfn.CONCAT(MONTH(AP$1),YEAR(AP$1),$C29),[1]Cotações!$B:$F,3,FALSE))</f>
        <v/>
      </c>
    </row>
    <row r="30" spans="1:42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</row>
    <row r="31" spans="1:42" x14ac:dyDescent="0.2">
      <c r="A31" s="100" t="s">
        <v>78</v>
      </c>
      <c r="B31" s="101"/>
      <c r="C31" s="25" t="s">
        <v>43</v>
      </c>
      <c r="D31" s="25" t="str">
        <f>VLOOKUP(C31,[1]Cotações!$R:$S,2,0)</f>
        <v>BRL</v>
      </c>
      <c r="E31" s="25"/>
      <c r="F31" s="22">
        <f t="shared" ref="F31:O35" si="2">IF(EOMONTH(DataD0,0)&lt;F$1,"",SUMIF($C$2:$C$24,$C31,F$2:F$24))</f>
        <v>0</v>
      </c>
      <c r="G31" s="22">
        <f t="shared" si="2"/>
        <v>18560.719999999998</v>
      </c>
      <c r="H31" s="22">
        <f t="shared" si="2"/>
        <v>986366.78</v>
      </c>
      <c r="I31" s="22">
        <f t="shared" si="2"/>
        <v>841610.3</v>
      </c>
      <c r="J31" s="22">
        <f t="shared" si="2"/>
        <v>456135.03</v>
      </c>
      <c r="K31" s="22">
        <f t="shared" si="2"/>
        <v>219292.65999999997</v>
      </c>
      <c r="L31" s="22">
        <f t="shared" si="2"/>
        <v>567438.04</v>
      </c>
      <c r="M31" s="22">
        <f t="shared" si="2"/>
        <v>846810.8600000001</v>
      </c>
      <c r="N31" s="22">
        <f t="shared" si="2"/>
        <v>684609.45</v>
      </c>
      <c r="O31" s="22">
        <f t="shared" si="2"/>
        <v>539690.02</v>
      </c>
      <c r="P31" s="22">
        <f t="shared" ref="P31:Y35" si="3">IF(EOMONTH(DataD0,0)&lt;P$1,"",SUMIF($C$2:$C$24,$C31,P$2:P$24))</f>
        <v>672394.15000000014</v>
      </c>
      <c r="Q31" s="22">
        <f t="shared" si="3"/>
        <v>893164.49000000022</v>
      </c>
      <c r="R31" s="22">
        <f t="shared" si="3"/>
        <v>715964.65000000037</v>
      </c>
      <c r="S31" s="22">
        <f t="shared" si="3"/>
        <v>555467.2100000002</v>
      </c>
      <c r="T31" s="22">
        <f t="shared" si="3"/>
        <v>368687.97000000026</v>
      </c>
      <c r="U31" s="22">
        <f t="shared" si="3"/>
        <v>4825273.13</v>
      </c>
      <c r="V31" s="22">
        <f t="shared" si="3"/>
        <v>4811007.57</v>
      </c>
      <c r="W31" s="22" t="str">
        <f t="shared" si="3"/>
        <v/>
      </c>
      <c r="X31" s="22" t="str">
        <f t="shared" si="3"/>
        <v/>
      </c>
      <c r="Y31" s="22" t="str">
        <f t="shared" si="3"/>
        <v/>
      </c>
      <c r="Z31" s="22" t="str">
        <f t="shared" ref="Z31:AI35" si="4">IF(EOMONTH(DataD0,0)&lt;Z$1,"",SUMIF($C$2:$C$24,$C31,Z$2:Z$24))</f>
        <v/>
      </c>
      <c r="AA31" s="22" t="str">
        <f t="shared" si="4"/>
        <v/>
      </c>
      <c r="AB31" s="22" t="str">
        <f t="shared" si="4"/>
        <v/>
      </c>
      <c r="AC31" s="22" t="str">
        <f t="shared" si="4"/>
        <v/>
      </c>
      <c r="AD31" s="22" t="str">
        <f t="shared" si="4"/>
        <v/>
      </c>
      <c r="AE31" s="22" t="str">
        <f t="shared" si="4"/>
        <v/>
      </c>
      <c r="AF31" s="22" t="str">
        <f t="shared" si="4"/>
        <v/>
      </c>
      <c r="AG31" s="22" t="str">
        <f t="shared" si="4"/>
        <v/>
      </c>
      <c r="AH31" s="22" t="str">
        <f t="shared" si="4"/>
        <v/>
      </c>
      <c r="AI31" s="22" t="str">
        <f t="shared" si="4"/>
        <v/>
      </c>
      <c r="AJ31" s="22" t="str">
        <f t="shared" ref="AJ31:AP35" si="5">IF(EOMONTH(DataD0,0)&lt;AJ$1,"",SUMIF($C$2:$C$24,$C31,AJ$2:AJ$24))</f>
        <v/>
      </c>
      <c r="AK31" s="22" t="str">
        <f t="shared" si="5"/>
        <v/>
      </c>
      <c r="AL31" s="22" t="str">
        <f t="shared" si="5"/>
        <v/>
      </c>
      <c r="AM31" s="22" t="str">
        <f t="shared" si="5"/>
        <v/>
      </c>
      <c r="AN31" s="22" t="str">
        <f t="shared" si="5"/>
        <v/>
      </c>
      <c r="AO31" s="22" t="str">
        <f t="shared" si="5"/>
        <v/>
      </c>
      <c r="AP31" s="22" t="str">
        <f t="shared" si="5"/>
        <v/>
      </c>
    </row>
    <row r="32" spans="1:42" x14ac:dyDescent="0.2">
      <c r="A32" s="102"/>
      <c r="B32" s="103"/>
      <c r="C32" s="25" t="s">
        <v>58</v>
      </c>
      <c r="D32" s="25" t="str">
        <f>VLOOKUP(C32,[1]Cotações!$R:$S,2,0)</f>
        <v>ETH</v>
      </c>
      <c r="E32" s="25"/>
      <c r="F32" s="22">
        <f t="shared" si="2"/>
        <v>0</v>
      </c>
      <c r="G32" s="22">
        <f t="shared" si="2"/>
        <v>0.81131130136109419</v>
      </c>
      <c r="H32" s="22">
        <f t="shared" si="2"/>
        <v>2.5921083590540248</v>
      </c>
      <c r="I32" s="22">
        <f t="shared" si="2"/>
        <v>8.6587468049569196</v>
      </c>
      <c r="J32" s="22">
        <f t="shared" si="2"/>
        <v>5.2361077767978648</v>
      </c>
      <c r="K32" s="22">
        <f t="shared" si="2"/>
        <v>5.1152493821044756</v>
      </c>
      <c r="L32" s="22">
        <f t="shared" si="2"/>
        <v>4.9973963666309427</v>
      </c>
      <c r="M32" s="22">
        <f t="shared" si="2"/>
        <v>4.2754664144110128</v>
      </c>
      <c r="N32" s="22">
        <f t="shared" si="2"/>
        <v>2.0673246546995481</v>
      </c>
      <c r="O32" s="22">
        <f t="shared" si="2"/>
        <v>2.8843624693959997</v>
      </c>
      <c r="P32" s="22">
        <f t="shared" si="3"/>
        <v>2.1520376846021927</v>
      </c>
      <c r="Q32" s="22">
        <f t="shared" si="3"/>
        <v>1.3420464849669296</v>
      </c>
      <c r="R32" s="22">
        <f t="shared" si="3"/>
        <v>1.341975430754567</v>
      </c>
      <c r="S32" s="22">
        <f t="shared" si="3"/>
        <v>1.3449736194872639</v>
      </c>
      <c r="T32" s="22">
        <f t="shared" si="3"/>
        <v>1.3771138013438389</v>
      </c>
      <c r="U32" s="22">
        <f t="shared" si="3"/>
        <v>1.3007391106433539</v>
      </c>
      <c r="V32" s="22">
        <f t="shared" si="3"/>
        <v>1.3007391106433539</v>
      </c>
      <c r="W32" s="22" t="str">
        <f t="shared" si="3"/>
        <v/>
      </c>
      <c r="X32" s="22" t="str">
        <f t="shared" si="3"/>
        <v/>
      </c>
      <c r="Y32" s="22" t="str">
        <f t="shared" si="3"/>
        <v/>
      </c>
      <c r="Z32" s="22" t="str">
        <f t="shared" si="4"/>
        <v/>
      </c>
      <c r="AA32" s="22" t="str">
        <f t="shared" si="4"/>
        <v/>
      </c>
      <c r="AB32" s="22" t="str">
        <f t="shared" si="4"/>
        <v/>
      </c>
      <c r="AC32" s="22" t="str">
        <f t="shared" si="4"/>
        <v/>
      </c>
      <c r="AD32" s="22" t="str">
        <f t="shared" si="4"/>
        <v/>
      </c>
      <c r="AE32" s="22" t="str">
        <f t="shared" si="4"/>
        <v/>
      </c>
      <c r="AF32" s="22" t="str">
        <f t="shared" si="4"/>
        <v/>
      </c>
      <c r="AG32" s="22" t="str">
        <f t="shared" si="4"/>
        <v/>
      </c>
      <c r="AH32" s="22" t="str">
        <f t="shared" si="4"/>
        <v/>
      </c>
      <c r="AI32" s="22" t="str">
        <f t="shared" si="4"/>
        <v/>
      </c>
      <c r="AJ32" s="22" t="str">
        <f t="shared" si="5"/>
        <v/>
      </c>
      <c r="AK32" s="22" t="str">
        <f t="shared" si="5"/>
        <v/>
      </c>
      <c r="AL32" s="22" t="str">
        <f t="shared" si="5"/>
        <v/>
      </c>
      <c r="AM32" s="22" t="str">
        <f t="shared" si="5"/>
        <v/>
      </c>
      <c r="AN32" s="22" t="str">
        <f t="shared" si="5"/>
        <v/>
      </c>
      <c r="AO32" s="22" t="str">
        <f t="shared" si="5"/>
        <v/>
      </c>
      <c r="AP32" s="22" t="str">
        <f t="shared" si="5"/>
        <v/>
      </c>
    </row>
    <row r="33" spans="1:42" x14ac:dyDescent="0.2">
      <c r="A33" s="102"/>
      <c r="B33" s="103"/>
      <c r="C33" s="25" t="s">
        <v>73</v>
      </c>
      <c r="D33" s="25" t="str">
        <f>VLOOKUP(C33,[1]Cotações!$R:$S,2,0)</f>
        <v>USD</v>
      </c>
      <c r="E33" s="25"/>
      <c r="F33" s="22">
        <f t="shared" si="2"/>
        <v>0</v>
      </c>
      <c r="G33" s="22">
        <f t="shared" si="2"/>
        <v>0</v>
      </c>
      <c r="H33" s="22">
        <f t="shared" si="2"/>
        <v>111568.46863</v>
      </c>
      <c r="I33" s="22">
        <f t="shared" si="2"/>
        <v>110503.46863</v>
      </c>
      <c r="J33" s="22">
        <f t="shared" si="2"/>
        <v>109317.38863</v>
      </c>
      <c r="K33" s="22">
        <f t="shared" si="2"/>
        <v>109142.89863000001</v>
      </c>
      <c r="L33" s="22">
        <f t="shared" si="2"/>
        <v>0</v>
      </c>
      <c r="M33" s="22">
        <f t="shared" si="2"/>
        <v>0</v>
      </c>
      <c r="N33" s="22">
        <f t="shared" si="2"/>
        <v>0</v>
      </c>
      <c r="O33" s="22">
        <f t="shared" si="2"/>
        <v>0</v>
      </c>
      <c r="P33" s="22">
        <f t="shared" si="3"/>
        <v>0</v>
      </c>
      <c r="Q33" s="22">
        <f t="shared" si="3"/>
        <v>409.20310699999391</v>
      </c>
      <c r="R33" s="22">
        <f t="shared" si="3"/>
        <v>404.20310699999391</v>
      </c>
      <c r="S33" s="22">
        <f t="shared" si="3"/>
        <v>404.20310699999391</v>
      </c>
      <c r="T33" s="22">
        <f t="shared" si="3"/>
        <v>0</v>
      </c>
      <c r="U33" s="22">
        <f t="shared" si="3"/>
        <v>0</v>
      </c>
      <c r="V33" s="22">
        <f t="shared" si="3"/>
        <v>0</v>
      </c>
      <c r="W33" s="22" t="str">
        <f t="shared" si="3"/>
        <v/>
      </c>
      <c r="X33" s="22" t="str">
        <f t="shared" si="3"/>
        <v/>
      </c>
      <c r="Y33" s="22" t="str">
        <f t="shared" si="3"/>
        <v/>
      </c>
      <c r="Z33" s="22" t="str">
        <f t="shared" si="4"/>
        <v/>
      </c>
      <c r="AA33" s="22" t="str">
        <f t="shared" si="4"/>
        <v/>
      </c>
      <c r="AB33" s="22" t="str">
        <f t="shared" si="4"/>
        <v/>
      </c>
      <c r="AC33" s="22" t="str">
        <f t="shared" si="4"/>
        <v/>
      </c>
      <c r="AD33" s="22" t="str">
        <f t="shared" si="4"/>
        <v/>
      </c>
      <c r="AE33" s="22" t="str">
        <f t="shared" si="4"/>
        <v/>
      </c>
      <c r="AF33" s="22" t="str">
        <f t="shared" si="4"/>
        <v/>
      </c>
      <c r="AG33" s="22" t="str">
        <f t="shared" si="4"/>
        <v/>
      </c>
      <c r="AH33" s="22" t="str">
        <f t="shared" si="4"/>
        <v/>
      </c>
      <c r="AI33" s="22" t="str">
        <f t="shared" si="4"/>
        <v/>
      </c>
      <c r="AJ33" s="22" t="str">
        <f t="shared" si="5"/>
        <v/>
      </c>
      <c r="AK33" s="22" t="str">
        <f t="shared" si="5"/>
        <v/>
      </c>
      <c r="AL33" s="22" t="str">
        <f t="shared" si="5"/>
        <v/>
      </c>
      <c r="AM33" s="22" t="str">
        <f t="shared" si="5"/>
        <v/>
      </c>
      <c r="AN33" s="22" t="str">
        <f t="shared" si="5"/>
        <v/>
      </c>
      <c r="AO33" s="22" t="str">
        <f t="shared" si="5"/>
        <v/>
      </c>
      <c r="AP33" s="22" t="str">
        <f t="shared" si="5"/>
        <v/>
      </c>
    </row>
    <row r="34" spans="1:42" x14ac:dyDescent="0.2">
      <c r="A34" s="102"/>
      <c r="B34" s="103"/>
      <c r="C34" s="26" t="s">
        <v>72</v>
      </c>
      <c r="D34" s="26" t="str">
        <f>VLOOKUP(C34,[1]Cotações!$R:$S,2,0)</f>
        <v>MATIC</v>
      </c>
      <c r="E34" s="26"/>
      <c r="F34" s="22">
        <f t="shared" si="2"/>
        <v>0</v>
      </c>
      <c r="G34" s="22">
        <f t="shared" si="2"/>
        <v>0</v>
      </c>
      <c r="H34" s="22">
        <f t="shared" si="2"/>
        <v>0</v>
      </c>
      <c r="I34" s="22">
        <f t="shared" si="2"/>
        <v>0</v>
      </c>
      <c r="J34" s="22">
        <f t="shared" si="2"/>
        <v>0</v>
      </c>
      <c r="K34" s="22">
        <f t="shared" si="2"/>
        <v>0</v>
      </c>
      <c r="L34" s="22">
        <f t="shared" si="2"/>
        <v>0</v>
      </c>
      <c r="M34" s="22">
        <f t="shared" si="2"/>
        <v>0</v>
      </c>
      <c r="N34" s="22">
        <f t="shared" si="2"/>
        <v>0</v>
      </c>
      <c r="O34" s="22">
        <f t="shared" si="2"/>
        <v>3.7536204433149263</v>
      </c>
      <c r="P34" s="22">
        <f t="shared" si="3"/>
        <v>166.99108300710961</v>
      </c>
      <c r="Q34" s="22">
        <f t="shared" si="3"/>
        <v>165.96687565164549</v>
      </c>
      <c r="R34" s="22">
        <f t="shared" si="3"/>
        <v>164.00095088974012</v>
      </c>
      <c r="S34" s="22">
        <f t="shared" si="3"/>
        <v>173.42896391842078</v>
      </c>
      <c r="T34" s="22">
        <f t="shared" si="3"/>
        <v>150.04756558102588</v>
      </c>
      <c r="U34" s="22">
        <f t="shared" si="3"/>
        <v>-187.28665639603028</v>
      </c>
      <c r="V34" s="22">
        <f t="shared" si="3"/>
        <v>-190.44284506112848</v>
      </c>
      <c r="W34" s="22" t="str">
        <f t="shared" si="3"/>
        <v/>
      </c>
      <c r="X34" s="22" t="str">
        <f t="shared" si="3"/>
        <v/>
      </c>
      <c r="Y34" s="22" t="str">
        <f t="shared" si="3"/>
        <v/>
      </c>
      <c r="Z34" s="22" t="str">
        <f t="shared" si="4"/>
        <v/>
      </c>
      <c r="AA34" s="22" t="str">
        <f t="shared" si="4"/>
        <v/>
      </c>
      <c r="AB34" s="22" t="str">
        <f t="shared" si="4"/>
        <v/>
      </c>
      <c r="AC34" s="22" t="str">
        <f t="shared" si="4"/>
        <v/>
      </c>
      <c r="AD34" s="22" t="str">
        <f t="shared" si="4"/>
        <v/>
      </c>
      <c r="AE34" s="22" t="str">
        <f t="shared" si="4"/>
        <v/>
      </c>
      <c r="AF34" s="22" t="str">
        <f t="shared" si="4"/>
        <v/>
      </c>
      <c r="AG34" s="22" t="str">
        <f t="shared" si="4"/>
        <v/>
      </c>
      <c r="AH34" s="22" t="str">
        <f t="shared" si="4"/>
        <v/>
      </c>
      <c r="AI34" s="22" t="str">
        <f t="shared" si="4"/>
        <v/>
      </c>
      <c r="AJ34" s="22" t="str">
        <f t="shared" si="5"/>
        <v/>
      </c>
      <c r="AK34" s="22" t="str">
        <f t="shared" si="5"/>
        <v/>
      </c>
      <c r="AL34" s="22" t="str">
        <f t="shared" si="5"/>
        <v/>
      </c>
      <c r="AM34" s="22" t="str">
        <f t="shared" si="5"/>
        <v/>
      </c>
      <c r="AN34" s="22" t="str">
        <f t="shared" si="5"/>
        <v/>
      </c>
      <c r="AO34" s="22" t="str">
        <f t="shared" si="5"/>
        <v/>
      </c>
      <c r="AP34" s="22" t="str">
        <f t="shared" si="5"/>
        <v/>
      </c>
    </row>
    <row r="35" spans="1:42" x14ac:dyDescent="0.2">
      <c r="A35" s="104"/>
      <c r="B35" s="105"/>
      <c r="C35" s="26" t="s">
        <v>71</v>
      </c>
      <c r="D35" s="26" t="str">
        <f>VLOOKUP(C35,[1]Cotações!$R:$S,2,0)</f>
        <v>ETH</v>
      </c>
      <c r="E35" s="26"/>
      <c r="F35" s="22">
        <f t="shared" si="2"/>
        <v>0</v>
      </c>
      <c r="G35" s="22">
        <f t="shared" si="2"/>
        <v>0</v>
      </c>
      <c r="H35" s="22">
        <f t="shared" si="2"/>
        <v>0</v>
      </c>
      <c r="I35" s="22">
        <f t="shared" si="2"/>
        <v>0</v>
      </c>
      <c r="J35" s="22">
        <f t="shared" si="2"/>
        <v>0</v>
      </c>
      <c r="K35" s="22">
        <f t="shared" si="2"/>
        <v>7.3125000000000002E-4</v>
      </c>
      <c r="L35" s="22">
        <f t="shared" si="2"/>
        <v>8.9812499999999997E-3</v>
      </c>
      <c r="M35" s="22">
        <f t="shared" si="2"/>
        <v>8.3351250000000002E-2</v>
      </c>
      <c r="N35" s="22">
        <f t="shared" si="2"/>
        <v>8.3351250000000002E-2</v>
      </c>
      <c r="O35" s="22">
        <f t="shared" si="2"/>
        <v>8.3351250000000002E-2</v>
      </c>
      <c r="P35" s="22">
        <f t="shared" si="3"/>
        <v>8.3351250000000002E-2</v>
      </c>
      <c r="Q35" s="22">
        <f t="shared" si="3"/>
        <v>8.3351250000000002E-2</v>
      </c>
      <c r="R35" s="22">
        <f t="shared" si="3"/>
        <v>8.3351250000000002E-2</v>
      </c>
      <c r="S35" s="22">
        <f t="shared" si="3"/>
        <v>8.3351250000000002E-2</v>
      </c>
      <c r="T35" s="22">
        <f t="shared" si="3"/>
        <v>1.1167282376600696E-17</v>
      </c>
      <c r="U35" s="22">
        <f t="shared" si="3"/>
        <v>1.1167282376600696E-17</v>
      </c>
      <c r="V35" s="22">
        <f t="shared" si="3"/>
        <v>1.1167282376600696E-17</v>
      </c>
      <c r="W35" s="22" t="str">
        <f t="shared" si="3"/>
        <v/>
      </c>
      <c r="X35" s="22" t="str">
        <f t="shared" si="3"/>
        <v/>
      </c>
      <c r="Y35" s="22" t="str">
        <f t="shared" si="3"/>
        <v/>
      </c>
      <c r="Z35" s="22" t="str">
        <f t="shared" si="4"/>
        <v/>
      </c>
      <c r="AA35" s="22" t="str">
        <f t="shared" si="4"/>
        <v/>
      </c>
      <c r="AB35" s="22" t="str">
        <f t="shared" si="4"/>
        <v/>
      </c>
      <c r="AC35" s="22" t="str">
        <f t="shared" si="4"/>
        <v/>
      </c>
      <c r="AD35" s="22" t="str">
        <f t="shared" si="4"/>
        <v/>
      </c>
      <c r="AE35" s="22" t="str">
        <f t="shared" si="4"/>
        <v/>
      </c>
      <c r="AF35" s="22" t="str">
        <f t="shared" si="4"/>
        <v/>
      </c>
      <c r="AG35" s="22" t="str">
        <f t="shared" si="4"/>
        <v/>
      </c>
      <c r="AH35" s="22" t="str">
        <f t="shared" si="4"/>
        <v/>
      </c>
      <c r="AI35" s="22" t="str">
        <f t="shared" si="4"/>
        <v/>
      </c>
      <c r="AJ35" s="22" t="str">
        <f t="shared" si="5"/>
        <v/>
      </c>
      <c r="AK35" s="22" t="str">
        <f t="shared" si="5"/>
        <v/>
      </c>
      <c r="AL35" s="22" t="str">
        <f t="shared" si="5"/>
        <v/>
      </c>
      <c r="AM35" s="22" t="str">
        <f t="shared" si="5"/>
        <v/>
      </c>
      <c r="AN35" s="22" t="str">
        <f t="shared" si="5"/>
        <v/>
      </c>
      <c r="AO35" s="22" t="str">
        <f t="shared" si="5"/>
        <v/>
      </c>
      <c r="AP35" s="22" t="str">
        <f t="shared" si="5"/>
        <v/>
      </c>
    </row>
    <row r="36" spans="1:42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</row>
    <row r="37" spans="1:42" x14ac:dyDescent="0.2">
      <c r="A37" s="100" t="s">
        <v>79</v>
      </c>
      <c r="B37" s="101"/>
      <c r="C37" s="25" t="s">
        <v>43</v>
      </c>
      <c r="D37" s="25" t="str">
        <f>VLOOKUP(C37,[1]Cotações!$R:$S,2,0)</f>
        <v>BRL</v>
      </c>
      <c r="E37" s="25"/>
      <c r="F37" s="27" t="str">
        <f t="shared" ref="F37:AP37" si="6">IFERROR((+F31*IF($C37="BRL",1,VLOOKUP($C37,Saldos,MATCH(F$1,$C$1:$AZ$1,0),0)))/F$43,"")</f>
        <v/>
      </c>
      <c r="G37" s="27">
        <f t="shared" si="6"/>
        <v>0.60317730059978225</v>
      </c>
      <c r="H37" s="27">
        <f t="shared" si="6"/>
        <v>0.63207563170603698</v>
      </c>
      <c r="I37" s="27">
        <f t="shared" si="6"/>
        <v>0.5556855843783457</v>
      </c>
      <c r="J37" s="27">
        <f t="shared" si="6"/>
        <v>0.4445040610114861</v>
      </c>
      <c r="K37" s="27">
        <f t="shared" si="6"/>
        <v>0.26559845134728338</v>
      </c>
      <c r="L37" s="27">
        <f t="shared" si="6"/>
        <v>0.92807299442559321</v>
      </c>
      <c r="M37" s="27">
        <f t="shared" si="6"/>
        <v>0.96028074342962433</v>
      </c>
      <c r="N37" s="27">
        <f t="shared" si="6"/>
        <v>0.97800600133725235</v>
      </c>
      <c r="O37" s="27">
        <f t="shared" si="6"/>
        <v>0.9567802718968117</v>
      </c>
      <c r="P37" s="27">
        <f t="shared" si="6"/>
        <v>0.97676293714819462</v>
      </c>
      <c r="Q37" s="27">
        <f t="shared" si="6"/>
        <v>0.98681679201423034</v>
      </c>
      <c r="R37" s="27">
        <f t="shared" si="6"/>
        <v>0.98011114276030531</v>
      </c>
      <c r="S37" s="27">
        <f t="shared" si="6"/>
        <v>0.97334080638186948</v>
      </c>
      <c r="T37" s="27">
        <f t="shared" si="6"/>
        <v>0.964221427237267</v>
      </c>
      <c r="U37" s="27">
        <f t="shared" si="6"/>
        <v>0.99766227728677148</v>
      </c>
      <c r="V37" s="27">
        <f t="shared" si="6"/>
        <v>0.99762002864599464</v>
      </c>
      <c r="W37" s="27" t="str">
        <f t="shared" si="6"/>
        <v/>
      </c>
      <c r="X37" s="27" t="str">
        <f t="shared" si="6"/>
        <v/>
      </c>
      <c r="Y37" s="27" t="str">
        <f t="shared" si="6"/>
        <v/>
      </c>
      <c r="Z37" s="27" t="str">
        <f t="shared" si="6"/>
        <v/>
      </c>
      <c r="AA37" s="27" t="str">
        <f t="shared" si="6"/>
        <v/>
      </c>
      <c r="AB37" s="27" t="str">
        <f t="shared" si="6"/>
        <v/>
      </c>
      <c r="AC37" s="27" t="str">
        <f t="shared" si="6"/>
        <v/>
      </c>
      <c r="AD37" s="27" t="str">
        <f t="shared" si="6"/>
        <v/>
      </c>
      <c r="AE37" s="27" t="str">
        <f t="shared" si="6"/>
        <v/>
      </c>
      <c r="AF37" s="27" t="str">
        <f t="shared" si="6"/>
        <v/>
      </c>
      <c r="AG37" s="27" t="str">
        <f t="shared" si="6"/>
        <v/>
      </c>
      <c r="AH37" s="27" t="str">
        <f t="shared" si="6"/>
        <v/>
      </c>
      <c r="AI37" s="27" t="str">
        <f t="shared" si="6"/>
        <v/>
      </c>
      <c r="AJ37" s="27" t="str">
        <f t="shared" si="6"/>
        <v/>
      </c>
      <c r="AK37" s="27" t="str">
        <f t="shared" si="6"/>
        <v/>
      </c>
      <c r="AL37" s="27" t="str">
        <f t="shared" si="6"/>
        <v/>
      </c>
      <c r="AM37" s="27" t="str">
        <f t="shared" si="6"/>
        <v/>
      </c>
      <c r="AN37" s="27" t="str">
        <f t="shared" si="6"/>
        <v/>
      </c>
      <c r="AO37" s="27" t="str">
        <f t="shared" si="6"/>
        <v/>
      </c>
      <c r="AP37" s="27" t="str">
        <f t="shared" si="6"/>
        <v/>
      </c>
    </row>
    <row r="38" spans="1:42" x14ac:dyDescent="0.2">
      <c r="A38" s="102"/>
      <c r="B38" s="103"/>
      <c r="C38" s="25" t="s">
        <v>58</v>
      </c>
      <c r="D38" s="25" t="str">
        <f>VLOOKUP(C38,[1]Cotações!$R:$S,2,0)</f>
        <v>ETH</v>
      </c>
      <c r="E38" s="25"/>
      <c r="F38" s="27" t="str">
        <f t="shared" ref="F38:AP38" si="7">IFERROR((+F32*IF($C38="BRL",1,VLOOKUP($C38,Saldos,MATCH(F$1,$C$1:$AZ$1,0),0)))/F$43,"")</f>
        <v/>
      </c>
      <c r="G38" s="27">
        <f t="shared" si="7"/>
        <v>0.3968226994002178</v>
      </c>
      <c r="H38" s="27">
        <f t="shared" si="7"/>
        <v>2.6077833541885136E-2</v>
      </c>
      <c r="I38" s="27">
        <f t="shared" si="7"/>
        <v>7.8225398276596331E-2</v>
      </c>
      <c r="J38" s="27">
        <f t="shared" si="7"/>
        <v>4.7242556903076605E-2</v>
      </c>
      <c r="K38" s="27">
        <f t="shared" si="7"/>
        <v>3.5021931423672159E-2</v>
      </c>
      <c r="L38" s="27">
        <f t="shared" si="7"/>
        <v>7.1798031094279527E-2</v>
      </c>
      <c r="M38" s="27">
        <f t="shared" si="7"/>
        <v>3.8961400325953292E-2</v>
      </c>
      <c r="N38" s="27">
        <f t="shared" si="7"/>
        <v>2.1142496982085313E-2</v>
      </c>
      <c r="O38" s="27">
        <f t="shared" si="7"/>
        <v>4.1977613660691006E-2</v>
      </c>
      <c r="P38" s="27">
        <f t="shared" si="7"/>
        <v>2.1227916145237009E-2</v>
      </c>
      <c r="Q38" s="27">
        <f t="shared" si="7"/>
        <v>9.4451250645881044E-3</v>
      </c>
      <c r="R38" s="27">
        <f t="shared" si="7"/>
        <v>1.4867977807562889E-2</v>
      </c>
      <c r="S38" s="27">
        <f t="shared" si="7"/>
        <v>1.9811205404947931E-2</v>
      </c>
      <c r="T38" s="27">
        <f t="shared" si="7"/>
        <v>3.3534763039236602E-2</v>
      </c>
      <c r="U38" s="27">
        <f t="shared" si="7"/>
        <v>2.5286508255034346E-3</v>
      </c>
      <c r="V38" s="27">
        <f t="shared" si="7"/>
        <v>2.5809892247715305E-3</v>
      </c>
      <c r="W38" s="27" t="str">
        <f t="shared" si="7"/>
        <v/>
      </c>
      <c r="X38" s="27" t="str">
        <f t="shared" si="7"/>
        <v/>
      </c>
      <c r="Y38" s="27" t="str">
        <f t="shared" si="7"/>
        <v/>
      </c>
      <c r="Z38" s="27" t="str">
        <f t="shared" si="7"/>
        <v/>
      </c>
      <c r="AA38" s="27" t="str">
        <f t="shared" si="7"/>
        <v/>
      </c>
      <c r="AB38" s="27" t="str">
        <f t="shared" si="7"/>
        <v/>
      </c>
      <c r="AC38" s="27" t="str">
        <f t="shared" si="7"/>
        <v/>
      </c>
      <c r="AD38" s="27" t="str">
        <f t="shared" si="7"/>
        <v/>
      </c>
      <c r="AE38" s="27" t="str">
        <f t="shared" si="7"/>
        <v/>
      </c>
      <c r="AF38" s="27" t="str">
        <f t="shared" si="7"/>
        <v/>
      </c>
      <c r="AG38" s="27" t="str">
        <f t="shared" si="7"/>
        <v/>
      </c>
      <c r="AH38" s="27" t="str">
        <f t="shared" si="7"/>
        <v/>
      </c>
      <c r="AI38" s="27" t="str">
        <f t="shared" si="7"/>
        <v/>
      </c>
      <c r="AJ38" s="27" t="str">
        <f t="shared" si="7"/>
        <v/>
      </c>
      <c r="AK38" s="27" t="str">
        <f t="shared" si="7"/>
        <v/>
      </c>
      <c r="AL38" s="27" t="str">
        <f t="shared" si="7"/>
        <v/>
      </c>
      <c r="AM38" s="27" t="str">
        <f t="shared" si="7"/>
        <v/>
      </c>
      <c r="AN38" s="27" t="str">
        <f t="shared" si="7"/>
        <v/>
      </c>
      <c r="AO38" s="27" t="str">
        <f t="shared" si="7"/>
        <v/>
      </c>
      <c r="AP38" s="27" t="str">
        <f t="shared" si="7"/>
        <v/>
      </c>
    </row>
    <row r="39" spans="1:42" x14ac:dyDescent="0.2">
      <c r="A39" s="102"/>
      <c r="B39" s="103"/>
      <c r="C39" s="25" t="s">
        <v>73</v>
      </c>
      <c r="D39" s="25" t="str">
        <f>VLOOKUP(C39,[1]Cotações!$R:$S,2,0)</f>
        <v>USD</v>
      </c>
      <c r="E39" s="25"/>
      <c r="F39" s="27" t="str">
        <f t="shared" ref="F39:AP39" si="8">IFERROR((+F33*IF($C39="BRL",1,VLOOKUP($C39,Saldos,MATCH(F$1,$C$1:$AZ$1,0),0)))/F$43,"")</f>
        <v/>
      </c>
      <c r="G39" s="27">
        <f t="shared" si="8"/>
        <v>0</v>
      </c>
      <c r="H39" s="27">
        <f t="shared" si="8"/>
        <v>0.34184653475207782</v>
      </c>
      <c r="I39" s="27">
        <f t="shared" si="8"/>
        <v>0.36608901734505794</v>
      </c>
      <c r="J39" s="27">
        <f t="shared" si="8"/>
        <v>0.50825338208543736</v>
      </c>
      <c r="K39" s="27">
        <f t="shared" si="8"/>
        <v>0.69937462649414772</v>
      </c>
      <c r="L39" s="27">
        <f t="shared" si="8"/>
        <v>0</v>
      </c>
      <c r="M39" s="27">
        <f t="shared" si="8"/>
        <v>0</v>
      </c>
      <c r="N39" s="27">
        <f t="shared" si="8"/>
        <v>0</v>
      </c>
      <c r="O39" s="27">
        <f t="shared" si="8"/>
        <v>0</v>
      </c>
      <c r="P39" s="27">
        <f t="shared" si="8"/>
        <v>0</v>
      </c>
      <c r="Q39" s="27">
        <f t="shared" si="8"/>
        <v>2.4097264220624588E-3</v>
      </c>
      <c r="R39" s="27">
        <f t="shared" si="8"/>
        <v>2.8239830818198239E-3</v>
      </c>
      <c r="S39" s="27">
        <f t="shared" si="8"/>
        <v>3.71022479310291E-3</v>
      </c>
      <c r="T39" s="27">
        <f t="shared" si="8"/>
        <v>0</v>
      </c>
      <c r="U39" s="27">
        <f t="shared" si="8"/>
        <v>0</v>
      </c>
      <c r="V39" s="27">
        <f t="shared" si="8"/>
        <v>0</v>
      </c>
      <c r="W39" s="27" t="str">
        <f t="shared" si="8"/>
        <v/>
      </c>
      <c r="X39" s="27" t="str">
        <f t="shared" si="8"/>
        <v/>
      </c>
      <c r="Y39" s="27" t="str">
        <f t="shared" si="8"/>
        <v/>
      </c>
      <c r="Z39" s="27" t="str">
        <f t="shared" si="8"/>
        <v/>
      </c>
      <c r="AA39" s="27" t="str">
        <f t="shared" si="8"/>
        <v/>
      </c>
      <c r="AB39" s="27" t="str">
        <f t="shared" si="8"/>
        <v/>
      </c>
      <c r="AC39" s="27" t="str">
        <f t="shared" si="8"/>
        <v/>
      </c>
      <c r="AD39" s="27" t="str">
        <f t="shared" si="8"/>
        <v/>
      </c>
      <c r="AE39" s="27" t="str">
        <f t="shared" si="8"/>
        <v/>
      </c>
      <c r="AF39" s="27" t="str">
        <f t="shared" si="8"/>
        <v/>
      </c>
      <c r="AG39" s="27" t="str">
        <f t="shared" si="8"/>
        <v/>
      </c>
      <c r="AH39" s="27" t="str">
        <f t="shared" si="8"/>
        <v/>
      </c>
      <c r="AI39" s="27" t="str">
        <f t="shared" si="8"/>
        <v/>
      </c>
      <c r="AJ39" s="27" t="str">
        <f t="shared" si="8"/>
        <v/>
      </c>
      <c r="AK39" s="27" t="str">
        <f t="shared" si="8"/>
        <v/>
      </c>
      <c r="AL39" s="27" t="str">
        <f t="shared" si="8"/>
        <v/>
      </c>
      <c r="AM39" s="27" t="str">
        <f t="shared" si="8"/>
        <v/>
      </c>
      <c r="AN39" s="27" t="str">
        <f t="shared" si="8"/>
        <v/>
      </c>
      <c r="AO39" s="27" t="str">
        <f t="shared" si="8"/>
        <v/>
      </c>
      <c r="AP39" s="27" t="str">
        <f t="shared" si="8"/>
        <v/>
      </c>
    </row>
    <row r="40" spans="1:42" x14ac:dyDescent="0.2">
      <c r="A40" s="102"/>
      <c r="B40" s="103"/>
      <c r="C40" s="26" t="s">
        <v>72</v>
      </c>
      <c r="D40" s="26" t="str">
        <f>VLOOKUP(C40,[1]Cotações!$R:$S,2,0)</f>
        <v>MATIC</v>
      </c>
      <c r="E40" s="26"/>
      <c r="F40" s="27" t="str">
        <f t="shared" ref="F40:AP40" si="9">IFERROR((+F34*IF($C40="BRL",1,VLOOKUP($C40,Saldos,MATCH(F$1,$C$1:$AZ$1,0),0)))/F$43,"")</f>
        <v/>
      </c>
      <c r="G40" s="27">
        <f t="shared" si="9"/>
        <v>0</v>
      </c>
      <c r="H40" s="27">
        <f t="shared" si="9"/>
        <v>0</v>
      </c>
      <c r="I40" s="27">
        <f t="shared" si="9"/>
        <v>0</v>
      </c>
      <c r="J40" s="27">
        <f t="shared" si="9"/>
        <v>0</v>
      </c>
      <c r="K40" s="27">
        <f t="shared" si="9"/>
        <v>0</v>
      </c>
      <c r="L40" s="27">
        <f t="shared" si="9"/>
        <v>0</v>
      </c>
      <c r="M40" s="27">
        <f t="shared" si="9"/>
        <v>0</v>
      </c>
      <c r="N40" s="27">
        <f t="shared" si="9"/>
        <v>0</v>
      </c>
      <c r="O40" s="27">
        <f t="shared" si="9"/>
        <v>3.1359008930739268E-5</v>
      </c>
      <c r="P40" s="27">
        <f t="shared" si="9"/>
        <v>1.1879774840931989E-3</v>
      </c>
      <c r="Q40" s="27">
        <f t="shared" si="9"/>
        <v>7.4031912332604601E-4</v>
      </c>
      <c r="R40" s="27">
        <f t="shared" si="9"/>
        <v>1.2709463637961271E-3</v>
      </c>
      <c r="S40" s="27">
        <f t="shared" si="9"/>
        <v>1.9039405562007519E-3</v>
      </c>
      <c r="T40" s="27">
        <f t="shared" si="9"/>
        <v>2.2438097234964444E-3</v>
      </c>
      <c r="U40" s="27">
        <f t="shared" si="9"/>
        <v>-1.9092811227494269E-4</v>
      </c>
      <c r="V40" s="27">
        <f t="shared" si="9"/>
        <v>-2.0101787076616889E-4</v>
      </c>
      <c r="W40" s="27" t="str">
        <f t="shared" si="9"/>
        <v/>
      </c>
      <c r="X40" s="27" t="str">
        <f t="shared" si="9"/>
        <v/>
      </c>
      <c r="Y40" s="27" t="str">
        <f t="shared" si="9"/>
        <v/>
      </c>
      <c r="Z40" s="27" t="str">
        <f t="shared" si="9"/>
        <v/>
      </c>
      <c r="AA40" s="27" t="str">
        <f t="shared" si="9"/>
        <v/>
      </c>
      <c r="AB40" s="27" t="str">
        <f t="shared" si="9"/>
        <v/>
      </c>
      <c r="AC40" s="27" t="str">
        <f t="shared" si="9"/>
        <v/>
      </c>
      <c r="AD40" s="27" t="str">
        <f t="shared" si="9"/>
        <v/>
      </c>
      <c r="AE40" s="27" t="str">
        <f t="shared" si="9"/>
        <v/>
      </c>
      <c r="AF40" s="27" t="str">
        <f t="shared" si="9"/>
        <v/>
      </c>
      <c r="AG40" s="27" t="str">
        <f t="shared" si="9"/>
        <v/>
      </c>
      <c r="AH40" s="27" t="str">
        <f t="shared" si="9"/>
        <v/>
      </c>
      <c r="AI40" s="27" t="str">
        <f t="shared" si="9"/>
        <v/>
      </c>
      <c r="AJ40" s="27" t="str">
        <f t="shared" si="9"/>
        <v/>
      </c>
      <c r="AK40" s="27" t="str">
        <f t="shared" si="9"/>
        <v/>
      </c>
      <c r="AL40" s="27" t="str">
        <f t="shared" si="9"/>
        <v/>
      </c>
      <c r="AM40" s="27" t="str">
        <f t="shared" si="9"/>
        <v/>
      </c>
      <c r="AN40" s="27" t="str">
        <f t="shared" si="9"/>
        <v/>
      </c>
      <c r="AO40" s="27" t="str">
        <f t="shared" si="9"/>
        <v/>
      </c>
      <c r="AP40" s="27" t="str">
        <f t="shared" si="9"/>
        <v/>
      </c>
    </row>
    <row r="41" spans="1:42" x14ac:dyDescent="0.2">
      <c r="A41" s="104"/>
      <c r="B41" s="105"/>
      <c r="C41" s="26" t="s">
        <v>71</v>
      </c>
      <c r="D41" s="26" t="str">
        <f>VLOOKUP(C41,[1]Cotações!$R:$S,2,0)</f>
        <v>ETH</v>
      </c>
      <c r="E41" s="26"/>
      <c r="F41" s="27" t="str">
        <f t="shared" ref="F41:AP41" si="10">IFERROR((+F35*IF($C41="BRL",1,VLOOKUP($C41,Saldos,MATCH(F$1,$C$1:$AZ$1,0),0)))/F$43,"")</f>
        <v/>
      </c>
      <c r="G41" s="27">
        <f t="shared" si="10"/>
        <v>0</v>
      </c>
      <c r="H41" s="27">
        <f t="shared" si="10"/>
        <v>0</v>
      </c>
      <c r="I41" s="27">
        <f t="shared" si="10"/>
        <v>0</v>
      </c>
      <c r="J41" s="27">
        <f t="shared" si="10"/>
        <v>0</v>
      </c>
      <c r="K41" s="27">
        <f t="shared" si="10"/>
        <v>4.9907348966699021E-6</v>
      </c>
      <c r="L41" s="27">
        <f t="shared" si="10"/>
        <v>1.2897448012742245E-4</v>
      </c>
      <c r="M41" s="27">
        <f t="shared" si="10"/>
        <v>7.5785624442224612E-4</v>
      </c>
      <c r="N41" s="27">
        <f t="shared" si="10"/>
        <v>8.5150168066233406E-4</v>
      </c>
      <c r="O41" s="27">
        <f t="shared" si="10"/>
        <v>1.210755433566438E-3</v>
      </c>
      <c r="P41" s="27">
        <f t="shared" si="10"/>
        <v>8.2116922247502772E-4</v>
      </c>
      <c r="Q41" s="27">
        <f t="shared" si="10"/>
        <v>5.8803737579301164E-4</v>
      </c>
      <c r="R41" s="27">
        <f t="shared" si="10"/>
        <v>9.259499865158392E-4</v>
      </c>
      <c r="S41" s="27">
        <f t="shared" si="10"/>
        <v>1.2338228638789684E-3</v>
      </c>
      <c r="T41" s="27">
        <f t="shared" si="10"/>
        <v>2.7314720634858308E-19</v>
      </c>
      <c r="U41" s="27">
        <f t="shared" si="10"/>
        <v>2.1805551166109908E-20</v>
      </c>
      <c r="V41" s="27">
        <f t="shared" si="10"/>
        <v>2.2620864722257969E-20</v>
      </c>
      <c r="W41" s="27" t="str">
        <f t="shared" si="10"/>
        <v/>
      </c>
      <c r="X41" s="27" t="str">
        <f t="shared" si="10"/>
        <v/>
      </c>
      <c r="Y41" s="27" t="str">
        <f t="shared" si="10"/>
        <v/>
      </c>
      <c r="Z41" s="27" t="str">
        <f t="shared" si="10"/>
        <v/>
      </c>
      <c r="AA41" s="27" t="str">
        <f t="shared" si="10"/>
        <v/>
      </c>
      <c r="AB41" s="27" t="str">
        <f t="shared" si="10"/>
        <v/>
      </c>
      <c r="AC41" s="27" t="str">
        <f t="shared" si="10"/>
        <v/>
      </c>
      <c r="AD41" s="27" t="str">
        <f t="shared" si="10"/>
        <v/>
      </c>
      <c r="AE41" s="27" t="str">
        <f t="shared" si="10"/>
        <v/>
      </c>
      <c r="AF41" s="27" t="str">
        <f t="shared" si="10"/>
        <v/>
      </c>
      <c r="AG41" s="27" t="str">
        <f t="shared" si="10"/>
        <v/>
      </c>
      <c r="AH41" s="27" t="str">
        <f t="shared" si="10"/>
        <v/>
      </c>
      <c r="AI41" s="27" t="str">
        <f t="shared" si="10"/>
        <v/>
      </c>
      <c r="AJ41" s="27" t="str">
        <f t="shared" si="10"/>
        <v/>
      </c>
      <c r="AK41" s="27" t="str">
        <f t="shared" si="10"/>
        <v/>
      </c>
      <c r="AL41" s="27" t="str">
        <f t="shared" si="10"/>
        <v/>
      </c>
      <c r="AM41" s="27" t="str">
        <f t="shared" si="10"/>
        <v/>
      </c>
      <c r="AN41" s="27" t="str">
        <f t="shared" si="10"/>
        <v/>
      </c>
      <c r="AO41" s="27" t="str">
        <f t="shared" si="10"/>
        <v/>
      </c>
      <c r="AP41" s="27" t="str">
        <f t="shared" si="10"/>
        <v/>
      </c>
    </row>
    <row r="42" spans="1:42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</row>
    <row r="43" spans="1:42" x14ac:dyDescent="0.2">
      <c r="A43" s="99" t="s">
        <v>80</v>
      </c>
      <c r="B43" s="96"/>
      <c r="C43" s="28" t="s">
        <v>43</v>
      </c>
      <c r="D43" s="28" t="str">
        <f>VLOOKUP(C43,[1]Cotações!$R:$S,2,0)</f>
        <v>BRL</v>
      </c>
      <c r="E43" s="28"/>
      <c r="F43" s="29">
        <f t="shared" ref="F43:AP43" si="11">IF(EOMONTH(DataD0,0)&lt;F$1,"",F31+F32*F26+F33*F27+F34*F28+F35*F29)</f>
        <v>0</v>
      </c>
      <c r="G43" s="29">
        <f t="shared" si="11"/>
        <v>30771.582388037066</v>
      </c>
      <c r="H43" s="29">
        <f t="shared" si="11"/>
        <v>1560520.1822726417</v>
      </c>
      <c r="I43" s="29">
        <f t="shared" si="11"/>
        <v>1514544.0581143072</v>
      </c>
      <c r="J43" s="29">
        <f t="shared" si="11"/>
        <v>1026166.1703653443</v>
      </c>
      <c r="K43" s="29">
        <f t="shared" si="11"/>
        <v>825654.88950560091</v>
      </c>
      <c r="L43" s="29">
        <f t="shared" si="11"/>
        <v>611415.31259747641</v>
      </c>
      <c r="M43" s="29">
        <f t="shared" si="11"/>
        <v>881836.76054528728</v>
      </c>
      <c r="N43" s="29">
        <f t="shared" si="11"/>
        <v>700005.36710809148</v>
      </c>
      <c r="O43" s="29">
        <f t="shared" si="11"/>
        <v>564068.92559570388</v>
      </c>
      <c r="P43" s="29">
        <f t="shared" si="11"/>
        <v>688390.31911177479</v>
      </c>
      <c r="Q43" s="29">
        <f t="shared" si="11"/>
        <v>905096.56628048175</v>
      </c>
      <c r="R43" s="29">
        <f t="shared" si="11"/>
        <v>730493.32750530285</v>
      </c>
      <c r="S43" s="29">
        <f t="shared" si="11"/>
        <v>570681.1081565551</v>
      </c>
      <c r="T43" s="29">
        <f t="shared" si="11"/>
        <v>382368.57176715368</v>
      </c>
      <c r="U43" s="29">
        <f t="shared" si="11"/>
        <v>4836579.7122476613</v>
      </c>
      <c r="V43" s="29">
        <f t="shared" si="11"/>
        <v>4822484.9460266661</v>
      </c>
      <c r="W43" s="29" t="str">
        <f t="shared" si="11"/>
        <v/>
      </c>
      <c r="X43" s="29" t="str">
        <f t="shared" si="11"/>
        <v/>
      </c>
      <c r="Y43" s="29" t="str">
        <f t="shared" si="11"/>
        <v/>
      </c>
      <c r="Z43" s="29" t="str">
        <f t="shared" si="11"/>
        <v/>
      </c>
      <c r="AA43" s="29" t="str">
        <f t="shared" si="11"/>
        <v/>
      </c>
      <c r="AB43" s="29" t="str">
        <f t="shared" si="11"/>
        <v/>
      </c>
      <c r="AC43" s="29" t="str">
        <f t="shared" si="11"/>
        <v/>
      </c>
      <c r="AD43" s="29" t="str">
        <f t="shared" si="11"/>
        <v/>
      </c>
      <c r="AE43" s="29" t="str">
        <f t="shared" si="11"/>
        <v/>
      </c>
      <c r="AF43" s="29" t="str">
        <f t="shared" si="11"/>
        <v/>
      </c>
      <c r="AG43" s="29" t="str">
        <f t="shared" si="11"/>
        <v/>
      </c>
      <c r="AH43" s="29" t="str">
        <f t="shared" si="11"/>
        <v/>
      </c>
      <c r="AI43" s="29" t="str">
        <f t="shared" si="11"/>
        <v/>
      </c>
      <c r="AJ43" s="29" t="str">
        <f t="shared" si="11"/>
        <v/>
      </c>
      <c r="AK43" s="29" t="str">
        <f t="shared" si="11"/>
        <v/>
      </c>
      <c r="AL43" s="29" t="str">
        <f t="shared" si="11"/>
        <v/>
      </c>
      <c r="AM43" s="29" t="str">
        <f t="shared" si="11"/>
        <v/>
      </c>
      <c r="AN43" s="29" t="str">
        <f t="shared" si="11"/>
        <v/>
      </c>
      <c r="AO43" s="29" t="str">
        <f t="shared" si="11"/>
        <v/>
      </c>
      <c r="AP43" s="29" t="str">
        <f t="shared" si="11"/>
        <v/>
      </c>
    </row>
    <row r="46" spans="1:42" x14ac:dyDescent="0.2">
      <c r="C46" s="30" t="s">
        <v>81</v>
      </c>
      <c r="D46" s="30"/>
      <c r="E46" s="30"/>
      <c r="F46" s="30"/>
      <c r="G46" s="31"/>
      <c r="H46" s="31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</row>
    <row r="47" spans="1:42" x14ac:dyDescent="0.2">
      <c r="C47" s="4" t="s">
        <v>82</v>
      </c>
      <c r="D47" s="6" t="s">
        <v>83</v>
      </c>
      <c r="E47" s="6" t="s">
        <v>84</v>
      </c>
      <c r="F47" s="6" t="s">
        <v>40</v>
      </c>
      <c r="G47" s="6" t="s">
        <v>85</v>
      </c>
    </row>
    <row r="48" spans="1:42" x14ac:dyDescent="0.2">
      <c r="C48" s="33" t="s">
        <v>43</v>
      </c>
      <c r="D48" s="34">
        <f>IF($C48="BRL",1,VLOOKUP($C48,Saldo2,MATCH(EOMONTH(DataD0,0),$D$1:$AZ$1,0),0))</f>
        <v>1</v>
      </c>
      <c r="E48" s="34">
        <f>VLOOKUP($C48,Saldo3,MATCH(EOMONTH(DataD0,0),$D$1:$AZ$1,0),0)</f>
        <v>4811007.57</v>
      </c>
      <c r="F48" s="35">
        <f>+D48*E48</f>
        <v>4811007.57</v>
      </c>
      <c r="G48" s="36">
        <f>+F48/$F$52</f>
        <v>0.99762002864599464</v>
      </c>
    </row>
    <row r="49" spans="3:7" x14ac:dyDescent="0.2">
      <c r="C49" s="33" t="s">
        <v>86</v>
      </c>
      <c r="D49" s="34">
        <f>IF($C49="BRL",1,VLOOKUP($C49,Saldo2,MATCH(EOMONTH(DataD0,0),$D$1:$AZ$1,0),0))</f>
        <v>5.0150451354062184</v>
      </c>
      <c r="E49" s="34">
        <f>VLOOKUP($C49,Saldo3,MATCH(EOMONTH(DataD0,0),$D$1:$AZ$1,0),0)</f>
        <v>0</v>
      </c>
      <c r="F49" s="35">
        <f>+D49*E49</f>
        <v>0</v>
      </c>
      <c r="G49" s="36">
        <f>+F49/$F$52</f>
        <v>0</v>
      </c>
    </row>
    <row r="50" spans="3:7" x14ac:dyDescent="0.2">
      <c r="C50" s="33" t="s">
        <v>72</v>
      </c>
      <c r="D50" s="34">
        <f>IF($C50="BRL",1,VLOOKUP($C50,Saldo2,MATCH(EOMONTH(DataD0,0),$D$1:$AZ$1,0),0))</f>
        <v>5.0902708124373106</v>
      </c>
      <c r="E50" s="34">
        <f>VLOOKUP($C50,Saldo3,MATCH(EOMONTH(DataD0,0),$D$1:$AZ$1,0),0)</f>
        <v>-190.44284506112848</v>
      </c>
      <c r="F50" s="35">
        <f>+D50*E50</f>
        <v>-969.40565565218333</v>
      </c>
      <c r="G50" s="36">
        <f>+F50/$F$52</f>
        <v>-2.0101787076616889E-4</v>
      </c>
    </row>
    <row r="51" spans="3:7" x14ac:dyDescent="0.2">
      <c r="C51" s="33" t="s">
        <v>58</v>
      </c>
      <c r="D51" s="34">
        <f>IF($C51="BRL",1,VLOOKUP($C51,Saldo2,MATCH(EOMONTH(DataD0,0),$D$1:$AZ$1,0),0))</f>
        <v>9569.0070210631893</v>
      </c>
      <c r="E51" s="34">
        <f>VLOOKUP($C51,Saldo3,MATCH(EOMONTH(DataD0,0),$D$1:$AZ$1,0),0)</f>
        <v>1.3007391106433539</v>
      </c>
      <c r="F51" s="35">
        <f>+D51*E51</f>
        <v>12446.781682317742</v>
      </c>
      <c r="G51" s="36">
        <f>+F51/$F$52</f>
        <v>2.5809892247715305E-3</v>
      </c>
    </row>
    <row r="52" spans="3:7" x14ac:dyDescent="0.2">
      <c r="C52" s="37" t="s">
        <v>87</v>
      </c>
      <c r="D52" s="37"/>
      <c r="E52" s="37"/>
      <c r="F52" s="38">
        <f>INDEX($A$1:$AZ$43,MATCH("Saldo Total",$A:$A,0),MATCH(EOMONTH(DataD0,0),$A$1:$AZ$1,0))</f>
        <v>4822484.9460266661</v>
      </c>
      <c r="G52" s="36">
        <f>+F52/$F$52</f>
        <v>1</v>
      </c>
    </row>
  </sheetData>
  <mergeCells count="7">
    <mergeCell ref="A26:B26"/>
    <mergeCell ref="A29:B29"/>
    <mergeCell ref="A43:B43"/>
    <mergeCell ref="A37:B41"/>
    <mergeCell ref="A28:B28"/>
    <mergeCell ref="A31:B35"/>
    <mergeCell ref="A27:B27"/>
  </mergeCells>
  <conditionalFormatting sqref="F37:AP41">
    <cfRule type="cellIs" dxfId="17" priority="8" operator="greaterThan">
      <formula>0.03</formula>
    </cfRule>
  </conditionalFormatting>
  <conditionalFormatting sqref="G49:G51">
    <cfRule type="cellIs" dxfId="16" priority="7" operator="greaterThan">
      <formula>0.05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25"/>
  <sheetViews>
    <sheetView workbookViewId="0">
      <selection activeCell="R27" sqref="R27"/>
    </sheetView>
  </sheetViews>
  <sheetFormatPr baseColWidth="10" defaultColWidth="12.5" defaultRowHeight="16" x14ac:dyDescent="0.2"/>
  <cols>
    <col min="1" max="1" width="39.5" customWidth="1"/>
    <col min="2" max="2" width="13.5" customWidth="1"/>
    <col min="3" max="18" width="12.5" customWidth="1"/>
  </cols>
  <sheetData>
    <row r="1" spans="1:31" ht="15.75" customHeight="1" x14ac:dyDescent="0.2">
      <c r="A1" s="39">
        <f>DataD0</f>
        <v>45051</v>
      </c>
      <c r="B1" s="5" t="s">
        <v>38</v>
      </c>
      <c r="C1" s="7">
        <v>44592</v>
      </c>
      <c r="D1" s="7">
        <v>44620</v>
      </c>
      <c r="E1" s="7">
        <v>44651</v>
      </c>
      <c r="F1" s="7">
        <v>44681</v>
      </c>
      <c r="G1" s="7">
        <v>44712</v>
      </c>
      <c r="H1" s="7">
        <v>44742</v>
      </c>
      <c r="I1" s="7">
        <v>44773</v>
      </c>
      <c r="J1" s="7">
        <v>44804</v>
      </c>
      <c r="K1" s="7">
        <v>44834</v>
      </c>
      <c r="L1" s="7">
        <v>44865</v>
      </c>
      <c r="M1" s="7">
        <v>44895</v>
      </c>
      <c r="N1" s="7">
        <v>44926</v>
      </c>
      <c r="O1" s="7">
        <v>44957</v>
      </c>
      <c r="P1" s="7">
        <v>44985</v>
      </c>
      <c r="Q1" s="7">
        <v>45016</v>
      </c>
      <c r="R1" s="7">
        <v>45046</v>
      </c>
      <c r="S1" s="7">
        <v>45077</v>
      </c>
      <c r="T1" s="7">
        <v>45107</v>
      </c>
      <c r="U1" s="7">
        <f t="shared" ref="U1:AD1" si="0">EOMONTH(T1,1)</f>
        <v>45138</v>
      </c>
      <c r="V1" s="7">
        <f t="shared" si="0"/>
        <v>45169</v>
      </c>
      <c r="W1" s="7">
        <f t="shared" si="0"/>
        <v>45199</v>
      </c>
      <c r="X1" s="7">
        <f t="shared" si="0"/>
        <v>45230</v>
      </c>
      <c r="Y1" s="7">
        <f t="shared" si="0"/>
        <v>45260</v>
      </c>
      <c r="Z1" s="7">
        <f t="shared" si="0"/>
        <v>45291</v>
      </c>
      <c r="AA1" s="7">
        <f t="shared" si="0"/>
        <v>45322</v>
      </c>
      <c r="AB1" s="7">
        <f t="shared" si="0"/>
        <v>45351</v>
      </c>
      <c r="AC1" s="7">
        <f t="shared" si="0"/>
        <v>45382</v>
      </c>
      <c r="AD1" s="7">
        <f t="shared" si="0"/>
        <v>45412</v>
      </c>
      <c r="AE1" s="7">
        <v>45443</v>
      </c>
    </row>
    <row r="2" spans="1:31" ht="6" customHeight="1" x14ac:dyDescent="0.2">
      <c r="A2" s="12"/>
      <c r="B2" s="13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ht="15.75" customHeight="1" x14ac:dyDescent="0.2">
      <c r="A3" s="40" t="s">
        <v>88</v>
      </c>
      <c r="B3" s="41" t="s">
        <v>43</v>
      </c>
      <c r="C3" s="42">
        <f>IF(EOMONTH(DataD0,0)&lt;C$1,"",INDEX(Saldos!$A:$AZ,MATCH("Saldo Total",Saldos!$A:$A,0),MATCH(C$1,Saldos!$A$1:$AZ$1,0)))</f>
        <v>0</v>
      </c>
      <c r="D3" s="42">
        <f>IF(EOMONTH(DataD0,0)&lt;D$1,"",INDEX(Saldos!$A:$AZ,MATCH("Saldo Total",Saldos!$A:$A,0),MATCH(D$1,Saldos!$A$1:$AZ$1,0)))</f>
        <v>30771.582388037066</v>
      </c>
      <c r="E3" s="42">
        <f>IF(EOMONTH(DataD0,0)&lt;E$1,"",INDEX(Saldos!$A:$AZ,MATCH("Saldo Total",Saldos!$A:$A,0),MATCH(E$1,Saldos!$A$1:$AZ$1,0)))</f>
        <v>1560520.1822726417</v>
      </c>
      <c r="F3" s="42">
        <f>IF(EOMONTH(DataD0,0)&lt;F$1,"",INDEX(Saldos!$A:$AZ,MATCH("Saldo Total",Saldos!$A:$A,0),MATCH(F$1,Saldos!$A$1:$AZ$1,0)))</f>
        <v>1514544.0581143072</v>
      </c>
      <c r="G3" s="42">
        <f>IF(EOMONTH(DataD0,0)&lt;G$1,"",INDEX(Saldos!$A:$AZ,MATCH("Saldo Total",Saldos!$A:$A,0),MATCH(G$1,Saldos!$A$1:$AZ$1,0)))</f>
        <v>1026166.1703653443</v>
      </c>
      <c r="H3" s="42">
        <f>IF(EOMONTH(DataD0,0)&lt;H$1,"",INDEX(Saldos!$A:$AZ,MATCH("Saldo Total",Saldos!$A:$A,0),MATCH(H$1,Saldos!$A$1:$AZ$1,0)))</f>
        <v>825654.88950560091</v>
      </c>
      <c r="I3" s="42">
        <f>IF(EOMONTH(DataD0,0)&lt;I$1,"",INDEX(Saldos!$A:$AZ,MATCH("Saldo Total",Saldos!$A:$A,0),MATCH(I$1,Saldos!$A$1:$AZ$1,0)))</f>
        <v>611415.31259747641</v>
      </c>
      <c r="J3" s="42">
        <f>IF(EOMONTH(DataD0,0)&lt;J$1,"",INDEX(Saldos!$A:$AZ,MATCH("Saldo Total",Saldos!$A:$A,0),MATCH(J$1,Saldos!$A$1:$AZ$1,0)))</f>
        <v>881836.76054528728</v>
      </c>
      <c r="K3" s="42">
        <f>IF(EOMONTH(DataD0,0)&lt;K$1,"",INDEX(Saldos!$A:$AZ,MATCH("Saldo Total",Saldos!$A:$A,0),MATCH(K$1,Saldos!$A$1:$AZ$1,0)))</f>
        <v>700005.36710809148</v>
      </c>
      <c r="L3" s="42">
        <f>IF(EOMONTH(DataD0,0)&lt;L$1,"",INDEX(Saldos!$A:$AZ,MATCH("Saldo Total",Saldos!$A:$A,0),MATCH(L$1,Saldos!$A$1:$AZ$1,0)))</f>
        <v>564068.92559570388</v>
      </c>
      <c r="M3" s="42">
        <f>IF(EOMONTH(DataD0,0)&lt;M$1,"",INDEX(Saldos!$A:$AZ,MATCH("Saldo Total",Saldos!$A:$A,0),MATCH(M$1,Saldos!$A$1:$AZ$1,0)))</f>
        <v>688390.31911177479</v>
      </c>
      <c r="N3" s="42">
        <f>IF(EOMONTH(DataD0,0)&lt;N$1,"",INDEX(Saldos!$A:$AZ,MATCH("Saldo Total",Saldos!$A:$A,0),MATCH(N$1,Saldos!$A$1:$AZ$1,0)))</f>
        <v>905096.56628048175</v>
      </c>
      <c r="O3" s="42">
        <f>IF(EOMONTH(DataD0,0)&lt;O$1,"",INDEX(Saldos!$A:$AZ,MATCH("Saldo Total",Saldos!$A:$A,0),MATCH(O$1,Saldos!$A$1:$AZ$1,0)))</f>
        <v>730493.32750530285</v>
      </c>
      <c r="P3" s="93">
        <f>IF(EOMONTH(DataD0,0)&lt;P$1,"",INDEX(Saldos!$A:$AZ,MATCH("Saldo Total",Saldos!$A:$A,0),MATCH(P$1,Saldos!$A$1:$AZ$1,0)))</f>
        <v>570681.1081565551</v>
      </c>
      <c r="Q3" s="93">
        <f>IF(EOMONTH(DataD0,0)&lt;Q$1,"",INDEX(Saldos!$A:$AZ,MATCH("Saldo Total",Saldos!$A:$A,0),MATCH(Q$1,Saldos!$A$1:$AZ$1,0)))</f>
        <v>382368.57176715368</v>
      </c>
      <c r="R3" s="93">
        <f>IF(EOMONTH(DataD0,0)&lt;R$1,"",INDEX(Saldos!$A:$AZ,MATCH("Saldo Total",Saldos!$A:$A,0),MATCH(R$1,Saldos!$A$1:$AZ$1,0)))</f>
        <v>4836579.7122476613</v>
      </c>
      <c r="S3" s="42">
        <f>IF(EOMONTH(DataD0,0)&lt;S$1,"",INDEX(Saldos!$A:$AZ,MATCH("Saldo Total",Saldos!$A:$A,0),MATCH(S$1,Saldos!$A$1:$AZ$1,0)))</f>
        <v>4822484.9460266661</v>
      </c>
      <c r="T3" s="42" t="str">
        <f>IF(EOMONTH(DataD0,0)&lt;T$1,"",INDEX(Saldos!$A:$AZ,MATCH("Saldo Total",Saldos!$A:$A,0),MATCH(T$1,Saldos!$A$1:$AZ$1,0)))</f>
        <v/>
      </c>
      <c r="U3" s="42" t="str">
        <f>IF(EOMONTH(DataD0,0)&lt;U$1,"",INDEX(Saldos!$A:$AZ,MATCH("Saldo Total",Saldos!$A:$A,0),MATCH(U$1,Saldos!$A$1:$AZ$1,0)))</f>
        <v/>
      </c>
      <c r="V3" s="42" t="str">
        <f>IF(EOMONTH(DataD0,0)&lt;V$1,"",INDEX(Saldos!$A:$AZ,MATCH("Saldo Total",Saldos!$A:$A,0),MATCH(V$1,Saldos!$A$1:$AZ$1,0)))</f>
        <v/>
      </c>
      <c r="W3" s="42" t="str">
        <f>IF(EOMONTH(DataD0,0)&lt;W$1,"",INDEX(Saldos!$A:$AZ,MATCH("Saldo Total",Saldos!$A:$A,0),MATCH(W$1,Saldos!$A$1:$AZ$1,0)))</f>
        <v/>
      </c>
      <c r="X3" s="42" t="str">
        <f>IF(EOMONTH(DataD0,0)&lt;X$1,"",INDEX(Saldos!$A:$AZ,MATCH("Saldo Total",Saldos!$A:$A,0),MATCH(X$1,Saldos!$A$1:$AZ$1,0)))</f>
        <v/>
      </c>
      <c r="Y3" s="42" t="str">
        <f>IF(EOMONTH(DataD0,0)&lt;Y$1,"",INDEX(Saldos!$A:$AZ,MATCH("Saldo Total",Saldos!$A:$A,0),MATCH(Y$1,Saldos!$A$1:$AZ$1,0)))</f>
        <v/>
      </c>
      <c r="Z3" s="42" t="str">
        <f>IF(EOMONTH(DataD0,0)&lt;Z$1,"",INDEX(Saldos!$A:$AZ,MATCH("Saldo Total",Saldos!$A:$A,0),MATCH(Z$1,Saldos!$A$1:$AZ$1,0)))</f>
        <v/>
      </c>
      <c r="AA3" s="42" t="str">
        <f>IF(EOMONTH(DataD0,0)&lt;AA$1,"",INDEX(Saldos!$A:$AZ,MATCH("Saldo Total",Saldos!$A:$A,0),MATCH(AA$1,Saldos!$A$1:$AZ$1,0)))</f>
        <v/>
      </c>
      <c r="AB3" s="42" t="str">
        <f>IF(EOMONTH(DataD0,0)&lt;AB$1,"",INDEX(Saldos!$A:$AZ,MATCH("Saldo Total",Saldos!$A:$A,0),MATCH(AB$1,Saldos!$A$1:$AZ$1,0)))</f>
        <v/>
      </c>
      <c r="AC3" s="42" t="str">
        <f>IF(EOMONTH(DataD0,0)&lt;AC$1,"",INDEX(Saldos!$A:$AZ,MATCH("Saldo Total",Saldos!$A:$A,0),MATCH(AC$1,Saldos!$A$1:$AZ$1,0)))</f>
        <v/>
      </c>
      <c r="AD3" s="42" t="str">
        <f>IF(EOMONTH(DataD0,0)&lt;AD$1,"",INDEX(Saldos!$A:$AZ,MATCH("Saldo Total",Saldos!$A:$A,0),MATCH(AD$1,Saldos!$A$1:$AZ$1,0)))</f>
        <v/>
      </c>
      <c r="AE3" s="42" t="str">
        <f>IF(EOMONTH(DataD0,0)&lt;AE$1,"",INDEX(Saldos!$A:$AZ,MATCH("Saldo Total",Saldos!$A:$A,0),MATCH(AE$1,Saldos!$A$1:$AZ$1,0)))</f>
        <v/>
      </c>
    </row>
    <row r="4" spans="1:31" ht="15.75" customHeight="1" x14ac:dyDescent="0.2">
      <c r="A4" s="40" t="s">
        <v>89</v>
      </c>
      <c r="B4" s="41" t="s">
        <v>43</v>
      </c>
      <c r="C4" s="42"/>
      <c r="D4" s="42">
        <f>IF(EOMONTH(DataD0,0)&gt;D$1,D3,IF(EOMONTH(DataD0,0)=D$1,D3+D64+#REF!,C4+D47+#REF!))</f>
        <v>30771.582388037066</v>
      </c>
      <c r="E4" s="42">
        <f>IF(EOMONTH(DataD0,0)&gt;E$1,E3,IF(EOMONTH(DataD0,0)=E$1,E3+E64+#REF!,D4+E47+#REF!))</f>
        <v>1560520.1822726417</v>
      </c>
      <c r="F4" s="42">
        <f>IF(EOMONTH(DataD0,0)&gt;F$1,F3,IF(EOMONTH(DataD0,0)=F$1,F3+F64+#REF!,E4+F47+#REF!))</f>
        <v>1514544.0581143072</v>
      </c>
      <c r="G4" s="42">
        <f>IF(EOMONTH(DataD0,0)&gt;G$1,G3,IF(EOMONTH(DataD0,0)=G$1,G3+G64+#REF!,F4+G47+#REF!))</f>
        <v>1026166.1703653443</v>
      </c>
      <c r="H4" s="42">
        <f>IF(EOMONTH(DataD0,0)&gt;H$1,H3,IF(EOMONTH(DataD0,0)=H$1,H3+H64+#REF!,G4+H47+#REF!))</f>
        <v>825654.88950560091</v>
      </c>
      <c r="I4" s="42">
        <f>IF(EOMONTH(DataD0,0)&gt;I$1,I3,IF(EOMONTH(DataD0,0)=I$1,I3+I64+#REF!,H4+I47+#REF!))</f>
        <v>611415.31259747641</v>
      </c>
      <c r="J4" s="42">
        <f>IF(EOMONTH(DataD0,0)&gt;J$1,J3,IF(EOMONTH(DataD0,0)=J$1,J3+J64+#REF!,I4+J47+#REF!))</f>
        <v>881836.76054528728</v>
      </c>
      <c r="K4" s="42">
        <f>IF(EOMONTH(DataD0,0)&gt;K$1,K3,IF(EOMONTH(DataD0,0)=K$1,K3+K64+#REF!,J4+K47+#REF!))</f>
        <v>700005.36710809148</v>
      </c>
      <c r="L4" s="42">
        <f>IF(EOMONTH(DataD0,0)&gt;L$1,L3,IF(EOMONTH(DataD0,0)=L$1,L3+L64+#REF!,K4+L47+#REF!))</f>
        <v>564068.92559570388</v>
      </c>
      <c r="M4" s="42">
        <f>IF(EOMONTH(DataD0,0)&gt;M$1,M3,IF(EOMONTH(DataD0,0)=M$1,M3+M64+#REF!,L4+M47+#REF!))</f>
        <v>688390.31911177479</v>
      </c>
      <c r="N4" s="42">
        <f>IF(EOMONTH(DataD0,0)&gt;N$1,N3,IF(EOMONTH(DataD0,0)=N$1,N3+N64+#REF!,M4+N47+#REF!))</f>
        <v>905096.56628048175</v>
      </c>
      <c r="O4" s="42">
        <f>IF(EOMONTH(DataD0,0)&gt;O$1,O3,IF(EOMONTH(DataD0,0)=O$1,O3+O64+#REF!,N4+O47+#REF!))</f>
        <v>730493.32750530285</v>
      </c>
      <c r="P4" s="93">
        <f>IF(EOMONTH(DataD0,0)&gt;P$1,P3,IF(EOMONTH(DataD0,0)=P$1,P3+P64+#REF!,O4+P47+#REF!))</f>
        <v>570681.1081565551</v>
      </c>
      <c r="Q4" s="93">
        <f t="shared" ref="Q4:AE4" si="1">IF(EOMONTH(DataD0,0)&gt;Q$1,Q3,IF(EOMONTH(DataD0,0)=Q$1,Q3+Q64+Q29,P4+Q47+Q29))</f>
        <v>382368.57176715368</v>
      </c>
      <c r="R4" s="93">
        <f t="shared" si="1"/>
        <v>4836579.7122476613</v>
      </c>
      <c r="S4" s="42">
        <f t="shared" si="1"/>
        <v>4510468.7460266659</v>
      </c>
      <c r="T4" s="42">
        <f t="shared" si="1"/>
        <v>4083958.056026666</v>
      </c>
      <c r="U4" s="42">
        <f t="shared" si="1"/>
        <v>3588700.5060266657</v>
      </c>
      <c r="V4" s="42">
        <f t="shared" si="1"/>
        <v>3002053.3960266658</v>
      </c>
      <c r="W4" s="42">
        <f t="shared" si="1"/>
        <v>2343673.1260266658</v>
      </c>
      <c r="X4" s="42">
        <f t="shared" si="1"/>
        <v>1613559.6960266656</v>
      </c>
      <c r="Y4" s="42">
        <f t="shared" si="1"/>
        <v>811713.10602666554</v>
      </c>
      <c r="Z4" s="42">
        <f t="shared" si="1"/>
        <v>-61866.643973334576</v>
      </c>
      <c r="AA4" s="42">
        <f t="shared" si="1"/>
        <v>-1007179.5539733347</v>
      </c>
      <c r="AB4" s="42">
        <f t="shared" si="1"/>
        <v>-2024225.6239733347</v>
      </c>
      <c r="AC4" s="42">
        <f t="shared" si="1"/>
        <v>-3113004.8539733347</v>
      </c>
      <c r="AD4" s="42">
        <f t="shared" si="1"/>
        <v>-4273517.2439733353</v>
      </c>
      <c r="AE4" s="42">
        <f t="shared" si="1"/>
        <v>-5180082.5639733355</v>
      </c>
    </row>
    <row r="5" spans="1:31" ht="15.75" customHeight="1" x14ac:dyDescent="0.2">
      <c r="A5" s="43" t="s">
        <v>90</v>
      </c>
      <c r="B5" s="44" t="s">
        <v>43</v>
      </c>
      <c r="C5" s="45">
        <v>0</v>
      </c>
      <c r="D5" s="45">
        <f t="shared" ref="D5:J5" si="2">-(C3-D3)</f>
        <v>30771.582388037066</v>
      </c>
      <c r="E5" s="45">
        <f t="shared" si="2"/>
        <v>1529748.5998846046</v>
      </c>
      <c r="F5" s="45">
        <f t="shared" si="2"/>
        <v>-45976.124158334453</v>
      </c>
      <c r="G5" s="45">
        <f t="shared" si="2"/>
        <v>-488377.88774896297</v>
      </c>
      <c r="H5" s="45">
        <f t="shared" si="2"/>
        <v>-200511.28085974336</v>
      </c>
      <c r="I5" s="45">
        <f t="shared" si="2"/>
        <v>-214239.57690812449</v>
      </c>
      <c r="J5" s="45">
        <f t="shared" si="2"/>
        <v>270421.44794781087</v>
      </c>
      <c r="K5" s="45">
        <f t="shared" ref="K5:AE5" si="3">K4-J4</f>
        <v>-181831.3934371958</v>
      </c>
      <c r="L5" s="45">
        <f t="shared" si="3"/>
        <v>-135936.4415123876</v>
      </c>
      <c r="M5" s="45">
        <f t="shared" si="3"/>
        <v>124321.39351607091</v>
      </c>
      <c r="N5" s="45">
        <f t="shared" si="3"/>
        <v>216706.24716870696</v>
      </c>
      <c r="O5" s="45">
        <f t="shared" si="3"/>
        <v>-174603.23877517891</v>
      </c>
      <c r="P5" s="45">
        <f t="shared" si="3"/>
        <v>-159812.21934874775</v>
      </c>
      <c r="Q5" s="45">
        <f t="shared" si="3"/>
        <v>-188312.53638940142</v>
      </c>
      <c r="R5" s="45">
        <f t="shared" si="3"/>
        <v>4454211.1404805072</v>
      </c>
      <c r="S5" s="45">
        <f t="shared" si="3"/>
        <v>-326110.96622099541</v>
      </c>
      <c r="T5" s="45">
        <f t="shared" si="3"/>
        <v>-426510.68999999994</v>
      </c>
      <c r="U5" s="45">
        <f t="shared" si="3"/>
        <v>-495257.55000000028</v>
      </c>
      <c r="V5" s="45">
        <f t="shared" si="3"/>
        <v>-586647.10999999987</v>
      </c>
      <c r="W5" s="45">
        <f t="shared" si="3"/>
        <v>-658380.27</v>
      </c>
      <c r="X5" s="45">
        <f t="shared" si="3"/>
        <v>-730113.43000000017</v>
      </c>
      <c r="Y5" s="45">
        <f t="shared" si="3"/>
        <v>-801846.59000000008</v>
      </c>
      <c r="Z5" s="45">
        <f t="shared" si="3"/>
        <v>-873579.75000000012</v>
      </c>
      <c r="AA5" s="45">
        <f t="shared" si="3"/>
        <v>-945312.91000000015</v>
      </c>
      <c r="AB5" s="45">
        <f t="shared" si="3"/>
        <v>-1017046.07</v>
      </c>
      <c r="AC5" s="45">
        <f t="shared" si="3"/>
        <v>-1088779.23</v>
      </c>
      <c r="AD5" s="45">
        <f t="shared" si="3"/>
        <v>-1160512.3900000006</v>
      </c>
      <c r="AE5" s="45">
        <f t="shared" si="3"/>
        <v>-906565.3200000003</v>
      </c>
    </row>
    <row r="6" spans="1:31" ht="15.75" hidden="1" customHeight="1" x14ac:dyDescent="0.2">
      <c r="A6" s="46" t="s">
        <v>91</v>
      </c>
      <c r="B6" s="47"/>
      <c r="C6" s="48"/>
      <c r="D6" s="48"/>
      <c r="E6" s="48"/>
      <c r="F6" s="48"/>
      <c r="G6" s="48"/>
      <c r="H6" s="48"/>
      <c r="I6" s="48"/>
      <c r="J6" s="48"/>
      <c r="K6" s="48"/>
      <c r="L6" s="48">
        <v>563068.66606707149</v>
      </c>
      <c r="M6" s="48">
        <v>684157.03722067806</v>
      </c>
      <c r="N6" s="48">
        <v>878612.31222067808</v>
      </c>
      <c r="O6" s="48">
        <v>705217.97222067812</v>
      </c>
      <c r="P6" s="48">
        <v>531823.63222067815</v>
      </c>
      <c r="Q6" s="48">
        <v>359358.79222067818</v>
      </c>
      <c r="R6" s="48">
        <v>186893.95222067821</v>
      </c>
      <c r="S6" s="48">
        <v>14429.112220678189</v>
      </c>
      <c r="T6" s="48">
        <v>-158035.72777932181</v>
      </c>
      <c r="U6" s="48">
        <v>-330500.56777932181</v>
      </c>
      <c r="V6" s="48">
        <v>-502965.40777932177</v>
      </c>
      <c r="W6" s="48">
        <v>-675788.46777932183</v>
      </c>
      <c r="X6" s="48">
        <v>-845153.66777932178</v>
      </c>
      <c r="Y6" s="48">
        <v>-845153.66777932178</v>
      </c>
      <c r="Z6" s="48">
        <v>-845153.66777932178</v>
      </c>
      <c r="AA6" s="48">
        <v>-845153.66777932178</v>
      </c>
      <c r="AB6" s="48">
        <v>-845153.66777932178</v>
      </c>
      <c r="AC6" s="48">
        <v>-845153.66777932178</v>
      </c>
      <c r="AD6" s="48">
        <v>-845153.66777932178</v>
      </c>
      <c r="AE6" s="48">
        <v>14429.112220678189</v>
      </c>
    </row>
    <row r="7" spans="1:31" ht="15.75" hidden="1" customHeight="1" x14ac:dyDescent="0.2">
      <c r="A7" s="46" t="s">
        <v>92</v>
      </c>
      <c r="B7" s="47"/>
      <c r="C7" s="48"/>
      <c r="D7" s="48"/>
      <c r="E7" s="48"/>
      <c r="F7" s="48"/>
      <c r="G7" s="48"/>
      <c r="H7" s="48"/>
      <c r="I7" s="48"/>
      <c r="J7" s="48"/>
      <c r="K7" s="48"/>
      <c r="L7" s="49">
        <f t="shared" ref="L7:AE7" si="4">+L4-L6</f>
        <v>1000.2595286323922</v>
      </c>
      <c r="M7" s="49">
        <f t="shared" si="4"/>
        <v>4233.2818910967326</v>
      </c>
      <c r="N7" s="49">
        <f t="shared" si="4"/>
        <v>26484.254059803672</v>
      </c>
      <c r="O7" s="49">
        <f t="shared" si="4"/>
        <v>25275.355284624733</v>
      </c>
      <c r="P7" s="49">
        <f t="shared" si="4"/>
        <v>38857.475935876952</v>
      </c>
      <c r="Q7" s="49">
        <f t="shared" si="4"/>
        <v>23009.779546475504</v>
      </c>
      <c r="R7" s="49">
        <f t="shared" si="4"/>
        <v>4649685.760026983</v>
      </c>
      <c r="S7" s="49">
        <f t="shared" si="4"/>
        <v>4496039.6338059874</v>
      </c>
      <c r="T7" s="49">
        <f t="shared" si="4"/>
        <v>4241993.7838059878</v>
      </c>
      <c r="U7" s="49">
        <f t="shared" si="4"/>
        <v>3919201.0738059874</v>
      </c>
      <c r="V7" s="49">
        <f t="shared" si="4"/>
        <v>3505018.8038059874</v>
      </c>
      <c r="W7" s="49">
        <f t="shared" si="4"/>
        <v>3019461.5938059874</v>
      </c>
      <c r="X7" s="49">
        <f t="shared" si="4"/>
        <v>2458713.3638059874</v>
      </c>
      <c r="Y7" s="49">
        <f t="shared" si="4"/>
        <v>1656866.7738059873</v>
      </c>
      <c r="Z7" s="49">
        <f t="shared" si="4"/>
        <v>783287.02380598721</v>
      </c>
      <c r="AA7" s="49">
        <f t="shared" si="4"/>
        <v>-162025.88619401294</v>
      </c>
      <c r="AB7" s="49">
        <f t="shared" si="4"/>
        <v>-1179071.9561940129</v>
      </c>
      <c r="AC7" s="49">
        <f t="shared" si="4"/>
        <v>-2267851.1861940129</v>
      </c>
      <c r="AD7" s="49">
        <f t="shared" si="4"/>
        <v>-3428363.5761940135</v>
      </c>
      <c r="AE7" s="49">
        <f t="shared" si="4"/>
        <v>-5194511.676194014</v>
      </c>
    </row>
    <row r="8" spans="1:31" ht="15.75" customHeight="1" x14ac:dyDescent="0.2">
      <c r="A8" s="50"/>
      <c r="B8" s="51"/>
      <c r="C8" s="52"/>
      <c r="D8" s="52"/>
      <c r="E8" s="52"/>
      <c r="F8" s="52"/>
      <c r="G8" s="52"/>
      <c r="H8" s="52"/>
      <c r="I8" s="52"/>
      <c r="J8" s="52"/>
      <c r="K8" s="52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</row>
    <row r="9" spans="1:31" ht="15.75" customHeight="1" x14ac:dyDescent="0.2">
      <c r="A9" s="54" t="s">
        <v>93</v>
      </c>
      <c r="B9" s="5"/>
      <c r="C9" s="7"/>
      <c r="D9" s="90">
        <f t="shared" ref="D9:AE9" si="5">IF(EOMONTH(DataD0,0)=D$1,D10+D11+D17+D21+D27,IF(EOMONTH(DataD0,0)&gt;D$1,D10+D11,D30))</f>
        <v>0</v>
      </c>
      <c r="E9" s="55">
        <f t="shared" si="5"/>
        <v>0</v>
      </c>
      <c r="F9" s="55">
        <f t="shared" si="5"/>
        <v>0</v>
      </c>
      <c r="G9" s="55">
        <f t="shared" si="5"/>
        <v>0</v>
      </c>
      <c r="H9" s="55">
        <f t="shared" si="5"/>
        <v>0</v>
      </c>
      <c r="I9" s="55">
        <f t="shared" si="5"/>
        <v>0</v>
      </c>
      <c r="J9" s="55">
        <f t="shared" si="5"/>
        <v>0</v>
      </c>
      <c r="K9" s="55">
        <f t="shared" si="5"/>
        <v>0</v>
      </c>
      <c r="L9" s="55">
        <f t="shared" si="5"/>
        <v>0</v>
      </c>
      <c r="M9" s="55">
        <f t="shared" si="5"/>
        <v>0</v>
      </c>
      <c r="N9" s="55">
        <f t="shared" si="5"/>
        <v>0</v>
      </c>
      <c r="O9" s="55">
        <f t="shared" si="5"/>
        <v>0</v>
      </c>
      <c r="P9" s="55">
        <f t="shared" si="5"/>
        <v>0</v>
      </c>
      <c r="Q9" s="55">
        <f t="shared" si="5"/>
        <v>0</v>
      </c>
      <c r="R9" s="55">
        <f t="shared" si="5"/>
        <v>0</v>
      </c>
      <c r="S9" s="55">
        <f t="shared" si="5"/>
        <v>0</v>
      </c>
      <c r="T9" s="55">
        <f t="shared" si="5"/>
        <v>0</v>
      </c>
      <c r="U9" s="55">
        <f t="shared" si="5"/>
        <v>0</v>
      </c>
      <c r="V9" s="55">
        <f t="shared" si="5"/>
        <v>0</v>
      </c>
      <c r="W9" s="55">
        <f t="shared" si="5"/>
        <v>0</v>
      </c>
      <c r="X9" s="55">
        <f t="shared" si="5"/>
        <v>0</v>
      </c>
      <c r="Y9" s="55">
        <f t="shared" si="5"/>
        <v>0</v>
      </c>
      <c r="Z9" s="55">
        <f t="shared" si="5"/>
        <v>0</v>
      </c>
      <c r="AA9" s="55">
        <f t="shared" si="5"/>
        <v>0</v>
      </c>
      <c r="AB9" s="55">
        <f t="shared" si="5"/>
        <v>0</v>
      </c>
      <c r="AC9" s="55">
        <f t="shared" si="5"/>
        <v>0</v>
      </c>
      <c r="AD9" s="55">
        <f t="shared" si="5"/>
        <v>0</v>
      </c>
      <c r="AE9" s="55">
        <f t="shared" si="5"/>
        <v>0</v>
      </c>
    </row>
    <row r="10" spans="1:31" ht="15.75" customHeight="1" x14ac:dyDescent="0.2">
      <c r="A10" s="56" t="s">
        <v>94</v>
      </c>
      <c r="B10" s="57"/>
      <c r="C10" s="57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</row>
    <row r="11" spans="1:31" ht="15.75" customHeight="1" x14ac:dyDescent="0.2">
      <c r="A11" s="56" t="s">
        <v>95</v>
      </c>
      <c r="B11" s="57"/>
      <c r="C11" s="57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</row>
    <row r="12" spans="1:31" ht="15.75" customHeight="1" x14ac:dyDescent="0.2">
      <c r="A12" s="59"/>
      <c r="B12" s="60"/>
      <c r="C12" s="61"/>
      <c r="D12" s="61"/>
      <c r="E12" s="61"/>
      <c r="F12" s="61"/>
      <c r="G12" s="61"/>
      <c r="H12" s="61"/>
      <c r="I12" s="61"/>
      <c r="J12" s="61"/>
      <c r="K12" s="61"/>
      <c r="L12" s="62"/>
      <c r="M12" s="62"/>
      <c r="N12" s="62"/>
      <c r="O12" s="62"/>
      <c r="P12" s="62"/>
      <c r="Q12" s="62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</row>
    <row r="13" spans="1:31" ht="15.75" customHeight="1" x14ac:dyDescent="0.2">
      <c r="A13" s="54" t="s">
        <v>96</v>
      </c>
      <c r="B13" s="5" t="s">
        <v>97</v>
      </c>
      <c r="C13" s="7">
        <f t="shared" ref="C13:AE13" si="6">C1</f>
        <v>44592</v>
      </c>
      <c r="D13" s="7">
        <f t="shared" si="6"/>
        <v>44620</v>
      </c>
      <c r="E13" s="7">
        <f t="shared" si="6"/>
        <v>44651</v>
      </c>
      <c r="F13" s="7">
        <f t="shared" si="6"/>
        <v>44681</v>
      </c>
      <c r="G13" s="7">
        <f t="shared" si="6"/>
        <v>44712</v>
      </c>
      <c r="H13" s="7">
        <f t="shared" si="6"/>
        <v>44742</v>
      </c>
      <c r="I13" s="7">
        <f t="shared" si="6"/>
        <v>44773</v>
      </c>
      <c r="J13" s="7">
        <f t="shared" si="6"/>
        <v>44804</v>
      </c>
      <c r="K13" s="7">
        <f t="shared" si="6"/>
        <v>44834</v>
      </c>
      <c r="L13" s="7">
        <f t="shared" si="6"/>
        <v>44865</v>
      </c>
      <c r="M13" s="7">
        <f t="shared" si="6"/>
        <v>44895</v>
      </c>
      <c r="N13" s="7">
        <f t="shared" si="6"/>
        <v>44926</v>
      </c>
      <c r="O13" s="7">
        <f t="shared" si="6"/>
        <v>44957</v>
      </c>
      <c r="P13" s="7">
        <f t="shared" si="6"/>
        <v>44985</v>
      </c>
      <c r="Q13" s="7">
        <f t="shared" si="6"/>
        <v>45016</v>
      </c>
      <c r="R13" s="7">
        <f t="shared" si="6"/>
        <v>45046</v>
      </c>
      <c r="S13" s="7">
        <f t="shared" si="6"/>
        <v>45077</v>
      </c>
      <c r="T13" s="7">
        <f t="shared" si="6"/>
        <v>45107</v>
      </c>
      <c r="U13" s="7">
        <f t="shared" si="6"/>
        <v>45138</v>
      </c>
      <c r="V13" s="7">
        <f t="shared" si="6"/>
        <v>45169</v>
      </c>
      <c r="W13" s="7">
        <f t="shared" si="6"/>
        <v>45199</v>
      </c>
      <c r="X13" s="7">
        <f t="shared" si="6"/>
        <v>45230</v>
      </c>
      <c r="Y13" s="7">
        <f t="shared" si="6"/>
        <v>45260</v>
      </c>
      <c r="Z13" s="7">
        <f t="shared" si="6"/>
        <v>45291</v>
      </c>
      <c r="AA13" s="7">
        <f t="shared" si="6"/>
        <v>45322</v>
      </c>
      <c r="AB13" s="7">
        <f t="shared" si="6"/>
        <v>45351</v>
      </c>
      <c r="AC13" s="7">
        <f t="shared" si="6"/>
        <v>45382</v>
      </c>
      <c r="AD13" s="7">
        <f t="shared" si="6"/>
        <v>45412</v>
      </c>
      <c r="AE13" s="7">
        <f t="shared" si="6"/>
        <v>45443</v>
      </c>
    </row>
    <row r="14" spans="1:31" ht="15.75" customHeight="1" x14ac:dyDescent="0.2">
      <c r="A14" s="8" t="s">
        <v>98</v>
      </c>
      <c r="B14" s="64">
        <v>0.1953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</row>
    <row r="15" spans="1:31" ht="15.75" customHeight="1" x14ac:dyDescent="0.2">
      <c r="A15" s="8" t="s">
        <v>99</v>
      </c>
      <c r="B15" s="64">
        <v>0.1953</v>
      </c>
      <c r="C15" s="10">
        <v>0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</row>
    <row r="16" spans="1:31" ht="15.75" customHeight="1" x14ac:dyDescent="0.2">
      <c r="A16" s="56" t="s">
        <v>100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>
        <f t="array" ref="Q16">SUMPRODUCT(1-$B$14:$B$15,Q$14:Q$15)</f>
        <v>0</v>
      </c>
      <c r="R16" s="58">
        <f t="array" ref="R16">SUMPRODUCT(1-$B$14:$B$15,R$14:R$15)</f>
        <v>0</v>
      </c>
      <c r="S16" s="58">
        <f t="array" ref="S16">SUMPRODUCT(1-$B$14:$B$15,S$14:S$15)</f>
        <v>0</v>
      </c>
      <c r="T16" s="58">
        <f t="array" ref="T16">SUMPRODUCT(1-$B$14:$B$15,T$14:T$15)</f>
        <v>0</v>
      </c>
      <c r="U16" s="58">
        <f t="array" ref="U16">SUMPRODUCT(1-$B$14:$B$15,U$14:U$15)</f>
        <v>0</v>
      </c>
      <c r="V16" s="58">
        <f t="array" ref="V16">SUMPRODUCT(1-$B$14:$B$15,V$14:V$15)</f>
        <v>0</v>
      </c>
      <c r="W16" s="58">
        <f t="array" ref="W16">SUMPRODUCT(1-$B$14:$B$15,W$14:W$15)</f>
        <v>0</v>
      </c>
      <c r="X16" s="58">
        <f t="array" ref="X16">SUMPRODUCT(1-$B$14:$B$15,X$14:X$15)</f>
        <v>0</v>
      </c>
      <c r="Y16" s="58">
        <f t="array" ref="Y16">SUMPRODUCT(1-$B$14:$B$15,Y$14:Y$15)</f>
        <v>0</v>
      </c>
      <c r="Z16" s="58">
        <f t="array" ref="Z16">SUMPRODUCT(1-$B$14:$B$15,Z$14:Z$15)</f>
        <v>0</v>
      </c>
      <c r="AA16" s="58">
        <f t="array" ref="AA16">SUMPRODUCT(1-$B$14:$B$15,AA$14:AA$15)</f>
        <v>0</v>
      </c>
      <c r="AB16" s="58">
        <f t="array" ref="AB16">SUMPRODUCT(1-$B$14:$B$15,AB$14:AB$15)</f>
        <v>0</v>
      </c>
      <c r="AC16" s="58">
        <f t="array" ref="AC16">SUMPRODUCT(1-$B$14:$B$15,AC$14:AC$15)</f>
        <v>0</v>
      </c>
      <c r="AD16" s="58">
        <f t="array" ref="AD16">SUMPRODUCT(1-$B$14:$B$15,AD$14:AD$15)</f>
        <v>0</v>
      </c>
      <c r="AE16" s="58">
        <f t="array" ref="AE16">SUMPRODUCT(1-$B$14:$B$15,AE$14:AE$15)</f>
        <v>0</v>
      </c>
    </row>
    <row r="17" spans="1:31" ht="15.75" customHeight="1" x14ac:dyDescent="0.2">
      <c r="A17" s="56" t="s">
        <v>101</v>
      </c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8">
        <f t="shared" ref="Q17:AE17" si="7">SUM(Q$14:Q$15)</f>
        <v>0</v>
      </c>
      <c r="R17" s="58">
        <f t="shared" si="7"/>
        <v>0</v>
      </c>
      <c r="S17" s="58">
        <f t="shared" si="7"/>
        <v>0</v>
      </c>
      <c r="T17" s="58">
        <f t="shared" si="7"/>
        <v>0</v>
      </c>
      <c r="U17" s="58">
        <f t="shared" si="7"/>
        <v>0</v>
      </c>
      <c r="V17" s="58">
        <f t="shared" si="7"/>
        <v>0</v>
      </c>
      <c r="W17" s="58">
        <f t="shared" si="7"/>
        <v>0</v>
      </c>
      <c r="X17" s="58">
        <f t="shared" si="7"/>
        <v>0</v>
      </c>
      <c r="Y17" s="58">
        <f t="shared" si="7"/>
        <v>0</v>
      </c>
      <c r="Z17" s="58">
        <f t="shared" si="7"/>
        <v>0</v>
      </c>
      <c r="AA17" s="58">
        <f t="shared" si="7"/>
        <v>0</v>
      </c>
      <c r="AB17" s="58">
        <f t="shared" si="7"/>
        <v>0</v>
      </c>
      <c r="AC17" s="58">
        <f t="shared" si="7"/>
        <v>0</v>
      </c>
      <c r="AD17" s="58">
        <f t="shared" si="7"/>
        <v>0</v>
      </c>
      <c r="AE17" s="58">
        <f t="shared" si="7"/>
        <v>0</v>
      </c>
    </row>
    <row r="18" spans="1:31" ht="15.75" customHeight="1" x14ac:dyDescent="0.2">
      <c r="A18" s="8" t="s">
        <v>102</v>
      </c>
      <c r="B18" s="64">
        <v>0.1953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S18" s="10">
        <v>26000</v>
      </c>
      <c r="T18" s="10">
        <v>22000</v>
      </c>
      <c r="U18" s="10">
        <v>12000</v>
      </c>
      <c r="V18" s="10"/>
      <c r="W18" s="10"/>
      <c r="X18" s="10"/>
      <c r="Y18" s="10"/>
      <c r="Z18" s="10"/>
      <c r="AA18" s="10"/>
      <c r="AB18" s="10"/>
      <c r="AC18" s="10"/>
      <c r="AD18" s="10"/>
      <c r="AE18" s="10"/>
    </row>
    <row r="19" spans="1:31" ht="15.75" customHeight="1" x14ac:dyDescent="0.2">
      <c r="A19" s="65" t="s">
        <v>103</v>
      </c>
      <c r="B19" s="64">
        <v>0.1588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</row>
    <row r="20" spans="1:31" ht="15.75" customHeight="1" x14ac:dyDescent="0.2">
      <c r="A20" s="56" t="s">
        <v>104</v>
      </c>
      <c r="B20" s="57"/>
      <c r="C20" s="58">
        <f t="shared" ref="C20:P20" si="8">SUM(C18:C19)</f>
        <v>0</v>
      </c>
      <c r="D20" s="58">
        <f t="shared" si="8"/>
        <v>0</v>
      </c>
      <c r="E20" s="58">
        <f t="shared" si="8"/>
        <v>0</v>
      </c>
      <c r="F20" s="58">
        <f t="shared" si="8"/>
        <v>0</v>
      </c>
      <c r="G20" s="58">
        <f t="shared" si="8"/>
        <v>0</v>
      </c>
      <c r="H20" s="58">
        <f t="shared" si="8"/>
        <v>0</v>
      </c>
      <c r="I20" s="58">
        <f t="shared" si="8"/>
        <v>0</v>
      </c>
      <c r="J20" s="58">
        <f t="shared" si="8"/>
        <v>0</v>
      </c>
      <c r="K20" s="58">
        <f t="shared" si="8"/>
        <v>0</v>
      </c>
      <c r="L20" s="58">
        <f t="shared" si="8"/>
        <v>0</v>
      </c>
      <c r="M20" s="58">
        <f t="shared" si="8"/>
        <v>0</v>
      </c>
      <c r="N20" s="58">
        <f t="shared" si="8"/>
        <v>0</v>
      </c>
      <c r="O20" s="58">
        <f t="shared" si="8"/>
        <v>0</v>
      </c>
      <c r="P20" s="58">
        <f t="shared" si="8"/>
        <v>0</v>
      </c>
      <c r="Q20" s="58">
        <f t="array" ref="Q20">SUMPRODUCT(1-$B$18:$B$19,Q18:Q19)</f>
        <v>0</v>
      </c>
      <c r="R20" s="58">
        <f t="array" ref="R20">SUMPRODUCT(1-$B$18:$B$19,R18:R19)</f>
        <v>0</v>
      </c>
      <c r="S20" s="58">
        <f t="array" ref="S20">SUMPRODUCT(1-$B$18:$B$19,S18:S19)</f>
        <v>20922.2</v>
      </c>
      <c r="T20" s="58">
        <f t="array" ref="T20">SUMPRODUCT(1-$B$18:$B$19,T18:T19)</f>
        <v>17703.399999999998</v>
      </c>
      <c r="U20" s="58">
        <f t="array" ref="U20">SUMPRODUCT(1-$B$18:$B$19,U18:U19)</f>
        <v>9656.4</v>
      </c>
      <c r="V20" s="58">
        <f t="array" ref="V20">SUMPRODUCT(1-$B$18:$B$19,V18:V19)</f>
        <v>0</v>
      </c>
      <c r="W20" s="58">
        <f t="array" ref="W20">SUMPRODUCT(1-$B$18:$B$19,W18:W19)</f>
        <v>0</v>
      </c>
      <c r="X20" s="58">
        <f t="array" ref="X20">SUMPRODUCT(1-$B$18:$B$19,X18:X19)</f>
        <v>0</v>
      </c>
      <c r="Y20" s="58">
        <f t="array" ref="Y20">SUMPRODUCT(1-$B$18:$B$19,Y18:Y19)</f>
        <v>0</v>
      </c>
      <c r="Z20" s="58">
        <f t="array" ref="Z20">SUMPRODUCT(1-$B$18:$B$19,Z18:Z19)</f>
        <v>0</v>
      </c>
      <c r="AA20" s="58">
        <f t="array" ref="AA20">SUMPRODUCT(1-$B$18:$B$19,AA18:AA19)</f>
        <v>0</v>
      </c>
      <c r="AB20" s="58">
        <f t="array" ref="AB20">SUMPRODUCT(1-$B$18:$B$19,AB18:AB19)</f>
        <v>0</v>
      </c>
      <c r="AC20" s="58">
        <f t="array" ref="AC20">SUMPRODUCT(1-$B$18:$B$19,AC18:AC19)</f>
        <v>0</v>
      </c>
      <c r="AD20" s="58">
        <f t="array" ref="AD20">SUMPRODUCT(1-$B$18:$B$19,AD18:AD19)</f>
        <v>0</v>
      </c>
      <c r="AE20" s="58">
        <f t="array" ref="AE20">SUMPRODUCT(1-$B$18:$B$19,AE18:AE19)</f>
        <v>0</v>
      </c>
    </row>
    <row r="21" spans="1:31" ht="15.75" customHeight="1" x14ac:dyDescent="0.2">
      <c r="A21" s="56" t="s">
        <v>101</v>
      </c>
      <c r="B21" s="57"/>
      <c r="C21" s="58">
        <f t="shared" ref="C21:P21" si="9">C16+C20</f>
        <v>0</v>
      </c>
      <c r="D21" s="58">
        <f t="shared" si="9"/>
        <v>0</v>
      </c>
      <c r="E21" s="58">
        <f t="shared" si="9"/>
        <v>0</v>
      </c>
      <c r="F21" s="58">
        <f t="shared" si="9"/>
        <v>0</v>
      </c>
      <c r="G21" s="58">
        <f t="shared" si="9"/>
        <v>0</v>
      </c>
      <c r="H21" s="58">
        <f t="shared" si="9"/>
        <v>0</v>
      </c>
      <c r="I21" s="58">
        <f t="shared" si="9"/>
        <v>0</v>
      </c>
      <c r="J21" s="58">
        <f t="shared" si="9"/>
        <v>0</v>
      </c>
      <c r="K21" s="58">
        <f t="shared" si="9"/>
        <v>0</v>
      </c>
      <c r="L21" s="58">
        <f t="shared" si="9"/>
        <v>0</v>
      </c>
      <c r="M21" s="58">
        <f t="shared" si="9"/>
        <v>0</v>
      </c>
      <c r="N21" s="58">
        <f t="shared" si="9"/>
        <v>0</v>
      </c>
      <c r="O21" s="58">
        <f t="shared" si="9"/>
        <v>0</v>
      </c>
      <c r="P21" s="58">
        <f t="shared" si="9"/>
        <v>0</v>
      </c>
      <c r="Q21" s="58">
        <f t="shared" ref="Q21:AE21" si="10">SUM($Q$18:$Q$19)</f>
        <v>0</v>
      </c>
      <c r="R21" s="58">
        <f t="shared" si="10"/>
        <v>0</v>
      </c>
      <c r="S21" s="58">
        <f t="shared" si="10"/>
        <v>0</v>
      </c>
      <c r="T21" s="58">
        <f t="shared" si="10"/>
        <v>0</v>
      </c>
      <c r="U21" s="58">
        <f t="shared" si="10"/>
        <v>0</v>
      </c>
      <c r="V21" s="58">
        <f t="shared" si="10"/>
        <v>0</v>
      </c>
      <c r="W21" s="58">
        <f t="shared" si="10"/>
        <v>0</v>
      </c>
      <c r="X21" s="58">
        <f t="shared" si="10"/>
        <v>0</v>
      </c>
      <c r="Y21" s="58">
        <f t="shared" si="10"/>
        <v>0</v>
      </c>
      <c r="Z21" s="58">
        <f t="shared" si="10"/>
        <v>0</v>
      </c>
      <c r="AA21" s="58">
        <f t="shared" si="10"/>
        <v>0</v>
      </c>
      <c r="AB21" s="58">
        <f t="shared" si="10"/>
        <v>0</v>
      </c>
      <c r="AC21" s="58">
        <f t="shared" si="10"/>
        <v>0</v>
      </c>
      <c r="AD21" s="58">
        <f t="shared" si="10"/>
        <v>0</v>
      </c>
      <c r="AE21" s="58">
        <f t="shared" si="10"/>
        <v>0</v>
      </c>
    </row>
    <row r="22" spans="1:31" ht="15.75" customHeight="1" x14ac:dyDescent="0.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</row>
    <row r="23" spans="1:31" ht="15.75" customHeight="1" x14ac:dyDescent="0.2">
      <c r="A23" s="54" t="s">
        <v>105</v>
      </c>
      <c r="B23" s="5"/>
      <c r="C23" s="7">
        <f t="shared" ref="C23:AE23" si="11">C1</f>
        <v>44592</v>
      </c>
      <c r="D23" s="7">
        <f t="shared" si="11"/>
        <v>44620</v>
      </c>
      <c r="E23" s="7">
        <f t="shared" si="11"/>
        <v>44651</v>
      </c>
      <c r="F23" s="7">
        <f t="shared" si="11"/>
        <v>44681</v>
      </c>
      <c r="G23" s="7">
        <f t="shared" si="11"/>
        <v>44712</v>
      </c>
      <c r="H23" s="7">
        <f t="shared" si="11"/>
        <v>44742</v>
      </c>
      <c r="I23" s="7">
        <f t="shared" si="11"/>
        <v>44773</v>
      </c>
      <c r="J23" s="7">
        <f t="shared" si="11"/>
        <v>44804</v>
      </c>
      <c r="K23" s="7">
        <f t="shared" si="11"/>
        <v>44834</v>
      </c>
      <c r="L23" s="7">
        <f t="shared" si="11"/>
        <v>44865</v>
      </c>
      <c r="M23" s="7">
        <f t="shared" si="11"/>
        <v>44895</v>
      </c>
      <c r="N23" s="7">
        <f t="shared" si="11"/>
        <v>44926</v>
      </c>
      <c r="O23" s="7">
        <f t="shared" si="11"/>
        <v>44957</v>
      </c>
      <c r="P23" s="7">
        <f t="shared" si="11"/>
        <v>44985</v>
      </c>
      <c r="Q23" s="7">
        <f t="shared" si="11"/>
        <v>45016</v>
      </c>
      <c r="R23" s="7">
        <f t="shared" si="11"/>
        <v>45046</v>
      </c>
      <c r="S23" s="7">
        <f t="shared" si="11"/>
        <v>45077</v>
      </c>
      <c r="T23" s="7">
        <f t="shared" si="11"/>
        <v>45107</v>
      </c>
      <c r="U23" s="7">
        <f t="shared" si="11"/>
        <v>45138</v>
      </c>
      <c r="V23" s="7">
        <f t="shared" si="11"/>
        <v>45169</v>
      </c>
      <c r="W23" s="7">
        <f t="shared" si="11"/>
        <v>45199</v>
      </c>
      <c r="X23" s="7">
        <f t="shared" si="11"/>
        <v>45230</v>
      </c>
      <c r="Y23" s="7">
        <f t="shared" si="11"/>
        <v>45260</v>
      </c>
      <c r="Z23" s="7">
        <f t="shared" si="11"/>
        <v>45291</v>
      </c>
      <c r="AA23" s="7">
        <f t="shared" si="11"/>
        <v>45322</v>
      </c>
      <c r="AB23" s="7">
        <f t="shared" si="11"/>
        <v>45351</v>
      </c>
      <c r="AC23" s="7">
        <f t="shared" si="11"/>
        <v>45382</v>
      </c>
      <c r="AD23" s="7">
        <f t="shared" si="11"/>
        <v>45412</v>
      </c>
      <c r="AE23" s="7">
        <f t="shared" si="11"/>
        <v>45443</v>
      </c>
    </row>
    <row r="24" spans="1:31" ht="15.75" customHeight="1" x14ac:dyDescent="0.2">
      <c r="A24" s="8" t="s">
        <v>106</v>
      </c>
      <c r="B24" s="64">
        <v>0.1953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</row>
    <row r="25" spans="1:31" ht="15.75" customHeight="1" x14ac:dyDescent="0.2">
      <c r="A25" s="8" t="s">
        <v>107</v>
      </c>
      <c r="B25" s="64">
        <v>0.1953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spans="1:31" ht="15.75" customHeight="1" x14ac:dyDescent="0.2">
      <c r="A26" s="8" t="s">
        <v>108</v>
      </c>
      <c r="B26" s="64">
        <v>0.1953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1:31" ht="15.75" customHeight="1" x14ac:dyDescent="0.2">
      <c r="A27" s="56" t="s">
        <v>109</v>
      </c>
      <c r="B27" s="57"/>
      <c r="C27" s="58">
        <f t="array" ref="C27">SUMPRODUCT(1-$B$24:$B$26,C$24:C$26)</f>
        <v>0</v>
      </c>
      <c r="D27" s="58">
        <f t="array" ref="D27">SUMPRODUCT(1-$B$24:$B$26,D$24:D$26)</f>
        <v>0</v>
      </c>
      <c r="E27" s="58">
        <f t="array" ref="E27">SUMPRODUCT(1-$B$24:$B$26,E$24:E$26)</f>
        <v>0</v>
      </c>
      <c r="F27" s="58">
        <f t="array" ref="F27">SUMPRODUCT(1-$B$24:$B$26,F$24:F$26)</f>
        <v>0</v>
      </c>
      <c r="G27" s="58">
        <f t="array" ref="G27">SUMPRODUCT(1-$B$24:$B$26,G$24:G$26)</f>
        <v>0</v>
      </c>
      <c r="H27" s="58">
        <f t="array" ref="H27">SUMPRODUCT(1-$B$24:$B$26,H$24:H$26)</f>
        <v>0</v>
      </c>
      <c r="I27" s="58">
        <f t="array" ref="I27">SUMPRODUCT(1-$B$24:$B$26,I$24:I$26)</f>
        <v>0</v>
      </c>
      <c r="J27" s="58">
        <f t="array" ref="J27">SUMPRODUCT(1-$B$24:$B$26,J$24:J$26)</f>
        <v>0</v>
      </c>
      <c r="K27" s="58">
        <f t="array" ref="K27">SUMPRODUCT(1-$B$24:$B$26,K$24:K$26)</f>
        <v>0</v>
      </c>
      <c r="L27" s="58">
        <f t="array" ref="L27">SUMPRODUCT(1-$B$24:$B$26,L$24:L$26)</f>
        <v>0</v>
      </c>
      <c r="M27" s="58">
        <f t="array" ref="M27">SUMPRODUCT(1-$B$24:$B$26,M$24:M$26)</f>
        <v>0</v>
      </c>
      <c r="N27" s="58">
        <f t="array" ref="N27">SUMPRODUCT(1-$B$24:$B$26,N$24:N$26)</f>
        <v>0</v>
      </c>
      <c r="O27" s="58">
        <f t="array" ref="O27">SUMPRODUCT(1-$B$24:$B$26,O$24:O$26)</f>
        <v>0</v>
      </c>
      <c r="P27" s="58">
        <f t="array" ref="P27">SUMPRODUCT(1-$B$24:$B$26,P$24:P$26)</f>
        <v>0</v>
      </c>
      <c r="Q27" s="58">
        <f t="array" ref="Q27">SUMPRODUCT(1-$B$24:$B$26,Q$24:Q$26)</f>
        <v>0</v>
      </c>
      <c r="R27" s="58">
        <f t="array" ref="R27">SUMPRODUCT(1-$B$24:$B$26,R$24:R$26)</f>
        <v>0</v>
      </c>
      <c r="S27" s="58">
        <f t="array" ref="S27">SUMPRODUCT(1-$B$24:$B$26,S$24:S$26)</f>
        <v>0</v>
      </c>
      <c r="T27" s="58">
        <f t="array" ref="T27">SUMPRODUCT(1-$B$24:$B$26,T$24:T$26)</f>
        <v>0</v>
      </c>
      <c r="U27" s="58">
        <f t="array" ref="U27">SUMPRODUCT(1-$B$24:$B$26,U$24:U$26)</f>
        <v>0</v>
      </c>
      <c r="V27" s="58">
        <f t="array" ref="V27">SUMPRODUCT(1-$B$24:$B$26,V$24:V$26)</f>
        <v>0</v>
      </c>
      <c r="W27" s="58">
        <f t="array" ref="W27">SUMPRODUCT(1-$B$24:$B$26,W$24:W$26)</f>
        <v>0</v>
      </c>
      <c r="X27" s="58">
        <f t="array" ref="X27">SUMPRODUCT(1-$B$24:$B$26,X$24:X$26)</f>
        <v>0</v>
      </c>
      <c r="Y27" s="58">
        <f t="array" ref="Y27">SUMPRODUCT(1-$B$24:$B$26,Y$24:Y$26)</f>
        <v>0</v>
      </c>
      <c r="Z27" s="58">
        <f t="array" ref="Z27">SUMPRODUCT(1-$B$24:$B$26,Z$24:Z$26)</f>
        <v>0</v>
      </c>
      <c r="AA27" s="58">
        <f t="array" ref="AA27">SUMPRODUCT(1-$B$24:$B$26,AA$24:AA$26)</f>
        <v>0</v>
      </c>
      <c r="AB27" s="58">
        <f t="array" ref="AB27">SUMPRODUCT(1-$B$24:$B$26,AB$24:AB$26)</f>
        <v>0</v>
      </c>
      <c r="AC27" s="58">
        <f t="array" ref="AC27">SUMPRODUCT(1-$B$24:$B$26,AC$24:AC$26)</f>
        <v>0</v>
      </c>
      <c r="AD27" s="58">
        <f t="array" ref="AD27">SUMPRODUCT(1-$B$24:$B$26,AD$24:AD$26)</f>
        <v>0</v>
      </c>
      <c r="AE27" s="58">
        <f t="array" ref="AE27">SUMPRODUCT(1-$B$24:$B$26,AE$24:AE$26)</f>
        <v>0</v>
      </c>
    </row>
    <row r="28" spans="1:31" ht="15.75" customHeight="1" x14ac:dyDescent="0.2">
      <c r="A28" s="56" t="s">
        <v>110</v>
      </c>
      <c r="B28" s="57"/>
      <c r="C28" s="67">
        <f t="shared" ref="C28:AE28" si="12">SUM(C24:C26)</f>
        <v>0</v>
      </c>
      <c r="D28" s="67">
        <f t="shared" si="12"/>
        <v>0</v>
      </c>
      <c r="E28" s="67">
        <f t="shared" si="12"/>
        <v>0</v>
      </c>
      <c r="F28" s="67">
        <f t="shared" si="12"/>
        <v>0</v>
      </c>
      <c r="G28" s="67">
        <f t="shared" si="12"/>
        <v>0</v>
      </c>
      <c r="H28" s="67">
        <f t="shared" si="12"/>
        <v>0</v>
      </c>
      <c r="I28" s="67">
        <f t="shared" si="12"/>
        <v>0</v>
      </c>
      <c r="J28" s="67">
        <f t="shared" si="12"/>
        <v>0</v>
      </c>
      <c r="K28" s="67">
        <f t="shared" si="12"/>
        <v>0</v>
      </c>
      <c r="L28" s="67">
        <f t="shared" si="12"/>
        <v>0</v>
      </c>
      <c r="M28" s="67">
        <f t="shared" si="12"/>
        <v>0</v>
      </c>
      <c r="N28" s="67">
        <f t="shared" si="12"/>
        <v>0</v>
      </c>
      <c r="O28" s="67">
        <f t="shared" si="12"/>
        <v>0</v>
      </c>
      <c r="P28" s="67">
        <f t="shared" si="12"/>
        <v>0</v>
      </c>
      <c r="Q28" s="67">
        <f t="shared" si="12"/>
        <v>0</v>
      </c>
      <c r="R28" s="67">
        <f t="shared" si="12"/>
        <v>0</v>
      </c>
      <c r="S28" s="67">
        <f t="shared" si="12"/>
        <v>0</v>
      </c>
      <c r="T28" s="67">
        <f t="shared" si="12"/>
        <v>0</v>
      </c>
      <c r="U28" s="67">
        <f t="shared" si="12"/>
        <v>0</v>
      </c>
      <c r="V28" s="67">
        <f t="shared" si="12"/>
        <v>0</v>
      </c>
      <c r="W28" s="67">
        <f t="shared" si="12"/>
        <v>0</v>
      </c>
      <c r="X28" s="67">
        <f t="shared" si="12"/>
        <v>0</v>
      </c>
      <c r="Y28" s="67">
        <f t="shared" si="12"/>
        <v>0</v>
      </c>
      <c r="Z28" s="67">
        <f t="shared" si="12"/>
        <v>0</v>
      </c>
      <c r="AA28" s="67">
        <f t="shared" si="12"/>
        <v>0</v>
      </c>
      <c r="AB28" s="67">
        <f t="shared" si="12"/>
        <v>0</v>
      </c>
      <c r="AC28" s="67">
        <f t="shared" si="12"/>
        <v>0</v>
      </c>
      <c r="AD28" s="67">
        <f t="shared" si="12"/>
        <v>0</v>
      </c>
      <c r="AE28" s="67">
        <f t="shared" si="12"/>
        <v>0</v>
      </c>
    </row>
    <row r="29" spans="1:31" ht="15.75" customHeight="1" x14ac:dyDescent="0.2">
      <c r="A29" s="54" t="s">
        <v>111</v>
      </c>
      <c r="B29" s="68"/>
      <c r="C29" s="69">
        <f>C27+C21</f>
        <v>0</v>
      </c>
      <c r="D29" s="69">
        <f t="shared" ref="D29:AE29" si="13">D16+D20+D27</f>
        <v>0</v>
      </c>
      <c r="E29" s="69">
        <f t="shared" si="13"/>
        <v>0</v>
      </c>
      <c r="F29" s="69">
        <f t="shared" si="13"/>
        <v>0</v>
      </c>
      <c r="G29" s="69">
        <f t="shared" si="13"/>
        <v>0</v>
      </c>
      <c r="H29" s="69">
        <f t="shared" si="13"/>
        <v>0</v>
      </c>
      <c r="I29" s="69">
        <f t="shared" si="13"/>
        <v>0</v>
      </c>
      <c r="J29" s="69">
        <f t="shared" si="13"/>
        <v>0</v>
      </c>
      <c r="K29" s="69">
        <f t="shared" si="13"/>
        <v>0</v>
      </c>
      <c r="L29" s="69">
        <f t="shared" si="13"/>
        <v>0</v>
      </c>
      <c r="M29" s="69">
        <f t="shared" si="13"/>
        <v>0</v>
      </c>
      <c r="N29" s="69">
        <f t="shared" si="13"/>
        <v>0</v>
      </c>
      <c r="O29" s="69">
        <f t="shared" si="13"/>
        <v>0</v>
      </c>
      <c r="P29" s="69">
        <f t="shared" si="13"/>
        <v>0</v>
      </c>
      <c r="Q29" s="69">
        <f t="shared" si="13"/>
        <v>0</v>
      </c>
      <c r="R29" s="69">
        <f t="shared" si="13"/>
        <v>0</v>
      </c>
      <c r="S29" s="69">
        <f t="shared" si="13"/>
        <v>20922.2</v>
      </c>
      <c r="T29" s="69">
        <f t="shared" si="13"/>
        <v>17703.399999999998</v>
      </c>
      <c r="U29" s="69">
        <f t="shared" si="13"/>
        <v>9656.4</v>
      </c>
      <c r="V29" s="69">
        <f t="shared" si="13"/>
        <v>0</v>
      </c>
      <c r="W29" s="69">
        <f t="shared" si="13"/>
        <v>0</v>
      </c>
      <c r="X29" s="69">
        <f t="shared" si="13"/>
        <v>0</v>
      </c>
      <c r="Y29" s="69">
        <f t="shared" si="13"/>
        <v>0</v>
      </c>
      <c r="Z29" s="69">
        <f t="shared" si="13"/>
        <v>0</v>
      </c>
      <c r="AA29" s="69">
        <f t="shared" si="13"/>
        <v>0</v>
      </c>
      <c r="AB29" s="69">
        <f t="shared" si="13"/>
        <v>0</v>
      </c>
      <c r="AC29" s="69">
        <f t="shared" si="13"/>
        <v>0</v>
      </c>
      <c r="AD29" s="69">
        <f t="shared" si="13"/>
        <v>0</v>
      </c>
      <c r="AE29" s="69">
        <f t="shared" si="13"/>
        <v>0</v>
      </c>
    </row>
    <row r="30" spans="1:31" ht="15.75" customHeight="1" x14ac:dyDescent="0.2">
      <c r="A30" s="54" t="s">
        <v>112</v>
      </c>
      <c r="B30" s="68"/>
      <c r="C30" s="69">
        <f>C17+C21+C28</f>
        <v>0</v>
      </c>
      <c r="D30" s="69">
        <f t="shared" ref="D30:AE30" si="14">D17+D21+D28</f>
        <v>0</v>
      </c>
      <c r="E30" s="69">
        <f t="shared" si="14"/>
        <v>0</v>
      </c>
      <c r="F30" s="69">
        <f t="shared" si="14"/>
        <v>0</v>
      </c>
      <c r="G30" s="69">
        <f t="shared" si="14"/>
        <v>0</v>
      </c>
      <c r="H30" s="69">
        <f t="shared" si="14"/>
        <v>0</v>
      </c>
      <c r="I30" s="69">
        <f t="shared" si="14"/>
        <v>0</v>
      </c>
      <c r="J30" s="69">
        <f t="shared" si="14"/>
        <v>0</v>
      </c>
      <c r="K30" s="69">
        <f t="shared" si="14"/>
        <v>0</v>
      </c>
      <c r="L30" s="69">
        <f t="shared" si="14"/>
        <v>0</v>
      </c>
      <c r="M30" s="69">
        <f t="shared" si="14"/>
        <v>0</v>
      </c>
      <c r="N30" s="69">
        <f t="shared" si="14"/>
        <v>0</v>
      </c>
      <c r="O30" s="69">
        <f t="shared" si="14"/>
        <v>0</v>
      </c>
      <c r="P30" s="69">
        <f t="shared" si="14"/>
        <v>0</v>
      </c>
      <c r="Q30" s="69">
        <f t="shared" si="14"/>
        <v>0</v>
      </c>
      <c r="R30" s="69">
        <f t="shared" si="14"/>
        <v>0</v>
      </c>
      <c r="S30" s="69">
        <f t="shared" si="14"/>
        <v>0</v>
      </c>
      <c r="T30" s="69">
        <f t="shared" si="14"/>
        <v>0</v>
      </c>
      <c r="U30" s="69">
        <f t="shared" si="14"/>
        <v>0</v>
      </c>
      <c r="V30" s="69">
        <f t="shared" si="14"/>
        <v>0</v>
      </c>
      <c r="W30" s="69">
        <f t="shared" si="14"/>
        <v>0</v>
      </c>
      <c r="X30" s="69">
        <f t="shared" si="14"/>
        <v>0</v>
      </c>
      <c r="Y30" s="69">
        <f t="shared" si="14"/>
        <v>0</v>
      </c>
      <c r="Z30" s="69">
        <f t="shared" si="14"/>
        <v>0</v>
      </c>
      <c r="AA30" s="69">
        <f t="shared" si="14"/>
        <v>0</v>
      </c>
      <c r="AB30" s="69">
        <f t="shared" si="14"/>
        <v>0</v>
      </c>
      <c r="AC30" s="69">
        <f t="shared" si="14"/>
        <v>0</v>
      </c>
      <c r="AD30" s="69">
        <f t="shared" si="14"/>
        <v>0</v>
      </c>
      <c r="AE30" s="69">
        <f t="shared" si="14"/>
        <v>0</v>
      </c>
    </row>
    <row r="31" spans="1:31" ht="15.75" customHeight="1" x14ac:dyDescent="0.2">
      <c r="A31" s="59"/>
      <c r="B31" s="60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</row>
    <row r="32" spans="1:31" ht="15.75" customHeight="1" x14ac:dyDescent="0.2">
      <c r="A32" s="54" t="s">
        <v>113</v>
      </c>
      <c r="B32" s="5" t="s">
        <v>38</v>
      </c>
      <c r="C32" s="7">
        <f t="shared" ref="C32:AE32" si="15">C1</f>
        <v>44592</v>
      </c>
      <c r="D32" s="7">
        <f t="shared" si="15"/>
        <v>44620</v>
      </c>
      <c r="E32" s="7">
        <f t="shared" si="15"/>
        <v>44651</v>
      </c>
      <c r="F32" s="7">
        <f t="shared" si="15"/>
        <v>44681</v>
      </c>
      <c r="G32" s="7">
        <f t="shared" si="15"/>
        <v>44712</v>
      </c>
      <c r="H32" s="7">
        <f t="shared" si="15"/>
        <v>44742</v>
      </c>
      <c r="I32" s="7">
        <f t="shared" si="15"/>
        <v>44773</v>
      </c>
      <c r="J32" s="7">
        <f t="shared" si="15"/>
        <v>44804</v>
      </c>
      <c r="K32" s="7">
        <f t="shared" si="15"/>
        <v>44834</v>
      </c>
      <c r="L32" s="7">
        <f t="shared" si="15"/>
        <v>44865</v>
      </c>
      <c r="M32" s="7">
        <f t="shared" si="15"/>
        <v>44895</v>
      </c>
      <c r="N32" s="7">
        <f t="shared" si="15"/>
        <v>44926</v>
      </c>
      <c r="O32" s="7">
        <f t="shared" si="15"/>
        <v>44957</v>
      </c>
      <c r="P32" s="7">
        <f t="shared" si="15"/>
        <v>44985</v>
      </c>
      <c r="Q32" s="7">
        <f t="shared" si="15"/>
        <v>45016</v>
      </c>
      <c r="R32" s="7">
        <f t="shared" si="15"/>
        <v>45046</v>
      </c>
      <c r="S32" s="7">
        <f t="shared" si="15"/>
        <v>45077</v>
      </c>
      <c r="T32" s="7">
        <f t="shared" si="15"/>
        <v>45107</v>
      </c>
      <c r="U32" s="7">
        <f t="shared" si="15"/>
        <v>45138</v>
      </c>
      <c r="V32" s="7">
        <f t="shared" si="15"/>
        <v>45169</v>
      </c>
      <c r="W32" s="7">
        <f t="shared" si="15"/>
        <v>45199</v>
      </c>
      <c r="X32" s="7">
        <f t="shared" si="15"/>
        <v>45230</v>
      </c>
      <c r="Y32" s="7">
        <f t="shared" si="15"/>
        <v>45260</v>
      </c>
      <c r="Z32" s="7">
        <f t="shared" si="15"/>
        <v>45291</v>
      </c>
      <c r="AA32" s="7">
        <f t="shared" si="15"/>
        <v>45322</v>
      </c>
      <c r="AB32" s="7">
        <f t="shared" si="15"/>
        <v>45351</v>
      </c>
      <c r="AC32" s="7">
        <f t="shared" si="15"/>
        <v>45382</v>
      </c>
      <c r="AD32" s="7">
        <f t="shared" si="15"/>
        <v>45412</v>
      </c>
      <c r="AE32" s="7">
        <f t="shared" si="15"/>
        <v>45443</v>
      </c>
    </row>
    <row r="33" spans="1:31" ht="15.75" customHeight="1" x14ac:dyDescent="0.2">
      <c r="A33" s="65" t="s">
        <v>27</v>
      </c>
      <c r="B33" s="70" t="s">
        <v>43</v>
      </c>
      <c r="C33" s="66">
        <f t="shared" ref="C33:L45" si="16">VLOOKUP($A33,Custos_a_Pagar,MATCH(C$32,$A$32:$HG$32,0),0)+VLOOKUP($A33,Custos_Realizados,MATCH(C$32,$A$32:$HG$32,0),0)</f>
        <v>0</v>
      </c>
      <c r="D33" s="66">
        <f t="shared" si="16"/>
        <v>-93740.709999999992</v>
      </c>
      <c r="E33" s="66">
        <f t="shared" si="16"/>
        <v>-24264.447661269016</v>
      </c>
      <c r="F33" s="66">
        <f t="shared" si="16"/>
        <v>-60711.979778392604</v>
      </c>
      <c r="G33" s="66">
        <f t="shared" si="16"/>
        <v>-150026.00430988567</v>
      </c>
      <c r="H33" s="66">
        <f t="shared" si="16"/>
        <v>-167958.60541682577</v>
      </c>
      <c r="I33" s="66">
        <f t="shared" si="16"/>
        <v>-157556.80316965043</v>
      </c>
      <c r="J33" s="66">
        <f t="shared" si="16"/>
        <v>-145856.43016344917</v>
      </c>
      <c r="K33" s="66">
        <f t="shared" si="16"/>
        <v>-142981.56</v>
      </c>
      <c r="L33" s="66">
        <f t="shared" si="16"/>
        <v>-132384.79999999999</v>
      </c>
      <c r="M33" s="66">
        <f t="shared" ref="M33:V45" si="17">VLOOKUP($A33,Custos_a_Pagar,MATCH(M$32,$A$32:$HG$32,0),0)+VLOOKUP($A33,Custos_Realizados,MATCH(M$32,$A$32:$HG$32,0),0)</f>
        <v>-141804.63999999998</v>
      </c>
      <c r="N33" s="66">
        <f t="shared" si="17"/>
        <v>-142022.97999999998</v>
      </c>
      <c r="O33" s="66">
        <f t="shared" si="17"/>
        <v>-169975.77</v>
      </c>
      <c r="P33" s="66">
        <f t="shared" si="17"/>
        <v>-129868.86</v>
      </c>
      <c r="Q33" s="66">
        <f t="shared" si="17"/>
        <v>-192694.14999999997</v>
      </c>
      <c r="R33" s="66">
        <f t="shared" si="17"/>
        <v>-329795.04999999993</v>
      </c>
      <c r="S33" s="66">
        <f t="shared" si="17"/>
        <v>-258052.75999999998</v>
      </c>
      <c r="T33" s="66">
        <f t="shared" si="17"/>
        <v>-283930.37</v>
      </c>
      <c r="U33" s="66">
        <f t="shared" si="17"/>
        <v>-262897.07</v>
      </c>
      <c r="V33" s="66">
        <f t="shared" si="17"/>
        <v>-262897.07</v>
      </c>
      <c r="W33" s="66">
        <f t="shared" ref="W33:AE45" si="18">VLOOKUP($A33,Custos_a_Pagar,MATCH(W$32,$A$32:$HG$32,0),0)+VLOOKUP($A33,Custos_Realizados,MATCH(W$32,$A$32:$HG$32,0),0)</f>
        <v>-262897.07</v>
      </c>
      <c r="X33" s="66">
        <f t="shared" si="18"/>
        <v>-262897.07</v>
      </c>
      <c r="Y33" s="66">
        <f t="shared" si="18"/>
        <v>-262897.07</v>
      </c>
      <c r="Z33" s="66">
        <f t="shared" si="18"/>
        <v>-262897.07</v>
      </c>
      <c r="AA33" s="66">
        <f t="shared" si="18"/>
        <v>-262897.07</v>
      </c>
      <c r="AB33" s="66">
        <f t="shared" si="18"/>
        <v>-262897.07</v>
      </c>
      <c r="AC33" s="66">
        <f t="shared" si="18"/>
        <v>-262897.07</v>
      </c>
      <c r="AD33" s="66">
        <f t="shared" si="18"/>
        <v>-262897.07</v>
      </c>
      <c r="AE33" s="66">
        <f t="shared" si="18"/>
        <v>0</v>
      </c>
    </row>
    <row r="34" spans="1:31" ht="15.75" customHeight="1" x14ac:dyDescent="0.2">
      <c r="A34" s="65" t="s">
        <v>114</v>
      </c>
      <c r="B34" s="70" t="s">
        <v>43</v>
      </c>
      <c r="C34" s="66">
        <f t="shared" si="16"/>
        <v>0</v>
      </c>
      <c r="D34" s="66">
        <f t="shared" si="16"/>
        <v>0</v>
      </c>
      <c r="E34" s="66">
        <f t="shared" si="16"/>
        <v>0</v>
      </c>
      <c r="F34" s="66">
        <f t="shared" si="16"/>
        <v>0</v>
      </c>
      <c r="G34" s="66">
        <f t="shared" si="16"/>
        <v>0</v>
      </c>
      <c r="H34" s="66">
        <f t="shared" si="16"/>
        <v>0</v>
      </c>
      <c r="I34" s="66">
        <f t="shared" si="16"/>
        <v>0</v>
      </c>
      <c r="J34" s="66">
        <f t="shared" si="16"/>
        <v>0</v>
      </c>
      <c r="K34" s="66">
        <f t="shared" si="16"/>
        <v>0</v>
      </c>
      <c r="L34" s="66">
        <f t="shared" si="16"/>
        <v>0</v>
      </c>
      <c r="M34" s="66">
        <f t="shared" si="17"/>
        <v>0</v>
      </c>
      <c r="N34" s="66">
        <f t="shared" si="17"/>
        <v>0</v>
      </c>
      <c r="O34" s="66">
        <f t="shared" si="17"/>
        <v>0</v>
      </c>
      <c r="P34" s="66">
        <f t="shared" si="17"/>
        <v>0</v>
      </c>
      <c r="Q34" s="66">
        <f t="shared" si="17"/>
        <v>0</v>
      </c>
      <c r="R34" s="66">
        <f t="shared" si="17"/>
        <v>0</v>
      </c>
      <c r="S34" s="66">
        <f t="shared" si="17"/>
        <v>0</v>
      </c>
      <c r="T34" s="66">
        <f t="shared" si="17"/>
        <v>0</v>
      </c>
      <c r="U34" s="66">
        <f t="shared" si="17"/>
        <v>0</v>
      </c>
      <c r="V34" s="66">
        <f t="shared" si="17"/>
        <v>0</v>
      </c>
      <c r="W34" s="66">
        <f t="shared" si="18"/>
        <v>0</v>
      </c>
      <c r="X34" s="66">
        <f t="shared" si="18"/>
        <v>0</v>
      </c>
      <c r="Y34" s="66">
        <f t="shared" si="18"/>
        <v>0</v>
      </c>
      <c r="Z34" s="66">
        <f t="shared" si="18"/>
        <v>0</v>
      </c>
      <c r="AA34" s="66">
        <f t="shared" si="18"/>
        <v>0</v>
      </c>
      <c r="AB34" s="66">
        <f t="shared" si="18"/>
        <v>0</v>
      </c>
      <c r="AC34" s="66">
        <f t="shared" si="18"/>
        <v>0</v>
      </c>
      <c r="AD34" s="66">
        <f t="shared" si="18"/>
        <v>0</v>
      </c>
      <c r="AE34" s="66">
        <f t="shared" si="18"/>
        <v>0</v>
      </c>
    </row>
    <row r="35" spans="1:31" ht="15.75" customHeight="1" x14ac:dyDescent="0.2">
      <c r="A35" s="65" t="s">
        <v>26</v>
      </c>
      <c r="B35" s="70" t="s">
        <v>43</v>
      </c>
      <c r="C35" s="66">
        <f t="shared" si="16"/>
        <v>0</v>
      </c>
      <c r="D35" s="66">
        <f t="shared" si="16"/>
        <v>0</v>
      </c>
      <c r="E35" s="66">
        <f t="shared" si="16"/>
        <v>0</v>
      </c>
      <c r="F35" s="66">
        <f t="shared" si="16"/>
        <v>0</v>
      </c>
      <c r="G35" s="66">
        <f t="shared" si="16"/>
        <v>0</v>
      </c>
      <c r="H35" s="66">
        <f t="shared" si="16"/>
        <v>0</v>
      </c>
      <c r="I35" s="66">
        <f t="shared" si="16"/>
        <v>0</v>
      </c>
      <c r="J35" s="66">
        <f t="shared" si="16"/>
        <v>0</v>
      </c>
      <c r="K35" s="66">
        <f t="shared" si="16"/>
        <v>0</v>
      </c>
      <c r="L35" s="66">
        <f t="shared" si="16"/>
        <v>-1500</v>
      </c>
      <c r="M35" s="66">
        <f t="shared" si="17"/>
        <v>-5279.17</v>
      </c>
      <c r="N35" s="66">
        <f t="shared" si="17"/>
        <v>-3914</v>
      </c>
      <c r="O35" s="66">
        <f t="shared" si="17"/>
        <v>-2900</v>
      </c>
      <c r="P35" s="66">
        <f t="shared" si="17"/>
        <v>-2500</v>
      </c>
      <c r="Q35" s="66">
        <f t="shared" si="17"/>
        <v>-5000</v>
      </c>
      <c r="R35" s="66">
        <f t="shared" si="17"/>
        <v>4550.17</v>
      </c>
      <c r="S35" s="66">
        <f t="shared" si="17"/>
        <v>-6000</v>
      </c>
      <c r="T35" s="66">
        <f t="shared" si="17"/>
        <v>-9000</v>
      </c>
      <c r="U35" s="66">
        <f t="shared" si="17"/>
        <v>-12000</v>
      </c>
      <c r="V35" s="66">
        <f t="shared" si="17"/>
        <v>-15000</v>
      </c>
      <c r="W35" s="66">
        <f t="shared" si="18"/>
        <v>-18000</v>
      </c>
      <c r="X35" s="66">
        <f t="shared" si="18"/>
        <v>-21000</v>
      </c>
      <c r="Y35" s="66">
        <f t="shared" si="18"/>
        <v>-24000</v>
      </c>
      <c r="Z35" s="66">
        <f t="shared" si="18"/>
        <v>-27000</v>
      </c>
      <c r="AA35" s="66">
        <f t="shared" si="18"/>
        <v>-30000</v>
      </c>
      <c r="AB35" s="66">
        <f t="shared" si="18"/>
        <v>-33000</v>
      </c>
      <c r="AC35" s="66">
        <f t="shared" si="18"/>
        <v>-36000</v>
      </c>
      <c r="AD35" s="66">
        <f t="shared" si="18"/>
        <v>-39000</v>
      </c>
      <c r="AE35" s="66">
        <f t="shared" si="18"/>
        <v>-39000</v>
      </c>
    </row>
    <row r="36" spans="1:31" ht="15.75" customHeight="1" x14ac:dyDescent="0.2">
      <c r="A36" s="65" t="s">
        <v>20</v>
      </c>
      <c r="B36" s="70" t="s">
        <v>43</v>
      </c>
      <c r="C36" s="66">
        <f t="shared" si="16"/>
        <v>0</v>
      </c>
      <c r="D36" s="66">
        <f t="shared" si="16"/>
        <v>0</v>
      </c>
      <c r="E36" s="66">
        <f t="shared" si="16"/>
        <v>0</v>
      </c>
      <c r="F36" s="66">
        <f t="shared" si="16"/>
        <v>0</v>
      </c>
      <c r="G36" s="66">
        <f t="shared" si="16"/>
        <v>-414.07</v>
      </c>
      <c r="H36" s="66">
        <f t="shared" si="16"/>
        <v>-34994.93</v>
      </c>
      <c r="I36" s="66">
        <f t="shared" si="16"/>
        <v>-1396.3899999999999</v>
      </c>
      <c r="J36" s="66">
        <f t="shared" si="16"/>
        <v>-34299.280000000006</v>
      </c>
      <c r="K36" s="66">
        <f t="shared" si="16"/>
        <v>-6608.8099999999995</v>
      </c>
      <c r="L36" s="66">
        <f t="shared" si="16"/>
        <v>-815.76</v>
      </c>
      <c r="M36" s="66">
        <f t="shared" si="17"/>
        <v>-24397.919999999998</v>
      </c>
      <c r="N36" s="66">
        <f t="shared" si="17"/>
        <v>-72014.10000000002</v>
      </c>
      <c r="O36" s="66">
        <f t="shared" si="17"/>
        <v>-67473.11</v>
      </c>
      <c r="P36" s="66">
        <f t="shared" si="17"/>
        <v>-5158.7800000000007</v>
      </c>
      <c r="Q36" s="66">
        <f t="shared" si="17"/>
        <v>-3084.87</v>
      </c>
      <c r="R36" s="66">
        <f t="shared" si="17"/>
        <v>-151705.82</v>
      </c>
      <c r="S36" s="66">
        <f t="shared" si="17"/>
        <v>-2858.07</v>
      </c>
      <c r="T36" s="66">
        <f t="shared" si="17"/>
        <v>-6891.9099999999989</v>
      </c>
      <c r="U36" s="66">
        <f t="shared" si="17"/>
        <v>-6891.9099999999989</v>
      </c>
      <c r="V36" s="66">
        <f t="shared" si="17"/>
        <v>-6891.9099999999989</v>
      </c>
      <c r="W36" s="66">
        <f t="shared" si="18"/>
        <v>-6891.9099999999989</v>
      </c>
      <c r="X36" s="66">
        <f t="shared" si="18"/>
        <v>-6891.9099999999989</v>
      </c>
      <c r="Y36" s="66">
        <f t="shared" si="18"/>
        <v>-6891.9099999999989</v>
      </c>
      <c r="Z36" s="66">
        <f t="shared" si="18"/>
        <v>-6891.9099999999989</v>
      </c>
      <c r="AA36" s="66">
        <f t="shared" si="18"/>
        <v>-6891.9099999999989</v>
      </c>
      <c r="AB36" s="66">
        <f t="shared" si="18"/>
        <v>-6891.9099999999989</v>
      </c>
      <c r="AC36" s="66">
        <f t="shared" si="18"/>
        <v>-6891.9099999999989</v>
      </c>
      <c r="AD36" s="66">
        <f t="shared" si="18"/>
        <v>-6891.9099999999989</v>
      </c>
      <c r="AE36" s="66">
        <f t="shared" si="18"/>
        <v>-6891.9099999999989</v>
      </c>
    </row>
    <row r="37" spans="1:31" ht="15.75" customHeight="1" x14ac:dyDescent="0.2">
      <c r="A37" s="65" t="s">
        <v>30</v>
      </c>
      <c r="B37" s="70" t="s">
        <v>43</v>
      </c>
      <c r="C37" s="66">
        <f t="shared" si="16"/>
        <v>0</v>
      </c>
      <c r="D37" s="66">
        <f t="shared" si="16"/>
        <v>0</v>
      </c>
      <c r="E37" s="66">
        <f t="shared" si="16"/>
        <v>0</v>
      </c>
      <c r="F37" s="66">
        <f t="shared" si="16"/>
        <v>-542.16999999999996</v>
      </c>
      <c r="G37" s="66">
        <f t="shared" si="16"/>
        <v>-568.76</v>
      </c>
      <c r="H37" s="66">
        <f t="shared" si="16"/>
        <v>-5420.33</v>
      </c>
      <c r="I37" s="66">
        <f t="shared" si="16"/>
        <v>-12499.949999999999</v>
      </c>
      <c r="J37" s="66">
        <f t="shared" si="16"/>
        <v>-18402.989999999998</v>
      </c>
      <c r="K37" s="66">
        <f t="shared" si="16"/>
        <v>-6342.369999999999</v>
      </c>
      <c r="L37" s="66">
        <f t="shared" si="16"/>
        <v>-42658.55000000001</v>
      </c>
      <c r="M37" s="66">
        <f t="shared" si="17"/>
        <v>-12890.23</v>
      </c>
      <c r="N37" s="66">
        <f t="shared" si="17"/>
        <v>-14986.340000000002</v>
      </c>
      <c r="O37" s="66">
        <f t="shared" si="17"/>
        <v>-13641.15</v>
      </c>
      <c r="P37" s="66">
        <f t="shared" si="17"/>
        <v>-15556.339999999998</v>
      </c>
      <c r="Q37" s="66">
        <f t="shared" si="17"/>
        <v>-16288.19</v>
      </c>
      <c r="R37" s="66">
        <f t="shared" si="17"/>
        <v>-16032.189999999999</v>
      </c>
      <c r="S37" s="66">
        <f t="shared" si="17"/>
        <v>-16544.169999999998</v>
      </c>
      <c r="T37" s="66">
        <f t="shared" si="17"/>
        <v>-32298.100000000002</v>
      </c>
      <c r="U37" s="66">
        <f t="shared" si="17"/>
        <v>-48507.15</v>
      </c>
      <c r="V37" s="66">
        <f t="shared" si="17"/>
        <v>-64716.2</v>
      </c>
      <c r="W37" s="66">
        <f t="shared" si="18"/>
        <v>-80925.250000000029</v>
      </c>
      <c r="X37" s="66">
        <f t="shared" si="18"/>
        <v>-97134.300000000061</v>
      </c>
      <c r="Y37" s="66">
        <f t="shared" si="18"/>
        <v>-113343.35000000009</v>
      </c>
      <c r="Z37" s="66">
        <f t="shared" si="18"/>
        <v>-129552.40000000013</v>
      </c>
      <c r="AA37" s="66">
        <f t="shared" si="18"/>
        <v>-145761.45000000013</v>
      </c>
      <c r="AB37" s="66">
        <f t="shared" si="18"/>
        <v>-161970.50000000012</v>
      </c>
      <c r="AC37" s="66">
        <f t="shared" si="18"/>
        <v>-178179.5500000001</v>
      </c>
      <c r="AD37" s="66">
        <f t="shared" si="18"/>
        <v>-194388.60000000009</v>
      </c>
      <c r="AE37" s="66">
        <f t="shared" si="18"/>
        <v>-196208.60000000009</v>
      </c>
    </row>
    <row r="38" spans="1:31" ht="15.75" customHeight="1" x14ac:dyDescent="0.2">
      <c r="A38" s="65" t="s">
        <v>22</v>
      </c>
      <c r="B38" s="70" t="s">
        <v>43</v>
      </c>
      <c r="C38" s="66">
        <f t="shared" si="16"/>
        <v>0</v>
      </c>
      <c r="D38" s="66">
        <f t="shared" si="16"/>
        <v>0</v>
      </c>
      <c r="E38" s="66">
        <f t="shared" si="16"/>
        <v>-2155.88</v>
      </c>
      <c r="F38" s="66">
        <f t="shared" si="16"/>
        <v>-17770.830000000002</v>
      </c>
      <c r="G38" s="66">
        <f t="shared" si="16"/>
        <v>-5937.97</v>
      </c>
      <c r="H38" s="66">
        <f t="shared" si="16"/>
        <v>-16486.23</v>
      </c>
      <c r="I38" s="66">
        <f t="shared" si="16"/>
        <v>-13000</v>
      </c>
      <c r="J38" s="66">
        <f t="shared" si="16"/>
        <v>-15094.23</v>
      </c>
      <c r="K38" s="66">
        <f t="shared" si="16"/>
        <v>-10000</v>
      </c>
      <c r="L38" s="66">
        <f t="shared" si="16"/>
        <v>-16483.599999999999</v>
      </c>
      <c r="M38" s="66">
        <f t="shared" si="17"/>
        <v>-9654.23</v>
      </c>
      <c r="N38" s="66">
        <f t="shared" si="17"/>
        <v>-6859.9</v>
      </c>
      <c r="O38" s="66">
        <f t="shared" si="17"/>
        <v>-10060</v>
      </c>
      <c r="P38" s="66">
        <f t="shared" si="17"/>
        <v>-8742.5499999999993</v>
      </c>
      <c r="Q38" s="66">
        <f t="shared" si="17"/>
        <v>-10259.299999999999</v>
      </c>
      <c r="R38" s="66">
        <f t="shared" si="17"/>
        <v>-166071.38</v>
      </c>
      <c r="S38" s="66">
        <f t="shared" si="17"/>
        <v>-5159</v>
      </c>
      <c r="T38" s="66">
        <f t="shared" si="17"/>
        <v>-10712.51</v>
      </c>
      <c r="U38" s="66">
        <f t="shared" si="17"/>
        <v>-16266.02</v>
      </c>
      <c r="V38" s="66">
        <f t="shared" si="17"/>
        <v>-21819.53</v>
      </c>
      <c r="W38" s="66">
        <f t="shared" si="18"/>
        <v>-27373.039999999997</v>
      </c>
      <c r="X38" s="66">
        <f t="shared" si="18"/>
        <v>-32926.549999999996</v>
      </c>
      <c r="Y38" s="66">
        <f t="shared" si="18"/>
        <v>-38480.06</v>
      </c>
      <c r="Z38" s="66">
        <f t="shared" si="18"/>
        <v>-44033.57</v>
      </c>
      <c r="AA38" s="66">
        <f t="shared" si="18"/>
        <v>-49587.08</v>
      </c>
      <c r="AB38" s="66">
        <f t="shared" si="18"/>
        <v>-55140.590000000004</v>
      </c>
      <c r="AC38" s="66">
        <f t="shared" si="18"/>
        <v>-60694.100000000006</v>
      </c>
      <c r="AD38" s="66">
        <f t="shared" si="18"/>
        <v>-66247.610000000015</v>
      </c>
      <c r="AE38" s="66">
        <f t="shared" si="18"/>
        <v>-71247.61</v>
      </c>
    </row>
    <row r="39" spans="1:31" ht="15.75" customHeight="1" x14ac:dyDescent="0.2">
      <c r="A39" s="65" t="s">
        <v>19</v>
      </c>
      <c r="B39" s="70" t="s">
        <v>43</v>
      </c>
      <c r="C39" s="66">
        <f t="shared" si="16"/>
        <v>0</v>
      </c>
      <c r="D39" s="66">
        <f t="shared" si="16"/>
        <v>0</v>
      </c>
      <c r="E39" s="66">
        <f t="shared" si="16"/>
        <v>-6000</v>
      </c>
      <c r="F39" s="66">
        <f t="shared" si="16"/>
        <v>-17264</v>
      </c>
      <c r="G39" s="66">
        <f t="shared" si="16"/>
        <v>-174489.64</v>
      </c>
      <c r="H39" s="66">
        <f t="shared" si="16"/>
        <v>-5505.35</v>
      </c>
      <c r="I39" s="66">
        <f t="shared" si="16"/>
        <v>-5829.0099999999993</v>
      </c>
      <c r="J39" s="66">
        <f t="shared" si="16"/>
        <v>-5815.4299999999994</v>
      </c>
      <c r="K39" s="66">
        <f t="shared" si="16"/>
        <v>-8050.2899999999991</v>
      </c>
      <c r="L39" s="66">
        <f t="shared" si="16"/>
        <v>-6015.44</v>
      </c>
      <c r="M39" s="66">
        <f t="shared" si="17"/>
        <v>-4340.1500000000005</v>
      </c>
      <c r="N39" s="66">
        <f t="shared" si="17"/>
        <v>-6482.1200000000008</v>
      </c>
      <c r="O39" s="66">
        <f t="shared" si="17"/>
        <v>-5876.4300000000012</v>
      </c>
      <c r="P39" s="66">
        <f t="shared" si="17"/>
        <v>-6699.96</v>
      </c>
      <c r="Q39" s="66">
        <f t="shared" si="17"/>
        <v>-14050.58</v>
      </c>
      <c r="R39" s="66">
        <f t="shared" si="17"/>
        <v>-15233.099999999999</v>
      </c>
      <c r="S39" s="66">
        <f t="shared" si="17"/>
        <v>-15040.6</v>
      </c>
      <c r="T39" s="66">
        <f t="shared" si="17"/>
        <v>-29681.200000000001</v>
      </c>
      <c r="U39" s="66">
        <f t="shared" si="17"/>
        <v>-44521.799999999996</v>
      </c>
      <c r="V39" s="66">
        <f t="shared" si="17"/>
        <v>-59362.399999999994</v>
      </c>
      <c r="W39" s="66">
        <f t="shared" si="18"/>
        <v>-74203</v>
      </c>
      <c r="X39" s="66">
        <f t="shared" si="18"/>
        <v>-89043.6</v>
      </c>
      <c r="Y39" s="66">
        <f t="shared" si="18"/>
        <v>-103884.20000000001</v>
      </c>
      <c r="Z39" s="66">
        <f t="shared" si="18"/>
        <v>-118724.80000000002</v>
      </c>
      <c r="AA39" s="66">
        <f t="shared" si="18"/>
        <v>-133565.4</v>
      </c>
      <c r="AB39" s="66">
        <f t="shared" si="18"/>
        <v>-148405.99999999997</v>
      </c>
      <c r="AC39" s="66">
        <f t="shared" si="18"/>
        <v>-163246.59999999995</v>
      </c>
      <c r="AD39" s="66">
        <f t="shared" si="18"/>
        <v>-178087.19999999992</v>
      </c>
      <c r="AE39" s="66">
        <f t="shared" si="18"/>
        <v>-178087.19999999992</v>
      </c>
    </row>
    <row r="40" spans="1:31" ht="15.75" customHeight="1" x14ac:dyDescent="0.2">
      <c r="A40" s="65" t="s">
        <v>16</v>
      </c>
      <c r="B40" s="70" t="s">
        <v>43</v>
      </c>
      <c r="C40" s="66">
        <f t="shared" si="16"/>
        <v>0</v>
      </c>
      <c r="D40" s="66">
        <f t="shared" si="16"/>
        <v>0</v>
      </c>
      <c r="E40" s="66">
        <f t="shared" si="16"/>
        <v>0</v>
      </c>
      <c r="F40" s="66">
        <f t="shared" si="16"/>
        <v>-1500</v>
      </c>
      <c r="G40" s="66">
        <f t="shared" si="16"/>
        <v>-1700</v>
      </c>
      <c r="H40" s="66">
        <f t="shared" si="16"/>
        <v>-1700</v>
      </c>
      <c r="I40" s="66">
        <f t="shared" si="16"/>
        <v>-1700</v>
      </c>
      <c r="J40" s="66">
        <f t="shared" si="16"/>
        <v>-1700</v>
      </c>
      <c r="K40" s="66">
        <f t="shared" si="16"/>
        <v>-1849.7</v>
      </c>
      <c r="L40" s="66">
        <f t="shared" si="16"/>
        <v>-4700</v>
      </c>
      <c r="M40" s="66">
        <f t="shared" si="17"/>
        <v>-4200</v>
      </c>
      <c r="N40" s="66">
        <f t="shared" si="17"/>
        <v>-5900</v>
      </c>
      <c r="O40" s="66">
        <f t="shared" si="17"/>
        <v>-1700</v>
      </c>
      <c r="P40" s="66">
        <f t="shared" si="17"/>
        <v>-1700</v>
      </c>
      <c r="Q40" s="66">
        <f t="shared" si="17"/>
        <v>-1700</v>
      </c>
      <c r="R40" s="66">
        <f t="shared" si="17"/>
        <v>-1953</v>
      </c>
      <c r="S40" s="66">
        <f t="shared" si="17"/>
        <v>-1700</v>
      </c>
      <c r="T40" s="66">
        <f t="shared" si="17"/>
        <v>-1700</v>
      </c>
      <c r="U40" s="66">
        <f t="shared" si="17"/>
        <v>-3830</v>
      </c>
      <c r="V40" s="66">
        <f t="shared" si="17"/>
        <v>-5960</v>
      </c>
      <c r="W40" s="66">
        <f t="shared" si="18"/>
        <v>-8090</v>
      </c>
      <c r="X40" s="66">
        <f t="shared" si="18"/>
        <v>-10220</v>
      </c>
      <c r="Y40" s="66">
        <f t="shared" si="18"/>
        <v>-12350</v>
      </c>
      <c r="Z40" s="66">
        <f t="shared" si="18"/>
        <v>-14480</v>
      </c>
      <c r="AA40" s="66">
        <f t="shared" si="18"/>
        <v>-16610</v>
      </c>
      <c r="AB40" s="66">
        <f t="shared" si="18"/>
        <v>-18740</v>
      </c>
      <c r="AC40" s="66">
        <f t="shared" si="18"/>
        <v>-20870</v>
      </c>
      <c r="AD40" s="66">
        <f t="shared" si="18"/>
        <v>-23000</v>
      </c>
      <c r="AE40" s="66">
        <f t="shared" si="18"/>
        <v>-25130</v>
      </c>
    </row>
    <row r="41" spans="1:31" ht="15.75" customHeight="1" x14ac:dyDescent="0.2">
      <c r="A41" s="65" t="s">
        <v>18</v>
      </c>
      <c r="B41" s="70" t="s">
        <v>43</v>
      </c>
      <c r="C41" s="66">
        <f t="shared" si="16"/>
        <v>0</v>
      </c>
      <c r="D41" s="66">
        <f t="shared" si="16"/>
        <v>8.0863910108838727E-2</v>
      </c>
      <c r="E41" s="66">
        <f t="shared" si="16"/>
        <v>-3.7422616872989911</v>
      </c>
      <c r="F41" s="66">
        <f t="shared" si="16"/>
        <v>-2.2349573623237609</v>
      </c>
      <c r="G41" s="66">
        <f t="shared" si="16"/>
        <v>-3.4938455417272669</v>
      </c>
      <c r="H41" s="66">
        <f t="shared" si="16"/>
        <v>-0.22307106163854512</v>
      </c>
      <c r="I41" s="66">
        <f t="shared" si="16"/>
        <v>-0.20675957121897617</v>
      </c>
      <c r="J41" s="66">
        <f t="shared" si="16"/>
        <v>-0.18188933597091347</v>
      </c>
      <c r="K41" s="66">
        <f t="shared" si="16"/>
        <v>-4.371374687966012E-2</v>
      </c>
      <c r="L41" s="66">
        <f t="shared" si="16"/>
        <v>3.7735514480171664</v>
      </c>
      <c r="M41" s="66">
        <f t="shared" si="17"/>
        <v>-667.4280294804239</v>
      </c>
      <c r="N41" s="66">
        <f t="shared" si="17"/>
        <v>-1.0226098554641425</v>
      </c>
      <c r="O41" s="66">
        <f t="shared" si="17"/>
        <v>-6.9680208161177193</v>
      </c>
      <c r="P41" s="66">
        <f t="shared" si="17"/>
        <v>-122.56181672942579</v>
      </c>
      <c r="Q41" s="66">
        <f t="shared" si="17"/>
        <v>-21.935963559656638</v>
      </c>
      <c r="R41" s="66">
        <f t="shared" si="17"/>
        <v>-229.26652043697862</v>
      </c>
      <c r="S41" s="66">
        <f t="shared" si="17"/>
        <v>-2003.1509389809398</v>
      </c>
      <c r="T41" s="66">
        <f t="shared" si="17"/>
        <v>-4000</v>
      </c>
      <c r="U41" s="66">
        <f t="shared" si="17"/>
        <v>-6000</v>
      </c>
      <c r="V41" s="66">
        <f t="shared" si="17"/>
        <v>-8000</v>
      </c>
      <c r="W41" s="66">
        <f t="shared" si="18"/>
        <v>-10000</v>
      </c>
      <c r="X41" s="66">
        <f t="shared" si="18"/>
        <v>-12000</v>
      </c>
      <c r="Y41" s="66">
        <f t="shared" si="18"/>
        <v>-14000</v>
      </c>
      <c r="Z41" s="66">
        <f t="shared" si="18"/>
        <v>-16000</v>
      </c>
      <c r="AA41" s="66">
        <f t="shared" si="18"/>
        <v>-18000</v>
      </c>
      <c r="AB41" s="66">
        <f t="shared" si="18"/>
        <v>-20000</v>
      </c>
      <c r="AC41" s="66">
        <f t="shared" si="18"/>
        <v>-22000</v>
      </c>
      <c r="AD41" s="66">
        <f t="shared" si="18"/>
        <v>-24000</v>
      </c>
      <c r="AE41" s="66">
        <f t="shared" si="18"/>
        <v>-24000</v>
      </c>
    </row>
    <row r="42" spans="1:31" ht="15.75" customHeight="1" x14ac:dyDescent="0.2">
      <c r="A42" s="65" t="s">
        <v>23</v>
      </c>
      <c r="B42" s="70" t="s">
        <v>43</v>
      </c>
      <c r="C42" s="66">
        <f t="shared" si="16"/>
        <v>0</v>
      </c>
      <c r="D42" s="66">
        <f t="shared" si="16"/>
        <v>-3000</v>
      </c>
      <c r="E42" s="66">
        <f t="shared" si="16"/>
        <v>-3000</v>
      </c>
      <c r="F42" s="66">
        <f t="shared" si="16"/>
        <v>-3000</v>
      </c>
      <c r="G42" s="66">
        <f t="shared" si="16"/>
        <v>-7510.19</v>
      </c>
      <c r="H42" s="66">
        <f t="shared" si="16"/>
        <v>-559.57968558130619</v>
      </c>
      <c r="I42" s="66">
        <f t="shared" si="16"/>
        <v>-3788.64</v>
      </c>
      <c r="J42" s="66">
        <f t="shared" si="16"/>
        <v>-4070.89</v>
      </c>
      <c r="K42" s="66">
        <f t="shared" si="16"/>
        <v>-3547.94</v>
      </c>
      <c r="L42" s="66">
        <f t="shared" si="16"/>
        <v>0</v>
      </c>
      <c r="M42" s="66">
        <f t="shared" si="17"/>
        <v>-3037.5203196934222</v>
      </c>
      <c r="N42" s="66">
        <f t="shared" si="17"/>
        <v>-9415.619999999999</v>
      </c>
      <c r="O42" s="66">
        <f t="shared" si="17"/>
        <v>-4000</v>
      </c>
      <c r="P42" s="66">
        <f t="shared" si="17"/>
        <v>-4000</v>
      </c>
      <c r="Q42" s="66">
        <f t="shared" si="17"/>
        <v>-4000</v>
      </c>
      <c r="R42" s="66">
        <f t="shared" si="17"/>
        <v>-4485.93</v>
      </c>
      <c r="S42" s="66">
        <f t="shared" si="17"/>
        <v>-15000</v>
      </c>
      <c r="T42" s="66">
        <f t="shared" si="17"/>
        <v>-30000</v>
      </c>
      <c r="U42" s="66">
        <f t="shared" si="17"/>
        <v>-45000</v>
      </c>
      <c r="V42" s="66">
        <f t="shared" si="17"/>
        <v>-60000</v>
      </c>
      <c r="W42" s="66">
        <f t="shared" si="18"/>
        <v>-75000</v>
      </c>
      <c r="X42" s="66">
        <f t="shared" si="18"/>
        <v>-90000</v>
      </c>
      <c r="Y42" s="66">
        <f t="shared" si="18"/>
        <v>-105000</v>
      </c>
      <c r="Z42" s="66">
        <f t="shared" si="18"/>
        <v>-120000</v>
      </c>
      <c r="AA42" s="66">
        <f t="shared" si="18"/>
        <v>-135000</v>
      </c>
      <c r="AB42" s="66">
        <f t="shared" si="18"/>
        <v>-150000</v>
      </c>
      <c r="AC42" s="66">
        <f t="shared" si="18"/>
        <v>-165000</v>
      </c>
      <c r="AD42" s="66">
        <f t="shared" si="18"/>
        <v>-180000</v>
      </c>
      <c r="AE42" s="66">
        <f t="shared" si="18"/>
        <v>-180000</v>
      </c>
    </row>
    <row r="43" spans="1:31" ht="15.75" customHeight="1" x14ac:dyDescent="0.2">
      <c r="A43" s="65" t="s">
        <v>15</v>
      </c>
      <c r="B43" s="70" t="s">
        <v>43</v>
      </c>
      <c r="C43" s="66">
        <f t="shared" si="16"/>
        <v>0</v>
      </c>
      <c r="D43" s="66">
        <f t="shared" si="16"/>
        <v>0</v>
      </c>
      <c r="E43" s="66">
        <f t="shared" si="16"/>
        <v>-984.49</v>
      </c>
      <c r="F43" s="66">
        <f t="shared" si="16"/>
        <v>-0.73166404761263482</v>
      </c>
      <c r="G43" s="66">
        <f t="shared" si="16"/>
        <v>-18290.68</v>
      </c>
      <c r="H43" s="66">
        <f t="shared" si="16"/>
        <v>0</v>
      </c>
      <c r="I43" s="66">
        <f t="shared" si="16"/>
        <v>-449.53</v>
      </c>
      <c r="J43" s="66">
        <f t="shared" si="16"/>
        <v>-8209.989999999998</v>
      </c>
      <c r="K43" s="66">
        <f t="shared" si="16"/>
        <v>-2769.56</v>
      </c>
      <c r="L43" s="66">
        <f t="shared" si="16"/>
        <v>-6309.7300000000005</v>
      </c>
      <c r="M43" s="66">
        <f t="shared" si="17"/>
        <v>-5572.0599999999986</v>
      </c>
      <c r="N43" s="66">
        <f t="shared" si="17"/>
        <v>-4144.47</v>
      </c>
      <c r="O43" s="66">
        <f t="shared" si="17"/>
        <v>-2288.71</v>
      </c>
      <c r="P43" s="66">
        <f t="shared" si="17"/>
        <v>-14.83</v>
      </c>
      <c r="Q43" s="66">
        <f t="shared" si="17"/>
        <v>-4469.24</v>
      </c>
      <c r="R43" s="66">
        <f t="shared" si="17"/>
        <v>-4871.21</v>
      </c>
      <c r="S43" s="66">
        <f t="shared" si="17"/>
        <v>-10155.4</v>
      </c>
      <c r="T43" s="66">
        <f t="shared" si="17"/>
        <v>-20000</v>
      </c>
      <c r="U43" s="66">
        <f t="shared" si="17"/>
        <v>-30000</v>
      </c>
      <c r="V43" s="66">
        <f t="shared" si="17"/>
        <v>-40000</v>
      </c>
      <c r="W43" s="66">
        <f t="shared" si="18"/>
        <v>-50000</v>
      </c>
      <c r="X43" s="66">
        <f t="shared" si="18"/>
        <v>-60000</v>
      </c>
      <c r="Y43" s="66">
        <f t="shared" si="18"/>
        <v>-70000</v>
      </c>
      <c r="Z43" s="66">
        <f t="shared" si="18"/>
        <v>-80000</v>
      </c>
      <c r="AA43" s="66">
        <f t="shared" si="18"/>
        <v>-90000</v>
      </c>
      <c r="AB43" s="66">
        <f t="shared" si="18"/>
        <v>-100000</v>
      </c>
      <c r="AC43" s="66">
        <f t="shared" si="18"/>
        <v>-110000</v>
      </c>
      <c r="AD43" s="66">
        <f t="shared" si="18"/>
        <v>-120000</v>
      </c>
      <c r="AE43" s="66">
        <f t="shared" si="18"/>
        <v>-120000</v>
      </c>
    </row>
    <row r="44" spans="1:31" ht="15.75" customHeight="1" x14ac:dyDescent="0.2">
      <c r="A44" s="65" t="s">
        <v>115</v>
      </c>
      <c r="B44" s="70" t="s">
        <v>43</v>
      </c>
      <c r="C44" s="66">
        <f t="shared" si="16"/>
        <v>0</v>
      </c>
      <c r="D44" s="66">
        <f t="shared" si="16"/>
        <v>0</v>
      </c>
      <c r="E44" s="66">
        <f t="shared" si="16"/>
        <v>0</v>
      </c>
      <c r="F44" s="66">
        <f t="shared" si="16"/>
        <v>0</v>
      </c>
      <c r="G44" s="66">
        <f t="shared" si="16"/>
        <v>0</v>
      </c>
      <c r="H44" s="66">
        <f t="shared" si="16"/>
        <v>0</v>
      </c>
      <c r="I44" s="66">
        <f t="shared" si="16"/>
        <v>0</v>
      </c>
      <c r="J44" s="66">
        <f t="shared" si="16"/>
        <v>0</v>
      </c>
      <c r="K44" s="66">
        <f t="shared" si="16"/>
        <v>0</v>
      </c>
      <c r="L44" s="66">
        <f t="shared" si="16"/>
        <v>0</v>
      </c>
      <c r="M44" s="66">
        <f t="shared" si="17"/>
        <v>0</v>
      </c>
      <c r="N44" s="66">
        <f t="shared" si="17"/>
        <v>0</v>
      </c>
      <c r="O44" s="66">
        <f t="shared" si="17"/>
        <v>0</v>
      </c>
      <c r="P44" s="66">
        <f t="shared" si="17"/>
        <v>0</v>
      </c>
      <c r="Q44" s="66">
        <f t="shared" si="17"/>
        <v>0</v>
      </c>
      <c r="R44" s="66">
        <f t="shared" si="17"/>
        <v>0</v>
      </c>
      <c r="S44" s="66">
        <f t="shared" si="17"/>
        <v>0</v>
      </c>
      <c r="T44" s="66">
        <f t="shared" si="17"/>
        <v>0</v>
      </c>
      <c r="U44" s="66">
        <f t="shared" si="17"/>
        <v>0</v>
      </c>
      <c r="V44" s="66">
        <f t="shared" si="17"/>
        <v>0</v>
      </c>
      <c r="W44" s="66">
        <f t="shared" si="18"/>
        <v>0</v>
      </c>
      <c r="X44" s="66">
        <f t="shared" si="18"/>
        <v>0</v>
      </c>
      <c r="Y44" s="66">
        <f t="shared" si="18"/>
        <v>0</v>
      </c>
      <c r="Z44" s="66">
        <f t="shared" si="18"/>
        <v>0</v>
      </c>
      <c r="AA44" s="66">
        <f t="shared" si="18"/>
        <v>0</v>
      </c>
      <c r="AB44" s="66">
        <f t="shared" si="18"/>
        <v>0</v>
      </c>
      <c r="AC44" s="66">
        <f t="shared" si="18"/>
        <v>0</v>
      </c>
      <c r="AD44" s="66">
        <f t="shared" si="18"/>
        <v>0</v>
      </c>
      <c r="AE44" s="66">
        <f t="shared" si="18"/>
        <v>0</v>
      </c>
    </row>
    <row r="45" spans="1:31" ht="15.75" customHeight="1" x14ac:dyDescent="0.2">
      <c r="A45" s="65" t="s">
        <v>24</v>
      </c>
      <c r="B45" s="70" t="s">
        <v>43</v>
      </c>
      <c r="C45" s="66">
        <f t="shared" si="16"/>
        <v>0</v>
      </c>
      <c r="D45" s="66">
        <f t="shared" si="16"/>
        <v>-12364.546764567927</v>
      </c>
      <c r="E45" s="66">
        <f t="shared" si="16"/>
        <v>-13356.942529155061</v>
      </c>
      <c r="F45" s="66">
        <f t="shared" si="16"/>
        <v>-48119.448922751544</v>
      </c>
      <c r="G45" s="66">
        <f t="shared" si="16"/>
        <v>-27724.029871525749</v>
      </c>
      <c r="H45" s="66">
        <f t="shared" si="16"/>
        <v>-4391.7873099259414</v>
      </c>
      <c r="I45" s="66">
        <f t="shared" si="16"/>
        <v>-8389.4400000000023</v>
      </c>
      <c r="J45" s="66">
        <f t="shared" si="16"/>
        <v>-1307.3923885475724</v>
      </c>
      <c r="K45" s="66">
        <f t="shared" si="16"/>
        <v>-1137.8308496870741</v>
      </c>
      <c r="L45" s="66">
        <f t="shared" si="16"/>
        <v>-904.7313619325264</v>
      </c>
      <c r="M45" s="66">
        <f t="shared" si="17"/>
        <v>-1455.1946459608887</v>
      </c>
      <c r="N45" s="66">
        <f t="shared" si="17"/>
        <v>-16984.980000000025</v>
      </c>
      <c r="O45" s="66">
        <f t="shared" si="17"/>
        <v>-2345.7000000000116</v>
      </c>
      <c r="P45" s="66">
        <f t="shared" si="17"/>
        <v>-1481.8689620531641</v>
      </c>
      <c r="Q45" s="66">
        <f t="shared" si="17"/>
        <v>-267.60346493555699</v>
      </c>
      <c r="R45" s="66">
        <f t="shared" si="17"/>
        <v>-23265.613155390471</v>
      </c>
      <c r="S45" s="66">
        <f t="shared" si="17"/>
        <v>-3000.0052496841581</v>
      </c>
      <c r="T45" s="66">
        <f t="shared" si="17"/>
        <v>-16000</v>
      </c>
      <c r="U45" s="66">
        <f t="shared" si="17"/>
        <v>-29000</v>
      </c>
      <c r="V45" s="66">
        <f t="shared" si="17"/>
        <v>-42000</v>
      </c>
      <c r="W45" s="66">
        <f t="shared" si="18"/>
        <v>-45000</v>
      </c>
      <c r="X45" s="66">
        <f t="shared" si="18"/>
        <v>-48000</v>
      </c>
      <c r="Y45" s="66">
        <f t="shared" si="18"/>
        <v>-51000</v>
      </c>
      <c r="Z45" s="66">
        <f t="shared" si="18"/>
        <v>-54000</v>
      </c>
      <c r="AA45" s="66">
        <f t="shared" si="18"/>
        <v>-57000</v>
      </c>
      <c r="AB45" s="66">
        <f t="shared" si="18"/>
        <v>-60000</v>
      </c>
      <c r="AC45" s="66">
        <f t="shared" si="18"/>
        <v>-63000</v>
      </c>
      <c r="AD45" s="66">
        <f t="shared" si="18"/>
        <v>-66000</v>
      </c>
      <c r="AE45" s="66">
        <f t="shared" si="18"/>
        <v>-66000</v>
      </c>
    </row>
    <row r="46" spans="1:31" ht="15.75" customHeight="1" x14ac:dyDescent="0.2">
      <c r="A46" s="56" t="s">
        <v>116</v>
      </c>
      <c r="B46" s="57" t="s">
        <v>43</v>
      </c>
      <c r="C46" s="58">
        <f>C47-C33</f>
        <v>0</v>
      </c>
      <c r="D46" s="58">
        <f t="shared" ref="D46:AE46" si="19">D47-D33-D34</f>
        <v>-15364.465900657815</v>
      </c>
      <c r="E46" s="58">
        <f t="shared" si="19"/>
        <v>-25501.054790842365</v>
      </c>
      <c r="F46" s="58">
        <f t="shared" si="19"/>
        <v>-88199.415544161471</v>
      </c>
      <c r="G46" s="58">
        <f t="shared" si="19"/>
        <v>-236638.83371706755</v>
      </c>
      <c r="H46" s="58">
        <f t="shared" si="19"/>
        <v>-69058.430066568864</v>
      </c>
      <c r="I46" s="58">
        <f t="shared" si="19"/>
        <v>-47053.166759571264</v>
      </c>
      <c r="J46" s="58">
        <f t="shared" si="19"/>
        <v>-88900.384277883539</v>
      </c>
      <c r="K46" s="58">
        <f t="shared" si="19"/>
        <v>-40306.54456343397</v>
      </c>
      <c r="L46" s="58">
        <f t="shared" si="19"/>
        <v>-79384.037810484559</v>
      </c>
      <c r="M46" s="58">
        <f t="shared" si="19"/>
        <v>-71493.902995134762</v>
      </c>
      <c r="N46" s="58">
        <f t="shared" si="19"/>
        <v>-140702.55260985548</v>
      </c>
      <c r="O46" s="58">
        <f t="shared" si="19"/>
        <v>-110292.06802081616</v>
      </c>
      <c r="P46" s="58">
        <f t="shared" si="19"/>
        <v>-45976.89077878253</v>
      </c>
      <c r="Q46" s="58">
        <f t="shared" si="19"/>
        <v>-59141.719428495184</v>
      </c>
      <c r="R46" s="58">
        <f t="shared" si="19"/>
        <v>-379297.33967582753</v>
      </c>
      <c r="S46" s="58">
        <f t="shared" si="19"/>
        <v>-77460.396188665094</v>
      </c>
      <c r="T46" s="58">
        <f t="shared" si="19"/>
        <v>-160283.71999999997</v>
      </c>
      <c r="U46" s="58">
        <f t="shared" si="19"/>
        <v>-242016.88</v>
      </c>
      <c r="V46" s="58">
        <f t="shared" si="19"/>
        <v>-323750.03999999998</v>
      </c>
      <c r="W46" s="58">
        <f t="shared" si="19"/>
        <v>-395483.2</v>
      </c>
      <c r="X46" s="58">
        <f t="shared" si="19"/>
        <v>-467216.36000000004</v>
      </c>
      <c r="Y46" s="58">
        <f t="shared" si="19"/>
        <v>-538949.52</v>
      </c>
      <c r="Z46" s="58">
        <f t="shared" si="19"/>
        <v>-610682.68000000017</v>
      </c>
      <c r="AA46" s="58">
        <f t="shared" si="19"/>
        <v>-682415.84000000008</v>
      </c>
      <c r="AB46" s="58">
        <f t="shared" si="19"/>
        <v>-754149</v>
      </c>
      <c r="AC46" s="58">
        <f t="shared" si="19"/>
        <v>-825882.15999999992</v>
      </c>
      <c r="AD46" s="58">
        <f t="shared" si="19"/>
        <v>-897615.32000000007</v>
      </c>
      <c r="AE46" s="58">
        <f t="shared" si="19"/>
        <v>-906565.32000000007</v>
      </c>
    </row>
    <row r="47" spans="1:31" ht="15.75" customHeight="1" x14ac:dyDescent="0.2">
      <c r="A47" s="4" t="s">
        <v>117</v>
      </c>
      <c r="B47" s="68" t="s">
        <v>43</v>
      </c>
      <c r="C47" s="69">
        <f t="shared" ref="C47:AE47" si="20">SUM(C33:C45)</f>
        <v>0</v>
      </c>
      <c r="D47" s="69">
        <f t="shared" si="20"/>
        <v>-109105.17590065781</v>
      </c>
      <c r="E47" s="69">
        <f t="shared" si="20"/>
        <v>-49765.502452111381</v>
      </c>
      <c r="F47" s="69">
        <f t="shared" si="20"/>
        <v>-148911.39532255408</v>
      </c>
      <c r="G47" s="69">
        <f t="shared" si="20"/>
        <v>-386664.83802695322</v>
      </c>
      <c r="H47" s="69">
        <f t="shared" si="20"/>
        <v>-237017.03548339463</v>
      </c>
      <c r="I47" s="69">
        <f t="shared" si="20"/>
        <v>-204609.9699292217</v>
      </c>
      <c r="J47" s="69">
        <f t="shared" si="20"/>
        <v>-234756.81444133271</v>
      </c>
      <c r="K47" s="69">
        <f t="shared" si="20"/>
        <v>-183288.10456343397</v>
      </c>
      <c r="L47" s="69">
        <f t="shared" si="20"/>
        <v>-211768.83781048455</v>
      </c>
      <c r="M47" s="69">
        <f t="shared" si="20"/>
        <v>-213298.54299513475</v>
      </c>
      <c r="N47" s="69">
        <f t="shared" si="20"/>
        <v>-282725.53260985547</v>
      </c>
      <c r="O47" s="69">
        <f t="shared" si="20"/>
        <v>-280267.83802081615</v>
      </c>
      <c r="P47" s="69">
        <f t="shared" si="20"/>
        <v>-175845.75077878253</v>
      </c>
      <c r="Q47" s="69">
        <f t="shared" si="20"/>
        <v>-251835.86942849515</v>
      </c>
      <c r="R47" s="69">
        <f t="shared" si="20"/>
        <v>-709092.38967582746</v>
      </c>
      <c r="S47" s="69">
        <f t="shared" si="20"/>
        <v>-335513.15618866507</v>
      </c>
      <c r="T47" s="69">
        <f t="shared" si="20"/>
        <v>-444214.08999999997</v>
      </c>
      <c r="U47" s="69">
        <f t="shared" si="20"/>
        <v>-504913.95</v>
      </c>
      <c r="V47" s="69">
        <f t="shared" si="20"/>
        <v>-586647.11</v>
      </c>
      <c r="W47" s="69">
        <f t="shared" si="20"/>
        <v>-658380.27</v>
      </c>
      <c r="X47" s="69">
        <f t="shared" si="20"/>
        <v>-730113.43</v>
      </c>
      <c r="Y47" s="69">
        <f t="shared" si="20"/>
        <v>-801846.59000000008</v>
      </c>
      <c r="Z47" s="69">
        <f t="shared" si="20"/>
        <v>-873579.75000000012</v>
      </c>
      <c r="AA47" s="69">
        <f t="shared" si="20"/>
        <v>-945312.91000000015</v>
      </c>
      <c r="AB47" s="69">
        <f t="shared" si="20"/>
        <v>-1017046.0700000001</v>
      </c>
      <c r="AC47" s="69">
        <f t="shared" si="20"/>
        <v>-1088779.23</v>
      </c>
      <c r="AD47" s="69">
        <f t="shared" si="20"/>
        <v>-1160512.3900000001</v>
      </c>
      <c r="AE47" s="69">
        <f t="shared" si="20"/>
        <v>-906565.32000000007</v>
      </c>
    </row>
    <row r="48" spans="1:31" ht="15.75" customHeight="1" x14ac:dyDescent="0.2">
      <c r="A48" s="59"/>
      <c r="B48" s="60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</row>
    <row r="49" spans="1:31" ht="15.75" customHeight="1" x14ac:dyDescent="0.2">
      <c r="A49" s="54" t="s">
        <v>118</v>
      </c>
      <c r="B49" s="5" t="s">
        <v>38</v>
      </c>
      <c r="C49" s="7">
        <f t="shared" ref="C49:AE49" si="21">+C32</f>
        <v>44592</v>
      </c>
      <c r="D49" s="7">
        <f t="shared" si="21"/>
        <v>44620</v>
      </c>
      <c r="E49" s="7">
        <f t="shared" si="21"/>
        <v>44651</v>
      </c>
      <c r="F49" s="7">
        <f t="shared" si="21"/>
        <v>44681</v>
      </c>
      <c r="G49" s="7">
        <f t="shared" si="21"/>
        <v>44712</v>
      </c>
      <c r="H49" s="7">
        <f t="shared" si="21"/>
        <v>44742</v>
      </c>
      <c r="I49" s="7">
        <f t="shared" si="21"/>
        <v>44773</v>
      </c>
      <c r="J49" s="7">
        <f t="shared" si="21"/>
        <v>44804</v>
      </c>
      <c r="K49" s="7">
        <f t="shared" si="21"/>
        <v>44834</v>
      </c>
      <c r="L49" s="7">
        <f t="shared" si="21"/>
        <v>44865</v>
      </c>
      <c r="M49" s="7">
        <f t="shared" si="21"/>
        <v>44895</v>
      </c>
      <c r="N49" s="7">
        <f t="shared" si="21"/>
        <v>44926</v>
      </c>
      <c r="O49" s="7">
        <f t="shared" si="21"/>
        <v>44957</v>
      </c>
      <c r="P49" s="7">
        <f t="shared" si="21"/>
        <v>44985</v>
      </c>
      <c r="Q49" s="7">
        <f t="shared" si="21"/>
        <v>45016</v>
      </c>
      <c r="R49" s="7">
        <f t="shared" si="21"/>
        <v>45046</v>
      </c>
      <c r="S49" s="7">
        <f t="shared" si="21"/>
        <v>45077</v>
      </c>
      <c r="T49" s="7">
        <f t="shared" si="21"/>
        <v>45107</v>
      </c>
      <c r="U49" s="7">
        <f t="shared" si="21"/>
        <v>45138</v>
      </c>
      <c r="V49" s="7">
        <f t="shared" si="21"/>
        <v>45169</v>
      </c>
      <c r="W49" s="7">
        <f t="shared" si="21"/>
        <v>45199</v>
      </c>
      <c r="X49" s="7">
        <f t="shared" si="21"/>
        <v>45230</v>
      </c>
      <c r="Y49" s="7">
        <f t="shared" si="21"/>
        <v>45260</v>
      </c>
      <c r="Z49" s="7">
        <f t="shared" si="21"/>
        <v>45291</v>
      </c>
      <c r="AA49" s="7">
        <f t="shared" si="21"/>
        <v>45322</v>
      </c>
      <c r="AB49" s="7">
        <f t="shared" si="21"/>
        <v>45351</v>
      </c>
      <c r="AC49" s="7">
        <f t="shared" si="21"/>
        <v>45382</v>
      </c>
      <c r="AD49" s="7">
        <f t="shared" si="21"/>
        <v>45412</v>
      </c>
      <c r="AE49" s="7">
        <f t="shared" si="21"/>
        <v>45443</v>
      </c>
    </row>
    <row r="50" spans="1:31" ht="15.75" customHeight="1" x14ac:dyDescent="0.2">
      <c r="A50" s="65" t="s">
        <v>27</v>
      </c>
      <c r="B50" s="70" t="s">
        <v>43</v>
      </c>
      <c r="C50" s="66">
        <f>SUMIFS('Tabela Projeção'!$E:$E,'Tabela Projeção'!$K:$K,0,'Tabela Projeção'!$AB:$AB,$A50,'Tabela Projeção'!$D:$D,"&gt;"&amp;DataD0,'Tabela Projeção'!$D:$D,"&lt;="&amp;C$49)</f>
        <v>0</v>
      </c>
      <c r="D50" s="66">
        <f>SUMIFS('Tabela Projeção'!$E:$E,'Tabela Projeção'!$K:$K,0,'Tabela Projeção'!$AB:$AB,$A50,'Tabela Projeção'!$D:$D,"&gt;"&amp;C49,'Tabela Projeção'!$D:$D,"&lt;="&amp;D$49)</f>
        <v>0</v>
      </c>
      <c r="E50" s="66">
        <f>SUMIFS('Tabela Projeção'!$E:$E,'Tabela Projeção'!$K:$K,0,'Tabela Projeção'!$AB:$AB,$A50,'Tabela Projeção'!$D:$D,"&gt;"&amp;D49,'Tabela Projeção'!$D:$D,"&lt;="&amp;E$49)</f>
        <v>0</v>
      </c>
      <c r="F50" s="66">
        <f>SUMIFS('Tabela Projeção'!$E:$E,'Tabela Projeção'!$K:$K,0,'Tabela Projeção'!$AB:$AB,$A50,'Tabela Projeção'!$D:$D,"&gt;"&amp;E49,'Tabela Projeção'!$D:$D,"&lt;="&amp;F$49)</f>
        <v>0</v>
      </c>
      <c r="G50" s="66">
        <f>SUMIFS('Tabela Projeção'!$E:$E,'Tabela Projeção'!$K:$K,0,'Tabela Projeção'!$AB:$AB,$A50,'Tabela Projeção'!$D:$D,"&gt;"&amp;F49,'Tabela Projeção'!$D:$D,"&lt;="&amp;G$49)</f>
        <v>0</v>
      </c>
      <c r="H50" s="66">
        <f>SUMIFS('Tabela Projeção'!$E:$E,'Tabela Projeção'!$K:$K,0,'Tabela Projeção'!$AB:$AB,$A50,'Tabela Projeção'!$D:$D,"&gt;"&amp;G49,'Tabela Projeção'!$D:$D,"&lt;="&amp;H$49)</f>
        <v>0</v>
      </c>
      <c r="I50" s="66">
        <f>SUMIFS('Tabela Projeção'!$E:$E,'Tabela Projeção'!$K:$K,0,'Tabela Projeção'!$AB:$AB,$A50,'Tabela Projeção'!$D:$D,"&gt;"&amp;H49,'Tabela Projeção'!$D:$D,"&lt;="&amp;I$49)</f>
        <v>0</v>
      </c>
      <c r="J50" s="66">
        <f>SUMIFS('Tabela Projeção'!$E:$E,'Tabela Projeção'!$K:$K,0,'Tabela Projeção'!$AB:$AB,$A50,'Tabela Projeção'!$D:$D,"&gt;"&amp;I49,'Tabela Projeção'!$D:$D,"&lt;="&amp;J$49)</f>
        <v>0</v>
      </c>
      <c r="K50" s="66">
        <f>SUMIFS('Tabela Projeção'!$E:$E,'Tabela Projeção'!$K:$K,0,'Tabela Projeção'!$AB:$AB,$A50,'Tabela Projeção'!$D:$D,"&gt;"&amp;J49,'Tabela Projeção'!$D:$D,"&lt;="&amp;K$49)</f>
        <v>0</v>
      </c>
      <c r="L50" s="66">
        <f>SUMIFS('Tabela Projeção'!$E:$E,'Tabela Projeção'!$K:$K,0,'Tabela Projeção'!$AB:$AB,$A50,'Tabela Projeção'!$D:$D,"&gt;"&amp;K49,'Tabela Projeção'!$D:$D,"&lt;="&amp;L$49)</f>
        <v>0</v>
      </c>
      <c r="M50" s="66">
        <f>SUMIFS('Tabela Projeção'!$E:$E,'Tabela Projeção'!$K:$K,0,'Tabela Projeção'!$AB:$AB,$A50,'Tabela Projeção'!$D:$D,"&gt;"&amp;L49,'Tabela Projeção'!$D:$D,"&lt;="&amp;M$49)</f>
        <v>0</v>
      </c>
      <c r="N50" s="66">
        <f>SUMIFS('Tabela Projeção'!$E:$E,'Tabela Projeção'!$K:$K,0,'Tabela Projeção'!$AB:$AB,$A50,'Tabela Projeção'!$D:$D,"&gt;"&amp;M49,'Tabela Projeção'!$D:$D,"&lt;="&amp;N$49)</f>
        <v>0</v>
      </c>
      <c r="O50" s="66">
        <f>SUMIFS('Tabela Projeção'!$E:$E,'Tabela Projeção'!$K:$K,0,'Tabela Projeção'!$AB:$AB,$A50,'Tabela Projeção'!$D:$D,"&gt;"&amp;N49,'Tabela Projeção'!$D:$D,"&lt;="&amp;O$49)</f>
        <v>0</v>
      </c>
      <c r="P50" s="66">
        <f>SUMIFS('Tabela Projeção'!$E:$E,'Tabela Projeção'!$K:$K,0,'Tabela Projeção'!$AB:$AB,$A50,'Tabela Projeção'!$D:$D,"&gt;"&amp;O49,'Tabela Projeção'!$D:$D,"&lt;="&amp;P$49)</f>
        <v>0</v>
      </c>
      <c r="Q50" s="66">
        <f>SUMIFS('Tabela Projeção'!$E:$E,'Tabela Projeção'!$K:$K,0,'Tabela Projeção'!$AB:$AB,$A50,'Tabela Projeção'!$D:$D,"&gt;"&amp;P49,'Tabela Projeção'!$D:$D,"&lt;="&amp;Q$49)</f>
        <v>0</v>
      </c>
      <c r="R50" s="66">
        <f>SUMIFS('Tabela Projeção'!$E:$E,'Tabela Projeção'!$K:$K,0,'Tabela Projeção'!$AB:$AB,$A50,'Tabela Projeção'!$D:$D,"&gt;"&amp;Q49,'Tabela Projeção'!$D:$D,"&lt;="&amp;R$49)</f>
        <v>0</v>
      </c>
      <c r="S50" s="66">
        <f>SUMIFS('Tabela Projeção'!$E:$E,'Tabela Projeção'!$K:$K,0,'Tabela Projeção'!$AB:$AB,$A50,'Tabela Projeção'!$D:$D,"&gt;"&amp;R49,'Tabela Projeção'!$D:$D,"&lt;="&amp;S$49)</f>
        <v>-257997.05999999997</v>
      </c>
      <c r="T50" s="66">
        <f>SUMIFS('Tabela Projeção'!$E:$E,'Tabela Projeção'!$K:$K,0,'Tabela Projeção'!$AB:$AB,$A50,'Tabela Projeção'!$D:$D,"&gt;"&amp;S49,'Tabela Projeção'!$D:$D,"&lt;="&amp;T$49)</f>
        <v>-283930.37</v>
      </c>
      <c r="U50" s="66">
        <f>SUMIFS('Tabela Projeção'!$E:$E,'Tabela Projeção'!$K:$K,0,'Tabela Projeção'!$AB:$AB,$A50,'Tabela Projeção'!$D:$D,"&gt;"&amp;T49,'Tabela Projeção'!$D:$D,"&lt;="&amp;U$49)</f>
        <v>-262897.07</v>
      </c>
      <c r="V50" s="66">
        <f>SUMIFS('Tabela Projeção'!$E:$E,'Tabela Projeção'!$K:$K,0,'Tabela Projeção'!$AB:$AB,$A50,'Tabela Projeção'!$D:$D,"&gt;"&amp;U49,'Tabela Projeção'!$D:$D,"&lt;="&amp;V$49)</f>
        <v>-262897.07</v>
      </c>
      <c r="W50" s="66">
        <f>SUMIFS('Tabela Projeção'!$E:$E,'Tabela Projeção'!$K:$K,0,'Tabela Projeção'!$AB:$AB,$A50,'Tabela Projeção'!$D:$D,"&gt;"&amp;V49,'Tabela Projeção'!$D:$D,"&lt;="&amp;W$49)</f>
        <v>-262897.07</v>
      </c>
      <c r="X50" s="66">
        <f>SUMIFS('Tabela Projeção'!$E:$E,'Tabela Projeção'!$K:$K,0,'Tabela Projeção'!$AB:$AB,$A50,'Tabela Projeção'!$D:$D,"&gt;"&amp;W49,'Tabela Projeção'!$D:$D,"&lt;="&amp;X$49)</f>
        <v>-262897.07</v>
      </c>
      <c r="Y50" s="66">
        <f>SUMIFS('Tabela Projeção'!$E:$E,'Tabela Projeção'!$K:$K,0,'Tabela Projeção'!$AB:$AB,$A50,'Tabela Projeção'!$D:$D,"&gt;"&amp;X49,'Tabela Projeção'!$D:$D,"&lt;="&amp;Y$49)</f>
        <v>-262897.07</v>
      </c>
      <c r="Z50" s="66">
        <f>SUMIFS('Tabela Projeção'!$E:$E,'Tabela Projeção'!$K:$K,0,'Tabela Projeção'!$AB:$AB,$A50,'Tabela Projeção'!$D:$D,"&gt;"&amp;Y49,'Tabela Projeção'!$D:$D,"&lt;="&amp;Z$49)</f>
        <v>-262897.07</v>
      </c>
      <c r="AA50" s="66">
        <f>SUMIFS('Tabela Projeção'!$E:$E,'Tabela Projeção'!$K:$K,0,'Tabela Projeção'!$AB:$AB,$A50,'Tabela Projeção'!$D:$D,"&gt;"&amp;Z49,'Tabela Projeção'!$D:$D,"&lt;="&amp;AA$49)</f>
        <v>-262897.07</v>
      </c>
      <c r="AB50" s="66">
        <f>SUMIFS('Tabela Projeção'!$E:$E,'Tabela Projeção'!$K:$K,0,'Tabela Projeção'!$AB:$AB,$A50,'Tabela Projeção'!$D:$D,"&gt;"&amp;AA49,'Tabela Projeção'!$D:$D,"&lt;="&amp;AB$49)</f>
        <v>-262897.07</v>
      </c>
      <c r="AC50" s="66">
        <f>SUMIFS('Tabela Projeção'!$E:$E,'Tabela Projeção'!$K:$K,0,'Tabela Projeção'!$AB:$AB,$A50,'Tabela Projeção'!$D:$D,"&gt;"&amp;AB49,'Tabela Projeção'!$D:$D,"&lt;="&amp;AC$49)</f>
        <v>-262897.07</v>
      </c>
      <c r="AD50" s="66">
        <f>SUMIFS('Tabela Projeção'!$E:$E,'Tabela Projeção'!$K:$K,0,'Tabela Projeção'!$AB:$AB,$A50,'Tabela Projeção'!$D:$D,"&gt;"&amp;AC49,'Tabela Projeção'!$D:$D,"&lt;="&amp;AD$49)</f>
        <v>-262897.07</v>
      </c>
      <c r="AE50" s="66">
        <f>SUMIFS('Tabela Projeção'!$E:$E,'Tabela Projeção'!$K:$K,0,'Tabela Projeção'!$AB:$AB,$A50,'Tabela Projeção'!$D:$D,"&gt;"&amp;AD49,'Tabela Projeção'!$D:$D,"&lt;="&amp;AE$49)</f>
        <v>0</v>
      </c>
    </row>
    <row r="51" spans="1:31" ht="15.75" customHeight="1" x14ac:dyDescent="0.2">
      <c r="A51" s="65" t="s">
        <v>114</v>
      </c>
      <c r="B51" s="70" t="s">
        <v>43</v>
      </c>
      <c r="C51" s="66">
        <f>SUMIFS('Tabela Projeção'!$E:$E,'Tabela Projeção'!$K:$K,0,'Tabela Projeção'!$AB:$AB,$A51,'Tabela Projeção'!$D:$D,"&gt;"&amp;DataD0,'Tabela Projeção'!$D:$D,"&lt;="&amp;C$49)</f>
        <v>0</v>
      </c>
      <c r="D51" s="66">
        <f>SUMIFS('Tabela Projeção'!$E:$E,'Tabela Projeção'!$K:$K,0,'Tabela Projeção'!$AB:$AB,$A51,'Tabela Projeção'!$D:$D,"&gt;"&amp;C50,'Tabela Projeção'!$D:$D,"&lt;="&amp;D$49)</f>
        <v>0</v>
      </c>
      <c r="E51" s="66">
        <f>SUMIFS('Tabela Projeção'!$E:$E,'Tabela Projeção'!$K:$K,0,'Tabela Projeção'!$AB:$AB,$A51,'Tabela Projeção'!$D:$D,"&gt;"&amp;D50,'Tabela Projeção'!$D:$D,"&lt;="&amp;E$49)</f>
        <v>0</v>
      </c>
      <c r="F51" s="66">
        <f>SUMIFS('Tabela Projeção'!$E:$E,'Tabela Projeção'!$K:$K,0,'Tabela Projeção'!$AB:$AB,$A51,'Tabela Projeção'!$D:$D,"&gt;"&amp;E50,'Tabela Projeção'!$D:$D,"&lt;="&amp;F$49)</f>
        <v>0</v>
      </c>
      <c r="G51" s="66">
        <f>SUMIFS('Tabela Projeção'!$E:$E,'Tabela Projeção'!$K:$K,0,'Tabela Projeção'!$AB:$AB,$A51,'Tabela Projeção'!$D:$D,"&gt;"&amp;F50,'Tabela Projeção'!$D:$D,"&lt;="&amp;G$49)</f>
        <v>0</v>
      </c>
      <c r="H51" s="66">
        <f>SUMIFS('Tabela Projeção'!$E:$E,'Tabela Projeção'!$K:$K,0,'Tabela Projeção'!$AB:$AB,$A51,'Tabela Projeção'!$D:$D,"&gt;"&amp;G50,'Tabela Projeção'!$D:$D,"&lt;="&amp;H$49)</f>
        <v>0</v>
      </c>
      <c r="I51" s="66">
        <f>SUMIFS('Tabela Projeção'!$E:$E,'Tabela Projeção'!$K:$K,0,'Tabela Projeção'!$AB:$AB,$A51,'Tabela Projeção'!$D:$D,"&gt;"&amp;H50,'Tabela Projeção'!$D:$D,"&lt;="&amp;I$49)</f>
        <v>0</v>
      </c>
      <c r="J51" s="66">
        <f>SUMIFS('Tabela Projeção'!$E:$E,'Tabela Projeção'!$K:$K,0,'Tabela Projeção'!$AB:$AB,$A51,'Tabela Projeção'!$D:$D,"&gt;"&amp;I50,'Tabela Projeção'!$D:$D,"&lt;="&amp;J$49)</f>
        <v>0</v>
      </c>
      <c r="K51" s="66">
        <f>SUMIFS('Tabela Projeção'!$E:$E,'Tabela Projeção'!$K:$K,0,'Tabela Projeção'!$AB:$AB,$A51,'Tabela Projeção'!$D:$D,"&gt;"&amp;J50,'Tabela Projeção'!$D:$D,"&lt;="&amp;K$49)</f>
        <v>0</v>
      </c>
      <c r="L51" s="66">
        <f>SUMIFS('Tabela Projeção'!$E:$E,'Tabela Projeção'!$K:$K,0,'Tabela Projeção'!$AB:$AB,$A51,'Tabela Projeção'!$D:$D,"&gt;"&amp;K50,'Tabela Projeção'!$D:$D,"&lt;="&amp;L$49)</f>
        <v>0</v>
      </c>
      <c r="M51" s="66">
        <f>SUMIFS('Tabela Projeção'!$E:$E,'Tabela Projeção'!$K:$K,0,'Tabela Projeção'!$AB:$AB,$A51,'Tabela Projeção'!$D:$D,"&gt;"&amp;L50,'Tabela Projeção'!$D:$D,"&lt;="&amp;M$49)</f>
        <v>0</v>
      </c>
      <c r="N51" s="66">
        <f>SUMIFS('Tabela Projeção'!$E:$E,'Tabela Projeção'!$K:$K,0,'Tabela Projeção'!$AB:$AB,$A51,'Tabela Projeção'!$D:$D,"&gt;"&amp;M50,'Tabela Projeção'!$D:$D,"&lt;="&amp;N$49)</f>
        <v>0</v>
      </c>
      <c r="O51" s="66">
        <f>SUMIFS('Tabela Projeção'!$E:$E,'Tabela Projeção'!$K:$K,0,'Tabela Projeção'!$AB:$AB,$A51,'Tabela Projeção'!$D:$D,"&gt;"&amp;N50,'Tabela Projeção'!$D:$D,"&lt;="&amp;O$49)</f>
        <v>0</v>
      </c>
      <c r="P51" s="66">
        <f>SUMIFS('Tabela Projeção'!$E:$E,'Tabela Projeção'!$K:$K,0,'Tabela Projeção'!$AB:$AB,$A51,'Tabela Projeção'!$D:$D,"&gt;"&amp;O50,'Tabela Projeção'!$D:$D,"&lt;="&amp;P$49)</f>
        <v>0</v>
      </c>
      <c r="Q51" s="66">
        <f>SUMIFS('Tabela Projeção'!$E:$E,'Tabela Projeção'!$K:$K,0,'Tabela Projeção'!$AB:$AB,$A51,'Tabela Projeção'!$D:$D,"&gt;"&amp;P50,'Tabela Projeção'!$D:$D,"&lt;="&amp;Q$49)</f>
        <v>0</v>
      </c>
      <c r="R51" s="66">
        <f>SUMIFS('Tabela Projeção'!$E:$E,'Tabela Projeção'!$K:$K,0,'Tabela Projeção'!$AB:$AB,$A51,'Tabela Projeção'!$D:$D,"&gt;"&amp;Q50,'Tabela Projeção'!$D:$D,"&lt;="&amp;R$49)</f>
        <v>0</v>
      </c>
      <c r="S51" s="66">
        <f>SUMIFS('Tabela Projeção'!$E:$E,'Tabela Projeção'!$K:$K,0,'Tabela Projeção'!$AB:$AB,$A51,'Tabela Projeção'!$D:$D,"&gt;"&amp;R50,'Tabela Projeção'!$D:$D,"&lt;="&amp;S$49)</f>
        <v>0</v>
      </c>
      <c r="T51" s="66">
        <f>SUMIFS('Tabela Projeção'!$E:$E,'Tabela Projeção'!$K:$K,0,'Tabela Projeção'!$AB:$AB,$A51,'Tabela Projeção'!$D:$D,"&gt;"&amp;S50,'Tabela Projeção'!$D:$D,"&lt;="&amp;T$49)</f>
        <v>0</v>
      </c>
      <c r="U51" s="66">
        <f>SUMIFS('Tabela Projeção'!$E:$E,'Tabela Projeção'!$K:$K,0,'Tabela Projeção'!$AB:$AB,$A51,'Tabela Projeção'!$D:$D,"&gt;"&amp;T50,'Tabela Projeção'!$D:$D,"&lt;="&amp;U$49)</f>
        <v>0</v>
      </c>
      <c r="V51" s="66">
        <f>SUMIFS('Tabela Projeção'!$E:$E,'Tabela Projeção'!$K:$K,0,'Tabela Projeção'!$AB:$AB,$A51,'Tabela Projeção'!$D:$D,"&gt;"&amp;U50,'Tabela Projeção'!$D:$D,"&lt;="&amp;V$49)</f>
        <v>0</v>
      </c>
      <c r="W51" s="66">
        <f>SUMIFS('Tabela Projeção'!$E:$E,'Tabela Projeção'!$K:$K,0,'Tabela Projeção'!$AB:$AB,$A51,'Tabela Projeção'!$D:$D,"&gt;"&amp;V50,'Tabela Projeção'!$D:$D,"&lt;="&amp;W$49)</f>
        <v>0</v>
      </c>
      <c r="X51" s="66">
        <f>SUMIFS('Tabela Projeção'!$E:$E,'Tabela Projeção'!$K:$K,0,'Tabela Projeção'!$AB:$AB,$A51,'Tabela Projeção'!$D:$D,"&gt;"&amp;W50,'Tabela Projeção'!$D:$D,"&lt;="&amp;X$49)</f>
        <v>0</v>
      </c>
      <c r="Y51" s="66">
        <f>SUMIFS('Tabela Projeção'!$E:$E,'Tabela Projeção'!$K:$K,0,'Tabela Projeção'!$AB:$AB,$A51,'Tabela Projeção'!$D:$D,"&gt;"&amp;X50,'Tabela Projeção'!$D:$D,"&lt;="&amp;Y$49)</f>
        <v>0</v>
      </c>
      <c r="Z51" s="66">
        <f>SUMIFS('Tabela Projeção'!$E:$E,'Tabela Projeção'!$K:$K,0,'Tabela Projeção'!$AB:$AB,$A51,'Tabela Projeção'!$D:$D,"&gt;"&amp;Y50,'Tabela Projeção'!$D:$D,"&lt;="&amp;Z$49)</f>
        <v>0</v>
      </c>
      <c r="AA51" s="66">
        <f>SUMIFS('Tabela Projeção'!$E:$E,'Tabela Projeção'!$K:$K,0,'Tabela Projeção'!$AB:$AB,$A51,'Tabela Projeção'!$D:$D,"&gt;"&amp;Z50,'Tabela Projeção'!$D:$D,"&lt;="&amp;AA$49)</f>
        <v>0</v>
      </c>
      <c r="AB51" s="66">
        <f>SUMIFS('Tabela Projeção'!$E:$E,'Tabela Projeção'!$K:$K,0,'Tabela Projeção'!$AB:$AB,$A51,'Tabela Projeção'!$D:$D,"&gt;"&amp;AA50,'Tabela Projeção'!$D:$D,"&lt;="&amp;AB$49)</f>
        <v>0</v>
      </c>
      <c r="AC51" s="66">
        <f>SUMIFS('Tabela Projeção'!$E:$E,'Tabela Projeção'!$K:$K,0,'Tabela Projeção'!$AB:$AB,$A51,'Tabela Projeção'!$D:$D,"&gt;"&amp;AB50,'Tabela Projeção'!$D:$D,"&lt;="&amp;AC$49)</f>
        <v>0</v>
      </c>
      <c r="AD51" s="66">
        <f>SUMIFS('Tabela Projeção'!$E:$E,'Tabela Projeção'!$K:$K,0,'Tabela Projeção'!$AB:$AB,$A51,'Tabela Projeção'!$D:$D,"&gt;"&amp;AC50,'Tabela Projeção'!$D:$D,"&lt;="&amp;AD$49)</f>
        <v>0</v>
      </c>
      <c r="AE51" s="66">
        <f>SUMIFS('Tabela Projeção'!$E:$E,'Tabela Projeção'!$K:$K,0,'Tabela Projeção'!$AB:$AB,$A51,'Tabela Projeção'!$D:$D,"&gt;"&amp;AD50,'Tabela Projeção'!$D:$D,"&lt;="&amp;AE$49)</f>
        <v>0</v>
      </c>
    </row>
    <row r="52" spans="1:31" ht="15.75" customHeight="1" x14ac:dyDescent="0.2">
      <c r="A52" s="65" t="s">
        <v>26</v>
      </c>
      <c r="B52" s="70" t="s">
        <v>43</v>
      </c>
      <c r="C52" s="66">
        <f>SUMIFS('Tabela Projeção'!$E:$E,'Tabela Projeção'!$K:$K,0,'Tabela Projeção'!$AB:$AB,$A52,'Tabela Projeção'!$D:$D,"&gt;"&amp;DataD0,'Tabela Projeção'!$D:$D,"&lt;="&amp;C$49)</f>
        <v>0</v>
      </c>
      <c r="D52" s="66">
        <f>SUMIFS('Tabela Projeção'!$E:$E,'Tabela Projeção'!$K:$K,0,'Tabela Projeção'!$AB:$AB,$A52,'Tabela Projeção'!$D:$D,"&gt;"&amp;C51,'Tabela Projeção'!$D:$D,"&lt;="&amp;D$49)</f>
        <v>0</v>
      </c>
      <c r="E52" s="66">
        <f>SUMIFS('Tabela Projeção'!$E:$E,'Tabela Projeção'!$K:$K,0,'Tabela Projeção'!$AB:$AB,$A52,'Tabela Projeção'!$D:$D,"&gt;"&amp;D51,'Tabela Projeção'!$D:$D,"&lt;="&amp;E$49)</f>
        <v>0</v>
      </c>
      <c r="F52" s="66">
        <f>SUMIFS('Tabela Projeção'!$E:$E,'Tabela Projeção'!$K:$K,0,'Tabela Projeção'!$AB:$AB,$A52,'Tabela Projeção'!$D:$D,"&gt;"&amp;E51,'Tabela Projeção'!$D:$D,"&lt;="&amp;F$49)</f>
        <v>0</v>
      </c>
      <c r="G52" s="66">
        <f>SUMIFS('Tabela Projeção'!$E:$E,'Tabela Projeção'!$K:$K,0,'Tabela Projeção'!$AB:$AB,$A52,'Tabela Projeção'!$D:$D,"&gt;"&amp;F51,'Tabela Projeção'!$D:$D,"&lt;="&amp;G$49)</f>
        <v>0</v>
      </c>
      <c r="H52" s="66">
        <f>SUMIFS('Tabela Projeção'!$E:$E,'Tabela Projeção'!$K:$K,0,'Tabela Projeção'!$AB:$AB,$A52,'Tabela Projeção'!$D:$D,"&gt;"&amp;G51,'Tabela Projeção'!$D:$D,"&lt;="&amp;H$49)</f>
        <v>0</v>
      </c>
      <c r="I52" s="66">
        <f>SUMIFS('Tabela Projeção'!$E:$E,'Tabela Projeção'!$K:$K,0,'Tabela Projeção'!$AB:$AB,$A52,'Tabela Projeção'!$D:$D,"&gt;"&amp;H51,'Tabela Projeção'!$D:$D,"&lt;="&amp;I$49)</f>
        <v>0</v>
      </c>
      <c r="J52" s="66">
        <f>SUMIFS('Tabela Projeção'!$E:$E,'Tabela Projeção'!$K:$K,0,'Tabela Projeção'!$AB:$AB,$A52,'Tabela Projeção'!$D:$D,"&gt;"&amp;I51,'Tabela Projeção'!$D:$D,"&lt;="&amp;J$49)</f>
        <v>0</v>
      </c>
      <c r="K52" s="66">
        <f>SUMIFS('Tabela Projeção'!$E:$E,'Tabela Projeção'!$K:$K,0,'Tabela Projeção'!$AB:$AB,$A52,'Tabela Projeção'!$D:$D,"&gt;"&amp;J51,'Tabela Projeção'!$D:$D,"&lt;="&amp;K$49)</f>
        <v>0</v>
      </c>
      <c r="L52" s="66">
        <f>SUMIFS('Tabela Projeção'!$E:$E,'Tabela Projeção'!$K:$K,0,'Tabela Projeção'!$AB:$AB,$A52,'Tabela Projeção'!$D:$D,"&gt;"&amp;K51,'Tabela Projeção'!$D:$D,"&lt;="&amp;L$49)</f>
        <v>0</v>
      </c>
      <c r="M52" s="66">
        <f>SUMIFS('Tabela Projeção'!$E:$E,'Tabela Projeção'!$K:$K,0,'Tabela Projeção'!$AB:$AB,$A52,'Tabela Projeção'!$D:$D,"&gt;"&amp;L51,'Tabela Projeção'!$D:$D,"&lt;="&amp;M$49)</f>
        <v>0</v>
      </c>
      <c r="N52" s="66">
        <f>SUMIFS('Tabela Projeção'!$E:$E,'Tabela Projeção'!$K:$K,0,'Tabela Projeção'!$AB:$AB,$A52,'Tabela Projeção'!$D:$D,"&gt;"&amp;M51,'Tabela Projeção'!$D:$D,"&lt;="&amp;N$49)</f>
        <v>0</v>
      </c>
      <c r="O52" s="66">
        <f>SUMIFS('Tabela Projeção'!$E:$E,'Tabela Projeção'!$K:$K,0,'Tabela Projeção'!$AB:$AB,$A52,'Tabela Projeção'!$D:$D,"&gt;"&amp;N51,'Tabela Projeção'!$D:$D,"&lt;="&amp;O$49)</f>
        <v>0</v>
      </c>
      <c r="P52" s="66">
        <f>SUMIFS('Tabela Projeção'!$E:$E,'Tabela Projeção'!$K:$K,0,'Tabela Projeção'!$AB:$AB,$A52,'Tabela Projeção'!$D:$D,"&gt;"&amp;O51,'Tabela Projeção'!$D:$D,"&lt;="&amp;P$49)</f>
        <v>0</v>
      </c>
      <c r="Q52" s="66">
        <f>SUMIFS('Tabela Projeção'!$E:$E,'Tabela Projeção'!$K:$K,0,'Tabela Projeção'!$AB:$AB,$A52,'Tabela Projeção'!$D:$D,"&gt;"&amp;P51,'Tabela Projeção'!$D:$D,"&lt;="&amp;Q$49)</f>
        <v>0</v>
      </c>
      <c r="R52" s="66">
        <f>SUMIFS('Tabela Projeção'!$E:$E,'Tabela Projeção'!$K:$K,0,'Tabela Projeção'!$AB:$AB,$A52,'Tabela Projeção'!$D:$D,"&gt;"&amp;Q51,'Tabela Projeção'!$D:$D,"&lt;="&amp;R$49)</f>
        <v>0</v>
      </c>
      <c r="S52" s="66">
        <f>SUMIFS('Tabela Projeção'!$E:$E,'Tabela Projeção'!$K:$K,0,'Tabela Projeção'!$AB:$AB,$A52,'Tabela Projeção'!$D:$D,"&gt;"&amp;R51,'Tabela Projeção'!$D:$D,"&lt;="&amp;S$49)</f>
        <v>-6000</v>
      </c>
      <c r="T52" s="66">
        <f>SUMIFS('Tabela Projeção'!$E:$E,'Tabela Projeção'!$K:$K,0,'Tabela Projeção'!$AB:$AB,$A52,'Tabela Projeção'!$D:$D,"&gt;"&amp;S51,'Tabela Projeção'!$D:$D,"&lt;="&amp;T$49)</f>
        <v>-9000</v>
      </c>
      <c r="U52" s="66">
        <f>SUMIFS('Tabela Projeção'!$E:$E,'Tabela Projeção'!$K:$K,0,'Tabela Projeção'!$AB:$AB,$A52,'Tabela Projeção'!$D:$D,"&gt;"&amp;T51,'Tabela Projeção'!$D:$D,"&lt;="&amp;U$49)</f>
        <v>-12000</v>
      </c>
      <c r="V52" s="66">
        <f>SUMIFS('Tabela Projeção'!$E:$E,'Tabela Projeção'!$K:$K,0,'Tabela Projeção'!$AB:$AB,$A52,'Tabela Projeção'!$D:$D,"&gt;"&amp;U51,'Tabela Projeção'!$D:$D,"&lt;="&amp;V$49)</f>
        <v>-15000</v>
      </c>
      <c r="W52" s="66">
        <f>SUMIFS('Tabela Projeção'!$E:$E,'Tabela Projeção'!$K:$K,0,'Tabela Projeção'!$AB:$AB,$A52,'Tabela Projeção'!$D:$D,"&gt;"&amp;V51,'Tabela Projeção'!$D:$D,"&lt;="&amp;W$49)</f>
        <v>-18000</v>
      </c>
      <c r="X52" s="66">
        <f>SUMIFS('Tabela Projeção'!$E:$E,'Tabela Projeção'!$K:$K,0,'Tabela Projeção'!$AB:$AB,$A52,'Tabela Projeção'!$D:$D,"&gt;"&amp;W51,'Tabela Projeção'!$D:$D,"&lt;="&amp;X$49)</f>
        <v>-21000</v>
      </c>
      <c r="Y52" s="66">
        <f>SUMIFS('Tabela Projeção'!$E:$E,'Tabela Projeção'!$K:$K,0,'Tabela Projeção'!$AB:$AB,$A52,'Tabela Projeção'!$D:$D,"&gt;"&amp;X51,'Tabela Projeção'!$D:$D,"&lt;="&amp;Y$49)</f>
        <v>-24000</v>
      </c>
      <c r="Z52" s="66">
        <f>SUMIFS('Tabela Projeção'!$E:$E,'Tabela Projeção'!$K:$K,0,'Tabela Projeção'!$AB:$AB,$A52,'Tabela Projeção'!$D:$D,"&gt;"&amp;Y51,'Tabela Projeção'!$D:$D,"&lt;="&amp;Z$49)</f>
        <v>-27000</v>
      </c>
      <c r="AA52" s="66">
        <f>SUMIFS('Tabela Projeção'!$E:$E,'Tabela Projeção'!$K:$K,0,'Tabela Projeção'!$AB:$AB,$A52,'Tabela Projeção'!$D:$D,"&gt;"&amp;Z51,'Tabela Projeção'!$D:$D,"&lt;="&amp;AA$49)</f>
        <v>-30000</v>
      </c>
      <c r="AB52" s="66">
        <f>SUMIFS('Tabela Projeção'!$E:$E,'Tabela Projeção'!$K:$K,0,'Tabela Projeção'!$AB:$AB,$A52,'Tabela Projeção'!$D:$D,"&gt;"&amp;AA51,'Tabela Projeção'!$D:$D,"&lt;="&amp;AB$49)</f>
        <v>-33000</v>
      </c>
      <c r="AC52" s="66">
        <f>SUMIFS('Tabela Projeção'!$E:$E,'Tabela Projeção'!$K:$K,0,'Tabela Projeção'!$AB:$AB,$A52,'Tabela Projeção'!$D:$D,"&gt;"&amp;AB51,'Tabela Projeção'!$D:$D,"&lt;="&amp;AC$49)</f>
        <v>-36000</v>
      </c>
      <c r="AD52" s="66">
        <f>SUMIFS('Tabela Projeção'!$E:$E,'Tabela Projeção'!$K:$K,0,'Tabela Projeção'!$AB:$AB,$A52,'Tabela Projeção'!$D:$D,"&gt;"&amp;AC51,'Tabela Projeção'!$D:$D,"&lt;="&amp;AD$49)</f>
        <v>-39000</v>
      </c>
      <c r="AE52" s="66">
        <f>SUMIFS('Tabela Projeção'!$E:$E,'Tabela Projeção'!$K:$K,0,'Tabela Projeção'!$AB:$AB,$A52,'Tabela Projeção'!$D:$D,"&gt;"&amp;AD51,'Tabela Projeção'!$D:$D,"&lt;="&amp;AE$49)</f>
        <v>-39000</v>
      </c>
    </row>
    <row r="53" spans="1:31" ht="15.75" customHeight="1" x14ac:dyDescent="0.2">
      <c r="A53" s="65" t="s">
        <v>20</v>
      </c>
      <c r="B53" s="70" t="s">
        <v>43</v>
      </c>
      <c r="C53" s="66">
        <f>SUMIFS('Tabela Projeção'!$E:$E,'Tabela Projeção'!$K:$K,0,'Tabela Projeção'!$AB:$AB,$A53,'Tabela Projeção'!$D:$D,"&gt;"&amp;DataD0,'Tabela Projeção'!$D:$D,"&lt;="&amp;C$49)</f>
        <v>0</v>
      </c>
      <c r="D53" s="66">
        <f>SUMIFS('Tabela Projeção'!$E:$E,'Tabela Projeção'!$K:$K,0,'Tabela Projeção'!$AB:$AB,$A53,'Tabela Projeção'!$D:$D,"&gt;"&amp;C52,'Tabela Projeção'!$D:$D,"&lt;="&amp;D$49)</f>
        <v>0</v>
      </c>
      <c r="E53" s="66">
        <f>SUMIFS('Tabela Projeção'!$E:$E,'Tabela Projeção'!$K:$K,0,'Tabela Projeção'!$AB:$AB,$A53,'Tabela Projeção'!$D:$D,"&gt;"&amp;D52,'Tabela Projeção'!$D:$D,"&lt;="&amp;E$49)</f>
        <v>0</v>
      </c>
      <c r="F53" s="66">
        <f>SUMIFS('Tabela Projeção'!$E:$E,'Tabela Projeção'!$K:$K,0,'Tabela Projeção'!$AB:$AB,$A53,'Tabela Projeção'!$D:$D,"&gt;"&amp;E52,'Tabela Projeção'!$D:$D,"&lt;="&amp;F$49)</f>
        <v>0</v>
      </c>
      <c r="G53" s="66">
        <f>SUMIFS('Tabela Projeção'!$E:$E,'Tabela Projeção'!$K:$K,0,'Tabela Projeção'!$AB:$AB,$A53,'Tabela Projeção'!$D:$D,"&gt;"&amp;F52,'Tabela Projeção'!$D:$D,"&lt;="&amp;G$49)</f>
        <v>0</v>
      </c>
      <c r="H53" s="66">
        <f>SUMIFS('Tabela Projeção'!$E:$E,'Tabela Projeção'!$K:$K,0,'Tabela Projeção'!$AB:$AB,$A53,'Tabela Projeção'!$D:$D,"&gt;"&amp;G52,'Tabela Projeção'!$D:$D,"&lt;="&amp;H$49)</f>
        <v>0</v>
      </c>
      <c r="I53" s="66">
        <f>SUMIFS('Tabela Projeção'!$E:$E,'Tabela Projeção'!$K:$K,0,'Tabela Projeção'!$AB:$AB,$A53,'Tabela Projeção'!$D:$D,"&gt;"&amp;H52,'Tabela Projeção'!$D:$D,"&lt;="&amp;I$49)</f>
        <v>0</v>
      </c>
      <c r="J53" s="66">
        <f>SUMIFS('Tabela Projeção'!$E:$E,'Tabela Projeção'!$K:$K,0,'Tabela Projeção'!$AB:$AB,$A53,'Tabela Projeção'!$D:$D,"&gt;"&amp;I52,'Tabela Projeção'!$D:$D,"&lt;="&amp;J$49)</f>
        <v>0</v>
      </c>
      <c r="K53" s="66">
        <f>SUMIFS('Tabela Projeção'!$E:$E,'Tabela Projeção'!$K:$K,0,'Tabela Projeção'!$AB:$AB,$A53,'Tabela Projeção'!$D:$D,"&gt;"&amp;J52,'Tabela Projeção'!$D:$D,"&lt;="&amp;K$49)</f>
        <v>0</v>
      </c>
      <c r="L53" s="66">
        <f>SUMIFS('Tabela Projeção'!$E:$E,'Tabela Projeção'!$K:$K,0,'Tabela Projeção'!$AB:$AB,$A53,'Tabela Projeção'!$D:$D,"&gt;"&amp;K52,'Tabela Projeção'!$D:$D,"&lt;="&amp;L$49)</f>
        <v>0</v>
      </c>
      <c r="M53" s="66">
        <f>SUMIFS('Tabela Projeção'!$E:$E,'Tabela Projeção'!$K:$K,0,'Tabela Projeção'!$AB:$AB,$A53,'Tabela Projeção'!$D:$D,"&gt;"&amp;L52,'Tabela Projeção'!$D:$D,"&lt;="&amp;M$49)</f>
        <v>0</v>
      </c>
      <c r="N53" s="66">
        <f>SUMIFS('Tabela Projeção'!$E:$E,'Tabela Projeção'!$K:$K,0,'Tabela Projeção'!$AB:$AB,$A53,'Tabela Projeção'!$D:$D,"&gt;"&amp;M52,'Tabela Projeção'!$D:$D,"&lt;="&amp;N$49)</f>
        <v>0</v>
      </c>
      <c r="O53" s="66">
        <f>SUMIFS('Tabela Projeção'!$E:$E,'Tabela Projeção'!$K:$K,0,'Tabela Projeção'!$AB:$AB,$A53,'Tabela Projeção'!$D:$D,"&gt;"&amp;N52,'Tabela Projeção'!$D:$D,"&lt;="&amp;O$49)</f>
        <v>0</v>
      </c>
      <c r="P53" s="66">
        <f>SUMIFS('Tabela Projeção'!$E:$E,'Tabela Projeção'!$K:$K,0,'Tabela Projeção'!$AB:$AB,$A53,'Tabela Projeção'!$D:$D,"&gt;"&amp;O52,'Tabela Projeção'!$D:$D,"&lt;="&amp;P$49)</f>
        <v>0</v>
      </c>
      <c r="Q53" s="66">
        <f>SUMIFS('Tabela Projeção'!$E:$E,'Tabela Projeção'!$K:$K,0,'Tabela Projeção'!$AB:$AB,$A53,'Tabela Projeção'!$D:$D,"&gt;"&amp;P52,'Tabela Projeção'!$D:$D,"&lt;="&amp;Q$49)</f>
        <v>0</v>
      </c>
      <c r="R53" s="66">
        <f>SUMIFS('Tabela Projeção'!$E:$E,'Tabela Projeção'!$K:$K,0,'Tabela Projeção'!$AB:$AB,$A53,'Tabela Projeção'!$D:$D,"&gt;"&amp;Q52,'Tabela Projeção'!$D:$D,"&lt;="&amp;R$49)</f>
        <v>0</v>
      </c>
      <c r="S53" s="66">
        <f>SUMIFS('Tabela Projeção'!$E:$E,'Tabela Projeção'!$K:$K,0,'Tabela Projeção'!$AB:$AB,$A53,'Tabela Projeção'!$D:$D,"&gt;"&amp;R52,'Tabela Projeção'!$D:$D,"&lt;="&amp;S$49)</f>
        <v>-2852.69</v>
      </c>
      <c r="T53" s="66">
        <f>SUMIFS('Tabela Projeção'!$E:$E,'Tabela Projeção'!$K:$K,0,'Tabela Projeção'!$AB:$AB,$A53,'Tabela Projeção'!$D:$D,"&gt;"&amp;S52,'Tabela Projeção'!$D:$D,"&lt;="&amp;T$49)</f>
        <v>-6891.9099999999989</v>
      </c>
      <c r="U53" s="66">
        <f>SUMIFS('Tabela Projeção'!$E:$E,'Tabela Projeção'!$K:$K,0,'Tabela Projeção'!$AB:$AB,$A53,'Tabela Projeção'!$D:$D,"&gt;"&amp;T52,'Tabela Projeção'!$D:$D,"&lt;="&amp;U$49)</f>
        <v>-6891.9099999999989</v>
      </c>
      <c r="V53" s="66">
        <f>SUMIFS('Tabela Projeção'!$E:$E,'Tabela Projeção'!$K:$K,0,'Tabela Projeção'!$AB:$AB,$A53,'Tabela Projeção'!$D:$D,"&gt;"&amp;U52,'Tabela Projeção'!$D:$D,"&lt;="&amp;V$49)</f>
        <v>-6891.9099999999989</v>
      </c>
      <c r="W53" s="66">
        <f>SUMIFS('Tabela Projeção'!$E:$E,'Tabela Projeção'!$K:$K,0,'Tabela Projeção'!$AB:$AB,$A53,'Tabela Projeção'!$D:$D,"&gt;"&amp;V52,'Tabela Projeção'!$D:$D,"&lt;="&amp;W$49)</f>
        <v>-6891.9099999999989</v>
      </c>
      <c r="X53" s="66">
        <f>SUMIFS('Tabela Projeção'!$E:$E,'Tabela Projeção'!$K:$K,0,'Tabela Projeção'!$AB:$AB,$A53,'Tabela Projeção'!$D:$D,"&gt;"&amp;W52,'Tabela Projeção'!$D:$D,"&lt;="&amp;X$49)</f>
        <v>-6891.9099999999989</v>
      </c>
      <c r="Y53" s="66">
        <f>SUMIFS('Tabela Projeção'!$E:$E,'Tabela Projeção'!$K:$K,0,'Tabela Projeção'!$AB:$AB,$A53,'Tabela Projeção'!$D:$D,"&gt;"&amp;X52,'Tabela Projeção'!$D:$D,"&lt;="&amp;Y$49)</f>
        <v>-6891.9099999999989</v>
      </c>
      <c r="Z53" s="66">
        <f>SUMIFS('Tabela Projeção'!$E:$E,'Tabela Projeção'!$K:$K,0,'Tabela Projeção'!$AB:$AB,$A53,'Tabela Projeção'!$D:$D,"&gt;"&amp;Y52,'Tabela Projeção'!$D:$D,"&lt;="&amp;Z$49)</f>
        <v>-6891.9099999999989</v>
      </c>
      <c r="AA53" s="66">
        <f>SUMIFS('Tabela Projeção'!$E:$E,'Tabela Projeção'!$K:$K,0,'Tabela Projeção'!$AB:$AB,$A53,'Tabela Projeção'!$D:$D,"&gt;"&amp;Z52,'Tabela Projeção'!$D:$D,"&lt;="&amp;AA$49)</f>
        <v>-6891.9099999999989</v>
      </c>
      <c r="AB53" s="66">
        <f>SUMIFS('Tabela Projeção'!$E:$E,'Tabela Projeção'!$K:$K,0,'Tabela Projeção'!$AB:$AB,$A53,'Tabela Projeção'!$D:$D,"&gt;"&amp;AA52,'Tabela Projeção'!$D:$D,"&lt;="&amp;AB$49)</f>
        <v>-6891.9099999999989</v>
      </c>
      <c r="AC53" s="66">
        <f>SUMIFS('Tabela Projeção'!$E:$E,'Tabela Projeção'!$K:$K,0,'Tabela Projeção'!$AB:$AB,$A53,'Tabela Projeção'!$D:$D,"&gt;"&amp;AB52,'Tabela Projeção'!$D:$D,"&lt;="&amp;AC$49)</f>
        <v>-6891.9099999999989</v>
      </c>
      <c r="AD53" s="66">
        <f>SUMIFS('Tabela Projeção'!$E:$E,'Tabela Projeção'!$K:$K,0,'Tabela Projeção'!$AB:$AB,$A53,'Tabela Projeção'!$D:$D,"&gt;"&amp;AC52,'Tabela Projeção'!$D:$D,"&lt;="&amp;AD$49)</f>
        <v>-6891.9099999999989</v>
      </c>
      <c r="AE53" s="66">
        <f>SUMIFS('Tabela Projeção'!$E:$E,'Tabela Projeção'!$K:$K,0,'Tabela Projeção'!$AB:$AB,$A53,'Tabela Projeção'!$D:$D,"&gt;"&amp;AD52,'Tabela Projeção'!$D:$D,"&lt;="&amp;AE$49)</f>
        <v>-6891.9099999999989</v>
      </c>
    </row>
    <row r="54" spans="1:31" ht="15.75" customHeight="1" x14ac:dyDescent="0.2">
      <c r="A54" s="65" t="s">
        <v>30</v>
      </c>
      <c r="B54" s="70" t="s">
        <v>43</v>
      </c>
      <c r="C54" s="66">
        <f>SUMIFS('Tabela Projeção'!$E:$E,'Tabela Projeção'!$K:$K,0,'Tabela Projeção'!$AB:$AB,$A54,'Tabela Projeção'!$D:$D,"&gt;"&amp;DataD0,'Tabela Projeção'!$D:$D,"&lt;="&amp;C$49)</f>
        <v>0</v>
      </c>
      <c r="D54" s="66">
        <f>SUMIFS('Tabela Projeção'!$E:$E,'Tabela Projeção'!$K:$K,0,'Tabela Projeção'!$AB:$AB,$A54,'Tabela Projeção'!$D:$D,"&gt;"&amp;C53,'Tabela Projeção'!$D:$D,"&lt;="&amp;D$49)</f>
        <v>0</v>
      </c>
      <c r="E54" s="66">
        <f>SUMIFS('Tabela Projeção'!$E:$E,'Tabela Projeção'!$K:$K,0,'Tabela Projeção'!$AB:$AB,$A54,'Tabela Projeção'!$D:$D,"&gt;"&amp;D53,'Tabela Projeção'!$D:$D,"&lt;="&amp;E$49)</f>
        <v>0</v>
      </c>
      <c r="F54" s="66">
        <f>SUMIFS('Tabela Projeção'!$E:$E,'Tabela Projeção'!$K:$K,0,'Tabela Projeção'!$AB:$AB,$A54,'Tabela Projeção'!$D:$D,"&gt;"&amp;E53,'Tabela Projeção'!$D:$D,"&lt;="&amp;F$49)</f>
        <v>0</v>
      </c>
      <c r="G54" s="66">
        <f>SUMIFS('Tabela Projeção'!$E:$E,'Tabela Projeção'!$K:$K,0,'Tabela Projeção'!$AB:$AB,$A54,'Tabela Projeção'!$D:$D,"&gt;"&amp;F53,'Tabela Projeção'!$D:$D,"&lt;="&amp;G$49)</f>
        <v>0</v>
      </c>
      <c r="H54" s="66">
        <f>SUMIFS('Tabela Projeção'!$E:$E,'Tabela Projeção'!$K:$K,0,'Tabela Projeção'!$AB:$AB,$A54,'Tabela Projeção'!$D:$D,"&gt;"&amp;G53,'Tabela Projeção'!$D:$D,"&lt;="&amp;H$49)</f>
        <v>0</v>
      </c>
      <c r="I54" s="66">
        <f>SUMIFS('Tabela Projeção'!$E:$E,'Tabela Projeção'!$K:$K,0,'Tabela Projeção'!$AB:$AB,$A54,'Tabela Projeção'!$D:$D,"&gt;"&amp;H53,'Tabela Projeção'!$D:$D,"&lt;="&amp;I$49)</f>
        <v>0</v>
      </c>
      <c r="J54" s="66">
        <f>SUMIFS('Tabela Projeção'!$E:$E,'Tabela Projeção'!$K:$K,0,'Tabela Projeção'!$AB:$AB,$A54,'Tabela Projeção'!$D:$D,"&gt;"&amp;I53,'Tabela Projeção'!$D:$D,"&lt;="&amp;J$49)</f>
        <v>0</v>
      </c>
      <c r="K54" s="66">
        <f>SUMIFS('Tabela Projeção'!$E:$E,'Tabela Projeção'!$K:$K,0,'Tabela Projeção'!$AB:$AB,$A54,'Tabela Projeção'!$D:$D,"&gt;"&amp;J53,'Tabela Projeção'!$D:$D,"&lt;="&amp;K$49)</f>
        <v>0</v>
      </c>
      <c r="L54" s="66">
        <f>SUMIFS('Tabela Projeção'!$E:$E,'Tabela Projeção'!$K:$K,0,'Tabela Projeção'!$AB:$AB,$A54,'Tabela Projeção'!$D:$D,"&gt;"&amp;K53,'Tabela Projeção'!$D:$D,"&lt;="&amp;L$49)</f>
        <v>0</v>
      </c>
      <c r="M54" s="66">
        <f>SUMIFS('Tabela Projeção'!$E:$E,'Tabela Projeção'!$K:$K,0,'Tabela Projeção'!$AB:$AB,$A54,'Tabela Projeção'!$D:$D,"&gt;"&amp;L53,'Tabela Projeção'!$D:$D,"&lt;="&amp;M$49)</f>
        <v>0</v>
      </c>
      <c r="N54" s="66">
        <f>SUMIFS('Tabela Projeção'!$E:$E,'Tabela Projeção'!$K:$K,0,'Tabela Projeção'!$AB:$AB,$A54,'Tabela Projeção'!$D:$D,"&gt;"&amp;M53,'Tabela Projeção'!$D:$D,"&lt;="&amp;N$49)</f>
        <v>0</v>
      </c>
      <c r="O54" s="66">
        <f>SUMIFS('Tabela Projeção'!$E:$E,'Tabela Projeção'!$K:$K,0,'Tabela Projeção'!$AB:$AB,$A54,'Tabela Projeção'!$D:$D,"&gt;"&amp;N53,'Tabela Projeção'!$D:$D,"&lt;="&amp;O$49)</f>
        <v>0</v>
      </c>
      <c r="P54" s="66">
        <f>SUMIFS('Tabela Projeção'!$E:$E,'Tabela Projeção'!$K:$K,0,'Tabela Projeção'!$AB:$AB,$A54,'Tabela Projeção'!$D:$D,"&gt;"&amp;O53,'Tabela Projeção'!$D:$D,"&lt;="&amp;P$49)</f>
        <v>0</v>
      </c>
      <c r="Q54" s="66">
        <f>SUMIFS('Tabela Projeção'!$E:$E,'Tabela Projeção'!$K:$K,0,'Tabela Projeção'!$AB:$AB,$A54,'Tabela Projeção'!$D:$D,"&gt;"&amp;P53,'Tabela Projeção'!$D:$D,"&lt;="&amp;Q$49)</f>
        <v>0</v>
      </c>
      <c r="R54" s="66">
        <f>SUMIFS('Tabela Projeção'!$E:$E,'Tabela Projeção'!$K:$K,0,'Tabela Projeção'!$AB:$AB,$A54,'Tabela Projeção'!$D:$D,"&gt;"&amp;Q53,'Tabela Projeção'!$D:$D,"&lt;="&amp;R$49)</f>
        <v>0</v>
      </c>
      <c r="S54" s="66">
        <f>SUMIFS('Tabela Projeção'!$E:$E,'Tabela Projeção'!$K:$K,0,'Tabela Projeção'!$AB:$AB,$A54,'Tabela Projeção'!$D:$D,"&gt;"&amp;R53,'Tabela Projeção'!$D:$D,"&lt;="&amp;S$49)</f>
        <v>-16089.05</v>
      </c>
      <c r="T54" s="66">
        <f>SUMIFS('Tabela Projeção'!$E:$E,'Tabela Projeção'!$K:$K,0,'Tabela Projeção'!$AB:$AB,$A54,'Tabela Projeção'!$D:$D,"&gt;"&amp;S53,'Tabela Projeção'!$D:$D,"&lt;="&amp;T$49)</f>
        <v>-32298.100000000002</v>
      </c>
      <c r="U54" s="66">
        <f>SUMIFS('Tabela Projeção'!$E:$E,'Tabela Projeção'!$K:$K,0,'Tabela Projeção'!$AB:$AB,$A54,'Tabela Projeção'!$D:$D,"&gt;"&amp;T53,'Tabela Projeção'!$D:$D,"&lt;="&amp;U$49)</f>
        <v>-48507.15</v>
      </c>
      <c r="V54" s="66">
        <f>SUMIFS('Tabela Projeção'!$E:$E,'Tabela Projeção'!$K:$K,0,'Tabela Projeção'!$AB:$AB,$A54,'Tabela Projeção'!$D:$D,"&gt;"&amp;U53,'Tabela Projeção'!$D:$D,"&lt;="&amp;V$49)</f>
        <v>-64716.2</v>
      </c>
      <c r="W54" s="66">
        <f>SUMIFS('Tabela Projeção'!$E:$E,'Tabela Projeção'!$K:$K,0,'Tabela Projeção'!$AB:$AB,$A54,'Tabela Projeção'!$D:$D,"&gt;"&amp;V53,'Tabela Projeção'!$D:$D,"&lt;="&amp;W$49)</f>
        <v>-80925.250000000029</v>
      </c>
      <c r="X54" s="66">
        <f>SUMIFS('Tabela Projeção'!$E:$E,'Tabela Projeção'!$K:$K,0,'Tabela Projeção'!$AB:$AB,$A54,'Tabela Projeção'!$D:$D,"&gt;"&amp;W53,'Tabela Projeção'!$D:$D,"&lt;="&amp;X$49)</f>
        <v>-97134.300000000061</v>
      </c>
      <c r="Y54" s="66">
        <f>SUMIFS('Tabela Projeção'!$E:$E,'Tabela Projeção'!$K:$K,0,'Tabela Projeção'!$AB:$AB,$A54,'Tabela Projeção'!$D:$D,"&gt;"&amp;X53,'Tabela Projeção'!$D:$D,"&lt;="&amp;Y$49)</f>
        <v>-113343.35000000009</v>
      </c>
      <c r="Z54" s="66">
        <f>SUMIFS('Tabela Projeção'!$E:$E,'Tabela Projeção'!$K:$K,0,'Tabela Projeção'!$AB:$AB,$A54,'Tabela Projeção'!$D:$D,"&gt;"&amp;Y53,'Tabela Projeção'!$D:$D,"&lt;="&amp;Z$49)</f>
        <v>-129552.40000000013</v>
      </c>
      <c r="AA54" s="66">
        <f>SUMIFS('Tabela Projeção'!$E:$E,'Tabela Projeção'!$K:$K,0,'Tabela Projeção'!$AB:$AB,$A54,'Tabela Projeção'!$D:$D,"&gt;"&amp;Z53,'Tabela Projeção'!$D:$D,"&lt;="&amp;AA$49)</f>
        <v>-145761.45000000013</v>
      </c>
      <c r="AB54" s="66">
        <f>SUMIFS('Tabela Projeção'!$E:$E,'Tabela Projeção'!$K:$K,0,'Tabela Projeção'!$AB:$AB,$A54,'Tabela Projeção'!$D:$D,"&gt;"&amp;AA53,'Tabela Projeção'!$D:$D,"&lt;="&amp;AB$49)</f>
        <v>-161970.50000000012</v>
      </c>
      <c r="AC54" s="66">
        <f>SUMIFS('Tabela Projeção'!$E:$E,'Tabela Projeção'!$K:$K,0,'Tabela Projeção'!$AB:$AB,$A54,'Tabela Projeção'!$D:$D,"&gt;"&amp;AB53,'Tabela Projeção'!$D:$D,"&lt;="&amp;AC$49)</f>
        <v>-178179.5500000001</v>
      </c>
      <c r="AD54" s="66">
        <f>SUMIFS('Tabela Projeção'!$E:$E,'Tabela Projeção'!$K:$K,0,'Tabela Projeção'!$AB:$AB,$A54,'Tabela Projeção'!$D:$D,"&gt;"&amp;AC53,'Tabela Projeção'!$D:$D,"&lt;="&amp;AD$49)</f>
        <v>-194388.60000000009</v>
      </c>
      <c r="AE54" s="66">
        <f>SUMIFS('Tabela Projeção'!$E:$E,'Tabela Projeção'!$K:$K,0,'Tabela Projeção'!$AB:$AB,$A54,'Tabela Projeção'!$D:$D,"&gt;"&amp;AD53,'Tabela Projeção'!$D:$D,"&lt;="&amp;AE$49)</f>
        <v>-196208.60000000009</v>
      </c>
    </row>
    <row r="55" spans="1:31" ht="15.75" customHeight="1" x14ac:dyDescent="0.2">
      <c r="A55" s="65" t="s">
        <v>22</v>
      </c>
      <c r="B55" s="70" t="s">
        <v>43</v>
      </c>
      <c r="C55" s="66">
        <f>SUMIFS('Tabela Projeção'!$E:$E,'Tabela Projeção'!$K:$K,0,'Tabela Projeção'!$AB:$AB,$A55,'Tabela Projeção'!$D:$D,"&gt;"&amp;DataD0,'Tabela Projeção'!$D:$D,"&lt;="&amp;C$49)</f>
        <v>0</v>
      </c>
      <c r="D55" s="66">
        <f>SUMIFS('Tabela Projeção'!$E:$E,'Tabela Projeção'!$K:$K,0,'Tabela Projeção'!$AB:$AB,$A55,'Tabela Projeção'!$D:$D,"&gt;"&amp;C54,'Tabela Projeção'!$D:$D,"&lt;="&amp;D$49)</f>
        <v>0</v>
      </c>
      <c r="E55" s="66">
        <f>SUMIFS('Tabela Projeção'!$E:$E,'Tabela Projeção'!$K:$K,0,'Tabela Projeção'!$AB:$AB,$A55,'Tabela Projeção'!$D:$D,"&gt;"&amp;D54,'Tabela Projeção'!$D:$D,"&lt;="&amp;E$49)</f>
        <v>0</v>
      </c>
      <c r="F55" s="66">
        <f>SUMIFS('Tabela Projeção'!$E:$E,'Tabela Projeção'!$K:$K,0,'Tabela Projeção'!$AB:$AB,$A55,'Tabela Projeção'!$D:$D,"&gt;"&amp;E54,'Tabela Projeção'!$D:$D,"&lt;="&amp;F$49)</f>
        <v>0</v>
      </c>
      <c r="G55" s="66">
        <f>SUMIFS('Tabela Projeção'!$E:$E,'Tabela Projeção'!$K:$K,0,'Tabela Projeção'!$AB:$AB,$A55,'Tabela Projeção'!$D:$D,"&gt;"&amp;F54,'Tabela Projeção'!$D:$D,"&lt;="&amp;G$49)</f>
        <v>0</v>
      </c>
      <c r="H55" s="66">
        <f>SUMIFS('Tabela Projeção'!$E:$E,'Tabela Projeção'!$K:$K,0,'Tabela Projeção'!$AB:$AB,$A55,'Tabela Projeção'!$D:$D,"&gt;"&amp;G54,'Tabela Projeção'!$D:$D,"&lt;="&amp;H$49)</f>
        <v>0</v>
      </c>
      <c r="I55" s="66">
        <f>SUMIFS('Tabela Projeção'!$E:$E,'Tabela Projeção'!$K:$K,0,'Tabela Projeção'!$AB:$AB,$A55,'Tabela Projeção'!$D:$D,"&gt;"&amp;H54,'Tabela Projeção'!$D:$D,"&lt;="&amp;I$49)</f>
        <v>0</v>
      </c>
      <c r="J55" s="66">
        <f>SUMIFS('Tabela Projeção'!$E:$E,'Tabela Projeção'!$K:$K,0,'Tabela Projeção'!$AB:$AB,$A55,'Tabela Projeção'!$D:$D,"&gt;"&amp;I54,'Tabela Projeção'!$D:$D,"&lt;="&amp;J$49)</f>
        <v>0</v>
      </c>
      <c r="K55" s="66">
        <f>SUMIFS('Tabela Projeção'!$E:$E,'Tabela Projeção'!$K:$K,0,'Tabela Projeção'!$AB:$AB,$A55,'Tabela Projeção'!$D:$D,"&gt;"&amp;J54,'Tabela Projeção'!$D:$D,"&lt;="&amp;K$49)</f>
        <v>0</v>
      </c>
      <c r="L55" s="66">
        <f>SUMIFS('Tabela Projeção'!$E:$E,'Tabela Projeção'!$K:$K,0,'Tabela Projeção'!$AB:$AB,$A55,'Tabela Projeção'!$D:$D,"&gt;"&amp;K54,'Tabela Projeção'!$D:$D,"&lt;="&amp;L$49)</f>
        <v>0</v>
      </c>
      <c r="M55" s="66">
        <f>SUMIFS('Tabela Projeção'!$E:$E,'Tabela Projeção'!$K:$K,0,'Tabela Projeção'!$AB:$AB,$A55,'Tabela Projeção'!$D:$D,"&gt;"&amp;L54,'Tabela Projeção'!$D:$D,"&lt;="&amp;M$49)</f>
        <v>0</v>
      </c>
      <c r="N55" s="66">
        <f>SUMIFS('Tabela Projeção'!$E:$E,'Tabela Projeção'!$K:$K,0,'Tabela Projeção'!$AB:$AB,$A55,'Tabela Projeção'!$D:$D,"&gt;"&amp;M54,'Tabela Projeção'!$D:$D,"&lt;="&amp;N$49)</f>
        <v>0</v>
      </c>
      <c r="O55" s="66">
        <f>SUMIFS('Tabela Projeção'!$E:$E,'Tabela Projeção'!$K:$K,0,'Tabela Projeção'!$AB:$AB,$A55,'Tabela Projeção'!$D:$D,"&gt;"&amp;N54,'Tabela Projeção'!$D:$D,"&lt;="&amp;O$49)</f>
        <v>0</v>
      </c>
      <c r="P55" s="66">
        <f>SUMIFS('Tabela Projeção'!$E:$E,'Tabela Projeção'!$K:$K,0,'Tabela Projeção'!$AB:$AB,$A55,'Tabela Projeção'!$D:$D,"&gt;"&amp;O54,'Tabela Projeção'!$D:$D,"&lt;="&amp;P$49)</f>
        <v>0</v>
      </c>
      <c r="Q55" s="66">
        <f>SUMIFS('Tabela Projeção'!$E:$E,'Tabela Projeção'!$K:$K,0,'Tabela Projeção'!$AB:$AB,$A55,'Tabela Projeção'!$D:$D,"&gt;"&amp;P54,'Tabela Projeção'!$D:$D,"&lt;="&amp;Q$49)</f>
        <v>0</v>
      </c>
      <c r="R55" s="66">
        <f>SUMIFS('Tabela Projeção'!$E:$E,'Tabela Projeção'!$K:$K,0,'Tabela Projeção'!$AB:$AB,$A55,'Tabela Projeção'!$D:$D,"&gt;"&amp;Q54,'Tabela Projeção'!$D:$D,"&lt;="&amp;R$49)</f>
        <v>0</v>
      </c>
      <c r="S55" s="66">
        <f>SUMIFS('Tabela Projeção'!$E:$E,'Tabela Projeção'!$K:$K,0,'Tabela Projeção'!$AB:$AB,$A55,'Tabela Projeção'!$D:$D,"&gt;"&amp;R54,'Tabela Projeção'!$D:$D,"&lt;="&amp;S$49)</f>
        <v>-5159</v>
      </c>
      <c r="T55" s="66">
        <f>SUMIFS('Tabela Projeção'!$E:$E,'Tabela Projeção'!$K:$K,0,'Tabela Projeção'!$AB:$AB,$A55,'Tabela Projeção'!$D:$D,"&gt;"&amp;S54,'Tabela Projeção'!$D:$D,"&lt;="&amp;T$49)</f>
        <v>-10712.51</v>
      </c>
      <c r="U55" s="66">
        <f>SUMIFS('Tabela Projeção'!$E:$E,'Tabela Projeção'!$K:$K,0,'Tabela Projeção'!$AB:$AB,$A55,'Tabela Projeção'!$D:$D,"&gt;"&amp;T54,'Tabela Projeção'!$D:$D,"&lt;="&amp;U$49)</f>
        <v>-16266.02</v>
      </c>
      <c r="V55" s="66">
        <f>SUMIFS('Tabela Projeção'!$E:$E,'Tabela Projeção'!$K:$K,0,'Tabela Projeção'!$AB:$AB,$A55,'Tabela Projeção'!$D:$D,"&gt;"&amp;U54,'Tabela Projeção'!$D:$D,"&lt;="&amp;V$49)</f>
        <v>-21819.53</v>
      </c>
      <c r="W55" s="66">
        <f>SUMIFS('Tabela Projeção'!$E:$E,'Tabela Projeção'!$K:$K,0,'Tabela Projeção'!$AB:$AB,$A55,'Tabela Projeção'!$D:$D,"&gt;"&amp;V54,'Tabela Projeção'!$D:$D,"&lt;="&amp;W$49)</f>
        <v>-27373.039999999997</v>
      </c>
      <c r="X55" s="66">
        <f>SUMIFS('Tabela Projeção'!$E:$E,'Tabela Projeção'!$K:$K,0,'Tabela Projeção'!$AB:$AB,$A55,'Tabela Projeção'!$D:$D,"&gt;"&amp;W54,'Tabela Projeção'!$D:$D,"&lt;="&amp;X$49)</f>
        <v>-32926.549999999996</v>
      </c>
      <c r="Y55" s="66">
        <f>SUMIFS('Tabela Projeção'!$E:$E,'Tabela Projeção'!$K:$K,0,'Tabela Projeção'!$AB:$AB,$A55,'Tabela Projeção'!$D:$D,"&gt;"&amp;X54,'Tabela Projeção'!$D:$D,"&lt;="&amp;Y$49)</f>
        <v>-38480.06</v>
      </c>
      <c r="Z55" s="66">
        <f>SUMIFS('Tabela Projeção'!$E:$E,'Tabela Projeção'!$K:$K,0,'Tabela Projeção'!$AB:$AB,$A55,'Tabela Projeção'!$D:$D,"&gt;"&amp;Y54,'Tabela Projeção'!$D:$D,"&lt;="&amp;Z$49)</f>
        <v>-44033.57</v>
      </c>
      <c r="AA55" s="66">
        <f>SUMIFS('Tabela Projeção'!$E:$E,'Tabela Projeção'!$K:$K,0,'Tabela Projeção'!$AB:$AB,$A55,'Tabela Projeção'!$D:$D,"&gt;"&amp;Z54,'Tabela Projeção'!$D:$D,"&lt;="&amp;AA$49)</f>
        <v>-49587.08</v>
      </c>
      <c r="AB55" s="66">
        <f>SUMIFS('Tabela Projeção'!$E:$E,'Tabela Projeção'!$K:$K,0,'Tabela Projeção'!$AB:$AB,$A55,'Tabela Projeção'!$D:$D,"&gt;"&amp;AA54,'Tabela Projeção'!$D:$D,"&lt;="&amp;AB$49)</f>
        <v>-55140.590000000004</v>
      </c>
      <c r="AC55" s="66">
        <f>SUMIFS('Tabela Projeção'!$E:$E,'Tabela Projeção'!$K:$K,0,'Tabela Projeção'!$AB:$AB,$A55,'Tabela Projeção'!$D:$D,"&gt;"&amp;AB54,'Tabela Projeção'!$D:$D,"&lt;="&amp;AC$49)</f>
        <v>-60694.100000000006</v>
      </c>
      <c r="AD55" s="66">
        <f>SUMIFS('Tabela Projeção'!$E:$E,'Tabela Projeção'!$K:$K,0,'Tabela Projeção'!$AB:$AB,$A55,'Tabela Projeção'!$D:$D,"&gt;"&amp;AC54,'Tabela Projeção'!$D:$D,"&lt;="&amp;AD$49)</f>
        <v>-66247.610000000015</v>
      </c>
      <c r="AE55" s="66">
        <f>SUMIFS('Tabela Projeção'!$E:$E,'Tabela Projeção'!$K:$K,0,'Tabela Projeção'!$AB:$AB,$A55,'Tabela Projeção'!$D:$D,"&gt;"&amp;AD54,'Tabela Projeção'!$D:$D,"&lt;="&amp;AE$49)</f>
        <v>-71247.61</v>
      </c>
    </row>
    <row r="56" spans="1:31" ht="15.75" customHeight="1" x14ac:dyDescent="0.2">
      <c r="A56" s="65" t="s">
        <v>19</v>
      </c>
      <c r="B56" s="70" t="s">
        <v>43</v>
      </c>
      <c r="C56" s="66">
        <f>SUMIFS('Tabela Projeção'!$E:$E,'Tabela Projeção'!$K:$K,0,'Tabela Projeção'!$AB:$AB,$A56,'Tabela Projeção'!$D:$D,"&gt;"&amp;DataD0,'Tabela Projeção'!$D:$D,"&lt;="&amp;C$49)</f>
        <v>0</v>
      </c>
      <c r="D56" s="66">
        <f>SUMIFS('Tabela Projeção'!$E:$E,'Tabela Projeção'!$K:$K,0,'Tabela Projeção'!$AB:$AB,$A56,'Tabela Projeção'!$D:$D,"&gt;"&amp;C55,'Tabela Projeção'!$D:$D,"&lt;="&amp;D$49)</f>
        <v>0</v>
      </c>
      <c r="E56" s="66">
        <f>SUMIFS('Tabela Projeção'!$E:$E,'Tabela Projeção'!$K:$K,0,'Tabela Projeção'!$AB:$AB,$A56,'Tabela Projeção'!$D:$D,"&gt;"&amp;D55,'Tabela Projeção'!$D:$D,"&lt;="&amp;E$49)</f>
        <v>0</v>
      </c>
      <c r="F56" s="66">
        <f>SUMIFS('Tabela Projeção'!$E:$E,'Tabela Projeção'!$K:$K,0,'Tabela Projeção'!$AB:$AB,$A56,'Tabela Projeção'!$D:$D,"&gt;"&amp;E55,'Tabela Projeção'!$D:$D,"&lt;="&amp;F$49)</f>
        <v>0</v>
      </c>
      <c r="G56" s="66">
        <f>SUMIFS('Tabela Projeção'!$E:$E,'Tabela Projeção'!$K:$K,0,'Tabela Projeção'!$AB:$AB,$A56,'Tabela Projeção'!$D:$D,"&gt;"&amp;F55,'Tabela Projeção'!$D:$D,"&lt;="&amp;G$49)</f>
        <v>0</v>
      </c>
      <c r="H56" s="66">
        <f>SUMIFS('Tabela Projeção'!$E:$E,'Tabela Projeção'!$K:$K,0,'Tabela Projeção'!$AB:$AB,$A56,'Tabela Projeção'!$D:$D,"&gt;"&amp;G55,'Tabela Projeção'!$D:$D,"&lt;="&amp;H$49)</f>
        <v>0</v>
      </c>
      <c r="I56" s="66">
        <f>SUMIFS('Tabela Projeção'!$E:$E,'Tabela Projeção'!$K:$K,0,'Tabela Projeção'!$AB:$AB,$A56,'Tabela Projeção'!$D:$D,"&gt;"&amp;H55,'Tabela Projeção'!$D:$D,"&lt;="&amp;I$49)</f>
        <v>0</v>
      </c>
      <c r="J56" s="66">
        <f>SUMIFS('Tabela Projeção'!$E:$E,'Tabela Projeção'!$K:$K,0,'Tabela Projeção'!$AB:$AB,$A56,'Tabela Projeção'!$D:$D,"&gt;"&amp;I55,'Tabela Projeção'!$D:$D,"&lt;="&amp;J$49)</f>
        <v>0</v>
      </c>
      <c r="K56" s="66">
        <f>SUMIFS('Tabela Projeção'!$E:$E,'Tabela Projeção'!$K:$K,0,'Tabela Projeção'!$AB:$AB,$A56,'Tabela Projeção'!$D:$D,"&gt;"&amp;J55,'Tabela Projeção'!$D:$D,"&lt;="&amp;K$49)</f>
        <v>0</v>
      </c>
      <c r="L56" s="66">
        <f>SUMIFS('Tabela Projeção'!$E:$E,'Tabela Projeção'!$K:$K,0,'Tabela Projeção'!$AB:$AB,$A56,'Tabela Projeção'!$D:$D,"&gt;"&amp;K55,'Tabela Projeção'!$D:$D,"&lt;="&amp;L$49)</f>
        <v>0</v>
      </c>
      <c r="M56" s="66">
        <f>SUMIFS('Tabela Projeção'!$E:$E,'Tabela Projeção'!$K:$K,0,'Tabela Projeção'!$AB:$AB,$A56,'Tabela Projeção'!$D:$D,"&gt;"&amp;L55,'Tabela Projeção'!$D:$D,"&lt;="&amp;M$49)</f>
        <v>0</v>
      </c>
      <c r="N56" s="66">
        <f>SUMIFS('Tabela Projeção'!$E:$E,'Tabela Projeção'!$K:$K,0,'Tabela Projeção'!$AB:$AB,$A56,'Tabela Projeção'!$D:$D,"&gt;"&amp;M55,'Tabela Projeção'!$D:$D,"&lt;="&amp;N$49)</f>
        <v>0</v>
      </c>
      <c r="O56" s="66">
        <f>SUMIFS('Tabela Projeção'!$E:$E,'Tabela Projeção'!$K:$K,0,'Tabela Projeção'!$AB:$AB,$A56,'Tabela Projeção'!$D:$D,"&gt;"&amp;N55,'Tabela Projeção'!$D:$D,"&lt;="&amp;O$49)</f>
        <v>0</v>
      </c>
      <c r="P56" s="66">
        <f>SUMIFS('Tabela Projeção'!$E:$E,'Tabela Projeção'!$K:$K,0,'Tabela Projeção'!$AB:$AB,$A56,'Tabela Projeção'!$D:$D,"&gt;"&amp;O55,'Tabela Projeção'!$D:$D,"&lt;="&amp;P$49)</f>
        <v>0</v>
      </c>
      <c r="Q56" s="66">
        <f>SUMIFS('Tabela Projeção'!$E:$E,'Tabela Projeção'!$K:$K,0,'Tabela Projeção'!$AB:$AB,$A56,'Tabela Projeção'!$D:$D,"&gt;"&amp;P55,'Tabela Projeção'!$D:$D,"&lt;="&amp;Q$49)</f>
        <v>0</v>
      </c>
      <c r="R56" s="66">
        <f>SUMIFS('Tabela Projeção'!$E:$E,'Tabela Projeção'!$K:$K,0,'Tabela Projeção'!$AB:$AB,$A56,'Tabela Projeção'!$D:$D,"&gt;"&amp;Q55,'Tabela Projeção'!$D:$D,"&lt;="&amp;R$49)</f>
        <v>0</v>
      </c>
      <c r="S56" s="66">
        <f>SUMIFS('Tabela Projeção'!$E:$E,'Tabela Projeção'!$K:$K,0,'Tabela Projeção'!$AB:$AB,$A56,'Tabela Projeção'!$D:$D,"&gt;"&amp;R55,'Tabela Projeção'!$D:$D,"&lt;="&amp;S$49)</f>
        <v>-14840.6</v>
      </c>
      <c r="T56" s="66">
        <f>SUMIFS('Tabela Projeção'!$E:$E,'Tabela Projeção'!$K:$K,0,'Tabela Projeção'!$AB:$AB,$A56,'Tabela Projeção'!$D:$D,"&gt;"&amp;S55,'Tabela Projeção'!$D:$D,"&lt;="&amp;T$49)</f>
        <v>-29681.200000000001</v>
      </c>
      <c r="U56" s="66">
        <f>SUMIFS('Tabela Projeção'!$E:$E,'Tabela Projeção'!$K:$K,0,'Tabela Projeção'!$AB:$AB,$A56,'Tabela Projeção'!$D:$D,"&gt;"&amp;T55,'Tabela Projeção'!$D:$D,"&lt;="&amp;U$49)</f>
        <v>-44521.799999999996</v>
      </c>
      <c r="V56" s="66">
        <f>SUMIFS('Tabela Projeção'!$E:$E,'Tabela Projeção'!$K:$K,0,'Tabela Projeção'!$AB:$AB,$A56,'Tabela Projeção'!$D:$D,"&gt;"&amp;U55,'Tabela Projeção'!$D:$D,"&lt;="&amp;V$49)</f>
        <v>-59362.399999999994</v>
      </c>
      <c r="W56" s="66">
        <f>SUMIFS('Tabela Projeção'!$E:$E,'Tabela Projeção'!$K:$K,0,'Tabela Projeção'!$AB:$AB,$A56,'Tabela Projeção'!$D:$D,"&gt;"&amp;V55,'Tabela Projeção'!$D:$D,"&lt;="&amp;W$49)</f>
        <v>-74203</v>
      </c>
      <c r="X56" s="66">
        <f>SUMIFS('Tabela Projeção'!$E:$E,'Tabela Projeção'!$K:$K,0,'Tabela Projeção'!$AB:$AB,$A56,'Tabela Projeção'!$D:$D,"&gt;"&amp;W55,'Tabela Projeção'!$D:$D,"&lt;="&amp;X$49)</f>
        <v>-89043.6</v>
      </c>
      <c r="Y56" s="66">
        <f>SUMIFS('Tabela Projeção'!$E:$E,'Tabela Projeção'!$K:$K,0,'Tabela Projeção'!$AB:$AB,$A56,'Tabela Projeção'!$D:$D,"&gt;"&amp;X55,'Tabela Projeção'!$D:$D,"&lt;="&amp;Y$49)</f>
        <v>-103884.20000000001</v>
      </c>
      <c r="Z56" s="66">
        <f>SUMIFS('Tabela Projeção'!$E:$E,'Tabela Projeção'!$K:$K,0,'Tabela Projeção'!$AB:$AB,$A56,'Tabela Projeção'!$D:$D,"&gt;"&amp;Y55,'Tabela Projeção'!$D:$D,"&lt;="&amp;Z$49)</f>
        <v>-118724.80000000002</v>
      </c>
      <c r="AA56" s="66">
        <f>SUMIFS('Tabela Projeção'!$E:$E,'Tabela Projeção'!$K:$K,0,'Tabela Projeção'!$AB:$AB,$A56,'Tabela Projeção'!$D:$D,"&gt;"&amp;Z55,'Tabela Projeção'!$D:$D,"&lt;="&amp;AA$49)</f>
        <v>-133565.4</v>
      </c>
      <c r="AB56" s="66">
        <f>SUMIFS('Tabela Projeção'!$E:$E,'Tabela Projeção'!$K:$K,0,'Tabela Projeção'!$AB:$AB,$A56,'Tabela Projeção'!$D:$D,"&gt;"&amp;AA55,'Tabela Projeção'!$D:$D,"&lt;="&amp;AB$49)</f>
        <v>-148405.99999999997</v>
      </c>
      <c r="AC56" s="66">
        <f>SUMIFS('Tabela Projeção'!$E:$E,'Tabela Projeção'!$K:$K,0,'Tabela Projeção'!$AB:$AB,$A56,'Tabela Projeção'!$D:$D,"&gt;"&amp;AB55,'Tabela Projeção'!$D:$D,"&lt;="&amp;AC$49)</f>
        <v>-163246.59999999995</v>
      </c>
      <c r="AD56" s="66">
        <f>SUMIFS('Tabela Projeção'!$E:$E,'Tabela Projeção'!$K:$K,0,'Tabela Projeção'!$AB:$AB,$A56,'Tabela Projeção'!$D:$D,"&gt;"&amp;AC55,'Tabela Projeção'!$D:$D,"&lt;="&amp;AD$49)</f>
        <v>-178087.19999999992</v>
      </c>
      <c r="AE56" s="66">
        <f>SUMIFS('Tabela Projeção'!$E:$E,'Tabela Projeção'!$K:$K,0,'Tabela Projeção'!$AB:$AB,$A56,'Tabela Projeção'!$D:$D,"&gt;"&amp;AD55,'Tabela Projeção'!$D:$D,"&lt;="&amp;AE$49)</f>
        <v>-178087.19999999992</v>
      </c>
    </row>
    <row r="57" spans="1:31" ht="15.75" customHeight="1" x14ac:dyDescent="0.2">
      <c r="A57" s="65" t="s">
        <v>16</v>
      </c>
      <c r="B57" s="70" t="s">
        <v>43</v>
      </c>
      <c r="C57" s="66">
        <f>SUMIFS('Tabela Projeção'!$E:$E,'Tabela Projeção'!$K:$K,0,'Tabela Projeção'!$AB:$AB,$A57,'Tabela Projeção'!$D:$D,"&gt;"&amp;DataD0,'Tabela Projeção'!$D:$D,"&lt;="&amp;C$49)</f>
        <v>0</v>
      </c>
      <c r="D57" s="66">
        <f>SUMIFS('Tabela Projeção'!$E:$E,'Tabela Projeção'!$K:$K,0,'Tabela Projeção'!$AB:$AB,$A57,'Tabela Projeção'!$D:$D,"&gt;"&amp;C56,'Tabela Projeção'!$D:$D,"&lt;="&amp;D$49)</f>
        <v>0</v>
      </c>
      <c r="E57" s="66">
        <f>SUMIFS('Tabela Projeção'!$E:$E,'Tabela Projeção'!$K:$K,0,'Tabela Projeção'!$AB:$AB,$A57,'Tabela Projeção'!$D:$D,"&gt;"&amp;D56,'Tabela Projeção'!$D:$D,"&lt;="&amp;E$49)</f>
        <v>0</v>
      </c>
      <c r="F57" s="66">
        <f>SUMIFS('Tabela Projeção'!$E:$E,'Tabela Projeção'!$K:$K,0,'Tabela Projeção'!$AB:$AB,$A57,'Tabela Projeção'!$D:$D,"&gt;"&amp;E56,'Tabela Projeção'!$D:$D,"&lt;="&amp;F$49)</f>
        <v>0</v>
      </c>
      <c r="G57" s="66">
        <f>SUMIFS('Tabela Projeção'!$E:$E,'Tabela Projeção'!$K:$K,0,'Tabela Projeção'!$AB:$AB,$A57,'Tabela Projeção'!$D:$D,"&gt;"&amp;F56,'Tabela Projeção'!$D:$D,"&lt;="&amp;G$49)</f>
        <v>0</v>
      </c>
      <c r="H57" s="66">
        <f>SUMIFS('Tabela Projeção'!$E:$E,'Tabela Projeção'!$K:$K,0,'Tabela Projeção'!$AB:$AB,$A57,'Tabela Projeção'!$D:$D,"&gt;"&amp;G56,'Tabela Projeção'!$D:$D,"&lt;="&amp;H$49)</f>
        <v>0</v>
      </c>
      <c r="I57" s="66">
        <f>SUMIFS('Tabela Projeção'!$E:$E,'Tabela Projeção'!$K:$K,0,'Tabela Projeção'!$AB:$AB,$A57,'Tabela Projeção'!$D:$D,"&gt;"&amp;H56,'Tabela Projeção'!$D:$D,"&lt;="&amp;I$49)</f>
        <v>0</v>
      </c>
      <c r="J57" s="66">
        <f>SUMIFS('Tabela Projeção'!$E:$E,'Tabela Projeção'!$K:$K,0,'Tabela Projeção'!$AB:$AB,$A57,'Tabela Projeção'!$D:$D,"&gt;"&amp;I56,'Tabela Projeção'!$D:$D,"&lt;="&amp;J$49)</f>
        <v>0</v>
      </c>
      <c r="K57" s="66">
        <f>SUMIFS('Tabela Projeção'!$E:$E,'Tabela Projeção'!$K:$K,0,'Tabela Projeção'!$AB:$AB,$A57,'Tabela Projeção'!$D:$D,"&gt;"&amp;J56,'Tabela Projeção'!$D:$D,"&lt;="&amp;K$49)</f>
        <v>0</v>
      </c>
      <c r="L57" s="66">
        <f>SUMIFS('Tabela Projeção'!$E:$E,'Tabela Projeção'!$K:$K,0,'Tabela Projeção'!$AB:$AB,$A57,'Tabela Projeção'!$D:$D,"&gt;"&amp;K56,'Tabela Projeção'!$D:$D,"&lt;="&amp;L$49)</f>
        <v>0</v>
      </c>
      <c r="M57" s="66">
        <f>SUMIFS('Tabela Projeção'!$E:$E,'Tabela Projeção'!$K:$K,0,'Tabela Projeção'!$AB:$AB,$A57,'Tabela Projeção'!$D:$D,"&gt;"&amp;L56,'Tabela Projeção'!$D:$D,"&lt;="&amp;M$49)</f>
        <v>0</v>
      </c>
      <c r="N57" s="66">
        <f>SUMIFS('Tabela Projeção'!$E:$E,'Tabela Projeção'!$K:$K,0,'Tabela Projeção'!$AB:$AB,$A57,'Tabela Projeção'!$D:$D,"&gt;"&amp;M56,'Tabela Projeção'!$D:$D,"&lt;="&amp;N$49)</f>
        <v>0</v>
      </c>
      <c r="O57" s="66">
        <f>SUMIFS('Tabela Projeção'!$E:$E,'Tabela Projeção'!$K:$K,0,'Tabela Projeção'!$AB:$AB,$A57,'Tabela Projeção'!$D:$D,"&gt;"&amp;N56,'Tabela Projeção'!$D:$D,"&lt;="&amp;O$49)</f>
        <v>0</v>
      </c>
      <c r="P57" s="66">
        <f>SUMIFS('Tabela Projeção'!$E:$E,'Tabela Projeção'!$K:$K,0,'Tabela Projeção'!$AB:$AB,$A57,'Tabela Projeção'!$D:$D,"&gt;"&amp;O56,'Tabela Projeção'!$D:$D,"&lt;="&amp;P$49)</f>
        <v>0</v>
      </c>
      <c r="Q57" s="66">
        <f>SUMIFS('Tabela Projeção'!$E:$E,'Tabela Projeção'!$K:$K,0,'Tabela Projeção'!$AB:$AB,$A57,'Tabela Projeção'!$D:$D,"&gt;"&amp;P56,'Tabela Projeção'!$D:$D,"&lt;="&amp;Q$49)</f>
        <v>0</v>
      </c>
      <c r="R57" s="66">
        <f>SUMIFS('Tabela Projeção'!$E:$E,'Tabela Projeção'!$K:$K,0,'Tabela Projeção'!$AB:$AB,$A57,'Tabela Projeção'!$D:$D,"&gt;"&amp;Q56,'Tabela Projeção'!$D:$D,"&lt;="&amp;R$49)</f>
        <v>0</v>
      </c>
      <c r="S57" s="66">
        <f>SUMIFS('Tabela Projeção'!$E:$E,'Tabela Projeção'!$K:$K,0,'Tabela Projeção'!$AB:$AB,$A57,'Tabela Projeção'!$D:$D,"&gt;"&amp;R56,'Tabela Projeção'!$D:$D,"&lt;="&amp;S$49)</f>
        <v>0</v>
      </c>
      <c r="T57" s="66">
        <f>SUMIFS('Tabela Projeção'!$E:$E,'Tabela Projeção'!$K:$K,0,'Tabela Projeção'!$AB:$AB,$A57,'Tabela Projeção'!$D:$D,"&gt;"&amp;S56,'Tabela Projeção'!$D:$D,"&lt;="&amp;T$49)</f>
        <v>-1700</v>
      </c>
      <c r="U57" s="66">
        <f>SUMIFS('Tabela Projeção'!$E:$E,'Tabela Projeção'!$K:$K,0,'Tabela Projeção'!$AB:$AB,$A57,'Tabela Projeção'!$D:$D,"&gt;"&amp;T56,'Tabela Projeção'!$D:$D,"&lt;="&amp;U$49)</f>
        <v>-3830</v>
      </c>
      <c r="V57" s="66">
        <f>SUMIFS('Tabela Projeção'!$E:$E,'Tabela Projeção'!$K:$K,0,'Tabela Projeção'!$AB:$AB,$A57,'Tabela Projeção'!$D:$D,"&gt;"&amp;U56,'Tabela Projeção'!$D:$D,"&lt;="&amp;V$49)</f>
        <v>-5960</v>
      </c>
      <c r="W57" s="66">
        <f>SUMIFS('Tabela Projeção'!$E:$E,'Tabela Projeção'!$K:$K,0,'Tabela Projeção'!$AB:$AB,$A57,'Tabela Projeção'!$D:$D,"&gt;"&amp;V56,'Tabela Projeção'!$D:$D,"&lt;="&amp;W$49)</f>
        <v>-8090</v>
      </c>
      <c r="X57" s="66">
        <f>SUMIFS('Tabela Projeção'!$E:$E,'Tabela Projeção'!$K:$K,0,'Tabela Projeção'!$AB:$AB,$A57,'Tabela Projeção'!$D:$D,"&gt;"&amp;W56,'Tabela Projeção'!$D:$D,"&lt;="&amp;X$49)</f>
        <v>-10220</v>
      </c>
      <c r="Y57" s="66">
        <f>SUMIFS('Tabela Projeção'!$E:$E,'Tabela Projeção'!$K:$K,0,'Tabela Projeção'!$AB:$AB,$A57,'Tabela Projeção'!$D:$D,"&gt;"&amp;X56,'Tabela Projeção'!$D:$D,"&lt;="&amp;Y$49)</f>
        <v>-12350</v>
      </c>
      <c r="Z57" s="66">
        <f>SUMIFS('Tabela Projeção'!$E:$E,'Tabela Projeção'!$K:$K,0,'Tabela Projeção'!$AB:$AB,$A57,'Tabela Projeção'!$D:$D,"&gt;"&amp;Y56,'Tabela Projeção'!$D:$D,"&lt;="&amp;Z$49)</f>
        <v>-14480</v>
      </c>
      <c r="AA57" s="66">
        <f>SUMIFS('Tabela Projeção'!$E:$E,'Tabela Projeção'!$K:$K,0,'Tabela Projeção'!$AB:$AB,$A57,'Tabela Projeção'!$D:$D,"&gt;"&amp;Z56,'Tabela Projeção'!$D:$D,"&lt;="&amp;AA$49)</f>
        <v>-16610</v>
      </c>
      <c r="AB57" s="66">
        <f>SUMIFS('Tabela Projeção'!$E:$E,'Tabela Projeção'!$K:$K,0,'Tabela Projeção'!$AB:$AB,$A57,'Tabela Projeção'!$D:$D,"&gt;"&amp;AA56,'Tabela Projeção'!$D:$D,"&lt;="&amp;AB$49)</f>
        <v>-18740</v>
      </c>
      <c r="AC57" s="66">
        <f>SUMIFS('Tabela Projeção'!$E:$E,'Tabela Projeção'!$K:$K,0,'Tabela Projeção'!$AB:$AB,$A57,'Tabela Projeção'!$D:$D,"&gt;"&amp;AB56,'Tabela Projeção'!$D:$D,"&lt;="&amp;AC$49)</f>
        <v>-20870</v>
      </c>
      <c r="AD57" s="66">
        <f>SUMIFS('Tabela Projeção'!$E:$E,'Tabela Projeção'!$K:$K,0,'Tabela Projeção'!$AB:$AB,$A57,'Tabela Projeção'!$D:$D,"&gt;"&amp;AC56,'Tabela Projeção'!$D:$D,"&lt;="&amp;AD$49)</f>
        <v>-23000</v>
      </c>
      <c r="AE57" s="66">
        <f>SUMIFS('Tabela Projeção'!$E:$E,'Tabela Projeção'!$K:$K,0,'Tabela Projeção'!$AB:$AB,$A57,'Tabela Projeção'!$D:$D,"&gt;"&amp;AD56,'Tabela Projeção'!$D:$D,"&lt;="&amp;AE$49)</f>
        <v>-25130</v>
      </c>
    </row>
    <row r="58" spans="1:31" ht="15.75" customHeight="1" x14ac:dyDescent="0.2">
      <c r="A58" s="65" t="s">
        <v>18</v>
      </c>
      <c r="B58" s="70" t="s">
        <v>43</v>
      </c>
      <c r="C58" s="66">
        <f>SUMIFS('Tabela Projeção'!$E:$E,'Tabela Projeção'!$K:$K,0,'Tabela Projeção'!$AB:$AB,$A58,'Tabela Projeção'!$D:$D,"&gt;"&amp;DataD0,'Tabela Projeção'!$D:$D,"&lt;="&amp;C$49)</f>
        <v>0</v>
      </c>
      <c r="D58" s="66">
        <f>SUMIFS('Tabela Projeção'!$E:$E,'Tabela Projeção'!$K:$K,0,'Tabela Projeção'!$AB:$AB,$A58,'Tabela Projeção'!$D:$D,"&gt;"&amp;C57,'Tabela Projeção'!$D:$D,"&lt;="&amp;D$49)</f>
        <v>0</v>
      </c>
      <c r="E58" s="66">
        <f>SUMIFS('Tabela Projeção'!$E:$E,'Tabela Projeção'!$K:$K,0,'Tabela Projeção'!$AB:$AB,$A58,'Tabela Projeção'!$D:$D,"&gt;"&amp;D57,'Tabela Projeção'!$D:$D,"&lt;="&amp;E$49)</f>
        <v>0</v>
      </c>
      <c r="F58" s="66">
        <f>SUMIFS('Tabela Projeção'!$E:$E,'Tabela Projeção'!$K:$K,0,'Tabela Projeção'!$AB:$AB,$A58,'Tabela Projeção'!$D:$D,"&gt;"&amp;E57,'Tabela Projeção'!$D:$D,"&lt;="&amp;F$49)</f>
        <v>0</v>
      </c>
      <c r="G58" s="66">
        <f>SUMIFS('Tabela Projeção'!$E:$E,'Tabela Projeção'!$K:$K,0,'Tabela Projeção'!$AB:$AB,$A58,'Tabela Projeção'!$D:$D,"&gt;"&amp;F57,'Tabela Projeção'!$D:$D,"&lt;="&amp;G$49)</f>
        <v>0</v>
      </c>
      <c r="H58" s="66">
        <f>SUMIFS('Tabela Projeção'!$E:$E,'Tabela Projeção'!$K:$K,0,'Tabela Projeção'!$AB:$AB,$A58,'Tabela Projeção'!$D:$D,"&gt;"&amp;G57,'Tabela Projeção'!$D:$D,"&lt;="&amp;H$49)</f>
        <v>0</v>
      </c>
      <c r="I58" s="66">
        <f>SUMIFS('Tabela Projeção'!$E:$E,'Tabela Projeção'!$K:$K,0,'Tabela Projeção'!$AB:$AB,$A58,'Tabela Projeção'!$D:$D,"&gt;"&amp;H57,'Tabela Projeção'!$D:$D,"&lt;="&amp;I$49)</f>
        <v>0</v>
      </c>
      <c r="J58" s="66">
        <f>SUMIFS('Tabela Projeção'!$E:$E,'Tabela Projeção'!$K:$K,0,'Tabela Projeção'!$AB:$AB,$A58,'Tabela Projeção'!$D:$D,"&gt;"&amp;I57,'Tabela Projeção'!$D:$D,"&lt;="&amp;J$49)</f>
        <v>0</v>
      </c>
      <c r="K58" s="66">
        <f>SUMIFS('Tabela Projeção'!$E:$E,'Tabela Projeção'!$K:$K,0,'Tabela Projeção'!$AB:$AB,$A58,'Tabela Projeção'!$D:$D,"&gt;"&amp;J57,'Tabela Projeção'!$D:$D,"&lt;="&amp;K$49)</f>
        <v>0</v>
      </c>
      <c r="L58" s="66">
        <f>SUMIFS('Tabela Projeção'!$E:$E,'Tabela Projeção'!$K:$K,0,'Tabela Projeção'!$AB:$AB,$A58,'Tabela Projeção'!$D:$D,"&gt;"&amp;K57,'Tabela Projeção'!$D:$D,"&lt;="&amp;L$49)</f>
        <v>0</v>
      </c>
      <c r="M58" s="66">
        <f>SUMIFS('Tabela Projeção'!$E:$E,'Tabela Projeção'!$K:$K,0,'Tabela Projeção'!$AB:$AB,$A58,'Tabela Projeção'!$D:$D,"&gt;"&amp;L57,'Tabela Projeção'!$D:$D,"&lt;="&amp;M$49)</f>
        <v>0</v>
      </c>
      <c r="N58" s="66">
        <f>SUMIFS('Tabela Projeção'!$E:$E,'Tabela Projeção'!$K:$K,0,'Tabela Projeção'!$AB:$AB,$A58,'Tabela Projeção'!$D:$D,"&gt;"&amp;M57,'Tabela Projeção'!$D:$D,"&lt;="&amp;N$49)</f>
        <v>0</v>
      </c>
      <c r="O58" s="66">
        <f>SUMIFS('Tabela Projeção'!$E:$E,'Tabela Projeção'!$K:$K,0,'Tabela Projeção'!$AB:$AB,$A58,'Tabela Projeção'!$D:$D,"&gt;"&amp;N57,'Tabela Projeção'!$D:$D,"&lt;="&amp;O$49)</f>
        <v>0</v>
      </c>
      <c r="P58" s="66">
        <f>SUMIFS('Tabela Projeção'!$E:$E,'Tabela Projeção'!$K:$K,0,'Tabela Projeção'!$AB:$AB,$A58,'Tabela Projeção'!$D:$D,"&gt;"&amp;O57,'Tabela Projeção'!$D:$D,"&lt;="&amp;P$49)</f>
        <v>0</v>
      </c>
      <c r="Q58" s="66">
        <f>SUMIFS('Tabela Projeção'!$E:$E,'Tabela Projeção'!$K:$K,0,'Tabela Projeção'!$AB:$AB,$A58,'Tabela Projeção'!$D:$D,"&gt;"&amp;P57,'Tabela Projeção'!$D:$D,"&lt;="&amp;Q$49)</f>
        <v>0</v>
      </c>
      <c r="R58" s="66">
        <f>SUMIFS('Tabela Projeção'!$E:$E,'Tabela Projeção'!$K:$K,0,'Tabela Projeção'!$AB:$AB,$A58,'Tabela Projeção'!$D:$D,"&gt;"&amp;Q57,'Tabela Projeção'!$D:$D,"&lt;="&amp;R$49)</f>
        <v>0</v>
      </c>
      <c r="S58" s="66">
        <f>SUMIFS('Tabela Projeção'!$E:$E,'Tabela Projeção'!$K:$K,0,'Tabela Projeção'!$AB:$AB,$A58,'Tabela Projeção'!$D:$D,"&gt;"&amp;R57,'Tabela Projeção'!$D:$D,"&lt;="&amp;S$49)</f>
        <v>-2000</v>
      </c>
      <c r="T58" s="66">
        <f>SUMIFS('Tabela Projeção'!$E:$E,'Tabela Projeção'!$K:$K,0,'Tabela Projeção'!$AB:$AB,$A58,'Tabela Projeção'!$D:$D,"&gt;"&amp;S57,'Tabela Projeção'!$D:$D,"&lt;="&amp;T$49)</f>
        <v>-4000</v>
      </c>
      <c r="U58" s="66">
        <f>SUMIFS('Tabela Projeção'!$E:$E,'Tabela Projeção'!$K:$K,0,'Tabela Projeção'!$AB:$AB,$A58,'Tabela Projeção'!$D:$D,"&gt;"&amp;T57,'Tabela Projeção'!$D:$D,"&lt;="&amp;U$49)</f>
        <v>-6000</v>
      </c>
      <c r="V58" s="66">
        <f>SUMIFS('Tabela Projeção'!$E:$E,'Tabela Projeção'!$K:$K,0,'Tabela Projeção'!$AB:$AB,$A58,'Tabela Projeção'!$D:$D,"&gt;"&amp;U57,'Tabela Projeção'!$D:$D,"&lt;="&amp;V$49)</f>
        <v>-8000</v>
      </c>
      <c r="W58" s="66">
        <f>SUMIFS('Tabela Projeção'!$E:$E,'Tabela Projeção'!$K:$K,0,'Tabela Projeção'!$AB:$AB,$A58,'Tabela Projeção'!$D:$D,"&gt;"&amp;V57,'Tabela Projeção'!$D:$D,"&lt;="&amp;W$49)</f>
        <v>-10000</v>
      </c>
      <c r="X58" s="66">
        <f>SUMIFS('Tabela Projeção'!$E:$E,'Tabela Projeção'!$K:$K,0,'Tabela Projeção'!$AB:$AB,$A58,'Tabela Projeção'!$D:$D,"&gt;"&amp;W57,'Tabela Projeção'!$D:$D,"&lt;="&amp;X$49)</f>
        <v>-12000</v>
      </c>
      <c r="Y58" s="66">
        <f>SUMIFS('Tabela Projeção'!$E:$E,'Tabela Projeção'!$K:$K,0,'Tabela Projeção'!$AB:$AB,$A58,'Tabela Projeção'!$D:$D,"&gt;"&amp;X57,'Tabela Projeção'!$D:$D,"&lt;="&amp;Y$49)</f>
        <v>-14000</v>
      </c>
      <c r="Z58" s="66">
        <f>SUMIFS('Tabela Projeção'!$E:$E,'Tabela Projeção'!$K:$K,0,'Tabela Projeção'!$AB:$AB,$A58,'Tabela Projeção'!$D:$D,"&gt;"&amp;Y57,'Tabela Projeção'!$D:$D,"&lt;="&amp;Z$49)</f>
        <v>-16000</v>
      </c>
      <c r="AA58" s="66">
        <f>SUMIFS('Tabela Projeção'!$E:$E,'Tabela Projeção'!$K:$K,0,'Tabela Projeção'!$AB:$AB,$A58,'Tabela Projeção'!$D:$D,"&gt;"&amp;Z57,'Tabela Projeção'!$D:$D,"&lt;="&amp;AA$49)</f>
        <v>-18000</v>
      </c>
      <c r="AB58" s="66">
        <f>SUMIFS('Tabela Projeção'!$E:$E,'Tabela Projeção'!$K:$K,0,'Tabela Projeção'!$AB:$AB,$A58,'Tabela Projeção'!$D:$D,"&gt;"&amp;AA57,'Tabela Projeção'!$D:$D,"&lt;="&amp;AB$49)</f>
        <v>-20000</v>
      </c>
      <c r="AC58" s="66">
        <f>SUMIFS('Tabela Projeção'!$E:$E,'Tabela Projeção'!$K:$K,0,'Tabela Projeção'!$AB:$AB,$A58,'Tabela Projeção'!$D:$D,"&gt;"&amp;AB57,'Tabela Projeção'!$D:$D,"&lt;="&amp;AC$49)</f>
        <v>-22000</v>
      </c>
      <c r="AD58" s="66">
        <f>SUMIFS('Tabela Projeção'!$E:$E,'Tabela Projeção'!$K:$K,0,'Tabela Projeção'!$AB:$AB,$A58,'Tabela Projeção'!$D:$D,"&gt;"&amp;AC57,'Tabela Projeção'!$D:$D,"&lt;="&amp;AD$49)</f>
        <v>-24000</v>
      </c>
      <c r="AE58" s="66">
        <f>SUMIFS('Tabela Projeção'!$E:$E,'Tabela Projeção'!$K:$K,0,'Tabela Projeção'!$AB:$AB,$A58,'Tabela Projeção'!$D:$D,"&gt;"&amp;AD57,'Tabela Projeção'!$D:$D,"&lt;="&amp;AE$49)</f>
        <v>-24000</v>
      </c>
    </row>
    <row r="59" spans="1:31" ht="15.75" customHeight="1" x14ac:dyDescent="0.2">
      <c r="A59" s="65" t="s">
        <v>23</v>
      </c>
      <c r="B59" s="70" t="s">
        <v>43</v>
      </c>
      <c r="C59" s="66">
        <f>SUMIFS('Tabela Projeção'!$E:$E,'Tabela Projeção'!$K:$K,0,'Tabela Projeção'!$AB:$AB,$A59,'Tabela Projeção'!$D:$D,"&gt;"&amp;DataD0,'Tabela Projeção'!$D:$D,"&lt;="&amp;C$49)</f>
        <v>0</v>
      </c>
      <c r="D59" s="66">
        <f>SUMIFS('Tabela Projeção'!$E:$E,'Tabela Projeção'!$K:$K,0,'Tabela Projeção'!$AB:$AB,$A59,'Tabela Projeção'!$D:$D,"&gt;"&amp;C58,'Tabela Projeção'!$D:$D,"&lt;="&amp;D$49)</f>
        <v>0</v>
      </c>
      <c r="E59" s="66">
        <f>SUMIFS('Tabela Projeção'!$E:$E,'Tabela Projeção'!$K:$K,0,'Tabela Projeção'!$AB:$AB,$A59,'Tabela Projeção'!$D:$D,"&gt;"&amp;D58,'Tabela Projeção'!$D:$D,"&lt;="&amp;E$49)</f>
        <v>0</v>
      </c>
      <c r="F59" s="66">
        <f>SUMIFS('Tabela Projeção'!$E:$E,'Tabela Projeção'!$K:$K,0,'Tabela Projeção'!$AB:$AB,$A59,'Tabela Projeção'!$D:$D,"&gt;"&amp;E58,'Tabela Projeção'!$D:$D,"&lt;="&amp;F$49)</f>
        <v>0</v>
      </c>
      <c r="G59" s="66">
        <f>SUMIFS('Tabela Projeção'!$E:$E,'Tabela Projeção'!$K:$K,0,'Tabela Projeção'!$AB:$AB,$A59,'Tabela Projeção'!$D:$D,"&gt;"&amp;F58,'Tabela Projeção'!$D:$D,"&lt;="&amp;G$49)</f>
        <v>0</v>
      </c>
      <c r="H59" s="66">
        <f>SUMIFS('Tabela Projeção'!$E:$E,'Tabela Projeção'!$K:$K,0,'Tabela Projeção'!$AB:$AB,$A59,'Tabela Projeção'!$D:$D,"&gt;"&amp;G58,'Tabela Projeção'!$D:$D,"&lt;="&amp;H$49)</f>
        <v>0</v>
      </c>
      <c r="I59" s="66">
        <f>SUMIFS('Tabela Projeção'!$E:$E,'Tabela Projeção'!$K:$K,0,'Tabela Projeção'!$AB:$AB,$A59,'Tabela Projeção'!$D:$D,"&gt;"&amp;H58,'Tabela Projeção'!$D:$D,"&lt;="&amp;I$49)</f>
        <v>0</v>
      </c>
      <c r="J59" s="66">
        <f>SUMIFS('Tabela Projeção'!$E:$E,'Tabela Projeção'!$K:$K,0,'Tabela Projeção'!$AB:$AB,$A59,'Tabela Projeção'!$D:$D,"&gt;"&amp;I58,'Tabela Projeção'!$D:$D,"&lt;="&amp;J$49)</f>
        <v>0</v>
      </c>
      <c r="K59" s="66">
        <f>SUMIFS('Tabela Projeção'!$E:$E,'Tabela Projeção'!$K:$K,0,'Tabela Projeção'!$AB:$AB,$A59,'Tabela Projeção'!$D:$D,"&gt;"&amp;J58,'Tabela Projeção'!$D:$D,"&lt;="&amp;K$49)</f>
        <v>0</v>
      </c>
      <c r="L59" s="66">
        <f>SUMIFS('Tabela Projeção'!$E:$E,'Tabela Projeção'!$K:$K,0,'Tabela Projeção'!$AB:$AB,$A59,'Tabela Projeção'!$D:$D,"&gt;"&amp;K58,'Tabela Projeção'!$D:$D,"&lt;="&amp;L$49)</f>
        <v>0</v>
      </c>
      <c r="M59" s="66">
        <f>SUMIFS('Tabela Projeção'!$E:$E,'Tabela Projeção'!$K:$K,0,'Tabela Projeção'!$AB:$AB,$A59,'Tabela Projeção'!$D:$D,"&gt;"&amp;L58,'Tabela Projeção'!$D:$D,"&lt;="&amp;M$49)</f>
        <v>0</v>
      </c>
      <c r="N59" s="66">
        <f>SUMIFS('Tabela Projeção'!$E:$E,'Tabela Projeção'!$K:$K,0,'Tabela Projeção'!$AB:$AB,$A59,'Tabela Projeção'!$D:$D,"&gt;"&amp;M58,'Tabela Projeção'!$D:$D,"&lt;="&amp;N$49)</f>
        <v>0</v>
      </c>
      <c r="O59" s="66">
        <f>SUMIFS('Tabela Projeção'!$E:$E,'Tabela Projeção'!$K:$K,0,'Tabela Projeção'!$AB:$AB,$A59,'Tabela Projeção'!$D:$D,"&gt;"&amp;N58,'Tabela Projeção'!$D:$D,"&lt;="&amp;O$49)</f>
        <v>0</v>
      </c>
      <c r="P59" s="66">
        <f>SUMIFS('Tabela Projeção'!$E:$E,'Tabela Projeção'!$K:$K,0,'Tabela Projeção'!$AB:$AB,$A59,'Tabela Projeção'!$D:$D,"&gt;"&amp;O58,'Tabela Projeção'!$D:$D,"&lt;="&amp;P$49)</f>
        <v>0</v>
      </c>
      <c r="Q59" s="66">
        <f>SUMIFS('Tabela Projeção'!$E:$E,'Tabela Projeção'!$K:$K,0,'Tabela Projeção'!$AB:$AB,$A59,'Tabela Projeção'!$D:$D,"&gt;"&amp;P58,'Tabela Projeção'!$D:$D,"&lt;="&amp;Q$49)</f>
        <v>0</v>
      </c>
      <c r="R59" s="66">
        <f>SUMIFS('Tabela Projeção'!$E:$E,'Tabela Projeção'!$K:$K,0,'Tabela Projeção'!$AB:$AB,$A59,'Tabela Projeção'!$D:$D,"&gt;"&amp;Q58,'Tabela Projeção'!$D:$D,"&lt;="&amp;R$49)</f>
        <v>0</v>
      </c>
      <c r="S59" s="66">
        <f>SUMIFS('Tabela Projeção'!$E:$E,'Tabela Projeção'!$K:$K,0,'Tabela Projeção'!$AB:$AB,$A59,'Tabela Projeção'!$D:$D,"&gt;"&amp;R58,'Tabela Projeção'!$D:$D,"&lt;="&amp;S$49)</f>
        <v>-15000</v>
      </c>
      <c r="T59" s="66">
        <f>SUMIFS('Tabela Projeção'!$E:$E,'Tabela Projeção'!$K:$K,0,'Tabela Projeção'!$AB:$AB,$A59,'Tabela Projeção'!$D:$D,"&gt;"&amp;S58,'Tabela Projeção'!$D:$D,"&lt;="&amp;T$49)</f>
        <v>-30000</v>
      </c>
      <c r="U59" s="66">
        <f>SUMIFS('Tabela Projeção'!$E:$E,'Tabela Projeção'!$K:$K,0,'Tabela Projeção'!$AB:$AB,$A59,'Tabela Projeção'!$D:$D,"&gt;"&amp;T58,'Tabela Projeção'!$D:$D,"&lt;="&amp;U$49)</f>
        <v>-45000</v>
      </c>
      <c r="V59" s="66">
        <f>SUMIFS('Tabela Projeção'!$E:$E,'Tabela Projeção'!$K:$K,0,'Tabela Projeção'!$AB:$AB,$A59,'Tabela Projeção'!$D:$D,"&gt;"&amp;U58,'Tabela Projeção'!$D:$D,"&lt;="&amp;V$49)</f>
        <v>-60000</v>
      </c>
      <c r="W59" s="66">
        <f>SUMIFS('Tabela Projeção'!$E:$E,'Tabela Projeção'!$K:$K,0,'Tabela Projeção'!$AB:$AB,$A59,'Tabela Projeção'!$D:$D,"&gt;"&amp;V58,'Tabela Projeção'!$D:$D,"&lt;="&amp;W$49)</f>
        <v>-75000</v>
      </c>
      <c r="X59" s="66">
        <f>SUMIFS('Tabela Projeção'!$E:$E,'Tabela Projeção'!$K:$K,0,'Tabela Projeção'!$AB:$AB,$A59,'Tabela Projeção'!$D:$D,"&gt;"&amp;W58,'Tabela Projeção'!$D:$D,"&lt;="&amp;X$49)</f>
        <v>-90000</v>
      </c>
      <c r="Y59" s="66">
        <f>SUMIFS('Tabela Projeção'!$E:$E,'Tabela Projeção'!$K:$K,0,'Tabela Projeção'!$AB:$AB,$A59,'Tabela Projeção'!$D:$D,"&gt;"&amp;X58,'Tabela Projeção'!$D:$D,"&lt;="&amp;Y$49)</f>
        <v>-105000</v>
      </c>
      <c r="Z59" s="66">
        <f>SUMIFS('Tabela Projeção'!$E:$E,'Tabela Projeção'!$K:$K,0,'Tabela Projeção'!$AB:$AB,$A59,'Tabela Projeção'!$D:$D,"&gt;"&amp;Y58,'Tabela Projeção'!$D:$D,"&lt;="&amp;Z$49)</f>
        <v>-120000</v>
      </c>
      <c r="AA59" s="66">
        <f>SUMIFS('Tabela Projeção'!$E:$E,'Tabela Projeção'!$K:$K,0,'Tabela Projeção'!$AB:$AB,$A59,'Tabela Projeção'!$D:$D,"&gt;"&amp;Z58,'Tabela Projeção'!$D:$D,"&lt;="&amp;AA$49)</f>
        <v>-135000</v>
      </c>
      <c r="AB59" s="66">
        <f>SUMIFS('Tabela Projeção'!$E:$E,'Tabela Projeção'!$K:$K,0,'Tabela Projeção'!$AB:$AB,$A59,'Tabela Projeção'!$D:$D,"&gt;"&amp;AA58,'Tabela Projeção'!$D:$D,"&lt;="&amp;AB$49)</f>
        <v>-150000</v>
      </c>
      <c r="AC59" s="66">
        <f>SUMIFS('Tabela Projeção'!$E:$E,'Tabela Projeção'!$K:$K,0,'Tabela Projeção'!$AB:$AB,$A59,'Tabela Projeção'!$D:$D,"&gt;"&amp;AB58,'Tabela Projeção'!$D:$D,"&lt;="&amp;AC$49)</f>
        <v>-165000</v>
      </c>
      <c r="AD59" s="66">
        <f>SUMIFS('Tabela Projeção'!$E:$E,'Tabela Projeção'!$K:$K,0,'Tabela Projeção'!$AB:$AB,$A59,'Tabela Projeção'!$D:$D,"&gt;"&amp;AC58,'Tabela Projeção'!$D:$D,"&lt;="&amp;AD$49)</f>
        <v>-180000</v>
      </c>
      <c r="AE59" s="66">
        <f>SUMIFS('Tabela Projeção'!$E:$E,'Tabela Projeção'!$K:$K,0,'Tabela Projeção'!$AB:$AB,$A59,'Tabela Projeção'!$D:$D,"&gt;"&amp;AD58,'Tabela Projeção'!$D:$D,"&lt;="&amp;AE$49)</f>
        <v>-180000</v>
      </c>
    </row>
    <row r="60" spans="1:31" ht="15.75" customHeight="1" x14ac:dyDescent="0.2">
      <c r="A60" s="65" t="s">
        <v>15</v>
      </c>
      <c r="B60" s="70" t="s">
        <v>43</v>
      </c>
      <c r="C60" s="66">
        <f>SUMIFS('Tabela Projeção'!$E:$E,'Tabela Projeção'!$K:$K,0,'Tabela Projeção'!$AB:$AB,$A60,'Tabela Projeção'!$D:$D,"&gt;"&amp;DataD0,'Tabela Projeção'!$D:$D,"&lt;="&amp;C$49)</f>
        <v>0</v>
      </c>
      <c r="D60" s="66">
        <f>SUMIFS('Tabela Projeção'!$E:$E,'Tabela Projeção'!$K:$K,0,'Tabela Projeção'!$AB:$AB,$A60,'Tabela Projeção'!$D:$D,"&gt;"&amp;C59,'Tabela Projeção'!$D:$D,"&lt;="&amp;D$49)</f>
        <v>0</v>
      </c>
      <c r="E60" s="66">
        <f>SUMIFS('Tabela Projeção'!$E:$E,'Tabela Projeção'!$K:$K,0,'Tabela Projeção'!$AB:$AB,$A60,'Tabela Projeção'!$D:$D,"&gt;"&amp;D59,'Tabela Projeção'!$D:$D,"&lt;="&amp;E$49)</f>
        <v>0</v>
      </c>
      <c r="F60" s="66">
        <f>SUMIFS('Tabela Projeção'!$E:$E,'Tabela Projeção'!$K:$K,0,'Tabela Projeção'!$AB:$AB,$A60,'Tabela Projeção'!$D:$D,"&gt;"&amp;E59,'Tabela Projeção'!$D:$D,"&lt;="&amp;F$49)</f>
        <v>0</v>
      </c>
      <c r="G60" s="66">
        <f>SUMIFS('Tabela Projeção'!$E:$E,'Tabela Projeção'!$K:$K,0,'Tabela Projeção'!$AB:$AB,$A60,'Tabela Projeção'!$D:$D,"&gt;"&amp;F59,'Tabela Projeção'!$D:$D,"&lt;="&amp;G$49)</f>
        <v>0</v>
      </c>
      <c r="H60" s="66">
        <f>SUMIFS('Tabela Projeção'!$E:$E,'Tabela Projeção'!$K:$K,0,'Tabela Projeção'!$AB:$AB,$A60,'Tabela Projeção'!$D:$D,"&gt;"&amp;G59,'Tabela Projeção'!$D:$D,"&lt;="&amp;H$49)</f>
        <v>0</v>
      </c>
      <c r="I60" s="66">
        <f>SUMIFS('Tabela Projeção'!$E:$E,'Tabela Projeção'!$K:$K,0,'Tabela Projeção'!$AB:$AB,$A60,'Tabela Projeção'!$D:$D,"&gt;"&amp;H59,'Tabela Projeção'!$D:$D,"&lt;="&amp;I$49)</f>
        <v>0</v>
      </c>
      <c r="J60" s="66">
        <f>SUMIFS('Tabela Projeção'!$E:$E,'Tabela Projeção'!$K:$K,0,'Tabela Projeção'!$AB:$AB,$A60,'Tabela Projeção'!$D:$D,"&gt;"&amp;I59,'Tabela Projeção'!$D:$D,"&lt;="&amp;J$49)</f>
        <v>0</v>
      </c>
      <c r="K60" s="66">
        <f>SUMIFS('Tabela Projeção'!$E:$E,'Tabela Projeção'!$K:$K,0,'Tabela Projeção'!$AB:$AB,$A60,'Tabela Projeção'!$D:$D,"&gt;"&amp;J59,'Tabela Projeção'!$D:$D,"&lt;="&amp;K$49)</f>
        <v>0</v>
      </c>
      <c r="L60" s="66">
        <f>SUMIFS('Tabela Projeção'!$E:$E,'Tabela Projeção'!$K:$K,0,'Tabela Projeção'!$AB:$AB,$A60,'Tabela Projeção'!$D:$D,"&gt;"&amp;K59,'Tabela Projeção'!$D:$D,"&lt;="&amp;L$49)</f>
        <v>0</v>
      </c>
      <c r="M60" s="66">
        <f>SUMIFS('Tabela Projeção'!$E:$E,'Tabela Projeção'!$K:$K,0,'Tabela Projeção'!$AB:$AB,$A60,'Tabela Projeção'!$D:$D,"&gt;"&amp;L59,'Tabela Projeção'!$D:$D,"&lt;="&amp;M$49)</f>
        <v>0</v>
      </c>
      <c r="N60" s="66">
        <f>SUMIFS('Tabela Projeção'!$E:$E,'Tabela Projeção'!$K:$K,0,'Tabela Projeção'!$AB:$AB,$A60,'Tabela Projeção'!$D:$D,"&gt;"&amp;M59,'Tabela Projeção'!$D:$D,"&lt;="&amp;N$49)</f>
        <v>0</v>
      </c>
      <c r="O60" s="66">
        <f>SUMIFS('Tabela Projeção'!$E:$E,'Tabela Projeção'!$K:$K,0,'Tabela Projeção'!$AB:$AB,$A60,'Tabela Projeção'!$D:$D,"&gt;"&amp;N59,'Tabela Projeção'!$D:$D,"&lt;="&amp;O$49)</f>
        <v>0</v>
      </c>
      <c r="P60" s="66">
        <f>SUMIFS('Tabela Projeção'!$E:$E,'Tabela Projeção'!$K:$K,0,'Tabela Projeção'!$AB:$AB,$A60,'Tabela Projeção'!$D:$D,"&gt;"&amp;O59,'Tabela Projeção'!$D:$D,"&lt;="&amp;P$49)</f>
        <v>0</v>
      </c>
      <c r="Q60" s="66">
        <f>SUMIFS('Tabela Projeção'!$E:$E,'Tabela Projeção'!$K:$K,0,'Tabela Projeção'!$AB:$AB,$A60,'Tabela Projeção'!$D:$D,"&gt;"&amp;P59,'Tabela Projeção'!$D:$D,"&lt;="&amp;Q$49)</f>
        <v>0</v>
      </c>
      <c r="R60" s="66">
        <f>SUMIFS('Tabela Projeção'!$E:$E,'Tabela Projeção'!$K:$K,0,'Tabela Projeção'!$AB:$AB,$A60,'Tabela Projeção'!$D:$D,"&gt;"&amp;Q59,'Tabela Projeção'!$D:$D,"&lt;="&amp;R$49)</f>
        <v>0</v>
      </c>
      <c r="S60" s="66">
        <f>SUMIFS('Tabela Projeção'!$E:$E,'Tabela Projeção'!$K:$K,0,'Tabela Projeção'!$AB:$AB,$A60,'Tabela Projeção'!$D:$D,"&gt;"&amp;R59,'Tabela Projeção'!$D:$D,"&lt;="&amp;S$49)</f>
        <v>-10000</v>
      </c>
      <c r="T60" s="66">
        <f>SUMIFS('Tabela Projeção'!$E:$E,'Tabela Projeção'!$K:$K,0,'Tabela Projeção'!$AB:$AB,$A60,'Tabela Projeção'!$D:$D,"&gt;"&amp;S59,'Tabela Projeção'!$D:$D,"&lt;="&amp;T$49)</f>
        <v>-20000</v>
      </c>
      <c r="U60" s="66">
        <f>SUMIFS('Tabela Projeção'!$E:$E,'Tabela Projeção'!$K:$K,0,'Tabela Projeção'!$AB:$AB,$A60,'Tabela Projeção'!$D:$D,"&gt;"&amp;T59,'Tabela Projeção'!$D:$D,"&lt;="&amp;U$49)</f>
        <v>-30000</v>
      </c>
      <c r="V60" s="66">
        <f>SUMIFS('Tabela Projeção'!$E:$E,'Tabela Projeção'!$K:$K,0,'Tabela Projeção'!$AB:$AB,$A60,'Tabela Projeção'!$D:$D,"&gt;"&amp;U59,'Tabela Projeção'!$D:$D,"&lt;="&amp;V$49)</f>
        <v>-40000</v>
      </c>
      <c r="W60" s="66">
        <f>SUMIFS('Tabela Projeção'!$E:$E,'Tabela Projeção'!$K:$K,0,'Tabela Projeção'!$AB:$AB,$A60,'Tabela Projeção'!$D:$D,"&gt;"&amp;V59,'Tabela Projeção'!$D:$D,"&lt;="&amp;W$49)</f>
        <v>-50000</v>
      </c>
      <c r="X60" s="66">
        <f>SUMIFS('Tabela Projeção'!$E:$E,'Tabela Projeção'!$K:$K,0,'Tabela Projeção'!$AB:$AB,$A60,'Tabela Projeção'!$D:$D,"&gt;"&amp;W59,'Tabela Projeção'!$D:$D,"&lt;="&amp;X$49)</f>
        <v>-60000</v>
      </c>
      <c r="Y60" s="66">
        <f>SUMIFS('Tabela Projeção'!$E:$E,'Tabela Projeção'!$K:$K,0,'Tabela Projeção'!$AB:$AB,$A60,'Tabela Projeção'!$D:$D,"&gt;"&amp;X59,'Tabela Projeção'!$D:$D,"&lt;="&amp;Y$49)</f>
        <v>-70000</v>
      </c>
      <c r="Z60" s="66">
        <f>SUMIFS('Tabela Projeção'!$E:$E,'Tabela Projeção'!$K:$K,0,'Tabela Projeção'!$AB:$AB,$A60,'Tabela Projeção'!$D:$D,"&gt;"&amp;Y59,'Tabela Projeção'!$D:$D,"&lt;="&amp;Z$49)</f>
        <v>-80000</v>
      </c>
      <c r="AA60" s="66">
        <f>SUMIFS('Tabela Projeção'!$E:$E,'Tabela Projeção'!$K:$K,0,'Tabela Projeção'!$AB:$AB,$A60,'Tabela Projeção'!$D:$D,"&gt;"&amp;Z59,'Tabela Projeção'!$D:$D,"&lt;="&amp;AA$49)</f>
        <v>-90000</v>
      </c>
      <c r="AB60" s="66">
        <f>SUMIFS('Tabela Projeção'!$E:$E,'Tabela Projeção'!$K:$K,0,'Tabela Projeção'!$AB:$AB,$A60,'Tabela Projeção'!$D:$D,"&gt;"&amp;AA59,'Tabela Projeção'!$D:$D,"&lt;="&amp;AB$49)</f>
        <v>-100000</v>
      </c>
      <c r="AC60" s="66">
        <f>SUMIFS('Tabela Projeção'!$E:$E,'Tabela Projeção'!$K:$K,0,'Tabela Projeção'!$AB:$AB,$A60,'Tabela Projeção'!$D:$D,"&gt;"&amp;AB59,'Tabela Projeção'!$D:$D,"&lt;="&amp;AC$49)</f>
        <v>-110000</v>
      </c>
      <c r="AD60" s="66">
        <f>SUMIFS('Tabela Projeção'!$E:$E,'Tabela Projeção'!$K:$K,0,'Tabela Projeção'!$AB:$AB,$A60,'Tabela Projeção'!$D:$D,"&gt;"&amp;AC59,'Tabela Projeção'!$D:$D,"&lt;="&amp;AD$49)</f>
        <v>-120000</v>
      </c>
      <c r="AE60" s="66">
        <f>SUMIFS('Tabela Projeção'!$E:$E,'Tabela Projeção'!$K:$K,0,'Tabela Projeção'!$AB:$AB,$A60,'Tabela Projeção'!$D:$D,"&gt;"&amp;AD59,'Tabela Projeção'!$D:$D,"&lt;="&amp;AE$49)</f>
        <v>-120000</v>
      </c>
    </row>
    <row r="61" spans="1:31" ht="15.75" customHeight="1" x14ac:dyDescent="0.2">
      <c r="A61" s="65" t="s">
        <v>115</v>
      </c>
      <c r="B61" s="70" t="s">
        <v>43</v>
      </c>
      <c r="C61" s="66">
        <f>SUMIFS('Tabela Projeção'!$E:$E,'Tabela Projeção'!$K:$K,0,'Tabela Projeção'!$AB:$AB,$A61,'Tabela Projeção'!$D:$D,"&gt;"&amp;DataD0,'Tabela Projeção'!$D:$D,"&lt;="&amp;C$49)</f>
        <v>0</v>
      </c>
      <c r="D61" s="66">
        <f>SUMIFS('Tabela Projeção'!$E:$E,'Tabela Projeção'!$K:$K,0,'Tabela Projeção'!$AB:$AB,$A61,'Tabela Projeção'!$D:$D,"&gt;"&amp;C60,'Tabela Projeção'!$D:$D,"&lt;="&amp;D$49)</f>
        <v>0</v>
      </c>
      <c r="E61" s="66">
        <f>SUMIFS('Tabela Projeção'!$E:$E,'Tabela Projeção'!$K:$K,0,'Tabela Projeção'!$AB:$AB,$A61,'Tabela Projeção'!$D:$D,"&gt;"&amp;D60,'Tabela Projeção'!$D:$D,"&lt;="&amp;E$49)</f>
        <v>0</v>
      </c>
      <c r="F61" s="66">
        <f>SUMIFS('Tabela Projeção'!$E:$E,'Tabela Projeção'!$K:$K,0,'Tabela Projeção'!$AB:$AB,$A61,'Tabela Projeção'!$D:$D,"&gt;"&amp;E60,'Tabela Projeção'!$D:$D,"&lt;="&amp;F$49)</f>
        <v>0</v>
      </c>
      <c r="G61" s="66">
        <f>SUMIFS('Tabela Projeção'!$E:$E,'Tabela Projeção'!$K:$K,0,'Tabela Projeção'!$AB:$AB,$A61,'Tabela Projeção'!$D:$D,"&gt;"&amp;F60,'Tabela Projeção'!$D:$D,"&lt;="&amp;G$49)</f>
        <v>0</v>
      </c>
      <c r="H61" s="66">
        <f>SUMIFS('Tabela Projeção'!$E:$E,'Tabela Projeção'!$K:$K,0,'Tabela Projeção'!$AB:$AB,$A61,'Tabela Projeção'!$D:$D,"&gt;"&amp;G60,'Tabela Projeção'!$D:$D,"&lt;="&amp;H$49)</f>
        <v>0</v>
      </c>
      <c r="I61" s="66">
        <f>SUMIFS('Tabela Projeção'!$E:$E,'Tabela Projeção'!$K:$K,0,'Tabela Projeção'!$AB:$AB,$A61,'Tabela Projeção'!$D:$D,"&gt;"&amp;H60,'Tabela Projeção'!$D:$D,"&lt;="&amp;I$49)</f>
        <v>0</v>
      </c>
      <c r="J61" s="66">
        <f>SUMIFS('Tabela Projeção'!$E:$E,'Tabela Projeção'!$K:$K,0,'Tabela Projeção'!$AB:$AB,$A61,'Tabela Projeção'!$D:$D,"&gt;"&amp;I60,'Tabela Projeção'!$D:$D,"&lt;="&amp;J$49)</f>
        <v>0</v>
      </c>
      <c r="K61" s="66">
        <f>SUMIFS('Tabela Projeção'!$E:$E,'Tabela Projeção'!$K:$K,0,'Tabela Projeção'!$AB:$AB,$A61,'Tabela Projeção'!$D:$D,"&gt;"&amp;J60,'Tabela Projeção'!$D:$D,"&lt;="&amp;K$49)</f>
        <v>0</v>
      </c>
      <c r="L61" s="66">
        <f>SUMIFS('Tabela Projeção'!$E:$E,'Tabela Projeção'!$K:$K,0,'Tabela Projeção'!$AB:$AB,$A61,'Tabela Projeção'!$D:$D,"&gt;"&amp;K60,'Tabela Projeção'!$D:$D,"&lt;="&amp;L$49)</f>
        <v>0</v>
      </c>
      <c r="M61" s="66">
        <f>SUMIFS('Tabela Projeção'!$E:$E,'Tabela Projeção'!$K:$K,0,'Tabela Projeção'!$AB:$AB,$A61,'Tabela Projeção'!$D:$D,"&gt;"&amp;L60,'Tabela Projeção'!$D:$D,"&lt;="&amp;M$49)</f>
        <v>0</v>
      </c>
      <c r="N61" s="66">
        <f>SUMIFS('Tabela Projeção'!$E:$E,'Tabela Projeção'!$K:$K,0,'Tabela Projeção'!$AB:$AB,$A61,'Tabela Projeção'!$D:$D,"&gt;"&amp;M60,'Tabela Projeção'!$D:$D,"&lt;="&amp;N$49)</f>
        <v>0</v>
      </c>
      <c r="O61" s="66">
        <f>SUMIFS('Tabela Projeção'!$E:$E,'Tabela Projeção'!$K:$K,0,'Tabela Projeção'!$AB:$AB,$A61,'Tabela Projeção'!$D:$D,"&gt;"&amp;N60,'Tabela Projeção'!$D:$D,"&lt;="&amp;O$49)</f>
        <v>0</v>
      </c>
      <c r="P61" s="66">
        <f>SUMIFS('Tabela Projeção'!$E:$E,'Tabela Projeção'!$K:$K,0,'Tabela Projeção'!$AB:$AB,$A61,'Tabela Projeção'!$D:$D,"&gt;"&amp;O60,'Tabela Projeção'!$D:$D,"&lt;="&amp;P$49)</f>
        <v>0</v>
      </c>
      <c r="Q61" s="66">
        <f>SUMIFS('Tabela Projeção'!$E:$E,'Tabela Projeção'!$K:$K,0,'Tabela Projeção'!$AB:$AB,$A61,'Tabela Projeção'!$D:$D,"&gt;"&amp;P60,'Tabela Projeção'!$D:$D,"&lt;="&amp;Q$49)</f>
        <v>0</v>
      </c>
      <c r="R61" s="66">
        <f>SUMIFS('Tabela Projeção'!$E:$E,'Tabela Projeção'!$K:$K,0,'Tabela Projeção'!$AB:$AB,$A61,'Tabela Projeção'!$D:$D,"&gt;"&amp;Q60,'Tabela Projeção'!$D:$D,"&lt;="&amp;R$49)</f>
        <v>0</v>
      </c>
      <c r="S61" s="66">
        <f>SUMIFS('Tabela Projeção'!$E:$E,'Tabela Projeção'!$K:$K,0,'Tabela Projeção'!$AB:$AB,$A61,'Tabela Projeção'!$D:$D,"&gt;"&amp;R60,'Tabela Projeção'!$D:$D,"&lt;="&amp;S$49)</f>
        <v>0</v>
      </c>
      <c r="T61" s="66">
        <f>SUMIFS('Tabela Projeção'!$E:$E,'Tabela Projeção'!$K:$K,0,'Tabela Projeção'!$AB:$AB,$A61,'Tabela Projeção'!$D:$D,"&gt;"&amp;S60,'Tabela Projeção'!$D:$D,"&lt;="&amp;T$49)</f>
        <v>0</v>
      </c>
      <c r="U61" s="66">
        <f>SUMIFS('Tabela Projeção'!$E:$E,'Tabela Projeção'!$K:$K,0,'Tabela Projeção'!$AB:$AB,$A61,'Tabela Projeção'!$D:$D,"&gt;"&amp;T60,'Tabela Projeção'!$D:$D,"&lt;="&amp;U$49)</f>
        <v>0</v>
      </c>
      <c r="V61" s="66">
        <f>SUMIFS('Tabela Projeção'!$E:$E,'Tabela Projeção'!$K:$K,0,'Tabela Projeção'!$AB:$AB,$A61,'Tabela Projeção'!$D:$D,"&gt;"&amp;U60,'Tabela Projeção'!$D:$D,"&lt;="&amp;V$49)</f>
        <v>0</v>
      </c>
      <c r="W61" s="66">
        <f>SUMIFS('Tabela Projeção'!$E:$E,'Tabela Projeção'!$K:$K,0,'Tabela Projeção'!$AB:$AB,$A61,'Tabela Projeção'!$D:$D,"&gt;"&amp;V60,'Tabela Projeção'!$D:$D,"&lt;="&amp;W$49)</f>
        <v>0</v>
      </c>
      <c r="X61" s="66">
        <f>SUMIFS('Tabela Projeção'!$E:$E,'Tabela Projeção'!$K:$K,0,'Tabela Projeção'!$AB:$AB,$A61,'Tabela Projeção'!$D:$D,"&gt;"&amp;W60,'Tabela Projeção'!$D:$D,"&lt;="&amp;X$49)</f>
        <v>0</v>
      </c>
      <c r="Y61" s="66">
        <f>SUMIFS('Tabela Projeção'!$E:$E,'Tabela Projeção'!$K:$K,0,'Tabela Projeção'!$AB:$AB,$A61,'Tabela Projeção'!$D:$D,"&gt;"&amp;X60,'Tabela Projeção'!$D:$D,"&lt;="&amp;Y$49)</f>
        <v>0</v>
      </c>
      <c r="Z61" s="66">
        <f>SUMIFS('Tabela Projeção'!$E:$E,'Tabela Projeção'!$K:$K,0,'Tabela Projeção'!$AB:$AB,$A61,'Tabela Projeção'!$D:$D,"&gt;"&amp;Y60,'Tabela Projeção'!$D:$D,"&lt;="&amp;Z$49)</f>
        <v>0</v>
      </c>
      <c r="AA61" s="66">
        <f>SUMIFS('Tabela Projeção'!$E:$E,'Tabela Projeção'!$K:$K,0,'Tabela Projeção'!$AB:$AB,$A61,'Tabela Projeção'!$D:$D,"&gt;"&amp;Z60,'Tabela Projeção'!$D:$D,"&lt;="&amp;AA$49)</f>
        <v>0</v>
      </c>
      <c r="AB61" s="66">
        <f>SUMIFS('Tabela Projeção'!$E:$E,'Tabela Projeção'!$K:$K,0,'Tabela Projeção'!$AB:$AB,$A61,'Tabela Projeção'!$D:$D,"&gt;"&amp;AA60,'Tabela Projeção'!$D:$D,"&lt;="&amp;AB$49)</f>
        <v>0</v>
      </c>
      <c r="AC61" s="66">
        <f>SUMIFS('Tabela Projeção'!$E:$E,'Tabela Projeção'!$K:$K,0,'Tabela Projeção'!$AB:$AB,$A61,'Tabela Projeção'!$D:$D,"&gt;"&amp;AB60,'Tabela Projeção'!$D:$D,"&lt;="&amp;AC$49)</f>
        <v>0</v>
      </c>
      <c r="AD61" s="66">
        <f>SUMIFS('Tabela Projeção'!$E:$E,'Tabela Projeção'!$K:$K,0,'Tabela Projeção'!$AB:$AB,$A61,'Tabela Projeção'!$D:$D,"&gt;"&amp;AC60,'Tabela Projeção'!$D:$D,"&lt;="&amp;AD$49)</f>
        <v>0</v>
      </c>
      <c r="AE61" s="66">
        <f>SUMIFS('Tabela Projeção'!$E:$E,'Tabela Projeção'!$K:$K,0,'Tabela Projeção'!$AB:$AB,$A61,'Tabela Projeção'!$D:$D,"&gt;"&amp;AD60,'Tabela Projeção'!$D:$D,"&lt;="&amp;AE$49)</f>
        <v>0</v>
      </c>
    </row>
    <row r="62" spans="1:31" ht="15.75" customHeight="1" x14ac:dyDescent="0.2">
      <c r="A62" s="65" t="s">
        <v>24</v>
      </c>
      <c r="B62" s="70" t="s">
        <v>43</v>
      </c>
      <c r="C62" s="66">
        <f>SUMIFS('Tabela Projeção'!$E:$E,'Tabela Projeção'!$K:$K,0,'Tabela Projeção'!$AB:$AB,$A62,'Tabela Projeção'!$D:$D,"&gt;"&amp;DataD0,'Tabela Projeção'!$D:$D,"&lt;="&amp;C$49)</f>
        <v>0</v>
      </c>
      <c r="D62" s="66">
        <f>SUMIFS('Tabela Projeção'!$E:$E,'Tabela Projeção'!$K:$K,0,'Tabela Projeção'!$AB:$AB,$A62,'Tabela Projeção'!$D:$D,"&gt;"&amp;C61,'Tabela Projeção'!$D:$D,"&lt;="&amp;D$49)</f>
        <v>0</v>
      </c>
      <c r="E62" s="66">
        <f>SUMIFS('Tabela Projeção'!$E:$E,'Tabela Projeção'!$K:$K,0,'Tabela Projeção'!$AB:$AB,$A62,'Tabela Projeção'!$D:$D,"&gt;"&amp;D61,'Tabela Projeção'!$D:$D,"&lt;="&amp;E$49)</f>
        <v>0</v>
      </c>
      <c r="F62" s="66">
        <f>SUMIFS('Tabela Projeção'!$E:$E,'Tabela Projeção'!$K:$K,0,'Tabela Projeção'!$AB:$AB,$A62,'Tabela Projeção'!$D:$D,"&gt;"&amp;E61,'Tabela Projeção'!$D:$D,"&lt;="&amp;F$49)</f>
        <v>0</v>
      </c>
      <c r="G62" s="66">
        <f>SUMIFS('Tabela Projeção'!$E:$E,'Tabela Projeção'!$K:$K,0,'Tabela Projeção'!$AB:$AB,$A62,'Tabela Projeção'!$D:$D,"&gt;"&amp;F61,'Tabela Projeção'!$D:$D,"&lt;="&amp;G$49)</f>
        <v>0</v>
      </c>
      <c r="H62" s="66">
        <f>SUMIFS('Tabela Projeção'!$E:$E,'Tabela Projeção'!$K:$K,0,'Tabela Projeção'!$AB:$AB,$A62,'Tabela Projeção'!$D:$D,"&gt;"&amp;G61,'Tabela Projeção'!$D:$D,"&lt;="&amp;H$49)</f>
        <v>0</v>
      </c>
      <c r="I62" s="66">
        <f>SUMIFS('Tabela Projeção'!$E:$E,'Tabela Projeção'!$K:$K,0,'Tabela Projeção'!$AB:$AB,$A62,'Tabela Projeção'!$D:$D,"&gt;"&amp;H61,'Tabela Projeção'!$D:$D,"&lt;="&amp;I$49)</f>
        <v>0</v>
      </c>
      <c r="J62" s="66">
        <f>SUMIFS('Tabela Projeção'!$E:$E,'Tabela Projeção'!$K:$K,0,'Tabela Projeção'!$AB:$AB,$A62,'Tabela Projeção'!$D:$D,"&gt;"&amp;I61,'Tabela Projeção'!$D:$D,"&lt;="&amp;J$49)</f>
        <v>0</v>
      </c>
      <c r="K62" s="66">
        <f>SUMIFS('Tabela Projeção'!$E:$E,'Tabela Projeção'!$K:$K,0,'Tabela Projeção'!$AB:$AB,$A62,'Tabela Projeção'!$D:$D,"&gt;"&amp;J61,'Tabela Projeção'!$D:$D,"&lt;="&amp;K$49)</f>
        <v>0</v>
      </c>
      <c r="L62" s="66">
        <f>SUMIFS('Tabela Projeção'!$E:$E,'Tabela Projeção'!$K:$K,0,'Tabela Projeção'!$AB:$AB,$A62,'Tabela Projeção'!$D:$D,"&gt;"&amp;K61,'Tabela Projeção'!$D:$D,"&lt;="&amp;L$49)</f>
        <v>0</v>
      </c>
      <c r="M62" s="66">
        <f>SUMIFS('Tabela Projeção'!$E:$E,'Tabela Projeção'!$K:$K,0,'Tabela Projeção'!$AB:$AB,$A62,'Tabela Projeção'!$D:$D,"&gt;"&amp;L61,'Tabela Projeção'!$D:$D,"&lt;="&amp;M$49)</f>
        <v>0</v>
      </c>
      <c r="N62" s="66">
        <f>SUMIFS('Tabela Projeção'!$E:$E,'Tabela Projeção'!$K:$K,0,'Tabela Projeção'!$AB:$AB,$A62,'Tabela Projeção'!$D:$D,"&gt;"&amp;M61,'Tabela Projeção'!$D:$D,"&lt;="&amp;N$49)</f>
        <v>0</v>
      </c>
      <c r="O62" s="66">
        <f>SUMIFS('Tabela Projeção'!$E:$E,'Tabela Projeção'!$K:$K,0,'Tabela Projeção'!$AB:$AB,$A62,'Tabela Projeção'!$D:$D,"&gt;"&amp;N61,'Tabela Projeção'!$D:$D,"&lt;="&amp;O$49)</f>
        <v>0</v>
      </c>
      <c r="P62" s="66">
        <f>SUMIFS('Tabela Projeção'!$E:$E,'Tabela Projeção'!$K:$K,0,'Tabela Projeção'!$AB:$AB,$A62,'Tabela Projeção'!$D:$D,"&gt;"&amp;O61,'Tabela Projeção'!$D:$D,"&lt;="&amp;P$49)</f>
        <v>0</v>
      </c>
      <c r="Q62" s="66">
        <f>SUMIFS('Tabela Projeção'!$E:$E,'Tabela Projeção'!$K:$K,0,'Tabela Projeção'!$AB:$AB,$A62,'Tabela Projeção'!$D:$D,"&gt;"&amp;P61,'Tabela Projeção'!$D:$D,"&lt;="&amp;Q$49)</f>
        <v>0</v>
      </c>
      <c r="R62" s="66">
        <f>SUMIFS('Tabela Projeção'!$E:$E,'Tabela Projeção'!$K:$K,0,'Tabela Projeção'!$AB:$AB,$A62,'Tabela Projeção'!$D:$D,"&gt;"&amp;Q61,'Tabela Projeção'!$D:$D,"&lt;="&amp;R$49)</f>
        <v>0</v>
      </c>
      <c r="S62" s="66">
        <f>SUMIFS('Tabela Projeção'!$E:$E,'Tabela Projeção'!$K:$K,0,'Tabela Projeção'!$AB:$AB,$A62,'Tabela Projeção'!$D:$D,"&gt;"&amp;R61,'Tabela Projeção'!$D:$D,"&lt;="&amp;S$49)</f>
        <v>-3000</v>
      </c>
      <c r="T62" s="66">
        <f>SUMIFS('Tabela Projeção'!$E:$E,'Tabela Projeção'!$K:$K,0,'Tabela Projeção'!$AB:$AB,$A62,'Tabela Projeção'!$D:$D,"&gt;"&amp;S61,'Tabela Projeção'!$D:$D,"&lt;="&amp;T$49)</f>
        <v>-16000</v>
      </c>
      <c r="U62" s="66">
        <f>SUMIFS('Tabela Projeção'!$E:$E,'Tabela Projeção'!$K:$K,0,'Tabela Projeção'!$AB:$AB,$A62,'Tabela Projeção'!$D:$D,"&gt;"&amp;T61,'Tabela Projeção'!$D:$D,"&lt;="&amp;U$49)</f>
        <v>-29000</v>
      </c>
      <c r="V62" s="66">
        <f>SUMIFS('Tabela Projeção'!$E:$E,'Tabela Projeção'!$K:$K,0,'Tabela Projeção'!$AB:$AB,$A62,'Tabela Projeção'!$D:$D,"&gt;"&amp;U61,'Tabela Projeção'!$D:$D,"&lt;="&amp;V$49)</f>
        <v>-42000</v>
      </c>
      <c r="W62" s="66">
        <f>SUMIFS('Tabela Projeção'!$E:$E,'Tabela Projeção'!$K:$K,0,'Tabela Projeção'!$AB:$AB,$A62,'Tabela Projeção'!$D:$D,"&gt;"&amp;V61,'Tabela Projeção'!$D:$D,"&lt;="&amp;W$49)</f>
        <v>-45000</v>
      </c>
      <c r="X62" s="66">
        <f>SUMIFS('Tabela Projeção'!$E:$E,'Tabela Projeção'!$K:$K,0,'Tabela Projeção'!$AB:$AB,$A62,'Tabela Projeção'!$D:$D,"&gt;"&amp;W61,'Tabela Projeção'!$D:$D,"&lt;="&amp;X$49)</f>
        <v>-48000</v>
      </c>
      <c r="Y62" s="66">
        <f>SUMIFS('Tabela Projeção'!$E:$E,'Tabela Projeção'!$K:$K,0,'Tabela Projeção'!$AB:$AB,$A62,'Tabela Projeção'!$D:$D,"&gt;"&amp;X61,'Tabela Projeção'!$D:$D,"&lt;="&amp;Y$49)</f>
        <v>-51000</v>
      </c>
      <c r="Z62" s="66">
        <f>SUMIFS('Tabela Projeção'!$E:$E,'Tabela Projeção'!$K:$K,0,'Tabela Projeção'!$AB:$AB,$A62,'Tabela Projeção'!$D:$D,"&gt;"&amp;Y61,'Tabela Projeção'!$D:$D,"&lt;="&amp;Z$49)</f>
        <v>-54000</v>
      </c>
      <c r="AA62" s="66">
        <f>SUMIFS('Tabela Projeção'!$E:$E,'Tabela Projeção'!$K:$K,0,'Tabela Projeção'!$AB:$AB,$A62,'Tabela Projeção'!$D:$D,"&gt;"&amp;Z61,'Tabela Projeção'!$D:$D,"&lt;="&amp;AA$49)</f>
        <v>-57000</v>
      </c>
      <c r="AB62" s="66">
        <f>SUMIFS('Tabela Projeção'!$E:$E,'Tabela Projeção'!$K:$K,0,'Tabela Projeção'!$AB:$AB,$A62,'Tabela Projeção'!$D:$D,"&gt;"&amp;AA61,'Tabela Projeção'!$D:$D,"&lt;="&amp;AB$49)</f>
        <v>-60000</v>
      </c>
      <c r="AC62" s="66">
        <f>SUMIFS('Tabela Projeção'!$E:$E,'Tabela Projeção'!$K:$K,0,'Tabela Projeção'!$AB:$AB,$A62,'Tabela Projeção'!$D:$D,"&gt;"&amp;AB61,'Tabela Projeção'!$D:$D,"&lt;="&amp;AC$49)</f>
        <v>-63000</v>
      </c>
      <c r="AD62" s="66">
        <f>SUMIFS('Tabela Projeção'!$E:$E,'Tabela Projeção'!$K:$K,0,'Tabela Projeção'!$AB:$AB,$A62,'Tabela Projeção'!$D:$D,"&gt;"&amp;AC61,'Tabela Projeção'!$D:$D,"&lt;="&amp;AD$49)</f>
        <v>-66000</v>
      </c>
      <c r="AE62" s="66">
        <f>SUMIFS('Tabela Projeção'!$E:$E,'Tabela Projeção'!$K:$K,0,'Tabela Projeção'!$AB:$AB,$A62,'Tabela Projeção'!$D:$D,"&gt;"&amp;AD61,'Tabela Projeção'!$D:$D,"&lt;="&amp;AE$49)</f>
        <v>-66000</v>
      </c>
    </row>
    <row r="63" spans="1:31" ht="15.75" customHeight="1" x14ac:dyDescent="0.2">
      <c r="A63" s="56" t="s">
        <v>116</v>
      </c>
      <c r="B63" s="57" t="s">
        <v>43</v>
      </c>
      <c r="C63" s="58">
        <f>C64-C50</f>
        <v>0</v>
      </c>
      <c r="D63" s="58">
        <f t="shared" ref="D63:AE63" si="22">D64-D50-D51</f>
        <v>0</v>
      </c>
      <c r="E63" s="58">
        <f t="shared" si="22"/>
        <v>0</v>
      </c>
      <c r="F63" s="58">
        <f t="shared" si="22"/>
        <v>0</v>
      </c>
      <c r="G63" s="58">
        <f t="shared" si="22"/>
        <v>0</v>
      </c>
      <c r="H63" s="58">
        <f t="shared" si="22"/>
        <v>0</v>
      </c>
      <c r="I63" s="58">
        <f t="shared" si="22"/>
        <v>0</v>
      </c>
      <c r="J63" s="58">
        <f t="shared" si="22"/>
        <v>0</v>
      </c>
      <c r="K63" s="58">
        <f t="shared" si="22"/>
        <v>0</v>
      </c>
      <c r="L63" s="58">
        <f t="shared" si="22"/>
        <v>0</v>
      </c>
      <c r="M63" s="58">
        <f t="shared" si="22"/>
        <v>0</v>
      </c>
      <c r="N63" s="58">
        <f t="shared" si="22"/>
        <v>0</v>
      </c>
      <c r="O63" s="58">
        <f t="shared" si="22"/>
        <v>0</v>
      </c>
      <c r="P63" s="58">
        <f t="shared" si="22"/>
        <v>0</v>
      </c>
      <c r="Q63" s="58">
        <f t="shared" si="22"/>
        <v>0</v>
      </c>
      <c r="R63" s="58">
        <f t="shared" si="22"/>
        <v>0</v>
      </c>
      <c r="S63" s="58">
        <f t="shared" si="22"/>
        <v>-74941.339999999938</v>
      </c>
      <c r="T63" s="58">
        <f t="shared" si="22"/>
        <v>-160283.71999999997</v>
      </c>
      <c r="U63" s="58">
        <f t="shared" si="22"/>
        <v>-242016.88</v>
      </c>
      <c r="V63" s="58">
        <f t="shared" si="22"/>
        <v>-323750.03999999998</v>
      </c>
      <c r="W63" s="58">
        <f t="shared" si="22"/>
        <v>-395483.2</v>
      </c>
      <c r="X63" s="58">
        <f t="shared" si="22"/>
        <v>-467216.36000000004</v>
      </c>
      <c r="Y63" s="58">
        <f t="shared" si="22"/>
        <v>-538949.52</v>
      </c>
      <c r="Z63" s="58">
        <f t="shared" si="22"/>
        <v>-610682.68000000017</v>
      </c>
      <c r="AA63" s="58">
        <f t="shared" si="22"/>
        <v>-682415.84000000008</v>
      </c>
      <c r="AB63" s="58">
        <f t="shared" si="22"/>
        <v>-754149</v>
      </c>
      <c r="AC63" s="58">
        <f t="shared" si="22"/>
        <v>-825882.15999999992</v>
      </c>
      <c r="AD63" s="58">
        <f t="shared" si="22"/>
        <v>-897615.32000000007</v>
      </c>
      <c r="AE63" s="58">
        <f t="shared" si="22"/>
        <v>-906565.32000000007</v>
      </c>
    </row>
    <row r="64" spans="1:31" ht="15.75" customHeight="1" x14ac:dyDescent="0.2">
      <c r="A64" s="4" t="s">
        <v>119</v>
      </c>
      <c r="B64" s="68" t="s">
        <v>43</v>
      </c>
      <c r="C64" s="69">
        <f t="shared" ref="C64:AE64" si="23">SUM(C50:C62)</f>
        <v>0</v>
      </c>
      <c r="D64" s="69">
        <f t="shared" si="23"/>
        <v>0</v>
      </c>
      <c r="E64" s="69">
        <f t="shared" si="23"/>
        <v>0</v>
      </c>
      <c r="F64" s="69">
        <f t="shared" si="23"/>
        <v>0</v>
      </c>
      <c r="G64" s="69">
        <f t="shared" si="23"/>
        <v>0</v>
      </c>
      <c r="H64" s="69">
        <f t="shared" si="23"/>
        <v>0</v>
      </c>
      <c r="I64" s="69">
        <f t="shared" si="23"/>
        <v>0</v>
      </c>
      <c r="J64" s="69">
        <f t="shared" si="23"/>
        <v>0</v>
      </c>
      <c r="K64" s="69">
        <f t="shared" si="23"/>
        <v>0</v>
      </c>
      <c r="L64" s="69">
        <f t="shared" si="23"/>
        <v>0</v>
      </c>
      <c r="M64" s="69">
        <f t="shared" si="23"/>
        <v>0</v>
      </c>
      <c r="N64" s="69">
        <f t="shared" si="23"/>
        <v>0</v>
      </c>
      <c r="O64" s="69">
        <f t="shared" si="23"/>
        <v>0</v>
      </c>
      <c r="P64" s="69">
        <f t="shared" si="23"/>
        <v>0</v>
      </c>
      <c r="Q64" s="69">
        <f t="shared" si="23"/>
        <v>0</v>
      </c>
      <c r="R64" s="69">
        <f t="shared" si="23"/>
        <v>0</v>
      </c>
      <c r="S64" s="69">
        <f t="shared" si="23"/>
        <v>-332938.39999999991</v>
      </c>
      <c r="T64" s="69">
        <f t="shared" si="23"/>
        <v>-444214.08999999997</v>
      </c>
      <c r="U64" s="69">
        <f t="shared" si="23"/>
        <v>-504913.95</v>
      </c>
      <c r="V64" s="69">
        <f t="shared" si="23"/>
        <v>-586647.11</v>
      </c>
      <c r="W64" s="69">
        <f t="shared" si="23"/>
        <v>-658380.27</v>
      </c>
      <c r="X64" s="69">
        <f t="shared" si="23"/>
        <v>-730113.43</v>
      </c>
      <c r="Y64" s="69">
        <f t="shared" si="23"/>
        <v>-801846.59000000008</v>
      </c>
      <c r="Z64" s="69">
        <f t="shared" si="23"/>
        <v>-873579.75000000012</v>
      </c>
      <c r="AA64" s="69">
        <f t="shared" si="23"/>
        <v>-945312.91000000015</v>
      </c>
      <c r="AB64" s="69">
        <f t="shared" si="23"/>
        <v>-1017046.0700000001</v>
      </c>
      <c r="AC64" s="69">
        <f t="shared" si="23"/>
        <v>-1088779.23</v>
      </c>
      <c r="AD64" s="69">
        <f t="shared" si="23"/>
        <v>-1160512.3900000001</v>
      </c>
      <c r="AE64" s="69">
        <f t="shared" si="23"/>
        <v>-906565.32000000007</v>
      </c>
    </row>
    <row r="65" spans="1:31" ht="15.75" customHeight="1" x14ac:dyDescent="0.2">
      <c r="A65" s="59"/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</row>
    <row r="66" spans="1:31" ht="15.75" customHeight="1" x14ac:dyDescent="0.2">
      <c r="A66" s="54" t="s">
        <v>120</v>
      </c>
      <c r="B66" s="5" t="s">
        <v>38</v>
      </c>
      <c r="C66" s="7">
        <f t="shared" ref="C66:AE66" si="24">+C49</f>
        <v>44592</v>
      </c>
      <c r="D66" s="7">
        <f t="shared" si="24"/>
        <v>44620</v>
      </c>
      <c r="E66" s="7">
        <f t="shared" si="24"/>
        <v>44651</v>
      </c>
      <c r="F66" s="7">
        <f t="shared" si="24"/>
        <v>44681</v>
      </c>
      <c r="G66" s="7">
        <f t="shared" si="24"/>
        <v>44712</v>
      </c>
      <c r="H66" s="7">
        <f t="shared" si="24"/>
        <v>44742</v>
      </c>
      <c r="I66" s="7">
        <f t="shared" si="24"/>
        <v>44773</v>
      </c>
      <c r="J66" s="7">
        <f t="shared" si="24"/>
        <v>44804</v>
      </c>
      <c r="K66" s="7">
        <f t="shared" si="24"/>
        <v>44834</v>
      </c>
      <c r="L66" s="7">
        <f t="shared" si="24"/>
        <v>44865</v>
      </c>
      <c r="M66" s="7">
        <f t="shared" si="24"/>
        <v>44895</v>
      </c>
      <c r="N66" s="7">
        <f t="shared" si="24"/>
        <v>44926</v>
      </c>
      <c r="O66" s="7">
        <f t="shared" si="24"/>
        <v>44957</v>
      </c>
      <c r="P66" s="7">
        <f t="shared" si="24"/>
        <v>44985</v>
      </c>
      <c r="Q66" s="7">
        <f t="shared" si="24"/>
        <v>45016</v>
      </c>
      <c r="R66" s="7">
        <f t="shared" si="24"/>
        <v>45046</v>
      </c>
      <c r="S66" s="7">
        <f t="shared" si="24"/>
        <v>45077</v>
      </c>
      <c r="T66" s="7">
        <f t="shared" si="24"/>
        <v>45107</v>
      </c>
      <c r="U66" s="7">
        <f t="shared" si="24"/>
        <v>45138</v>
      </c>
      <c r="V66" s="7">
        <f t="shared" si="24"/>
        <v>45169</v>
      </c>
      <c r="W66" s="7">
        <f t="shared" si="24"/>
        <v>45199</v>
      </c>
      <c r="X66" s="7">
        <f t="shared" si="24"/>
        <v>45230</v>
      </c>
      <c r="Y66" s="7">
        <f t="shared" si="24"/>
        <v>45260</v>
      </c>
      <c r="Z66" s="7">
        <f t="shared" si="24"/>
        <v>45291</v>
      </c>
      <c r="AA66" s="7">
        <f t="shared" si="24"/>
        <v>45322</v>
      </c>
      <c r="AB66" s="7">
        <f t="shared" si="24"/>
        <v>45351</v>
      </c>
      <c r="AC66" s="7">
        <f t="shared" si="24"/>
        <v>45382</v>
      </c>
      <c r="AD66" s="7">
        <f t="shared" si="24"/>
        <v>45412</v>
      </c>
      <c r="AE66" s="7">
        <f t="shared" si="24"/>
        <v>45443</v>
      </c>
    </row>
    <row r="67" spans="1:31" ht="15.75" customHeight="1" x14ac:dyDescent="0.2">
      <c r="A67" s="65" t="s">
        <v>27</v>
      </c>
      <c r="B67" s="70" t="s">
        <v>43</v>
      </c>
      <c r="C67" s="66">
        <f>SUMIFS('Tabela Projeção'!$F:$F,'Tabela Projeção'!$K:$K,1,'Tabela Projeção'!$AB:$AB,$A67,'Tabela Projeção'!$C:$C,"&lt;="&amp;C$66,'Tabela Projeção'!$C:$C,"&gt;"&amp;B$66)</f>
        <v>0</v>
      </c>
      <c r="D67" s="66">
        <f>SUMIFS('Tabela Projeção'!$F:$F,'Tabela Projeção'!$K:$K,1,'Tabela Projeção'!$AB:$AB,$A67,'Tabela Projeção'!$C:$C,"&lt;="&amp;D$66,'Tabela Projeção'!$C:$C,"&gt;"&amp;C$66)</f>
        <v>-93740.709999999992</v>
      </c>
      <c r="E67" s="66">
        <f>SUMIFS('Tabela Projeção'!$F:$F,'Tabela Projeção'!$K:$K,1,'Tabela Projeção'!$AB:$AB,$A67,'Tabela Projeção'!$C:$C,"&lt;="&amp;E$66,'Tabela Projeção'!$C:$C,"&gt;"&amp;D$66)</f>
        <v>-24264.447661269016</v>
      </c>
      <c r="F67" s="66">
        <f>SUMIFS('Tabela Projeção'!$F:$F,'Tabela Projeção'!$K:$K,1,'Tabela Projeção'!$AB:$AB,$A67,'Tabela Projeção'!$C:$C,"&lt;="&amp;F$66,'Tabela Projeção'!$C:$C,"&gt;"&amp;E$66)</f>
        <v>-60711.979778392604</v>
      </c>
      <c r="G67" s="66">
        <f>SUMIFS('Tabela Projeção'!$F:$F,'Tabela Projeção'!$K:$K,1,'Tabela Projeção'!$AB:$AB,$A67,'Tabela Projeção'!$C:$C,"&lt;="&amp;G$66,'Tabela Projeção'!$C:$C,"&gt;"&amp;F$66)</f>
        <v>-150026.00430988567</v>
      </c>
      <c r="H67" s="66">
        <f>SUMIFS('Tabela Projeção'!$F:$F,'Tabela Projeção'!$K:$K,1,'Tabela Projeção'!$AB:$AB,$A67,'Tabela Projeção'!$C:$C,"&lt;="&amp;H$66,'Tabela Projeção'!$C:$C,"&gt;"&amp;G$66)</f>
        <v>-167958.60541682577</v>
      </c>
      <c r="I67" s="66">
        <f>SUMIFS('Tabela Projeção'!$F:$F,'Tabela Projeção'!$K:$K,1,'Tabela Projeção'!$AB:$AB,$A67,'Tabela Projeção'!$C:$C,"&lt;="&amp;I$66,'Tabela Projeção'!$C:$C,"&gt;"&amp;H$66)</f>
        <v>-157556.80316965043</v>
      </c>
      <c r="J67" s="66">
        <f>SUMIFS('Tabela Projeção'!$F:$F,'Tabela Projeção'!$K:$K,1,'Tabela Projeção'!$AB:$AB,$A67,'Tabela Projeção'!$C:$C,"&lt;="&amp;J$66,'Tabela Projeção'!$C:$C,"&gt;"&amp;I$66)</f>
        <v>-145856.43016344917</v>
      </c>
      <c r="K67" s="66">
        <f>SUMIFS('Tabela Projeção'!$F:$F,'Tabela Projeção'!$K:$K,1,'Tabela Projeção'!$AB:$AB,$A67,'Tabela Projeção'!$C:$C,"&lt;="&amp;K$66,'Tabela Projeção'!$C:$C,"&gt;"&amp;J$66)</f>
        <v>-142981.56</v>
      </c>
      <c r="L67" s="66">
        <f>SUMIFS('Tabela Projeção'!$F:$F,'Tabela Projeção'!$K:$K,1,'Tabela Projeção'!$AB:$AB,$A67,'Tabela Projeção'!$C:$C,"&lt;="&amp;L$66,'Tabela Projeção'!$C:$C,"&gt;"&amp;K$66)</f>
        <v>-132384.79999999999</v>
      </c>
      <c r="M67" s="66">
        <f>SUMIFS('Tabela Projeção'!$F:$F,'Tabela Projeção'!$K:$K,1,'Tabela Projeção'!$AB:$AB,$A67,'Tabela Projeção'!$C:$C,"&lt;="&amp;M$66,'Tabela Projeção'!$C:$C,"&gt;"&amp;L$66)</f>
        <v>-141804.63999999998</v>
      </c>
      <c r="N67" s="66">
        <f>SUMIFS('Tabela Projeção'!$F:$F,'Tabela Projeção'!$K:$K,1,'Tabela Projeção'!$AB:$AB,$A67,'Tabela Projeção'!$C:$C,"&lt;="&amp;N$66,'Tabela Projeção'!$C:$C,"&gt;"&amp;M$66)</f>
        <v>-142022.97999999998</v>
      </c>
      <c r="O67" s="66">
        <f>SUMIFS('Tabela Projeção'!$F:$F,'Tabela Projeção'!$K:$K,1,'Tabela Projeção'!$AB:$AB,$A67,'Tabela Projeção'!$C:$C,"&lt;="&amp;O$66,'Tabela Projeção'!$C:$C,"&gt;"&amp;N$66)</f>
        <v>-169975.77</v>
      </c>
      <c r="P67" s="66">
        <f>SUMIFS('Tabela Projeção'!$F:$F,'Tabela Projeção'!$K:$K,1,'Tabela Projeção'!$AB:$AB,$A67,'Tabela Projeção'!$C:$C,"&lt;="&amp;P$66,'Tabela Projeção'!$C:$C,"&gt;"&amp;O$66)</f>
        <v>-129868.86</v>
      </c>
      <c r="Q67" s="66">
        <f>SUMIFS('Tabela Projeção'!$F:$F,'Tabela Projeção'!$K:$K,1,'Tabela Projeção'!$AB:$AB,$A67,'Tabela Projeção'!$C:$C,"&lt;="&amp;Q$66,'Tabela Projeção'!$C:$C,"&gt;"&amp;P$66)</f>
        <v>-192694.14999999997</v>
      </c>
      <c r="R67" s="66">
        <f>SUMIFS('Tabela Projeção'!$F:$F,'Tabela Projeção'!$K:$K,1,'Tabela Projeção'!$AB:$AB,$A67,'Tabela Projeção'!$C:$C,"&lt;="&amp;R$66,'Tabela Projeção'!$C:$C,"&gt;"&amp;Q$66)</f>
        <v>-329795.04999999993</v>
      </c>
      <c r="S67" s="66">
        <f>SUMIFS('Tabela Projeção'!$F:$F,'Tabela Projeção'!$K:$K,1,'Tabela Projeção'!$AB:$AB,$A67,'Tabela Projeção'!$C:$C,"&lt;="&amp;S$66,'Tabela Projeção'!$C:$C,"&gt;"&amp;R$66)</f>
        <v>-55.7</v>
      </c>
      <c r="T67" s="66">
        <f>SUMIFS('Tabela Projeção'!$F:$F,'Tabela Projeção'!$K:$K,1,'Tabela Projeção'!$AB:$AB,$A67,'Tabela Projeção'!$C:$C,"&lt;="&amp;T$66,'Tabela Projeção'!$C:$C,"&gt;"&amp;S$66)</f>
        <v>0</v>
      </c>
      <c r="U67" s="66">
        <f>SUMIFS('Tabela Projeção'!$F:$F,'Tabela Projeção'!$K:$K,1,'Tabela Projeção'!$AB:$AB,$A67,'Tabela Projeção'!$C:$C,"&lt;="&amp;U$66,'Tabela Projeção'!$C:$C,"&gt;"&amp;T$66)</f>
        <v>0</v>
      </c>
      <c r="V67" s="66">
        <f>SUMIFS('Tabela Projeção'!$F:$F,'Tabela Projeção'!$K:$K,1,'Tabela Projeção'!$AB:$AB,$A67,'Tabela Projeção'!$C:$C,"&lt;="&amp;V$66,'Tabela Projeção'!$C:$C,"&gt;"&amp;U$66)</f>
        <v>0</v>
      </c>
      <c r="W67" s="66">
        <f>SUMIFS('Tabela Projeção'!$F:$F,'Tabela Projeção'!$K:$K,1,'Tabela Projeção'!$AB:$AB,$A67,'Tabela Projeção'!$C:$C,"&lt;="&amp;W$66,'Tabela Projeção'!$C:$C,"&gt;"&amp;V$66)</f>
        <v>0</v>
      </c>
      <c r="X67" s="66">
        <f>SUMIFS('Tabela Projeção'!$F:$F,'Tabela Projeção'!$K:$K,1,'Tabela Projeção'!$AB:$AB,$A67,'Tabela Projeção'!$C:$C,"&lt;="&amp;X$66,'Tabela Projeção'!$C:$C,"&gt;"&amp;W$66)</f>
        <v>0</v>
      </c>
      <c r="Y67" s="66">
        <f>SUMIFS('Tabela Projeção'!$F:$F,'Tabela Projeção'!$K:$K,1,'Tabela Projeção'!$AB:$AB,$A67,'Tabela Projeção'!$C:$C,"&lt;="&amp;Y$66,'Tabela Projeção'!$C:$C,"&gt;"&amp;X$66)</f>
        <v>0</v>
      </c>
      <c r="Z67" s="66">
        <f>SUMIFS('Tabela Projeção'!$F:$F,'Tabela Projeção'!$K:$K,1,'Tabela Projeção'!$AB:$AB,$A67,'Tabela Projeção'!$C:$C,"&lt;="&amp;Z$66,'Tabela Projeção'!$C:$C,"&gt;"&amp;Y$66)</f>
        <v>0</v>
      </c>
      <c r="AA67" s="66">
        <f>SUMIFS('Tabela Projeção'!$F:$F,'Tabela Projeção'!$K:$K,1,'Tabela Projeção'!$AB:$AB,$A67,'Tabela Projeção'!$C:$C,"&lt;="&amp;AA$66,'Tabela Projeção'!$C:$C,"&gt;"&amp;Z$66)</f>
        <v>0</v>
      </c>
      <c r="AB67" s="66">
        <f>SUMIFS('Tabela Projeção'!$F:$F,'Tabela Projeção'!$K:$K,1,'Tabela Projeção'!$AB:$AB,$A67,'Tabela Projeção'!$C:$C,"&lt;="&amp;AB$66,'Tabela Projeção'!$C:$C,"&gt;"&amp;AA$66)</f>
        <v>0</v>
      </c>
      <c r="AC67" s="66">
        <f>SUMIFS('Tabela Projeção'!$F:$F,'Tabela Projeção'!$K:$K,1,'Tabela Projeção'!$AB:$AB,$A67,'Tabela Projeção'!$C:$C,"&lt;="&amp;AC$66,'Tabela Projeção'!$C:$C,"&gt;"&amp;AB$66)</f>
        <v>0</v>
      </c>
      <c r="AD67" s="66">
        <f>SUMIFS('Tabela Projeção'!$F:$F,'Tabela Projeção'!$K:$K,1,'Tabela Projeção'!$AB:$AB,$A67,'Tabela Projeção'!$C:$C,"&lt;="&amp;AD$66,'Tabela Projeção'!$C:$C,"&gt;"&amp;AC$66)</f>
        <v>0</v>
      </c>
      <c r="AE67" s="66">
        <f>SUMIFS('Tabela Projeção'!$F:$F,'Tabela Projeção'!$K:$K,1,'Tabela Projeção'!$AB:$AB,$A67,'Tabela Projeção'!$C:$C,"&lt;="&amp;AE$66,'Tabela Projeção'!$C:$C,"&gt;"&amp;AD$66)</f>
        <v>0</v>
      </c>
    </row>
    <row r="68" spans="1:31" ht="15.75" customHeight="1" x14ac:dyDescent="0.2">
      <c r="A68" s="65" t="s">
        <v>114</v>
      </c>
      <c r="B68" s="70" t="s">
        <v>43</v>
      </c>
      <c r="C68" s="66">
        <f>SUMIFS('Tabela Projeção'!$F:$F,'Tabela Projeção'!$K:$K,1,'Tabela Projeção'!$AB:$AB,$A68,'Tabela Projeção'!$C:$C,"&lt;="&amp;C$66,'Tabela Projeção'!$C:$C,"&gt;"&amp;B$66)</f>
        <v>0</v>
      </c>
      <c r="D68" s="66">
        <f>SUMIFS('Tabela Projeção'!$F:$F,'Tabela Projeção'!$K:$K,1,'Tabela Projeção'!$AB:$AB,$A68,'Tabela Projeção'!$C:$C,"&lt;="&amp;D$66,'Tabela Projeção'!$C:$C,"&gt;"&amp;C$66)</f>
        <v>0</v>
      </c>
      <c r="E68" s="66">
        <f>SUMIFS('Tabela Projeção'!$F:$F,'Tabela Projeção'!$K:$K,1,'Tabela Projeção'!$AB:$AB,$A68,'Tabela Projeção'!$C:$C,"&lt;="&amp;E$66,'Tabela Projeção'!$C:$C,"&gt;"&amp;D$66)</f>
        <v>0</v>
      </c>
      <c r="F68" s="66">
        <f>SUMIFS('Tabela Projeção'!$F:$F,'Tabela Projeção'!$K:$K,1,'Tabela Projeção'!$AB:$AB,$A68,'Tabela Projeção'!$C:$C,"&lt;="&amp;F$66,'Tabela Projeção'!$C:$C,"&gt;"&amp;E$66)</f>
        <v>0</v>
      </c>
      <c r="G68" s="66">
        <f>SUMIFS('Tabela Projeção'!$F:$F,'Tabela Projeção'!$K:$K,1,'Tabela Projeção'!$AB:$AB,$A68,'Tabela Projeção'!$C:$C,"&lt;="&amp;G$66,'Tabela Projeção'!$C:$C,"&gt;"&amp;F$66)</f>
        <v>0</v>
      </c>
      <c r="H68" s="66">
        <f>SUMIFS('Tabela Projeção'!$F:$F,'Tabela Projeção'!$K:$K,1,'Tabela Projeção'!$AB:$AB,$A68,'Tabela Projeção'!$C:$C,"&lt;="&amp;H$66,'Tabela Projeção'!$C:$C,"&gt;"&amp;G$66)</f>
        <v>0</v>
      </c>
      <c r="I68" s="66">
        <f>SUMIFS('Tabela Projeção'!$F:$F,'Tabela Projeção'!$K:$K,1,'Tabela Projeção'!$AB:$AB,$A68,'Tabela Projeção'!$C:$C,"&lt;="&amp;I$66,'Tabela Projeção'!$C:$C,"&gt;"&amp;H$66)</f>
        <v>0</v>
      </c>
      <c r="J68" s="66">
        <f>SUMIFS('Tabela Projeção'!$F:$F,'Tabela Projeção'!$K:$K,1,'Tabela Projeção'!$AB:$AB,$A68,'Tabela Projeção'!$C:$C,"&lt;="&amp;J$66,'Tabela Projeção'!$C:$C,"&gt;"&amp;I$66)</f>
        <v>0</v>
      </c>
      <c r="K68" s="66">
        <f>SUMIFS('Tabela Projeção'!$F:$F,'Tabela Projeção'!$K:$K,1,'Tabela Projeção'!$AB:$AB,$A68,'Tabela Projeção'!$C:$C,"&lt;="&amp;K$66,'Tabela Projeção'!$C:$C,"&gt;"&amp;J$66)</f>
        <v>0</v>
      </c>
      <c r="L68" s="66">
        <f>SUMIFS('Tabela Projeção'!$F:$F,'Tabela Projeção'!$K:$K,1,'Tabela Projeção'!$AB:$AB,$A68,'Tabela Projeção'!$C:$C,"&lt;="&amp;L$66,'Tabela Projeção'!$C:$C,"&gt;"&amp;K$66)</f>
        <v>0</v>
      </c>
      <c r="M68" s="66">
        <f>SUMIFS('Tabela Projeção'!$F:$F,'Tabela Projeção'!$K:$K,1,'Tabela Projeção'!$AB:$AB,$A68,'Tabela Projeção'!$C:$C,"&lt;="&amp;M$66,'Tabela Projeção'!$C:$C,"&gt;"&amp;L$66)</f>
        <v>0</v>
      </c>
      <c r="N68" s="66">
        <f>SUMIFS('Tabela Projeção'!$F:$F,'Tabela Projeção'!$K:$K,1,'Tabela Projeção'!$AB:$AB,$A68,'Tabela Projeção'!$C:$C,"&lt;="&amp;N$66,'Tabela Projeção'!$C:$C,"&gt;"&amp;M$66)</f>
        <v>0</v>
      </c>
      <c r="O68" s="66">
        <f>SUMIFS('Tabela Projeção'!$F:$F,'Tabela Projeção'!$K:$K,1,'Tabela Projeção'!$AB:$AB,$A68,'Tabela Projeção'!$C:$C,"&lt;="&amp;O$66,'Tabela Projeção'!$C:$C,"&gt;"&amp;N$66)</f>
        <v>0</v>
      </c>
      <c r="P68" s="66">
        <f>SUMIFS('Tabela Projeção'!$F:$F,'Tabela Projeção'!$K:$K,1,'Tabela Projeção'!$AB:$AB,$A68,'Tabela Projeção'!$C:$C,"&lt;="&amp;P$66,'Tabela Projeção'!$C:$C,"&gt;"&amp;O$66)</f>
        <v>0</v>
      </c>
      <c r="Q68" s="66">
        <f>SUMIFS('Tabela Projeção'!$F:$F,'Tabela Projeção'!$K:$K,1,'Tabela Projeção'!$AB:$AB,$A68,'Tabela Projeção'!$C:$C,"&lt;="&amp;Q$66,'Tabela Projeção'!$C:$C,"&gt;"&amp;P$66)</f>
        <v>0</v>
      </c>
      <c r="R68" s="66">
        <f>SUMIFS('Tabela Projeção'!$F:$F,'Tabela Projeção'!$K:$K,1,'Tabela Projeção'!$AB:$AB,$A68,'Tabela Projeção'!$C:$C,"&lt;="&amp;R$66,'Tabela Projeção'!$C:$C,"&gt;"&amp;Q$66)</f>
        <v>0</v>
      </c>
      <c r="S68" s="66">
        <f>SUMIFS('Tabela Projeção'!$F:$F,'Tabela Projeção'!$K:$K,1,'Tabela Projeção'!$AB:$AB,$A68,'Tabela Projeção'!$C:$C,"&lt;="&amp;S$66,'Tabela Projeção'!$C:$C,"&gt;"&amp;R$66)</f>
        <v>0</v>
      </c>
      <c r="T68" s="66">
        <f>SUMIFS('Tabela Projeção'!$F:$F,'Tabela Projeção'!$K:$K,1,'Tabela Projeção'!$AB:$AB,$A68,'Tabela Projeção'!$C:$C,"&lt;="&amp;T$66,'Tabela Projeção'!$C:$C,"&gt;"&amp;S$66)</f>
        <v>0</v>
      </c>
      <c r="U68" s="66">
        <f>SUMIFS('Tabela Projeção'!$F:$F,'Tabela Projeção'!$K:$K,1,'Tabela Projeção'!$AB:$AB,$A68,'Tabela Projeção'!$C:$C,"&lt;="&amp;U$66,'Tabela Projeção'!$C:$C,"&gt;"&amp;T$66)</f>
        <v>0</v>
      </c>
      <c r="V68" s="66">
        <f>SUMIFS('Tabela Projeção'!$F:$F,'Tabela Projeção'!$K:$K,1,'Tabela Projeção'!$AB:$AB,$A68,'Tabela Projeção'!$C:$C,"&lt;="&amp;V$66,'Tabela Projeção'!$C:$C,"&gt;"&amp;U$66)</f>
        <v>0</v>
      </c>
      <c r="W68" s="66">
        <f>SUMIFS('Tabela Projeção'!$F:$F,'Tabela Projeção'!$K:$K,1,'Tabela Projeção'!$AB:$AB,$A68,'Tabela Projeção'!$C:$C,"&lt;="&amp;W$66,'Tabela Projeção'!$C:$C,"&gt;"&amp;V$66)</f>
        <v>0</v>
      </c>
      <c r="X68" s="66">
        <f>SUMIFS('Tabela Projeção'!$F:$F,'Tabela Projeção'!$K:$K,1,'Tabela Projeção'!$AB:$AB,$A68,'Tabela Projeção'!$C:$C,"&lt;="&amp;X$66,'Tabela Projeção'!$C:$C,"&gt;"&amp;W$66)</f>
        <v>0</v>
      </c>
      <c r="Y68" s="66">
        <f>SUMIFS('Tabela Projeção'!$F:$F,'Tabela Projeção'!$K:$K,1,'Tabela Projeção'!$AB:$AB,$A68,'Tabela Projeção'!$C:$C,"&lt;="&amp;Y$66,'Tabela Projeção'!$C:$C,"&gt;"&amp;X$66)</f>
        <v>0</v>
      </c>
      <c r="Z68" s="66">
        <f>SUMIFS('Tabela Projeção'!$F:$F,'Tabela Projeção'!$K:$K,1,'Tabela Projeção'!$AB:$AB,$A68,'Tabela Projeção'!$C:$C,"&lt;="&amp;Z$66,'Tabela Projeção'!$C:$C,"&gt;"&amp;Y$66)</f>
        <v>0</v>
      </c>
      <c r="AA68" s="66">
        <f>SUMIFS('Tabela Projeção'!$F:$F,'Tabela Projeção'!$K:$K,1,'Tabela Projeção'!$AB:$AB,$A68,'Tabela Projeção'!$C:$C,"&lt;="&amp;AA$66,'Tabela Projeção'!$C:$C,"&gt;"&amp;Z$66)</f>
        <v>0</v>
      </c>
      <c r="AB68" s="66">
        <f>SUMIFS('Tabela Projeção'!$F:$F,'Tabela Projeção'!$K:$K,1,'Tabela Projeção'!$AB:$AB,$A68,'Tabela Projeção'!$C:$C,"&lt;="&amp;AB$66,'Tabela Projeção'!$C:$C,"&gt;"&amp;AA$66)</f>
        <v>0</v>
      </c>
      <c r="AC68" s="66">
        <f>SUMIFS('Tabela Projeção'!$F:$F,'Tabela Projeção'!$K:$K,1,'Tabela Projeção'!$AB:$AB,$A68,'Tabela Projeção'!$C:$C,"&lt;="&amp;AC$66,'Tabela Projeção'!$C:$C,"&gt;"&amp;AB$66)</f>
        <v>0</v>
      </c>
      <c r="AD68" s="66">
        <f>SUMIFS('Tabela Projeção'!$F:$F,'Tabela Projeção'!$K:$K,1,'Tabela Projeção'!$AB:$AB,$A68,'Tabela Projeção'!$C:$C,"&lt;="&amp;AD$66,'Tabela Projeção'!$C:$C,"&gt;"&amp;AC$66)</f>
        <v>0</v>
      </c>
      <c r="AE68" s="66">
        <f>SUMIFS('Tabela Projeção'!$F:$F,'Tabela Projeção'!$K:$K,1,'Tabela Projeção'!$AB:$AB,$A68,'Tabela Projeção'!$C:$C,"&lt;="&amp;AE$66,'Tabela Projeção'!$C:$C,"&gt;"&amp;AD$66)</f>
        <v>0</v>
      </c>
    </row>
    <row r="69" spans="1:31" ht="15.75" customHeight="1" x14ac:dyDescent="0.2">
      <c r="A69" s="65" t="s">
        <v>26</v>
      </c>
      <c r="B69" s="70" t="s">
        <v>43</v>
      </c>
      <c r="C69" s="66">
        <f>SUMIFS('Tabela Projeção'!$F:$F,'Tabela Projeção'!$K:$K,1,'Tabela Projeção'!$AB:$AB,$A69,'Tabela Projeção'!$C:$C,"&lt;="&amp;C$66,'Tabela Projeção'!$C:$C,"&gt;"&amp;B$66)</f>
        <v>0</v>
      </c>
      <c r="D69" s="66">
        <f>SUMIFS('Tabela Projeção'!$F:$F,'Tabela Projeção'!$K:$K,1,'Tabela Projeção'!$AB:$AB,$A69,'Tabela Projeção'!$C:$C,"&lt;="&amp;D$66,'Tabela Projeção'!$C:$C,"&gt;"&amp;C$66)</f>
        <v>0</v>
      </c>
      <c r="E69" s="66">
        <f>SUMIFS('Tabela Projeção'!$F:$F,'Tabela Projeção'!$K:$K,1,'Tabela Projeção'!$AB:$AB,$A69,'Tabela Projeção'!$C:$C,"&lt;="&amp;E$66,'Tabela Projeção'!$C:$C,"&gt;"&amp;D$66)</f>
        <v>0</v>
      </c>
      <c r="F69" s="66">
        <f>SUMIFS('Tabela Projeção'!$F:$F,'Tabela Projeção'!$K:$K,1,'Tabela Projeção'!$AB:$AB,$A69,'Tabela Projeção'!$C:$C,"&lt;="&amp;F$66,'Tabela Projeção'!$C:$C,"&gt;"&amp;E$66)</f>
        <v>0</v>
      </c>
      <c r="G69" s="66">
        <f>SUMIFS('Tabela Projeção'!$F:$F,'Tabela Projeção'!$K:$K,1,'Tabela Projeção'!$AB:$AB,$A69,'Tabela Projeção'!$C:$C,"&lt;="&amp;G$66,'Tabela Projeção'!$C:$C,"&gt;"&amp;F$66)</f>
        <v>0</v>
      </c>
      <c r="H69" s="66">
        <f>SUMIFS('Tabela Projeção'!$F:$F,'Tabela Projeção'!$K:$K,1,'Tabela Projeção'!$AB:$AB,$A69,'Tabela Projeção'!$C:$C,"&lt;="&amp;H$66,'Tabela Projeção'!$C:$C,"&gt;"&amp;G$66)</f>
        <v>0</v>
      </c>
      <c r="I69" s="66">
        <f>SUMIFS('Tabela Projeção'!$F:$F,'Tabela Projeção'!$K:$K,1,'Tabela Projeção'!$AB:$AB,$A69,'Tabela Projeção'!$C:$C,"&lt;="&amp;I$66,'Tabela Projeção'!$C:$C,"&gt;"&amp;H$66)</f>
        <v>0</v>
      </c>
      <c r="J69" s="66">
        <f>SUMIFS('Tabela Projeção'!$F:$F,'Tabela Projeção'!$K:$K,1,'Tabela Projeção'!$AB:$AB,$A69,'Tabela Projeção'!$C:$C,"&lt;="&amp;J$66,'Tabela Projeção'!$C:$C,"&gt;"&amp;I$66)</f>
        <v>0</v>
      </c>
      <c r="K69" s="66">
        <f>SUMIFS('Tabela Projeção'!$F:$F,'Tabela Projeção'!$K:$K,1,'Tabela Projeção'!$AB:$AB,$A69,'Tabela Projeção'!$C:$C,"&lt;="&amp;K$66,'Tabela Projeção'!$C:$C,"&gt;"&amp;J$66)</f>
        <v>0</v>
      </c>
      <c r="L69" s="66">
        <f>SUMIFS('Tabela Projeção'!$F:$F,'Tabela Projeção'!$K:$K,1,'Tabela Projeção'!$AB:$AB,$A69,'Tabela Projeção'!$C:$C,"&lt;="&amp;L$66,'Tabela Projeção'!$C:$C,"&gt;"&amp;K$66)</f>
        <v>-1500</v>
      </c>
      <c r="M69" s="66">
        <f>SUMIFS('Tabela Projeção'!$F:$F,'Tabela Projeção'!$K:$K,1,'Tabela Projeção'!$AB:$AB,$A69,'Tabela Projeção'!$C:$C,"&lt;="&amp;M$66,'Tabela Projeção'!$C:$C,"&gt;"&amp;L$66)</f>
        <v>-5279.17</v>
      </c>
      <c r="N69" s="66">
        <f>SUMIFS('Tabela Projeção'!$F:$F,'Tabela Projeção'!$K:$K,1,'Tabela Projeção'!$AB:$AB,$A69,'Tabela Projeção'!$C:$C,"&lt;="&amp;N$66,'Tabela Projeção'!$C:$C,"&gt;"&amp;M$66)</f>
        <v>-3914</v>
      </c>
      <c r="O69" s="66">
        <f>SUMIFS('Tabela Projeção'!$F:$F,'Tabela Projeção'!$K:$K,1,'Tabela Projeção'!$AB:$AB,$A69,'Tabela Projeção'!$C:$C,"&lt;="&amp;O$66,'Tabela Projeção'!$C:$C,"&gt;"&amp;N$66)</f>
        <v>-2900</v>
      </c>
      <c r="P69" s="66">
        <f>SUMIFS('Tabela Projeção'!$F:$F,'Tabela Projeção'!$K:$K,1,'Tabela Projeção'!$AB:$AB,$A69,'Tabela Projeção'!$C:$C,"&lt;="&amp;P$66,'Tabela Projeção'!$C:$C,"&gt;"&amp;O$66)</f>
        <v>-2500</v>
      </c>
      <c r="Q69" s="66">
        <f>SUMIFS('Tabela Projeção'!$F:$F,'Tabela Projeção'!$K:$K,1,'Tabela Projeção'!$AB:$AB,$A69,'Tabela Projeção'!$C:$C,"&lt;="&amp;Q$66,'Tabela Projeção'!$C:$C,"&gt;"&amp;P$66)</f>
        <v>-5000</v>
      </c>
      <c r="R69" s="66">
        <f>SUMIFS('Tabela Projeção'!$F:$F,'Tabela Projeção'!$K:$K,1,'Tabela Projeção'!$AB:$AB,$A69,'Tabela Projeção'!$C:$C,"&lt;="&amp;R$66,'Tabela Projeção'!$C:$C,"&gt;"&amp;Q$66)</f>
        <v>4550.17</v>
      </c>
      <c r="S69" s="66">
        <f>SUMIFS('Tabela Projeção'!$F:$F,'Tabela Projeção'!$K:$K,1,'Tabela Projeção'!$AB:$AB,$A69,'Tabela Projeção'!$C:$C,"&lt;="&amp;S$66,'Tabela Projeção'!$C:$C,"&gt;"&amp;R$66)</f>
        <v>0</v>
      </c>
      <c r="T69" s="66">
        <f>SUMIFS('Tabela Projeção'!$F:$F,'Tabela Projeção'!$K:$K,1,'Tabela Projeção'!$AB:$AB,$A69,'Tabela Projeção'!$C:$C,"&lt;="&amp;T$66,'Tabela Projeção'!$C:$C,"&gt;"&amp;S$66)</f>
        <v>0</v>
      </c>
      <c r="U69" s="66">
        <f>SUMIFS('Tabela Projeção'!$F:$F,'Tabela Projeção'!$K:$K,1,'Tabela Projeção'!$AB:$AB,$A69,'Tabela Projeção'!$C:$C,"&lt;="&amp;U$66,'Tabela Projeção'!$C:$C,"&gt;"&amp;T$66)</f>
        <v>0</v>
      </c>
      <c r="V69" s="66">
        <f>SUMIFS('Tabela Projeção'!$F:$F,'Tabela Projeção'!$K:$K,1,'Tabela Projeção'!$AB:$AB,$A69,'Tabela Projeção'!$C:$C,"&lt;="&amp;V$66,'Tabela Projeção'!$C:$C,"&gt;"&amp;U$66)</f>
        <v>0</v>
      </c>
      <c r="W69" s="66">
        <f>SUMIFS('Tabela Projeção'!$F:$F,'Tabela Projeção'!$K:$K,1,'Tabela Projeção'!$AB:$AB,$A69,'Tabela Projeção'!$C:$C,"&lt;="&amp;W$66,'Tabela Projeção'!$C:$C,"&gt;"&amp;V$66)</f>
        <v>0</v>
      </c>
      <c r="X69" s="66">
        <f>SUMIFS('Tabela Projeção'!$F:$F,'Tabela Projeção'!$K:$K,1,'Tabela Projeção'!$AB:$AB,$A69,'Tabela Projeção'!$C:$C,"&lt;="&amp;X$66,'Tabela Projeção'!$C:$C,"&gt;"&amp;W$66)</f>
        <v>0</v>
      </c>
      <c r="Y69" s="66">
        <f>SUMIFS('Tabela Projeção'!$F:$F,'Tabela Projeção'!$K:$K,1,'Tabela Projeção'!$AB:$AB,$A69,'Tabela Projeção'!$C:$C,"&lt;="&amp;Y$66,'Tabela Projeção'!$C:$C,"&gt;"&amp;X$66)</f>
        <v>0</v>
      </c>
      <c r="Z69" s="66">
        <f>SUMIFS('Tabela Projeção'!$F:$F,'Tabela Projeção'!$K:$K,1,'Tabela Projeção'!$AB:$AB,$A69,'Tabela Projeção'!$C:$C,"&lt;="&amp;Z$66,'Tabela Projeção'!$C:$C,"&gt;"&amp;Y$66)</f>
        <v>0</v>
      </c>
      <c r="AA69" s="66">
        <f>SUMIFS('Tabela Projeção'!$F:$F,'Tabela Projeção'!$K:$K,1,'Tabela Projeção'!$AB:$AB,$A69,'Tabela Projeção'!$C:$C,"&lt;="&amp;AA$66,'Tabela Projeção'!$C:$C,"&gt;"&amp;Z$66)</f>
        <v>0</v>
      </c>
      <c r="AB69" s="66">
        <f>SUMIFS('Tabela Projeção'!$F:$F,'Tabela Projeção'!$K:$K,1,'Tabela Projeção'!$AB:$AB,$A69,'Tabela Projeção'!$C:$C,"&lt;="&amp;AB$66,'Tabela Projeção'!$C:$C,"&gt;"&amp;AA$66)</f>
        <v>0</v>
      </c>
      <c r="AC69" s="66">
        <f>SUMIFS('Tabela Projeção'!$F:$F,'Tabela Projeção'!$K:$K,1,'Tabela Projeção'!$AB:$AB,$A69,'Tabela Projeção'!$C:$C,"&lt;="&amp;AC$66,'Tabela Projeção'!$C:$C,"&gt;"&amp;AB$66)</f>
        <v>0</v>
      </c>
      <c r="AD69" s="66">
        <f>SUMIFS('Tabela Projeção'!$F:$F,'Tabela Projeção'!$K:$K,1,'Tabela Projeção'!$AB:$AB,$A69,'Tabela Projeção'!$C:$C,"&lt;="&amp;AD$66,'Tabela Projeção'!$C:$C,"&gt;"&amp;AC$66)</f>
        <v>0</v>
      </c>
      <c r="AE69" s="66">
        <f>SUMIFS('Tabela Projeção'!$F:$F,'Tabela Projeção'!$K:$K,1,'Tabela Projeção'!$AB:$AB,$A69,'Tabela Projeção'!$C:$C,"&lt;="&amp;AE$66,'Tabela Projeção'!$C:$C,"&gt;"&amp;AD$66)</f>
        <v>0</v>
      </c>
    </row>
    <row r="70" spans="1:31" ht="15.75" customHeight="1" x14ac:dyDescent="0.2">
      <c r="A70" s="65" t="s">
        <v>20</v>
      </c>
      <c r="B70" s="70" t="s">
        <v>43</v>
      </c>
      <c r="C70" s="66">
        <f>SUMIFS('Tabela Projeção'!$F:$F,'Tabela Projeção'!$K:$K,1,'Tabela Projeção'!$AB:$AB,$A70,'Tabela Projeção'!$C:$C,"&lt;="&amp;C$66,'Tabela Projeção'!$C:$C,"&gt;"&amp;B$66)</f>
        <v>0</v>
      </c>
      <c r="D70" s="66">
        <f>SUMIFS('Tabela Projeção'!$F:$F,'Tabela Projeção'!$K:$K,1,'Tabela Projeção'!$AB:$AB,$A70,'Tabela Projeção'!$C:$C,"&lt;="&amp;D$66,'Tabela Projeção'!$C:$C,"&gt;"&amp;C$66)</f>
        <v>0</v>
      </c>
      <c r="E70" s="66">
        <f>SUMIFS('Tabela Projeção'!$F:$F,'Tabela Projeção'!$K:$K,1,'Tabela Projeção'!$AB:$AB,$A70,'Tabela Projeção'!$C:$C,"&lt;="&amp;E$66,'Tabela Projeção'!$C:$C,"&gt;"&amp;D$66)</f>
        <v>0</v>
      </c>
      <c r="F70" s="66">
        <f>SUMIFS('Tabela Projeção'!$F:$F,'Tabela Projeção'!$K:$K,1,'Tabela Projeção'!$AB:$AB,$A70,'Tabela Projeção'!$C:$C,"&lt;="&amp;F$66,'Tabela Projeção'!$C:$C,"&gt;"&amp;E$66)</f>
        <v>0</v>
      </c>
      <c r="G70" s="66">
        <f>SUMIFS('Tabela Projeção'!$F:$F,'Tabela Projeção'!$K:$K,1,'Tabela Projeção'!$AB:$AB,$A70,'Tabela Projeção'!$C:$C,"&lt;="&amp;G$66,'Tabela Projeção'!$C:$C,"&gt;"&amp;F$66)</f>
        <v>-414.07</v>
      </c>
      <c r="H70" s="66">
        <f>SUMIFS('Tabela Projeção'!$F:$F,'Tabela Projeção'!$K:$K,1,'Tabela Projeção'!$AB:$AB,$A70,'Tabela Projeção'!$C:$C,"&lt;="&amp;H$66,'Tabela Projeção'!$C:$C,"&gt;"&amp;G$66)</f>
        <v>-34994.93</v>
      </c>
      <c r="I70" s="66">
        <f>SUMIFS('Tabela Projeção'!$F:$F,'Tabela Projeção'!$K:$K,1,'Tabela Projeção'!$AB:$AB,$A70,'Tabela Projeção'!$C:$C,"&lt;="&amp;I$66,'Tabela Projeção'!$C:$C,"&gt;"&amp;H$66)</f>
        <v>-1396.3899999999999</v>
      </c>
      <c r="J70" s="66">
        <f>SUMIFS('Tabela Projeção'!$F:$F,'Tabela Projeção'!$K:$K,1,'Tabela Projeção'!$AB:$AB,$A70,'Tabela Projeção'!$C:$C,"&lt;="&amp;J$66,'Tabela Projeção'!$C:$C,"&gt;"&amp;I$66)</f>
        <v>-34299.280000000006</v>
      </c>
      <c r="K70" s="66">
        <f>SUMIFS('Tabela Projeção'!$F:$F,'Tabela Projeção'!$K:$K,1,'Tabela Projeção'!$AB:$AB,$A70,'Tabela Projeção'!$C:$C,"&lt;="&amp;K$66,'Tabela Projeção'!$C:$C,"&gt;"&amp;J$66)</f>
        <v>-6608.8099999999995</v>
      </c>
      <c r="L70" s="66">
        <f>SUMIFS('Tabela Projeção'!$F:$F,'Tabela Projeção'!$K:$K,1,'Tabela Projeção'!$AB:$AB,$A70,'Tabela Projeção'!$C:$C,"&lt;="&amp;L$66,'Tabela Projeção'!$C:$C,"&gt;"&amp;K$66)</f>
        <v>-815.76</v>
      </c>
      <c r="M70" s="66">
        <f>SUMIFS('Tabela Projeção'!$F:$F,'Tabela Projeção'!$K:$K,1,'Tabela Projeção'!$AB:$AB,$A70,'Tabela Projeção'!$C:$C,"&lt;="&amp;M$66,'Tabela Projeção'!$C:$C,"&gt;"&amp;L$66)</f>
        <v>-24397.919999999998</v>
      </c>
      <c r="N70" s="66">
        <f>SUMIFS('Tabela Projeção'!$F:$F,'Tabela Projeção'!$K:$K,1,'Tabela Projeção'!$AB:$AB,$A70,'Tabela Projeção'!$C:$C,"&lt;="&amp;N$66,'Tabela Projeção'!$C:$C,"&gt;"&amp;M$66)</f>
        <v>-72014.10000000002</v>
      </c>
      <c r="O70" s="66">
        <f>SUMIFS('Tabela Projeção'!$F:$F,'Tabela Projeção'!$K:$K,1,'Tabela Projeção'!$AB:$AB,$A70,'Tabela Projeção'!$C:$C,"&lt;="&amp;O$66,'Tabela Projeção'!$C:$C,"&gt;"&amp;N$66)</f>
        <v>-67473.11</v>
      </c>
      <c r="P70" s="66">
        <f>SUMIFS('Tabela Projeção'!$F:$F,'Tabela Projeção'!$K:$K,1,'Tabela Projeção'!$AB:$AB,$A70,'Tabela Projeção'!$C:$C,"&lt;="&amp;P$66,'Tabela Projeção'!$C:$C,"&gt;"&amp;O$66)</f>
        <v>-5158.7800000000007</v>
      </c>
      <c r="Q70" s="66">
        <f>SUMIFS('Tabela Projeção'!$F:$F,'Tabela Projeção'!$K:$K,1,'Tabela Projeção'!$AB:$AB,$A70,'Tabela Projeção'!$C:$C,"&lt;="&amp;Q$66,'Tabela Projeção'!$C:$C,"&gt;"&amp;P$66)</f>
        <v>-3084.87</v>
      </c>
      <c r="R70" s="66">
        <f>SUMIFS('Tabela Projeção'!$F:$F,'Tabela Projeção'!$K:$K,1,'Tabela Projeção'!$AB:$AB,$A70,'Tabela Projeção'!$C:$C,"&lt;="&amp;R$66,'Tabela Projeção'!$C:$C,"&gt;"&amp;Q$66)</f>
        <v>-151705.82</v>
      </c>
      <c r="S70" s="66">
        <f>SUMIFS('Tabela Projeção'!$F:$F,'Tabela Projeção'!$K:$K,1,'Tabela Projeção'!$AB:$AB,$A70,'Tabela Projeção'!$C:$C,"&lt;="&amp;S$66,'Tabela Projeção'!$C:$C,"&gt;"&amp;R$66)</f>
        <v>-5.38</v>
      </c>
      <c r="T70" s="66">
        <f>SUMIFS('Tabela Projeção'!$F:$F,'Tabela Projeção'!$K:$K,1,'Tabela Projeção'!$AB:$AB,$A70,'Tabela Projeção'!$C:$C,"&lt;="&amp;T$66,'Tabela Projeção'!$C:$C,"&gt;"&amp;S$66)</f>
        <v>0</v>
      </c>
      <c r="U70" s="66">
        <f>SUMIFS('Tabela Projeção'!$F:$F,'Tabela Projeção'!$K:$K,1,'Tabela Projeção'!$AB:$AB,$A70,'Tabela Projeção'!$C:$C,"&lt;="&amp;U$66,'Tabela Projeção'!$C:$C,"&gt;"&amp;T$66)</f>
        <v>0</v>
      </c>
      <c r="V70" s="66">
        <f>SUMIFS('Tabela Projeção'!$F:$F,'Tabela Projeção'!$K:$K,1,'Tabela Projeção'!$AB:$AB,$A70,'Tabela Projeção'!$C:$C,"&lt;="&amp;V$66,'Tabela Projeção'!$C:$C,"&gt;"&amp;U$66)</f>
        <v>0</v>
      </c>
      <c r="W70" s="66">
        <f>SUMIFS('Tabela Projeção'!$F:$F,'Tabela Projeção'!$K:$K,1,'Tabela Projeção'!$AB:$AB,$A70,'Tabela Projeção'!$C:$C,"&lt;="&amp;W$66,'Tabela Projeção'!$C:$C,"&gt;"&amp;V$66)</f>
        <v>0</v>
      </c>
      <c r="X70" s="66">
        <f>SUMIFS('Tabela Projeção'!$F:$F,'Tabela Projeção'!$K:$K,1,'Tabela Projeção'!$AB:$AB,$A70,'Tabela Projeção'!$C:$C,"&lt;="&amp;X$66,'Tabela Projeção'!$C:$C,"&gt;"&amp;W$66)</f>
        <v>0</v>
      </c>
      <c r="Y70" s="66">
        <f>SUMIFS('Tabela Projeção'!$F:$F,'Tabela Projeção'!$K:$K,1,'Tabela Projeção'!$AB:$AB,$A70,'Tabela Projeção'!$C:$C,"&lt;="&amp;Y$66,'Tabela Projeção'!$C:$C,"&gt;"&amp;X$66)</f>
        <v>0</v>
      </c>
      <c r="Z70" s="66">
        <f>SUMIFS('Tabela Projeção'!$F:$F,'Tabela Projeção'!$K:$K,1,'Tabela Projeção'!$AB:$AB,$A70,'Tabela Projeção'!$C:$C,"&lt;="&amp;Z$66,'Tabela Projeção'!$C:$C,"&gt;"&amp;Y$66)</f>
        <v>0</v>
      </c>
      <c r="AA70" s="66">
        <f>SUMIFS('Tabela Projeção'!$F:$F,'Tabela Projeção'!$K:$K,1,'Tabela Projeção'!$AB:$AB,$A70,'Tabela Projeção'!$C:$C,"&lt;="&amp;AA$66,'Tabela Projeção'!$C:$C,"&gt;"&amp;Z$66)</f>
        <v>0</v>
      </c>
      <c r="AB70" s="66">
        <f>SUMIFS('Tabela Projeção'!$F:$F,'Tabela Projeção'!$K:$K,1,'Tabela Projeção'!$AB:$AB,$A70,'Tabela Projeção'!$C:$C,"&lt;="&amp;AB$66,'Tabela Projeção'!$C:$C,"&gt;"&amp;AA$66)</f>
        <v>0</v>
      </c>
      <c r="AC70" s="66">
        <f>SUMIFS('Tabela Projeção'!$F:$F,'Tabela Projeção'!$K:$K,1,'Tabela Projeção'!$AB:$AB,$A70,'Tabela Projeção'!$C:$C,"&lt;="&amp;AC$66,'Tabela Projeção'!$C:$C,"&gt;"&amp;AB$66)</f>
        <v>0</v>
      </c>
      <c r="AD70" s="66">
        <f>SUMIFS('Tabela Projeção'!$F:$F,'Tabela Projeção'!$K:$K,1,'Tabela Projeção'!$AB:$AB,$A70,'Tabela Projeção'!$C:$C,"&lt;="&amp;AD$66,'Tabela Projeção'!$C:$C,"&gt;"&amp;AC$66)</f>
        <v>0</v>
      </c>
      <c r="AE70" s="66">
        <f>SUMIFS('Tabela Projeção'!$F:$F,'Tabela Projeção'!$K:$K,1,'Tabela Projeção'!$AB:$AB,$A70,'Tabela Projeção'!$C:$C,"&lt;="&amp;AE$66,'Tabela Projeção'!$C:$C,"&gt;"&amp;AD$66)</f>
        <v>0</v>
      </c>
    </row>
    <row r="71" spans="1:31" ht="15.75" customHeight="1" x14ac:dyDescent="0.2">
      <c r="A71" s="65" t="s">
        <v>30</v>
      </c>
      <c r="B71" s="70" t="s">
        <v>43</v>
      </c>
      <c r="C71" s="66">
        <f>SUMIFS('Tabela Projeção'!$F:$F,'Tabela Projeção'!$K:$K,1,'Tabela Projeção'!$AB:$AB,$A71,'Tabela Projeção'!$C:$C,"&lt;="&amp;C$66,'Tabela Projeção'!$C:$C,"&gt;"&amp;B$66)</f>
        <v>0</v>
      </c>
      <c r="D71" s="66">
        <f>SUMIFS('Tabela Projeção'!$F:$F,'Tabela Projeção'!$K:$K,1,'Tabela Projeção'!$AB:$AB,$A71,'Tabela Projeção'!$C:$C,"&lt;="&amp;D$66,'Tabela Projeção'!$C:$C,"&gt;"&amp;C$66)</f>
        <v>0</v>
      </c>
      <c r="E71" s="66">
        <f>SUMIFS('Tabela Projeção'!$F:$F,'Tabela Projeção'!$K:$K,1,'Tabela Projeção'!$AB:$AB,$A71,'Tabela Projeção'!$C:$C,"&lt;="&amp;E$66,'Tabela Projeção'!$C:$C,"&gt;"&amp;D$66)</f>
        <v>0</v>
      </c>
      <c r="F71" s="66">
        <f>SUMIFS('Tabela Projeção'!$F:$F,'Tabela Projeção'!$K:$K,1,'Tabela Projeção'!$AB:$AB,$A71,'Tabela Projeção'!$C:$C,"&lt;="&amp;F$66,'Tabela Projeção'!$C:$C,"&gt;"&amp;E$66)</f>
        <v>-542.16999999999996</v>
      </c>
      <c r="G71" s="66">
        <f>SUMIFS('Tabela Projeção'!$F:$F,'Tabela Projeção'!$K:$K,1,'Tabela Projeção'!$AB:$AB,$A71,'Tabela Projeção'!$C:$C,"&lt;="&amp;G$66,'Tabela Projeção'!$C:$C,"&gt;"&amp;F$66)</f>
        <v>-568.76</v>
      </c>
      <c r="H71" s="66">
        <f>SUMIFS('Tabela Projeção'!$F:$F,'Tabela Projeção'!$K:$K,1,'Tabela Projeção'!$AB:$AB,$A71,'Tabela Projeção'!$C:$C,"&lt;="&amp;H$66,'Tabela Projeção'!$C:$C,"&gt;"&amp;G$66)</f>
        <v>-5420.33</v>
      </c>
      <c r="I71" s="66">
        <f>SUMIFS('Tabela Projeção'!$F:$F,'Tabela Projeção'!$K:$K,1,'Tabela Projeção'!$AB:$AB,$A71,'Tabela Projeção'!$C:$C,"&lt;="&amp;I$66,'Tabela Projeção'!$C:$C,"&gt;"&amp;H$66)</f>
        <v>-12499.949999999999</v>
      </c>
      <c r="J71" s="66">
        <f>SUMIFS('Tabela Projeção'!$F:$F,'Tabela Projeção'!$K:$K,1,'Tabela Projeção'!$AB:$AB,$A71,'Tabela Projeção'!$C:$C,"&lt;="&amp;J$66,'Tabela Projeção'!$C:$C,"&gt;"&amp;I$66)</f>
        <v>-18402.989999999998</v>
      </c>
      <c r="K71" s="66">
        <f>SUMIFS('Tabela Projeção'!$F:$F,'Tabela Projeção'!$K:$K,1,'Tabela Projeção'!$AB:$AB,$A71,'Tabela Projeção'!$C:$C,"&lt;="&amp;K$66,'Tabela Projeção'!$C:$C,"&gt;"&amp;J$66)</f>
        <v>-6342.369999999999</v>
      </c>
      <c r="L71" s="66">
        <f>SUMIFS('Tabela Projeção'!$F:$F,'Tabela Projeção'!$K:$K,1,'Tabela Projeção'!$AB:$AB,$A71,'Tabela Projeção'!$C:$C,"&lt;="&amp;L$66,'Tabela Projeção'!$C:$C,"&gt;"&amp;K$66)</f>
        <v>-42658.55000000001</v>
      </c>
      <c r="M71" s="66">
        <f>SUMIFS('Tabela Projeção'!$F:$F,'Tabela Projeção'!$K:$K,1,'Tabela Projeção'!$AB:$AB,$A71,'Tabela Projeção'!$C:$C,"&lt;="&amp;M$66,'Tabela Projeção'!$C:$C,"&gt;"&amp;L$66)</f>
        <v>-12890.23</v>
      </c>
      <c r="N71" s="66">
        <f>SUMIFS('Tabela Projeção'!$F:$F,'Tabela Projeção'!$K:$K,1,'Tabela Projeção'!$AB:$AB,$A71,'Tabela Projeção'!$C:$C,"&lt;="&amp;N$66,'Tabela Projeção'!$C:$C,"&gt;"&amp;M$66)</f>
        <v>-14986.340000000002</v>
      </c>
      <c r="O71" s="66">
        <f>SUMIFS('Tabela Projeção'!$F:$F,'Tabela Projeção'!$K:$K,1,'Tabela Projeção'!$AB:$AB,$A71,'Tabela Projeção'!$C:$C,"&lt;="&amp;O$66,'Tabela Projeção'!$C:$C,"&gt;"&amp;N$66)</f>
        <v>-13641.15</v>
      </c>
      <c r="P71" s="66">
        <f>SUMIFS('Tabela Projeção'!$F:$F,'Tabela Projeção'!$K:$K,1,'Tabela Projeção'!$AB:$AB,$A71,'Tabela Projeção'!$C:$C,"&lt;="&amp;P$66,'Tabela Projeção'!$C:$C,"&gt;"&amp;O$66)</f>
        <v>-15556.339999999998</v>
      </c>
      <c r="Q71" s="66">
        <f>SUMIFS('Tabela Projeção'!$F:$F,'Tabela Projeção'!$K:$K,1,'Tabela Projeção'!$AB:$AB,$A71,'Tabela Projeção'!$C:$C,"&lt;="&amp;Q$66,'Tabela Projeção'!$C:$C,"&gt;"&amp;P$66)</f>
        <v>-16288.19</v>
      </c>
      <c r="R71" s="66">
        <f>SUMIFS('Tabela Projeção'!$F:$F,'Tabela Projeção'!$K:$K,1,'Tabela Projeção'!$AB:$AB,$A71,'Tabela Projeção'!$C:$C,"&lt;="&amp;R$66,'Tabela Projeção'!$C:$C,"&gt;"&amp;Q$66)</f>
        <v>-16032.189999999999</v>
      </c>
      <c r="S71" s="66">
        <f>SUMIFS('Tabela Projeção'!$F:$F,'Tabela Projeção'!$K:$K,1,'Tabela Projeção'!$AB:$AB,$A71,'Tabela Projeção'!$C:$C,"&lt;="&amp;S$66,'Tabela Projeção'!$C:$C,"&gt;"&amp;R$66)</f>
        <v>-455.12</v>
      </c>
      <c r="T71" s="66">
        <f>SUMIFS('Tabela Projeção'!$F:$F,'Tabela Projeção'!$K:$K,1,'Tabela Projeção'!$AB:$AB,$A71,'Tabela Projeção'!$C:$C,"&lt;="&amp;T$66,'Tabela Projeção'!$C:$C,"&gt;"&amp;S$66)</f>
        <v>0</v>
      </c>
      <c r="U71" s="66">
        <f>SUMIFS('Tabela Projeção'!$F:$F,'Tabela Projeção'!$K:$K,1,'Tabela Projeção'!$AB:$AB,$A71,'Tabela Projeção'!$C:$C,"&lt;="&amp;U$66,'Tabela Projeção'!$C:$C,"&gt;"&amp;T$66)</f>
        <v>0</v>
      </c>
      <c r="V71" s="66">
        <f>SUMIFS('Tabela Projeção'!$F:$F,'Tabela Projeção'!$K:$K,1,'Tabela Projeção'!$AB:$AB,$A71,'Tabela Projeção'!$C:$C,"&lt;="&amp;V$66,'Tabela Projeção'!$C:$C,"&gt;"&amp;U$66)</f>
        <v>0</v>
      </c>
      <c r="W71" s="66">
        <f>SUMIFS('Tabela Projeção'!$F:$F,'Tabela Projeção'!$K:$K,1,'Tabela Projeção'!$AB:$AB,$A71,'Tabela Projeção'!$C:$C,"&lt;="&amp;W$66,'Tabela Projeção'!$C:$C,"&gt;"&amp;V$66)</f>
        <v>0</v>
      </c>
      <c r="X71" s="66">
        <f>SUMIFS('Tabela Projeção'!$F:$F,'Tabela Projeção'!$K:$K,1,'Tabela Projeção'!$AB:$AB,$A71,'Tabela Projeção'!$C:$C,"&lt;="&amp;X$66,'Tabela Projeção'!$C:$C,"&gt;"&amp;W$66)</f>
        <v>0</v>
      </c>
      <c r="Y71" s="66">
        <f>SUMIFS('Tabela Projeção'!$F:$F,'Tabela Projeção'!$K:$K,1,'Tabela Projeção'!$AB:$AB,$A71,'Tabela Projeção'!$C:$C,"&lt;="&amp;Y$66,'Tabela Projeção'!$C:$C,"&gt;"&amp;X$66)</f>
        <v>0</v>
      </c>
      <c r="Z71" s="66">
        <f>SUMIFS('Tabela Projeção'!$F:$F,'Tabela Projeção'!$K:$K,1,'Tabela Projeção'!$AB:$AB,$A71,'Tabela Projeção'!$C:$C,"&lt;="&amp;Z$66,'Tabela Projeção'!$C:$C,"&gt;"&amp;Y$66)</f>
        <v>0</v>
      </c>
      <c r="AA71" s="66">
        <f>SUMIFS('Tabela Projeção'!$F:$F,'Tabela Projeção'!$K:$K,1,'Tabela Projeção'!$AB:$AB,$A71,'Tabela Projeção'!$C:$C,"&lt;="&amp;AA$66,'Tabela Projeção'!$C:$C,"&gt;"&amp;Z$66)</f>
        <v>0</v>
      </c>
      <c r="AB71" s="66">
        <f>SUMIFS('Tabela Projeção'!$F:$F,'Tabela Projeção'!$K:$K,1,'Tabela Projeção'!$AB:$AB,$A71,'Tabela Projeção'!$C:$C,"&lt;="&amp;AB$66,'Tabela Projeção'!$C:$C,"&gt;"&amp;AA$66)</f>
        <v>0</v>
      </c>
      <c r="AC71" s="66">
        <f>SUMIFS('Tabela Projeção'!$F:$F,'Tabela Projeção'!$K:$K,1,'Tabela Projeção'!$AB:$AB,$A71,'Tabela Projeção'!$C:$C,"&lt;="&amp;AC$66,'Tabela Projeção'!$C:$C,"&gt;"&amp;AB$66)</f>
        <v>0</v>
      </c>
      <c r="AD71" s="66">
        <f>SUMIFS('Tabela Projeção'!$F:$F,'Tabela Projeção'!$K:$K,1,'Tabela Projeção'!$AB:$AB,$A71,'Tabela Projeção'!$C:$C,"&lt;="&amp;AD$66,'Tabela Projeção'!$C:$C,"&gt;"&amp;AC$66)</f>
        <v>0</v>
      </c>
      <c r="AE71" s="66">
        <f>SUMIFS('Tabela Projeção'!$F:$F,'Tabela Projeção'!$K:$K,1,'Tabela Projeção'!$AB:$AB,$A71,'Tabela Projeção'!$C:$C,"&lt;="&amp;AE$66,'Tabela Projeção'!$C:$C,"&gt;"&amp;AD$66)</f>
        <v>0</v>
      </c>
    </row>
    <row r="72" spans="1:31" ht="15.75" customHeight="1" x14ac:dyDescent="0.2">
      <c r="A72" s="65" t="s">
        <v>22</v>
      </c>
      <c r="B72" s="70" t="s">
        <v>43</v>
      </c>
      <c r="C72" s="66">
        <f>SUMIFS('Tabela Projeção'!$F:$F,'Tabela Projeção'!$K:$K,1,'Tabela Projeção'!$AB:$AB,$A72,'Tabela Projeção'!$C:$C,"&lt;="&amp;C$66,'Tabela Projeção'!$C:$C,"&gt;"&amp;B$66)</f>
        <v>0</v>
      </c>
      <c r="D72" s="66">
        <f>SUMIFS('Tabela Projeção'!$F:$F,'Tabela Projeção'!$K:$K,1,'Tabela Projeção'!$AB:$AB,$A72,'Tabela Projeção'!$C:$C,"&lt;="&amp;D$66,'Tabela Projeção'!$C:$C,"&gt;"&amp;C$66)</f>
        <v>0</v>
      </c>
      <c r="E72" s="66">
        <f>SUMIFS('Tabela Projeção'!$F:$F,'Tabela Projeção'!$K:$K,1,'Tabela Projeção'!$AB:$AB,$A72,'Tabela Projeção'!$C:$C,"&lt;="&amp;E$66,'Tabela Projeção'!$C:$C,"&gt;"&amp;D$66)</f>
        <v>-2155.88</v>
      </c>
      <c r="F72" s="66">
        <f>SUMIFS('Tabela Projeção'!$F:$F,'Tabela Projeção'!$K:$K,1,'Tabela Projeção'!$AB:$AB,$A72,'Tabela Projeção'!$C:$C,"&lt;="&amp;F$66,'Tabela Projeção'!$C:$C,"&gt;"&amp;E$66)</f>
        <v>-17770.830000000002</v>
      </c>
      <c r="G72" s="66">
        <f>SUMIFS('Tabela Projeção'!$F:$F,'Tabela Projeção'!$K:$K,1,'Tabela Projeção'!$AB:$AB,$A72,'Tabela Projeção'!$C:$C,"&lt;="&amp;G$66,'Tabela Projeção'!$C:$C,"&gt;"&amp;F$66)</f>
        <v>-5937.97</v>
      </c>
      <c r="H72" s="66">
        <f>SUMIFS('Tabela Projeção'!$F:$F,'Tabela Projeção'!$K:$K,1,'Tabela Projeção'!$AB:$AB,$A72,'Tabela Projeção'!$C:$C,"&lt;="&amp;H$66,'Tabela Projeção'!$C:$C,"&gt;"&amp;G$66)</f>
        <v>-16486.23</v>
      </c>
      <c r="I72" s="66">
        <f>SUMIFS('Tabela Projeção'!$F:$F,'Tabela Projeção'!$K:$K,1,'Tabela Projeção'!$AB:$AB,$A72,'Tabela Projeção'!$C:$C,"&lt;="&amp;I$66,'Tabela Projeção'!$C:$C,"&gt;"&amp;H$66)</f>
        <v>-13000</v>
      </c>
      <c r="J72" s="66">
        <f>SUMIFS('Tabela Projeção'!$F:$F,'Tabela Projeção'!$K:$K,1,'Tabela Projeção'!$AB:$AB,$A72,'Tabela Projeção'!$C:$C,"&lt;="&amp;J$66,'Tabela Projeção'!$C:$C,"&gt;"&amp;I$66)</f>
        <v>-15094.23</v>
      </c>
      <c r="K72" s="66">
        <f>SUMIFS('Tabela Projeção'!$F:$F,'Tabela Projeção'!$K:$K,1,'Tabela Projeção'!$AB:$AB,$A72,'Tabela Projeção'!$C:$C,"&lt;="&amp;K$66,'Tabela Projeção'!$C:$C,"&gt;"&amp;J$66)</f>
        <v>-10000</v>
      </c>
      <c r="L72" s="66">
        <f>SUMIFS('Tabela Projeção'!$F:$F,'Tabela Projeção'!$K:$K,1,'Tabela Projeção'!$AB:$AB,$A72,'Tabela Projeção'!$C:$C,"&lt;="&amp;L$66,'Tabela Projeção'!$C:$C,"&gt;"&amp;K$66)</f>
        <v>-16483.599999999999</v>
      </c>
      <c r="M72" s="66">
        <f>SUMIFS('Tabela Projeção'!$F:$F,'Tabela Projeção'!$K:$K,1,'Tabela Projeção'!$AB:$AB,$A72,'Tabela Projeção'!$C:$C,"&lt;="&amp;M$66,'Tabela Projeção'!$C:$C,"&gt;"&amp;L$66)</f>
        <v>-9654.23</v>
      </c>
      <c r="N72" s="66">
        <f>SUMIFS('Tabela Projeção'!$F:$F,'Tabela Projeção'!$K:$K,1,'Tabela Projeção'!$AB:$AB,$A72,'Tabela Projeção'!$C:$C,"&lt;="&amp;N$66,'Tabela Projeção'!$C:$C,"&gt;"&amp;M$66)</f>
        <v>-6859.9</v>
      </c>
      <c r="O72" s="66">
        <f>SUMIFS('Tabela Projeção'!$F:$F,'Tabela Projeção'!$K:$K,1,'Tabela Projeção'!$AB:$AB,$A72,'Tabela Projeção'!$C:$C,"&lt;="&amp;O$66,'Tabela Projeção'!$C:$C,"&gt;"&amp;N$66)</f>
        <v>-10060</v>
      </c>
      <c r="P72" s="66">
        <f>SUMIFS('Tabela Projeção'!$F:$F,'Tabela Projeção'!$K:$K,1,'Tabela Projeção'!$AB:$AB,$A72,'Tabela Projeção'!$C:$C,"&lt;="&amp;P$66,'Tabela Projeção'!$C:$C,"&gt;"&amp;O$66)</f>
        <v>-8742.5499999999993</v>
      </c>
      <c r="Q72" s="66">
        <f>SUMIFS('Tabela Projeção'!$F:$F,'Tabela Projeção'!$K:$K,1,'Tabela Projeção'!$AB:$AB,$A72,'Tabela Projeção'!$C:$C,"&lt;="&amp;Q$66,'Tabela Projeção'!$C:$C,"&gt;"&amp;P$66)</f>
        <v>-10259.299999999999</v>
      </c>
      <c r="R72" s="66">
        <f>SUMIFS('Tabela Projeção'!$F:$F,'Tabela Projeção'!$K:$K,1,'Tabela Projeção'!$AB:$AB,$A72,'Tabela Projeção'!$C:$C,"&lt;="&amp;R$66,'Tabela Projeção'!$C:$C,"&gt;"&amp;Q$66)</f>
        <v>-166071.38</v>
      </c>
      <c r="S72" s="66">
        <f>SUMIFS('Tabela Projeção'!$F:$F,'Tabela Projeção'!$K:$K,1,'Tabela Projeção'!$AB:$AB,$A72,'Tabela Projeção'!$C:$C,"&lt;="&amp;S$66,'Tabela Projeção'!$C:$C,"&gt;"&amp;R$66)</f>
        <v>0</v>
      </c>
      <c r="T72" s="66">
        <f>SUMIFS('Tabela Projeção'!$F:$F,'Tabela Projeção'!$K:$K,1,'Tabela Projeção'!$AB:$AB,$A72,'Tabela Projeção'!$C:$C,"&lt;="&amp;T$66,'Tabela Projeção'!$C:$C,"&gt;"&amp;S$66)</f>
        <v>0</v>
      </c>
      <c r="U72" s="66">
        <f>SUMIFS('Tabela Projeção'!$F:$F,'Tabela Projeção'!$K:$K,1,'Tabela Projeção'!$AB:$AB,$A72,'Tabela Projeção'!$C:$C,"&lt;="&amp;U$66,'Tabela Projeção'!$C:$C,"&gt;"&amp;T$66)</f>
        <v>0</v>
      </c>
      <c r="V72" s="66">
        <f>SUMIFS('Tabela Projeção'!$F:$F,'Tabela Projeção'!$K:$K,1,'Tabela Projeção'!$AB:$AB,$A72,'Tabela Projeção'!$C:$C,"&lt;="&amp;V$66,'Tabela Projeção'!$C:$C,"&gt;"&amp;U$66)</f>
        <v>0</v>
      </c>
      <c r="W72" s="66">
        <f>SUMIFS('Tabela Projeção'!$F:$F,'Tabela Projeção'!$K:$K,1,'Tabela Projeção'!$AB:$AB,$A72,'Tabela Projeção'!$C:$C,"&lt;="&amp;W$66,'Tabela Projeção'!$C:$C,"&gt;"&amp;V$66)</f>
        <v>0</v>
      </c>
      <c r="X72" s="66">
        <f>SUMIFS('Tabela Projeção'!$F:$F,'Tabela Projeção'!$K:$K,1,'Tabela Projeção'!$AB:$AB,$A72,'Tabela Projeção'!$C:$C,"&lt;="&amp;X$66,'Tabela Projeção'!$C:$C,"&gt;"&amp;W$66)</f>
        <v>0</v>
      </c>
      <c r="Y72" s="66">
        <f>SUMIFS('Tabela Projeção'!$F:$F,'Tabela Projeção'!$K:$K,1,'Tabela Projeção'!$AB:$AB,$A72,'Tabela Projeção'!$C:$C,"&lt;="&amp;Y$66,'Tabela Projeção'!$C:$C,"&gt;"&amp;X$66)</f>
        <v>0</v>
      </c>
      <c r="Z72" s="66">
        <f>SUMIFS('Tabela Projeção'!$F:$F,'Tabela Projeção'!$K:$K,1,'Tabela Projeção'!$AB:$AB,$A72,'Tabela Projeção'!$C:$C,"&lt;="&amp;Z$66,'Tabela Projeção'!$C:$C,"&gt;"&amp;Y$66)</f>
        <v>0</v>
      </c>
      <c r="AA72" s="66">
        <f>SUMIFS('Tabela Projeção'!$F:$F,'Tabela Projeção'!$K:$K,1,'Tabela Projeção'!$AB:$AB,$A72,'Tabela Projeção'!$C:$C,"&lt;="&amp;AA$66,'Tabela Projeção'!$C:$C,"&gt;"&amp;Z$66)</f>
        <v>0</v>
      </c>
      <c r="AB72" s="66">
        <f>SUMIFS('Tabela Projeção'!$F:$F,'Tabela Projeção'!$K:$K,1,'Tabela Projeção'!$AB:$AB,$A72,'Tabela Projeção'!$C:$C,"&lt;="&amp;AB$66,'Tabela Projeção'!$C:$C,"&gt;"&amp;AA$66)</f>
        <v>0</v>
      </c>
      <c r="AC72" s="66">
        <f>SUMIFS('Tabela Projeção'!$F:$F,'Tabela Projeção'!$K:$K,1,'Tabela Projeção'!$AB:$AB,$A72,'Tabela Projeção'!$C:$C,"&lt;="&amp;AC$66,'Tabela Projeção'!$C:$C,"&gt;"&amp;AB$66)</f>
        <v>0</v>
      </c>
      <c r="AD72" s="66">
        <f>SUMIFS('Tabela Projeção'!$F:$F,'Tabela Projeção'!$K:$K,1,'Tabela Projeção'!$AB:$AB,$A72,'Tabela Projeção'!$C:$C,"&lt;="&amp;AD$66,'Tabela Projeção'!$C:$C,"&gt;"&amp;AC$66)</f>
        <v>0</v>
      </c>
      <c r="AE72" s="66">
        <f>SUMIFS('Tabela Projeção'!$F:$F,'Tabela Projeção'!$K:$K,1,'Tabela Projeção'!$AB:$AB,$A72,'Tabela Projeção'!$C:$C,"&lt;="&amp;AE$66,'Tabela Projeção'!$C:$C,"&gt;"&amp;AD$66)</f>
        <v>0</v>
      </c>
    </row>
    <row r="73" spans="1:31" ht="15.75" customHeight="1" x14ac:dyDescent="0.2">
      <c r="A73" s="65" t="s">
        <v>19</v>
      </c>
      <c r="B73" s="70" t="s">
        <v>43</v>
      </c>
      <c r="C73" s="66">
        <f>SUMIFS('Tabela Projeção'!$F:$F,'Tabela Projeção'!$K:$K,1,'Tabela Projeção'!$AB:$AB,$A73,'Tabela Projeção'!$C:$C,"&lt;="&amp;C$66,'Tabela Projeção'!$C:$C,"&gt;"&amp;B$66)</f>
        <v>0</v>
      </c>
      <c r="D73" s="66">
        <f>SUMIFS('Tabela Projeção'!$F:$F,'Tabela Projeção'!$K:$K,1,'Tabela Projeção'!$AB:$AB,$A73,'Tabela Projeção'!$C:$C,"&lt;="&amp;D$66,'Tabela Projeção'!$C:$C,"&gt;"&amp;C$66)</f>
        <v>0</v>
      </c>
      <c r="E73" s="66">
        <f>SUMIFS('Tabela Projeção'!$F:$F,'Tabela Projeção'!$K:$K,1,'Tabela Projeção'!$AB:$AB,$A73,'Tabela Projeção'!$C:$C,"&lt;="&amp;E$66,'Tabela Projeção'!$C:$C,"&gt;"&amp;D$66)</f>
        <v>-6000</v>
      </c>
      <c r="F73" s="66">
        <f>SUMIFS('Tabela Projeção'!$F:$F,'Tabela Projeção'!$K:$K,1,'Tabela Projeção'!$AB:$AB,$A73,'Tabela Projeção'!$C:$C,"&lt;="&amp;F$66,'Tabela Projeção'!$C:$C,"&gt;"&amp;E$66)</f>
        <v>-17264</v>
      </c>
      <c r="G73" s="66">
        <f>SUMIFS('Tabela Projeção'!$F:$F,'Tabela Projeção'!$K:$K,1,'Tabela Projeção'!$AB:$AB,$A73,'Tabela Projeção'!$C:$C,"&lt;="&amp;G$66,'Tabela Projeção'!$C:$C,"&gt;"&amp;F$66)</f>
        <v>-174489.64</v>
      </c>
      <c r="H73" s="66">
        <f>SUMIFS('Tabela Projeção'!$F:$F,'Tabela Projeção'!$K:$K,1,'Tabela Projeção'!$AB:$AB,$A73,'Tabela Projeção'!$C:$C,"&lt;="&amp;H$66,'Tabela Projeção'!$C:$C,"&gt;"&amp;G$66)</f>
        <v>-5505.35</v>
      </c>
      <c r="I73" s="66">
        <f>SUMIFS('Tabela Projeção'!$F:$F,'Tabela Projeção'!$K:$K,1,'Tabela Projeção'!$AB:$AB,$A73,'Tabela Projeção'!$C:$C,"&lt;="&amp;I$66,'Tabela Projeção'!$C:$C,"&gt;"&amp;H$66)</f>
        <v>-5829.0099999999993</v>
      </c>
      <c r="J73" s="66">
        <f>SUMIFS('Tabela Projeção'!$F:$F,'Tabela Projeção'!$K:$K,1,'Tabela Projeção'!$AB:$AB,$A73,'Tabela Projeção'!$C:$C,"&lt;="&amp;J$66,'Tabela Projeção'!$C:$C,"&gt;"&amp;I$66)</f>
        <v>-5815.4299999999994</v>
      </c>
      <c r="K73" s="66">
        <f>SUMIFS('Tabela Projeção'!$F:$F,'Tabela Projeção'!$K:$K,1,'Tabela Projeção'!$AB:$AB,$A73,'Tabela Projeção'!$C:$C,"&lt;="&amp;K$66,'Tabela Projeção'!$C:$C,"&gt;"&amp;J$66)</f>
        <v>-8050.2899999999991</v>
      </c>
      <c r="L73" s="66">
        <f>SUMIFS('Tabela Projeção'!$F:$F,'Tabela Projeção'!$K:$K,1,'Tabela Projeção'!$AB:$AB,$A73,'Tabela Projeção'!$C:$C,"&lt;="&amp;L$66,'Tabela Projeção'!$C:$C,"&gt;"&amp;K$66)</f>
        <v>-6015.44</v>
      </c>
      <c r="M73" s="66">
        <f>SUMIFS('Tabela Projeção'!$F:$F,'Tabela Projeção'!$K:$K,1,'Tabela Projeção'!$AB:$AB,$A73,'Tabela Projeção'!$C:$C,"&lt;="&amp;M$66,'Tabela Projeção'!$C:$C,"&gt;"&amp;L$66)</f>
        <v>-4340.1500000000005</v>
      </c>
      <c r="N73" s="66">
        <f>SUMIFS('Tabela Projeção'!$F:$F,'Tabela Projeção'!$K:$K,1,'Tabela Projeção'!$AB:$AB,$A73,'Tabela Projeção'!$C:$C,"&lt;="&amp;N$66,'Tabela Projeção'!$C:$C,"&gt;"&amp;M$66)</f>
        <v>-6482.1200000000008</v>
      </c>
      <c r="O73" s="66">
        <f>SUMIFS('Tabela Projeção'!$F:$F,'Tabela Projeção'!$K:$K,1,'Tabela Projeção'!$AB:$AB,$A73,'Tabela Projeção'!$C:$C,"&lt;="&amp;O$66,'Tabela Projeção'!$C:$C,"&gt;"&amp;N$66)</f>
        <v>-5876.4300000000012</v>
      </c>
      <c r="P73" s="66">
        <f>SUMIFS('Tabela Projeção'!$F:$F,'Tabela Projeção'!$K:$K,1,'Tabela Projeção'!$AB:$AB,$A73,'Tabela Projeção'!$C:$C,"&lt;="&amp;P$66,'Tabela Projeção'!$C:$C,"&gt;"&amp;O$66)</f>
        <v>-6699.96</v>
      </c>
      <c r="Q73" s="66">
        <f>SUMIFS('Tabela Projeção'!$F:$F,'Tabela Projeção'!$K:$K,1,'Tabela Projeção'!$AB:$AB,$A73,'Tabela Projeção'!$C:$C,"&lt;="&amp;Q$66,'Tabela Projeção'!$C:$C,"&gt;"&amp;P$66)</f>
        <v>-14050.58</v>
      </c>
      <c r="R73" s="66">
        <f>SUMIFS('Tabela Projeção'!$F:$F,'Tabela Projeção'!$K:$K,1,'Tabela Projeção'!$AB:$AB,$A73,'Tabela Projeção'!$C:$C,"&lt;="&amp;R$66,'Tabela Projeção'!$C:$C,"&gt;"&amp;Q$66)</f>
        <v>-15233.099999999999</v>
      </c>
      <c r="S73" s="66">
        <f>SUMIFS('Tabela Projeção'!$F:$F,'Tabela Projeção'!$K:$K,1,'Tabela Projeção'!$AB:$AB,$A73,'Tabela Projeção'!$C:$C,"&lt;="&amp;S$66,'Tabela Projeção'!$C:$C,"&gt;"&amp;R$66)</f>
        <v>-200</v>
      </c>
      <c r="T73" s="66">
        <f>SUMIFS('Tabela Projeção'!$F:$F,'Tabela Projeção'!$K:$K,1,'Tabela Projeção'!$AB:$AB,$A73,'Tabela Projeção'!$C:$C,"&lt;="&amp;T$66,'Tabela Projeção'!$C:$C,"&gt;"&amp;S$66)</f>
        <v>0</v>
      </c>
      <c r="U73" s="66">
        <f>SUMIFS('Tabela Projeção'!$F:$F,'Tabela Projeção'!$K:$K,1,'Tabela Projeção'!$AB:$AB,$A73,'Tabela Projeção'!$C:$C,"&lt;="&amp;U$66,'Tabela Projeção'!$C:$C,"&gt;"&amp;T$66)</f>
        <v>0</v>
      </c>
      <c r="V73" s="66">
        <f>SUMIFS('Tabela Projeção'!$F:$F,'Tabela Projeção'!$K:$K,1,'Tabela Projeção'!$AB:$AB,$A73,'Tabela Projeção'!$C:$C,"&lt;="&amp;V$66,'Tabela Projeção'!$C:$C,"&gt;"&amp;U$66)</f>
        <v>0</v>
      </c>
      <c r="W73" s="66">
        <f>SUMIFS('Tabela Projeção'!$F:$F,'Tabela Projeção'!$K:$K,1,'Tabela Projeção'!$AB:$AB,$A73,'Tabela Projeção'!$C:$C,"&lt;="&amp;W$66,'Tabela Projeção'!$C:$C,"&gt;"&amp;V$66)</f>
        <v>0</v>
      </c>
      <c r="X73" s="66">
        <f>SUMIFS('Tabela Projeção'!$F:$F,'Tabela Projeção'!$K:$K,1,'Tabela Projeção'!$AB:$AB,$A73,'Tabela Projeção'!$C:$C,"&lt;="&amp;X$66,'Tabela Projeção'!$C:$C,"&gt;"&amp;W$66)</f>
        <v>0</v>
      </c>
      <c r="Y73" s="66">
        <f>SUMIFS('Tabela Projeção'!$F:$F,'Tabela Projeção'!$K:$K,1,'Tabela Projeção'!$AB:$AB,$A73,'Tabela Projeção'!$C:$C,"&lt;="&amp;Y$66,'Tabela Projeção'!$C:$C,"&gt;"&amp;X$66)</f>
        <v>0</v>
      </c>
      <c r="Z73" s="66">
        <f>SUMIFS('Tabela Projeção'!$F:$F,'Tabela Projeção'!$K:$K,1,'Tabela Projeção'!$AB:$AB,$A73,'Tabela Projeção'!$C:$C,"&lt;="&amp;Z$66,'Tabela Projeção'!$C:$C,"&gt;"&amp;Y$66)</f>
        <v>0</v>
      </c>
      <c r="AA73" s="66">
        <f>SUMIFS('Tabela Projeção'!$F:$F,'Tabela Projeção'!$K:$K,1,'Tabela Projeção'!$AB:$AB,$A73,'Tabela Projeção'!$C:$C,"&lt;="&amp;AA$66,'Tabela Projeção'!$C:$C,"&gt;"&amp;Z$66)</f>
        <v>0</v>
      </c>
      <c r="AB73" s="66">
        <f>SUMIFS('Tabela Projeção'!$F:$F,'Tabela Projeção'!$K:$K,1,'Tabela Projeção'!$AB:$AB,$A73,'Tabela Projeção'!$C:$C,"&lt;="&amp;AB$66,'Tabela Projeção'!$C:$C,"&gt;"&amp;AA$66)</f>
        <v>0</v>
      </c>
      <c r="AC73" s="66">
        <f>SUMIFS('Tabela Projeção'!$F:$F,'Tabela Projeção'!$K:$K,1,'Tabela Projeção'!$AB:$AB,$A73,'Tabela Projeção'!$C:$C,"&lt;="&amp;AC$66,'Tabela Projeção'!$C:$C,"&gt;"&amp;AB$66)</f>
        <v>0</v>
      </c>
      <c r="AD73" s="66">
        <f>SUMIFS('Tabela Projeção'!$F:$F,'Tabela Projeção'!$K:$K,1,'Tabela Projeção'!$AB:$AB,$A73,'Tabela Projeção'!$C:$C,"&lt;="&amp;AD$66,'Tabela Projeção'!$C:$C,"&gt;"&amp;AC$66)</f>
        <v>0</v>
      </c>
      <c r="AE73" s="66">
        <f>SUMIFS('Tabela Projeção'!$F:$F,'Tabela Projeção'!$K:$K,1,'Tabela Projeção'!$AB:$AB,$A73,'Tabela Projeção'!$C:$C,"&lt;="&amp;AE$66,'Tabela Projeção'!$C:$C,"&gt;"&amp;AD$66)</f>
        <v>0</v>
      </c>
    </row>
    <row r="74" spans="1:31" ht="15.75" customHeight="1" x14ac:dyDescent="0.2">
      <c r="A74" s="65" t="s">
        <v>16</v>
      </c>
      <c r="B74" s="70" t="s">
        <v>43</v>
      </c>
      <c r="C74" s="66">
        <f>SUMIFS('Tabela Projeção'!$F:$F,'Tabela Projeção'!$K:$K,1,'Tabela Projeção'!$AB:$AB,$A74,'Tabela Projeção'!$C:$C,"&lt;="&amp;C$66,'Tabela Projeção'!$C:$C,"&gt;"&amp;B$66)</f>
        <v>0</v>
      </c>
      <c r="D74" s="66">
        <f>SUMIFS('Tabela Projeção'!$F:$F,'Tabela Projeção'!$K:$K,1,'Tabela Projeção'!$AB:$AB,$A74,'Tabela Projeção'!$C:$C,"&lt;="&amp;D$66,'Tabela Projeção'!$C:$C,"&gt;"&amp;C$66)</f>
        <v>0</v>
      </c>
      <c r="E74" s="66">
        <f>SUMIFS('Tabela Projeção'!$F:$F,'Tabela Projeção'!$K:$K,1,'Tabela Projeção'!$AB:$AB,$A74,'Tabela Projeção'!$C:$C,"&lt;="&amp;E$66,'Tabela Projeção'!$C:$C,"&gt;"&amp;D$66)</f>
        <v>0</v>
      </c>
      <c r="F74" s="66">
        <f>SUMIFS('Tabela Projeção'!$F:$F,'Tabela Projeção'!$K:$K,1,'Tabela Projeção'!$AB:$AB,$A74,'Tabela Projeção'!$C:$C,"&lt;="&amp;F$66,'Tabela Projeção'!$C:$C,"&gt;"&amp;E$66)</f>
        <v>-1500</v>
      </c>
      <c r="G74" s="66">
        <f>SUMIFS('Tabela Projeção'!$F:$F,'Tabela Projeção'!$K:$K,1,'Tabela Projeção'!$AB:$AB,$A74,'Tabela Projeção'!$C:$C,"&lt;="&amp;G$66,'Tabela Projeção'!$C:$C,"&gt;"&amp;F$66)</f>
        <v>-1700</v>
      </c>
      <c r="H74" s="66">
        <f>SUMIFS('Tabela Projeção'!$F:$F,'Tabela Projeção'!$K:$K,1,'Tabela Projeção'!$AB:$AB,$A74,'Tabela Projeção'!$C:$C,"&lt;="&amp;H$66,'Tabela Projeção'!$C:$C,"&gt;"&amp;G$66)</f>
        <v>-1700</v>
      </c>
      <c r="I74" s="66">
        <f>SUMIFS('Tabela Projeção'!$F:$F,'Tabela Projeção'!$K:$K,1,'Tabela Projeção'!$AB:$AB,$A74,'Tabela Projeção'!$C:$C,"&lt;="&amp;I$66,'Tabela Projeção'!$C:$C,"&gt;"&amp;H$66)</f>
        <v>-1700</v>
      </c>
      <c r="J74" s="66">
        <f>SUMIFS('Tabela Projeção'!$F:$F,'Tabela Projeção'!$K:$K,1,'Tabela Projeção'!$AB:$AB,$A74,'Tabela Projeção'!$C:$C,"&lt;="&amp;J$66,'Tabela Projeção'!$C:$C,"&gt;"&amp;I$66)</f>
        <v>-1700</v>
      </c>
      <c r="K74" s="66">
        <f>SUMIFS('Tabela Projeção'!$F:$F,'Tabela Projeção'!$K:$K,1,'Tabela Projeção'!$AB:$AB,$A74,'Tabela Projeção'!$C:$C,"&lt;="&amp;K$66,'Tabela Projeção'!$C:$C,"&gt;"&amp;J$66)</f>
        <v>-1849.7</v>
      </c>
      <c r="L74" s="66">
        <f>SUMIFS('Tabela Projeção'!$F:$F,'Tabela Projeção'!$K:$K,1,'Tabela Projeção'!$AB:$AB,$A74,'Tabela Projeção'!$C:$C,"&lt;="&amp;L$66,'Tabela Projeção'!$C:$C,"&gt;"&amp;K$66)</f>
        <v>-4700</v>
      </c>
      <c r="M74" s="66">
        <f>SUMIFS('Tabela Projeção'!$F:$F,'Tabela Projeção'!$K:$K,1,'Tabela Projeção'!$AB:$AB,$A74,'Tabela Projeção'!$C:$C,"&lt;="&amp;M$66,'Tabela Projeção'!$C:$C,"&gt;"&amp;L$66)</f>
        <v>-4200</v>
      </c>
      <c r="N74" s="66">
        <f>SUMIFS('Tabela Projeção'!$F:$F,'Tabela Projeção'!$K:$K,1,'Tabela Projeção'!$AB:$AB,$A74,'Tabela Projeção'!$C:$C,"&lt;="&amp;N$66,'Tabela Projeção'!$C:$C,"&gt;"&amp;M$66)</f>
        <v>-5900</v>
      </c>
      <c r="O74" s="66">
        <f>SUMIFS('Tabela Projeção'!$F:$F,'Tabela Projeção'!$K:$K,1,'Tabela Projeção'!$AB:$AB,$A74,'Tabela Projeção'!$C:$C,"&lt;="&amp;O$66,'Tabela Projeção'!$C:$C,"&gt;"&amp;N$66)</f>
        <v>-1700</v>
      </c>
      <c r="P74" s="66">
        <f>SUMIFS('Tabela Projeção'!$F:$F,'Tabela Projeção'!$K:$K,1,'Tabela Projeção'!$AB:$AB,$A74,'Tabela Projeção'!$C:$C,"&lt;="&amp;P$66,'Tabela Projeção'!$C:$C,"&gt;"&amp;O$66)</f>
        <v>-1700</v>
      </c>
      <c r="Q74" s="66">
        <f>SUMIFS('Tabela Projeção'!$F:$F,'Tabela Projeção'!$K:$K,1,'Tabela Projeção'!$AB:$AB,$A74,'Tabela Projeção'!$C:$C,"&lt;="&amp;Q$66,'Tabela Projeção'!$C:$C,"&gt;"&amp;P$66)</f>
        <v>-1700</v>
      </c>
      <c r="R74" s="66">
        <f>SUMIFS('Tabela Projeção'!$F:$F,'Tabela Projeção'!$K:$K,1,'Tabela Projeção'!$AB:$AB,$A74,'Tabela Projeção'!$C:$C,"&lt;="&amp;R$66,'Tabela Projeção'!$C:$C,"&gt;"&amp;Q$66)</f>
        <v>-1953</v>
      </c>
      <c r="S74" s="66">
        <f>SUMIFS('Tabela Projeção'!$F:$F,'Tabela Projeção'!$K:$K,1,'Tabela Projeção'!$AB:$AB,$A74,'Tabela Projeção'!$C:$C,"&lt;="&amp;S$66,'Tabela Projeção'!$C:$C,"&gt;"&amp;R$66)</f>
        <v>-1700</v>
      </c>
      <c r="T74" s="66">
        <f>SUMIFS('Tabela Projeção'!$F:$F,'Tabela Projeção'!$K:$K,1,'Tabela Projeção'!$AB:$AB,$A74,'Tabela Projeção'!$C:$C,"&lt;="&amp;T$66,'Tabela Projeção'!$C:$C,"&gt;"&amp;S$66)</f>
        <v>0</v>
      </c>
      <c r="U74" s="66">
        <f>SUMIFS('Tabela Projeção'!$F:$F,'Tabela Projeção'!$K:$K,1,'Tabela Projeção'!$AB:$AB,$A74,'Tabela Projeção'!$C:$C,"&lt;="&amp;U$66,'Tabela Projeção'!$C:$C,"&gt;"&amp;T$66)</f>
        <v>0</v>
      </c>
      <c r="V74" s="66">
        <f>SUMIFS('Tabela Projeção'!$F:$F,'Tabela Projeção'!$K:$K,1,'Tabela Projeção'!$AB:$AB,$A74,'Tabela Projeção'!$C:$C,"&lt;="&amp;V$66,'Tabela Projeção'!$C:$C,"&gt;"&amp;U$66)</f>
        <v>0</v>
      </c>
      <c r="W74" s="66">
        <f>SUMIFS('Tabela Projeção'!$F:$F,'Tabela Projeção'!$K:$K,1,'Tabela Projeção'!$AB:$AB,$A74,'Tabela Projeção'!$C:$C,"&lt;="&amp;W$66,'Tabela Projeção'!$C:$C,"&gt;"&amp;V$66)</f>
        <v>0</v>
      </c>
      <c r="X74" s="66">
        <f>SUMIFS('Tabela Projeção'!$F:$F,'Tabela Projeção'!$K:$K,1,'Tabela Projeção'!$AB:$AB,$A74,'Tabela Projeção'!$C:$C,"&lt;="&amp;X$66,'Tabela Projeção'!$C:$C,"&gt;"&amp;W$66)</f>
        <v>0</v>
      </c>
      <c r="Y74" s="66">
        <f>SUMIFS('Tabela Projeção'!$F:$F,'Tabela Projeção'!$K:$K,1,'Tabela Projeção'!$AB:$AB,$A74,'Tabela Projeção'!$C:$C,"&lt;="&amp;Y$66,'Tabela Projeção'!$C:$C,"&gt;"&amp;X$66)</f>
        <v>0</v>
      </c>
      <c r="Z74" s="66">
        <f>SUMIFS('Tabela Projeção'!$F:$F,'Tabela Projeção'!$K:$K,1,'Tabela Projeção'!$AB:$AB,$A74,'Tabela Projeção'!$C:$C,"&lt;="&amp;Z$66,'Tabela Projeção'!$C:$C,"&gt;"&amp;Y$66)</f>
        <v>0</v>
      </c>
      <c r="AA74" s="66">
        <f>SUMIFS('Tabela Projeção'!$F:$F,'Tabela Projeção'!$K:$K,1,'Tabela Projeção'!$AB:$AB,$A74,'Tabela Projeção'!$C:$C,"&lt;="&amp;AA$66,'Tabela Projeção'!$C:$C,"&gt;"&amp;Z$66)</f>
        <v>0</v>
      </c>
      <c r="AB74" s="66">
        <f>SUMIFS('Tabela Projeção'!$F:$F,'Tabela Projeção'!$K:$K,1,'Tabela Projeção'!$AB:$AB,$A74,'Tabela Projeção'!$C:$C,"&lt;="&amp;AB$66,'Tabela Projeção'!$C:$C,"&gt;"&amp;AA$66)</f>
        <v>0</v>
      </c>
      <c r="AC74" s="66">
        <f>SUMIFS('Tabela Projeção'!$F:$F,'Tabela Projeção'!$K:$K,1,'Tabela Projeção'!$AB:$AB,$A74,'Tabela Projeção'!$C:$C,"&lt;="&amp;AC$66,'Tabela Projeção'!$C:$C,"&gt;"&amp;AB$66)</f>
        <v>0</v>
      </c>
      <c r="AD74" s="66">
        <f>SUMIFS('Tabela Projeção'!$F:$F,'Tabela Projeção'!$K:$K,1,'Tabela Projeção'!$AB:$AB,$A74,'Tabela Projeção'!$C:$C,"&lt;="&amp;AD$66,'Tabela Projeção'!$C:$C,"&gt;"&amp;AC$66)</f>
        <v>0</v>
      </c>
      <c r="AE74" s="66">
        <f>SUMIFS('Tabela Projeção'!$F:$F,'Tabela Projeção'!$K:$K,1,'Tabela Projeção'!$AB:$AB,$A74,'Tabela Projeção'!$C:$C,"&lt;="&amp;AE$66,'Tabela Projeção'!$C:$C,"&gt;"&amp;AD$66)</f>
        <v>0</v>
      </c>
    </row>
    <row r="75" spans="1:31" ht="15.75" customHeight="1" x14ac:dyDescent="0.2">
      <c r="A75" s="65" t="s">
        <v>18</v>
      </c>
      <c r="B75" s="70" t="s">
        <v>43</v>
      </c>
      <c r="C75" s="66">
        <f>SUMIFS('Tabela Projeção'!$F:$F,'Tabela Projeção'!$K:$K,1,'Tabela Projeção'!$AB:$AB,$A75,'Tabela Projeção'!$C:$C,"&lt;="&amp;C$66,'Tabela Projeção'!$C:$C,"&gt;"&amp;B$66)</f>
        <v>0</v>
      </c>
      <c r="D75" s="66">
        <f>SUMIFS('Tabela Projeção'!$F:$F,'Tabela Projeção'!$K:$K,1,'Tabela Projeção'!$AB:$AB,$A75,'Tabela Projeção'!$C:$C,"&lt;="&amp;D$66,'Tabela Projeção'!$C:$C,"&gt;"&amp;C$66)</f>
        <v>8.0863910108838727E-2</v>
      </c>
      <c r="E75" s="66">
        <f>SUMIFS('Tabela Projeção'!$F:$F,'Tabela Projeção'!$K:$K,1,'Tabela Projeção'!$AB:$AB,$A75,'Tabela Projeção'!$C:$C,"&lt;="&amp;E$66,'Tabela Projeção'!$C:$C,"&gt;"&amp;D$66)</f>
        <v>-3.7422616872989911</v>
      </c>
      <c r="F75" s="66">
        <f>SUMIFS('Tabela Projeção'!$F:$F,'Tabela Projeção'!$K:$K,1,'Tabela Projeção'!$AB:$AB,$A75,'Tabela Projeção'!$C:$C,"&lt;="&amp;F$66,'Tabela Projeção'!$C:$C,"&gt;"&amp;E$66)</f>
        <v>-2.2349573623237609</v>
      </c>
      <c r="G75" s="66">
        <f>SUMIFS('Tabela Projeção'!$F:$F,'Tabela Projeção'!$K:$K,1,'Tabela Projeção'!$AB:$AB,$A75,'Tabela Projeção'!$C:$C,"&lt;="&amp;G$66,'Tabela Projeção'!$C:$C,"&gt;"&amp;F$66)</f>
        <v>-3.4938455417272669</v>
      </c>
      <c r="H75" s="66">
        <f>SUMIFS('Tabela Projeção'!$F:$F,'Tabela Projeção'!$K:$K,1,'Tabela Projeção'!$AB:$AB,$A75,'Tabela Projeção'!$C:$C,"&lt;="&amp;H$66,'Tabela Projeção'!$C:$C,"&gt;"&amp;G$66)</f>
        <v>-0.22307106163854512</v>
      </c>
      <c r="I75" s="66">
        <f>SUMIFS('Tabela Projeção'!$F:$F,'Tabela Projeção'!$K:$K,1,'Tabela Projeção'!$AB:$AB,$A75,'Tabela Projeção'!$C:$C,"&lt;="&amp;I$66,'Tabela Projeção'!$C:$C,"&gt;"&amp;H$66)</f>
        <v>-0.20675957121897617</v>
      </c>
      <c r="J75" s="66">
        <f>SUMIFS('Tabela Projeção'!$F:$F,'Tabela Projeção'!$K:$K,1,'Tabela Projeção'!$AB:$AB,$A75,'Tabela Projeção'!$C:$C,"&lt;="&amp;J$66,'Tabela Projeção'!$C:$C,"&gt;"&amp;I$66)</f>
        <v>-0.18188933597091347</v>
      </c>
      <c r="K75" s="66">
        <f>SUMIFS('Tabela Projeção'!$F:$F,'Tabela Projeção'!$K:$K,1,'Tabela Projeção'!$AB:$AB,$A75,'Tabela Projeção'!$C:$C,"&lt;="&amp;K$66,'Tabela Projeção'!$C:$C,"&gt;"&amp;J$66)</f>
        <v>-4.371374687966012E-2</v>
      </c>
      <c r="L75" s="66">
        <f>SUMIFS('Tabela Projeção'!$F:$F,'Tabela Projeção'!$K:$K,1,'Tabela Projeção'!$AB:$AB,$A75,'Tabela Projeção'!$C:$C,"&lt;="&amp;L$66,'Tabela Projeção'!$C:$C,"&gt;"&amp;K$66)</f>
        <v>3.7735514480171664</v>
      </c>
      <c r="M75" s="66">
        <f>SUMIFS('Tabela Projeção'!$F:$F,'Tabela Projeção'!$K:$K,1,'Tabela Projeção'!$AB:$AB,$A75,'Tabela Projeção'!$C:$C,"&lt;="&amp;M$66,'Tabela Projeção'!$C:$C,"&gt;"&amp;L$66)</f>
        <v>-667.4280294804239</v>
      </c>
      <c r="N75" s="66">
        <f>SUMIFS('Tabela Projeção'!$F:$F,'Tabela Projeção'!$K:$K,1,'Tabela Projeção'!$AB:$AB,$A75,'Tabela Projeção'!$C:$C,"&lt;="&amp;N$66,'Tabela Projeção'!$C:$C,"&gt;"&amp;M$66)</f>
        <v>-1.0226098554641425</v>
      </c>
      <c r="O75" s="66">
        <f>SUMIFS('Tabela Projeção'!$F:$F,'Tabela Projeção'!$K:$K,1,'Tabela Projeção'!$AB:$AB,$A75,'Tabela Projeção'!$C:$C,"&lt;="&amp;O$66,'Tabela Projeção'!$C:$C,"&gt;"&amp;N$66)</f>
        <v>-6.9680208161177193</v>
      </c>
      <c r="P75" s="66">
        <f>SUMIFS('Tabela Projeção'!$F:$F,'Tabela Projeção'!$K:$K,1,'Tabela Projeção'!$AB:$AB,$A75,'Tabela Projeção'!$C:$C,"&lt;="&amp;P$66,'Tabela Projeção'!$C:$C,"&gt;"&amp;O$66)</f>
        <v>-122.56181672942579</v>
      </c>
      <c r="Q75" s="66">
        <f>SUMIFS('Tabela Projeção'!$F:$F,'Tabela Projeção'!$K:$K,1,'Tabela Projeção'!$AB:$AB,$A75,'Tabela Projeção'!$C:$C,"&lt;="&amp;Q$66,'Tabela Projeção'!$C:$C,"&gt;"&amp;P$66)</f>
        <v>-21.935963559656638</v>
      </c>
      <c r="R75" s="66">
        <f>SUMIFS('Tabela Projeção'!$F:$F,'Tabela Projeção'!$K:$K,1,'Tabela Projeção'!$AB:$AB,$A75,'Tabela Projeção'!$C:$C,"&lt;="&amp;R$66,'Tabela Projeção'!$C:$C,"&gt;"&amp;Q$66)</f>
        <v>-229.26652043697862</v>
      </c>
      <c r="S75" s="66">
        <f>SUMIFS('Tabela Projeção'!$F:$F,'Tabela Projeção'!$K:$K,1,'Tabela Projeção'!$AB:$AB,$A75,'Tabela Projeção'!$C:$C,"&lt;="&amp;S$66,'Tabela Projeção'!$C:$C,"&gt;"&amp;R$66)</f>
        <v>-3.1509389809398733</v>
      </c>
      <c r="T75" s="66">
        <f>SUMIFS('Tabela Projeção'!$F:$F,'Tabela Projeção'!$K:$K,1,'Tabela Projeção'!$AB:$AB,$A75,'Tabela Projeção'!$C:$C,"&lt;="&amp;T$66,'Tabela Projeção'!$C:$C,"&gt;"&amp;S$66)</f>
        <v>0</v>
      </c>
      <c r="U75" s="66">
        <f>SUMIFS('Tabela Projeção'!$F:$F,'Tabela Projeção'!$K:$K,1,'Tabela Projeção'!$AB:$AB,$A75,'Tabela Projeção'!$C:$C,"&lt;="&amp;U$66,'Tabela Projeção'!$C:$C,"&gt;"&amp;T$66)</f>
        <v>0</v>
      </c>
      <c r="V75" s="66">
        <f>SUMIFS('Tabela Projeção'!$F:$F,'Tabela Projeção'!$K:$K,1,'Tabela Projeção'!$AB:$AB,$A75,'Tabela Projeção'!$C:$C,"&lt;="&amp;V$66,'Tabela Projeção'!$C:$C,"&gt;"&amp;U$66)</f>
        <v>0</v>
      </c>
      <c r="W75" s="66">
        <f>SUMIFS('Tabela Projeção'!$F:$F,'Tabela Projeção'!$K:$K,1,'Tabela Projeção'!$AB:$AB,$A75,'Tabela Projeção'!$C:$C,"&lt;="&amp;W$66,'Tabela Projeção'!$C:$C,"&gt;"&amp;V$66)</f>
        <v>0</v>
      </c>
      <c r="X75" s="66">
        <f>SUMIFS('Tabela Projeção'!$F:$F,'Tabela Projeção'!$K:$K,1,'Tabela Projeção'!$AB:$AB,$A75,'Tabela Projeção'!$C:$C,"&lt;="&amp;X$66,'Tabela Projeção'!$C:$C,"&gt;"&amp;W$66)</f>
        <v>0</v>
      </c>
      <c r="Y75" s="66">
        <f>SUMIFS('Tabela Projeção'!$F:$F,'Tabela Projeção'!$K:$K,1,'Tabela Projeção'!$AB:$AB,$A75,'Tabela Projeção'!$C:$C,"&lt;="&amp;Y$66,'Tabela Projeção'!$C:$C,"&gt;"&amp;X$66)</f>
        <v>0</v>
      </c>
      <c r="Z75" s="66">
        <f>SUMIFS('Tabela Projeção'!$F:$F,'Tabela Projeção'!$K:$K,1,'Tabela Projeção'!$AB:$AB,$A75,'Tabela Projeção'!$C:$C,"&lt;="&amp;Z$66,'Tabela Projeção'!$C:$C,"&gt;"&amp;Y$66)</f>
        <v>0</v>
      </c>
      <c r="AA75" s="66">
        <f>SUMIFS('Tabela Projeção'!$F:$F,'Tabela Projeção'!$K:$K,1,'Tabela Projeção'!$AB:$AB,$A75,'Tabela Projeção'!$C:$C,"&lt;="&amp;AA$66,'Tabela Projeção'!$C:$C,"&gt;"&amp;Z$66)</f>
        <v>0</v>
      </c>
      <c r="AB75" s="66">
        <f>SUMIFS('Tabela Projeção'!$F:$F,'Tabela Projeção'!$K:$K,1,'Tabela Projeção'!$AB:$AB,$A75,'Tabela Projeção'!$C:$C,"&lt;="&amp;AB$66,'Tabela Projeção'!$C:$C,"&gt;"&amp;AA$66)</f>
        <v>0</v>
      </c>
      <c r="AC75" s="66">
        <f>SUMIFS('Tabela Projeção'!$F:$F,'Tabela Projeção'!$K:$K,1,'Tabela Projeção'!$AB:$AB,$A75,'Tabela Projeção'!$C:$C,"&lt;="&amp;AC$66,'Tabela Projeção'!$C:$C,"&gt;"&amp;AB$66)</f>
        <v>0</v>
      </c>
      <c r="AD75" s="66">
        <f>SUMIFS('Tabela Projeção'!$F:$F,'Tabela Projeção'!$K:$K,1,'Tabela Projeção'!$AB:$AB,$A75,'Tabela Projeção'!$C:$C,"&lt;="&amp;AD$66,'Tabela Projeção'!$C:$C,"&gt;"&amp;AC$66)</f>
        <v>0</v>
      </c>
      <c r="AE75" s="66">
        <f>SUMIFS('Tabela Projeção'!$F:$F,'Tabela Projeção'!$K:$K,1,'Tabela Projeção'!$AB:$AB,$A75,'Tabela Projeção'!$C:$C,"&lt;="&amp;AE$66,'Tabela Projeção'!$C:$C,"&gt;"&amp;AD$66)</f>
        <v>0</v>
      </c>
    </row>
    <row r="76" spans="1:31" ht="15.75" customHeight="1" x14ac:dyDescent="0.2">
      <c r="A76" s="65" t="s">
        <v>23</v>
      </c>
      <c r="B76" s="70" t="s">
        <v>43</v>
      </c>
      <c r="C76" s="66">
        <f>SUMIFS('Tabela Projeção'!$F:$F,'Tabela Projeção'!$K:$K,1,'Tabela Projeção'!$AB:$AB,$A76,'Tabela Projeção'!$C:$C,"&lt;="&amp;C$66,'Tabela Projeção'!$C:$C,"&gt;"&amp;B$66)</f>
        <v>0</v>
      </c>
      <c r="D76" s="66">
        <f>SUMIFS('Tabela Projeção'!$F:$F,'Tabela Projeção'!$K:$K,1,'Tabela Projeção'!$AB:$AB,$A76,'Tabela Projeção'!$C:$C,"&lt;="&amp;D$66,'Tabela Projeção'!$C:$C,"&gt;"&amp;C$66)</f>
        <v>-3000</v>
      </c>
      <c r="E76" s="66">
        <f>SUMIFS('Tabela Projeção'!$F:$F,'Tabela Projeção'!$K:$K,1,'Tabela Projeção'!$AB:$AB,$A76,'Tabela Projeção'!$C:$C,"&lt;="&amp;E$66,'Tabela Projeção'!$C:$C,"&gt;"&amp;D$66)</f>
        <v>-3000</v>
      </c>
      <c r="F76" s="66">
        <f>SUMIFS('Tabela Projeção'!$F:$F,'Tabela Projeção'!$K:$K,1,'Tabela Projeção'!$AB:$AB,$A76,'Tabela Projeção'!$C:$C,"&lt;="&amp;F$66,'Tabela Projeção'!$C:$C,"&gt;"&amp;E$66)</f>
        <v>-3000</v>
      </c>
      <c r="G76" s="66">
        <f>SUMIFS('Tabela Projeção'!$F:$F,'Tabela Projeção'!$K:$K,1,'Tabela Projeção'!$AB:$AB,$A76,'Tabela Projeção'!$C:$C,"&lt;="&amp;G$66,'Tabela Projeção'!$C:$C,"&gt;"&amp;F$66)</f>
        <v>-7510.19</v>
      </c>
      <c r="H76" s="66">
        <f>SUMIFS('Tabela Projeção'!$F:$F,'Tabela Projeção'!$K:$K,1,'Tabela Projeção'!$AB:$AB,$A76,'Tabela Projeção'!$C:$C,"&lt;="&amp;H$66,'Tabela Projeção'!$C:$C,"&gt;"&amp;G$66)</f>
        <v>-559.57968558130619</v>
      </c>
      <c r="I76" s="66">
        <f>SUMIFS('Tabela Projeção'!$F:$F,'Tabela Projeção'!$K:$K,1,'Tabela Projeção'!$AB:$AB,$A76,'Tabela Projeção'!$C:$C,"&lt;="&amp;I$66,'Tabela Projeção'!$C:$C,"&gt;"&amp;H$66)</f>
        <v>-3788.64</v>
      </c>
      <c r="J76" s="66">
        <f>SUMIFS('Tabela Projeção'!$F:$F,'Tabela Projeção'!$K:$K,1,'Tabela Projeção'!$AB:$AB,$A76,'Tabela Projeção'!$C:$C,"&lt;="&amp;J$66,'Tabela Projeção'!$C:$C,"&gt;"&amp;I$66)</f>
        <v>-4070.89</v>
      </c>
      <c r="K76" s="66">
        <f>SUMIFS('Tabela Projeção'!$F:$F,'Tabela Projeção'!$K:$K,1,'Tabela Projeção'!$AB:$AB,$A76,'Tabela Projeção'!$C:$C,"&lt;="&amp;K$66,'Tabela Projeção'!$C:$C,"&gt;"&amp;J$66)</f>
        <v>-3547.94</v>
      </c>
      <c r="L76" s="66">
        <f>SUMIFS('Tabela Projeção'!$F:$F,'Tabela Projeção'!$K:$K,1,'Tabela Projeção'!$AB:$AB,$A76,'Tabela Projeção'!$C:$C,"&lt;="&amp;L$66,'Tabela Projeção'!$C:$C,"&gt;"&amp;K$66)</f>
        <v>0</v>
      </c>
      <c r="M76" s="66">
        <f>SUMIFS('Tabela Projeção'!$F:$F,'Tabela Projeção'!$K:$K,1,'Tabela Projeção'!$AB:$AB,$A76,'Tabela Projeção'!$C:$C,"&lt;="&amp;M$66,'Tabela Projeção'!$C:$C,"&gt;"&amp;L$66)</f>
        <v>-3037.5203196934222</v>
      </c>
      <c r="N76" s="66">
        <f>SUMIFS('Tabela Projeção'!$F:$F,'Tabela Projeção'!$K:$K,1,'Tabela Projeção'!$AB:$AB,$A76,'Tabela Projeção'!$C:$C,"&lt;="&amp;N$66,'Tabela Projeção'!$C:$C,"&gt;"&amp;M$66)</f>
        <v>-9415.619999999999</v>
      </c>
      <c r="O76" s="66">
        <f>SUMIFS('Tabela Projeção'!$F:$F,'Tabela Projeção'!$K:$K,1,'Tabela Projeção'!$AB:$AB,$A76,'Tabela Projeção'!$C:$C,"&lt;="&amp;O$66,'Tabela Projeção'!$C:$C,"&gt;"&amp;N$66)</f>
        <v>-4000</v>
      </c>
      <c r="P76" s="66">
        <f>SUMIFS('Tabela Projeção'!$F:$F,'Tabela Projeção'!$K:$K,1,'Tabela Projeção'!$AB:$AB,$A76,'Tabela Projeção'!$C:$C,"&lt;="&amp;P$66,'Tabela Projeção'!$C:$C,"&gt;"&amp;O$66)</f>
        <v>-4000</v>
      </c>
      <c r="Q76" s="66">
        <f>SUMIFS('Tabela Projeção'!$F:$F,'Tabela Projeção'!$K:$K,1,'Tabela Projeção'!$AB:$AB,$A76,'Tabela Projeção'!$C:$C,"&lt;="&amp;Q$66,'Tabela Projeção'!$C:$C,"&gt;"&amp;P$66)</f>
        <v>-4000</v>
      </c>
      <c r="R76" s="66">
        <f>SUMIFS('Tabela Projeção'!$F:$F,'Tabela Projeção'!$K:$K,1,'Tabela Projeção'!$AB:$AB,$A76,'Tabela Projeção'!$C:$C,"&lt;="&amp;R$66,'Tabela Projeção'!$C:$C,"&gt;"&amp;Q$66)</f>
        <v>-4485.93</v>
      </c>
      <c r="S76" s="66">
        <f>SUMIFS('Tabela Projeção'!$F:$F,'Tabela Projeção'!$K:$K,1,'Tabela Projeção'!$AB:$AB,$A76,'Tabela Projeção'!$C:$C,"&lt;="&amp;S$66,'Tabela Projeção'!$C:$C,"&gt;"&amp;R$66)</f>
        <v>0</v>
      </c>
      <c r="T76" s="66">
        <f>SUMIFS('Tabela Projeção'!$F:$F,'Tabela Projeção'!$K:$K,1,'Tabela Projeção'!$AB:$AB,$A76,'Tabela Projeção'!$C:$C,"&lt;="&amp;T$66,'Tabela Projeção'!$C:$C,"&gt;"&amp;S$66)</f>
        <v>0</v>
      </c>
      <c r="U76" s="66">
        <f>SUMIFS('Tabela Projeção'!$F:$F,'Tabela Projeção'!$K:$K,1,'Tabela Projeção'!$AB:$AB,$A76,'Tabela Projeção'!$C:$C,"&lt;="&amp;U$66,'Tabela Projeção'!$C:$C,"&gt;"&amp;T$66)</f>
        <v>0</v>
      </c>
      <c r="V76" s="66">
        <f>SUMIFS('Tabela Projeção'!$F:$F,'Tabela Projeção'!$K:$K,1,'Tabela Projeção'!$AB:$AB,$A76,'Tabela Projeção'!$C:$C,"&lt;="&amp;V$66,'Tabela Projeção'!$C:$C,"&gt;"&amp;U$66)</f>
        <v>0</v>
      </c>
      <c r="W76" s="66">
        <f>SUMIFS('Tabela Projeção'!$F:$F,'Tabela Projeção'!$K:$K,1,'Tabela Projeção'!$AB:$AB,$A76,'Tabela Projeção'!$C:$C,"&lt;="&amp;W$66,'Tabela Projeção'!$C:$C,"&gt;"&amp;V$66)</f>
        <v>0</v>
      </c>
      <c r="X76" s="66">
        <f>SUMIFS('Tabela Projeção'!$F:$F,'Tabela Projeção'!$K:$K,1,'Tabela Projeção'!$AB:$AB,$A76,'Tabela Projeção'!$C:$C,"&lt;="&amp;X$66,'Tabela Projeção'!$C:$C,"&gt;"&amp;W$66)</f>
        <v>0</v>
      </c>
      <c r="Y76" s="66">
        <f>SUMIFS('Tabela Projeção'!$F:$F,'Tabela Projeção'!$K:$K,1,'Tabela Projeção'!$AB:$AB,$A76,'Tabela Projeção'!$C:$C,"&lt;="&amp;Y$66,'Tabela Projeção'!$C:$C,"&gt;"&amp;X$66)</f>
        <v>0</v>
      </c>
      <c r="Z76" s="66">
        <f>SUMIFS('Tabela Projeção'!$F:$F,'Tabela Projeção'!$K:$K,1,'Tabela Projeção'!$AB:$AB,$A76,'Tabela Projeção'!$C:$C,"&lt;="&amp;Z$66,'Tabela Projeção'!$C:$C,"&gt;"&amp;Y$66)</f>
        <v>0</v>
      </c>
      <c r="AA76" s="66">
        <f>SUMIFS('Tabela Projeção'!$F:$F,'Tabela Projeção'!$K:$K,1,'Tabela Projeção'!$AB:$AB,$A76,'Tabela Projeção'!$C:$C,"&lt;="&amp;AA$66,'Tabela Projeção'!$C:$C,"&gt;"&amp;Z$66)</f>
        <v>0</v>
      </c>
      <c r="AB76" s="66">
        <f>SUMIFS('Tabela Projeção'!$F:$F,'Tabela Projeção'!$K:$K,1,'Tabela Projeção'!$AB:$AB,$A76,'Tabela Projeção'!$C:$C,"&lt;="&amp;AB$66,'Tabela Projeção'!$C:$C,"&gt;"&amp;AA$66)</f>
        <v>0</v>
      </c>
      <c r="AC76" s="66">
        <f>SUMIFS('Tabela Projeção'!$F:$F,'Tabela Projeção'!$K:$K,1,'Tabela Projeção'!$AB:$AB,$A76,'Tabela Projeção'!$C:$C,"&lt;="&amp;AC$66,'Tabela Projeção'!$C:$C,"&gt;"&amp;AB$66)</f>
        <v>0</v>
      </c>
      <c r="AD76" s="66">
        <f>SUMIFS('Tabela Projeção'!$F:$F,'Tabela Projeção'!$K:$K,1,'Tabela Projeção'!$AB:$AB,$A76,'Tabela Projeção'!$C:$C,"&lt;="&amp;AD$66,'Tabela Projeção'!$C:$C,"&gt;"&amp;AC$66)</f>
        <v>0</v>
      </c>
      <c r="AE76" s="66">
        <f>SUMIFS('Tabela Projeção'!$F:$F,'Tabela Projeção'!$K:$K,1,'Tabela Projeção'!$AB:$AB,$A76,'Tabela Projeção'!$C:$C,"&lt;="&amp;AE$66,'Tabela Projeção'!$C:$C,"&gt;"&amp;AD$66)</f>
        <v>0</v>
      </c>
    </row>
    <row r="77" spans="1:31" ht="15.75" customHeight="1" x14ac:dyDescent="0.2">
      <c r="A77" s="65" t="s">
        <v>15</v>
      </c>
      <c r="B77" s="70" t="s">
        <v>43</v>
      </c>
      <c r="C77" s="66">
        <f>SUMIFS('Tabela Projeção'!$F:$F,'Tabela Projeção'!$K:$K,1,'Tabela Projeção'!$AB:$AB,$A77,'Tabela Projeção'!$C:$C,"&lt;="&amp;C$66,'Tabela Projeção'!$C:$C,"&gt;"&amp;B$66)</f>
        <v>0</v>
      </c>
      <c r="D77" s="66">
        <f>SUMIFS('Tabela Projeção'!$F:$F,'Tabela Projeção'!$K:$K,1,'Tabela Projeção'!$AB:$AB,$A77,'Tabela Projeção'!$C:$C,"&lt;="&amp;D$66,'Tabela Projeção'!$C:$C,"&gt;"&amp;C$66)</f>
        <v>0</v>
      </c>
      <c r="E77" s="66">
        <f>SUMIFS('Tabela Projeção'!$F:$F,'Tabela Projeção'!$K:$K,1,'Tabela Projeção'!$AB:$AB,$A77,'Tabela Projeção'!$C:$C,"&lt;="&amp;E$66,'Tabela Projeção'!$C:$C,"&gt;"&amp;D$66)</f>
        <v>-984.49</v>
      </c>
      <c r="F77" s="66">
        <f>SUMIFS('Tabela Projeção'!$F:$F,'Tabela Projeção'!$K:$K,1,'Tabela Projeção'!$AB:$AB,$A77,'Tabela Projeção'!$C:$C,"&lt;="&amp;F$66,'Tabela Projeção'!$C:$C,"&gt;"&amp;E$66)</f>
        <v>-0.73166404761263482</v>
      </c>
      <c r="G77" s="66">
        <f>SUMIFS('Tabela Projeção'!$F:$F,'Tabela Projeção'!$K:$K,1,'Tabela Projeção'!$AB:$AB,$A77,'Tabela Projeção'!$C:$C,"&lt;="&amp;G$66,'Tabela Projeção'!$C:$C,"&gt;"&amp;F$66)</f>
        <v>-18290.68</v>
      </c>
      <c r="H77" s="66">
        <f>SUMIFS('Tabela Projeção'!$F:$F,'Tabela Projeção'!$K:$K,1,'Tabela Projeção'!$AB:$AB,$A77,'Tabela Projeção'!$C:$C,"&lt;="&amp;H$66,'Tabela Projeção'!$C:$C,"&gt;"&amp;G$66)</f>
        <v>0</v>
      </c>
      <c r="I77" s="66">
        <f>SUMIFS('Tabela Projeção'!$F:$F,'Tabela Projeção'!$K:$K,1,'Tabela Projeção'!$AB:$AB,$A77,'Tabela Projeção'!$C:$C,"&lt;="&amp;I$66,'Tabela Projeção'!$C:$C,"&gt;"&amp;H$66)</f>
        <v>-449.53</v>
      </c>
      <c r="J77" s="66">
        <f>SUMIFS('Tabela Projeção'!$F:$F,'Tabela Projeção'!$K:$K,1,'Tabela Projeção'!$AB:$AB,$A77,'Tabela Projeção'!$C:$C,"&lt;="&amp;J$66,'Tabela Projeção'!$C:$C,"&gt;"&amp;I$66)</f>
        <v>-8209.989999999998</v>
      </c>
      <c r="K77" s="66">
        <f>SUMIFS('Tabela Projeção'!$F:$F,'Tabela Projeção'!$K:$K,1,'Tabela Projeção'!$AB:$AB,$A77,'Tabela Projeção'!$C:$C,"&lt;="&amp;K$66,'Tabela Projeção'!$C:$C,"&gt;"&amp;J$66)</f>
        <v>-2769.56</v>
      </c>
      <c r="L77" s="66">
        <f>SUMIFS('Tabela Projeção'!$F:$F,'Tabela Projeção'!$K:$K,1,'Tabela Projeção'!$AB:$AB,$A77,'Tabela Projeção'!$C:$C,"&lt;="&amp;L$66,'Tabela Projeção'!$C:$C,"&gt;"&amp;K$66)</f>
        <v>-6309.7300000000005</v>
      </c>
      <c r="M77" s="66">
        <f>SUMIFS('Tabela Projeção'!$F:$F,'Tabela Projeção'!$K:$K,1,'Tabela Projeção'!$AB:$AB,$A77,'Tabela Projeção'!$C:$C,"&lt;="&amp;M$66,'Tabela Projeção'!$C:$C,"&gt;"&amp;L$66)</f>
        <v>-5572.0599999999986</v>
      </c>
      <c r="N77" s="66">
        <f>SUMIFS('Tabela Projeção'!$F:$F,'Tabela Projeção'!$K:$K,1,'Tabela Projeção'!$AB:$AB,$A77,'Tabela Projeção'!$C:$C,"&lt;="&amp;N$66,'Tabela Projeção'!$C:$C,"&gt;"&amp;M$66)</f>
        <v>-4144.47</v>
      </c>
      <c r="O77" s="66">
        <f>SUMIFS('Tabela Projeção'!$F:$F,'Tabela Projeção'!$K:$K,1,'Tabela Projeção'!$AB:$AB,$A77,'Tabela Projeção'!$C:$C,"&lt;="&amp;O$66,'Tabela Projeção'!$C:$C,"&gt;"&amp;N$66)</f>
        <v>-2288.71</v>
      </c>
      <c r="P77" s="66">
        <f>SUMIFS('Tabela Projeção'!$F:$F,'Tabela Projeção'!$K:$K,1,'Tabela Projeção'!$AB:$AB,$A77,'Tabela Projeção'!$C:$C,"&lt;="&amp;P$66,'Tabela Projeção'!$C:$C,"&gt;"&amp;O$66)</f>
        <v>-14.83</v>
      </c>
      <c r="Q77" s="66">
        <f>SUMIFS('Tabela Projeção'!$F:$F,'Tabela Projeção'!$K:$K,1,'Tabela Projeção'!$AB:$AB,$A77,'Tabela Projeção'!$C:$C,"&lt;="&amp;Q$66,'Tabela Projeção'!$C:$C,"&gt;"&amp;P$66)</f>
        <v>-4469.24</v>
      </c>
      <c r="R77" s="66">
        <f>SUMIFS('Tabela Projeção'!$F:$F,'Tabela Projeção'!$K:$K,1,'Tabela Projeção'!$AB:$AB,$A77,'Tabela Projeção'!$C:$C,"&lt;="&amp;R$66,'Tabela Projeção'!$C:$C,"&gt;"&amp;Q$66)</f>
        <v>-4871.21</v>
      </c>
      <c r="S77" s="66">
        <f>SUMIFS('Tabela Projeção'!$F:$F,'Tabela Projeção'!$K:$K,1,'Tabela Projeção'!$AB:$AB,$A77,'Tabela Projeção'!$C:$C,"&lt;="&amp;S$66,'Tabela Projeção'!$C:$C,"&gt;"&amp;R$66)</f>
        <v>-155.4</v>
      </c>
      <c r="T77" s="66">
        <f>SUMIFS('Tabela Projeção'!$F:$F,'Tabela Projeção'!$K:$K,1,'Tabela Projeção'!$AB:$AB,$A77,'Tabela Projeção'!$C:$C,"&lt;="&amp;T$66,'Tabela Projeção'!$C:$C,"&gt;"&amp;S$66)</f>
        <v>0</v>
      </c>
      <c r="U77" s="66">
        <f>SUMIFS('Tabela Projeção'!$F:$F,'Tabela Projeção'!$K:$K,1,'Tabela Projeção'!$AB:$AB,$A77,'Tabela Projeção'!$C:$C,"&lt;="&amp;U$66,'Tabela Projeção'!$C:$C,"&gt;"&amp;T$66)</f>
        <v>0</v>
      </c>
      <c r="V77" s="66">
        <f>SUMIFS('Tabela Projeção'!$F:$F,'Tabela Projeção'!$K:$K,1,'Tabela Projeção'!$AB:$AB,$A77,'Tabela Projeção'!$C:$C,"&lt;="&amp;V$66,'Tabela Projeção'!$C:$C,"&gt;"&amp;U$66)</f>
        <v>0</v>
      </c>
      <c r="W77" s="66">
        <f>SUMIFS('Tabela Projeção'!$F:$F,'Tabela Projeção'!$K:$K,1,'Tabela Projeção'!$AB:$AB,$A77,'Tabela Projeção'!$C:$C,"&lt;="&amp;W$66,'Tabela Projeção'!$C:$C,"&gt;"&amp;V$66)</f>
        <v>0</v>
      </c>
      <c r="X77" s="66">
        <f>SUMIFS('Tabela Projeção'!$F:$F,'Tabela Projeção'!$K:$K,1,'Tabela Projeção'!$AB:$AB,$A77,'Tabela Projeção'!$C:$C,"&lt;="&amp;X$66,'Tabela Projeção'!$C:$C,"&gt;"&amp;W$66)</f>
        <v>0</v>
      </c>
      <c r="Y77" s="66">
        <f>SUMIFS('Tabela Projeção'!$F:$F,'Tabela Projeção'!$K:$K,1,'Tabela Projeção'!$AB:$AB,$A77,'Tabela Projeção'!$C:$C,"&lt;="&amp;Y$66,'Tabela Projeção'!$C:$C,"&gt;"&amp;X$66)</f>
        <v>0</v>
      </c>
      <c r="Z77" s="66">
        <f>SUMIFS('Tabela Projeção'!$F:$F,'Tabela Projeção'!$K:$K,1,'Tabela Projeção'!$AB:$AB,$A77,'Tabela Projeção'!$C:$C,"&lt;="&amp;Z$66,'Tabela Projeção'!$C:$C,"&gt;"&amp;Y$66)</f>
        <v>0</v>
      </c>
      <c r="AA77" s="66">
        <f>SUMIFS('Tabela Projeção'!$F:$F,'Tabela Projeção'!$K:$K,1,'Tabela Projeção'!$AB:$AB,$A77,'Tabela Projeção'!$C:$C,"&lt;="&amp;AA$66,'Tabela Projeção'!$C:$C,"&gt;"&amp;Z$66)</f>
        <v>0</v>
      </c>
      <c r="AB77" s="66">
        <f>SUMIFS('Tabela Projeção'!$F:$F,'Tabela Projeção'!$K:$K,1,'Tabela Projeção'!$AB:$AB,$A77,'Tabela Projeção'!$C:$C,"&lt;="&amp;AB$66,'Tabela Projeção'!$C:$C,"&gt;"&amp;AA$66)</f>
        <v>0</v>
      </c>
      <c r="AC77" s="66">
        <f>SUMIFS('Tabela Projeção'!$F:$F,'Tabela Projeção'!$K:$K,1,'Tabela Projeção'!$AB:$AB,$A77,'Tabela Projeção'!$C:$C,"&lt;="&amp;AC$66,'Tabela Projeção'!$C:$C,"&gt;"&amp;AB$66)</f>
        <v>0</v>
      </c>
      <c r="AD77" s="66">
        <f>SUMIFS('Tabela Projeção'!$F:$F,'Tabela Projeção'!$K:$K,1,'Tabela Projeção'!$AB:$AB,$A77,'Tabela Projeção'!$C:$C,"&lt;="&amp;AD$66,'Tabela Projeção'!$C:$C,"&gt;"&amp;AC$66)</f>
        <v>0</v>
      </c>
      <c r="AE77" s="66">
        <f>SUMIFS('Tabela Projeção'!$F:$F,'Tabela Projeção'!$K:$K,1,'Tabela Projeção'!$AB:$AB,$A77,'Tabela Projeção'!$C:$C,"&lt;="&amp;AE$66,'Tabela Projeção'!$C:$C,"&gt;"&amp;AD$66)</f>
        <v>0</v>
      </c>
    </row>
    <row r="78" spans="1:31" ht="15.75" customHeight="1" x14ac:dyDescent="0.2">
      <c r="A78" s="65" t="s">
        <v>115</v>
      </c>
      <c r="B78" s="70" t="s">
        <v>43</v>
      </c>
      <c r="C78" s="66">
        <f>SUMIFS('Tabela Projeção'!$F:$F,'Tabela Projeção'!$K:$K,1,'Tabela Projeção'!$AB:$AB,$A78,'Tabela Projeção'!$C:$C,"&lt;="&amp;C$66,'Tabela Projeção'!$C:$C,"&gt;"&amp;B$66)</f>
        <v>0</v>
      </c>
      <c r="D78" s="66">
        <f>SUMIFS('Tabela Projeção'!$F:$F,'Tabela Projeção'!$K:$K,1,'Tabela Projeção'!$AB:$AB,$A78,'Tabela Projeção'!$C:$C,"&lt;="&amp;D$66,'Tabela Projeção'!$C:$C,"&gt;"&amp;C$66)</f>
        <v>0</v>
      </c>
      <c r="E78" s="66">
        <f>SUMIFS('Tabela Projeção'!$F:$F,'Tabela Projeção'!$K:$K,1,'Tabela Projeção'!$AB:$AB,$A78,'Tabela Projeção'!$C:$C,"&lt;="&amp;E$66,'Tabela Projeção'!$C:$C,"&gt;"&amp;D$66)</f>
        <v>0</v>
      </c>
      <c r="F78" s="66">
        <f>SUMIFS('Tabela Projeção'!$F:$F,'Tabela Projeção'!$K:$K,1,'Tabela Projeção'!$AB:$AB,$A78,'Tabela Projeção'!$C:$C,"&lt;="&amp;F$66,'Tabela Projeção'!$C:$C,"&gt;"&amp;E$66)</f>
        <v>0</v>
      </c>
      <c r="G78" s="66">
        <f>SUMIFS('Tabela Projeção'!$F:$F,'Tabela Projeção'!$K:$K,1,'Tabela Projeção'!$AB:$AB,$A78,'Tabela Projeção'!$C:$C,"&lt;="&amp;G$66,'Tabela Projeção'!$C:$C,"&gt;"&amp;F$66)</f>
        <v>0</v>
      </c>
      <c r="H78" s="66">
        <f>SUMIFS('Tabela Projeção'!$F:$F,'Tabela Projeção'!$K:$K,1,'Tabela Projeção'!$AB:$AB,$A78,'Tabela Projeção'!$C:$C,"&lt;="&amp;H$66,'Tabela Projeção'!$C:$C,"&gt;"&amp;G$66)</f>
        <v>0</v>
      </c>
      <c r="I78" s="66">
        <f>SUMIFS('Tabela Projeção'!$F:$F,'Tabela Projeção'!$K:$K,1,'Tabela Projeção'!$AB:$AB,$A78,'Tabela Projeção'!$C:$C,"&lt;="&amp;I$66,'Tabela Projeção'!$C:$C,"&gt;"&amp;H$66)</f>
        <v>0</v>
      </c>
      <c r="J78" s="66">
        <f>SUMIFS('Tabela Projeção'!$F:$F,'Tabela Projeção'!$K:$K,1,'Tabela Projeção'!$AB:$AB,$A78,'Tabela Projeção'!$C:$C,"&lt;="&amp;J$66,'Tabela Projeção'!$C:$C,"&gt;"&amp;I$66)</f>
        <v>0</v>
      </c>
      <c r="K78" s="66">
        <f>SUMIFS('Tabela Projeção'!$F:$F,'Tabela Projeção'!$K:$K,1,'Tabela Projeção'!$AB:$AB,$A78,'Tabela Projeção'!$C:$C,"&lt;="&amp;K$66,'Tabela Projeção'!$C:$C,"&gt;"&amp;J$66)</f>
        <v>0</v>
      </c>
      <c r="L78" s="66">
        <f>SUMIFS('Tabela Projeção'!$F:$F,'Tabela Projeção'!$K:$K,1,'Tabela Projeção'!$AB:$AB,$A78,'Tabela Projeção'!$C:$C,"&lt;="&amp;L$66,'Tabela Projeção'!$C:$C,"&gt;"&amp;K$66)</f>
        <v>0</v>
      </c>
      <c r="M78" s="66">
        <f>SUMIFS('Tabela Projeção'!$F:$F,'Tabela Projeção'!$K:$K,1,'Tabela Projeção'!$AB:$AB,$A78,'Tabela Projeção'!$C:$C,"&lt;="&amp;M$66,'Tabela Projeção'!$C:$C,"&gt;"&amp;L$66)</f>
        <v>0</v>
      </c>
      <c r="N78" s="66">
        <f>SUMIFS('Tabela Projeção'!$F:$F,'Tabela Projeção'!$K:$K,1,'Tabela Projeção'!$AB:$AB,$A78,'Tabela Projeção'!$C:$C,"&lt;="&amp;N$66,'Tabela Projeção'!$C:$C,"&gt;"&amp;M$66)</f>
        <v>0</v>
      </c>
      <c r="O78" s="66">
        <f>SUMIFS('Tabela Projeção'!$F:$F,'Tabela Projeção'!$K:$K,1,'Tabela Projeção'!$AB:$AB,$A78,'Tabela Projeção'!$C:$C,"&lt;="&amp;O$66,'Tabela Projeção'!$C:$C,"&gt;"&amp;N$66)</f>
        <v>0</v>
      </c>
      <c r="P78" s="66">
        <f>SUMIFS('Tabela Projeção'!$F:$F,'Tabela Projeção'!$K:$K,1,'Tabela Projeção'!$AB:$AB,$A78,'Tabela Projeção'!$C:$C,"&lt;="&amp;P$66,'Tabela Projeção'!$C:$C,"&gt;"&amp;O$66)</f>
        <v>0</v>
      </c>
      <c r="Q78" s="66">
        <f>SUMIFS('Tabela Projeção'!$F:$F,'Tabela Projeção'!$K:$K,1,'Tabela Projeção'!$AB:$AB,$A78,'Tabela Projeção'!$C:$C,"&lt;="&amp;Q$66,'Tabela Projeção'!$C:$C,"&gt;"&amp;P$66)</f>
        <v>0</v>
      </c>
      <c r="R78" s="66">
        <f>SUMIFS('Tabela Projeção'!$F:$F,'Tabela Projeção'!$K:$K,1,'Tabela Projeção'!$AB:$AB,$A78,'Tabela Projeção'!$C:$C,"&lt;="&amp;R$66,'Tabela Projeção'!$C:$C,"&gt;"&amp;Q$66)</f>
        <v>0</v>
      </c>
      <c r="S78" s="66">
        <f>SUMIFS('Tabela Projeção'!$F:$F,'Tabela Projeção'!$K:$K,1,'Tabela Projeção'!$AB:$AB,$A78,'Tabela Projeção'!$C:$C,"&lt;="&amp;S$66,'Tabela Projeção'!$C:$C,"&gt;"&amp;R$66)</f>
        <v>0</v>
      </c>
      <c r="T78" s="66">
        <f>SUMIFS('Tabela Projeção'!$F:$F,'Tabela Projeção'!$K:$K,1,'Tabela Projeção'!$AB:$AB,$A78,'Tabela Projeção'!$C:$C,"&lt;="&amp;T$66,'Tabela Projeção'!$C:$C,"&gt;"&amp;S$66)</f>
        <v>0</v>
      </c>
      <c r="U78" s="66">
        <f>SUMIFS('Tabela Projeção'!$F:$F,'Tabela Projeção'!$K:$K,1,'Tabela Projeção'!$AB:$AB,$A78,'Tabela Projeção'!$C:$C,"&lt;="&amp;U$66,'Tabela Projeção'!$C:$C,"&gt;"&amp;T$66)</f>
        <v>0</v>
      </c>
      <c r="V78" s="66">
        <f>SUMIFS('Tabela Projeção'!$F:$F,'Tabela Projeção'!$K:$K,1,'Tabela Projeção'!$AB:$AB,$A78,'Tabela Projeção'!$C:$C,"&lt;="&amp;V$66,'Tabela Projeção'!$C:$C,"&gt;"&amp;U$66)</f>
        <v>0</v>
      </c>
      <c r="W78" s="66">
        <f>SUMIFS('Tabela Projeção'!$F:$F,'Tabela Projeção'!$K:$K,1,'Tabela Projeção'!$AB:$AB,$A78,'Tabela Projeção'!$C:$C,"&lt;="&amp;W$66,'Tabela Projeção'!$C:$C,"&gt;"&amp;V$66)</f>
        <v>0</v>
      </c>
      <c r="X78" s="66">
        <f>SUMIFS('Tabela Projeção'!$F:$F,'Tabela Projeção'!$K:$K,1,'Tabela Projeção'!$AB:$AB,$A78,'Tabela Projeção'!$C:$C,"&lt;="&amp;X$66,'Tabela Projeção'!$C:$C,"&gt;"&amp;W$66)</f>
        <v>0</v>
      </c>
      <c r="Y78" s="66">
        <f>SUMIFS('Tabela Projeção'!$F:$F,'Tabela Projeção'!$K:$K,1,'Tabela Projeção'!$AB:$AB,$A78,'Tabela Projeção'!$C:$C,"&lt;="&amp;Y$66,'Tabela Projeção'!$C:$C,"&gt;"&amp;X$66)</f>
        <v>0</v>
      </c>
      <c r="Z78" s="66">
        <f>SUMIFS('Tabela Projeção'!$F:$F,'Tabela Projeção'!$K:$K,1,'Tabela Projeção'!$AB:$AB,$A78,'Tabela Projeção'!$C:$C,"&lt;="&amp;Z$66,'Tabela Projeção'!$C:$C,"&gt;"&amp;Y$66)</f>
        <v>0</v>
      </c>
      <c r="AA78" s="66">
        <f>SUMIFS('Tabela Projeção'!$F:$F,'Tabela Projeção'!$K:$K,1,'Tabela Projeção'!$AB:$AB,$A78,'Tabela Projeção'!$C:$C,"&lt;="&amp;AA$66,'Tabela Projeção'!$C:$C,"&gt;"&amp;Z$66)</f>
        <v>0</v>
      </c>
      <c r="AB78" s="66">
        <f>SUMIFS('Tabela Projeção'!$F:$F,'Tabela Projeção'!$K:$K,1,'Tabela Projeção'!$AB:$AB,$A78,'Tabela Projeção'!$C:$C,"&lt;="&amp;AB$66,'Tabela Projeção'!$C:$C,"&gt;"&amp;AA$66)</f>
        <v>0</v>
      </c>
      <c r="AC78" s="66">
        <f>SUMIFS('Tabela Projeção'!$F:$F,'Tabela Projeção'!$K:$K,1,'Tabela Projeção'!$AB:$AB,$A78,'Tabela Projeção'!$C:$C,"&lt;="&amp;AC$66,'Tabela Projeção'!$C:$C,"&gt;"&amp;AB$66)</f>
        <v>0</v>
      </c>
      <c r="AD78" s="66">
        <f>SUMIFS('Tabela Projeção'!$F:$F,'Tabela Projeção'!$K:$K,1,'Tabela Projeção'!$AB:$AB,$A78,'Tabela Projeção'!$C:$C,"&lt;="&amp;AD$66,'Tabela Projeção'!$C:$C,"&gt;"&amp;AC$66)</f>
        <v>0</v>
      </c>
      <c r="AE78" s="66">
        <f>SUMIFS('Tabela Projeção'!$F:$F,'Tabela Projeção'!$K:$K,1,'Tabela Projeção'!$AB:$AB,$A78,'Tabela Projeção'!$C:$C,"&lt;="&amp;AE$66,'Tabela Projeção'!$C:$C,"&gt;"&amp;AD$66)</f>
        <v>0</v>
      </c>
    </row>
    <row r="79" spans="1:31" ht="15.75" customHeight="1" x14ac:dyDescent="0.2">
      <c r="A79" s="65" t="s">
        <v>24</v>
      </c>
      <c r="B79" s="70" t="s">
        <v>43</v>
      </c>
      <c r="C79" s="66">
        <f>SUMIFS('Tabela Projeção'!$F:$F,'Tabela Projeção'!$K:$K,1,'Tabela Projeção'!$AB:$AB,$A79,'Tabela Projeção'!$C:$C,"&lt;="&amp;C$66,'Tabela Projeção'!$C:$C,"&gt;"&amp;B$66)</f>
        <v>0</v>
      </c>
      <c r="D79" s="66">
        <f>SUMIFS('Tabela Projeção'!$F:$F,'Tabela Projeção'!$K:$K,1,'Tabela Projeção'!$AB:$AB,$A79,'Tabela Projeção'!$C:$C,"&lt;="&amp;D$66,'Tabela Projeção'!$C:$C,"&gt;"&amp;C$66)</f>
        <v>-12364.546764567927</v>
      </c>
      <c r="E79" s="66">
        <f>SUMIFS('Tabela Projeção'!$F:$F,'Tabela Projeção'!$K:$K,1,'Tabela Projeção'!$AB:$AB,$A79,'Tabela Projeção'!$C:$C,"&lt;="&amp;E$66,'Tabela Projeção'!$C:$C,"&gt;"&amp;D$66)</f>
        <v>-13356.942529155061</v>
      </c>
      <c r="F79" s="66">
        <f>SUMIFS('Tabela Projeção'!$F:$F,'Tabela Projeção'!$K:$K,1,'Tabela Projeção'!$AB:$AB,$A79,'Tabela Projeção'!$C:$C,"&lt;="&amp;F$66,'Tabela Projeção'!$C:$C,"&gt;"&amp;E$66)</f>
        <v>-48119.448922751544</v>
      </c>
      <c r="G79" s="66">
        <f>SUMIFS('Tabela Projeção'!$F:$F,'Tabela Projeção'!$K:$K,1,'Tabela Projeção'!$AB:$AB,$A79,'Tabela Projeção'!$C:$C,"&lt;="&amp;G$66,'Tabela Projeção'!$C:$C,"&gt;"&amp;F$66)</f>
        <v>-27724.029871525749</v>
      </c>
      <c r="H79" s="66">
        <f>SUMIFS('Tabela Projeção'!$F:$F,'Tabela Projeção'!$K:$K,1,'Tabela Projeção'!$AB:$AB,$A79,'Tabela Projeção'!$C:$C,"&lt;="&amp;H$66,'Tabela Projeção'!$C:$C,"&gt;"&amp;G$66)</f>
        <v>-4391.7873099259414</v>
      </c>
      <c r="I79" s="66">
        <f>SUMIFS('Tabela Projeção'!$F:$F,'Tabela Projeção'!$K:$K,1,'Tabela Projeção'!$AB:$AB,$A79,'Tabela Projeção'!$C:$C,"&lt;="&amp;I$66,'Tabela Projeção'!$C:$C,"&gt;"&amp;H$66)</f>
        <v>-8389.4400000000023</v>
      </c>
      <c r="J79" s="66">
        <f>SUMIFS('Tabela Projeção'!$F:$F,'Tabela Projeção'!$K:$K,1,'Tabela Projeção'!$AB:$AB,$A79,'Tabela Projeção'!$C:$C,"&lt;="&amp;J$66,'Tabela Projeção'!$C:$C,"&gt;"&amp;I$66)</f>
        <v>-1307.3923885475724</v>
      </c>
      <c r="K79" s="66">
        <f>SUMIFS('Tabela Projeção'!$F:$F,'Tabela Projeção'!$K:$K,1,'Tabela Projeção'!$AB:$AB,$A79,'Tabela Projeção'!$C:$C,"&lt;="&amp;K$66,'Tabela Projeção'!$C:$C,"&gt;"&amp;J$66)</f>
        <v>-1137.8308496870741</v>
      </c>
      <c r="L79" s="66">
        <f>SUMIFS('Tabela Projeção'!$F:$F,'Tabela Projeção'!$K:$K,1,'Tabela Projeção'!$AB:$AB,$A79,'Tabela Projeção'!$C:$C,"&lt;="&amp;L$66,'Tabela Projeção'!$C:$C,"&gt;"&amp;K$66)</f>
        <v>-904.7313619325264</v>
      </c>
      <c r="M79" s="66">
        <f>SUMIFS('Tabela Projeção'!$F:$F,'Tabela Projeção'!$K:$K,1,'Tabela Projeção'!$AB:$AB,$A79,'Tabela Projeção'!$C:$C,"&lt;="&amp;M$66,'Tabela Projeção'!$C:$C,"&gt;"&amp;L$66)</f>
        <v>-1455.1946459608887</v>
      </c>
      <c r="N79" s="66">
        <f>SUMIFS('Tabela Projeção'!$F:$F,'Tabela Projeção'!$K:$K,1,'Tabela Projeção'!$AB:$AB,$A79,'Tabela Projeção'!$C:$C,"&lt;="&amp;N$66,'Tabela Projeção'!$C:$C,"&gt;"&amp;M$66)</f>
        <v>-16984.980000000025</v>
      </c>
      <c r="O79" s="66">
        <f>SUMIFS('Tabela Projeção'!$F:$F,'Tabela Projeção'!$K:$K,1,'Tabela Projeção'!$AB:$AB,$A79,'Tabela Projeção'!$C:$C,"&lt;="&amp;O$66,'Tabela Projeção'!$C:$C,"&gt;"&amp;N$66)</f>
        <v>-2345.7000000000116</v>
      </c>
      <c r="P79" s="66">
        <f>SUMIFS('Tabela Projeção'!$F:$F,'Tabela Projeção'!$K:$K,1,'Tabela Projeção'!$AB:$AB,$A79,'Tabela Projeção'!$C:$C,"&lt;="&amp;P$66,'Tabela Projeção'!$C:$C,"&gt;"&amp;O$66)</f>
        <v>-1481.8689620531641</v>
      </c>
      <c r="Q79" s="66">
        <f>SUMIFS('Tabela Projeção'!$F:$F,'Tabela Projeção'!$K:$K,1,'Tabela Projeção'!$AB:$AB,$A79,'Tabela Projeção'!$C:$C,"&lt;="&amp;Q$66,'Tabela Projeção'!$C:$C,"&gt;"&amp;P$66)</f>
        <v>-267.60346493555699</v>
      </c>
      <c r="R79" s="66">
        <f>SUMIFS('Tabela Projeção'!$F:$F,'Tabela Projeção'!$K:$K,1,'Tabela Projeção'!$AB:$AB,$A79,'Tabela Projeção'!$C:$C,"&lt;="&amp;R$66,'Tabela Projeção'!$C:$C,"&gt;"&amp;Q$66)</f>
        <v>-23265.613155390471</v>
      </c>
      <c r="S79" s="66">
        <f>SUMIFS('Tabela Projeção'!$F:$F,'Tabela Projeção'!$K:$K,1,'Tabela Projeção'!$AB:$AB,$A79,'Tabela Projeção'!$C:$C,"&lt;="&amp;S$66,'Tabela Projeção'!$C:$C,"&gt;"&amp;R$66)</f>
        <v>-5.2496841583199996E-3</v>
      </c>
      <c r="T79" s="66">
        <f>SUMIFS('Tabela Projeção'!$F:$F,'Tabela Projeção'!$K:$K,1,'Tabela Projeção'!$AB:$AB,$A79,'Tabela Projeção'!$C:$C,"&lt;="&amp;T$66,'Tabela Projeção'!$C:$C,"&gt;"&amp;S$66)</f>
        <v>0</v>
      </c>
      <c r="U79" s="66">
        <f>SUMIFS('Tabela Projeção'!$F:$F,'Tabela Projeção'!$K:$K,1,'Tabela Projeção'!$AB:$AB,$A79,'Tabela Projeção'!$C:$C,"&lt;="&amp;U$66,'Tabela Projeção'!$C:$C,"&gt;"&amp;T$66)</f>
        <v>0</v>
      </c>
      <c r="V79" s="66">
        <f>SUMIFS('Tabela Projeção'!$F:$F,'Tabela Projeção'!$K:$K,1,'Tabela Projeção'!$AB:$AB,$A79,'Tabela Projeção'!$C:$C,"&lt;="&amp;V$66,'Tabela Projeção'!$C:$C,"&gt;"&amp;U$66)</f>
        <v>0</v>
      </c>
      <c r="W79" s="66">
        <f>SUMIFS('Tabela Projeção'!$F:$F,'Tabela Projeção'!$K:$K,1,'Tabela Projeção'!$AB:$AB,$A79,'Tabela Projeção'!$C:$C,"&lt;="&amp;W$66,'Tabela Projeção'!$C:$C,"&gt;"&amp;V$66)</f>
        <v>0</v>
      </c>
      <c r="X79" s="66">
        <f>SUMIFS('Tabela Projeção'!$F:$F,'Tabela Projeção'!$K:$K,1,'Tabela Projeção'!$AB:$AB,$A79,'Tabela Projeção'!$C:$C,"&lt;="&amp;X$66,'Tabela Projeção'!$C:$C,"&gt;"&amp;W$66)</f>
        <v>0</v>
      </c>
      <c r="Y79" s="66">
        <f>SUMIFS('Tabela Projeção'!$F:$F,'Tabela Projeção'!$K:$K,1,'Tabela Projeção'!$AB:$AB,$A79,'Tabela Projeção'!$C:$C,"&lt;="&amp;Y$66,'Tabela Projeção'!$C:$C,"&gt;"&amp;X$66)</f>
        <v>0</v>
      </c>
      <c r="Z79" s="66">
        <f>SUMIFS('Tabela Projeção'!$F:$F,'Tabela Projeção'!$K:$K,1,'Tabela Projeção'!$AB:$AB,$A79,'Tabela Projeção'!$C:$C,"&lt;="&amp;Z$66,'Tabela Projeção'!$C:$C,"&gt;"&amp;Y$66)</f>
        <v>0</v>
      </c>
      <c r="AA79" s="66">
        <f>SUMIFS('Tabela Projeção'!$F:$F,'Tabela Projeção'!$K:$K,1,'Tabela Projeção'!$AB:$AB,$A79,'Tabela Projeção'!$C:$C,"&lt;="&amp;AA$66,'Tabela Projeção'!$C:$C,"&gt;"&amp;Z$66)</f>
        <v>0</v>
      </c>
      <c r="AB79" s="66">
        <f>SUMIFS('Tabela Projeção'!$F:$F,'Tabela Projeção'!$K:$K,1,'Tabela Projeção'!$AB:$AB,$A79,'Tabela Projeção'!$C:$C,"&lt;="&amp;AB$66,'Tabela Projeção'!$C:$C,"&gt;"&amp;AA$66)</f>
        <v>0</v>
      </c>
      <c r="AC79" s="66">
        <f>SUMIFS('Tabela Projeção'!$F:$F,'Tabela Projeção'!$K:$K,1,'Tabela Projeção'!$AB:$AB,$A79,'Tabela Projeção'!$C:$C,"&lt;="&amp;AC$66,'Tabela Projeção'!$C:$C,"&gt;"&amp;AB$66)</f>
        <v>0</v>
      </c>
      <c r="AD79" s="66">
        <f>SUMIFS('Tabela Projeção'!$F:$F,'Tabela Projeção'!$K:$K,1,'Tabela Projeção'!$AB:$AB,$A79,'Tabela Projeção'!$C:$C,"&lt;="&amp;AD$66,'Tabela Projeção'!$C:$C,"&gt;"&amp;AC$66)</f>
        <v>0</v>
      </c>
      <c r="AE79" s="66">
        <f>SUMIFS('Tabela Projeção'!$F:$F,'Tabela Projeção'!$K:$K,1,'Tabela Projeção'!$AB:$AB,$A79,'Tabela Projeção'!$C:$C,"&lt;="&amp;AE$66,'Tabela Projeção'!$C:$C,"&gt;"&amp;AD$66)</f>
        <v>0</v>
      </c>
    </row>
    <row r="80" spans="1:31" ht="15.75" customHeight="1" x14ac:dyDescent="0.2">
      <c r="A80" s="56" t="s">
        <v>116</v>
      </c>
      <c r="B80" s="57" t="s">
        <v>43</v>
      </c>
      <c r="C80" s="58">
        <f>C81-C67</f>
        <v>0</v>
      </c>
      <c r="D80" s="58">
        <f t="shared" ref="D80:AE80" si="25">D81-D67-D68</f>
        <v>-15364.465900657815</v>
      </c>
      <c r="E80" s="58">
        <f t="shared" si="25"/>
        <v>-25501.054790842365</v>
      </c>
      <c r="F80" s="58">
        <f t="shared" si="25"/>
        <v>-88199.415544161471</v>
      </c>
      <c r="G80" s="58">
        <f t="shared" si="25"/>
        <v>-236638.83371706755</v>
      </c>
      <c r="H80" s="58">
        <f t="shared" si="25"/>
        <v>-69058.430066568864</v>
      </c>
      <c r="I80" s="58">
        <f t="shared" si="25"/>
        <v>-47053.166759571264</v>
      </c>
      <c r="J80" s="58">
        <f t="shared" si="25"/>
        <v>-88900.384277883539</v>
      </c>
      <c r="K80" s="58">
        <f t="shared" si="25"/>
        <v>-40306.54456343397</v>
      </c>
      <c r="L80" s="58">
        <f t="shared" si="25"/>
        <v>-79384.037810484559</v>
      </c>
      <c r="M80" s="58">
        <f t="shared" si="25"/>
        <v>-71493.902995134762</v>
      </c>
      <c r="N80" s="58">
        <f t="shared" si="25"/>
        <v>-140702.55260985548</v>
      </c>
      <c r="O80" s="58">
        <f t="shared" si="25"/>
        <v>-110292.06802081616</v>
      </c>
      <c r="P80" s="58">
        <f t="shared" si="25"/>
        <v>-45976.89077878253</v>
      </c>
      <c r="Q80" s="58">
        <f t="shared" si="25"/>
        <v>-59141.719428495184</v>
      </c>
      <c r="R80" s="58">
        <f t="shared" si="25"/>
        <v>-379297.33967582753</v>
      </c>
      <c r="S80" s="58">
        <f t="shared" si="25"/>
        <v>-2519.056188665098</v>
      </c>
      <c r="T80" s="58">
        <f t="shared" si="25"/>
        <v>0</v>
      </c>
      <c r="U80" s="58">
        <f t="shared" si="25"/>
        <v>0</v>
      </c>
      <c r="V80" s="58">
        <f t="shared" si="25"/>
        <v>0</v>
      </c>
      <c r="W80" s="58">
        <f t="shared" si="25"/>
        <v>0</v>
      </c>
      <c r="X80" s="58">
        <f t="shared" si="25"/>
        <v>0</v>
      </c>
      <c r="Y80" s="58">
        <f t="shared" si="25"/>
        <v>0</v>
      </c>
      <c r="Z80" s="58">
        <f t="shared" si="25"/>
        <v>0</v>
      </c>
      <c r="AA80" s="58">
        <f t="shared" si="25"/>
        <v>0</v>
      </c>
      <c r="AB80" s="58">
        <f t="shared" si="25"/>
        <v>0</v>
      </c>
      <c r="AC80" s="58">
        <f t="shared" si="25"/>
        <v>0</v>
      </c>
      <c r="AD80" s="58">
        <f t="shared" si="25"/>
        <v>0</v>
      </c>
      <c r="AE80" s="58">
        <f t="shared" si="25"/>
        <v>0</v>
      </c>
    </row>
    <row r="81" spans="1:31" ht="15.75" customHeight="1" x14ac:dyDescent="0.2">
      <c r="A81" s="4" t="s">
        <v>121</v>
      </c>
      <c r="B81" s="68" t="s">
        <v>43</v>
      </c>
      <c r="C81" s="69">
        <f t="shared" ref="C81:AE81" si="26">SUM(C67:C79)</f>
        <v>0</v>
      </c>
      <c r="D81" s="69">
        <f t="shared" si="26"/>
        <v>-109105.17590065781</v>
      </c>
      <c r="E81" s="69">
        <f t="shared" si="26"/>
        <v>-49765.502452111381</v>
      </c>
      <c r="F81" s="69">
        <f t="shared" si="26"/>
        <v>-148911.39532255408</v>
      </c>
      <c r="G81" s="69">
        <f t="shared" si="26"/>
        <v>-386664.83802695322</v>
      </c>
      <c r="H81" s="69">
        <f t="shared" si="26"/>
        <v>-237017.03548339463</v>
      </c>
      <c r="I81" s="69">
        <f t="shared" si="26"/>
        <v>-204609.9699292217</v>
      </c>
      <c r="J81" s="69">
        <f t="shared" si="26"/>
        <v>-234756.81444133271</v>
      </c>
      <c r="K81" s="69">
        <f t="shared" si="26"/>
        <v>-183288.10456343397</v>
      </c>
      <c r="L81" s="69">
        <f t="shared" si="26"/>
        <v>-211768.83781048455</v>
      </c>
      <c r="M81" s="69">
        <f t="shared" si="26"/>
        <v>-213298.54299513475</v>
      </c>
      <c r="N81" s="69">
        <f t="shared" si="26"/>
        <v>-282725.53260985547</v>
      </c>
      <c r="O81" s="69">
        <f t="shared" si="26"/>
        <v>-280267.83802081615</v>
      </c>
      <c r="P81" s="69">
        <f t="shared" si="26"/>
        <v>-175845.75077878253</v>
      </c>
      <c r="Q81" s="69">
        <f t="shared" si="26"/>
        <v>-251835.86942849515</v>
      </c>
      <c r="R81" s="69">
        <f t="shared" si="26"/>
        <v>-709092.38967582746</v>
      </c>
      <c r="S81" s="69">
        <f t="shared" si="26"/>
        <v>-2574.7561886650979</v>
      </c>
      <c r="T81" s="69">
        <f t="shared" si="26"/>
        <v>0</v>
      </c>
      <c r="U81" s="69">
        <f t="shared" si="26"/>
        <v>0</v>
      </c>
      <c r="V81" s="69">
        <f t="shared" si="26"/>
        <v>0</v>
      </c>
      <c r="W81" s="69">
        <f t="shared" si="26"/>
        <v>0</v>
      </c>
      <c r="X81" s="69">
        <f t="shared" si="26"/>
        <v>0</v>
      </c>
      <c r="Y81" s="69">
        <f t="shared" si="26"/>
        <v>0</v>
      </c>
      <c r="Z81" s="69">
        <f t="shared" si="26"/>
        <v>0</v>
      </c>
      <c r="AA81" s="69">
        <f t="shared" si="26"/>
        <v>0</v>
      </c>
      <c r="AB81" s="69">
        <f t="shared" si="26"/>
        <v>0</v>
      </c>
      <c r="AC81" s="69">
        <f t="shared" si="26"/>
        <v>0</v>
      </c>
      <c r="AD81" s="69">
        <f t="shared" si="26"/>
        <v>0</v>
      </c>
      <c r="AE81" s="69">
        <f t="shared" si="26"/>
        <v>0</v>
      </c>
    </row>
    <row r="82" spans="1:31" s="71" customFormat="1" ht="15.75" customHeight="1" thickBot="1" x14ac:dyDescent="0.25">
      <c r="B82" s="72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</row>
    <row r="83" spans="1:31" ht="15.75" customHeight="1" x14ac:dyDescent="0.2">
      <c r="C83" s="61"/>
      <c r="D83" s="61"/>
      <c r="E83" s="61"/>
      <c r="F83" s="61"/>
      <c r="G83" s="61"/>
      <c r="H83" s="61"/>
      <c r="I83" s="61"/>
      <c r="J83" s="61"/>
      <c r="K83" s="61"/>
      <c r="L83" s="74"/>
      <c r="M83" s="75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</row>
    <row r="84" spans="1:31" ht="15.75" customHeight="1" x14ac:dyDescent="0.2">
      <c r="A84" s="76" t="s">
        <v>122</v>
      </c>
      <c r="B84" s="77" t="str">
        <f>IF(COUNTIFS(C84:HT84,"Checar")&gt;0,"Checar","OK")</f>
        <v>OK</v>
      </c>
      <c r="C84" s="77" t="str">
        <f t="shared" ref="C84:K84" si="27">IF(C81+C64=C47,"OK","Checar")</f>
        <v>OK</v>
      </c>
      <c r="D84" s="77" t="str">
        <f t="shared" si="27"/>
        <v>OK</v>
      </c>
      <c r="E84" s="77" t="str">
        <f t="shared" si="27"/>
        <v>OK</v>
      </c>
      <c r="F84" s="77" t="str">
        <f t="shared" si="27"/>
        <v>OK</v>
      </c>
      <c r="G84" s="77" t="str">
        <f t="shared" si="27"/>
        <v>OK</v>
      </c>
      <c r="H84" s="77" t="str">
        <f t="shared" si="27"/>
        <v>OK</v>
      </c>
      <c r="I84" s="77" t="str">
        <f t="shared" si="27"/>
        <v>OK</v>
      </c>
      <c r="J84" s="77" t="str">
        <f t="shared" si="27"/>
        <v>OK</v>
      </c>
      <c r="K84" s="77" t="str">
        <f t="shared" si="27"/>
        <v>OK</v>
      </c>
      <c r="L84" s="77" t="str">
        <f t="shared" ref="L84:AE84" si="28">IF(ABS(L81+L64-L47)&lt;0.01,"OK","Checar")</f>
        <v>OK</v>
      </c>
      <c r="M84" s="77" t="str">
        <f t="shared" si="28"/>
        <v>OK</v>
      </c>
      <c r="N84" s="77" t="str">
        <f t="shared" si="28"/>
        <v>OK</v>
      </c>
      <c r="O84" s="77" t="str">
        <f t="shared" si="28"/>
        <v>OK</v>
      </c>
      <c r="P84" s="77" t="str">
        <f t="shared" si="28"/>
        <v>OK</v>
      </c>
      <c r="Q84" s="77" t="str">
        <f t="shared" si="28"/>
        <v>OK</v>
      </c>
      <c r="R84" s="77" t="str">
        <f t="shared" si="28"/>
        <v>OK</v>
      </c>
      <c r="S84" s="77" t="str">
        <f t="shared" si="28"/>
        <v>OK</v>
      </c>
      <c r="T84" s="77" t="str">
        <f t="shared" si="28"/>
        <v>OK</v>
      </c>
      <c r="U84" s="77" t="str">
        <f t="shared" si="28"/>
        <v>OK</v>
      </c>
      <c r="V84" s="77" t="str">
        <f t="shared" si="28"/>
        <v>OK</v>
      </c>
      <c r="W84" s="77" t="str">
        <f t="shared" si="28"/>
        <v>OK</v>
      </c>
      <c r="X84" s="77" t="str">
        <f t="shared" si="28"/>
        <v>OK</v>
      </c>
      <c r="Y84" s="77" t="str">
        <f t="shared" si="28"/>
        <v>OK</v>
      </c>
      <c r="Z84" s="77" t="str">
        <f t="shared" si="28"/>
        <v>OK</v>
      </c>
      <c r="AA84" s="77" t="str">
        <f t="shared" si="28"/>
        <v>OK</v>
      </c>
      <c r="AB84" s="77" t="str">
        <f t="shared" si="28"/>
        <v>OK</v>
      </c>
      <c r="AC84" s="77" t="str">
        <f t="shared" si="28"/>
        <v>OK</v>
      </c>
      <c r="AD84" s="77" t="str">
        <f t="shared" si="28"/>
        <v>OK</v>
      </c>
      <c r="AE84" s="77" t="str">
        <f t="shared" si="28"/>
        <v>OK</v>
      </c>
    </row>
    <row r="85" spans="1:31" ht="15.75" customHeight="1" x14ac:dyDescent="0.2">
      <c r="A85" s="78" t="s">
        <v>123</v>
      </c>
      <c r="B85" s="77" t="str">
        <f>IF(COUNTIFS(C85:HT85,"Checar")&gt;0,"Checar","OK")</f>
        <v>OK</v>
      </c>
      <c r="C85" s="77" t="e">
        <f>IF(COUNTIF($A$33:$A$45,"*")=COUNTIF([1]Cotações!$N:$N,"*")-1,"OK","Checar")</f>
        <v>#VALUE!</v>
      </c>
      <c r="D85" s="77" t="e">
        <f>IF(COUNTIF($A$33:$A$45,"*")=COUNTIF([1]Cotações!$N:$N,"*")-1,"OK","Checar")</f>
        <v>#VALUE!</v>
      </c>
      <c r="E85" s="77" t="e">
        <f>IF(COUNTIF($A$33:$A$45,"*")=COUNTIF([1]Cotações!$N:$N,"*")-1,"OK","Checar")</f>
        <v>#VALUE!</v>
      </c>
      <c r="F85" s="77" t="e">
        <f>IF(COUNTIF($A$33:$A$45,"*")=COUNTIF([1]Cotações!$N:$N,"*")-1,"OK","Checar")</f>
        <v>#VALUE!</v>
      </c>
      <c r="G85" s="77" t="e">
        <f>IF(COUNTIF($A$33:$A$45,"*")=COUNTIF([1]Cotações!$N:$N,"*")-1,"OK","Checar")</f>
        <v>#VALUE!</v>
      </c>
      <c r="H85" s="77" t="e">
        <f>IF(COUNTIF($A$33:$A$45,"*")=COUNTIF([1]Cotações!$N:$N,"*")-1,"OK","Checar")</f>
        <v>#VALUE!</v>
      </c>
      <c r="I85" s="77" t="e">
        <f>IF(COUNTIF($A$33:$A$45,"*")=COUNTIF([1]Cotações!$N:$N,"*")-1,"OK","Checar")</f>
        <v>#VALUE!</v>
      </c>
      <c r="J85" s="77" t="e">
        <f>IF(COUNTIF($A$33:$A$45,"*")=COUNTIF([1]Cotações!$N:$N,"*")-1,"OK","Checar")</f>
        <v>#VALUE!</v>
      </c>
      <c r="K85" s="77" t="e">
        <f>IF(COUNTIF($A$33:$A$45,"*")=COUNTIF([1]Cotações!$N:$N,"*")-1,"OK","Checar")</f>
        <v>#VALUE!</v>
      </c>
      <c r="L85" s="77" t="e">
        <f>IF(COUNTIF($A$33:$A$45,"*")=COUNTIF([1]Cotações!$N:$N,"*")-1,"OK","Checar")</f>
        <v>#VALUE!</v>
      </c>
      <c r="M85" s="77" t="e">
        <f>IF(COUNTIF($A$33:$A$45,"*")=COUNTIF([1]Cotações!$N:$N,"*")-1,"OK","Checar")</f>
        <v>#VALUE!</v>
      </c>
      <c r="N85" s="77" t="e">
        <f>IF(COUNTIF($A$33:$A$45,"*")=COUNTIF([1]Cotações!$N:$N,"*")-1,"OK","Checar")</f>
        <v>#VALUE!</v>
      </c>
      <c r="O85" s="77" t="e">
        <f>IF(COUNTIF($A$33:$A$45,"*")=COUNTIF([1]Cotações!$N:$N,"*")-1,"OK","Checar")</f>
        <v>#VALUE!</v>
      </c>
      <c r="P85" s="77" t="e">
        <f>IF(COUNTIF($A$33:$A$45,"*")=COUNTIF([1]Cotações!$N:$N,"*")-1,"OK","Checar")</f>
        <v>#VALUE!</v>
      </c>
      <c r="Q85" s="77" t="e">
        <f>IF(COUNTIF($A$33:$A$45,"*")=COUNTIF([1]Cotações!$N:$N,"*")-1,"OK","Checar")</f>
        <v>#VALUE!</v>
      </c>
      <c r="R85" s="77" t="e">
        <f>IF(COUNTIF($A$33:$A$45,"*")=COUNTIF([1]Cotações!$N:$N,"*")-1,"OK","Checar")</f>
        <v>#VALUE!</v>
      </c>
      <c r="S85" s="77" t="e">
        <f>IF(COUNTIF($A$33:$A$45,"*")=COUNTIF([1]Cotações!$N:$N,"*")-1,"OK","Checar")</f>
        <v>#VALUE!</v>
      </c>
      <c r="T85" s="77" t="e">
        <f>IF(COUNTIF($A$33:$A$45,"*")=COUNTIF([1]Cotações!$N:$N,"*")-1,"OK","Checar")</f>
        <v>#VALUE!</v>
      </c>
      <c r="U85" s="77" t="e">
        <f>IF(COUNTIF($A$33:$A$45,"*")=COUNTIF([1]Cotações!$N:$N,"*")-1,"OK","Checar")</f>
        <v>#VALUE!</v>
      </c>
      <c r="V85" s="77" t="e">
        <f>IF(COUNTIF($A$33:$A$45,"*")=COUNTIF([1]Cotações!$N:$N,"*")-1,"OK","Checar")</f>
        <v>#VALUE!</v>
      </c>
      <c r="W85" s="77" t="e">
        <f>IF(COUNTIF($A$33:$A$45,"*")=COUNTIF([1]Cotações!$N:$N,"*")-1,"OK","Checar")</f>
        <v>#VALUE!</v>
      </c>
      <c r="X85" s="77" t="e">
        <f>IF(COUNTIF($A$33:$A$45,"*")=COUNTIF([1]Cotações!$N:$N,"*")-1,"OK","Checar")</f>
        <v>#VALUE!</v>
      </c>
      <c r="Y85" s="77" t="e">
        <f>IF(COUNTIF($A$33:$A$45,"*")=COUNTIF([1]Cotações!$N:$N,"*")-1,"OK","Checar")</f>
        <v>#VALUE!</v>
      </c>
      <c r="Z85" s="77" t="e">
        <f>IF(COUNTIF($A$33:$A$45,"*")=COUNTIF([1]Cotações!$N:$N,"*")-1,"OK","Checar")</f>
        <v>#VALUE!</v>
      </c>
      <c r="AA85" s="77" t="e">
        <f>IF(COUNTIF($A$33:$A$45,"*")=COUNTIF([1]Cotações!$N:$N,"*")-1,"OK","Checar")</f>
        <v>#VALUE!</v>
      </c>
      <c r="AB85" s="77" t="e">
        <f>IF(COUNTIF($A$33:$A$45,"*")=COUNTIF([1]Cotações!$N:$N,"*")-1,"OK","Checar")</f>
        <v>#VALUE!</v>
      </c>
      <c r="AC85" s="77" t="e">
        <f>IF(COUNTIF($A$33:$A$45,"*")=COUNTIF([1]Cotações!$N:$N,"*")-1,"OK","Checar")</f>
        <v>#VALUE!</v>
      </c>
      <c r="AD85" s="77" t="e">
        <f>IF(COUNTIF($A$33:$A$45,"*")=COUNTIF([1]Cotações!$N:$N,"*")-1,"OK","Checar")</f>
        <v>#VALUE!</v>
      </c>
      <c r="AE85" s="77" t="e">
        <f>IF(COUNTIF($A$33:$A$45,"*")=COUNTIF([1]Cotações!$N:$N,"*")-1,"OK","Checar")</f>
        <v>#VALUE!</v>
      </c>
    </row>
    <row r="86" spans="1:31" ht="15.75" customHeight="1" x14ac:dyDescent="0.2">
      <c r="A86" s="78" t="s">
        <v>124</v>
      </c>
      <c r="B86" s="77" t="str">
        <f>IF(COUNTIFS(C86:HT86,"Checar")&gt;0,"Checar","OK")</f>
        <v>OK</v>
      </c>
      <c r="C86" s="77" t="e">
        <f>IF(COUNTIF($A$50:$A$62,"*")=COUNTIF([1]Cotações!$N:$N,"*")-1,"OK","Checar")</f>
        <v>#VALUE!</v>
      </c>
      <c r="D86" s="77" t="e">
        <f>IF(COUNTIF($A$50:$A$62,"*")=COUNTIF([1]Cotações!$N:$N,"*")-1,"OK","Checar")</f>
        <v>#VALUE!</v>
      </c>
      <c r="E86" s="77" t="e">
        <f>IF(COUNTIF($A$50:$A$62,"*")=COUNTIF([1]Cotações!$N:$N,"*")-1,"OK","Checar")</f>
        <v>#VALUE!</v>
      </c>
      <c r="F86" s="77" t="e">
        <f>IF(COUNTIF($A$50:$A$62,"*")=COUNTIF([1]Cotações!$N:$N,"*")-1,"OK","Checar")</f>
        <v>#VALUE!</v>
      </c>
      <c r="G86" s="77" t="e">
        <f>IF(COUNTIF($A$50:$A$62,"*")=COUNTIF([1]Cotações!$N:$N,"*")-1,"OK","Checar")</f>
        <v>#VALUE!</v>
      </c>
      <c r="H86" s="77" t="e">
        <f>IF(COUNTIF($A$50:$A$62,"*")=COUNTIF([1]Cotações!$N:$N,"*")-1,"OK","Checar")</f>
        <v>#VALUE!</v>
      </c>
      <c r="I86" s="77" t="e">
        <f>IF(COUNTIF($A$50:$A$62,"*")=COUNTIF([1]Cotações!$N:$N,"*")-1,"OK","Checar")</f>
        <v>#VALUE!</v>
      </c>
      <c r="J86" s="77" t="e">
        <f>IF(COUNTIF($A$50:$A$62,"*")=COUNTIF([1]Cotações!$N:$N,"*")-1,"OK","Checar")</f>
        <v>#VALUE!</v>
      </c>
      <c r="K86" s="77" t="e">
        <f>IF(COUNTIF($A$50:$A$62,"*")=COUNTIF([1]Cotações!$N:$N,"*")-1,"OK","Checar")</f>
        <v>#VALUE!</v>
      </c>
      <c r="L86" s="77" t="e">
        <f>IF(COUNTIF($A$50:$A$62,"*")=COUNTIF([1]Cotações!$N:$N,"*")-1,"OK","Checar")</f>
        <v>#VALUE!</v>
      </c>
      <c r="M86" s="77" t="e">
        <f>IF(COUNTIF($A$50:$A$62,"*")=COUNTIF([1]Cotações!$N:$N,"*")-1,"OK","Checar")</f>
        <v>#VALUE!</v>
      </c>
      <c r="N86" s="77" t="e">
        <f>IF(COUNTIF($A$50:$A$62,"*")=COUNTIF([1]Cotações!$N:$N,"*")-1,"OK","Checar")</f>
        <v>#VALUE!</v>
      </c>
      <c r="O86" s="77" t="e">
        <f>IF(COUNTIF($A$50:$A$62,"*")=COUNTIF([1]Cotações!$N:$N,"*")-1,"OK","Checar")</f>
        <v>#VALUE!</v>
      </c>
      <c r="P86" s="77" t="e">
        <f>IF(COUNTIF($A$50:$A$62,"*")=COUNTIF([1]Cotações!$N:$N,"*")-1,"OK","Checar")</f>
        <v>#VALUE!</v>
      </c>
      <c r="Q86" s="77" t="e">
        <f>IF(COUNTIF($A$50:$A$62,"*")=COUNTIF([1]Cotações!$N:$N,"*")-1,"OK","Checar")</f>
        <v>#VALUE!</v>
      </c>
      <c r="R86" s="77" t="e">
        <f>IF(COUNTIF($A$50:$A$62,"*")=COUNTIF([1]Cotações!$N:$N,"*")-1,"OK","Checar")</f>
        <v>#VALUE!</v>
      </c>
      <c r="S86" s="77" t="e">
        <f>IF(COUNTIF($A$50:$A$62,"*")=COUNTIF([1]Cotações!$N:$N,"*")-1,"OK","Checar")</f>
        <v>#VALUE!</v>
      </c>
      <c r="T86" s="77" t="e">
        <f>IF(COUNTIF($A$50:$A$62,"*")=COUNTIF([1]Cotações!$N:$N,"*")-1,"OK","Checar")</f>
        <v>#VALUE!</v>
      </c>
      <c r="U86" s="77" t="e">
        <f>IF(COUNTIF($A$50:$A$62,"*")=COUNTIF([1]Cotações!$N:$N,"*")-1,"OK","Checar")</f>
        <v>#VALUE!</v>
      </c>
      <c r="V86" s="77" t="e">
        <f>IF(COUNTIF($A$50:$A$62,"*")=COUNTIF([1]Cotações!$N:$N,"*")-1,"OK","Checar")</f>
        <v>#VALUE!</v>
      </c>
      <c r="W86" s="77" t="e">
        <f>IF(COUNTIF($A$50:$A$62,"*")=COUNTIF([1]Cotações!$N:$N,"*")-1,"OK","Checar")</f>
        <v>#VALUE!</v>
      </c>
      <c r="X86" s="77" t="e">
        <f>IF(COUNTIF($A$50:$A$62,"*")=COUNTIF([1]Cotações!$N:$N,"*")-1,"OK","Checar")</f>
        <v>#VALUE!</v>
      </c>
      <c r="Y86" s="77" t="e">
        <f>IF(COUNTIF($A$50:$A$62,"*")=COUNTIF([1]Cotações!$N:$N,"*")-1,"OK","Checar")</f>
        <v>#VALUE!</v>
      </c>
      <c r="Z86" s="77" t="e">
        <f>IF(COUNTIF($A$50:$A$62,"*")=COUNTIF([1]Cotações!$N:$N,"*")-1,"OK","Checar")</f>
        <v>#VALUE!</v>
      </c>
      <c r="AA86" s="77" t="e">
        <f>IF(COUNTIF($A$50:$A$62,"*")=COUNTIF([1]Cotações!$N:$N,"*")-1,"OK","Checar")</f>
        <v>#VALUE!</v>
      </c>
      <c r="AB86" s="77" t="e">
        <f>IF(COUNTIF($A$50:$A$62,"*")=COUNTIF([1]Cotações!$N:$N,"*")-1,"OK","Checar")</f>
        <v>#VALUE!</v>
      </c>
      <c r="AC86" s="77" t="e">
        <f>IF(COUNTIF($A$50:$A$62,"*")=COUNTIF([1]Cotações!$N:$N,"*")-1,"OK","Checar")</f>
        <v>#VALUE!</v>
      </c>
      <c r="AD86" s="77" t="e">
        <f>IF(COUNTIF($A$50:$A$62,"*")=COUNTIF([1]Cotações!$N:$N,"*")-1,"OK","Checar")</f>
        <v>#VALUE!</v>
      </c>
      <c r="AE86" s="77" t="e">
        <f>IF(COUNTIF($A$50:$A$62,"*")=COUNTIF([1]Cotações!$N:$N,"*")-1,"OK","Checar")</f>
        <v>#VALUE!</v>
      </c>
    </row>
    <row r="87" spans="1:31" ht="15.75" customHeight="1" x14ac:dyDescent="0.2">
      <c r="A87" s="78" t="s">
        <v>125</v>
      </c>
      <c r="B87" s="77" t="str">
        <f>IF(COUNTIFS(C87:HT87,"Checar")&gt;0,"Checar","OK")</f>
        <v>OK</v>
      </c>
      <c r="C87" s="77" t="e">
        <f>IF(COUNTIF($A$67:$A$79,"*")=COUNTIF([1]Cotações!$N:$N,"*")-1,"OK","Checar")</f>
        <v>#VALUE!</v>
      </c>
      <c r="D87" s="77" t="e">
        <f>IF(COUNTIF($A$67:$A$79,"*")=COUNTIF([1]Cotações!$N:$N,"*")-1,"OK","Checar")</f>
        <v>#VALUE!</v>
      </c>
      <c r="E87" s="77" t="e">
        <f>IF(COUNTIF($A$67:$A$79,"*")=COUNTIF([1]Cotações!$N:$N,"*")-1,"OK","Checar")</f>
        <v>#VALUE!</v>
      </c>
      <c r="F87" s="77" t="e">
        <f>IF(COUNTIF($A$67:$A$79,"*")=COUNTIF([1]Cotações!$N:$N,"*")-1,"OK","Checar")</f>
        <v>#VALUE!</v>
      </c>
      <c r="G87" s="77" t="e">
        <f>IF(COUNTIF($A$67:$A$79,"*")=COUNTIF([1]Cotações!$N:$N,"*")-1,"OK","Checar")</f>
        <v>#VALUE!</v>
      </c>
      <c r="H87" s="77" t="e">
        <f>IF(COUNTIF($A$67:$A$79,"*")=COUNTIF([1]Cotações!$N:$N,"*")-1,"OK","Checar")</f>
        <v>#VALUE!</v>
      </c>
      <c r="I87" s="77" t="e">
        <f>IF(COUNTIF($A$67:$A$79,"*")=COUNTIF([1]Cotações!$N:$N,"*")-1,"OK","Checar")</f>
        <v>#VALUE!</v>
      </c>
      <c r="J87" s="77" t="e">
        <f>IF(COUNTIF($A$67:$A$79,"*")=COUNTIF([1]Cotações!$N:$N,"*")-1,"OK","Checar")</f>
        <v>#VALUE!</v>
      </c>
      <c r="K87" s="77" t="e">
        <f>IF(COUNTIF($A$67:$A$79,"*")=COUNTIF([1]Cotações!$N:$N,"*")-1,"OK","Checar")</f>
        <v>#VALUE!</v>
      </c>
      <c r="L87" s="77" t="e">
        <f>IF(COUNTIF($A$67:$A$79,"*")=COUNTIF([1]Cotações!$N:$N,"*")-1,"OK","Checar")</f>
        <v>#VALUE!</v>
      </c>
      <c r="M87" s="77" t="e">
        <f>IF(COUNTIF($A$67:$A$79,"*")=COUNTIF([1]Cotações!$N:$N,"*")-1,"OK","Checar")</f>
        <v>#VALUE!</v>
      </c>
      <c r="N87" s="77" t="e">
        <f>IF(COUNTIF($A$67:$A$79,"*")=COUNTIF([1]Cotações!$N:$N,"*")-1,"OK","Checar")</f>
        <v>#VALUE!</v>
      </c>
      <c r="O87" s="77" t="e">
        <f>IF(COUNTIF($A$67:$A$79,"*")=COUNTIF([1]Cotações!$N:$N,"*")-1,"OK","Checar")</f>
        <v>#VALUE!</v>
      </c>
      <c r="P87" s="77" t="e">
        <f>IF(COUNTIF($A$67:$A$79,"*")=COUNTIF([1]Cotações!$N:$N,"*")-1,"OK","Checar")</f>
        <v>#VALUE!</v>
      </c>
      <c r="Q87" s="77" t="e">
        <f>IF(COUNTIF($A$67:$A$79,"*")=COUNTIF([1]Cotações!$N:$N,"*")-1,"OK","Checar")</f>
        <v>#VALUE!</v>
      </c>
      <c r="R87" s="77" t="e">
        <f>IF(COUNTIF($A$67:$A$79,"*")=COUNTIF([1]Cotações!$N:$N,"*")-1,"OK","Checar")</f>
        <v>#VALUE!</v>
      </c>
      <c r="S87" s="77" t="e">
        <f>IF(COUNTIF($A$67:$A$79,"*")=COUNTIF([1]Cotações!$N:$N,"*")-1,"OK","Checar")</f>
        <v>#VALUE!</v>
      </c>
      <c r="T87" s="77" t="e">
        <f>IF(COUNTIF($A$67:$A$79,"*")=COUNTIF([1]Cotações!$N:$N,"*")-1,"OK","Checar")</f>
        <v>#VALUE!</v>
      </c>
      <c r="U87" s="77" t="e">
        <f>IF(COUNTIF($A$67:$A$79,"*")=COUNTIF([1]Cotações!$N:$N,"*")-1,"OK","Checar")</f>
        <v>#VALUE!</v>
      </c>
      <c r="V87" s="77" t="e">
        <f>IF(COUNTIF($A$67:$A$79,"*")=COUNTIF([1]Cotações!$N:$N,"*")-1,"OK","Checar")</f>
        <v>#VALUE!</v>
      </c>
      <c r="W87" s="77" t="e">
        <f>IF(COUNTIF($A$67:$A$79,"*")=COUNTIF([1]Cotações!$N:$N,"*")-1,"OK","Checar")</f>
        <v>#VALUE!</v>
      </c>
      <c r="X87" s="77" t="e">
        <f>IF(COUNTIF($A$67:$A$79,"*")=COUNTIF([1]Cotações!$N:$N,"*")-1,"OK","Checar")</f>
        <v>#VALUE!</v>
      </c>
      <c r="Y87" s="77" t="e">
        <f>IF(COUNTIF($A$67:$A$79,"*")=COUNTIF([1]Cotações!$N:$N,"*")-1,"OK","Checar")</f>
        <v>#VALUE!</v>
      </c>
      <c r="Z87" s="77" t="e">
        <f>IF(COUNTIF($A$67:$A$79,"*")=COUNTIF([1]Cotações!$N:$N,"*")-1,"OK","Checar")</f>
        <v>#VALUE!</v>
      </c>
      <c r="AA87" s="77" t="e">
        <f>IF(COUNTIF($A$67:$A$79,"*")=COUNTIF([1]Cotações!$N:$N,"*")-1,"OK","Checar")</f>
        <v>#VALUE!</v>
      </c>
      <c r="AB87" s="77" t="e">
        <f>IF(COUNTIF($A$67:$A$79,"*")=COUNTIF([1]Cotações!$N:$N,"*")-1,"OK","Checar")</f>
        <v>#VALUE!</v>
      </c>
      <c r="AC87" s="77" t="e">
        <f>IF(COUNTIF($A$67:$A$79,"*")=COUNTIF([1]Cotações!$N:$N,"*")-1,"OK","Checar")</f>
        <v>#VALUE!</v>
      </c>
      <c r="AD87" s="77" t="e">
        <f>IF(COUNTIF($A$67:$A$79,"*")=COUNTIF([1]Cotações!$N:$N,"*")-1,"OK","Checar")</f>
        <v>#VALUE!</v>
      </c>
      <c r="AE87" s="77" t="e">
        <f>IF(COUNTIF($A$67:$A$79,"*")=COUNTIF([1]Cotações!$N:$N,"*")-1,"OK","Checar")</f>
        <v>#VALUE!</v>
      </c>
    </row>
    <row r="88" spans="1:31" ht="15.75" customHeight="1" x14ac:dyDescent="0.2">
      <c r="A88" s="78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</row>
    <row r="89" spans="1:31" ht="15.75" customHeight="1" x14ac:dyDescent="0.2">
      <c r="A89" t="s">
        <v>126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</row>
    <row r="90" spans="1:31" ht="15.75" customHeight="1" x14ac:dyDescent="0.2">
      <c r="A90" s="79"/>
      <c r="B90" s="80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</row>
    <row r="91" spans="1:31" ht="15.75" customHeight="1" x14ac:dyDescent="0.2">
      <c r="A91" s="81" t="s">
        <v>88</v>
      </c>
      <c r="B91" s="82" t="s">
        <v>43</v>
      </c>
      <c r="C91" s="83">
        <v>0</v>
      </c>
      <c r="D91" s="83">
        <v>30771.582388037059</v>
      </c>
      <c r="E91" s="83">
        <v>1560520.1822726401</v>
      </c>
      <c r="F91" s="83">
        <v>1514543.8845994279</v>
      </c>
      <c r="G91" s="83">
        <v>1026165.8985882479</v>
      </c>
      <c r="H91" s="83">
        <v>825654.55877060466</v>
      </c>
      <c r="I91" s="83">
        <v>611415.0724998794</v>
      </c>
      <c r="J91" s="83">
        <v>881836.52332923643</v>
      </c>
      <c r="K91" s="83">
        <v>700005.11932353768</v>
      </c>
      <c r="L91" s="83">
        <v>564068.68606707104</v>
      </c>
      <c r="M91" s="83">
        <v>688390.07828005019</v>
      </c>
      <c r="N91" s="83">
        <v>905096.29295358027</v>
      </c>
      <c r="O91" s="83">
        <v>730493.05402299832</v>
      </c>
      <c r="P91" s="83">
        <v>570232.30626846908</v>
      </c>
      <c r="Q91" s="83">
        <v>381985.27634453663</v>
      </c>
      <c r="R91" s="83">
        <v>4837901.7148702042</v>
      </c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</row>
    <row r="92" spans="1:31" ht="15.75" customHeight="1" x14ac:dyDescent="0.2">
      <c r="A92" s="81" t="s">
        <v>89</v>
      </c>
      <c r="B92" s="82" t="s">
        <v>43</v>
      </c>
      <c r="C92" s="83"/>
      <c r="D92" s="83">
        <v>30771.582388037059</v>
      </c>
      <c r="E92" s="83">
        <v>1560520.1822726401</v>
      </c>
      <c r="F92" s="83">
        <v>1514543.8845994279</v>
      </c>
      <c r="G92" s="83">
        <v>1026165.8985882479</v>
      </c>
      <c r="H92" s="83">
        <v>825654.55877060466</v>
      </c>
      <c r="I92" s="83">
        <v>611415.0724998794</v>
      </c>
      <c r="J92" s="83">
        <v>881836.52332923643</v>
      </c>
      <c r="K92" s="83">
        <v>700005.11932353768</v>
      </c>
      <c r="L92" s="83">
        <v>564068.68606707104</v>
      </c>
      <c r="M92" s="83">
        <v>688390.07828005019</v>
      </c>
      <c r="N92" s="83">
        <v>905096.29295358027</v>
      </c>
      <c r="O92" s="83">
        <v>730493.05402299832</v>
      </c>
      <c r="P92" s="83">
        <v>570232.30626846908</v>
      </c>
      <c r="Q92" s="83">
        <v>381985.27634453663</v>
      </c>
      <c r="R92" s="83">
        <v>4788269.4848702047</v>
      </c>
      <c r="S92" s="83">
        <v>4482489.5648702048</v>
      </c>
      <c r="T92" s="83">
        <v>4226194.2748702047</v>
      </c>
      <c r="U92" s="83">
        <v>3875334.804870205</v>
      </c>
      <c r="V92" s="83">
        <v>3524475.3348702048</v>
      </c>
      <c r="W92" s="83">
        <v>3173615.864870206</v>
      </c>
      <c r="X92" s="83">
        <v>2822753.3948702058</v>
      </c>
      <c r="Y92" s="83">
        <v>2471555.3148702062</v>
      </c>
      <c r="Z92" s="83">
        <v>2120692.844870206</v>
      </c>
      <c r="AA92" s="83">
        <v>1764368.0048702059</v>
      </c>
      <c r="AB92" s="83">
        <v>1427730.404870206</v>
      </c>
      <c r="AC92" s="83">
        <v>1090976.5048702059</v>
      </c>
      <c r="AD92" s="83">
        <v>1090976.5048702059</v>
      </c>
      <c r="AE92" s="83">
        <v>4482489.5648702048</v>
      </c>
    </row>
    <row r="93" spans="1:31" ht="15.75" customHeight="1" x14ac:dyDescent="0.2">
      <c r="A93" s="81" t="s">
        <v>90</v>
      </c>
      <c r="B93" s="82" t="s">
        <v>43</v>
      </c>
      <c r="C93" s="83">
        <v>0</v>
      </c>
      <c r="D93" s="83">
        <v>30771.582388037059</v>
      </c>
      <c r="E93" s="83">
        <v>1529748.5998846029</v>
      </c>
      <c r="F93" s="83">
        <v>-45976.297673211899</v>
      </c>
      <c r="G93" s="83">
        <v>-488377.98601117998</v>
      </c>
      <c r="H93" s="83">
        <v>-200511.33981764331</v>
      </c>
      <c r="I93" s="83">
        <v>-214239.48627072529</v>
      </c>
      <c r="J93" s="83">
        <v>270421.45082935703</v>
      </c>
      <c r="K93" s="83">
        <v>-181831.40400569871</v>
      </c>
      <c r="L93" s="83">
        <v>-135936.43325646661</v>
      </c>
      <c r="M93" s="83">
        <v>124321.3922129791</v>
      </c>
      <c r="N93" s="83">
        <v>216706.21467353011</v>
      </c>
      <c r="O93" s="83">
        <v>-174603.23893058201</v>
      </c>
      <c r="P93" s="83">
        <v>-160260.74775452921</v>
      </c>
      <c r="Q93" s="83">
        <v>-188247.02992393251</v>
      </c>
      <c r="R93" s="83">
        <v>4406284.2085256679</v>
      </c>
      <c r="S93" s="83">
        <v>-305779.91999999993</v>
      </c>
      <c r="T93" s="83">
        <v>-256295.29</v>
      </c>
      <c r="U93" s="83">
        <v>-350859.46999999968</v>
      </c>
      <c r="V93" s="83">
        <v>-350859.46999999968</v>
      </c>
      <c r="W93" s="83">
        <v>-350859.46999999968</v>
      </c>
      <c r="X93" s="83">
        <v>-350862.46999999968</v>
      </c>
      <c r="Y93" s="83">
        <v>-351198.08000000007</v>
      </c>
      <c r="Z93" s="83">
        <v>-350862.46999999968</v>
      </c>
      <c r="AA93" s="83">
        <v>-356324.83999999991</v>
      </c>
      <c r="AB93" s="83">
        <v>-336637.60000000009</v>
      </c>
      <c r="AC93" s="83">
        <v>-336753.89999999991</v>
      </c>
      <c r="AD93" s="83">
        <v>0</v>
      </c>
      <c r="AE93" s="83">
        <v>-305779.91999999993</v>
      </c>
    </row>
    <row r="94" spans="1:31" ht="15.75" customHeight="1" x14ac:dyDescent="0.2">
      <c r="A94" s="81" t="s">
        <v>91</v>
      </c>
      <c r="B94" s="84"/>
      <c r="C94" s="83"/>
      <c r="D94" s="83"/>
      <c r="E94" s="83"/>
      <c r="F94" s="83"/>
      <c r="G94" s="83"/>
      <c r="H94" s="83"/>
      <c r="I94" s="83"/>
      <c r="J94" s="83"/>
      <c r="K94" s="83"/>
      <c r="L94" s="83">
        <v>563068.66606707149</v>
      </c>
      <c r="M94" s="83">
        <v>684157.03722067806</v>
      </c>
      <c r="N94" s="83">
        <v>878612.31222067808</v>
      </c>
      <c r="O94" s="83">
        <v>705217.97222067812</v>
      </c>
      <c r="P94" s="83">
        <v>531823.63222067815</v>
      </c>
      <c r="Q94" s="83">
        <v>359358.79222067818</v>
      </c>
      <c r="R94" s="83">
        <v>186893.95222067821</v>
      </c>
      <c r="S94" s="83">
        <v>14429.112220678189</v>
      </c>
      <c r="T94" s="83">
        <v>-158035.72777932181</v>
      </c>
      <c r="U94" s="83">
        <v>-330500.56777932181</v>
      </c>
      <c r="V94" s="83">
        <v>-502965.40777932177</v>
      </c>
      <c r="W94" s="83">
        <v>-675788.46777932183</v>
      </c>
      <c r="X94" s="83">
        <v>-845153.66777932178</v>
      </c>
      <c r="Y94" s="83">
        <v>-845153.66777932178</v>
      </c>
      <c r="Z94" s="83">
        <v>-845153.66777932178</v>
      </c>
      <c r="AA94" s="83">
        <v>-845153.66777932178</v>
      </c>
      <c r="AB94" s="83">
        <v>-845153.66777932178</v>
      </c>
      <c r="AC94" s="83">
        <v>-845153.66777932178</v>
      </c>
      <c r="AD94" s="83">
        <v>-845153.66777932178</v>
      </c>
      <c r="AE94" s="83">
        <v>14429.112220678189</v>
      </c>
    </row>
    <row r="95" spans="1:31" ht="15.75" customHeight="1" x14ac:dyDescent="0.2">
      <c r="A95" s="8" t="s">
        <v>92</v>
      </c>
      <c r="B95" s="64"/>
      <c r="C95" s="10"/>
      <c r="D95" s="10"/>
      <c r="E95" s="10"/>
      <c r="F95" s="10"/>
      <c r="G95" s="10"/>
      <c r="H95" s="10"/>
      <c r="I95" s="10"/>
      <c r="J95" s="10"/>
      <c r="K95" s="10"/>
      <c r="L95" s="10">
        <v>1000.019999999553</v>
      </c>
      <c r="M95" s="10">
        <v>4233.0410593721317</v>
      </c>
      <c r="N95" s="10">
        <v>26483.98073290219</v>
      </c>
      <c r="O95" s="10">
        <v>25275.081802320201</v>
      </c>
      <c r="P95" s="10">
        <v>38408.674047790933</v>
      </c>
      <c r="Q95" s="10">
        <v>22626.48412385839</v>
      </c>
      <c r="R95" s="10">
        <v>4601375.5326495264</v>
      </c>
      <c r="S95" s="10">
        <v>4468060.4526495263</v>
      </c>
      <c r="T95" s="10">
        <v>4384230.0026495261</v>
      </c>
      <c r="U95" s="10">
        <v>4205835.3726495272</v>
      </c>
      <c r="V95" s="10">
        <v>4027440.7426495268</v>
      </c>
      <c r="W95" s="10">
        <v>3849404.3326495271</v>
      </c>
      <c r="X95" s="10">
        <v>3667907.062649528</v>
      </c>
      <c r="Y95" s="10">
        <v>3316708.982649527</v>
      </c>
      <c r="Z95" s="10">
        <v>2965846.5126495282</v>
      </c>
      <c r="AA95" s="10">
        <v>2609521.6726495279</v>
      </c>
      <c r="AB95" s="10">
        <v>2272884.0726495278</v>
      </c>
      <c r="AC95" s="10">
        <v>1936130.1726495279</v>
      </c>
      <c r="AD95" s="10">
        <v>1936130.1726495279</v>
      </c>
      <c r="AE95" s="10">
        <v>4468060.4526495263</v>
      </c>
    </row>
    <row r="96" spans="1:31" ht="15.75" customHeight="1" x14ac:dyDescent="0.2">
      <c r="A96" s="50"/>
      <c r="B96" s="51"/>
      <c r="C96" s="52"/>
      <c r="D96" s="52"/>
      <c r="E96" s="52"/>
      <c r="F96" s="52"/>
      <c r="G96" s="52"/>
      <c r="H96" s="52"/>
      <c r="I96" s="52"/>
      <c r="J96" s="52"/>
      <c r="K96" s="52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</row>
    <row r="97" spans="1:31" ht="15.75" customHeight="1" x14ac:dyDescent="0.2">
      <c r="A97" t="s">
        <v>127</v>
      </c>
      <c r="B97" s="60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</row>
    <row r="98" spans="1:31" ht="15.75" customHeight="1" x14ac:dyDescent="0.2">
      <c r="A98" s="79"/>
      <c r="B98" s="80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</row>
    <row r="99" spans="1:31" ht="15.75" customHeight="1" x14ac:dyDescent="0.2">
      <c r="A99" s="81" t="s">
        <v>88</v>
      </c>
      <c r="B99" s="82" t="s">
        <v>43</v>
      </c>
      <c r="C99" s="83">
        <v>0</v>
      </c>
      <c r="D99" s="83">
        <v>30771.582388037059</v>
      </c>
      <c r="E99" s="83">
        <v>1560520.1822726401</v>
      </c>
      <c r="F99" s="83">
        <v>1514543.8845994279</v>
      </c>
      <c r="G99" s="83">
        <v>1026165.8985882479</v>
      </c>
      <c r="H99" s="83">
        <v>825654.55877060466</v>
      </c>
      <c r="I99" s="83">
        <v>611415.32848898647</v>
      </c>
      <c r="J99" s="83">
        <v>881836.7764823141</v>
      </c>
      <c r="K99" s="83">
        <v>700005.38287817885</v>
      </c>
      <c r="L99" s="83">
        <v>564068.94149620098</v>
      </c>
      <c r="M99" s="83">
        <v>688390.33499168744</v>
      </c>
      <c r="N99" s="83">
        <v>905096.29295358027</v>
      </c>
      <c r="O99" s="83">
        <v>730493.05402299832</v>
      </c>
      <c r="P99" s="83">
        <v>570232.30626846908</v>
      </c>
      <c r="Q99" s="83">
        <v>382074.88169919292</v>
      </c>
      <c r="R99" s="83">
        <v>4838072.3173479019</v>
      </c>
      <c r="S99" s="83">
        <v>4822656.0339273307</v>
      </c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</row>
    <row r="100" spans="1:31" ht="15.75" customHeight="1" x14ac:dyDescent="0.2">
      <c r="A100" s="81" t="s">
        <v>89</v>
      </c>
      <c r="B100" s="82" t="s">
        <v>43</v>
      </c>
      <c r="C100" s="83"/>
      <c r="D100" s="83">
        <v>30771.582388037059</v>
      </c>
      <c r="E100" s="83">
        <v>1560520.1822726401</v>
      </c>
      <c r="F100" s="83">
        <v>1514543.8845994279</v>
      </c>
      <c r="G100" s="83">
        <v>1026165.8985882479</v>
      </c>
      <c r="H100" s="83">
        <v>825654.55877060466</v>
      </c>
      <c r="I100" s="83">
        <v>611415.32848898647</v>
      </c>
      <c r="J100" s="83">
        <v>881836.7764823141</v>
      </c>
      <c r="K100" s="83">
        <v>700005.38287817885</v>
      </c>
      <c r="L100" s="83">
        <v>564068.94149620098</v>
      </c>
      <c r="M100" s="83">
        <v>688390.33499168744</v>
      </c>
      <c r="N100" s="83">
        <v>905096.29295358027</v>
      </c>
      <c r="O100" s="83">
        <v>730493.05402299832</v>
      </c>
      <c r="P100" s="83">
        <v>570232.30626846908</v>
      </c>
      <c r="Q100" s="83">
        <v>382074.88169919292</v>
      </c>
      <c r="R100" s="83">
        <v>4838072.3173479019</v>
      </c>
      <c r="S100" s="83">
        <v>4519004.1339273313</v>
      </c>
      <c r="T100" s="83">
        <v>4253901.8439273313</v>
      </c>
      <c r="U100" s="83">
        <v>3911938.773927331</v>
      </c>
      <c r="V100" s="83">
        <v>3560319.3039273312</v>
      </c>
      <c r="W100" s="83">
        <v>3208699.833927331</v>
      </c>
      <c r="X100" s="83">
        <v>2857077.3639273299</v>
      </c>
      <c r="Y100" s="83">
        <v>2505119.2839273298</v>
      </c>
      <c r="Z100" s="83">
        <v>2153496.8139273301</v>
      </c>
      <c r="AA100" s="83">
        <v>1795411.97392733</v>
      </c>
      <c r="AB100" s="83">
        <v>1457014.3739273299</v>
      </c>
      <c r="AC100" s="83">
        <v>1119500.47392733</v>
      </c>
      <c r="AD100" s="83">
        <v>781986.57392733032</v>
      </c>
      <c r="AE100" s="83">
        <v>444472.67392733041</v>
      </c>
    </row>
    <row r="101" spans="1:31" ht="15.75" customHeight="1" x14ac:dyDescent="0.2">
      <c r="A101" s="81" t="s">
        <v>90</v>
      </c>
      <c r="B101" s="82" t="s">
        <v>43</v>
      </c>
      <c r="C101" s="83">
        <v>0</v>
      </c>
      <c r="D101" s="83">
        <v>30771.582388037059</v>
      </c>
      <c r="E101" s="83">
        <v>1529748.5998846029</v>
      </c>
      <c r="F101" s="83">
        <v>-45976.297673211899</v>
      </c>
      <c r="G101" s="83">
        <v>-488377.98601117998</v>
      </c>
      <c r="H101" s="83">
        <v>-200511.33981764331</v>
      </c>
      <c r="I101" s="83">
        <v>-214239.23028161819</v>
      </c>
      <c r="J101" s="83">
        <v>270421.44799332757</v>
      </c>
      <c r="K101" s="83">
        <v>-181831.39360413529</v>
      </c>
      <c r="L101" s="83">
        <v>-135936.4413819779</v>
      </c>
      <c r="M101" s="83">
        <v>124321.3934954865</v>
      </c>
      <c r="N101" s="83">
        <v>216705.9579618928</v>
      </c>
      <c r="O101" s="83">
        <v>-174603.23893058201</v>
      </c>
      <c r="P101" s="83">
        <v>-160260.74775452921</v>
      </c>
      <c r="Q101" s="83">
        <v>-188157.42456927619</v>
      </c>
      <c r="R101" s="83">
        <v>4455997.4356487086</v>
      </c>
      <c r="S101" s="83">
        <v>-319068.18342057063</v>
      </c>
      <c r="T101" s="83">
        <v>-265102.28999999998</v>
      </c>
      <c r="U101" s="83">
        <v>-341963.0700000003</v>
      </c>
      <c r="V101" s="83">
        <v>-351619.4700000002</v>
      </c>
      <c r="W101" s="83">
        <v>-351619.4700000002</v>
      </c>
      <c r="X101" s="83">
        <v>-351622.4700000002</v>
      </c>
      <c r="Y101" s="83">
        <v>-351958.08000000007</v>
      </c>
      <c r="Z101" s="83">
        <v>-351622.4700000002</v>
      </c>
      <c r="AA101" s="83">
        <v>-358084.84000000008</v>
      </c>
      <c r="AB101" s="83">
        <v>-338397.59999999992</v>
      </c>
      <c r="AC101" s="83">
        <v>-337513.89999999991</v>
      </c>
      <c r="AD101" s="83">
        <v>-337513.89999999991</v>
      </c>
      <c r="AE101" s="83">
        <v>-337513.89999999991</v>
      </c>
    </row>
    <row r="102" spans="1:31" ht="15.75" customHeight="1" x14ac:dyDescent="0.2">
      <c r="A102" s="8" t="s">
        <v>91</v>
      </c>
      <c r="B102" s="64"/>
      <c r="C102" s="10"/>
      <c r="D102" s="10"/>
      <c r="E102" s="10"/>
      <c r="F102" s="10"/>
      <c r="G102" s="10"/>
      <c r="H102" s="10"/>
      <c r="I102" s="10"/>
      <c r="J102" s="10"/>
      <c r="K102" s="10"/>
      <c r="L102" s="10">
        <v>563068.66606707149</v>
      </c>
      <c r="M102" s="10">
        <v>684157.03722067806</v>
      </c>
      <c r="N102" s="10">
        <v>878612.31222067808</v>
      </c>
      <c r="O102" s="10">
        <v>705217.97222067812</v>
      </c>
      <c r="P102" s="10">
        <v>531823.63222067815</v>
      </c>
      <c r="Q102" s="10">
        <v>359358.79222067818</v>
      </c>
      <c r="R102" s="10">
        <v>186893.95222067821</v>
      </c>
      <c r="S102" s="10">
        <v>14429.112220678189</v>
      </c>
      <c r="T102" s="10">
        <v>-158035.72777932181</v>
      </c>
      <c r="U102" s="10">
        <v>-330500.56777932181</v>
      </c>
      <c r="V102" s="10">
        <v>-502965.40777932177</v>
      </c>
      <c r="W102" s="10">
        <v>-675788.46777932183</v>
      </c>
      <c r="X102" s="10">
        <v>-845153.66777932178</v>
      </c>
      <c r="Y102" s="10">
        <v>-845153.66777932178</v>
      </c>
      <c r="Z102" s="10">
        <v>-845153.66777932178</v>
      </c>
      <c r="AA102" s="10">
        <v>-845153.66777932178</v>
      </c>
      <c r="AB102" s="10">
        <v>-845153.66777932178</v>
      </c>
      <c r="AC102" s="10">
        <v>-845153.66777932178</v>
      </c>
      <c r="AD102" s="10">
        <v>-845153.66777932178</v>
      </c>
      <c r="AE102" s="10">
        <v>14429.112220678189</v>
      </c>
    </row>
    <row r="103" spans="1:31" ht="15.75" customHeight="1" x14ac:dyDescent="0.2">
      <c r="A103" s="40" t="s">
        <v>92</v>
      </c>
      <c r="B103" s="85"/>
      <c r="C103" s="42"/>
      <c r="D103" s="42"/>
      <c r="E103" s="42"/>
      <c r="F103" s="42"/>
      <c r="G103" s="42"/>
      <c r="H103" s="42"/>
      <c r="I103" s="42"/>
      <c r="J103" s="42"/>
      <c r="K103" s="42"/>
      <c r="L103" s="42">
        <v>1000.275429129484</v>
      </c>
      <c r="M103" s="42">
        <v>4233.2977710093837</v>
      </c>
      <c r="N103" s="42">
        <v>26483.98073290219</v>
      </c>
      <c r="O103" s="42">
        <v>25275.081802320201</v>
      </c>
      <c r="P103" s="42">
        <v>38408.674047790933</v>
      </c>
      <c r="Q103" s="42">
        <v>22716.089478514681</v>
      </c>
      <c r="R103" s="42">
        <v>4651178.3651272235</v>
      </c>
      <c r="S103" s="42">
        <v>4504575.0217066528</v>
      </c>
      <c r="T103" s="42">
        <v>4411937.5717066526</v>
      </c>
      <c r="U103" s="42">
        <v>4242439.3417066531</v>
      </c>
      <c r="V103" s="42">
        <v>4063284.7117066518</v>
      </c>
      <c r="W103" s="42">
        <v>3884488.3017066522</v>
      </c>
      <c r="X103" s="42">
        <v>3702231.0317066521</v>
      </c>
      <c r="Y103" s="42">
        <v>3350272.9517066521</v>
      </c>
      <c r="Z103" s="42">
        <v>2998650.4817066519</v>
      </c>
      <c r="AA103" s="42">
        <v>2640565.641706652</v>
      </c>
      <c r="AB103" s="42">
        <v>2302168.0417066519</v>
      </c>
      <c r="AC103" s="42">
        <v>1964654.141706652</v>
      </c>
      <c r="AD103" s="42">
        <v>1627140.2417066521</v>
      </c>
      <c r="AE103" s="42">
        <v>430043.56170665222</v>
      </c>
    </row>
    <row r="104" spans="1:31" ht="15.75" customHeight="1" x14ac:dyDescent="0.2">
      <c r="A104" s="32"/>
      <c r="B104" s="86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</row>
    <row r="105" spans="1:31" ht="15.75" customHeight="1" x14ac:dyDescent="0.2">
      <c r="A105" t="s">
        <v>127</v>
      </c>
      <c r="B105" s="60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</row>
    <row r="106" spans="1:31" ht="15.75" customHeight="1" x14ac:dyDescent="0.2">
      <c r="A106" s="87"/>
      <c r="B106" s="88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</row>
    <row r="107" spans="1:31" ht="15.75" customHeight="1" x14ac:dyDescent="0.2">
      <c r="A107" s="32"/>
      <c r="B107" s="89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</row>
    <row r="108" spans="1:31" ht="15.75" customHeight="1" x14ac:dyDescent="0.2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</row>
    <row r="109" spans="1:31" ht="15.75" customHeight="1" x14ac:dyDescent="0.2">
      <c r="B109" s="60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</row>
    <row r="110" spans="1:31" ht="15.75" customHeight="1" x14ac:dyDescent="0.2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</row>
    <row r="111" spans="1:31" ht="15.75" customHeight="1" x14ac:dyDescent="0.2">
      <c r="B111" s="60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</row>
    <row r="112" spans="1:31" ht="15.75" customHeight="1" x14ac:dyDescent="0.2">
      <c r="B112" s="60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</row>
    <row r="113" spans="2:30" ht="15.75" customHeight="1" x14ac:dyDescent="0.2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</row>
    <row r="114" spans="2:30" ht="15.75" customHeight="1" x14ac:dyDescent="0.2">
      <c r="B114" s="60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</row>
    <row r="115" spans="2:30" ht="15.75" customHeight="1" x14ac:dyDescent="0.2">
      <c r="B115" s="60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</row>
    <row r="116" spans="2:30" ht="15.75" customHeight="1" x14ac:dyDescent="0.2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</row>
    <row r="117" spans="2:30" ht="15.75" customHeight="1" x14ac:dyDescent="0.2">
      <c r="B117" s="60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</row>
    <row r="118" spans="2:30" ht="15.75" customHeight="1" x14ac:dyDescent="0.2">
      <c r="B118" s="60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</row>
    <row r="119" spans="2:30" ht="15.75" customHeight="1" x14ac:dyDescent="0.2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</row>
    <row r="120" spans="2:30" ht="15.75" customHeight="1" x14ac:dyDescent="0.2">
      <c r="B120" s="60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</row>
    <row r="121" spans="2:30" ht="15.75" customHeight="1" x14ac:dyDescent="0.2">
      <c r="B121" s="60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</row>
    <row r="122" spans="2:30" ht="15.75" customHeight="1" x14ac:dyDescent="0.2">
      <c r="B122" s="60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</row>
    <row r="123" spans="2:30" ht="15.75" customHeight="1" x14ac:dyDescent="0.2">
      <c r="B123" s="60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</row>
    <row r="124" spans="2:30" ht="15.75" customHeight="1" x14ac:dyDescent="0.2">
      <c r="B124" s="60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</row>
    <row r="125" spans="2:30" ht="15.75" customHeight="1" x14ac:dyDescent="0.2">
      <c r="B125" s="60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</row>
    <row r="126" spans="2:30" ht="15.75" customHeight="1" x14ac:dyDescent="0.2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</row>
    <row r="127" spans="2:30" ht="15.75" customHeight="1" x14ac:dyDescent="0.2">
      <c r="B127" s="60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</row>
    <row r="128" spans="2:30" ht="15.75" customHeight="1" x14ac:dyDescent="0.2">
      <c r="B128" s="60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</row>
    <row r="129" spans="2:30" ht="15.75" customHeight="1" x14ac:dyDescent="0.2">
      <c r="B129" s="60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</row>
    <row r="130" spans="2:30" ht="15.75" customHeight="1" x14ac:dyDescent="0.2">
      <c r="B130" s="60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</row>
    <row r="131" spans="2:30" ht="15.75" customHeight="1" x14ac:dyDescent="0.2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</row>
    <row r="132" spans="2:30" ht="15.75" customHeight="1" x14ac:dyDescent="0.2">
      <c r="B132" s="60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</row>
    <row r="133" spans="2:30" ht="15.75" customHeight="1" x14ac:dyDescent="0.2">
      <c r="B133" s="60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</row>
    <row r="134" spans="2:30" ht="15.75" customHeight="1" x14ac:dyDescent="0.2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</row>
    <row r="135" spans="2:30" ht="15.75" customHeight="1" x14ac:dyDescent="0.2">
      <c r="B135" s="60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</row>
    <row r="136" spans="2:30" ht="15.75" customHeight="1" x14ac:dyDescent="0.2">
      <c r="B136" s="60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</row>
    <row r="137" spans="2:30" ht="15.75" customHeight="1" x14ac:dyDescent="0.2">
      <c r="B137" s="60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</row>
    <row r="138" spans="2:30" ht="15.75" customHeight="1" x14ac:dyDescent="0.2">
      <c r="B138" s="60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</row>
    <row r="139" spans="2:30" ht="15.75" customHeight="1" x14ac:dyDescent="0.2">
      <c r="B139" s="60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</row>
    <row r="140" spans="2:30" ht="15.75" customHeight="1" x14ac:dyDescent="0.2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</row>
    <row r="141" spans="2:30" ht="15.75" customHeight="1" x14ac:dyDescent="0.2">
      <c r="B141" s="60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</row>
    <row r="142" spans="2:30" ht="15.75" customHeight="1" x14ac:dyDescent="0.2">
      <c r="B142" s="60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</row>
    <row r="143" spans="2:30" ht="15.75" customHeight="1" x14ac:dyDescent="0.2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</row>
    <row r="144" spans="2:30" ht="15.75" customHeight="1" x14ac:dyDescent="0.2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</row>
    <row r="145" spans="2:30" ht="15.75" customHeight="1" x14ac:dyDescent="0.2">
      <c r="B145" s="60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</row>
    <row r="146" spans="2:30" ht="15.75" customHeight="1" x14ac:dyDescent="0.2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</row>
    <row r="147" spans="2:30" ht="15.75" customHeight="1" x14ac:dyDescent="0.2">
      <c r="B147" s="60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</row>
    <row r="148" spans="2:30" ht="15.75" customHeight="1" x14ac:dyDescent="0.2">
      <c r="B148" s="60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</row>
    <row r="149" spans="2:30" ht="15.75" customHeight="1" x14ac:dyDescent="0.2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</row>
    <row r="150" spans="2:30" ht="15.75" customHeight="1" x14ac:dyDescent="0.2">
      <c r="B150" s="60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</row>
    <row r="151" spans="2:30" ht="15.75" customHeight="1" x14ac:dyDescent="0.2">
      <c r="B151" s="60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</row>
    <row r="152" spans="2:30" ht="15.75" customHeight="1" x14ac:dyDescent="0.2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</row>
    <row r="153" spans="2:30" ht="15.75" customHeight="1" x14ac:dyDescent="0.2">
      <c r="B153" s="60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</row>
    <row r="154" spans="2:30" ht="15.75" customHeight="1" x14ac:dyDescent="0.2">
      <c r="B154" s="60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</row>
    <row r="155" spans="2:30" ht="15.75" customHeight="1" x14ac:dyDescent="0.2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</row>
    <row r="156" spans="2:30" ht="15.75" customHeight="1" x14ac:dyDescent="0.2">
      <c r="B156" s="60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</row>
    <row r="157" spans="2:30" ht="15.75" customHeight="1" x14ac:dyDescent="0.2">
      <c r="B157" s="60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</row>
    <row r="158" spans="2:30" ht="15.75" customHeight="1" x14ac:dyDescent="0.2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</row>
    <row r="159" spans="2:30" ht="15.75" customHeight="1" x14ac:dyDescent="0.2">
      <c r="B159" s="60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</row>
    <row r="160" spans="2:30" ht="15.75" customHeight="1" x14ac:dyDescent="0.2">
      <c r="B160" s="60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</row>
    <row r="161" spans="2:30" ht="15.75" customHeight="1" x14ac:dyDescent="0.2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</row>
    <row r="162" spans="2:30" ht="15.75" customHeight="1" x14ac:dyDescent="0.2">
      <c r="B162" s="60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</row>
    <row r="163" spans="2:30" ht="15.75" customHeight="1" x14ac:dyDescent="0.2">
      <c r="B163" s="60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</row>
    <row r="164" spans="2:30" ht="15.75" customHeight="1" x14ac:dyDescent="0.2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</row>
    <row r="165" spans="2:30" ht="15.75" customHeight="1" x14ac:dyDescent="0.2">
      <c r="B165" s="60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</row>
    <row r="166" spans="2:30" ht="15.75" customHeight="1" x14ac:dyDescent="0.2">
      <c r="B166" s="60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</row>
    <row r="167" spans="2:30" ht="15.75" customHeight="1" x14ac:dyDescent="0.2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</row>
    <row r="168" spans="2:30" ht="15.75" customHeight="1" x14ac:dyDescent="0.2">
      <c r="B168" s="60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</row>
    <row r="169" spans="2:30" ht="15.75" customHeight="1" x14ac:dyDescent="0.2">
      <c r="B169" s="60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</row>
    <row r="170" spans="2:30" ht="15.75" customHeight="1" x14ac:dyDescent="0.2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</row>
    <row r="171" spans="2:30" ht="15.75" customHeight="1" x14ac:dyDescent="0.2">
      <c r="B171" s="60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</row>
    <row r="172" spans="2:30" ht="15.75" customHeight="1" x14ac:dyDescent="0.2">
      <c r="B172" s="60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</row>
    <row r="173" spans="2:30" ht="15.75" customHeight="1" x14ac:dyDescent="0.2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</row>
    <row r="174" spans="2:30" ht="15.75" customHeight="1" x14ac:dyDescent="0.2">
      <c r="B174" s="60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</row>
    <row r="175" spans="2:30" ht="15.75" customHeight="1" x14ac:dyDescent="0.2">
      <c r="B175" s="60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</row>
    <row r="176" spans="2:30" ht="15.75" customHeight="1" x14ac:dyDescent="0.2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</row>
    <row r="177" spans="2:30" ht="15.75" customHeight="1" x14ac:dyDescent="0.2">
      <c r="B177" s="60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</row>
    <row r="178" spans="2:30" ht="15.75" customHeight="1" x14ac:dyDescent="0.2">
      <c r="B178" s="60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</row>
    <row r="179" spans="2:30" ht="15.75" customHeight="1" x14ac:dyDescent="0.2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</row>
    <row r="180" spans="2:30" ht="15.75" customHeight="1" x14ac:dyDescent="0.2">
      <c r="B180" s="60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</row>
    <row r="181" spans="2:30" ht="15.75" customHeight="1" x14ac:dyDescent="0.2">
      <c r="B181" s="60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</row>
    <row r="182" spans="2:30" ht="15.75" customHeight="1" x14ac:dyDescent="0.2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</row>
    <row r="183" spans="2:30" ht="15.75" customHeight="1" x14ac:dyDescent="0.2">
      <c r="B183" s="60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</row>
    <row r="184" spans="2:30" ht="15.75" customHeight="1" x14ac:dyDescent="0.2">
      <c r="B184" s="60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</row>
    <row r="185" spans="2:30" ht="15.75" customHeight="1" x14ac:dyDescent="0.2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</row>
    <row r="186" spans="2:30" ht="15.75" customHeight="1" x14ac:dyDescent="0.2">
      <c r="B186" s="60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</row>
    <row r="187" spans="2:30" ht="15.75" customHeight="1" x14ac:dyDescent="0.2">
      <c r="B187" s="60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</row>
    <row r="188" spans="2:30" ht="15.75" customHeight="1" x14ac:dyDescent="0.2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</row>
    <row r="189" spans="2:30" ht="15.75" customHeight="1" x14ac:dyDescent="0.2">
      <c r="B189" s="60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</row>
    <row r="190" spans="2:30" ht="15.75" customHeight="1" x14ac:dyDescent="0.2">
      <c r="B190" s="60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</row>
    <row r="191" spans="2:30" ht="15.75" customHeight="1" x14ac:dyDescent="0.2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</row>
    <row r="192" spans="2:30" ht="15.75" customHeight="1" x14ac:dyDescent="0.2">
      <c r="B192" s="60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</row>
    <row r="193" spans="2:30" ht="15.75" customHeight="1" x14ac:dyDescent="0.2">
      <c r="B193" s="60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</row>
    <row r="194" spans="2:30" ht="15.75" customHeight="1" x14ac:dyDescent="0.2">
      <c r="B194" s="60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</row>
    <row r="195" spans="2:30" ht="15.75" customHeight="1" x14ac:dyDescent="0.2">
      <c r="B195" s="60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</row>
    <row r="196" spans="2:30" ht="15.75" customHeight="1" x14ac:dyDescent="0.2">
      <c r="B196" s="60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</row>
    <row r="197" spans="2:30" ht="15.75" customHeight="1" x14ac:dyDescent="0.2">
      <c r="B197" s="60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</row>
    <row r="198" spans="2:30" ht="15.75" customHeight="1" x14ac:dyDescent="0.2">
      <c r="B198" s="60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</row>
    <row r="199" spans="2:30" ht="15.75" customHeight="1" x14ac:dyDescent="0.2">
      <c r="B199" s="60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</row>
    <row r="200" spans="2:30" ht="15.75" customHeight="1" x14ac:dyDescent="0.2">
      <c r="B200" s="60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</row>
    <row r="201" spans="2:30" ht="15.75" customHeight="1" x14ac:dyDescent="0.2">
      <c r="B201" s="60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</row>
    <row r="202" spans="2:30" ht="15.75" customHeight="1" x14ac:dyDescent="0.2">
      <c r="B202" s="60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</row>
    <row r="203" spans="2:30" ht="15.75" customHeight="1" x14ac:dyDescent="0.2">
      <c r="B203" s="60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</row>
    <row r="204" spans="2:30" ht="15.75" customHeight="1" x14ac:dyDescent="0.2">
      <c r="B204" s="60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</row>
    <row r="205" spans="2:30" ht="15.75" customHeight="1" x14ac:dyDescent="0.2">
      <c r="B205" s="60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</row>
    <row r="206" spans="2:30" ht="15.75" customHeight="1" x14ac:dyDescent="0.2">
      <c r="B206" s="60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</row>
    <row r="207" spans="2:30" ht="15.75" customHeight="1" x14ac:dyDescent="0.2">
      <c r="B207" s="60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</row>
    <row r="208" spans="2:30" ht="15.75" customHeight="1" x14ac:dyDescent="0.2">
      <c r="B208" s="60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</row>
    <row r="209" spans="2:30" ht="15.75" customHeight="1" x14ac:dyDescent="0.2">
      <c r="B209" s="60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</row>
    <row r="210" spans="2:30" ht="15.75" customHeight="1" x14ac:dyDescent="0.2">
      <c r="B210" s="60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</row>
    <row r="211" spans="2:30" ht="15.75" customHeight="1" x14ac:dyDescent="0.2">
      <c r="B211" s="60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</row>
    <row r="212" spans="2:30" ht="15.75" customHeight="1" x14ac:dyDescent="0.2">
      <c r="B212" s="60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</row>
    <row r="213" spans="2:30" ht="15.75" customHeight="1" x14ac:dyDescent="0.2">
      <c r="B213" s="60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</row>
    <row r="214" spans="2:30" ht="15.75" customHeight="1" x14ac:dyDescent="0.2">
      <c r="B214" s="60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</row>
    <row r="215" spans="2:30" ht="15.75" customHeight="1" x14ac:dyDescent="0.2">
      <c r="B215" s="60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</row>
    <row r="216" spans="2:30" ht="15.75" customHeight="1" x14ac:dyDescent="0.2">
      <c r="B216" s="60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</row>
    <row r="217" spans="2:30" ht="15.75" customHeight="1" x14ac:dyDescent="0.2">
      <c r="B217" s="60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</row>
    <row r="218" spans="2:30" ht="15.75" customHeight="1" x14ac:dyDescent="0.2">
      <c r="B218" s="60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</row>
    <row r="219" spans="2:30" ht="15.75" customHeight="1" x14ac:dyDescent="0.2">
      <c r="B219" s="60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</row>
    <row r="220" spans="2:30" ht="15.75" customHeight="1" x14ac:dyDescent="0.2">
      <c r="B220" s="60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</row>
    <row r="221" spans="2:30" ht="15.75" customHeight="1" x14ac:dyDescent="0.2">
      <c r="B221" s="60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</row>
    <row r="222" spans="2:30" ht="15.75" customHeight="1" x14ac:dyDescent="0.2">
      <c r="B222" s="60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</row>
    <row r="223" spans="2:30" ht="15.75" customHeight="1" x14ac:dyDescent="0.2">
      <c r="B223" s="60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</row>
    <row r="224" spans="2:30" ht="15.75" customHeight="1" x14ac:dyDescent="0.2">
      <c r="B224" s="60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</row>
    <row r="225" spans="2:30" ht="15.75" customHeight="1" x14ac:dyDescent="0.2">
      <c r="B225" s="60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</row>
    <row r="226" spans="2:30" ht="15.75" customHeight="1" x14ac:dyDescent="0.2">
      <c r="B226" s="60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</row>
    <row r="227" spans="2:30" ht="15.75" customHeight="1" x14ac:dyDescent="0.2">
      <c r="B227" s="60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</row>
    <row r="228" spans="2:30" ht="15.75" customHeight="1" x14ac:dyDescent="0.2">
      <c r="B228" s="60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</row>
    <row r="229" spans="2:30" ht="15.75" customHeight="1" x14ac:dyDescent="0.2">
      <c r="B229" s="60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</row>
    <row r="230" spans="2:30" ht="15.75" customHeight="1" x14ac:dyDescent="0.2">
      <c r="B230" s="60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</row>
    <row r="231" spans="2:30" ht="15.75" customHeight="1" x14ac:dyDescent="0.2">
      <c r="B231" s="60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</row>
    <row r="232" spans="2:30" ht="15.75" customHeight="1" x14ac:dyDescent="0.2">
      <c r="B232" s="60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</row>
    <row r="233" spans="2:30" ht="15.75" customHeight="1" x14ac:dyDescent="0.2">
      <c r="B233" s="60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</row>
    <row r="234" spans="2:30" ht="15.75" customHeight="1" x14ac:dyDescent="0.2">
      <c r="B234" s="60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</row>
    <row r="235" spans="2:30" ht="15.75" customHeight="1" x14ac:dyDescent="0.2">
      <c r="B235" s="60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</row>
    <row r="236" spans="2:30" ht="15.75" customHeight="1" x14ac:dyDescent="0.2">
      <c r="B236" s="60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</row>
    <row r="237" spans="2:30" ht="15.75" customHeight="1" x14ac:dyDescent="0.2">
      <c r="B237" s="60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</row>
    <row r="238" spans="2:30" ht="15.75" customHeight="1" x14ac:dyDescent="0.2">
      <c r="B238" s="60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</row>
    <row r="239" spans="2:30" ht="15.75" customHeight="1" x14ac:dyDescent="0.2">
      <c r="B239" s="60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</row>
    <row r="240" spans="2:30" ht="15.75" customHeight="1" x14ac:dyDescent="0.2">
      <c r="B240" s="60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</row>
    <row r="241" spans="2:30" ht="15.75" customHeight="1" x14ac:dyDescent="0.2">
      <c r="B241" s="60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</row>
    <row r="242" spans="2:30" ht="15.75" customHeight="1" x14ac:dyDescent="0.2">
      <c r="B242" s="60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</row>
    <row r="243" spans="2:30" ht="15.75" customHeight="1" x14ac:dyDescent="0.2">
      <c r="B243" s="60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</row>
    <row r="244" spans="2:30" ht="15.75" customHeight="1" x14ac:dyDescent="0.2">
      <c r="B244" s="60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</row>
    <row r="245" spans="2:30" ht="15.75" customHeight="1" x14ac:dyDescent="0.2">
      <c r="B245" s="60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</row>
    <row r="246" spans="2:30" ht="15.75" customHeight="1" x14ac:dyDescent="0.2">
      <c r="B246" s="60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</row>
    <row r="247" spans="2:30" ht="15.75" customHeight="1" x14ac:dyDescent="0.2">
      <c r="B247" s="60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</row>
    <row r="248" spans="2:30" ht="15.75" customHeight="1" x14ac:dyDescent="0.2">
      <c r="B248" s="60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</row>
    <row r="249" spans="2:30" ht="15.75" customHeight="1" x14ac:dyDescent="0.2">
      <c r="B249" s="60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</row>
    <row r="250" spans="2:30" ht="15.75" customHeight="1" x14ac:dyDescent="0.2">
      <c r="B250" s="60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</row>
    <row r="251" spans="2:30" ht="15.75" customHeight="1" x14ac:dyDescent="0.2">
      <c r="B251" s="60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</row>
    <row r="252" spans="2:30" ht="15.75" customHeight="1" x14ac:dyDescent="0.2">
      <c r="B252" s="60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</row>
    <row r="253" spans="2:30" ht="15.75" customHeight="1" x14ac:dyDescent="0.2">
      <c r="B253" s="60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</row>
    <row r="254" spans="2:30" ht="15.75" customHeight="1" x14ac:dyDescent="0.2">
      <c r="B254" s="60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</row>
    <row r="255" spans="2:30" ht="15.75" customHeight="1" x14ac:dyDescent="0.2">
      <c r="B255" s="60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</row>
    <row r="256" spans="2:30" ht="15.75" customHeight="1" x14ac:dyDescent="0.2">
      <c r="B256" s="60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</row>
    <row r="257" spans="2:30" ht="15.75" customHeight="1" x14ac:dyDescent="0.2">
      <c r="B257" s="60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</row>
    <row r="258" spans="2:30" ht="15.75" customHeight="1" x14ac:dyDescent="0.2">
      <c r="B258" s="60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</row>
    <row r="259" spans="2:30" ht="15.75" customHeight="1" x14ac:dyDescent="0.2">
      <c r="B259" s="60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</row>
    <row r="260" spans="2:30" ht="15.75" customHeight="1" x14ac:dyDescent="0.2">
      <c r="B260" s="60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</row>
    <row r="261" spans="2:30" ht="15.75" customHeight="1" x14ac:dyDescent="0.2">
      <c r="B261" s="60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</row>
    <row r="262" spans="2:30" ht="15.75" customHeight="1" x14ac:dyDescent="0.2">
      <c r="B262" s="60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</row>
    <row r="263" spans="2:30" ht="15.75" customHeight="1" x14ac:dyDescent="0.2">
      <c r="B263" s="60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</row>
    <row r="264" spans="2:30" ht="15.75" customHeight="1" x14ac:dyDescent="0.2">
      <c r="B264" s="60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</row>
    <row r="265" spans="2:30" ht="15.75" customHeight="1" x14ac:dyDescent="0.2">
      <c r="B265" s="60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</row>
    <row r="266" spans="2:30" ht="15.75" customHeight="1" x14ac:dyDescent="0.2">
      <c r="B266" s="60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</row>
    <row r="267" spans="2:30" ht="15.75" customHeight="1" x14ac:dyDescent="0.2">
      <c r="B267" s="60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</row>
    <row r="268" spans="2:30" ht="15.75" customHeight="1" x14ac:dyDescent="0.2">
      <c r="B268" s="60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</row>
    <row r="269" spans="2:30" ht="15.75" customHeight="1" x14ac:dyDescent="0.2">
      <c r="B269" s="60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</row>
    <row r="270" spans="2:30" ht="15.75" customHeight="1" x14ac:dyDescent="0.2">
      <c r="B270" s="60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</row>
    <row r="271" spans="2:30" ht="15.75" customHeight="1" x14ac:dyDescent="0.2">
      <c r="B271" s="60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</row>
    <row r="272" spans="2:30" ht="15.75" customHeight="1" x14ac:dyDescent="0.2">
      <c r="B272" s="60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</row>
    <row r="273" spans="2:30" ht="15.75" customHeight="1" x14ac:dyDescent="0.2">
      <c r="B273" s="60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</row>
    <row r="274" spans="2:30" ht="15.75" customHeight="1" x14ac:dyDescent="0.2">
      <c r="B274" s="60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</row>
    <row r="275" spans="2:30" ht="15.75" customHeight="1" x14ac:dyDescent="0.2">
      <c r="B275" s="60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</row>
    <row r="276" spans="2:30" ht="15.75" customHeight="1" x14ac:dyDescent="0.2">
      <c r="B276" s="60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</row>
    <row r="277" spans="2:30" ht="15.75" customHeight="1" x14ac:dyDescent="0.2">
      <c r="B277" s="60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</row>
    <row r="278" spans="2:30" ht="15.75" customHeight="1" x14ac:dyDescent="0.2">
      <c r="B278" s="60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</row>
    <row r="279" spans="2:30" ht="15.75" customHeight="1" x14ac:dyDescent="0.2">
      <c r="B279" s="60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</row>
    <row r="280" spans="2:30" ht="15.75" customHeight="1" x14ac:dyDescent="0.2">
      <c r="B280" s="60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</row>
    <row r="281" spans="2:30" ht="15.75" customHeight="1" x14ac:dyDescent="0.2">
      <c r="B281" s="60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</row>
    <row r="282" spans="2:30" ht="15.75" customHeight="1" x14ac:dyDescent="0.2">
      <c r="B282" s="60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</row>
    <row r="283" spans="2:30" ht="15.75" customHeight="1" x14ac:dyDescent="0.2">
      <c r="B283" s="60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</row>
    <row r="284" spans="2:30" ht="15.75" customHeight="1" x14ac:dyDescent="0.2">
      <c r="B284" s="60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</row>
    <row r="285" spans="2:30" ht="15.75" customHeight="1" x14ac:dyDescent="0.2">
      <c r="B285" s="60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</row>
    <row r="286" spans="2:30" ht="15.75" customHeight="1" x14ac:dyDescent="0.2">
      <c r="B286" s="60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</row>
    <row r="287" spans="2:30" ht="15.75" customHeight="1" x14ac:dyDescent="0.2">
      <c r="B287" s="60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</row>
    <row r="288" spans="2:30" ht="15.75" customHeight="1" x14ac:dyDescent="0.2">
      <c r="B288" s="60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</row>
    <row r="289" spans="2:30" ht="15.75" customHeight="1" x14ac:dyDescent="0.2">
      <c r="B289" s="60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</row>
    <row r="290" spans="2:30" ht="15.75" customHeight="1" x14ac:dyDescent="0.2">
      <c r="B290" s="60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</row>
    <row r="291" spans="2:30" ht="15.75" customHeight="1" x14ac:dyDescent="0.2">
      <c r="B291" s="60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</row>
    <row r="292" spans="2:30" ht="15.75" customHeight="1" x14ac:dyDescent="0.2">
      <c r="B292" s="60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</row>
    <row r="293" spans="2:30" ht="15.75" customHeight="1" x14ac:dyDescent="0.2">
      <c r="B293" s="60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</row>
    <row r="294" spans="2:30" ht="15.75" customHeight="1" x14ac:dyDescent="0.2">
      <c r="B294" s="60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</row>
    <row r="295" spans="2:30" ht="15.75" customHeight="1" x14ac:dyDescent="0.2">
      <c r="B295" s="60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</row>
    <row r="296" spans="2:30" ht="15.75" customHeight="1" x14ac:dyDescent="0.2">
      <c r="B296" s="60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</row>
    <row r="297" spans="2:30" ht="15.75" customHeight="1" x14ac:dyDescent="0.2">
      <c r="B297" s="60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</row>
    <row r="298" spans="2:30" ht="15.75" customHeight="1" x14ac:dyDescent="0.2">
      <c r="B298" s="60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</row>
    <row r="299" spans="2:30" ht="15.75" customHeight="1" x14ac:dyDescent="0.2">
      <c r="B299" s="60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</row>
    <row r="300" spans="2:30" ht="15.75" customHeight="1" x14ac:dyDescent="0.2">
      <c r="B300" s="60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</row>
    <row r="301" spans="2:30" ht="15.75" customHeight="1" x14ac:dyDescent="0.2">
      <c r="B301" s="60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</row>
    <row r="302" spans="2:30" ht="15.75" customHeight="1" x14ac:dyDescent="0.2">
      <c r="B302" s="60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</row>
    <row r="303" spans="2:30" ht="15.75" customHeight="1" x14ac:dyDescent="0.2">
      <c r="B303" s="60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</row>
    <row r="304" spans="2:30" ht="15.75" customHeight="1" x14ac:dyDescent="0.2">
      <c r="B304" s="60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</row>
    <row r="305" spans="2:30" ht="15.75" customHeight="1" x14ac:dyDescent="0.2">
      <c r="B305" s="60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</row>
    <row r="306" spans="2:30" ht="15.75" customHeight="1" x14ac:dyDescent="0.2">
      <c r="B306" s="60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</row>
    <row r="307" spans="2:30" ht="15.75" customHeight="1" x14ac:dyDescent="0.2">
      <c r="B307" s="60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</row>
    <row r="308" spans="2:30" ht="15.75" customHeight="1" x14ac:dyDescent="0.2">
      <c r="B308" s="60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</row>
    <row r="309" spans="2:30" ht="15.75" customHeight="1" x14ac:dyDescent="0.2">
      <c r="B309" s="60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</row>
    <row r="310" spans="2:30" ht="15.75" customHeight="1" x14ac:dyDescent="0.2">
      <c r="B310" s="60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</row>
    <row r="311" spans="2:30" ht="15.75" customHeight="1" x14ac:dyDescent="0.2">
      <c r="B311" s="60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</row>
    <row r="312" spans="2:30" ht="15.75" customHeight="1" x14ac:dyDescent="0.2">
      <c r="B312" s="60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</row>
    <row r="313" spans="2:30" ht="15.75" customHeight="1" x14ac:dyDescent="0.2">
      <c r="B313" s="60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</row>
    <row r="314" spans="2:30" ht="15.75" customHeight="1" x14ac:dyDescent="0.2">
      <c r="B314" s="60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</row>
    <row r="315" spans="2:30" ht="15.75" customHeight="1" x14ac:dyDescent="0.2">
      <c r="B315" s="60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</row>
    <row r="316" spans="2:30" ht="15.75" customHeight="1" x14ac:dyDescent="0.2">
      <c r="B316" s="60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</row>
    <row r="317" spans="2:30" ht="15.75" customHeight="1" x14ac:dyDescent="0.2">
      <c r="B317" s="60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</row>
    <row r="318" spans="2:30" ht="15.75" customHeight="1" x14ac:dyDescent="0.2">
      <c r="B318" s="60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</row>
    <row r="319" spans="2:30" ht="15.75" customHeight="1" x14ac:dyDescent="0.2">
      <c r="B319" s="60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</row>
    <row r="320" spans="2:30" ht="15.75" customHeight="1" x14ac:dyDescent="0.2">
      <c r="B320" s="60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</row>
    <row r="321" spans="2:30" ht="15.75" customHeight="1" x14ac:dyDescent="0.2">
      <c r="B321" s="60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</row>
    <row r="322" spans="2:30" ht="15.75" customHeight="1" x14ac:dyDescent="0.2">
      <c r="B322" s="60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</row>
    <row r="323" spans="2:30" ht="15.75" customHeight="1" x14ac:dyDescent="0.2">
      <c r="B323" s="60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</row>
    <row r="324" spans="2:30" ht="15.75" customHeight="1" x14ac:dyDescent="0.2">
      <c r="B324" s="60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</row>
    <row r="325" spans="2:30" ht="15.75" customHeight="1" x14ac:dyDescent="0.2">
      <c r="B325" s="60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</row>
    <row r="326" spans="2:30" ht="15.75" customHeight="1" x14ac:dyDescent="0.2">
      <c r="B326" s="60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</row>
    <row r="327" spans="2:30" ht="15.75" customHeight="1" x14ac:dyDescent="0.2">
      <c r="B327" s="60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</row>
    <row r="328" spans="2:30" ht="15.75" customHeight="1" x14ac:dyDescent="0.2">
      <c r="B328" s="60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</row>
    <row r="329" spans="2:30" ht="15.75" customHeight="1" x14ac:dyDescent="0.2">
      <c r="B329" s="60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</row>
    <row r="330" spans="2:30" ht="15.75" customHeight="1" x14ac:dyDescent="0.2">
      <c r="B330" s="60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</row>
    <row r="331" spans="2:30" ht="15.75" customHeight="1" x14ac:dyDescent="0.2">
      <c r="B331" s="60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</row>
    <row r="332" spans="2:30" ht="15.75" customHeight="1" x14ac:dyDescent="0.2">
      <c r="B332" s="60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</row>
    <row r="333" spans="2:30" ht="15.75" customHeight="1" x14ac:dyDescent="0.2">
      <c r="B333" s="60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</row>
    <row r="334" spans="2:30" ht="15.75" customHeight="1" x14ac:dyDescent="0.2">
      <c r="B334" s="60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</row>
    <row r="335" spans="2:30" ht="15.75" customHeight="1" x14ac:dyDescent="0.2">
      <c r="B335" s="60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</row>
    <row r="336" spans="2:30" ht="15.75" customHeight="1" x14ac:dyDescent="0.2">
      <c r="B336" s="60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</row>
    <row r="337" spans="2:30" ht="15.75" customHeight="1" x14ac:dyDescent="0.2">
      <c r="B337" s="60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</row>
    <row r="338" spans="2:30" ht="15.75" customHeight="1" x14ac:dyDescent="0.2">
      <c r="B338" s="60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</row>
    <row r="339" spans="2:30" ht="15.75" customHeight="1" x14ac:dyDescent="0.2">
      <c r="B339" s="60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</row>
    <row r="340" spans="2:30" ht="15.75" customHeight="1" x14ac:dyDescent="0.2">
      <c r="B340" s="60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</row>
    <row r="341" spans="2:30" ht="15.75" customHeight="1" x14ac:dyDescent="0.2">
      <c r="B341" s="60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</row>
    <row r="342" spans="2:30" ht="15.75" customHeight="1" x14ac:dyDescent="0.2">
      <c r="B342" s="60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</row>
    <row r="343" spans="2:30" ht="15.75" customHeight="1" x14ac:dyDescent="0.2">
      <c r="B343" s="60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</row>
    <row r="344" spans="2:30" ht="15.75" customHeight="1" x14ac:dyDescent="0.2">
      <c r="B344" s="60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</row>
    <row r="345" spans="2:30" ht="15.75" customHeight="1" x14ac:dyDescent="0.2">
      <c r="B345" s="60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</row>
    <row r="346" spans="2:30" ht="15.75" customHeight="1" x14ac:dyDescent="0.2">
      <c r="B346" s="60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</row>
    <row r="347" spans="2:30" ht="15.75" customHeight="1" x14ac:dyDescent="0.2">
      <c r="B347" s="60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</row>
    <row r="348" spans="2:30" ht="15.75" customHeight="1" x14ac:dyDescent="0.2">
      <c r="B348" s="60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</row>
    <row r="349" spans="2:30" ht="15.75" customHeight="1" x14ac:dyDescent="0.2">
      <c r="B349" s="60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</row>
    <row r="350" spans="2:30" ht="15.75" customHeight="1" x14ac:dyDescent="0.2">
      <c r="B350" s="60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</row>
    <row r="351" spans="2:30" ht="15.75" customHeight="1" x14ac:dyDescent="0.2">
      <c r="B351" s="60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</row>
    <row r="352" spans="2:30" ht="15.75" customHeight="1" x14ac:dyDescent="0.2">
      <c r="B352" s="60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</row>
    <row r="353" spans="2:30" ht="15.75" customHeight="1" x14ac:dyDescent="0.2">
      <c r="B353" s="60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</row>
    <row r="354" spans="2:30" ht="15.75" customHeight="1" x14ac:dyDescent="0.2">
      <c r="B354" s="60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</row>
    <row r="355" spans="2:30" ht="15.75" customHeight="1" x14ac:dyDescent="0.2">
      <c r="B355" s="60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</row>
    <row r="356" spans="2:30" ht="15.75" customHeight="1" x14ac:dyDescent="0.2">
      <c r="B356" s="60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</row>
    <row r="357" spans="2:30" ht="15.75" customHeight="1" x14ac:dyDescent="0.2">
      <c r="B357" s="60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</row>
    <row r="358" spans="2:30" ht="15.75" customHeight="1" x14ac:dyDescent="0.2">
      <c r="B358" s="60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</row>
    <row r="359" spans="2:30" ht="15.75" customHeight="1" x14ac:dyDescent="0.2">
      <c r="B359" s="60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</row>
    <row r="360" spans="2:30" ht="15.75" customHeight="1" x14ac:dyDescent="0.2">
      <c r="B360" s="60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</row>
    <row r="361" spans="2:30" ht="15.75" customHeight="1" x14ac:dyDescent="0.2">
      <c r="B361" s="60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</row>
    <row r="362" spans="2:30" ht="15.75" customHeight="1" x14ac:dyDescent="0.2">
      <c r="B362" s="60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</row>
    <row r="363" spans="2:30" ht="15.75" customHeight="1" x14ac:dyDescent="0.2">
      <c r="B363" s="60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</row>
    <row r="364" spans="2:30" ht="15.75" customHeight="1" x14ac:dyDescent="0.2">
      <c r="B364" s="60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</row>
    <row r="365" spans="2:30" ht="15.75" customHeight="1" x14ac:dyDescent="0.2">
      <c r="B365" s="60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</row>
    <row r="366" spans="2:30" ht="15.75" customHeight="1" x14ac:dyDescent="0.2">
      <c r="B366" s="60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</row>
    <row r="367" spans="2:30" ht="15.75" customHeight="1" x14ac:dyDescent="0.2">
      <c r="B367" s="60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</row>
    <row r="368" spans="2:30" ht="15.75" customHeight="1" x14ac:dyDescent="0.2">
      <c r="B368" s="60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</row>
    <row r="369" spans="2:30" ht="15.75" customHeight="1" x14ac:dyDescent="0.2">
      <c r="B369" s="60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</row>
    <row r="370" spans="2:30" ht="15.75" customHeight="1" x14ac:dyDescent="0.2">
      <c r="B370" s="60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</row>
    <row r="371" spans="2:30" ht="15.75" customHeight="1" x14ac:dyDescent="0.2">
      <c r="B371" s="60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</row>
    <row r="372" spans="2:30" ht="15.75" customHeight="1" x14ac:dyDescent="0.2">
      <c r="B372" s="60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</row>
    <row r="373" spans="2:30" ht="15.75" customHeight="1" x14ac:dyDescent="0.2">
      <c r="B373" s="60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</row>
    <row r="374" spans="2:30" ht="15.75" customHeight="1" x14ac:dyDescent="0.2">
      <c r="B374" s="60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</row>
    <row r="375" spans="2:30" ht="15.75" customHeight="1" x14ac:dyDescent="0.2">
      <c r="B375" s="60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</row>
    <row r="376" spans="2:30" ht="15.75" customHeight="1" x14ac:dyDescent="0.2">
      <c r="B376" s="60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</row>
    <row r="377" spans="2:30" ht="15.75" customHeight="1" x14ac:dyDescent="0.2">
      <c r="B377" s="60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</row>
    <row r="378" spans="2:30" ht="15.75" customHeight="1" x14ac:dyDescent="0.2">
      <c r="B378" s="60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</row>
    <row r="379" spans="2:30" ht="15.75" customHeight="1" x14ac:dyDescent="0.2">
      <c r="B379" s="60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</row>
    <row r="380" spans="2:30" ht="15.75" customHeight="1" x14ac:dyDescent="0.2">
      <c r="B380" s="60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</row>
    <row r="381" spans="2:30" ht="15.75" customHeight="1" x14ac:dyDescent="0.2">
      <c r="B381" s="60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</row>
    <row r="382" spans="2:30" ht="15.75" customHeight="1" x14ac:dyDescent="0.2">
      <c r="B382" s="60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</row>
    <row r="383" spans="2:30" ht="15.75" customHeight="1" x14ac:dyDescent="0.2">
      <c r="B383" s="60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</row>
    <row r="384" spans="2:30" ht="15.75" customHeight="1" x14ac:dyDescent="0.2">
      <c r="B384" s="60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</row>
    <row r="385" spans="2:30" ht="15.75" customHeight="1" x14ac:dyDescent="0.2">
      <c r="B385" s="60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</row>
    <row r="386" spans="2:30" ht="15.75" customHeight="1" x14ac:dyDescent="0.2">
      <c r="B386" s="60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</row>
    <row r="387" spans="2:30" ht="15.75" customHeight="1" x14ac:dyDescent="0.2">
      <c r="B387" s="60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</row>
    <row r="388" spans="2:30" ht="15.75" customHeight="1" x14ac:dyDescent="0.2">
      <c r="B388" s="60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</row>
    <row r="389" spans="2:30" ht="15.75" customHeight="1" x14ac:dyDescent="0.2">
      <c r="B389" s="60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</row>
    <row r="390" spans="2:30" ht="15.75" customHeight="1" x14ac:dyDescent="0.2">
      <c r="B390" s="60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</row>
    <row r="391" spans="2:30" ht="15.75" customHeight="1" x14ac:dyDescent="0.2">
      <c r="B391" s="60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</row>
    <row r="392" spans="2:30" ht="15.75" customHeight="1" x14ac:dyDescent="0.2">
      <c r="B392" s="60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</row>
    <row r="393" spans="2:30" ht="15.75" customHeight="1" x14ac:dyDescent="0.2">
      <c r="B393" s="60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</row>
    <row r="394" spans="2:30" ht="15.75" customHeight="1" x14ac:dyDescent="0.2">
      <c r="B394" s="60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</row>
    <row r="395" spans="2:30" ht="15.75" customHeight="1" x14ac:dyDescent="0.2">
      <c r="B395" s="60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</row>
    <row r="396" spans="2:30" ht="15.75" customHeight="1" x14ac:dyDescent="0.2">
      <c r="B396" s="60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</row>
    <row r="397" spans="2:30" ht="15.75" customHeight="1" x14ac:dyDescent="0.2">
      <c r="B397" s="60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</row>
    <row r="398" spans="2:30" ht="15.75" customHeight="1" x14ac:dyDescent="0.2">
      <c r="B398" s="60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</row>
    <row r="399" spans="2:30" ht="15.75" customHeight="1" x14ac:dyDescent="0.2">
      <c r="B399" s="60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</row>
    <row r="400" spans="2:30" ht="15.75" customHeight="1" x14ac:dyDescent="0.2">
      <c r="B400" s="60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</row>
    <row r="401" spans="2:30" ht="15.75" customHeight="1" x14ac:dyDescent="0.2">
      <c r="B401" s="60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</row>
    <row r="402" spans="2:30" ht="15.75" customHeight="1" x14ac:dyDescent="0.2">
      <c r="B402" s="60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</row>
    <row r="403" spans="2:30" ht="15.75" customHeight="1" x14ac:dyDescent="0.2">
      <c r="B403" s="60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</row>
    <row r="404" spans="2:30" ht="15.75" customHeight="1" x14ac:dyDescent="0.2">
      <c r="B404" s="60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</row>
    <row r="405" spans="2:30" ht="15.75" customHeight="1" x14ac:dyDescent="0.2">
      <c r="B405" s="60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</row>
    <row r="406" spans="2:30" ht="15.75" customHeight="1" x14ac:dyDescent="0.2">
      <c r="B406" s="60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</row>
    <row r="407" spans="2:30" ht="15.75" customHeight="1" x14ac:dyDescent="0.2">
      <c r="B407" s="60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</row>
    <row r="408" spans="2:30" ht="15.75" customHeight="1" x14ac:dyDescent="0.2">
      <c r="B408" s="60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</row>
    <row r="409" spans="2:30" ht="15.75" customHeight="1" x14ac:dyDescent="0.2">
      <c r="B409" s="60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</row>
    <row r="410" spans="2:30" ht="15.75" customHeight="1" x14ac:dyDescent="0.2">
      <c r="B410" s="60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</row>
    <row r="411" spans="2:30" ht="15.75" customHeight="1" x14ac:dyDescent="0.2">
      <c r="B411" s="60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</row>
    <row r="412" spans="2:30" ht="15.75" customHeight="1" x14ac:dyDescent="0.2">
      <c r="B412" s="60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</row>
    <row r="413" spans="2:30" ht="15.75" customHeight="1" x14ac:dyDescent="0.2">
      <c r="B413" s="60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</row>
    <row r="414" spans="2:30" ht="15.75" customHeight="1" x14ac:dyDescent="0.2">
      <c r="B414" s="60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</row>
    <row r="415" spans="2:30" ht="15.75" customHeight="1" x14ac:dyDescent="0.2">
      <c r="B415" s="60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</row>
    <row r="416" spans="2:30" ht="15.75" customHeight="1" x14ac:dyDescent="0.2">
      <c r="B416" s="60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</row>
    <row r="417" spans="2:30" ht="15.75" customHeight="1" x14ac:dyDescent="0.2">
      <c r="B417" s="60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</row>
    <row r="418" spans="2:30" ht="15.75" customHeight="1" x14ac:dyDescent="0.2">
      <c r="B418" s="60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</row>
    <row r="419" spans="2:30" ht="15.75" customHeight="1" x14ac:dyDescent="0.2">
      <c r="B419" s="60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</row>
    <row r="420" spans="2:30" ht="15.75" customHeight="1" x14ac:dyDescent="0.2">
      <c r="B420" s="60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</row>
    <row r="421" spans="2:30" ht="15.75" customHeight="1" x14ac:dyDescent="0.2">
      <c r="B421" s="60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</row>
    <row r="422" spans="2:30" ht="15.75" customHeight="1" x14ac:dyDescent="0.2">
      <c r="B422" s="60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</row>
    <row r="423" spans="2:30" ht="15.75" customHeight="1" x14ac:dyDescent="0.2">
      <c r="B423" s="60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</row>
    <row r="424" spans="2:30" ht="15.75" customHeight="1" x14ac:dyDescent="0.2">
      <c r="B424" s="60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</row>
    <row r="425" spans="2:30" ht="15.75" customHeight="1" x14ac:dyDescent="0.2">
      <c r="B425" s="60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</row>
    <row r="426" spans="2:30" ht="15.75" customHeight="1" x14ac:dyDescent="0.2">
      <c r="B426" s="60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</row>
    <row r="427" spans="2:30" ht="15.75" customHeight="1" x14ac:dyDescent="0.2">
      <c r="B427" s="60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</row>
    <row r="428" spans="2:30" ht="15.75" customHeight="1" x14ac:dyDescent="0.2">
      <c r="B428" s="60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</row>
    <row r="429" spans="2:30" ht="15.75" customHeight="1" x14ac:dyDescent="0.2">
      <c r="B429" s="60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</row>
    <row r="430" spans="2:30" ht="15.75" customHeight="1" x14ac:dyDescent="0.2">
      <c r="B430" s="60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</row>
    <row r="431" spans="2:30" ht="15.75" customHeight="1" x14ac:dyDescent="0.2">
      <c r="B431" s="60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</row>
    <row r="432" spans="2:30" ht="15.75" customHeight="1" x14ac:dyDescent="0.2">
      <c r="B432" s="60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</row>
    <row r="433" spans="2:30" ht="15.75" customHeight="1" x14ac:dyDescent="0.2">
      <c r="B433" s="60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</row>
    <row r="434" spans="2:30" ht="15.75" customHeight="1" x14ac:dyDescent="0.2">
      <c r="B434" s="60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</row>
    <row r="435" spans="2:30" ht="15.75" customHeight="1" x14ac:dyDescent="0.2">
      <c r="B435" s="60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</row>
    <row r="436" spans="2:30" ht="15.75" customHeight="1" x14ac:dyDescent="0.2">
      <c r="B436" s="60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</row>
    <row r="437" spans="2:30" ht="15.75" customHeight="1" x14ac:dyDescent="0.2">
      <c r="B437" s="60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</row>
    <row r="438" spans="2:30" ht="15.75" customHeight="1" x14ac:dyDescent="0.2">
      <c r="B438" s="60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</row>
    <row r="439" spans="2:30" ht="15.75" customHeight="1" x14ac:dyDescent="0.2">
      <c r="B439" s="60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</row>
    <row r="440" spans="2:30" ht="15.75" customHeight="1" x14ac:dyDescent="0.2">
      <c r="B440" s="60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</row>
    <row r="441" spans="2:30" ht="15.75" customHeight="1" x14ac:dyDescent="0.2">
      <c r="B441" s="60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</row>
    <row r="442" spans="2:30" ht="15.75" customHeight="1" x14ac:dyDescent="0.2">
      <c r="B442" s="60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</row>
    <row r="443" spans="2:30" ht="15.75" customHeight="1" x14ac:dyDescent="0.2">
      <c r="B443" s="60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</row>
    <row r="444" spans="2:30" ht="15.75" customHeight="1" x14ac:dyDescent="0.2">
      <c r="B444" s="60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</row>
    <row r="445" spans="2:30" ht="15.75" customHeight="1" x14ac:dyDescent="0.2">
      <c r="B445" s="60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</row>
    <row r="446" spans="2:30" ht="15.75" customHeight="1" x14ac:dyDescent="0.2">
      <c r="B446" s="60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</row>
    <row r="447" spans="2:30" ht="15.75" customHeight="1" x14ac:dyDescent="0.2">
      <c r="B447" s="60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</row>
    <row r="448" spans="2:30" ht="15.75" customHeight="1" x14ac:dyDescent="0.2">
      <c r="B448" s="60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</row>
    <row r="449" spans="2:30" ht="15.75" customHeight="1" x14ac:dyDescent="0.2">
      <c r="B449" s="60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</row>
    <row r="450" spans="2:30" ht="15.75" customHeight="1" x14ac:dyDescent="0.2">
      <c r="B450" s="60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</row>
    <row r="451" spans="2:30" ht="15.75" customHeight="1" x14ac:dyDescent="0.2">
      <c r="B451" s="60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</row>
    <row r="452" spans="2:30" ht="15.75" customHeight="1" x14ac:dyDescent="0.2">
      <c r="B452" s="60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</row>
    <row r="453" spans="2:30" ht="15.75" customHeight="1" x14ac:dyDescent="0.2">
      <c r="B453" s="60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</row>
    <row r="454" spans="2:30" ht="15.75" customHeight="1" x14ac:dyDescent="0.2">
      <c r="B454" s="60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</row>
    <row r="455" spans="2:30" ht="15.75" customHeight="1" x14ac:dyDescent="0.2">
      <c r="B455" s="60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</row>
    <row r="456" spans="2:30" ht="15.75" customHeight="1" x14ac:dyDescent="0.2">
      <c r="B456" s="60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</row>
    <row r="457" spans="2:30" ht="15.75" customHeight="1" x14ac:dyDescent="0.2">
      <c r="B457" s="60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</row>
    <row r="458" spans="2:30" ht="15.75" customHeight="1" x14ac:dyDescent="0.2">
      <c r="B458" s="60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</row>
    <row r="459" spans="2:30" ht="15.75" customHeight="1" x14ac:dyDescent="0.2">
      <c r="B459" s="60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</row>
    <row r="460" spans="2:30" ht="15.75" customHeight="1" x14ac:dyDescent="0.2">
      <c r="B460" s="60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</row>
    <row r="461" spans="2:30" ht="15.75" customHeight="1" x14ac:dyDescent="0.2">
      <c r="B461" s="60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</row>
    <row r="462" spans="2:30" ht="15.75" customHeight="1" x14ac:dyDescent="0.2">
      <c r="B462" s="60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</row>
    <row r="463" spans="2:30" ht="15.75" customHeight="1" x14ac:dyDescent="0.2">
      <c r="B463" s="60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</row>
    <row r="464" spans="2:30" ht="15.75" customHeight="1" x14ac:dyDescent="0.2">
      <c r="B464" s="60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</row>
    <row r="465" spans="2:30" ht="15.75" customHeight="1" x14ac:dyDescent="0.2">
      <c r="B465" s="60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</row>
    <row r="466" spans="2:30" ht="15.75" customHeight="1" x14ac:dyDescent="0.2">
      <c r="B466" s="60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</row>
    <row r="467" spans="2:30" ht="15.75" customHeight="1" x14ac:dyDescent="0.2">
      <c r="B467" s="60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</row>
    <row r="468" spans="2:30" ht="15.75" customHeight="1" x14ac:dyDescent="0.2">
      <c r="B468" s="60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</row>
    <row r="469" spans="2:30" ht="15.75" customHeight="1" x14ac:dyDescent="0.2">
      <c r="B469" s="60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</row>
    <row r="470" spans="2:30" ht="15.75" customHeight="1" x14ac:dyDescent="0.2">
      <c r="B470" s="60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</row>
    <row r="471" spans="2:30" ht="15.75" customHeight="1" x14ac:dyDescent="0.2">
      <c r="B471" s="60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</row>
    <row r="472" spans="2:30" ht="15.75" customHeight="1" x14ac:dyDescent="0.2">
      <c r="B472" s="60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</row>
    <row r="473" spans="2:30" ht="15.75" customHeight="1" x14ac:dyDescent="0.2">
      <c r="B473" s="60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</row>
    <row r="474" spans="2:30" ht="15.75" customHeight="1" x14ac:dyDescent="0.2">
      <c r="B474" s="60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</row>
    <row r="475" spans="2:30" ht="15.75" customHeight="1" x14ac:dyDescent="0.2">
      <c r="B475" s="60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</row>
    <row r="476" spans="2:30" ht="15.75" customHeight="1" x14ac:dyDescent="0.2">
      <c r="B476" s="60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</row>
    <row r="477" spans="2:30" ht="15.75" customHeight="1" x14ac:dyDescent="0.2">
      <c r="B477" s="60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</row>
    <row r="478" spans="2:30" ht="15.75" customHeight="1" x14ac:dyDescent="0.2">
      <c r="B478" s="60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</row>
    <row r="479" spans="2:30" ht="15.75" customHeight="1" x14ac:dyDescent="0.2">
      <c r="B479" s="60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</row>
    <row r="480" spans="2:30" ht="15.75" customHeight="1" x14ac:dyDescent="0.2">
      <c r="B480" s="60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</row>
    <row r="481" spans="2:30" ht="15.75" customHeight="1" x14ac:dyDescent="0.2">
      <c r="B481" s="60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</row>
    <row r="482" spans="2:30" ht="15.75" customHeight="1" x14ac:dyDescent="0.2">
      <c r="B482" s="60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</row>
    <row r="483" spans="2:30" ht="15.75" customHeight="1" x14ac:dyDescent="0.2">
      <c r="B483" s="60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</row>
    <row r="484" spans="2:30" ht="15.75" customHeight="1" x14ac:dyDescent="0.2">
      <c r="B484" s="60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</row>
    <row r="485" spans="2:30" ht="15.75" customHeight="1" x14ac:dyDescent="0.2">
      <c r="B485" s="60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</row>
    <row r="486" spans="2:30" ht="15.75" customHeight="1" x14ac:dyDescent="0.2">
      <c r="B486" s="60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</row>
    <row r="487" spans="2:30" ht="15.75" customHeight="1" x14ac:dyDescent="0.2">
      <c r="B487" s="60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</row>
    <row r="488" spans="2:30" ht="15.75" customHeight="1" x14ac:dyDescent="0.2">
      <c r="B488" s="60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</row>
    <row r="489" spans="2:30" ht="15.75" customHeight="1" x14ac:dyDescent="0.2">
      <c r="B489" s="60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</row>
    <row r="490" spans="2:30" ht="15.75" customHeight="1" x14ac:dyDescent="0.2">
      <c r="B490" s="60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</row>
    <row r="491" spans="2:30" ht="15.75" customHeight="1" x14ac:dyDescent="0.2">
      <c r="B491" s="60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</row>
    <row r="492" spans="2:30" ht="15.75" customHeight="1" x14ac:dyDescent="0.2">
      <c r="B492" s="60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</row>
    <row r="493" spans="2:30" ht="15.75" customHeight="1" x14ac:dyDescent="0.2">
      <c r="B493" s="60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</row>
    <row r="494" spans="2:30" ht="15.75" customHeight="1" x14ac:dyDescent="0.2">
      <c r="B494" s="60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</row>
    <row r="495" spans="2:30" ht="15.75" customHeight="1" x14ac:dyDescent="0.2">
      <c r="B495" s="60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</row>
    <row r="496" spans="2:30" ht="15.75" customHeight="1" x14ac:dyDescent="0.2">
      <c r="B496" s="60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</row>
    <row r="497" spans="2:30" ht="15.75" customHeight="1" x14ac:dyDescent="0.2">
      <c r="B497" s="60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</row>
    <row r="498" spans="2:30" ht="15.75" customHeight="1" x14ac:dyDescent="0.2">
      <c r="B498" s="60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</row>
    <row r="499" spans="2:30" ht="15.75" customHeight="1" x14ac:dyDescent="0.2">
      <c r="B499" s="60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</row>
    <row r="500" spans="2:30" ht="15.75" customHeight="1" x14ac:dyDescent="0.2">
      <c r="B500" s="60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</row>
    <row r="501" spans="2:30" ht="15.75" customHeight="1" x14ac:dyDescent="0.2">
      <c r="B501" s="60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</row>
    <row r="502" spans="2:30" ht="15.75" customHeight="1" x14ac:dyDescent="0.2">
      <c r="B502" s="60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</row>
    <row r="503" spans="2:30" ht="15.75" customHeight="1" x14ac:dyDescent="0.2">
      <c r="B503" s="60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</row>
    <row r="504" spans="2:30" ht="15.75" customHeight="1" x14ac:dyDescent="0.2">
      <c r="B504" s="60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</row>
    <row r="505" spans="2:30" ht="15.75" customHeight="1" x14ac:dyDescent="0.2">
      <c r="B505" s="60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</row>
    <row r="506" spans="2:30" ht="15.75" customHeight="1" x14ac:dyDescent="0.2">
      <c r="B506" s="60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</row>
    <row r="507" spans="2:30" ht="15.75" customHeight="1" x14ac:dyDescent="0.2">
      <c r="B507" s="60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</row>
    <row r="508" spans="2:30" ht="15.75" customHeight="1" x14ac:dyDescent="0.2">
      <c r="B508" s="60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</row>
    <row r="509" spans="2:30" ht="15.75" customHeight="1" x14ac:dyDescent="0.2">
      <c r="B509" s="60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</row>
    <row r="510" spans="2:30" ht="15.75" customHeight="1" x14ac:dyDescent="0.2">
      <c r="B510" s="60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</row>
    <row r="511" spans="2:30" ht="15.75" customHeight="1" x14ac:dyDescent="0.2">
      <c r="B511" s="60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</row>
    <row r="512" spans="2:30" ht="15.75" customHeight="1" x14ac:dyDescent="0.2">
      <c r="B512" s="60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</row>
    <row r="513" spans="2:30" ht="15.75" customHeight="1" x14ac:dyDescent="0.2">
      <c r="B513" s="60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</row>
    <row r="514" spans="2:30" ht="15.75" customHeight="1" x14ac:dyDescent="0.2">
      <c r="B514" s="60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</row>
    <row r="515" spans="2:30" ht="15.75" customHeight="1" x14ac:dyDescent="0.2">
      <c r="B515" s="60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</row>
    <row r="516" spans="2:30" ht="15.75" customHeight="1" x14ac:dyDescent="0.2">
      <c r="B516" s="60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</row>
    <row r="517" spans="2:30" ht="15.75" customHeight="1" x14ac:dyDescent="0.2">
      <c r="B517" s="60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</row>
    <row r="518" spans="2:30" ht="15.75" customHeight="1" x14ac:dyDescent="0.2">
      <c r="B518" s="60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</row>
    <row r="519" spans="2:30" ht="15.75" customHeight="1" x14ac:dyDescent="0.2">
      <c r="B519" s="60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</row>
    <row r="520" spans="2:30" ht="15.75" customHeight="1" x14ac:dyDescent="0.2">
      <c r="B520" s="60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</row>
    <row r="521" spans="2:30" ht="15.75" customHeight="1" x14ac:dyDescent="0.2">
      <c r="B521" s="60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</row>
    <row r="522" spans="2:30" ht="15.75" customHeight="1" x14ac:dyDescent="0.2">
      <c r="B522" s="60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</row>
    <row r="523" spans="2:30" ht="15.75" customHeight="1" x14ac:dyDescent="0.2">
      <c r="B523" s="60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</row>
    <row r="524" spans="2:30" ht="15.75" customHeight="1" x14ac:dyDescent="0.2">
      <c r="B524" s="60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</row>
    <row r="525" spans="2:30" ht="15.75" customHeight="1" x14ac:dyDescent="0.2">
      <c r="B525" s="60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</row>
    <row r="526" spans="2:30" ht="15.75" customHeight="1" x14ac:dyDescent="0.2">
      <c r="B526" s="60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</row>
    <row r="527" spans="2:30" ht="15.75" customHeight="1" x14ac:dyDescent="0.2">
      <c r="B527" s="60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</row>
    <row r="528" spans="2:30" ht="15.75" customHeight="1" x14ac:dyDescent="0.2">
      <c r="B528" s="60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</row>
    <row r="529" spans="2:30" ht="15.75" customHeight="1" x14ac:dyDescent="0.2">
      <c r="B529" s="60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</row>
    <row r="530" spans="2:30" ht="15.75" customHeight="1" x14ac:dyDescent="0.2">
      <c r="B530" s="60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</row>
    <row r="531" spans="2:30" ht="15.75" customHeight="1" x14ac:dyDescent="0.2">
      <c r="B531" s="60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</row>
    <row r="532" spans="2:30" ht="15.75" customHeight="1" x14ac:dyDescent="0.2">
      <c r="B532" s="60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</row>
    <row r="533" spans="2:30" ht="15.75" customHeight="1" x14ac:dyDescent="0.2">
      <c r="B533" s="60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</row>
    <row r="534" spans="2:30" ht="15.75" customHeight="1" x14ac:dyDescent="0.2">
      <c r="B534" s="60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</row>
    <row r="535" spans="2:30" ht="15.75" customHeight="1" x14ac:dyDescent="0.2">
      <c r="B535" s="60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</row>
    <row r="536" spans="2:30" ht="15.75" customHeight="1" x14ac:dyDescent="0.2">
      <c r="B536" s="60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</row>
    <row r="537" spans="2:30" ht="15.75" customHeight="1" x14ac:dyDescent="0.2">
      <c r="B537" s="60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</row>
    <row r="538" spans="2:30" ht="15.75" customHeight="1" x14ac:dyDescent="0.2">
      <c r="B538" s="60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</row>
    <row r="539" spans="2:30" ht="15.75" customHeight="1" x14ac:dyDescent="0.2">
      <c r="B539" s="60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</row>
    <row r="540" spans="2:30" ht="15.75" customHeight="1" x14ac:dyDescent="0.2">
      <c r="B540" s="60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</row>
    <row r="541" spans="2:30" ht="15.75" customHeight="1" x14ac:dyDescent="0.2">
      <c r="B541" s="60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</row>
    <row r="542" spans="2:30" ht="15.75" customHeight="1" x14ac:dyDescent="0.2">
      <c r="B542" s="60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</row>
    <row r="543" spans="2:30" ht="15.75" customHeight="1" x14ac:dyDescent="0.2">
      <c r="B543" s="60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</row>
    <row r="544" spans="2:30" ht="15.75" customHeight="1" x14ac:dyDescent="0.2">
      <c r="B544" s="60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</row>
    <row r="545" spans="2:30" ht="15.75" customHeight="1" x14ac:dyDescent="0.2">
      <c r="B545" s="60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</row>
    <row r="546" spans="2:30" ht="15.75" customHeight="1" x14ac:dyDescent="0.2">
      <c r="B546" s="60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</row>
    <row r="547" spans="2:30" ht="15.75" customHeight="1" x14ac:dyDescent="0.2">
      <c r="B547" s="60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</row>
    <row r="548" spans="2:30" ht="15.75" customHeight="1" x14ac:dyDescent="0.2">
      <c r="B548" s="60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</row>
    <row r="549" spans="2:30" ht="15.75" customHeight="1" x14ac:dyDescent="0.2">
      <c r="B549" s="60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</row>
    <row r="550" spans="2:30" ht="15.75" customHeight="1" x14ac:dyDescent="0.2">
      <c r="B550" s="60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</row>
    <row r="551" spans="2:30" ht="15.75" customHeight="1" x14ac:dyDescent="0.2">
      <c r="B551" s="60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</row>
    <row r="552" spans="2:30" ht="15.75" customHeight="1" x14ac:dyDescent="0.2">
      <c r="B552" s="60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</row>
    <row r="553" spans="2:30" ht="15.75" customHeight="1" x14ac:dyDescent="0.2">
      <c r="B553" s="60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</row>
    <row r="554" spans="2:30" ht="15.75" customHeight="1" x14ac:dyDescent="0.2">
      <c r="B554" s="60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</row>
    <row r="555" spans="2:30" ht="15.75" customHeight="1" x14ac:dyDescent="0.2">
      <c r="B555" s="60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</row>
    <row r="556" spans="2:30" ht="15.75" customHeight="1" x14ac:dyDescent="0.2">
      <c r="B556" s="60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</row>
    <row r="557" spans="2:30" ht="15.75" customHeight="1" x14ac:dyDescent="0.2">
      <c r="B557" s="60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</row>
    <row r="558" spans="2:30" ht="15.75" customHeight="1" x14ac:dyDescent="0.2">
      <c r="B558" s="60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</row>
    <row r="559" spans="2:30" ht="15.75" customHeight="1" x14ac:dyDescent="0.2">
      <c r="B559" s="60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</row>
    <row r="560" spans="2:30" ht="15.75" customHeight="1" x14ac:dyDescent="0.2">
      <c r="B560" s="60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</row>
    <row r="561" spans="2:30" ht="15.75" customHeight="1" x14ac:dyDescent="0.2">
      <c r="B561" s="60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2:30" ht="15.75" customHeight="1" x14ac:dyDescent="0.2">
      <c r="B562" s="60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2:30" ht="15.75" customHeight="1" x14ac:dyDescent="0.2">
      <c r="B563" s="60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2:30" ht="15.75" customHeight="1" x14ac:dyDescent="0.2">
      <c r="B564" s="60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2:30" ht="15.75" customHeight="1" x14ac:dyDescent="0.2">
      <c r="B565" s="60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2:30" ht="15.75" customHeight="1" x14ac:dyDescent="0.2">
      <c r="B566" s="60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2:30" ht="15.75" customHeight="1" x14ac:dyDescent="0.2">
      <c r="B567" s="60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2:30" ht="15.75" customHeight="1" x14ac:dyDescent="0.2">
      <c r="B568" s="60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2:30" ht="15.75" customHeight="1" x14ac:dyDescent="0.2">
      <c r="B569" s="60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2:30" ht="15.75" customHeight="1" x14ac:dyDescent="0.2">
      <c r="B570" s="60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2:30" ht="15.75" customHeight="1" x14ac:dyDescent="0.2">
      <c r="B571" s="60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2" spans="2:30" ht="15.75" customHeight="1" x14ac:dyDescent="0.2">
      <c r="B572" s="60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</row>
    <row r="573" spans="2:30" ht="15.75" customHeight="1" x14ac:dyDescent="0.2">
      <c r="B573" s="60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</row>
    <row r="574" spans="2:30" ht="15.75" customHeight="1" x14ac:dyDescent="0.2">
      <c r="B574" s="60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</row>
    <row r="575" spans="2:30" ht="15.75" customHeight="1" x14ac:dyDescent="0.2">
      <c r="B575" s="60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</row>
    <row r="576" spans="2:30" ht="15.75" customHeight="1" x14ac:dyDescent="0.2">
      <c r="B576" s="60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</row>
    <row r="577" spans="2:30" ht="15.75" customHeight="1" x14ac:dyDescent="0.2">
      <c r="B577" s="60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</row>
    <row r="578" spans="2:30" ht="15.75" customHeight="1" x14ac:dyDescent="0.2">
      <c r="B578" s="60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</row>
    <row r="579" spans="2:30" ht="15.75" customHeight="1" x14ac:dyDescent="0.2">
      <c r="B579" s="60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</row>
    <row r="580" spans="2:30" ht="15.75" customHeight="1" x14ac:dyDescent="0.2">
      <c r="B580" s="60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</row>
    <row r="581" spans="2:30" ht="15.75" customHeight="1" x14ac:dyDescent="0.2">
      <c r="B581" s="60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</row>
    <row r="582" spans="2:30" ht="15.75" customHeight="1" x14ac:dyDescent="0.2">
      <c r="B582" s="60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</row>
    <row r="583" spans="2:30" ht="15.75" customHeight="1" x14ac:dyDescent="0.2">
      <c r="B583" s="60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</row>
    <row r="584" spans="2:30" ht="15.75" customHeight="1" x14ac:dyDescent="0.2">
      <c r="B584" s="60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</row>
    <row r="585" spans="2:30" ht="15.75" customHeight="1" x14ac:dyDescent="0.2">
      <c r="B585" s="60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</row>
    <row r="586" spans="2:30" ht="15.75" customHeight="1" x14ac:dyDescent="0.2">
      <c r="B586" s="60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</row>
    <row r="587" spans="2:30" ht="15.75" customHeight="1" x14ac:dyDescent="0.2">
      <c r="B587" s="60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</row>
    <row r="588" spans="2:30" ht="15.75" customHeight="1" x14ac:dyDescent="0.2">
      <c r="B588" s="60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</row>
    <row r="589" spans="2:30" ht="15.75" customHeight="1" x14ac:dyDescent="0.2">
      <c r="B589" s="60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</row>
    <row r="590" spans="2:30" ht="15.75" customHeight="1" x14ac:dyDescent="0.2">
      <c r="B590" s="60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</row>
    <row r="591" spans="2:30" ht="15.75" customHeight="1" x14ac:dyDescent="0.2">
      <c r="B591" s="60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</row>
    <row r="592" spans="2:30" ht="15.75" customHeight="1" x14ac:dyDescent="0.2">
      <c r="B592" s="60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</row>
    <row r="593" spans="2:30" ht="15.75" customHeight="1" x14ac:dyDescent="0.2">
      <c r="B593" s="60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</row>
    <row r="594" spans="2:30" ht="15.75" customHeight="1" x14ac:dyDescent="0.2">
      <c r="B594" s="60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</row>
    <row r="595" spans="2:30" ht="15.75" customHeight="1" x14ac:dyDescent="0.2">
      <c r="B595" s="60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</row>
    <row r="596" spans="2:30" ht="15.75" customHeight="1" x14ac:dyDescent="0.2">
      <c r="B596" s="60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</row>
    <row r="597" spans="2:30" ht="15.75" customHeight="1" x14ac:dyDescent="0.2">
      <c r="B597" s="60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</row>
    <row r="598" spans="2:30" ht="15.75" customHeight="1" x14ac:dyDescent="0.2">
      <c r="B598" s="60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</row>
    <row r="599" spans="2:30" ht="15.75" customHeight="1" x14ac:dyDescent="0.2">
      <c r="B599" s="60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</row>
    <row r="600" spans="2:30" ht="15.75" customHeight="1" x14ac:dyDescent="0.2">
      <c r="B600" s="60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</row>
    <row r="601" spans="2:30" ht="15.75" customHeight="1" x14ac:dyDescent="0.2">
      <c r="B601" s="60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</row>
    <row r="602" spans="2:30" ht="15.75" customHeight="1" x14ac:dyDescent="0.2">
      <c r="B602" s="60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</row>
    <row r="603" spans="2:30" ht="15.75" customHeight="1" x14ac:dyDescent="0.2">
      <c r="B603" s="60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</row>
    <row r="604" spans="2:30" ht="15.75" customHeight="1" x14ac:dyDescent="0.2">
      <c r="B604" s="60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</row>
    <row r="605" spans="2:30" ht="15.75" customHeight="1" x14ac:dyDescent="0.2">
      <c r="B605" s="60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</row>
    <row r="606" spans="2:30" ht="15.75" customHeight="1" x14ac:dyDescent="0.2">
      <c r="B606" s="60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</row>
    <row r="607" spans="2:30" ht="15.75" customHeight="1" x14ac:dyDescent="0.2">
      <c r="B607" s="60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</row>
    <row r="608" spans="2:30" ht="15.75" customHeight="1" x14ac:dyDescent="0.2">
      <c r="B608" s="60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</row>
    <row r="609" spans="2:30" ht="15.75" customHeight="1" x14ac:dyDescent="0.2">
      <c r="B609" s="60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</row>
    <row r="610" spans="2:30" ht="15.75" customHeight="1" x14ac:dyDescent="0.2">
      <c r="B610" s="60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</row>
    <row r="611" spans="2:30" ht="15.75" customHeight="1" x14ac:dyDescent="0.2">
      <c r="B611" s="60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</row>
    <row r="612" spans="2:30" ht="15.75" customHeight="1" x14ac:dyDescent="0.2">
      <c r="B612" s="60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</row>
    <row r="613" spans="2:30" ht="15.75" customHeight="1" x14ac:dyDescent="0.2">
      <c r="B613" s="60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</row>
    <row r="614" spans="2:30" ht="15.75" customHeight="1" x14ac:dyDescent="0.2">
      <c r="B614" s="60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</row>
    <row r="615" spans="2:30" ht="15.75" customHeight="1" x14ac:dyDescent="0.2">
      <c r="B615" s="60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</row>
    <row r="616" spans="2:30" ht="15.75" customHeight="1" x14ac:dyDescent="0.2">
      <c r="B616" s="60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</row>
    <row r="617" spans="2:30" ht="15.75" customHeight="1" x14ac:dyDescent="0.2">
      <c r="B617" s="60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</row>
    <row r="618" spans="2:30" ht="15.75" customHeight="1" x14ac:dyDescent="0.2">
      <c r="B618" s="60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</row>
    <row r="619" spans="2:30" ht="15.75" customHeight="1" x14ac:dyDescent="0.2">
      <c r="B619" s="60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</row>
    <row r="620" spans="2:30" ht="15.75" customHeight="1" x14ac:dyDescent="0.2">
      <c r="B620" s="60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</row>
    <row r="621" spans="2:30" ht="15.75" customHeight="1" x14ac:dyDescent="0.2">
      <c r="B621" s="60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</row>
    <row r="622" spans="2:30" ht="15.75" customHeight="1" x14ac:dyDescent="0.2">
      <c r="B622" s="60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</row>
    <row r="623" spans="2:30" ht="15.75" customHeight="1" x14ac:dyDescent="0.2">
      <c r="B623" s="60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</row>
    <row r="624" spans="2:30" ht="15.75" customHeight="1" x14ac:dyDescent="0.2">
      <c r="B624" s="60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</row>
    <row r="625" spans="2:30" ht="15.75" customHeight="1" x14ac:dyDescent="0.2">
      <c r="B625" s="60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</row>
    <row r="626" spans="2:30" ht="15.75" customHeight="1" x14ac:dyDescent="0.2">
      <c r="B626" s="60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</row>
    <row r="627" spans="2:30" ht="15.75" customHeight="1" x14ac:dyDescent="0.2">
      <c r="B627" s="60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</row>
    <row r="628" spans="2:30" ht="15.75" customHeight="1" x14ac:dyDescent="0.2">
      <c r="B628" s="60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</row>
    <row r="629" spans="2:30" ht="15.75" customHeight="1" x14ac:dyDescent="0.2">
      <c r="B629" s="60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</row>
    <row r="630" spans="2:30" ht="15.75" customHeight="1" x14ac:dyDescent="0.2">
      <c r="B630" s="60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</row>
    <row r="631" spans="2:30" ht="15.75" customHeight="1" x14ac:dyDescent="0.2">
      <c r="B631" s="60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</row>
    <row r="632" spans="2:30" ht="15.75" customHeight="1" x14ac:dyDescent="0.2">
      <c r="B632" s="60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</row>
    <row r="633" spans="2:30" ht="15.75" customHeight="1" x14ac:dyDescent="0.2">
      <c r="B633" s="60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</row>
    <row r="634" spans="2:30" ht="15.75" customHeight="1" x14ac:dyDescent="0.2">
      <c r="B634" s="60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</row>
    <row r="635" spans="2:30" ht="15.75" customHeight="1" x14ac:dyDescent="0.2">
      <c r="B635" s="60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</row>
    <row r="636" spans="2:30" ht="15.75" customHeight="1" x14ac:dyDescent="0.2">
      <c r="B636" s="60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</row>
    <row r="637" spans="2:30" ht="15.75" customHeight="1" x14ac:dyDescent="0.2">
      <c r="B637" s="60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</row>
    <row r="638" spans="2:30" ht="15.75" customHeight="1" x14ac:dyDescent="0.2">
      <c r="B638" s="60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</row>
    <row r="639" spans="2:30" ht="15.75" customHeight="1" x14ac:dyDescent="0.2">
      <c r="B639" s="60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</row>
    <row r="640" spans="2:30" ht="15.75" customHeight="1" x14ac:dyDescent="0.2">
      <c r="B640" s="60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</row>
    <row r="641" spans="2:30" ht="15.75" customHeight="1" x14ac:dyDescent="0.2">
      <c r="B641" s="60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</row>
    <row r="642" spans="2:30" ht="15.75" customHeight="1" x14ac:dyDescent="0.2">
      <c r="B642" s="60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</row>
    <row r="643" spans="2:30" ht="15.75" customHeight="1" x14ac:dyDescent="0.2">
      <c r="B643" s="60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</row>
    <row r="644" spans="2:30" ht="15.75" customHeight="1" x14ac:dyDescent="0.2">
      <c r="B644" s="60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</row>
    <row r="645" spans="2:30" ht="15.75" customHeight="1" x14ac:dyDescent="0.2">
      <c r="B645" s="60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</row>
    <row r="646" spans="2:30" ht="15.75" customHeight="1" x14ac:dyDescent="0.2">
      <c r="B646" s="60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</row>
    <row r="647" spans="2:30" ht="15.75" customHeight="1" x14ac:dyDescent="0.2">
      <c r="B647" s="60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</row>
    <row r="648" spans="2:30" ht="15.75" customHeight="1" x14ac:dyDescent="0.2">
      <c r="B648" s="60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</row>
    <row r="649" spans="2:30" ht="15.75" customHeight="1" x14ac:dyDescent="0.2">
      <c r="B649" s="60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</row>
    <row r="650" spans="2:30" ht="15.75" customHeight="1" x14ac:dyDescent="0.2">
      <c r="B650" s="60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</row>
    <row r="651" spans="2:30" ht="15.75" customHeight="1" x14ac:dyDescent="0.2">
      <c r="B651" s="60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</row>
    <row r="652" spans="2:30" ht="15.75" customHeight="1" x14ac:dyDescent="0.2">
      <c r="B652" s="60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</row>
    <row r="653" spans="2:30" ht="15.75" customHeight="1" x14ac:dyDescent="0.2">
      <c r="B653" s="60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</row>
    <row r="654" spans="2:30" ht="15.75" customHeight="1" x14ac:dyDescent="0.2">
      <c r="B654" s="60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</row>
    <row r="655" spans="2:30" ht="15.75" customHeight="1" x14ac:dyDescent="0.2">
      <c r="B655" s="60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</row>
    <row r="656" spans="2:30" ht="15.75" customHeight="1" x14ac:dyDescent="0.2">
      <c r="B656" s="60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</row>
    <row r="657" spans="2:30" ht="15.75" customHeight="1" x14ac:dyDescent="0.2">
      <c r="B657" s="60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</row>
    <row r="658" spans="2:30" ht="15.75" customHeight="1" x14ac:dyDescent="0.2">
      <c r="B658" s="60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</row>
    <row r="659" spans="2:30" ht="15.75" customHeight="1" x14ac:dyDescent="0.2">
      <c r="B659" s="60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</row>
    <row r="660" spans="2:30" ht="15.75" customHeight="1" x14ac:dyDescent="0.2">
      <c r="B660" s="60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</row>
    <row r="661" spans="2:30" ht="15.75" customHeight="1" x14ac:dyDescent="0.2">
      <c r="B661" s="60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</row>
    <row r="662" spans="2:30" ht="15.75" customHeight="1" x14ac:dyDescent="0.2">
      <c r="B662" s="60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</row>
    <row r="663" spans="2:30" ht="15.75" customHeight="1" x14ac:dyDescent="0.2">
      <c r="B663" s="60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</row>
    <row r="664" spans="2:30" ht="15.75" customHeight="1" x14ac:dyDescent="0.2">
      <c r="B664" s="60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</row>
    <row r="665" spans="2:30" ht="15.75" customHeight="1" x14ac:dyDescent="0.2">
      <c r="B665" s="60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</row>
    <row r="666" spans="2:30" ht="15.75" customHeight="1" x14ac:dyDescent="0.2">
      <c r="B666" s="60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</row>
    <row r="667" spans="2:30" ht="15.75" customHeight="1" x14ac:dyDescent="0.2">
      <c r="B667" s="60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</row>
    <row r="668" spans="2:30" ht="15.75" customHeight="1" x14ac:dyDescent="0.2">
      <c r="B668" s="60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</row>
    <row r="669" spans="2:30" ht="15.75" customHeight="1" x14ac:dyDescent="0.2">
      <c r="B669" s="60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</row>
    <row r="670" spans="2:30" ht="15.75" customHeight="1" x14ac:dyDescent="0.2">
      <c r="B670" s="60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</row>
    <row r="671" spans="2:30" ht="15.75" customHeight="1" x14ac:dyDescent="0.2">
      <c r="B671" s="60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</row>
    <row r="672" spans="2:30" ht="15.75" customHeight="1" x14ac:dyDescent="0.2">
      <c r="B672" s="60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</row>
    <row r="673" spans="2:30" ht="15.75" customHeight="1" x14ac:dyDescent="0.2">
      <c r="B673" s="60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</row>
    <row r="674" spans="2:30" ht="15.75" customHeight="1" x14ac:dyDescent="0.2">
      <c r="B674" s="60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</row>
    <row r="675" spans="2:30" ht="15.75" customHeight="1" x14ac:dyDescent="0.2">
      <c r="B675" s="60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</row>
    <row r="676" spans="2:30" ht="15.75" customHeight="1" x14ac:dyDescent="0.2">
      <c r="B676" s="60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</row>
    <row r="677" spans="2:30" ht="15.75" customHeight="1" x14ac:dyDescent="0.2">
      <c r="B677" s="60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</row>
    <row r="678" spans="2:30" ht="15.75" customHeight="1" x14ac:dyDescent="0.2">
      <c r="B678" s="60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</row>
    <row r="679" spans="2:30" ht="15.75" customHeight="1" x14ac:dyDescent="0.2">
      <c r="B679" s="60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</row>
    <row r="680" spans="2:30" ht="15.75" customHeight="1" x14ac:dyDescent="0.2">
      <c r="B680" s="60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</row>
    <row r="681" spans="2:30" ht="15.75" customHeight="1" x14ac:dyDescent="0.2">
      <c r="B681" s="60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</row>
    <row r="682" spans="2:30" ht="15.75" customHeight="1" x14ac:dyDescent="0.2">
      <c r="B682" s="60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</row>
    <row r="683" spans="2:30" ht="15.75" customHeight="1" x14ac:dyDescent="0.2">
      <c r="B683" s="60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</row>
    <row r="684" spans="2:30" ht="15.75" customHeight="1" x14ac:dyDescent="0.2">
      <c r="B684" s="60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</row>
    <row r="685" spans="2:30" ht="15.75" customHeight="1" x14ac:dyDescent="0.2">
      <c r="B685" s="60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</row>
    <row r="686" spans="2:30" ht="15.75" customHeight="1" x14ac:dyDescent="0.2">
      <c r="B686" s="60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</row>
    <row r="687" spans="2:30" ht="15.75" customHeight="1" x14ac:dyDescent="0.2">
      <c r="B687" s="60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</row>
    <row r="688" spans="2:30" ht="15.75" customHeight="1" x14ac:dyDescent="0.2">
      <c r="B688" s="60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</row>
    <row r="689" spans="2:30" ht="15.75" customHeight="1" x14ac:dyDescent="0.2">
      <c r="B689" s="60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</row>
    <row r="690" spans="2:30" ht="15.75" customHeight="1" x14ac:dyDescent="0.2">
      <c r="B690" s="60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</row>
    <row r="691" spans="2:30" ht="15.75" customHeight="1" x14ac:dyDescent="0.2">
      <c r="B691" s="60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</row>
    <row r="692" spans="2:30" ht="15.75" customHeight="1" x14ac:dyDescent="0.2">
      <c r="B692" s="60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</row>
    <row r="693" spans="2:30" ht="15.75" customHeight="1" x14ac:dyDescent="0.2">
      <c r="B693" s="60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</row>
    <row r="694" spans="2:30" ht="15.75" customHeight="1" x14ac:dyDescent="0.2">
      <c r="B694" s="60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</row>
    <row r="695" spans="2:30" ht="15.75" customHeight="1" x14ac:dyDescent="0.2">
      <c r="B695" s="60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</row>
    <row r="696" spans="2:30" ht="15.75" customHeight="1" x14ac:dyDescent="0.2">
      <c r="B696" s="60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</row>
    <row r="697" spans="2:30" ht="15.75" customHeight="1" x14ac:dyDescent="0.2">
      <c r="B697" s="60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</row>
    <row r="698" spans="2:30" ht="15.75" customHeight="1" x14ac:dyDescent="0.2">
      <c r="B698" s="60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</row>
    <row r="699" spans="2:30" ht="15.75" customHeight="1" x14ac:dyDescent="0.2">
      <c r="B699" s="60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</row>
    <row r="700" spans="2:30" ht="15.75" customHeight="1" x14ac:dyDescent="0.2">
      <c r="B700" s="60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</row>
    <row r="701" spans="2:30" ht="15.75" customHeight="1" x14ac:dyDescent="0.2">
      <c r="B701" s="60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</row>
    <row r="702" spans="2:30" ht="15.75" customHeight="1" x14ac:dyDescent="0.2">
      <c r="B702" s="60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</row>
    <row r="703" spans="2:30" ht="15.75" customHeight="1" x14ac:dyDescent="0.2">
      <c r="B703" s="60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</row>
    <row r="704" spans="2:30" ht="15.75" customHeight="1" x14ac:dyDescent="0.2">
      <c r="B704" s="60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</row>
    <row r="705" spans="2:30" ht="15.75" customHeight="1" x14ac:dyDescent="0.2">
      <c r="B705" s="60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</row>
    <row r="706" spans="2:30" ht="15.75" customHeight="1" x14ac:dyDescent="0.2">
      <c r="B706" s="60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</row>
    <row r="707" spans="2:30" ht="15.75" customHeight="1" x14ac:dyDescent="0.2">
      <c r="B707" s="60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</row>
    <row r="708" spans="2:30" ht="15.75" customHeight="1" x14ac:dyDescent="0.2">
      <c r="B708" s="60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</row>
    <row r="709" spans="2:30" ht="15.75" customHeight="1" x14ac:dyDescent="0.2">
      <c r="B709" s="60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</row>
    <row r="710" spans="2:30" ht="15.75" customHeight="1" x14ac:dyDescent="0.2">
      <c r="B710" s="60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</row>
    <row r="711" spans="2:30" ht="15.75" customHeight="1" x14ac:dyDescent="0.2">
      <c r="B711" s="60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</row>
    <row r="712" spans="2:30" ht="15.75" customHeight="1" x14ac:dyDescent="0.2">
      <c r="B712" s="60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</row>
    <row r="713" spans="2:30" ht="15.75" customHeight="1" x14ac:dyDescent="0.2">
      <c r="B713" s="60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</row>
    <row r="714" spans="2:30" ht="15.75" customHeight="1" x14ac:dyDescent="0.2">
      <c r="B714" s="60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</row>
    <row r="715" spans="2:30" ht="15.75" customHeight="1" x14ac:dyDescent="0.2">
      <c r="B715" s="60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</row>
    <row r="716" spans="2:30" ht="15.75" customHeight="1" x14ac:dyDescent="0.2">
      <c r="B716" s="60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</row>
    <row r="717" spans="2:30" ht="15.75" customHeight="1" x14ac:dyDescent="0.2">
      <c r="B717" s="60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</row>
    <row r="718" spans="2:30" ht="15.75" customHeight="1" x14ac:dyDescent="0.2">
      <c r="B718" s="60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</row>
    <row r="719" spans="2:30" ht="15.75" customHeight="1" x14ac:dyDescent="0.2">
      <c r="B719" s="60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</row>
    <row r="720" spans="2:30" ht="15.75" customHeight="1" x14ac:dyDescent="0.2">
      <c r="B720" s="60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</row>
    <row r="721" spans="2:30" ht="15.75" customHeight="1" x14ac:dyDescent="0.2">
      <c r="B721" s="60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</row>
    <row r="722" spans="2:30" ht="15.75" customHeight="1" x14ac:dyDescent="0.2">
      <c r="B722" s="60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</row>
    <row r="723" spans="2:30" ht="15.75" customHeight="1" x14ac:dyDescent="0.2">
      <c r="B723" s="60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</row>
    <row r="724" spans="2:30" ht="15.75" customHeight="1" x14ac:dyDescent="0.2">
      <c r="B724" s="60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</row>
    <row r="725" spans="2:30" ht="15.75" customHeight="1" x14ac:dyDescent="0.2">
      <c r="B725" s="60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</row>
    <row r="726" spans="2:30" ht="15.75" customHeight="1" x14ac:dyDescent="0.2">
      <c r="B726" s="60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</row>
    <row r="727" spans="2:30" ht="15.75" customHeight="1" x14ac:dyDescent="0.2">
      <c r="B727" s="60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</row>
    <row r="728" spans="2:30" ht="15.75" customHeight="1" x14ac:dyDescent="0.2">
      <c r="B728" s="60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</row>
    <row r="729" spans="2:30" ht="15.75" customHeight="1" x14ac:dyDescent="0.2">
      <c r="B729" s="60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</row>
    <row r="730" spans="2:30" ht="15.75" customHeight="1" x14ac:dyDescent="0.2">
      <c r="B730" s="60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</row>
    <row r="731" spans="2:30" ht="15.75" customHeight="1" x14ac:dyDescent="0.2">
      <c r="B731" s="60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</row>
    <row r="732" spans="2:30" ht="15.75" customHeight="1" x14ac:dyDescent="0.2">
      <c r="B732" s="60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</row>
    <row r="733" spans="2:30" ht="15.75" customHeight="1" x14ac:dyDescent="0.2">
      <c r="B733" s="60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</row>
    <row r="734" spans="2:30" ht="15.75" customHeight="1" x14ac:dyDescent="0.2">
      <c r="B734" s="60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</row>
    <row r="735" spans="2:30" ht="15.75" customHeight="1" x14ac:dyDescent="0.2">
      <c r="B735" s="60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</row>
    <row r="736" spans="2:30" ht="15.75" customHeight="1" x14ac:dyDescent="0.2">
      <c r="B736" s="60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</row>
    <row r="737" spans="2:30" ht="15.75" customHeight="1" x14ac:dyDescent="0.2">
      <c r="B737" s="60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</row>
    <row r="738" spans="2:30" ht="15.75" customHeight="1" x14ac:dyDescent="0.2">
      <c r="B738" s="60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</row>
    <row r="739" spans="2:30" ht="15.75" customHeight="1" x14ac:dyDescent="0.2">
      <c r="B739" s="60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</row>
    <row r="740" spans="2:30" ht="15.75" customHeight="1" x14ac:dyDescent="0.2">
      <c r="B740" s="60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</row>
    <row r="741" spans="2:30" ht="15.75" customHeight="1" x14ac:dyDescent="0.2">
      <c r="B741" s="60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</row>
    <row r="742" spans="2:30" ht="15.75" customHeight="1" x14ac:dyDescent="0.2">
      <c r="B742" s="60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</row>
    <row r="743" spans="2:30" ht="15.75" customHeight="1" x14ac:dyDescent="0.2">
      <c r="B743" s="60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</row>
    <row r="744" spans="2:30" ht="15.75" customHeight="1" x14ac:dyDescent="0.2">
      <c r="B744" s="60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</row>
    <row r="745" spans="2:30" ht="15.75" customHeight="1" x14ac:dyDescent="0.2">
      <c r="B745" s="60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</row>
    <row r="746" spans="2:30" ht="15.75" customHeight="1" x14ac:dyDescent="0.2">
      <c r="B746" s="60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</row>
    <row r="747" spans="2:30" ht="15.75" customHeight="1" x14ac:dyDescent="0.2">
      <c r="B747" s="60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</row>
    <row r="748" spans="2:30" ht="15.75" customHeight="1" x14ac:dyDescent="0.2">
      <c r="B748" s="60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</row>
    <row r="749" spans="2:30" ht="15.75" customHeight="1" x14ac:dyDescent="0.2">
      <c r="B749" s="60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</row>
    <row r="750" spans="2:30" ht="15.75" customHeight="1" x14ac:dyDescent="0.2">
      <c r="B750" s="60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</row>
    <row r="751" spans="2:30" ht="15.75" customHeight="1" x14ac:dyDescent="0.2">
      <c r="B751" s="60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</row>
    <row r="752" spans="2:30" ht="15.75" customHeight="1" x14ac:dyDescent="0.2">
      <c r="B752" s="60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</row>
    <row r="753" spans="2:30" ht="15.75" customHeight="1" x14ac:dyDescent="0.2">
      <c r="B753" s="60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</row>
    <row r="754" spans="2:30" ht="15.75" customHeight="1" x14ac:dyDescent="0.2">
      <c r="B754" s="60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</row>
    <row r="755" spans="2:30" ht="15.75" customHeight="1" x14ac:dyDescent="0.2">
      <c r="B755" s="60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</row>
    <row r="756" spans="2:30" ht="15.75" customHeight="1" x14ac:dyDescent="0.2">
      <c r="B756" s="60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</row>
    <row r="757" spans="2:30" ht="15.75" customHeight="1" x14ac:dyDescent="0.2">
      <c r="B757" s="60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</row>
    <row r="758" spans="2:30" ht="15.75" customHeight="1" x14ac:dyDescent="0.2">
      <c r="B758" s="60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</row>
    <row r="759" spans="2:30" ht="15.75" customHeight="1" x14ac:dyDescent="0.2">
      <c r="B759" s="60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</row>
    <row r="760" spans="2:30" ht="15.75" customHeight="1" x14ac:dyDescent="0.2">
      <c r="B760" s="60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</row>
    <row r="761" spans="2:30" ht="15.75" customHeight="1" x14ac:dyDescent="0.2">
      <c r="B761" s="60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</row>
    <row r="762" spans="2:30" ht="15.75" customHeight="1" x14ac:dyDescent="0.2">
      <c r="B762" s="60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</row>
    <row r="763" spans="2:30" ht="15.75" customHeight="1" x14ac:dyDescent="0.2">
      <c r="B763" s="60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</row>
    <row r="764" spans="2:30" ht="15.75" customHeight="1" x14ac:dyDescent="0.2">
      <c r="B764" s="60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</row>
    <row r="765" spans="2:30" ht="15.75" customHeight="1" x14ac:dyDescent="0.2">
      <c r="B765" s="60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</row>
    <row r="766" spans="2:30" ht="15.75" customHeight="1" x14ac:dyDescent="0.2">
      <c r="B766" s="60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</row>
    <row r="767" spans="2:30" ht="15.75" customHeight="1" x14ac:dyDescent="0.2">
      <c r="B767" s="60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</row>
    <row r="768" spans="2:30" ht="15.75" customHeight="1" x14ac:dyDescent="0.2">
      <c r="B768" s="60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</row>
    <row r="769" spans="2:30" ht="15.75" customHeight="1" x14ac:dyDescent="0.2">
      <c r="B769" s="60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</row>
    <row r="770" spans="2:30" ht="15.75" customHeight="1" x14ac:dyDescent="0.2">
      <c r="B770" s="60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</row>
    <row r="771" spans="2:30" ht="15.75" customHeight="1" x14ac:dyDescent="0.2">
      <c r="B771" s="60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</row>
    <row r="772" spans="2:30" ht="15.75" customHeight="1" x14ac:dyDescent="0.2">
      <c r="B772" s="60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</row>
    <row r="773" spans="2:30" ht="15.75" customHeight="1" x14ac:dyDescent="0.2">
      <c r="B773" s="60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</row>
    <row r="774" spans="2:30" ht="15.75" customHeight="1" x14ac:dyDescent="0.2">
      <c r="B774" s="60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</row>
    <row r="775" spans="2:30" ht="15.75" customHeight="1" x14ac:dyDescent="0.2">
      <c r="B775" s="60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</row>
    <row r="776" spans="2:30" ht="15.75" customHeight="1" x14ac:dyDescent="0.2">
      <c r="B776" s="60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</row>
    <row r="777" spans="2:30" ht="15.75" customHeight="1" x14ac:dyDescent="0.2">
      <c r="B777" s="60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</row>
    <row r="778" spans="2:30" ht="15.75" customHeight="1" x14ac:dyDescent="0.2">
      <c r="B778" s="60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</row>
    <row r="779" spans="2:30" ht="15.75" customHeight="1" x14ac:dyDescent="0.2">
      <c r="B779" s="60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</row>
    <row r="780" spans="2:30" ht="15.75" customHeight="1" x14ac:dyDescent="0.2">
      <c r="B780" s="60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</row>
    <row r="781" spans="2:30" ht="15.75" customHeight="1" x14ac:dyDescent="0.2">
      <c r="B781" s="60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</row>
    <row r="782" spans="2:30" ht="15.75" customHeight="1" x14ac:dyDescent="0.2">
      <c r="B782" s="60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</row>
    <row r="783" spans="2:30" ht="15.75" customHeight="1" x14ac:dyDescent="0.2">
      <c r="B783" s="60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</row>
    <row r="784" spans="2:30" ht="15.75" customHeight="1" x14ac:dyDescent="0.2">
      <c r="B784" s="60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</row>
    <row r="785" spans="2:30" ht="15.75" customHeight="1" x14ac:dyDescent="0.2">
      <c r="B785" s="60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</row>
    <row r="786" spans="2:30" ht="15.75" customHeight="1" x14ac:dyDescent="0.2">
      <c r="B786" s="60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</row>
    <row r="787" spans="2:30" ht="15.75" customHeight="1" x14ac:dyDescent="0.2">
      <c r="B787" s="60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</row>
    <row r="788" spans="2:30" ht="15.75" customHeight="1" x14ac:dyDescent="0.2">
      <c r="B788" s="60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</row>
    <row r="789" spans="2:30" ht="15.75" customHeight="1" x14ac:dyDescent="0.2">
      <c r="B789" s="60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</row>
    <row r="790" spans="2:30" ht="15.75" customHeight="1" x14ac:dyDescent="0.2">
      <c r="B790" s="60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</row>
    <row r="791" spans="2:30" ht="15.75" customHeight="1" x14ac:dyDescent="0.2">
      <c r="B791" s="60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</row>
    <row r="792" spans="2:30" ht="15.75" customHeight="1" x14ac:dyDescent="0.2">
      <c r="B792" s="60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</row>
    <row r="793" spans="2:30" ht="15.75" customHeight="1" x14ac:dyDescent="0.2">
      <c r="B793" s="60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</row>
    <row r="794" spans="2:30" ht="15.75" customHeight="1" x14ac:dyDescent="0.2">
      <c r="B794" s="60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</row>
    <row r="795" spans="2:30" ht="15.75" customHeight="1" x14ac:dyDescent="0.2">
      <c r="B795" s="60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</row>
    <row r="796" spans="2:30" ht="15.75" customHeight="1" x14ac:dyDescent="0.2">
      <c r="B796" s="60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</row>
    <row r="797" spans="2:30" ht="15.75" customHeight="1" x14ac:dyDescent="0.2">
      <c r="B797" s="60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</row>
    <row r="798" spans="2:30" ht="15.75" customHeight="1" x14ac:dyDescent="0.2">
      <c r="B798" s="60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</row>
    <row r="799" spans="2:30" ht="15.75" customHeight="1" x14ac:dyDescent="0.2">
      <c r="B799" s="60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</row>
    <row r="800" spans="2:30" ht="15.75" customHeight="1" x14ac:dyDescent="0.2">
      <c r="B800" s="60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</row>
    <row r="801" spans="2:30" ht="15.75" customHeight="1" x14ac:dyDescent="0.2">
      <c r="B801" s="60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</row>
    <row r="802" spans="2:30" ht="15.75" customHeight="1" x14ac:dyDescent="0.2">
      <c r="B802" s="60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</row>
    <row r="803" spans="2:30" ht="15.75" customHeight="1" x14ac:dyDescent="0.2">
      <c r="B803" s="60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</row>
    <row r="804" spans="2:30" ht="15.75" customHeight="1" x14ac:dyDescent="0.2">
      <c r="B804" s="60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</row>
    <row r="805" spans="2:30" ht="15.75" customHeight="1" x14ac:dyDescent="0.2">
      <c r="B805" s="60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</row>
    <row r="806" spans="2:30" ht="15.75" customHeight="1" x14ac:dyDescent="0.2">
      <c r="B806" s="60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</row>
    <row r="807" spans="2:30" ht="15.75" customHeight="1" x14ac:dyDescent="0.2">
      <c r="B807" s="60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</row>
    <row r="808" spans="2:30" ht="15.75" customHeight="1" x14ac:dyDescent="0.2">
      <c r="B808" s="60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</row>
    <row r="809" spans="2:30" ht="15.75" customHeight="1" x14ac:dyDescent="0.2">
      <c r="B809" s="60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</row>
    <row r="810" spans="2:30" ht="15.75" customHeight="1" x14ac:dyDescent="0.2">
      <c r="B810" s="60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</row>
    <row r="811" spans="2:30" ht="15.75" customHeight="1" x14ac:dyDescent="0.2">
      <c r="B811" s="60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</row>
    <row r="812" spans="2:30" ht="15.75" customHeight="1" x14ac:dyDescent="0.2">
      <c r="B812" s="60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</row>
    <row r="813" spans="2:30" ht="15.75" customHeight="1" x14ac:dyDescent="0.2">
      <c r="B813" s="60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</row>
    <row r="814" spans="2:30" ht="15.75" customHeight="1" x14ac:dyDescent="0.2">
      <c r="B814" s="60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</row>
    <row r="815" spans="2:30" ht="15.75" customHeight="1" x14ac:dyDescent="0.2">
      <c r="B815" s="60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</row>
    <row r="816" spans="2:30" ht="15.75" customHeight="1" x14ac:dyDescent="0.2">
      <c r="B816" s="60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</row>
    <row r="817" spans="2:30" ht="15.75" customHeight="1" x14ac:dyDescent="0.2">
      <c r="B817" s="60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</row>
    <row r="818" spans="2:30" ht="15.75" customHeight="1" x14ac:dyDescent="0.2">
      <c r="B818" s="60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</row>
    <row r="819" spans="2:30" ht="15.75" customHeight="1" x14ac:dyDescent="0.2">
      <c r="B819" s="60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</row>
    <row r="820" spans="2:30" ht="15.75" customHeight="1" x14ac:dyDescent="0.2">
      <c r="B820" s="60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</row>
    <row r="821" spans="2:30" ht="15.75" customHeight="1" x14ac:dyDescent="0.2">
      <c r="B821" s="60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</row>
    <row r="822" spans="2:30" ht="15.75" customHeight="1" x14ac:dyDescent="0.2">
      <c r="B822" s="60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</row>
    <row r="823" spans="2:30" ht="15.75" customHeight="1" x14ac:dyDescent="0.2">
      <c r="B823" s="60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</row>
    <row r="824" spans="2:30" ht="15.75" customHeight="1" x14ac:dyDescent="0.2">
      <c r="B824" s="60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</row>
    <row r="825" spans="2:30" ht="15.75" customHeight="1" x14ac:dyDescent="0.2">
      <c r="B825" s="60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</row>
    <row r="826" spans="2:30" ht="15.75" customHeight="1" x14ac:dyDescent="0.2">
      <c r="B826" s="60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</row>
    <row r="827" spans="2:30" ht="15.75" customHeight="1" x14ac:dyDescent="0.2">
      <c r="B827" s="60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</row>
    <row r="828" spans="2:30" ht="15.75" customHeight="1" x14ac:dyDescent="0.2">
      <c r="B828" s="60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</row>
    <row r="829" spans="2:30" ht="15.75" customHeight="1" x14ac:dyDescent="0.2">
      <c r="B829" s="60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</row>
    <row r="830" spans="2:30" ht="15.75" customHeight="1" x14ac:dyDescent="0.2">
      <c r="B830" s="60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</row>
    <row r="831" spans="2:30" ht="15.75" customHeight="1" x14ac:dyDescent="0.2">
      <c r="B831" s="60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</row>
    <row r="832" spans="2:30" ht="15.75" customHeight="1" x14ac:dyDescent="0.2">
      <c r="B832" s="60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</row>
    <row r="833" spans="2:30" ht="15.75" customHeight="1" x14ac:dyDescent="0.2">
      <c r="B833" s="60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</row>
    <row r="834" spans="2:30" ht="15.75" customHeight="1" x14ac:dyDescent="0.2">
      <c r="B834" s="60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</row>
    <row r="835" spans="2:30" ht="15.75" customHeight="1" x14ac:dyDescent="0.2">
      <c r="B835" s="60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</row>
    <row r="836" spans="2:30" ht="15.75" customHeight="1" x14ac:dyDescent="0.2">
      <c r="B836" s="60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</row>
    <row r="837" spans="2:30" ht="15.75" customHeight="1" x14ac:dyDescent="0.2">
      <c r="B837" s="60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</row>
    <row r="838" spans="2:30" ht="15.75" customHeight="1" x14ac:dyDescent="0.2">
      <c r="B838" s="60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</row>
    <row r="839" spans="2:30" ht="15.75" customHeight="1" x14ac:dyDescent="0.2">
      <c r="B839" s="60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</row>
    <row r="840" spans="2:30" ht="15.75" customHeight="1" x14ac:dyDescent="0.2">
      <c r="B840" s="60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</row>
    <row r="841" spans="2:30" ht="15.75" customHeight="1" x14ac:dyDescent="0.2">
      <c r="B841" s="60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</row>
    <row r="842" spans="2:30" ht="15.75" customHeight="1" x14ac:dyDescent="0.2">
      <c r="B842" s="60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</row>
    <row r="843" spans="2:30" ht="15.75" customHeight="1" x14ac:dyDescent="0.2">
      <c r="B843" s="60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</row>
    <row r="844" spans="2:30" ht="15.75" customHeight="1" x14ac:dyDescent="0.2">
      <c r="B844" s="60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</row>
    <row r="845" spans="2:30" ht="15.75" customHeight="1" x14ac:dyDescent="0.2">
      <c r="B845" s="60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</row>
    <row r="846" spans="2:30" ht="15.75" customHeight="1" x14ac:dyDescent="0.2">
      <c r="B846" s="60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</row>
    <row r="847" spans="2:30" ht="15.75" customHeight="1" x14ac:dyDescent="0.2">
      <c r="B847" s="60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</row>
    <row r="848" spans="2:30" ht="15.75" customHeight="1" x14ac:dyDescent="0.2">
      <c r="B848" s="60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</row>
    <row r="849" spans="2:30" ht="15.75" customHeight="1" x14ac:dyDescent="0.2">
      <c r="B849" s="60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</row>
    <row r="850" spans="2:30" ht="15.75" customHeight="1" x14ac:dyDescent="0.2">
      <c r="B850" s="60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</row>
    <row r="851" spans="2:30" ht="15.75" customHeight="1" x14ac:dyDescent="0.2">
      <c r="B851" s="60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</row>
    <row r="852" spans="2:30" ht="15.75" customHeight="1" x14ac:dyDescent="0.2">
      <c r="B852" s="60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</row>
    <row r="853" spans="2:30" ht="15.75" customHeight="1" x14ac:dyDescent="0.2">
      <c r="B853" s="60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</row>
    <row r="854" spans="2:30" ht="15.75" customHeight="1" x14ac:dyDescent="0.2">
      <c r="B854" s="60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</row>
    <row r="855" spans="2:30" ht="15.75" customHeight="1" x14ac:dyDescent="0.2">
      <c r="B855" s="60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</row>
    <row r="856" spans="2:30" ht="15.75" customHeight="1" x14ac:dyDescent="0.2">
      <c r="B856" s="60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</row>
    <row r="857" spans="2:30" ht="15.75" customHeight="1" x14ac:dyDescent="0.2">
      <c r="B857" s="60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</row>
    <row r="858" spans="2:30" ht="15.75" customHeight="1" x14ac:dyDescent="0.2">
      <c r="B858" s="60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</row>
    <row r="859" spans="2:30" ht="15.75" customHeight="1" x14ac:dyDescent="0.2">
      <c r="B859" s="60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</row>
    <row r="860" spans="2:30" ht="15.75" customHeight="1" x14ac:dyDescent="0.2">
      <c r="B860" s="60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</row>
    <row r="861" spans="2:30" ht="15.75" customHeight="1" x14ac:dyDescent="0.2">
      <c r="B861" s="60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</row>
    <row r="862" spans="2:30" ht="15.75" customHeight="1" x14ac:dyDescent="0.2">
      <c r="B862" s="60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</row>
    <row r="863" spans="2:30" ht="15.75" customHeight="1" x14ac:dyDescent="0.2">
      <c r="B863" s="60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</row>
    <row r="864" spans="2:30" ht="15.75" customHeight="1" x14ac:dyDescent="0.2">
      <c r="B864" s="60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</row>
    <row r="865" spans="2:30" ht="15.75" customHeight="1" x14ac:dyDescent="0.2">
      <c r="B865" s="60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</row>
    <row r="866" spans="2:30" ht="15.75" customHeight="1" x14ac:dyDescent="0.2">
      <c r="B866" s="60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</row>
    <row r="867" spans="2:30" ht="15.75" customHeight="1" x14ac:dyDescent="0.2">
      <c r="B867" s="60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</row>
    <row r="868" spans="2:30" ht="15.75" customHeight="1" x14ac:dyDescent="0.2">
      <c r="B868" s="60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</row>
    <row r="869" spans="2:30" ht="15.75" customHeight="1" x14ac:dyDescent="0.2">
      <c r="B869" s="60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</row>
    <row r="870" spans="2:30" ht="15.75" customHeight="1" x14ac:dyDescent="0.2">
      <c r="B870" s="60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</row>
    <row r="871" spans="2:30" ht="15.75" customHeight="1" x14ac:dyDescent="0.2">
      <c r="B871" s="60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</row>
    <row r="872" spans="2:30" ht="15.75" customHeight="1" x14ac:dyDescent="0.2">
      <c r="B872" s="60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</row>
    <row r="873" spans="2:30" ht="15.75" customHeight="1" x14ac:dyDescent="0.2">
      <c r="B873" s="60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</row>
    <row r="874" spans="2:30" ht="15.75" customHeight="1" x14ac:dyDescent="0.2">
      <c r="B874" s="60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</row>
    <row r="875" spans="2:30" ht="15.75" customHeight="1" x14ac:dyDescent="0.2">
      <c r="B875" s="60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</row>
    <row r="876" spans="2:30" ht="15.75" customHeight="1" x14ac:dyDescent="0.2">
      <c r="B876" s="60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</row>
    <row r="877" spans="2:30" ht="15.75" customHeight="1" x14ac:dyDescent="0.2">
      <c r="B877" s="60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</row>
    <row r="878" spans="2:30" ht="15.75" customHeight="1" x14ac:dyDescent="0.2">
      <c r="B878" s="60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</row>
    <row r="879" spans="2:30" ht="15.75" customHeight="1" x14ac:dyDescent="0.2">
      <c r="B879" s="60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</row>
    <row r="880" spans="2:30" ht="15.75" customHeight="1" x14ac:dyDescent="0.2">
      <c r="B880" s="60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</row>
    <row r="881" spans="2:30" ht="15.75" customHeight="1" x14ac:dyDescent="0.2">
      <c r="B881" s="60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</row>
    <row r="882" spans="2:30" ht="15.75" customHeight="1" x14ac:dyDescent="0.2">
      <c r="B882" s="60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</row>
    <row r="883" spans="2:30" ht="15.75" customHeight="1" x14ac:dyDescent="0.2">
      <c r="B883" s="60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</row>
    <row r="884" spans="2:30" ht="15.75" customHeight="1" x14ac:dyDescent="0.2">
      <c r="B884" s="60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</row>
    <row r="885" spans="2:30" ht="15.75" customHeight="1" x14ac:dyDescent="0.2">
      <c r="B885" s="60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</row>
    <row r="886" spans="2:30" ht="15.75" customHeight="1" x14ac:dyDescent="0.2">
      <c r="B886" s="60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</row>
    <row r="887" spans="2:30" ht="15.75" customHeight="1" x14ac:dyDescent="0.2">
      <c r="B887" s="60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</row>
    <row r="888" spans="2:30" ht="15.75" customHeight="1" x14ac:dyDescent="0.2">
      <c r="B888" s="60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</row>
    <row r="889" spans="2:30" ht="15.75" customHeight="1" x14ac:dyDescent="0.2">
      <c r="B889" s="60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</row>
    <row r="890" spans="2:30" ht="15.75" customHeight="1" x14ac:dyDescent="0.2">
      <c r="B890" s="60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</row>
    <row r="891" spans="2:30" ht="15.75" customHeight="1" x14ac:dyDescent="0.2">
      <c r="B891" s="60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</row>
    <row r="892" spans="2:30" ht="15.75" customHeight="1" x14ac:dyDescent="0.2">
      <c r="B892" s="60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</row>
    <row r="893" spans="2:30" ht="15.75" customHeight="1" x14ac:dyDescent="0.2">
      <c r="B893" s="60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</row>
    <row r="894" spans="2:30" ht="15.75" customHeight="1" x14ac:dyDescent="0.2">
      <c r="B894" s="60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</row>
    <row r="895" spans="2:30" ht="15.75" customHeight="1" x14ac:dyDescent="0.2">
      <c r="B895" s="60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</row>
    <row r="896" spans="2:30" ht="15.75" customHeight="1" x14ac:dyDescent="0.2">
      <c r="B896" s="60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</row>
    <row r="897" spans="2:30" ht="15.75" customHeight="1" x14ac:dyDescent="0.2">
      <c r="B897" s="60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</row>
    <row r="898" spans="2:30" ht="15.75" customHeight="1" x14ac:dyDescent="0.2">
      <c r="B898" s="60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</row>
    <row r="899" spans="2:30" ht="15.75" customHeight="1" x14ac:dyDescent="0.2">
      <c r="B899" s="60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</row>
    <row r="900" spans="2:30" ht="15.75" customHeight="1" x14ac:dyDescent="0.2">
      <c r="B900" s="60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</row>
    <row r="901" spans="2:30" ht="15.75" customHeight="1" x14ac:dyDescent="0.2">
      <c r="B901" s="60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</row>
    <row r="902" spans="2:30" ht="15.75" customHeight="1" x14ac:dyDescent="0.2">
      <c r="B902" s="60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</row>
    <row r="903" spans="2:30" ht="15.75" customHeight="1" x14ac:dyDescent="0.2">
      <c r="B903" s="60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</row>
    <row r="904" spans="2:30" ht="15.75" customHeight="1" x14ac:dyDescent="0.2">
      <c r="B904" s="60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</row>
    <row r="905" spans="2:30" ht="15.75" customHeight="1" x14ac:dyDescent="0.2">
      <c r="B905" s="60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</row>
    <row r="906" spans="2:30" ht="15.75" customHeight="1" x14ac:dyDescent="0.2">
      <c r="B906" s="60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</row>
    <row r="907" spans="2:30" ht="15.75" customHeight="1" x14ac:dyDescent="0.2">
      <c r="B907" s="60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</row>
    <row r="908" spans="2:30" ht="15.75" customHeight="1" x14ac:dyDescent="0.2">
      <c r="B908" s="60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</row>
    <row r="909" spans="2:30" ht="15.75" customHeight="1" x14ac:dyDescent="0.2">
      <c r="B909" s="60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</row>
    <row r="910" spans="2:30" ht="15.75" customHeight="1" x14ac:dyDescent="0.2">
      <c r="B910" s="60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</row>
    <row r="911" spans="2:30" ht="15.75" customHeight="1" x14ac:dyDescent="0.2">
      <c r="B911" s="60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</row>
    <row r="912" spans="2:30" ht="15.75" customHeight="1" x14ac:dyDescent="0.2">
      <c r="B912" s="60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</row>
    <row r="913" spans="2:30" ht="15.75" customHeight="1" x14ac:dyDescent="0.2">
      <c r="B913" s="60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</row>
    <row r="914" spans="2:30" ht="15.75" customHeight="1" x14ac:dyDescent="0.2">
      <c r="B914" s="60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</row>
    <row r="915" spans="2:30" ht="15.75" customHeight="1" x14ac:dyDescent="0.2">
      <c r="B915" s="60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</row>
    <row r="916" spans="2:30" ht="15.75" customHeight="1" x14ac:dyDescent="0.2">
      <c r="B916" s="60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</row>
    <row r="917" spans="2:30" ht="15.75" customHeight="1" x14ac:dyDescent="0.2">
      <c r="B917" s="60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</row>
    <row r="918" spans="2:30" ht="15.75" customHeight="1" x14ac:dyDescent="0.2">
      <c r="B918" s="60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</row>
    <row r="919" spans="2:30" ht="15.75" customHeight="1" x14ac:dyDescent="0.2">
      <c r="B919" s="60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</row>
    <row r="920" spans="2:30" ht="15.75" customHeight="1" x14ac:dyDescent="0.2">
      <c r="B920" s="60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</row>
    <row r="921" spans="2:30" ht="15.75" customHeight="1" x14ac:dyDescent="0.2">
      <c r="B921" s="60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</row>
    <row r="922" spans="2:30" ht="15.75" customHeight="1" x14ac:dyDescent="0.2">
      <c r="B922" s="60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</row>
    <row r="923" spans="2:30" ht="15.75" customHeight="1" x14ac:dyDescent="0.2">
      <c r="B923" s="60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</row>
    <row r="924" spans="2:30" ht="15.75" customHeight="1" x14ac:dyDescent="0.2">
      <c r="B924" s="60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</row>
    <row r="925" spans="2:30" ht="15.75" customHeight="1" x14ac:dyDescent="0.2">
      <c r="B925" s="60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</row>
    <row r="926" spans="2:30" ht="15.75" customHeight="1" x14ac:dyDescent="0.2">
      <c r="B926" s="60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</row>
    <row r="927" spans="2:30" ht="15.75" customHeight="1" x14ac:dyDescent="0.2">
      <c r="B927" s="60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</row>
    <row r="928" spans="2:30" ht="15.75" customHeight="1" x14ac:dyDescent="0.2">
      <c r="B928" s="60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</row>
    <row r="929" spans="2:30" ht="15.75" customHeight="1" x14ac:dyDescent="0.2">
      <c r="B929" s="60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</row>
    <row r="930" spans="2:30" ht="15.75" customHeight="1" x14ac:dyDescent="0.2">
      <c r="B930" s="60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</row>
    <row r="931" spans="2:30" ht="15.75" customHeight="1" x14ac:dyDescent="0.2">
      <c r="B931" s="60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</row>
    <row r="932" spans="2:30" ht="15.75" customHeight="1" x14ac:dyDescent="0.2">
      <c r="B932" s="60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</row>
    <row r="933" spans="2:30" ht="15.75" customHeight="1" x14ac:dyDescent="0.2">
      <c r="B933" s="60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</row>
    <row r="934" spans="2:30" ht="15.75" customHeight="1" x14ac:dyDescent="0.2">
      <c r="B934" s="60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</row>
    <row r="935" spans="2:30" ht="15.75" customHeight="1" x14ac:dyDescent="0.2">
      <c r="B935" s="60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</row>
    <row r="936" spans="2:30" ht="15.75" customHeight="1" x14ac:dyDescent="0.2">
      <c r="B936" s="60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</row>
    <row r="937" spans="2:30" ht="15.75" customHeight="1" x14ac:dyDescent="0.2">
      <c r="B937" s="60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</row>
    <row r="938" spans="2:30" ht="15.75" customHeight="1" x14ac:dyDescent="0.2">
      <c r="B938" s="60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</row>
    <row r="939" spans="2:30" ht="15.75" customHeight="1" x14ac:dyDescent="0.2">
      <c r="B939" s="60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</row>
    <row r="940" spans="2:30" ht="15.75" customHeight="1" x14ac:dyDescent="0.2">
      <c r="B940" s="60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</row>
    <row r="941" spans="2:30" ht="15.75" customHeight="1" x14ac:dyDescent="0.2">
      <c r="B941" s="60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</row>
    <row r="942" spans="2:30" ht="15.75" customHeight="1" x14ac:dyDescent="0.2">
      <c r="B942" s="60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</row>
    <row r="943" spans="2:30" ht="15.75" customHeight="1" x14ac:dyDescent="0.2">
      <c r="B943" s="60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</row>
    <row r="944" spans="2:30" ht="15.75" customHeight="1" x14ac:dyDescent="0.2">
      <c r="B944" s="60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</row>
    <row r="945" spans="2:30" ht="15.75" customHeight="1" x14ac:dyDescent="0.2">
      <c r="B945" s="60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</row>
    <row r="946" spans="2:30" ht="15.75" customHeight="1" x14ac:dyDescent="0.2">
      <c r="B946" s="60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</row>
    <row r="947" spans="2:30" ht="15.75" customHeight="1" x14ac:dyDescent="0.2">
      <c r="B947" s="60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</row>
    <row r="948" spans="2:30" ht="15.75" customHeight="1" x14ac:dyDescent="0.2">
      <c r="B948" s="60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</row>
    <row r="949" spans="2:30" ht="15.75" customHeight="1" x14ac:dyDescent="0.2">
      <c r="B949" s="60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</row>
    <row r="950" spans="2:30" ht="15.75" customHeight="1" x14ac:dyDescent="0.2">
      <c r="B950" s="60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</row>
    <row r="951" spans="2:30" ht="15.75" customHeight="1" x14ac:dyDescent="0.2">
      <c r="B951" s="60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</row>
    <row r="952" spans="2:30" ht="15.75" customHeight="1" x14ac:dyDescent="0.2">
      <c r="B952" s="60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</row>
    <row r="953" spans="2:30" ht="15.75" customHeight="1" x14ac:dyDescent="0.2">
      <c r="B953" s="60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</row>
    <row r="954" spans="2:30" ht="15.75" customHeight="1" x14ac:dyDescent="0.2">
      <c r="B954" s="60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</row>
    <row r="955" spans="2:30" ht="15.75" customHeight="1" x14ac:dyDescent="0.2">
      <c r="B955" s="60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</row>
    <row r="956" spans="2:30" ht="15.75" customHeight="1" x14ac:dyDescent="0.2">
      <c r="B956" s="60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</row>
    <row r="957" spans="2:30" ht="15.75" customHeight="1" x14ac:dyDescent="0.2">
      <c r="B957" s="60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</row>
    <row r="958" spans="2:30" ht="15.75" customHeight="1" x14ac:dyDescent="0.2">
      <c r="B958" s="60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</row>
    <row r="959" spans="2:30" ht="15.75" customHeight="1" x14ac:dyDescent="0.2">
      <c r="B959" s="60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</row>
    <row r="960" spans="2:30" ht="15.75" customHeight="1" x14ac:dyDescent="0.2">
      <c r="B960" s="60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</row>
    <row r="961" spans="2:30" ht="15.75" customHeight="1" x14ac:dyDescent="0.2">
      <c r="B961" s="60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</row>
    <row r="962" spans="2:30" ht="15.75" customHeight="1" x14ac:dyDescent="0.2">
      <c r="B962" s="60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</row>
    <row r="963" spans="2:30" ht="15.75" customHeight="1" x14ac:dyDescent="0.2">
      <c r="B963" s="60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</row>
    <row r="964" spans="2:30" ht="15.75" customHeight="1" x14ac:dyDescent="0.2">
      <c r="B964" s="60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</row>
    <row r="965" spans="2:30" ht="15.75" customHeight="1" x14ac:dyDescent="0.2">
      <c r="B965" s="60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</row>
    <row r="966" spans="2:30" ht="15.75" customHeight="1" x14ac:dyDescent="0.2">
      <c r="B966" s="60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</row>
    <row r="967" spans="2:30" ht="15.75" customHeight="1" x14ac:dyDescent="0.2">
      <c r="B967" s="60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</row>
    <row r="968" spans="2:30" ht="15.75" customHeight="1" x14ac:dyDescent="0.2">
      <c r="B968" s="60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</row>
    <row r="969" spans="2:30" ht="15.75" customHeight="1" x14ac:dyDescent="0.2">
      <c r="B969" s="60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</row>
    <row r="970" spans="2:30" ht="15.75" customHeight="1" x14ac:dyDescent="0.2">
      <c r="B970" s="60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</row>
    <row r="971" spans="2:30" ht="15.75" customHeight="1" x14ac:dyDescent="0.2">
      <c r="B971" s="60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</row>
    <row r="972" spans="2:30" ht="15.75" customHeight="1" x14ac:dyDescent="0.2">
      <c r="B972" s="60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</row>
    <row r="973" spans="2:30" ht="15.75" customHeight="1" x14ac:dyDescent="0.2">
      <c r="B973" s="60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</row>
    <row r="974" spans="2:30" ht="15.75" customHeight="1" x14ac:dyDescent="0.2">
      <c r="B974" s="60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</row>
    <row r="975" spans="2:30" ht="15.75" customHeight="1" x14ac:dyDescent="0.2">
      <c r="B975" s="60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</row>
    <row r="976" spans="2:30" ht="15.75" customHeight="1" x14ac:dyDescent="0.2">
      <c r="B976" s="60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</row>
    <row r="977" spans="2:30" ht="15.75" customHeight="1" x14ac:dyDescent="0.2">
      <c r="B977" s="60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</row>
    <row r="978" spans="2:30" ht="15.75" customHeight="1" x14ac:dyDescent="0.2">
      <c r="B978" s="60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</row>
    <row r="979" spans="2:30" ht="15.75" customHeight="1" x14ac:dyDescent="0.2">
      <c r="B979" s="60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</row>
    <row r="980" spans="2:30" ht="15.75" customHeight="1" x14ac:dyDescent="0.2">
      <c r="B980" s="60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</row>
    <row r="981" spans="2:30" ht="15.75" customHeight="1" x14ac:dyDescent="0.2">
      <c r="B981" s="60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</row>
    <row r="982" spans="2:30" ht="15.75" customHeight="1" x14ac:dyDescent="0.2">
      <c r="B982" s="60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</row>
    <row r="983" spans="2:30" ht="15.75" customHeight="1" x14ac:dyDescent="0.2">
      <c r="B983" s="60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</row>
    <row r="984" spans="2:30" ht="15.75" customHeight="1" x14ac:dyDescent="0.2">
      <c r="B984" s="60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</row>
    <row r="985" spans="2:30" ht="15.75" customHeight="1" x14ac:dyDescent="0.2">
      <c r="B985" s="60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</row>
    <row r="986" spans="2:30" ht="15.75" customHeight="1" x14ac:dyDescent="0.2">
      <c r="B986" s="60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</row>
    <row r="987" spans="2:30" ht="15.75" customHeight="1" x14ac:dyDescent="0.2">
      <c r="B987" s="60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</row>
    <row r="988" spans="2:30" ht="15.75" customHeight="1" x14ac:dyDescent="0.2">
      <c r="B988" s="60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</row>
    <row r="989" spans="2:30" ht="15.75" customHeight="1" x14ac:dyDescent="0.2">
      <c r="B989" s="60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</row>
    <row r="990" spans="2:30" ht="15.75" customHeight="1" x14ac:dyDescent="0.2">
      <c r="B990" s="60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</row>
    <row r="991" spans="2:30" ht="15.75" customHeight="1" x14ac:dyDescent="0.2">
      <c r="B991" s="60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</row>
    <row r="992" spans="2:30" ht="15.75" customHeight="1" x14ac:dyDescent="0.2">
      <c r="B992" s="60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</row>
    <row r="993" spans="2:30" ht="15.75" customHeight="1" x14ac:dyDescent="0.2">
      <c r="B993" s="60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</row>
    <row r="994" spans="2:30" ht="15.75" customHeight="1" x14ac:dyDescent="0.2">
      <c r="B994" s="60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</row>
    <row r="995" spans="2:30" ht="15.75" customHeight="1" x14ac:dyDescent="0.2">
      <c r="B995" s="60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</row>
    <row r="996" spans="2:30" ht="15.75" customHeight="1" x14ac:dyDescent="0.2">
      <c r="B996" s="60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</row>
    <row r="997" spans="2:30" ht="15.75" customHeight="1" x14ac:dyDescent="0.2">
      <c r="B997" s="60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</row>
    <row r="998" spans="2:30" ht="15.75" customHeight="1" x14ac:dyDescent="0.2">
      <c r="B998" s="60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</row>
    <row r="999" spans="2:30" ht="15.75" customHeight="1" x14ac:dyDescent="0.2">
      <c r="B999" s="60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</row>
    <row r="1000" spans="2:30" ht="15.75" customHeight="1" x14ac:dyDescent="0.2">
      <c r="B1000" s="60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</row>
    <row r="1001" spans="2:30" ht="15.75" customHeight="1" x14ac:dyDescent="0.2">
      <c r="B1001" s="60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</row>
    <row r="1002" spans="2:30" ht="15.75" customHeight="1" x14ac:dyDescent="0.2">
      <c r="B1002" s="60"/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</row>
    <row r="1003" spans="2:30" ht="15.75" customHeight="1" x14ac:dyDescent="0.2">
      <c r="B1003" s="60"/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</row>
    <row r="1004" spans="2:30" ht="15.75" customHeight="1" x14ac:dyDescent="0.2">
      <c r="B1004" s="60"/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</row>
    <row r="1005" spans="2:30" ht="15.75" customHeight="1" x14ac:dyDescent="0.2">
      <c r="B1005" s="60"/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</row>
    <row r="1006" spans="2:30" ht="15.75" customHeight="1" x14ac:dyDescent="0.2">
      <c r="B1006" s="60"/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</row>
    <row r="1007" spans="2:30" ht="15.75" customHeight="1" x14ac:dyDescent="0.2">
      <c r="B1007" s="60"/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</row>
    <row r="1008" spans="2:30" ht="15.75" customHeight="1" x14ac:dyDescent="0.2">
      <c r="B1008" s="60"/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</row>
    <row r="1009" spans="2:30" ht="15.75" customHeight="1" x14ac:dyDescent="0.2">
      <c r="B1009" s="60"/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</row>
    <row r="1010" spans="2:30" ht="15.75" customHeight="1" x14ac:dyDescent="0.2">
      <c r="B1010" s="60"/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</row>
    <row r="1011" spans="2:30" ht="15.75" customHeight="1" x14ac:dyDescent="0.2">
      <c r="B1011" s="60"/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</row>
    <row r="1012" spans="2:30" ht="15.75" customHeight="1" x14ac:dyDescent="0.2">
      <c r="B1012" s="60"/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</row>
    <row r="1013" spans="2:30" ht="15.75" customHeight="1" x14ac:dyDescent="0.2">
      <c r="B1013" s="60"/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</row>
    <row r="1014" spans="2:30" ht="15.75" customHeight="1" x14ac:dyDescent="0.2">
      <c r="B1014" s="60"/>
      <c r="C1014" s="61"/>
      <c r="D1014" s="61"/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</row>
    <row r="1015" spans="2:30" ht="15.75" customHeight="1" x14ac:dyDescent="0.2">
      <c r="B1015" s="60"/>
      <c r="C1015" s="61"/>
      <c r="D1015" s="61"/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</row>
    <row r="1016" spans="2:30" ht="15.75" customHeight="1" x14ac:dyDescent="0.2">
      <c r="B1016" s="60"/>
      <c r="C1016" s="61"/>
      <c r="D1016" s="61"/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</row>
    <row r="1017" spans="2:30" ht="15.75" customHeight="1" x14ac:dyDescent="0.2">
      <c r="B1017" s="60"/>
      <c r="C1017" s="61"/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</row>
    <row r="1018" spans="2:30" ht="15.75" customHeight="1" x14ac:dyDescent="0.2">
      <c r="B1018" s="60"/>
      <c r="C1018" s="61"/>
      <c r="D1018" s="61"/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</row>
    <row r="1019" spans="2:30" ht="15.75" customHeight="1" x14ac:dyDescent="0.2">
      <c r="B1019" s="60"/>
      <c r="C1019" s="61"/>
      <c r="D1019" s="61"/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</row>
    <row r="1020" spans="2:30" ht="15.75" customHeight="1" x14ac:dyDescent="0.2">
      <c r="B1020" s="60"/>
      <c r="C1020" s="61"/>
      <c r="D1020" s="61"/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</row>
    <row r="1021" spans="2:30" ht="15.75" customHeight="1" x14ac:dyDescent="0.2"/>
    <row r="1022" spans="2:30" ht="15.75" customHeight="1" x14ac:dyDescent="0.2"/>
    <row r="1023" spans="2:30" ht="15.75" customHeight="1" x14ac:dyDescent="0.2"/>
    <row r="1024" spans="2:30" ht="15.75" customHeight="1" x14ac:dyDescent="0.2"/>
    <row r="1025" ht="15.75" customHeight="1" x14ac:dyDescent="0.2"/>
  </sheetData>
  <conditionalFormatting sqref="B4:B5">
    <cfRule type="cellIs" dxfId="15" priority="21" operator="lessThan">
      <formula>#REF!</formula>
    </cfRule>
  </conditionalFormatting>
  <conditionalFormatting sqref="B84:AE89">
    <cfRule type="containsText" dxfId="14" priority="13" operator="containsText" text="Checar">
      <formula>NOT(ISERROR(SEARCH("Checar",B84)))</formula>
    </cfRule>
  </conditionalFormatting>
  <conditionalFormatting sqref="C5:AE5">
    <cfRule type="cellIs" dxfId="13" priority="15" operator="lessThan">
      <formula>0</formula>
    </cfRule>
    <cfRule type="cellIs" dxfId="12" priority="16" operator="lessThan">
      <formula>0</formula>
    </cfRule>
  </conditionalFormatting>
  <conditionalFormatting sqref="D4:AE4 L96:AE96">
    <cfRule type="cellIs" dxfId="11" priority="17" operator="lessThan">
      <formula>0</formula>
    </cfRule>
    <cfRule type="cellIs" dxfId="10" priority="18" operator="lessThan">
      <formula>0</formula>
    </cfRule>
  </conditionalFormatting>
  <conditionalFormatting sqref="D4:AE4">
    <cfRule type="cellIs" dxfId="9" priority="19" operator="lessThan">
      <formula>0</formula>
    </cfRule>
    <cfRule type="cellIs" dxfId="8" priority="20" operator="lessThan">
      <formula>0</formula>
    </cfRule>
  </conditionalFormatting>
  <conditionalFormatting sqref="L7:Z8">
    <cfRule type="cellIs" dxfId="7" priority="12" operator="lessThan">
      <formula>0</formula>
    </cfRule>
    <cfRule type="cellIs" dxfId="6" priority="11" operator="lessThan">
      <formula>0</formula>
    </cfRule>
  </conditionalFormatting>
  <conditionalFormatting sqref="L7:AD8">
    <cfRule type="cellIs" dxfId="5" priority="7" operator="lessThan">
      <formula>0</formula>
    </cfRule>
    <cfRule type="cellIs" dxfId="4" priority="8" operator="lessThan">
      <formula>0</formula>
    </cfRule>
  </conditionalFormatting>
  <conditionalFormatting sqref="AA7:AE8">
    <cfRule type="cellIs" dxfId="3" priority="3" operator="lessThan">
      <formula>0</formula>
    </cfRule>
    <cfRule type="cellIs" dxfId="2" priority="4" operator="lessThan">
      <formula>0</formula>
    </cfRule>
  </conditionalFormatting>
  <conditionalFormatting sqref="AE7:AE8">
    <cfRule type="cellIs" dxfId="1" priority="2" operator="lessThan">
      <formula>0</formula>
    </cfRule>
    <cfRule type="cellIs" dxfId="0" priority="1" operator="less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6155"/>
  <sheetViews>
    <sheetView tabSelected="1" workbookViewId="0">
      <selection activeCell="R13" sqref="R13"/>
    </sheetView>
  </sheetViews>
  <sheetFormatPr baseColWidth="10" defaultColWidth="7.1640625" defaultRowHeight="16" x14ac:dyDescent="0.2"/>
  <cols>
    <col min="2" max="4" width="10.83203125" style="107" bestFit="1" customWidth="1"/>
  </cols>
  <sheetData>
    <row r="1" spans="1:32" x14ac:dyDescent="0.2">
      <c r="A1" s="94" t="s">
        <v>128</v>
      </c>
      <c r="B1" s="106" t="s">
        <v>129</v>
      </c>
      <c r="C1" s="106" t="s">
        <v>130</v>
      </c>
      <c r="D1" s="106" t="s">
        <v>131</v>
      </c>
      <c r="E1" s="94" t="s">
        <v>132</v>
      </c>
      <c r="F1" s="94" t="s">
        <v>133</v>
      </c>
      <c r="G1" s="94" t="s">
        <v>0</v>
      </c>
      <c r="H1" s="94" t="s">
        <v>134</v>
      </c>
      <c r="I1" s="94" t="s">
        <v>135</v>
      </c>
      <c r="J1" s="94" t="s">
        <v>136</v>
      </c>
      <c r="K1" s="94" t="s">
        <v>32</v>
      </c>
      <c r="L1" s="94" t="s">
        <v>137</v>
      </c>
      <c r="M1" s="94" t="s">
        <v>138</v>
      </c>
      <c r="N1" s="94" t="s">
        <v>139</v>
      </c>
      <c r="O1" s="94" t="s">
        <v>140</v>
      </c>
      <c r="P1" s="94" t="s">
        <v>141</v>
      </c>
      <c r="Q1" s="94" t="s">
        <v>142</v>
      </c>
      <c r="R1" s="94" t="s">
        <v>143</v>
      </c>
      <c r="S1" s="94" t="s">
        <v>144</v>
      </c>
      <c r="T1" s="94" t="s">
        <v>145</v>
      </c>
      <c r="U1" s="94" t="s">
        <v>146</v>
      </c>
      <c r="V1" s="94" t="s">
        <v>147</v>
      </c>
      <c r="W1" s="94" t="s">
        <v>148</v>
      </c>
      <c r="X1" s="94" t="s">
        <v>149</v>
      </c>
      <c r="Y1" s="94" t="s">
        <v>150</v>
      </c>
      <c r="Z1" s="94" t="s">
        <v>151</v>
      </c>
      <c r="AA1" s="94" t="s">
        <v>152</v>
      </c>
      <c r="AB1" s="94" t="s">
        <v>153</v>
      </c>
      <c r="AC1" s="94" t="s">
        <v>154</v>
      </c>
      <c r="AD1" s="94" t="s">
        <v>155</v>
      </c>
      <c r="AE1" s="94" t="s">
        <v>156</v>
      </c>
      <c r="AF1" s="94" t="s">
        <v>157</v>
      </c>
    </row>
    <row r="2" spans="1:32" x14ac:dyDescent="0.2">
      <c r="A2" t="s">
        <v>158</v>
      </c>
      <c r="B2" s="107">
        <v>45415</v>
      </c>
      <c r="D2" s="107">
        <v>45415</v>
      </c>
      <c r="E2">
        <v>-2130</v>
      </c>
      <c r="G2" t="s">
        <v>43</v>
      </c>
      <c r="H2">
        <v>1</v>
      </c>
      <c r="I2">
        <v>-2130</v>
      </c>
      <c r="K2">
        <v>0</v>
      </c>
      <c r="N2" t="s">
        <v>159</v>
      </c>
      <c r="O2">
        <v>100</v>
      </c>
      <c r="P2" t="s">
        <v>160</v>
      </c>
      <c r="Q2" t="s">
        <v>159</v>
      </c>
      <c r="S2" t="s">
        <v>161</v>
      </c>
      <c r="W2" t="s">
        <v>162</v>
      </c>
      <c r="X2" t="s">
        <v>16</v>
      </c>
      <c r="Y2" t="s">
        <v>163</v>
      </c>
      <c r="Z2" t="s">
        <v>164</v>
      </c>
      <c r="AA2" t="s">
        <v>164</v>
      </c>
      <c r="AB2" t="s">
        <v>16</v>
      </c>
      <c r="AE2">
        <v>0</v>
      </c>
      <c r="AF2">
        <v>0</v>
      </c>
    </row>
    <row r="3" spans="1:32" x14ac:dyDescent="0.2">
      <c r="A3" t="s">
        <v>165</v>
      </c>
      <c r="B3" s="107">
        <v>45415</v>
      </c>
      <c r="D3" s="107">
        <v>45415</v>
      </c>
      <c r="E3">
        <v>-5000</v>
      </c>
      <c r="G3" t="s">
        <v>43</v>
      </c>
      <c r="H3">
        <v>1</v>
      </c>
      <c r="I3">
        <v>-5000</v>
      </c>
      <c r="K3">
        <v>0</v>
      </c>
      <c r="N3" t="s">
        <v>166</v>
      </c>
      <c r="O3">
        <v>100</v>
      </c>
      <c r="P3" t="s">
        <v>160</v>
      </c>
      <c r="Q3" t="s">
        <v>166</v>
      </c>
      <c r="S3" t="s">
        <v>167</v>
      </c>
      <c r="W3" t="s">
        <v>168</v>
      </c>
      <c r="X3" t="s">
        <v>169</v>
      </c>
      <c r="Y3" t="s">
        <v>170</v>
      </c>
      <c r="Z3" t="s">
        <v>164</v>
      </c>
      <c r="AA3" t="s">
        <v>164</v>
      </c>
      <c r="AB3" t="s">
        <v>22</v>
      </c>
      <c r="AE3">
        <v>0</v>
      </c>
      <c r="AF3">
        <v>0</v>
      </c>
    </row>
    <row r="4" spans="1:32" x14ac:dyDescent="0.2">
      <c r="A4" t="s">
        <v>171</v>
      </c>
      <c r="B4" s="107">
        <v>45414</v>
      </c>
      <c r="D4" s="107">
        <v>45414</v>
      </c>
      <c r="E4">
        <v>-5500</v>
      </c>
      <c r="G4" t="s">
        <v>43</v>
      </c>
      <c r="H4">
        <v>1</v>
      </c>
      <c r="I4">
        <v>-5500</v>
      </c>
      <c r="K4">
        <v>0</v>
      </c>
      <c r="N4" t="s">
        <v>172</v>
      </c>
      <c r="O4">
        <v>100</v>
      </c>
      <c r="P4" t="s">
        <v>160</v>
      </c>
      <c r="Q4" t="s">
        <v>172</v>
      </c>
      <c r="S4" t="s">
        <v>173</v>
      </c>
      <c r="V4" t="s">
        <v>174</v>
      </c>
      <c r="W4" t="s">
        <v>173</v>
      </c>
      <c r="X4" t="s">
        <v>115</v>
      </c>
      <c r="Y4" t="s">
        <v>175</v>
      </c>
      <c r="Z4" t="s">
        <v>176</v>
      </c>
      <c r="AA4" t="s">
        <v>176</v>
      </c>
      <c r="AB4" t="s">
        <v>25</v>
      </c>
      <c r="AE4">
        <v>0</v>
      </c>
      <c r="AF4">
        <v>0</v>
      </c>
    </row>
    <row r="5" spans="1:32" x14ac:dyDescent="0.2">
      <c r="A5" t="s">
        <v>177</v>
      </c>
      <c r="B5" s="107">
        <v>45413</v>
      </c>
      <c r="D5" s="107">
        <v>45413</v>
      </c>
      <c r="E5">
        <v>-120</v>
      </c>
      <c r="G5" t="s">
        <v>43</v>
      </c>
      <c r="H5">
        <v>1</v>
      </c>
      <c r="I5">
        <v>-120</v>
      </c>
      <c r="K5">
        <v>0</v>
      </c>
      <c r="N5" t="s">
        <v>178</v>
      </c>
      <c r="O5">
        <v>100</v>
      </c>
      <c r="P5" t="s">
        <v>179</v>
      </c>
      <c r="Q5" t="s">
        <v>178</v>
      </c>
      <c r="S5" t="s">
        <v>180</v>
      </c>
      <c r="W5" t="s">
        <v>181</v>
      </c>
      <c r="X5" t="s">
        <v>30</v>
      </c>
      <c r="Y5" t="s">
        <v>182</v>
      </c>
      <c r="Z5" t="s">
        <v>182</v>
      </c>
      <c r="AA5" t="s">
        <v>182</v>
      </c>
      <c r="AB5" t="s">
        <v>30</v>
      </c>
      <c r="AE5">
        <v>0</v>
      </c>
      <c r="AF5">
        <v>0</v>
      </c>
    </row>
    <row r="6" spans="1:32" x14ac:dyDescent="0.2">
      <c r="A6" t="s">
        <v>183</v>
      </c>
      <c r="B6" s="107">
        <v>45413</v>
      </c>
      <c r="D6" s="107">
        <v>45413</v>
      </c>
      <c r="E6">
        <v>-1700</v>
      </c>
      <c r="G6" t="s">
        <v>43</v>
      </c>
      <c r="H6">
        <v>1</v>
      </c>
      <c r="I6">
        <v>-1700</v>
      </c>
      <c r="K6">
        <v>0</v>
      </c>
      <c r="N6" t="s">
        <v>184</v>
      </c>
      <c r="O6">
        <v>100</v>
      </c>
      <c r="P6" t="s">
        <v>160</v>
      </c>
      <c r="Q6" t="s">
        <v>184</v>
      </c>
      <c r="S6" t="s">
        <v>185</v>
      </c>
      <c r="W6" t="s">
        <v>186</v>
      </c>
      <c r="X6" t="s">
        <v>30</v>
      </c>
      <c r="Y6" t="s">
        <v>182</v>
      </c>
      <c r="Z6" t="s">
        <v>182</v>
      </c>
      <c r="AA6" t="s">
        <v>182</v>
      </c>
      <c r="AB6" t="s">
        <v>30</v>
      </c>
      <c r="AE6">
        <v>0</v>
      </c>
      <c r="AF6">
        <v>0</v>
      </c>
    </row>
    <row r="7" spans="1:32" x14ac:dyDescent="0.2">
      <c r="A7" t="s">
        <v>187</v>
      </c>
      <c r="B7" s="107">
        <v>45411</v>
      </c>
      <c r="D7" s="107">
        <v>45411</v>
      </c>
      <c r="E7">
        <v>-400</v>
      </c>
      <c r="G7" t="s">
        <v>43</v>
      </c>
      <c r="H7">
        <v>1</v>
      </c>
      <c r="I7">
        <v>-400</v>
      </c>
      <c r="K7">
        <v>0</v>
      </c>
      <c r="N7" t="s">
        <v>188</v>
      </c>
      <c r="O7">
        <v>100</v>
      </c>
      <c r="P7" t="s">
        <v>160</v>
      </c>
      <c r="Q7" t="s">
        <v>188</v>
      </c>
      <c r="S7" t="s">
        <v>189</v>
      </c>
      <c r="W7" t="s">
        <v>190</v>
      </c>
      <c r="X7" t="s">
        <v>191</v>
      </c>
      <c r="Y7" t="s">
        <v>192</v>
      </c>
      <c r="Z7" t="s">
        <v>193</v>
      </c>
      <c r="AA7" t="s">
        <v>193</v>
      </c>
      <c r="AB7" t="s">
        <v>19</v>
      </c>
      <c r="AE7">
        <v>0</v>
      </c>
      <c r="AF7">
        <v>0</v>
      </c>
    </row>
    <row r="8" spans="1:32" x14ac:dyDescent="0.2">
      <c r="A8" t="s">
        <v>194</v>
      </c>
      <c r="B8" s="107">
        <v>45411</v>
      </c>
      <c r="D8" s="107">
        <v>45411</v>
      </c>
      <c r="E8">
        <v>-13000</v>
      </c>
      <c r="G8" t="s">
        <v>43</v>
      </c>
      <c r="H8">
        <v>1</v>
      </c>
      <c r="I8">
        <v>-13000</v>
      </c>
      <c r="K8">
        <v>0</v>
      </c>
      <c r="N8" t="s">
        <v>195</v>
      </c>
      <c r="O8">
        <v>100</v>
      </c>
      <c r="P8" t="s">
        <v>160</v>
      </c>
      <c r="Q8" t="s">
        <v>195</v>
      </c>
      <c r="S8" t="s">
        <v>196</v>
      </c>
      <c r="W8" t="s">
        <v>197</v>
      </c>
      <c r="X8" t="s">
        <v>191</v>
      </c>
      <c r="Y8" t="s">
        <v>192</v>
      </c>
      <c r="Z8" t="s">
        <v>193</v>
      </c>
      <c r="AA8" t="s">
        <v>193</v>
      </c>
      <c r="AB8" t="s">
        <v>19</v>
      </c>
      <c r="AE8">
        <v>0</v>
      </c>
      <c r="AF8">
        <v>0</v>
      </c>
    </row>
    <row r="9" spans="1:32" x14ac:dyDescent="0.2">
      <c r="A9" t="s">
        <v>198</v>
      </c>
      <c r="B9" s="107">
        <v>45411</v>
      </c>
      <c r="D9" s="107">
        <v>45411</v>
      </c>
      <c r="E9">
        <v>-3000</v>
      </c>
      <c r="G9" t="s">
        <v>43</v>
      </c>
      <c r="H9">
        <v>1</v>
      </c>
      <c r="I9">
        <v>-3000</v>
      </c>
      <c r="K9">
        <v>0</v>
      </c>
      <c r="N9" t="s">
        <v>199</v>
      </c>
      <c r="O9">
        <v>100</v>
      </c>
      <c r="P9" t="s">
        <v>160</v>
      </c>
      <c r="Q9" t="s">
        <v>199</v>
      </c>
      <c r="S9" t="s">
        <v>200</v>
      </c>
      <c r="W9" t="s">
        <v>201</v>
      </c>
      <c r="X9" t="s">
        <v>201</v>
      </c>
      <c r="Y9" t="s">
        <v>201</v>
      </c>
      <c r="Z9" t="s">
        <v>202</v>
      </c>
      <c r="AA9" t="s">
        <v>202</v>
      </c>
      <c r="AB9" t="s">
        <v>24</v>
      </c>
      <c r="AE9">
        <v>0</v>
      </c>
      <c r="AF9">
        <v>0</v>
      </c>
    </row>
    <row r="10" spans="1:32" x14ac:dyDescent="0.2">
      <c r="A10" t="s">
        <v>203</v>
      </c>
      <c r="B10" s="107">
        <v>45411</v>
      </c>
      <c r="D10" s="107">
        <v>45411</v>
      </c>
      <c r="E10">
        <v>-10000</v>
      </c>
      <c r="G10" t="s">
        <v>43</v>
      </c>
      <c r="H10">
        <v>1</v>
      </c>
      <c r="I10">
        <v>-10000</v>
      </c>
      <c r="K10">
        <v>0</v>
      </c>
      <c r="N10" t="s">
        <v>199</v>
      </c>
      <c r="O10">
        <v>100</v>
      </c>
      <c r="P10" t="s">
        <v>15</v>
      </c>
      <c r="Q10" t="s">
        <v>199</v>
      </c>
      <c r="S10" t="s">
        <v>204</v>
      </c>
      <c r="W10" t="s">
        <v>205</v>
      </c>
      <c r="X10" t="s">
        <v>205</v>
      </c>
      <c r="Y10" t="s">
        <v>205</v>
      </c>
      <c r="Z10" t="s">
        <v>202</v>
      </c>
      <c r="AA10" t="s">
        <v>202</v>
      </c>
      <c r="AB10" t="s">
        <v>15</v>
      </c>
      <c r="AE10">
        <v>0</v>
      </c>
      <c r="AF10">
        <v>0</v>
      </c>
    </row>
    <row r="11" spans="1:32" x14ac:dyDescent="0.2">
      <c r="A11" t="s">
        <v>206</v>
      </c>
      <c r="B11" s="107">
        <v>45411</v>
      </c>
      <c r="D11" s="107">
        <v>45411</v>
      </c>
      <c r="E11">
        <v>-2000</v>
      </c>
      <c r="G11" t="s">
        <v>43</v>
      </c>
      <c r="H11">
        <v>1</v>
      </c>
      <c r="I11">
        <v>-2000</v>
      </c>
      <c r="K11">
        <v>0</v>
      </c>
      <c r="N11" t="s">
        <v>199</v>
      </c>
      <c r="O11">
        <v>100</v>
      </c>
      <c r="P11" t="s">
        <v>160</v>
      </c>
      <c r="Q11" t="s">
        <v>199</v>
      </c>
      <c r="S11" t="s">
        <v>207</v>
      </c>
      <c r="W11" t="s">
        <v>208</v>
      </c>
      <c r="Y11" t="s">
        <v>208</v>
      </c>
      <c r="Z11" t="s">
        <v>202</v>
      </c>
      <c r="AA11" t="s">
        <v>202</v>
      </c>
      <c r="AB11" t="s">
        <v>18</v>
      </c>
      <c r="AE11">
        <v>0</v>
      </c>
      <c r="AF11">
        <v>0</v>
      </c>
    </row>
    <row r="12" spans="1:32" x14ac:dyDescent="0.2">
      <c r="A12" t="s">
        <v>209</v>
      </c>
      <c r="B12" s="107">
        <v>45411</v>
      </c>
      <c r="D12" s="107">
        <v>45411</v>
      </c>
      <c r="E12">
        <v>-10000</v>
      </c>
      <c r="G12" t="s">
        <v>43</v>
      </c>
      <c r="H12">
        <v>1</v>
      </c>
      <c r="I12">
        <v>-10000</v>
      </c>
      <c r="K12">
        <v>0</v>
      </c>
      <c r="N12" t="s">
        <v>199</v>
      </c>
      <c r="O12">
        <v>100</v>
      </c>
      <c r="P12" t="s">
        <v>23</v>
      </c>
      <c r="Q12" t="s">
        <v>199</v>
      </c>
      <c r="S12" t="s">
        <v>210</v>
      </c>
      <c r="W12" t="s">
        <v>211</v>
      </c>
      <c r="X12" t="s">
        <v>211</v>
      </c>
      <c r="Y12" t="s">
        <v>211</v>
      </c>
      <c r="Z12" t="s">
        <v>202</v>
      </c>
      <c r="AA12" t="s">
        <v>202</v>
      </c>
      <c r="AB12" t="s">
        <v>23</v>
      </c>
      <c r="AE12">
        <v>0</v>
      </c>
      <c r="AF12">
        <v>0</v>
      </c>
    </row>
    <row r="13" spans="1:32" x14ac:dyDescent="0.2">
      <c r="A13" t="s">
        <v>212</v>
      </c>
      <c r="B13" s="107">
        <v>45411</v>
      </c>
      <c r="D13" s="107">
        <v>45411</v>
      </c>
      <c r="E13">
        <v>-124</v>
      </c>
      <c r="G13" t="s">
        <v>43</v>
      </c>
      <c r="H13">
        <v>1</v>
      </c>
      <c r="I13">
        <v>-124</v>
      </c>
      <c r="K13">
        <v>0</v>
      </c>
      <c r="N13" t="s">
        <v>213</v>
      </c>
      <c r="O13">
        <v>100</v>
      </c>
      <c r="P13" t="s">
        <v>214</v>
      </c>
      <c r="Q13" t="s">
        <v>213</v>
      </c>
      <c r="S13" t="s">
        <v>215</v>
      </c>
      <c r="W13" t="s">
        <v>216</v>
      </c>
      <c r="X13" t="s">
        <v>30</v>
      </c>
      <c r="Y13" t="s">
        <v>182</v>
      </c>
      <c r="Z13" t="s">
        <v>182</v>
      </c>
      <c r="AA13" t="s">
        <v>182</v>
      </c>
      <c r="AB13" t="s">
        <v>30</v>
      </c>
      <c r="AE13">
        <v>0</v>
      </c>
      <c r="AF13">
        <v>0</v>
      </c>
    </row>
    <row r="14" spans="1:32" x14ac:dyDescent="0.2">
      <c r="A14" t="s">
        <v>217</v>
      </c>
      <c r="B14" s="107">
        <v>45411</v>
      </c>
      <c r="D14" s="107">
        <v>45411</v>
      </c>
      <c r="E14">
        <v>-500</v>
      </c>
      <c r="G14" t="s">
        <v>43</v>
      </c>
      <c r="H14">
        <v>1</v>
      </c>
      <c r="I14">
        <v>-500</v>
      </c>
      <c r="K14">
        <v>0</v>
      </c>
      <c r="N14" t="s">
        <v>218</v>
      </c>
      <c r="O14">
        <v>100</v>
      </c>
      <c r="P14" t="s">
        <v>219</v>
      </c>
      <c r="Q14" t="s">
        <v>218</v>
      </c>
      <c r="S14" t="s">
        <v>220</v>
      </c>
      <c r="W14" t="s">
        <v>220</v>
      </c>
      <c r="X14" t="s">
        <v>30</v>
      </c>
      <c r="Y14" t="s">
        <v>182</v>
      </c>
      <c r="Z14" t="s">
        <v>182</v>
      </c>
      <c r="AA14" t="s">
        <v>182</v>
      </c>
      <c r="AB14" t="s">
        <v>30</v>
      </c>
      <c r="AE14">
        <v>0</v>
      </c>
      <c r="AF14">
        <v>0</v>
      </c>
    </row>
    <row r="15" spans="1:32" x14ac:dyDescent="0.2">
      <c r="A15" t="s">
        <v>221</v>
      </c>
      <c r="B15" s="107">
        <v>45410</v>
      </c>
      <c r="D15" s="107">
        <v>45410</v>
      </c>
      <c r="E15">
        <v>-611.38</v>
      </c>
      <c r="G15" t="s">
        <v>43</v>
      </c>
      <c r="H15">
        <v>1</v>
      </c>
      <c r="I15">
        <v>-611.38</v>
      </c>
      <c r="K15">
        <v>0</v>
      </c>
      <c r="N15" t="s">
        <v>222</v>
      </c>
      <c r="O15">
        <v>100</v>
      </c>
      <c r="P15" t="s">
        <v>15</v>
      </c>
      <c r="Q15" t="s">
        <v>222</v>
      </c>
      <c r="S15" t="s">
        <v>223</v>
      </c>
      <c r="W15" t="s">
        <v>223</v>
      </c>
      <c r="X15" t="s">
        <v>30</v>
      </c>
      <c r="Y15" t="s">
        <v>182</v>
      </c>
      <c r="Z15" t="s">
        <v>182</v>
      </c>
      <c r="AA15" t="s">
        <v>182</v>
      </c>
      <c r="AB15" t="s">
        <v>30</v>
      </c>
      <c r="AE15">
        <v>0</v>
      </c>
      <c r="AF15">
        <v>0</v>
      </c>
    </row>
    <row r="16" spans="1:32" x14ac:dyDescent="0.2">
      <c r="A16" t="s">
        <v>224</v>
      </c>
      <c r="B16" s="107">
        <v>45408</v>
      </c>
      <c r="D16" s="107">
        <v>45408</v>
      </c>
      <c r="E16">
        <v>-811.37</v>
      </c>
      <c r="G16" t="s">
        <v>43</v>
      </c>
      <c r="H16">
        <v>1</v>
      </c>
      <c r="I16">
        <v>-811.37</v>
      </c>
      <c r="K16">
        <v>0</v>
      </c>
      <c r="N16" t="s">
        <v>225</v>
      </c>
      <c r="O16">
        <v>100</v>
      </c>
      <c r="P16" t="s">
        <v>15</v>
      </c>
      <c r="Q16" t="s">
        <v>225</v>
      </c>
      <c r="S16" t="s">
        <v>226</v>
      </c>
      <c r="W16" t="s">
        <v>226</v>
      </c>
      <c r="X16" t="s">
        <v>30</v>
      </c>
      <c r="Y16" t="s">
        <v>182</v>
      </c>
      <c r="Z16" t="s">
        <v>182</v>
      </c>
      <c r="AA16" t="s">
        <v>182</v>
      </c>
      <c r="AB16" t="s">
        <v>30</v>
      </c>
      <c r="AE16">
        <v>0</v>
      </c>
      <c r="AF16">
        <v>0</v>
      </c>
    </row>
    <row r="17" spans="1:32" x14ac:dyDescent="0.2">
      <c r="A17" t="s">
        <v>227</v>
      </c>
      <c r="B17" s="107">
        <v>45404</v>
      </c>
      <c r="D17" s="107">
        <v>45404</v>
      </c>
      <c r="E17">
        <v>-184.27</v>
      </c>
      <c r="G17" t="s">
        <v>43</v>
      </c>
      <c r="H17">
        <v>1</v>
      </c>
      <c r="I17">
        <v>-184.27</v>
      </c>
      <c r="K17">
        <v>0</v>
      </c>
      <c r="N17" t="s">
        <v>228</v>
      </c>
      <c r="O17">
        <v>100</v>
      </c>
      <c r="P17" t="s">
        <v>15</v>
      </c>
      <c r="Q17" t="s">
        <v>228</v>
      </c>
      <c r="S17" t="s">
        <v>229</v>
      </c>
      <c r="W17" t="s">
        <v>229</v>
      </c>
      <c r="X17" t="s">
        <v>30</v>
      </c>
      <c r="Y17" t="s">
        <v>182</v>
      </c>
      <c r="Z17" t="s">
        <v>182</v>
      </c>
      <c r="AA17" t="s">
        <v>182</v>
      </c>
      <c r="AB17" t="s">
        <v>30</v>
      </c>
      <c r="AE17">
        <v>0</v>
      </c>
      <c r="AF17">
        <v>0</v>
      </c>
    </row>
    <row r="18" spans="1:32" x14ac:dyDescent="0.2">
      <c r="A18" t="s">
        <v>230</v>
      </c>
      <c r="B18" s="107">
        <v>45404</v>
      </c>
      <c r="D18" s="107">
        <v>45404</v>
      </c>
      <c r="E18">
        <v>-52.8</v>
      </c>
      <c r="G18" t="s">
        <v>43</v>
      </c>
      <c r="H18">
        <v>1</v>
      </c>
      <c r="I18">
        <v>-52.8</v>
      </c>
      <c r="K18">
        <v>0</v>
      </c>
      <c r="N18" t="s">
        <v>231</v>
      </c>
      <c r="O18">
        <v>100</v>
      </c>
      <c r="P18" t="s">
        <v>219</v>
      </c>
      <c r="Q18" t="s">
        <v>231</v>
      </c>
      <c r="S18" t="s">
        <v>232</v>
      </c>
      <c r="W18" t="s">
        <v>233</v>
      </c>
      <c r="X18" t="s">
        <v>30</v>
      </c>
      <c r="Y18" t="s">
        <v>182</v>
      </c>
      <c r="Z18" t="s">
        <v>182</v>
      </c>
      <c r="AA18" t="s">
        <v>182</v>
      </c>
      <c r="AB18" t="s">
        <v>30</v>
      </c>
      <c r="AE18">
        <v>0</v>
      </c>
      <c r="AF18">
        <v>0</v>
      </c>
    </row>
    <row r="19" spans="1:32" x14ac:dyDescent="0.2">
      <c r="A19" t="s">
        <v>234</v>
      </c>
      <c r="B19" s="107">
        <v>45404</v>
      </c>
      <c r="D19" s="107">
        <v>45404</v>
      </c>
      <c r="E19">
        <v>-1000</v>
      </c>
      <c r="G19" t="s">
        <v>43</v>
      </c>
      <c r="H19">
        <v>1</v>
      </c>
      <c r="I19">
        <v>-1000</v>
      </c>
      <c r="K19">
        <v>0</v>
      </c>
      <c r="N19" t="s">
        <v>235</v>
      </c>
      <c r="O19">
        <v>100</v>
      </c>
      <c r="P19" t="s">
        <v>236</v>
      </c>
      <c r="Q19" t="s">
        <v>235</v>
      </c>
      <c r="S19" t="s">
        <v>237</v>
      </c>
      <c r="W19" t="s">
        <v>237</v>
      </c>
      <c r="X19" t="s">
        <v>30</v>
      </c>
      <c r="Y19" t="s">
        <v>182</v>
      </c>
      <c r="Z19" t="s">
        <v>182</v>
      </c>
      <c r="AA19" t="s">
        <v>182</v>
      </c>
      <c r="AB19" t="s">
        <v>30</v>
      </c>
      <c r="AE19">
        <v>0</v>
      </c>
      <c r="AF19">
        <v>0</v>
      </c>
    </row>
    <row r="20" spans="1:32" x14ac:dyDescent="0.2">
      <c r="A20" t="s">
        <v>238</v>
      </c>
      <c r="B20" s="107">
        <v>45402</v>
      </c>
      <c r="D20" s="107">
        <v>45402</v>
      </c>
      <c r="E20">
        <v>-622.63</v>
      </c>
      <c r="G20" t="s">
        <v>43</v>
      </c>
      <c r="H20">
        <v>1</v>
      </c>
      <c r="I20">
        <v>-622.63</v>
      </c>
      <c r="K20">
        <v>0</v>
      </c>
      <c r="N20" t="s">
        <v>239</v>
      </c>
      <c r="O20">
        <v>100</v>
      </c>
      <c r="Q20" t="s">
        <v>239</v>
      </c>
      <c r="S20" t="s">
        <v>240</v>
      </c>
      <c r="W20" t="s">
        <v>240</v>
      </c>
      <c r="X20" t="s">
        <v>30</v>
      </c>
      <c r="Y20" t="s">
        <v>182</v>
      </c>
      <c r="Z20" t="s">
        <v>182</v>
      </c>
      <c r="AA20" t="s">
        <v>182</v>
      </c>
      <c r="AB20" t="s">
        <v>30</v>
      </c>
      <c r="AE20">
        <v>0</v>
      </c>
      <c r="AF20">
        <v>0</v>
      </c>
    </row>
    <row r="21" spans="1:32" x14ac:dyDescent="0.2">
      <c r="A21" t="s">
        <v>241</v>
      </c>
      <c r="B21" s="107">
        <v>45402</v>
      </c>
      <c r="D21" s="107">
        <v>45402</v>
      </c>
      <c r="E21">
        <v>-6980.61</v>
      </c>
      <c r="G21" t="s">
        <v>43</v>
      </c>
      <c r="H21">
        <v>1</v>
      </c>
      <c r="I21">
        <v>-6980.61</v>
      </c>
      <c r="K21">
        <v>0</v>
      </c>
      <c r="N21" t="s">
        <v>242</v>
      </c>
      <c r="O21">
        <v>100</v>
      </c>
      <c r="P21" t="s">
        <v>160</v>
      </c>
      <c r="Q21" t="s">
        <v>242</v>
      </c>
      <c r="S21" t="s">
        <v>243</v>
      </c>
      <c r="W21" t="s">
        <v>244</v>
      </c>
      <c r="X21" t="s">
        <v>245</v>
      </c>
      <c r="Y21" t="s">
        <v>246</v>
      </c>
      <c r="Z21" t="s">
        <v>246</v>
      </c>
      <c r="AA21" t="s">
        <v>246</v>
      </c>
      <c r="AB21" t="s">
        <v>27</v>
      </c>
      <c r="AE21">
        <v>0</v>
      </c>
      <c r="AF21">
        <v>0</v>
      </c>
    </row>
    <row r="22" spans="1:32" x14ac:dyDescent="0.2">
      <c r="A22" t="s">
        <v>247</v>
      </c>
      <c r="B22" s="107">
        <v>45402</v>
      </c>
      <c r="D22" s="107">
        <v>45402</v>
      </c>
      <c r="E22">
        <v>-553.51</v>
      </c>
      <c r="G22" t="s">
        <v>43</v>
      </c>
      <c r="H22">
        <v>1</v>
      </c>
      <c r="I22">
        <v>-553.51</v>
      </c>
      <c r="K22">
        <v>0</v>
      </c>
      <c r="N22" t="s">
        <v>242</v>
      </c>
      <c r="O22">
        <v>100</v>
      </c>
      <c r="P22" t="s">
        <v>160</v>
      </c>
      <c r="Q22" t="s">
        <v>242</v>
      </c>
      <c r="S22" t="s">
        <v>248</v>
      </c>
      <c r="W22" t="s">
        <v>168</v>
      </c>
      <c r="X22" t="s">
        <v>169</v>
      </c>
      <c r="Y22" t="s">
        <v>170</v>
      </c>
      <c r="Z22" t="s">
        <v>164</v>
      </c>
      <c r="AA22" t="s">
        <v>164</v>
      </c>
      <c r="AB22" t="s">
        <v>22</v>
      </c>
      <c r="AE22">
        <v>0</v>
      </c>
      <c r="AF22">
        <v>0</v>
      </c>
    </row>
    <row r="23" spans="1:32" x14ac:dyDescent="0.2">
      <c r="A23" t="s">
        <v>249</v>
      </c>
      <c r="B23" s="107">
        <v>45401</v>
      </c>
      <c r="D23" s="107">
        <v>45401</v>
      </c>
      <c r="E23">
        <v>-572.77</v>
      </c>
      <c r="G23" t="s">
        <v>43</v>
      </c>
      <c r="H23">
        <v>1</v>
      </c>
      <c r="I23">
        <v>-572.77</v>
      </c>
      <c r="K23">
        <v>0</v>
      </c>
      <c r="N23" t="s">
        <v>242</v>
      </c>
      <c r="O23">
        <v>100</v>
      </c>
      <c r="P23" t="s">
        <v>160</v>
      </c>
      <c r="Q23" t="s">
        <v>242</v>
      </c>
      <c r="S23" t="s">
        <v>250</v>
      </c>
      <c r="W23" t="s">
        <v>251</v>
      </c>
      <c r="X23" t="s">
        <v>245</v>
      </c>
      <c r="Y23" t="s">
        <v>246</v>
      </c>
      <c r="Z23" t="s">
        <v>246</v>
      </c>
      <c r="AA23" t="s">
        <v>246</v>
      </c>
      <c r="AB23" t="s">
        <v>27</v>
      </c>
      <c r="AE23">
        <v>0</v>
      </c>
      <c r="AF23">
        <v>0</v>
      </c>
    </row>
    <row r="24" spans="1:32" x14ac:dyDescent="0.2">
      <c r="A24" t="s">
        <v>252</v>
      </c>
      <c r="B24" s="107">
        <v>45401</v>
      </c>
      <c r="D24" s="107">
        <v>45401</v>
      </c>
      <c r="E24">
        <v>-2904.3</v>
      </c>
      <c r="G24" t="s">
        <v>43</v>
      </c>
      <c r="H24">
        <v>1</v>
      </c>
      <c r="I24">
        <v>-2904.3</v>
      </c>
      <c r="K24">
        <v>0</v>
      </c>
      <c r="N24" t="s">
        <v>242</v>
      </c>
      <c r="O24">
        <v>100</v>
      </c>
      <c r="P24" t="s">
        <v>160</v>
      </c>
      <c r="Q24" t="s">
        <v>242</v>
      </c>
      <c r="S24" t="s">
        <v>253</v>
      </c>
      <c r="W24" t="s">
        <v>254</v>
      </c>
      <c r="X24" t="s">
        <v>245</v>
      </c>
      <c r="Y24" t="s">
        <v>246</v>
      </c>
      <c r="Z24" t="s">
        <v>246</v>
      </c>
      <c r="AA24" t="s">
        <v>246</v>
      </c>
      <c r="AB24" t="s">
        <v>27</v>
      </c>
      <c r="AE24">
        <v>0</v>
      </c>
      <c r="AF24">
        <v>0</v>
      </c>
    </row>
    <row r="25" spans="1:32" x14ac:dyDescent="0.2">
      <c r="A25" t="s">
        <v>255</v>
      </c>
      <c r="B25" s="107">
        <v>45400</v>
      </c>
      <c r="D25" s="107">
        <v>45400</v>
      </c>
      <c r="E25">
        <v>-3000</v>
      </c>
      <c r="G25" t="s">
        <v>43</v>
      </c>
      <c r="H25">
        <v>1</v>
      </c>
      <c r="I25">
        <v>-3000</v>
      </c>
      <c r="K25">
        <v>0</v>
      </c>
      <c r="N25" t="s">
        <v>166</v>
      </c>
      <c r="O25">
        <v>100</v>
      </c>
      <c r="P25" t="s">
        <v>160</v>
      </c>
      <c r="Q25" t="s">
        <v>166</v>
      </c>
      <c r="S25" t="s">
        <v>256</v>
      </c>
      <c r="W25" t="s">
        <v>257</v>
      </c>
      <c r="AE25">
        <v>0</v>
      </c>
      <c r="AF25">
        <v>0</v>
      </c>
    </row>
    <row r="26" spans="1:32" x14ac:dyDescent="0.2">
      <c r="A26" t="s">
        <v>258</v>
      </c>
      <c r="B26" s="107">
        <v>45399</v>
      </c>
      <c r="D26" s="107">
        <v>45399</v>
      </c>
      <c r="E26">
        <v>-36</v>
      </c>
      <c r="G26" t="s">
        <v>43</v>
      </c>
      <c r="H26">
        <v>1</v>
      </c>
      <c r="I26">
        <v>-36</v>
      </c>
      <c r="K26">
        <v>0</v>
      </c>
      <c r="N26" t="s">
        <v>259</v>
      </c>
      <c r="O26">
        <v>100</v>
      </c>
      <c r="P26" t="s">
        <v>236</v>
      </c>
      <c r="Q26" t="s">
        <v>259</v>
      </c>
      <c r="S26" t="s">
        <v>260</v>
      </c>
      <c r="W26" t="s">
        <v>261</v>
      </c>
      <c r="X26" t="s">
        <v>30</v>
      </c>
      <c r="Y26" t="s">
        <v>182</v>
      </c>
      <c r="Z26" t="s">
        <v>182</v>
      </c>
      <c r="AA26" t="s">
        <v>182</v>
      </c>
      <c r="AB26" t="s">
        <v>30</v>
      </c>
      <c r="AE26">
        <v>0</v>
      </c>
      <c r="AF26">
        <v>0</v>
      </c>
    </row>
    <row r="27" spans="1:32" x14ac:dyDescent="0.2">
      <c r="A27" t="s">
        <v>262</v>
      </c>
      <c r="B27" s="107">
        <v>45399</v>
      </c>
      <c r="D27" s="107">
        <v>45399</v>
      </c>
      <c r="E27">
        <v>-259</v>
      </c>
      <c r="G27" t="s">
        <v>43</v>
      </c>
      <c r="H27">
        <v>1</v>
      </c>
      <c r="I27">
        <v>-259</v>
      </c>
      <c r="K27">
        <v>0</v>
      </c>
      <c r="N27" t="s">
        <v>263</v>
      </c>
      <c r="O27">
        <v>100</v>
      </c>
      <c r="P27" t="s">
        <v>15</v>
      </c>
      <c r="Q27" t="s">
        <v>263</v>
      </c>
      <c r="S27" t="s">
        <v>264</v>
      </c>
      <c r="W27" t="s">
        <v>265</v>
      </c>
      <c r="X27" t="s">
        <v>30</v>
      </c>
      <c r="Y27" t="s">
        <v>182</v>
      </c>
      <c r="Z27" t="s">
        <v>182</v>
      </c>
      <c r="AA27" t="s">
        <v>182</v>
      </c>
      <c r="AB27" t="s">
        <v>30</v>
      </c>
      <c r="AE27">
        <v>0</v>
      </c>
      <c r="AF27">
        <v>0</v>
      </c>
    </row>
    <row r="28" spans="1:32" x14ac:dyDescent="0.2">
      <c r="A28" t="s">
        <v>266</v>
      </c>
      <c r="B28" s="107">
        <v>45398</v>
      </c>
      <c r="D28" s="107">
        <v>45398</v>
      </c>
      <c r="E28">
        <v>-750</v>
      </c>
      <c r="G28" t="s">
        <v>43</v>
      </c>
      <c r="H28">
        <v>1</v>
      </c>
      <c r="I28">
        <v>-750</v>
      </c>
      <c r="K28">
        <v>0</v>
      </c>
      <c r="N28" t="s">
        <v>267</v>
      </c>
      <c r="O28">
        <v>100</v>
      </c>
      <c r="P28" t="s">
        <v>268</v>
      </c>
      <c r="Q28" t="s">
        <v>267</v>
      </c>
      <c r="S28" t="s">
        <v>269</v>
      </c>
      <c r="V28" t="s">
        <v>174</v>
      </c>
      <c r="W28" t="s">
        <v>270</v>
      </c>
      <c r="X28" t="s">
        <v>115</v>
      </c>
      <c r="Y28" t="s">
        <v>175</v>
      </c>
      <c r="Z28" t="s">
        <v>176</v>
      </c>
      <c r="AA28" t="s">
        <v>176</v>
      </c>
      <c r="AB28" t="s">
        <v>25</v>
      </c>
      <c r="AE28">
        <v>0</v>
      </c>
      <c r="AF28">
        <v>0</v>
      </c>
    </row>
    <row r="29" spans="1:32" x14ac:dyDescent="0.2">
      <c r="A29" t="s">
        <v>271</v>
      </c>
      <c r="B29" s="107">
        <v>45397</v>
      </c>
      <c r="D29" s="107">
        <v>45397</v>
      </c>
      <c r="E29">
        <v>-450</v>
      </c>
      <c r="G29" t="s">
        <v>43</v>
      </c>
      <c r="H29">
        <v>1</v>
      </c>
      <c r="I29">
        <v>-450</v>
      </c>
      <c r="K29">
        <v>0</v>
      </c>
      <c r="N29" t="s">
        <v>272</v>
      </c>
      <c r="O29">
        <v>100</v>
      </c>
      <c r="P29" t="s">
        <v>268</v>
      </c>
      <c r="Q29" t="s">
        <v>272</v>
      </c>
      <c r="S29" t="s">
        <v>273</v>
      </c>
      <c r="W29" t="s">
        <v>274</v>
      </c>
      <c r="X29" t="s">
        <v>30</v>
      </c>
      <c r="Y29" t="s">
        <v>182</v>
      </c>
      <c r="Z29" t="s">
        <v>182</v>
      </c>
      <c r="AA29" t="s">
        <v>182</v>
      </c>
      <c r="AB29" t="s">
        <v>30</v>
      </c>
      <c r="AE29">
        <v>0</v>
      </c>
      <c r="AF29">
        <v>0</v>
      </c>
    </row>
    <row r="30" spans="1:32" x14ac:dyDescent="0.2">
      <c r="A30" t="s">
        <v>275</v>
      </c>
      <c r="B30" s="107">
        <v>45397</v>
      </c>
      <c r="D30" s="107">
        <v>45397</v>
      </c>
      <c r="E30">
        <v>-75</v>
      </c>
      <c r="G30" t="s">
        <v>43</v>
      </c>
      <c r="H30">
        <v>1</v>
      </c>
      <c r="I30">
        <v>-75</v>
      </c>
      <c r="K30">
        <v>0</v>
      </c>
      <c r="N30" t="s">
        <v>276</v>
      </c>
      <c r="O30">
        <v>100</v>
      </c>
      <c r="P30" t="s">
        <v>236</v>
      </c>
      <c r="Q30" t="s">
        <v>276</v>
      </c>
      <c r="S30" t="s">
        <v>277</v>
      </c>
      <c r="W30" t="s">
        <v>277</v>
      </c>
      <c r="X30" t="s">
        <v>30</v>
      </c>
      <c r="Y30" t="s">
        <v>182</v>
      </c>
      <c r="Z30" t="s">
        <v>182</v>
      </c>
      <c r="AA30" t="s">
        <v>182</v>
      </c>
      <c r="AB30" t="s">
        <v>30</v>
      </c>
      <c r="AE30">
        <v>0</v>
      </c>
      <c r="AF30">
        <v>0</v>
      </c>
    </row>
    <row r="31" spans="1:32" x14ac:dyDescent="0.2">
      <c r="A31" t="s">
        <v>278</v>
      </c>
      <c r="B31" s="107">
        <v>45396</v>
      </c>
      <c r="D31" s="107">
        <v>45396</v>
      </c>
      <c r="E31">
        <v>-700</v>
      </c>
      <c r="G31" t="s">
        <v>43</v>
      </c>
      <c r="H31">
        <v>1</v>
      </c>
      <c r="I31">
        <v>-700</v>
      </c>
      <c r="K31">
        <v>0</v>
      </c>
      <c r="N31" t="s">
        <v>279</v>
      </c>
      <c r="O31">
        <v>100</v>
      </c>
      <c r="P31" t="s">
        <v>268</v>
      </c>
      <c r="Q31" t="s">
        <v>279</v>
      </c>
      <c r="S31" t="s">
        <v>280</v>
      </c>
      <c r="W31" t="s">
        <v>280</v>
      </c>
      <c r="X31" t="s">
        <v>30</v>
      </c>
      <c r="Y31" t="s">
        <v>182</v>
      </c>
      <c r="Z31" t="s">
        <v>182</v>
      </c>
      <c r="AA31" t="s">
        <v>182</v>
      </c>
      <c r="AB31" t="s">
        <v>30</v>
      </c>
      <c r="AE31">
        <v>0</v>
      </c>
      <c r="AF31">
        <v>0</v>
      </c>
    </row>
    <row r="32" spans="1:32" x14ac:dyDescent="0.2">
      <c r="A32" t="s">
        <v>281</v>
      </c>
      <c r="B32" s="107">
        <v>45395</v>
      </c>
      <c r="D32" s="107">
        <v>45395</v>
      </c>
      <c r="E32">
        <v>-335.61</v>
      </c>
      <c r="G32" t="s">
        <v>43</v>
      </c>
      <c r="H32">
        <v>1</v>
      </c>
      <c r="I32">
        <v>-335.61</v>
      </c>
      <c r="K32">
        <v>0</v>
      </c>
      <c r="N32" t="s">
        <v>282</v>
      </c>
      <c r="O32">
        <v>100</v>
      </c>
      <c r="P32" t="s">
        <v>160</v>
      </c>
      <c r="Q32" t="s">
        <v>282</v>
      </c>
      <c r="S32" t="s">
        <v>283</v>
      </c>
      <c r="W32" t="s">
        <v>284</v>
      </c>
      <c r="X32" t="s">
        <v>191</v>
      </c>
      <c r="Y32" t="s">
        <v>192</v>
      </c>
      <c r="Z32" t="s">
        <v>193</v>
      </c>
      <c r="AA32" t="s">
        <v>193</v>
      </c>
      <c r="AB32" t="s">
        <v>19</v>
      </c>
      <c r="AE32">
        <v>0</v>
      </c>
      <c r="AF32">
        <v>0</v>
      </c>
    </row>
    <row r="33" spans="1:32" x14ac:dyDescent="0.2">
      <c r="A33" t="s">
        <v>285</v>
      </c>
      <c r="B33" s="107">
        <v>45395</v>
      </c>
      <c r="D33" s="107">
        <v>45395</v>
      </c>
      <c r="E33">
        <v>-13.82</v>
      </c>
      <c r="G33" t="s">
        <v>43</v>
      </c>
      <c r="H33">
        <v>1</v>
      </c>
      <c r="I33">
        <v>-13.82</v>
      </c>
      <c r="K33">
        <v>0</v>
      </c>
      <c r="N33" t="s">
        <v>286</v>
      </c>
      <c r="O33">
        <v>100</v>
      </c>
      <c r="Q33" t="s">
        <v>286</v>
      </c>
      <c r="S33" t="s">
        <v>287</v>
      </c>
      <c r="W33" t="s">
        <v>288</v>
      </c>
      <c r="X33" t="s">
        <v>30</v>
      </c>
      <c r="Y33" t="s">
        <v>182</v>
      </c>
      <c r="Z33" t="s">
        <v>182</v>
      </c>
      <c r="AA33" t="s">
        <v>182</v>
      </c>
      <c r="AB33" t="s">
        <v>30</v>
      </c>
      <c r="AE33">
        <v>0</v>
      </c>
      <c r="AF33">
        <v>0</v>
      </c>
    </row>
    <row r="34" spans="1:32" x14ac:dyDescent="0.2">
      <c r="A34" t="s">
        <v>289</v>
      </c>
      <c r="B34" s="107">
        <v>45395</v>
      </c>
      <c r="D34" s="107">
        <v>45395</v>
      </c>
      <c r="E34">
        <v>-3000</v>
      </c>
      <c r="G34" t="s">
        <v>43</v>
      </c>
      <c r="H34">
        <v>1</v>
      </c>
      <c r="I34">
        <v>-3000</v>
      </c>
      <c r="K34">
        <v>0</v>
      </c>
      <c r="N34" t="s">
        <v>199</v>
      </c>
      <c r="O34">
        <v>100</v>
      </c>
      <c r="P34" t="s">
        <v>15</v>
      </c>
      <c r="Q34" t="s">
        <v>199</v>
      </c>
      <c r="S34" t="s">
        <v>290</v>
      </c>
      <c r="W34" t="s">
        <v>291</v>
      </c>
      <c r="X34" t="s">
        <v>245</v>
      </c>
      <c r="Y34" t="s">
        <v>246</v>
      </c>
      <c r="Z34" t="s">
        <v>246</v>
      </c>
      <c r="AA34" t="s">
        <v>246</v>
      </c>
      <c r="AB34" t="s">
        <v>26</v>
      </c>
      <c r="AE34">
        <v>0</v>
      </c>
      <c r="AF34">
        <v>0</v>
      </c>
    </row>
    <row r="35" spans="1:32" x14ac:dyDescent="0.2">
      <c r="A35" t="s">
        <v>292</v>
      </c>
      <c r="B35" s="107">
        <v>45395</v>
      </c>
      <c r="D35" s="107">
        <v>45395</v>
      </c>
      <c r="E35">
        <v>-550</v>
      </c>
      <c r="G35" t="s">
        <v>43</v>
      </c>
      <c r="H35">
        <v>1</v>
      </c>
      <c r="I35">
        <v>-550</v>
      </c>
      <c r="K35">
        <v>0</v>
      </c>
      <c r="N35" t="s">
        <v>293</v>
      </c>
      <c r="O35">
        <v>100</v>
      </c>
      <c r="P35" t="s">
        <v>236</v>
      </c>
      <c r="Q35" t="s">
        <v>293</v>
      </c>
      <c r="S35" t="s">
        <v>294</v>
      </c>
      <c r="W35" t="s">
        <v>294</v>
      </c>
      <c r="X35" t="s">
        <v>295</v>
      </c>
      <c r="Y35" t="s">
        <v>182</v>
      </c>
      <c r="Z35" t="s">
        <v>182</v>
      </c>
      <c r="AA35" t="s">
        <v>182</v>
      </c>
      <c r="AB35" t="s">
        <v>30</v>
      </c>
      <c r="AE35">
        <v>0</v>
      </c>
      <c r="AF35">
        <v>0</v>
      </c>
    </row>
    <row r="36" spans="1:32" x14ac:dyDescent="0.2">
      <c r="A36" t="s">
        <v>296</v>
      </c>
      <c r="B36" s="107">
        <v>45394</v>
      </c>
      <c r="D36" s="107">
        <v>45394</v>
      </c>
      <c r="E36">
        <v>-250</v>
      </c>
      <c r="G36" t="s">
        <v>43</v>
      </c>
      <c r="H36">
        <v>1</v>
      </c>
      <c r="I36">
        <v>-250</v>
      </c>
      <c r="K36">
        <v>0</v>
      </c>
      <c r="N36" t="s">
        <v>272</v>
      </c>
      <c r="O36">
        <v>100</v>
      </c>
      <c r="P36" t="s">
        <v>268</v>
      </c>
      <c r="Q36" t="s">
        <v>272</v>
      </c>
      <c r="S36" t="s">
        <v>274</v>
      </c>
      <c r="W36" t="s">
        <v>274</v>
      </c>
      <c r="X36" t="s">
        <v>30</v>
      </c>
      <c r="Y36" t="s">
        <v>182</v>
      </c>
      <c r="Z36" t="s">
        <v>182</v>
      </c>
      <c r="AA36" t="s">
        <v>182</v>
      </c>
      <c r="AB36" t="s">
        <v>30</v>
      </c>
      <c r="AE36">
        <v>0</v>
      </c>
      <c r="AF36">
        <v>0</v>
      </c>
    </row>
    <row r="37" spans="1:32" x14ac:dyDescent="0.2">
      <c r="A37" t="s">
        <v>297</v>
      </c>
      <c r="B37" s="107">
        <v>45394</v>
      </c>
      <c r="D37" s="107">
        <v>45394</v>
      </c>
      <c r="E37">
        <v>-379.63</v>
      </c>
      <c r="G37" t="s">
        <v>43</v>
      </c>
      <c r="H37">
        <v>1</v>
      </c>
      <c r="I37">
        <v>-379.63</v>
      </c>
      <c r="K37">
        <v>0</v>
      </c>
      <c r="N37" t="s">
        <v>298</v>
      </c>
      <c r="O37">
        <v>100</v>
      </c>
      <c r="P37" t="s">
        <v>15</v>
      </c>
      <c r="Q37" t="s">
        <v>298</v>
      </c>
      <c r="S37" t="s">
        <v>299</v>
      </c>
      <c r="W37" t="s">
        <v>299</v>
      </c>
      <c r="X37" t="s">
        <v>30</v>
      </c>
      <c r="Y37" t="s">
        <v>182</v>
      </c>
      <c r="Z37" t="s">
        <v>182</v>
      </c>
      <c r="AA37" t="s">
        <v>182</v>
      </c>
      <c r="AB37" t="s">
        <v>30</v>
      </c>
      <c r="AE37">
        <v>0</v>
      </c>
      <c r="AF37">
        <v>0</v>
      </c>
    </row>
    <row r="38" spans="1:32" x14ac:dyDescent="0.2">
      <c r="A38" t="s">
        <v>300</v>
      </c>
      <c r="B38" s="107">
        <v>45393</v>
      </c>
      <c r="D38" s="107">
        <v>45393</v>
      </c>
      <c r="E38">
        <v>-700</v>
      </c>
      <c r="G38" t="s">
        <v>43</v>
      </c>
      <c r="H38">
        <v>1</v>
      </c>
      <c r="I38">
        <v>-700</v>
      </c>
      <c r="K38">
        <v>0</v>
      </c>
      <c r="N38" t="s">
        <v>301</v>
      </c>
      <c r="O38">
        <v>100</v>
      </c>
      <c r="P38" t="s">
        <v>160</v>
      </c>
      <c r="Q38" t="s">
        <v>301</v>
      </c>
      <c r="S38" t="s">
        <v>302</v>
      </c>
      <c r="W38" t="s">
        <v>190</v>
      </c>
      <c r="X38" t="s">
        <v>191</v>
      </c>
      <c r="Y38" t="s">
        <v>192</v>
      </c>
      <c r="Z38" t="s">
        <v>193</v>
      </c>
      <c r="AA38" t="s">
        <v>193</v>
      </c>
      <c r="AB38" t="s">
        <v>19</v>
      </c>
      <c r="AE38">
        <v>0</v>
      </c>
      <c r="AF38">
        <v>0</v>
      </c>
    </row>
    <row r="39" spans="1:32" x14ac:dyDescent="0.2">
      <c r="A39" t="s">
        <v>303</v>
      </c>
      <c r="B39" s="107">
        <v>45390</v>
      </c>
      <c r="D39" s="107">
        <v>45390</v>
      </c>
      <c r="E39">
        <v>-850</v>
      </c>
      <c r="G39" t="s">
        <v>43</v>
      </c>
      <c r="H39">
        <v>1</v>
      </c>
      <c r="I39">
        <v>-850</v>
      </c>
      <c r="K39">
        <v>0</v>
      </c>
      <c r="N39" t="s">
        <v>304</v>
      </c>
      <c r="O39">
        <v>100</v>
      </c>
      <c r="P39" t="s">
        <v>268</v>
      </c>
      <c r="Q39" t="s">
        <v>304</v>
      </c>
      <c r="S39" t="s">
        <v>305</v>
      </c>
      <c r="W39" t="s">
        <v>305</v>
      </c>
      <c r="X39" t="s">
        <v>30</v>
      </c>
      <c r="Y39" t="s">
        <v>182</v>
      </c>
      <c r="Z39" t="s">
        <v>182</v>
      </c>
      <c r="AA39" t="s">
        <v>182</v>
      </c>
      <c r="AB39" t="s">
        <v>30</v>
      </c>
      <c r="AE39">
        <v>0</v>
      </c>
      <c r="AF39">
        <v>0</v>
      </c>
    </row>
    <row r="40" spans="1:32" x14ac:dyDescent="0.2">
      <c r="A40" t="s">
        <v>306</v>
      </c>
      <c r="B40" s="107">
        <v>45390</v>
      </c>
      <c r="D40" s="107">
        <v>45390</v>
      </c>
      <c r="E40">
        <v>-404.99</v>
      </c>
      <c r="G40" t="s">
        <v>43</v>
      </c>
      <c r="H40">
        <v>1</v>
      </c>
      <c r="I40">
        <v>-404.99</v>
      </c>
      <c r="K40">
        <v>0</v>
      </c>
      <c r="N40" t="s">
        <v>307</v>
      </c>
      <c r="O40">
        <v>100</v>
      </c>
      <c r="P40" t="s">
        <v>160</v>
      </c>
      <c r="Q40" t="s">
        <v>307</v>
      </c>
      <c r="S40" t="s">
        <v>308</v>
      </c>
      <c r="W40" t="s">
        <v>309</v>
      </c>
      <c r="X40" t="s">
        <v>191</v>
      </c>
      <c r="Y40" t="s">
        <v>192</v>
      </c>
      <c r="Z40" t="s">
        <v>193</v>
      </c>
      <c r="AA40" t="s">
        <v>193</v>
      </c>
      <c r="AB40" t="s">
        <v>19</v>
      </c>
      <c r="AE40">
        <v>0</v>
      </c>
      <c r="AF40">
        <v>0</v>
      </c>
    </row>
    <row r="41" spans="1:32" x14ac:dyDescent="0.2">
      <c r="A41" t="s">
        <v>310</v>
      </c>
      <c r="B41" s="107">
        <v>45388</v>
      </c>
      <c r="D41" s="107">
        <v>45388</v>
      </c>
      <c r="E41">
        <v>-85</v>
      </c>
      <c r="G41" t="s">
        <v>43</v>
      </c>
      <c r="H41">
        <v>1</v>
      </c>
      <c r="I41">
        <v>-85</v>
      </c>
      <c r="K41">
        <v>0</v>
      </c>
      <c r="N41" t="s">
        <v>311</v>
      </c>
      <c r="O41">
        <v>100</v>
      </c>
      <c r="P41" t="s">
        <v>15</v>
      </c>
      <c r="Q41" t="s">
        <v>311</v>
      </c>
      <c r="S41" t="s">
        <v>312</v>
      </c>
      <c r="W41" t="s">
        <v>312</v>
      </c>
      <c r="X41" t="s">
        <v>30</v>
      </c>
      <c r="Y41" t="s">
        <v>182</v>
      </c>
      <c r="Z41" t="s">
        <v>182</v>
      </c>
      <c r="AA41" t="s">
        <v>182</v>
      </c>
      <c r="AB41" t="s">
        <v>30</v>
      </c>
      <c r="AE41">
        <v>0</v>
      </c>
      <c r="AF41">
        <v>0</v>
      </c>
    </row>
    <row r="42" spans="1:32" x14ac:dyDescent="0.2">
      <c r="A42" t="s">
        <v>313</v>
      </c>
      <c r="B42" s="107">
        <v>45387</v>
      </c>
      <c r="D42" s="107">
        <v>45387</v>
      </c>
      <c r="E42">
        <v>-6671.35</v>
      </c>
      <c r="G42" t="s">
        <v>43</v>
      </c>
      <c r="H42">
        <v>1</v>
      </c>
      <c r="I42">
        <v>-6671.35</v>
      </c>
      <c r="K42">
        <v>0</v>
      </c>
      <c r="N42" t="s">
        <v>314</v>
      </c>
      <c r="O42">
        <v>100</v>
      </c>
      <c r="P42" t="s">
        <v>236</v>
      </c>
      <c r="Q42" t="s">
        <v>314</v>
      </c>
      <c r="S42" t="s">
        <v>315</v>
      </c>
      <c r="W42" t="s">
        <v>315</v>
      </c>
      <c r="X42" t="s">
        <v>30</v>
      </c>
      <c r="Y42" t="s">
        <v>182</v>
      </c>
      <c r="Z42" t="s">
        <v>182</v>
      </c>
      <c r="AA42" t="s">
        <v>182</v>
      </c>
      <c r="AB42" t="s">
        <v>30</v>
      </c>
      <c r="AE42">
        <v>0</v>
      </c>
      <c r="AF42">
        <v>0</v>
      </c>
    </row>
    <row r="43" spans="1:32" x14ac:dyDescent="0.2">
      <c r="A43" t="s">
        <v>316</v>
      </c>
      <c r="B43" s="107">
        <v>45387</v>
      </c>
      <c r="D43" s="107">
        <v>45387</v>
      </c>
      <c r="E43">
        <v>-110</v>
      </c>
      <c r="G43" t="s">
        <v>43</v>
      </c>
      <c r="H43">
        <v>1</v>
      </c>
      <c r="I43">
        <v>-110</v>
      </c>
      <c r="K43">
        <v>0</v>
      </c>
      <c r="N43" t="s">
        <v>317</v>
      </c>
      <c r="O43">
        <v>100</v>
      </c>
      <c r="P43" t="s">
        <v>236</v>
      </c>
      <c r="Q43" t="s">
        <v>317</v>
      </c>
      <c r="S43" t="s">
        <v>318</v>
      </c>
      <c r="W43" t="s">
        <v>318</v>
      </c>
      <c r="X43" t="s">
        <v>30</v>
      </c>
      <c r="Y43" t="s">
        <v>182</v>
      </c>
      <c r="Z43" t="s">
        <v>182</v>
      </c>
      <c r="AA43" t="s">
        <v>182</v>
      </c>
      <c r="AB43" t="s">
        <v>30</v>
      </c>
      <c r="AE43">
        <v>0</v>
      </c>
      <c r="AF43">
        <v>0</v>
      </c>
    </row>
    <row r="44" spans="1:32" x14ac:dyDescent="0.2">
      <c r="A44" t="s">
        <v>319</v>
      </c>
      <c r="B44" s="107">
        <v>45386</v>
      </c>
      <c r="D44" s="107">
        <v>45386</v>
      </c>
      <c r="E44">
        <v>-52.8</v>
      </c>
      <c r="G44" t="s">
        <v>43</v>
      </c>
      <c r="H44">
        <v>1</v>
      </c>
      <c r="I44">
        <v>-52.8</v>
      </c>
      <c r="K44">
        <v>0</v>
      </c>
      <c r="N44" t="s">
        <v>231</v>
      </c>
      <c r="O44">
        <v>100</v>
      </c>
      <c r="P44" t="s">
        <v>219</v>
      </c>
      <c r="Q44" t="s">
        <v>231</v>
      </c>
      <c r="S44" t="s">
        <v>320</v>
      </c>
      <c r="W44" t="s">
        <v>233</v>
      </c>
      <c r="X44" t="s">
        <v>30</v>
      </c>
      <c r="Y44" t="s">
        <v>182</v>
      </c>
      <c r="Z44" t="s">
        <v>182</v>
      </c>
      <c r="AA44" t="s">
        <v>182</v>
      </c>
      <c r="AB44" t="s">
        <v>30</v>
      </c>
      <c r="AE44">
        <v>0</v>
      </c>
      <c r="AF44">
        <v>0</v>
      </c>
    </row>
    <row r="45" spans="1:32" x14ac:dyDescent="0.2">
      <c r="A45" t="s">
        <v>321</v>
      </c>
      <c r="B45" s="107">
        <v>45386</v>
      </c>
      <c r="D45" s="107">
        <v>45386</v>
      </c>
      <c r="E45">
        <v>-6500</v>
      </c>
      <c r="G45" t="s">
        <v>43</v>
      </c>
      <c r="H45">
        <v>1</v>
      </c>
      <c r="I45">
        <v>-6500</v>
      </c>
      <c r="K45">
        <v>0</v>
      </c>
      <c r="N45" t="s">
        <v>322</v>
      </c>
      <c r="O45">
        <v>100</v>
      </c>
      <c r="P45" t="s">
        <v>236</v>
      </c>
      <c r="Q45" t="s">
        <v>322</v>
      </c>
      <c r="S45" t="s">
        <v>323</v>
      </c>
      <c r="W45" t="s">
        <v>323</v>
      </c>
      <c r="X45" t="s">
        <v>324</v>
      </c>
      <c r="Y45" t="s">
        <v>325</v>
      </c>
      <c r="Z45" t="s">
        <v>325</v>
      </c>
      <c r="AA45" t="s">
        <v>325</v>
      </c>
      <c r="AB45" t="s">
        <v>27</v>
      </c>
      <c r="AE45">
        <v>0</v>
      </c>
      <c r="AF45">
        <v>0</v>
      </c>
    </row>
    <row r="46" spans="1:32" x14ac:dyDescent="0.2">
      <c r="A46" t="s">
        <v>326</v>
      </c>
      <c r="B46" s="107">
        <v>45386</v>
      </c>
      <c r="D46" s="107">
        <v>45386</v>
      </c>
      <c r="E46">
        <v>-10000</v>
      </c>
      <c r="G46" t="s">
        <v>43</v>
      </c>
      <c r="H46">
        <v>1</v>
      </c>
      <c r="I46">
        <v>-10000</v>
      </c>
      <c r="K46">
        <v>0</v>
      </c>
      <c r="N46" t="s">
        <v>327</v>
      </c>
      <c r="O46">
        <v>100</v>
      </c>
      <c r="P46" t="s">
        <v>236</v>
      </c>
      <c r="Q46" t="s">
        <v>327</v>
      </c>
      <c r="S46" t="s">
        <v>323</v>
      </c>
      <c r="W46" t="s">
        <v>323</v>
      </c>
      <c r="X46" t="s">
        <v>324</v>
      </c>
      <c r="Y46" t="s">
        <v>325</v>
      </c>
      <c r="Z46" t="s">
        <v>325</v>
      </c>
      <c r="AA46" t="s">
        <v>325</v>
      </c>
      <c r="AB46" t="s">
        <v>27</v>
      </c>
      <c r="AE46">
        <v>0</v>
      </c>
      <c r="AF46">
        <v>0</v>
      </c>
    </row>
    <row r="47" spans="1:32" x14ac:dyDescent="0.2">
      <c r="A47" t="s">
        <v>328</v>
      </c>
      <c r="B47" s="107">
        <v>45386</v>
      </c>
      <c r="D47" s="107">
        <v>45386</v>
      </c>
      <c r="E47">
        <v>-10000</v>
      </c>
      <c r="G47" t="s">
        <v>43</v>
      </c>
      <c r="H47">
        <v>1</v>
      </c>
      <c r="I47">
        <v>-10000</v>
      </c>
      <c r="K47">
        <v>0</v>
      </c>
      <c r="N47" t="s">
        <v>329</v>
      </c>
      <c r="O47">
        <v>100</v>
      </c>
      <c r="P47" t="s">
        <v>179</v>
      </c>
      <c r="Q47" t="s">
        <v>329</v>
      </c>
      <c r="S47" t="s">
        <v>323</v>
      </c>
      <c r="W47" t="s">
        <v>323</v>
      </c>
      <c r="X47" t="s">
        <v>324</v>
      </c>
      <c r="Y47" t="s">
        <v>325</v>
      </c>
      <c r="Z47" t="s">
        <v>325</v>
      </c>
      <c r="AA47" t="s">
        <v>325</v>
      </c>
      <c r="AB47" t="s">
        <v>27</v>
      </c>
      <c r="AE47">
        <v>0</v>
      </c>
      <c r="AF47">
        <v>0</v>
      </c>
    </row>
    <row r="48" spans="1:32" x14ac:dyDescent="0.2">
      <c r="A48" t="s">
        <v>330</v>
      </c>
      <c r="B48" s="107">
        <v>45386</v>
      </c>
      <c r="D48" s="107">
        <v>45386</v>
      </c>
      <c r="E48">
        <v>-3500</v>
      </c>
      <c r="G48" t="s">
        <v>43</v>
      </c>
      <c r="H48">
        <v>1</v>
      </c>
      <c r="I48">
        <v>-3500</v>
      </c>
      <c r="K48">
        <v>0</v>
      </c>
      <c r="N48" t="s">
        <v>331</v>
      </c>
      <c r="O48">
        <v>100</v>
      </c>
      <c r="P48" t="s">
        <v>219</v>
      </c>
      <c r="Q48" t="s">
        <v>331</v>
      </c>
      <c r="S48" t="s">
        <v>332</v>
      </c>
      <c r="W48" t="s">
        <v>333</v>
      </c>
      <c r="X48" t="s">
        <v>324</v>
      </c>
      <c r="Y48" t="s">
        <v>325</v>
      </c>
      <c r="Z48" t="s">
        <v>325</v>
      </c>
      <c r="AA48" t="s">
        <v>325</v>
      </c>
      <c r="AB48" t="s">
        <v>27</v>
      </c>
      <c r="AE48">
        <v>0</v>
      </c>
      <c r="AF48">
        <v>0</v>
      </c>
    </row>
    <row r="49" spans="1:32" x14ac:dyDescent="0.2">
      <c r="A49" t="s">
        <v>334</v>
      </c>
      <c r="B49" s="107">
        <v>45386</v>
      </c>
      <c r="D49" s="107">
        <v>45386</v>
      </c>
      <c r="E49">
        <v>-17500</v>
      </c>
      <c r="G49" t="s">
        <v>43</v>
      </c>
      <c r="H49">
        <v>1</v>
      </c>
      <c r="I49">
        <v>-17500</v>
      </c>
      <c r="K49">
        <v>0</v>
      </c>
      <c r="N49" t="s">
        <v>335</v>
      </c>
      <c r="O49">
        <v>100</v>
      </c>
      <c r="P49" t="s">
        <v>236</v>
      </c>
      <c r="Q49" t="s">
        <v>335</v>
      </c>
      <c r="S49" t="s">
        <v>323</v>
      </c>
      <c r="W49" t="s">
        <v>323</v>
      </c>
      <c r="X49" t="s">
        <v>324</v>
      </c>
      <c r="Y49" t="s">
        <v>325</v>
      </c>
      <c r="Z49" t="s">
        <v>325</v>
      </c>
      <c r="AA49" t="s">
        <v>325</v>
      </c>
      <c r="AB49" t="s">
        <v>27</v>
      </c>
      <c r="AE49">
        <v>0</v>
      </c>
      <c r="AF49">
        <v>0</v>
      </c>
    </row>
    <row r="50" spans="1:32" x14ac:dyDescent="0.2">
      <c r="A50" t="s">
        <v>336</v>
      </c>
      <c r="B50" s="107">
        <v>45386</v>
      </c>
      <c r="D50" s="107">
        <v>45386</v>
      </c>
      <c r="E50">
        <v>-13313.44</v>
      </c>
      <c r="G50" t="s">
        <v>43</v>
      </c>
      <c r="H50">
        <v>1</v>
      </c>
      <c r="I50">
        <v>-13313.44</v>
      </c>
      <c r="K50">
        <v>0</v>
      </c>
      <c r="N50" t="s">
        <v>337</v>
      </c>
      <c r="O50">
        <v>100</v>
      </c>
      <c r="P50" t="s">
        <v>15</v>
      </c>
      <c r="Q50" t="s">
        <v>337</v>
      </c>
      <c r="S50" t="s">
        <v>323</v>
      </c>
      <c r="W50" t="s">
        <v>323</v>
      </c>
      <c r="X50" t="s">
        <v>324</v>
      </c>
      <c r="Y50" t="s">
        <v>325</v>
      </c>
      <c r="Z50" t="s">
        <v>325</v>
      </c>
      <c r="AA50" t="s">
        <v>325</v>
      </c>
      <c r="AB50" t="s">
        <v>27</v>
      </c>
      <c r="AE50">
        <v>0</v>
      </c>
      <c r="AF50">
        <v>0</v>
      </c>
    </row>
    <row r="51" spans="1:32" x14ac:dyDescent="0.2">
      <c r="A51" t="s">
        <v>338</v>
      </c>
      <c r="B51" s="107">
        <v>45386</v>
      </c>
      <c r="D51" s="107">
        <v>45386</v>
      </c>
      <c r="E51">
        <v>-3000</v>
      </c>
      <c r="G51" t="s">
        <v>43</v>
      </c>
      <c r="H51">
        <v>1</v>
      </c>
      <c r="I51">
        <v>-3000</v>
      </c>
      <c r="K51">
        <v>0</v>
      </c>
      <c r="N51" t="s">
        <v>339</v>
      </c>
      <c r="O51">
        <v>100</v>
      </c>
      <c r="P51" t="s">
        <v>340</v>
      </c>
      <c r="Q51" t="s">
        <v>339</v>
      </c>
      <c r="S51" t="s">
        <v>323</v>
      </c>
      <c r="W51" t="s">
        <v>323</v>
      </c>
      <c r="X51" t="s">
        <v>324</v>
      </c>
      <c r="Y51" t="s">
        <v>325</v>
      </c>
      <c r="Z51" t="s">
        <v>325</v>
      </c>
      <c r="AA51" t="s">
        <v>325</v>
      </c>
      <c r="AB51" t="s">
        <v>27</v>
      </c>
      <c r="AE51">
        <v>0</v>
      </c>
      <c r="AF51">
        <v>0</v>
      </c>
    </row>
    <row r="52" spans="1:32" x14ac:dyDescent="0.2">
      <c r="A52" t="s">
        <v>341</v>
      </c>
      <c r="B52" s="107">
        <v>45386</v>
      </c>
      <c r="D52" s="107">
        <v>45386</v>
      </c>
      <c r="E52">
        <v>-13313.44</v>
      </c>
      <c r="G52" t="s">
        <v>43</v>
      </c>
      <c r="H52">
        <v>1</v>
      </c>
      <c r="I52">
        <v>-13313.44</v>
      </c>
      <c r="K52">
        <v>0</v>
      </c>
      <c r="N52" t="s">
        <v>342</v>
      </c>
      <c r="O52">
        <v>100</v>
      </c>
      <c r="P52" t="s">
        <v>15</v>
      </c>
      <c r="Q52" t="s">
        <v>342</v>
      </c>
      <c r="S52" t="s">
        <v>323</v>
      </c>
      <c r="W52" t="s">
        <v>323</v>
      </c>
      <c r="X52" t="s">
        <v>324</v>
      </c>
      <c r="Y52" t="s">
        <v>325</v>
      </c>
      <c r="Z52" t="s">
        <v>325</v>
      </c>
      <c r="AA52" t="s">
        <v>325</v>
      </c>
      <c r="AB52" t="s">
        <v>27</v>
      </c>
      <c r="AE52">
        <v>0</v>
      </c>
      <c r="AF52">
        <v>0</v>
      </c>
    </row>
    <row r="53" spans="1:32" x14ac:dyDescent="0.2">
      <c r="A53" t="s">
        <v>343</v>
      </c>
      <c r="B53" s="107">
        <v>45386</v>
      </c>
      <c r="D53" s="107">
        <v>45386</v>
      </c>
      <c r="E53">
        <v>-6000</v>
      </c>
      <c r="G53" t="s">
        <v>43</v>
      </c>
      <c r="H53">
        <v>1</v>
      </c>
      <c r="I53">
        <v>-6000</v>
      </c>
      <c r="K53">
        <v>0</v>
      </c>
      <c r="N53" t="s">
        <v>344</v>
      </c>
      <c r="O53">
        <v>100</v>
      </c>
      <c r="P53" t="s">
        <v>179</v>
      </c>
      <c r="Q53" t="s">
        <v>344</v>
      </c>
      <c r="S53" t="s">
        <v>323</v>
      </c>
      <c r="W53" t="s">
        <v>323</v>
      </c>
      <c r="X53" t="s">
        <v>324</v>
      </c>
      <c r="Y53" t="s">
        <v>325</v>
      </c>
      <c r="Z53" t="s">
        <v>325</v>
      </c>
      <c r="AA53" t="s">
        <v>325</v>
      </c>
      <c r="AB53" t="s">
        <v>27</v>
      </c>
      <c r="AE53">
        <v>0</v>
      </c>
      <c r="AF53">
        <v>0</v>
      </c>
    </row>
    <row r="54" spans="1:32" x14ac:dyDescent="0.2">
      <c r="A54" t="s">
        <v>345</v>
      </c>
      <c r="B54" s="107">
        <v>45386</v>
      </c>
      <c r="D54" s="107">
        <v>45386</v>
      </c>
      <c r="E54">
        <v>-4500</v>
      </c>
      <c r="G54" t="s">
        <v>43</v>
      </c>
      <c r="H54">
        <v>1</v>
      </c>
      <c r="I54">
        <v>-4500</v>
      </c>
      <c r="K54">
        <v>0</v>
      </c>
      <c r="N54" t="s">
        <v>346</v>
      </c>
      <c r="O54">
        <v>100</v>
      </c>
      <c r="P54" t="s">
        <v>236</v>
      </c>
      <c r="Q54" t="s">
        <v>346</v>
      </c>
      <c r="S54" t="s">
        <v>323</v>
      </c>
      <c r="W54" t="s">
        <v>323</v>
      </c>
      <c r="X54" t="s">
        <v>324</v>
      </c>
      <c r="Y54" t="s">
        <v>325</v>
      </c>
      <c r="Z54" t="s">
        <v>325</v>
      </c>
      <c r="AA54" t="s">
        <v>325</v>
      </c>
      <c r="AB54" t="s">
        <v>27</v>
      </c>
      <c r="AE54">
        <v>0</v>
      </c>
      <c r="AF54">
        <v>0</v>
      </c>
    </row>
    <row r="55" spans="1:32" x14ac:dyDescent="0.2">
      <c r="A55" t="s">
        <v>347</v>
      </c>
      <c r="B55" s="107">
        <v>45386</v>
      </c>
      <c r="D55" s="107">
        <v>45386</v>
      </c>
      <c r="E55">
        <v>-6000</v>
      </c>
      <c r="G55" t="s">
        <v>43</v>
      </c>
      <c r="H55">
        <v>1</v>
      </c>
      <c r="I55">
        <v>-6000</v>
      </c>
      <c r="K55">
        <v>0</v>
      </c>
      <c r="N55" t="s">
        <v>348</v>
      </c>
      <c r="O55">
        <v>100</v>
      </c>
      <c r="P55" t="s">
        <v>15</v>
      </c>
      <c r="Q55" t="s">
        <v>348</v>
      </c>
      <c r="S55" t="s">
        <v>323</v>
      </c>
      <c r="W55" t="s">
        <v>323</v>
      </c>
      <c r="X55" t="s">
        <v>324</v>
      </c>
      <c r="Y55" t="s">
        <v>325</v>
      </c>
      <c r="Z55" t="s">
        <v>325</v>
      </c>
      <c r="AA55" t="s">
        <v>325</v>
      </c>
      <c r="AB55" t="s">
        <v>27</v>
      </c>
      <c r="AE55">
        <v>0</v>
      </c>
      <c r="AF55">
        <v>0</v>
      </c>
    </row>
    <row r="56" spans="1:32" x14ac:dyDescent="0.2">
      <c r="A56" t="s">
        <v>349</v>
      </c>
      <c r="B56" s="107">
        <v>45386</v>
      </c>
      <c r="D56" s="107">
        <v>45386</v>
      </c>
      <c r="E56">
        <v>-13313.44</v>
      </c>
      <c r="G56" t="s">
        <v>43</v>
      </c>
      <c r="H56">
        <v>1</v>
      </c>
      <c r="I56">
        <v>-13313.44</v>
      </c>
      <c r="K56">
        <v>0</v>
      </c>
      <c r="N56" t="s">
        <v>350</v>
      </c>
      <c r="O56">
        <v>100</v>
      </c>
      <c r="P56" t="s">
        <v>219</v>
      </c>
      <c r="Q56" t="s">
        <v>350</v>
      </c>
      <c r="S56" t="s">
        <v>323</v>
      </c>
      <c r="W56" t="s">
        <v>323</v>
      </c>
      <c r="X56" t="s">
        <v>324</v>
      </c>
      <c r="Y56" t="s">
        <v>325</v>
      </c>
      <c r="Z56" t="s">
        <v>325</v>
      </c>
      <c r="AA56" t="s">
        <v>325</v>
      </c>
      <c r="AB56" t="s">
        <v>27</v>
      </c>
      <c r="AE56">
        <v>0</v>
      </c>
      <c r="AF56">
        <v>0</v>
      </c>
    </row>
    <row r="57" spans="1:32" x14ac:dyDescent="0.2">
      <c r="A57" t="s">
        <v>351</v>
      </c>
      <c r="B57" s="107">
        <v>45386</v>
      </c>
      <c r="D57" s="107">
        <v>45386</v>
      </c>
      <c r="E57">
        <v>-8500</v>
      </c>
      <c r="G57" t="s">
        <v>43</v>
      </c>
      <c r="H57">
        <v>1</v>
      </c>
      <c r="I57">
        <v>-8500</v>
      </c>
      <c r="K57">
        <v>0</v>
      </c>
      <c r="N57" t="s">
        <v>352</v>
      </c>
      <c r="O57">
        <v>100</v>
      </c>
      <c r="P57" t="s">
        <v>236</v>
      </c>
      <c r="Q57" t="s">
        <v>352</v>
      </c>
      <c r="S57" t="s">
        <v>323</v>
      </c>
      <c r="W57" t="s">
        <v>323</v>
      </c>
      <c r="X57" t="s">
        <v>324</v>
      </c>
      <c r="Y57" t="s">
        <v>325</v>
      </c>
      <c r="Z57" t="s">
        <v>325</v>
      </c>
      <c r="AA57" t="s">
        <v>325</v>
      </c>
      <c r="AB57" t="s">
        <v>27</v>
      </c>
      <c r="AE57">
        <v>0</v>
      </c>
      <c r="AF57">
        <v>0</v>
      </c>
    </row>
    <row r="58" spans="1:32" x14ac:dyDescent="0.2">
      <c r="A58" t="s">
        <v>353</v>
      </c>
      <c r="B58" s="107">
        <v>45386</v>
      </c>
      <c r="D58" s="107">
        <v>45386</v>
      </c>
      <c r="E58">
        <v>-10000</v>
      </c>
      <c r="G58" t="s">
        <v>43</v>
      </c>
      <c r="H58">
        <v>1</v>
      </c>
      <c r="I58">
        <v>-10000</v>
      </c>
      <c r="K58">
        <v>0</v>
      </c>
      <c r="N58" t="s">
        <v>354</v>
      </c>
      <c r="O58">
        <v>100</v>
      </c>
      <c r="P58" t="s">
        <v>214</v>
      </c>
      <c r="Q58" t="s">
        <v>354</v>
      </c>
      <c r="S58" t="s">
        <v>323</v>
      </c>
      <c r="W58" t="s">
        <v>323</v>
      </c>
      <c r="X58" t="s">
        <v>324</v>
      </c>
      <c r="Y58" t="s">
        <v>325</v>
      </c>
      <c r="Z58" t="s">
        <v>325</v>
      </c>
      <c r="AA58" t="s">
        <v>325</v>
      </c>
      <c r="AB58" t="s">
        <v>27</v>
      </c>
      <c r="AE58">
        <v>0</v>
      </c>
      <c r="AF58">
        <v>0</v>
      </c>
    </row>
    <row r="59" spans="1:32" x14ac:dyDescent="0.2">
      <c r="A59" t="s">
        <v>355</v>
      </c>
      <c r="B59" s="107">
        <v>45386</v>
      </c>
      <c r="D59" s="107">
        <v>45386</v>
      </c>
      <c r="E59">
        <v>-5500</v>
      </c>
      <c r="G59" t="s">
        <v>43</v>
      </c>
      <c r="H59">
        <v>1</v>
      </c>
      <c r="I59">
        <v>-5500</v>
      </c>
      <c r="K59">
        <v>0</v>
      </c>
      <c r="N59" t="s">
        <v>356</v>
      </c>
      <c r="O59">
        <v>100</v>
      </c>
      <c r="P59" t="s">
        <v>236</v>
      </c>
      <c r="Q59" t="s">
        <v>356</v>
      </c>
      <c r="S59" t="s">
        <v>323</v>
      </c>
      <c r="W59" t="s">
        <v>323</v>
      </c>
      <c r="X59" t="s">
        <v>324</v>
      </c>
      <c r="Y59" t="s">
        <v>325</v>
      </c>
      <c r="Z59" t="s">
        <v>325</v>
      </c>
      <c r="AA59" t="s">
        <v>325</v>
      </c>
      <c r="AB59" t="s">
        <v>27</v>
      </c>
      <c r="AE59">
        <v>0</v>
      </c>
      <c r="AF59">
        <v>0</v>
      </c>
    </row>
    <row r="60" spans="1:32" x14ac:dyDescent="0.2">
      <c r="A60" t="s">
        <v>357</v>
      </c>
      <c r="B60" s="107">
        <v>45386</v>
      </c>
      <c r="D60" s="107">
        <v>45386</v>
      </c>
      <c r="E60">
        <v>-3500</v>
      </c>
      <c r="G60" t="s">
        <v>43</v>
      </c>
      <c r="H60">
        <v>1</v>
      </c>
      <c r="I60">
        <v>-3500</v>
      </c>
      <c r="K60">
        <v>0</v>
      </c>
      <c r="N60" t="s">
        <v>358</v>
      </c>
      <c r="O60">
        <v>100</v>
      </c>
      <c r="P60" t="s">
        <v>23</v>
      </c>
      <c r="Q60" t="s">
        <v>358</v>
      </c>
      <c r="S60" t="s">
        <v>323</v>
      </c>
      <c r="W60" t="s">
        <v>323</v>
      </c>
      <c r="X60" t="s">
        <v>324</v>
      </c>
      <c r="Y60" t="s">
        <v>325</v>
      </c>
      <c r="Z60" t="s">
        <v>325</v>
      </c>
      <c r="AA60" t="s">
        <v>325</v>
      </c>
      <c r="AB60" t="s">
        <v>27</v>
      </c>
      <c r="AE60">
        <v>0</v>
      </c>
      <c r="AF60">
        <v>0</v>
      </c>
    </row>
    <row r="61" spans="1:32" x14ac:dyDescent="0.2">
      <c r="A61" t="s">
        <v>359</v>
      </c>
      <c r="B61" s="107">
        <v>45386</v>
      </c>
      <c r="D61" s="107">
        <v>45386</v>
      </c>
      <c r="E61">
        <v>-10000</v>
      </c>
      <c r="G61" t="s">
        <v>43</v>
      </c>
      <c r="H61">
        <v>1</v>
      </c>
      <c r="I61">
        <v>-10000</v>
      </c>
      <c r="K61">
        <v>0</v>
      </c>
      <c r="N61" t="s">
        <v>360</v>
      </c>
      <c r="O61">
        <v>100</v>
      </c>
      <c r="P61" t="s">
        <v>15</v>
      </c>
      <c r="Q61" t="s">
        <v>360</v>
      </c>
      <c r="S61" t="s">
        <v>323</v>
      </c>
      <c r="W61" t="s">
        <v>323</v>
      </c>
      <c r="X61" t="s">
        <v>324</v>
      </c>
      <c r="Y61" t="s">
        <v>325</v>
      </c>
      <c r="Z61" t="s">
        <v>325</v>
      </c>
      <c r="AA61" t="s">
        <v>325</v>
      </c>
      <c r="AB61" t="s">
        <v>27</v>
      </c>
      <c r="AE61">
        <v>0</v>
      </c>
      <c r="AF61">
        <v>0</v>
      </c>
    </row>
    <row r="62" spans="1:32" x14ac:dyDescent="0.2">
      <c r="A62" t="s">
        <v>361</v>
      </c>
      <c r="B62" s="107">
        <v>45386</v>
      </c>
      <c r="D62" s="107">
        <v>45386</v>
      </c>
      <c r="E62">
        <v>-16000</v>
      </c>
      <c r="G62" t="s">
        <v>43</v>
      </c>
      <c r="H62">
        <v>1</v>
      </c>
      <c r="I62">
        <v>-16000</v>
      </c>
      <c r="K62">
        <v>0</v>
      </c>
      <c r="N62" t="s">
        <v>362</v>
      </c>
      <c r="O62">
        <v>100</v>
      </c>
      <c r="P62" t="s">
        <v>236</v>
      </c>
      <c r="Q62" t="s">
        <v>362</v>
      </c>
      <c r="S62" t="s">
        <v>323</v>
      </c>
      <c r="W62" t="s">
        <v>323</v>
      </c>
      <c r="X62" t="s">
        <v>324</v>
      </c>
      <c r="Y62" t="s">
        <v>325</v>
      </c>
      <c r="Z62" t="s">
        <v>325</v>
      </c>
      <c r="AA62" t="s">
        <v>325</v>
      </c>
      <c r="AB62" t="s">
        <v>27</v>
      </c>
      <c r="AE62">
        <v>0</v>
      </c>
      <c r="AF62">
        <v>0</v>
      </c>
    </row>
    <row r="63" spans="1:32" x14ac:dyDescent="0.2">
      <c r="A63" t="s">
        <v>363</v>
      </c>
      <c r="B63" s="107">
        <v>45386</v>
      </c>
      <c r="D63" s="107">
        <v>45386</v>
      </c>
      <c r="E63">
        <v>-13000</v>
      </c>
      <c r="G63" t="s">
        <v>43</v>
      </c>
      <c r="H63">
        <v>1</v>
      </c>
      <c r="I63">
        <v>-13000</v>
      </c>
      <c r="K63">
        <v>0</v>
      </c>
      <c r="N63" t="s">
        <v>364</v>
      </c>
      <c r="O63">
        <v>100</v>
      </c>
      <c r="P63" t="s">
        <v>23</v>
      </c>
      <c r="Q63" t="s">
        <v>364</v>
      </c>
      <c r="S63" t="s">
        <v>323</v>
      </c>
      <c r="W63" t="s">
        <v>323</v>
      </c>
      <c r="X63" t="s">
        <v>324</v>
      </c>
      <c r="Y63" t="s">
        <v>325</v>
      </c>
      <c r="Z63" t="s">
        <v>325</v>
      </c>
      <c r="AA63" t="s">
        <v>325</v>
      </c>
      <c r="AB63" t="s">
        <v>27</v>
      </c>
      <c r="AE63">
        <v>0</v>
      </c>
      <c r="AF63">
        <v>0</v>
      </c>
    </row>
    <row r="64" spans="1:32" x14ac:dyDescent="0.2">
      <c r="A64" t="s">
        <v>365</v>
      </c>
      <c r="B64" s="107">
        <v>45386</v>
      </c>
      <c r="D64" s="107">
        <v>45386</v>
      </c>
      <c r="E64">
        <v>-4500</v>
      </c>
      <c r="G64" t="s">
        <v>43</v>
      </c>
      <c r="H64">
        <v>1</v>
      </c>
      <c r="I64">
        <v>-4500</v>
      </c>
      <c r="K64">
        <v>0</v>
      </c>
      <c r="N64" t="s">
        <v>366</v>
      </c>
      <c r="O64">
        <v>100</v>
      </c>
      <c r="P64" t="s">
        <v>236</v>
      </c>
      <c r="Q64" t="s">
        <v>366</v>
      </c>
      <c r="S64" t="s">
        <v>323</v>
      </c>
      <c r="W64" t="s">
        <v>323</v>
      </c>
      <c r="X64" t="s">
        <v>324</v>
      </c>
      <c r="Y64" t="s">
        <v>325</v>
      </c>
      <c r="Z64" t="s">
        <v>325</v>
      </c>
      <c r="AA64" t="s">
        <v>325</v>
      </c>
      <c r="AB64" t="s">
        <v>27</v>
      </c>
      <c r="AE64">
        <v>0</v>
      </c>
      <c r="AF64">
        <v>0</v>
      </c>
    </row>
    <row r="65" spans="1:32" x14ac:dyDescent="0.2">
      <c r="A65" t="s">
        <v>367</v>
      </c>
      <c r="B65" s="107">
        <v>45386</v>
      </c>
      <c r="D65" s="107">
        <v>45386</v>
      </c>
      <c r="E65">
        <v>-4000</v>
      </c>
      <c r="G65" t="s">
        <v>43</v>
      </c>
      <c r="H65">
        <v>1</v>
      </c>
      <c r="I65">
        <v>-4000</v>
      </c>
      <c r="K65">
        <v>0</v>
      </c>
      <c r="N65" t="s">
        <v>368</v>
      </c>
      <c r="O65">
        <v>100</v>
      </c>
      <c r="P65" t="s">
        <v>23</v>
      </c>
      <c r="Q65" t="s">
        <v>368</v>
      </c>
      <c r="S65" t="s">
        <v>323</v>
      </c>
      <c r="W65" t="s">
        <v>323</v>
      </c>
      <c r="X65" t="s">
        <v>324</v>
      </c>
      <c r="Y65" t="s">
        <v>325</v>
      </c>
      <c r="Z65" t="s">
        <v>325</v>
      </c>
      <c r="AA65" t="s">
        <v>325</v>
      </c>
      <c r="AB65" t="s">
        <v>27</v>
      </c>
      <c r="AE65">
        <v>0</v>
      </c>
      <c r="AF65">
        <v>0</v>
      </c>
    </row>
    <row r="66" spans="1:32" x14ac:dyDescent="0.2">
      <c r="A66" t="s">
        <v>369</v>
      </c>
      <c r="B66" s="107">
        <v>45386</v>
      </c>
      <c r="D66" s="107">
        <v>45386</v>
      </c>
      <c r="E66">
        <v>-3500</v>
      </c>
      <c r="G66" t="s">
        <v>43</v>
      </c>
      <c r="H66">
        <v>1</v>
      </c>
      <c r="I66">
        <v>-3500</v>
      </c>
      <c r="K66">
        <v>0</v>
      </c>
      <c r="N66" t="s">
        <v>370</v>
      </c>
      <c r="O66">
        <v>100</v>
      </c>
      <c r="P66" t="s">
        <v>15</v>
      </c>
      <c r="Q66" t="s">
        <v>370</v>
      </c>
      <c r="S66" t="s">
        <v>323</v>
      </c>
      <c r="W66" t="s">
        <v>323</v>
      </c>
      <c r="X66" t="s">
        <v>324</v>
      </c>
      <c r="Y66" t="s">
        <v>325</v>
      </c>
      <c r="Z66" t="s">
        <v>325</v>
      </c>
      <c r="AA66" t="s">
        <v>325</v>
      </c>
      <c r="AB66" t="s">
        <v>27</v>
      </c>
      <c r="AE66">
        <v>0</v>
      </c>
      <c r="AF66">
        <v>0</v>
      </c>
    </row>
    <row r="67" spans="1:32" x14ac:dyDescent="0.2">
      <c r="A67" t="s">
        <v>371</v>
      </c>
      <c r="B67" s="107">
        <v>45386</v>
      </c>
      <c r="D67" s="107">
        <v>45386</v>
      </c>
      <c r="E67">
        <v>-1600</v>
      </c>
      <c r="G67" t="s">
        <v>43</v>
      </c>
      <c r="H67">
        <v>1</v>
      </c>
      <c r="I67">
        <v>-1600</v>
      </c>
      <c r="K67">
        <v>0</v>
      </c>
      <c r="N67" t="s">
        <v>372</v>
      </c>
      <c r="O67">
        <v>100</v>
      </c>
      <c r="P67" t="s">
        <v>236</v>
      </c>
      <c r="Q67" t="s">
        <v>372</v>
      </c>
      <c r="S67" t="s">
        <v>323</v>
      </c>
      <c r="W67" t="s">
        <v>323</v>
      </c>
      <c r="X67" t="s">
        <v>324</v>
      </c>
      <c r="Y67" t="s">
        <v>325</v>
      </c>
      <c r="Z67" t="s">
        <v>325</v>
      </c>
      <c r="AA67" t="s">
        <v>325</v>
      </c>
      <c r="AB67" t="s">
        <v>27</v>
      </c>
      <c r="AE67">
        <v>0</v>
      </c>
      <c r="AF67">
        <v>0</v>
      </c>
    </row>
    <row r="68" spans="1:32" x14ac:dyDescent="0.2">
      <c r="A68" t="s">
        <v>373</v>
      </c>
      <c r="B68" s="107">
        <v>45386</v>
      </c>
      <c r="D68" s="107">
        <v>45386</v>
      </c>
      <c r="E68">
        <v>-21276.6</v>
      </c>
      <c r="G68" t="s">
        <v>43</v>
      </c>
      <c r="H68">
        <v>1</v>
      </c>
      <c r="I68">
        <v>-21276.6</v>
      </c>
      <c r="K68">
        <v>0</v>
      </c>
      <c r="N68" t="s">
        <v>374</v>
      </c>
      <c r="O68">
        <v>100</v>
      </c>
      <c r="P68" t="s">
        <v>179</v>
      </c>
      <c r="Q68" t="s">
        <v>374</v>
      </c>
      <c r="S68" t="s">
        <v>323</v>
      </c>
      <c r="W68" t="s">
        <v>323</v>
      </c>
      <c r="X68" t="s">
        <v>324</v>
      </c>
      <c r="Y68" t="s">
        <v>325</v>
      </c>
      <c r="Z68" t="s">
        <v>325</v>
      </c>
      <c r="AA68" t="s">
        <v>325</v>
      </c>
      <c r="AB68" t="s">
        <v>27</v>
      </c>
      <c r="AE68">
        <v>0</v>
      </c>
      <c r="AF68">
        <v>0</v>
      </c>
    </row>
    <row r="69" spans="1:32" x14ac:dyDescent="0.2">
      <c r="A69" t="s">
        <v>375</v>
      </c>
      <c r="B69" s="107">
        <v>45386</v>
      </c>
      <c r="D69" s="107">
        <v>45386</v>
      </c>
      <c r="E69">
        <v>-8500</v>
      </c>
      <c r="G69" t="s">
        <v>43</v>
      </c>
      <c r="H69">
        <v>1</v>
      </c>
      <c r="I69">
        <v>-8500</v>
      </c>
      <c r="K69">
        <v>0</v>
      </c>
      <c r="N69" t="s">
        <v>376</v>
      </c>
      <c r="O69">
        <v>100</v>
      </c>
      <c r="P69" t="s">
        <v>236</v>
      </c>
      <c r="Q69" t="s">
        <v>376</v>
      </c>
      <c r="S69" t="s">
        <v>323</v>
      </c>
      <c r="W69" t="s">
        <v>323</v>
      </c>
      <c r="X69" t="s">
        <v>324</v>
      </c>
      <c r="Y69" t="s">
        <v>325</v>
      </c>
      <c r="Z69" t="s">
        <v>325</v>
      </c>
      <c r="AA69" t="s">
        <v>325</v>
      </c>
      <c r="AB69" t="s">
        <v>27</v>
      </c>
      <c r="AE69">
        <v>0</v>
      </c>
      <c r="AF69">
        <v>0</v>
      </c>
    </row>
    <row r="70" spans="1:32" x14ac:dyDescent="0.2">
      <c r="A70" t="s">
        <v>377</v>
      </c>
      <c r="B70" s="107">
        <v>45386</v>
      </c>
      <c r="D70" s="107">
        <v>45386</v>
      </c>
      <c r="E70">
        <v>-5500</v>
      </c>
      <c r="G70" t="s">
        <v>43</v>
      </c>
      <c r="H70">
        <v>1</v>
      </c>
      <c r="I70">
        <v>-5500</v>
      </c>
      <c r="K70">
        <v>0</v>
      </c>
      <c r="N70" t="s">
        <v>378</v>
      </c>
      <c r="O70">
        <v>100</v>
      </c>
      <c r="P70" t="s">
        <v>236</v>
      </c>
      <c r="Q70" t="s">
        <v>378</v>
      </c>
      <c r="S70" t="s">
        <v>323</v>
      </c>
      <c r="W70" t="s">
        <v>323</v>
      </c>
      <c r="X70" t="s">
        <v>324</v>
      </c>
      <c r="Y70" t="s">
        <v>325</v>
      </c>
      <c r="Z70" t="s">
        <v>325</v>
      </c>
      <c r="AA70" t="s">
        <v>325</v>
      </c>
      <c r="AB70" t="s">
        <v>27</v>
      </c>
      <c r="AE70">
        <v>0</v>
      </c>
      <c r="AF70">
        <v>0</v>
      </c>
    </row>
    <row r="71" spans="1:32" x14ac:dyDescent="0.2">
      <c r="A71" t="s">
        <v>379</v>
      </c>
      <c r="B71" s="107">
        <v>45386</v>
      </c>
      <c r="D71" s="107">
        <v>45386</v>
      </c>
      <c r="E71">
        <v>-1600</v>
      </c>
      <c r="G71" t="s">
        <v>43</v>
      </c>
      <c r="H71">
        <v>1</v>
      </c>
      <c r="I71">
        <v>-1600</v>
      </c>
      <c r="K71">
        <v>0</v>
      </c>
      <c r="N71" t="s">
        <v>199</v>
      </c>
      <c r="O71">
        <v>100</v>
      </c>
      <c r="P71" t="s">
        <v>179</v>
      </c>
      <c r="Q71" t="s">
        <v>199</v>
      </c>
      <c r="S71" t="s">
        <v>380</v>
      </c>
      <c r="W71" t="s">
        <v>323</v>
      </c>
      <c r="X71" t="s">
        <v>324</v>
      </c>
      <c r="Y71" t="s">
        <v>325</v>
      </c>
      <c r="Z71" t="s">
        <v>325</v>
      </c>
      <c r="AA71" t="s">
        <v>325</v>
      </c>
      <c r="AB71" t="s">
        <v>27</v>
      </c>
      <c r="AE71">
        <v>0</v>
      </c>
      <c r="AF71">
        <v>0</v>
      </c>
    </row>
    <row r="72" spans="1:32" x14ac:dyDescent="0.2">
      <c r="A72" t="s">
        <v>381</v>
      </c>
      <c r="B72" s="107">
        <v>45386</v>
      </c>
      <c r="D72" s="107">
        <v>45386</v>
      </c>
      <c r="E72">
        <v>-6000</v>
      </c>
      <c r="G72" t="s">
        <v>43</v>
      </c>
      <c r="H72">
        <v>1</v>
      </c>
      <c r="I72">
        <v>-6000</v>
      </c>
      <c r="K72">
        <v>0</v>
      </c>
      <c r="N72" t="s">
        <v>199</v>
      </c>
      <c r="O72">
        <v>100</v>
      </c>
      <c r="P72" t="s">
        <v>160</v>
      </c>
      <c r="Q72" t="s">
        <v>199</v>
      </c>
      <c r="S72" t="s">
        <v>323</v>
      </c>
      <c r="W72" t="s">
        <v>323</v>
      </c>
      <c r="X72" t="s">
        <v>324</v>
      </c>
      <c r="Y72" t="s">
        <v>325</v>
      </c>
      <c r="Z72" t="s">
        <v>325</v>
      </c>
      <c r="AA72" t="s">
        <v>325</v>
      </c>
      <c r="AB72" t="s">
        <v>27</v>
      </c>
      <c r="AE72">
        <v>0</v>
      </c>
      <c r="AF72">
        <v>0</v>
      </c>
    </row>
    <row r="73" spans="1:32" x14ac:dyDescent="0.2">
      <c r="A73" t="s">
        <v>382</v>
      </c>
      <c r="B73" s="107">
        <v>45386</v>
      </c>
      <c r="D73" s="107">
        <v>45386</v>
      </c>
      <c r="E73">
        <v>-7507.49</v>
      </c>
      <c r="G73" t="s">
        <v>43</v>
      </c>
      <c r="H73">
        <v>1</v>
      </c>
      <c r="I73">
        <v>-7507.49</v>
      </c>
      <c r="K73">
        <v>0</v>
      </c>
      <c r="N73" t="s">
        <v>350</v>
      </c>
      <c r="O73">
        <v>100</v>
      </c>
      <c r="P73" t="s">
        <v>219</v>
      </c>
      <c r="Q73" t="s">
        <v>350</v>
      </c>
      <c r="S73" t="s">
        <v>383</v>
      </c>
      <c r="W73" t="s">
        <v>384</v>
      </c>
      <c r="X73" t="s">
        <v>324</v>
      </c>
      <c r="Y73" t="s">
        <v>325</v>
      </c>
      <c r="Z73" t="s">
        <v>325</v>
      </c>
      <c r="AA73" t="s">
        <v>325</v>
      </c>
      <c r="AB73" t="s">
        <v>27</v>
      </c>
      <c r="AE73">
        <v>0</v>
      </c>
      <c r="AF73">
        <v>0</v>
      </c>
    </row>
    <row r="74" spans="1:32" x14ac:dyDescent="0.2">
      <c r="A74" t="s">
        <v>385</v>
      </c>
      <c r="B74" s="107">
        <v>45386</v>
      </c>
      <c r="D74" s="107">
        <v>45386</v>
      </c>
      <c r="E74">
        <v>-7507.49</v>
      </c>
      <c r="G74" t="s">
        <v>43</v>
      </c>
      <c r="H74">
        <v>1</v>
      </c>
      <c r="I74">
        <v>-7507.49</v>
      </c>
      <c r="K74">
        <v>0</v>
      </c>
      <c r="N74" t="s">
        <v>337</v>
      </c>
      <c r="O74">
        <v>100</v>
      </c>
      <c r="P74" t="s">
        <v>15</v>
      </c>
      <c r="Q74" t="s">
        <v>337</v>
      </c>
      <c r="S74" t="s">
        <v>386</v>
      </c>
      <c r="W74" t="s">
        <v>384</v>
      </c>
      <c r="X74" t="s">
        <v>324</v>
      </c>
      <c r="Y74" t="s">
        <v>325</v>
      </c>
      <c r="Z74" t="s">
        <v>325</v>
      </c>
      <c r="AA74" t="s">
        <v>325</v>
      </c>
      <c r="AB74" t="s">
        <v>27</v>
      </c>
      <c r="AE74">
        <v>0</v>
      </c>
      <c r="AF74">
        <v>0</v>
      </c>
    </row>
    <row r="75" spans="1:32" x14ac:dyDescent="0.2">
      <c r="A75" t="s">
        <v>387</v>
      </c>
      <c r="B75" s="107">
        <v>45386</v>
      </c>
      <c r="D75" s="107">
        <v>45386</v>
      </c>
      <c r="E75">
        <v>-7507.49</v>
      </c>
      <c r="G75" t="s">
        <v>43</v>
      </c>
      <c r="H75">
        <v>1</v>
      </c>
      <c r="I75">
        <v>-7507.49</v>
      </c>
      <c r="K75">
        <v>0</v>
      </c>
      <c r="N75" t="s">
        <v>342</v>
      </c>
      <c r="O75">
        <v>100</v>
      </c>
      <c r="P75" t="s">
        <v>236</v>
      </c>
      <c r="Q75" t="s">
        <v>342</v>
      </c>
      <c r="S75" t="s">
        <v>384</v>
      </c>
      <c r="W75" t="s">
        <v>384</v>
      </c>
      <c r="X75" t="s">
        <v>324</v>
      </c>
      <c r="Y75" t="s">
        <v>325</v>
      </c>
      <c r="Z75" t="s">
        <v>325</v>
      </c>
      <c r="AA75" t="s">
        <v>325</v>
      </c>
      <c r="AB75" t="s">
        <v>27</v>
      </c>
      <c r="AE75">
        <v>0</v>
      </c>
      <c r="AF75">
        <v>0</v>
      </c>
    </row>
    <row r="76" spans="1:32" x14ac:dyDescent="0.2">
      <c r="A76" t="s">
        <v>388</v>
      </c>
      <c r="B76" s="107">
        <v>45386</v>
      </c>
      <c r="D76" s="107">
        <v>45386</v>
      </c>
      <c r="E76">
        <v>-5000</v>
      </c>
      <c r="G76" t="s">
        <v>43</v>
      </c>
      <c r="H76">
        <v>1</v>
      </c>
      <c r="I76">
        <v>-5000</v>
      </c>
      <c r="K76">
        <v>0</v>
      </c>
      <c r="N76" t="s">
        <v>389</v>
      </c>
      <c r="O76">
        <v>100</v>
      </c>
      <c r="P76" t="s">
        <v>160</v>
      </c>
      <c r="Q76" t="s">
        <v>389</v>
      </c>
      <c r="S76" t="s">
        <v>390</v>
      </c>
      <c r="W76" t="s">
        <v>390</v>
      </c>
      <c r="X76" t="s">
        <v>391</v>
      </c>
      <c r="Y76" t="s">
        <v>23</v>
      </c>
      <c r="Z76" t="s">
        <v>164</v>
      </c>
      <c r="AA76" t="s">
        <v>164</v>
      </c>
      <c r="AB76" t="s">
        <v>23</v>
      </c>
      <c r="AE76">
        <v>0</v>
      </c>
      <c r="AF76">
        <v>0</v>
      </c>
    </row>
    <row r="77" spans="1:32" x14ac:dyDescent="0.2">
      <c r="A77" t="s">
        <v>392</v>
      </c>
      <c r="B77" s="107">
        <v>45385</v>
      </c>
      <c r="D77" s="107">
        <v>45385</v>
      </c>
      <c r="E77">
        <v>-2130</v>
      </c>
      <c r="G77" t="s">
        <v>43</v>
      </c>
      <c r="H77">
        <v>1</v>
      </c>
      <c r="I77">
        <v>-2130</v>
      </c>
      <c r="K77">
        <v>0</v>
      </c>
      <c r="N77" t="s">
        <v>159</v>
      </c>
      <c r="O77">
        <v>100</v>
      </c>
      <c r="P77" t="s">
        <v>160</v>
      </c>
      <c r="Q77" t="s">
        <v>159</v>
      </c>
      <c r="S77" t="s">
        <v>161</v>
      </c>
      <c r="W77" t="s">
        <v>162</v>
      </c>
      <c r="X77" t="s">
        <v>16</v>
      </c>
      <c r="Y77" t="s">
        <v>163</v>
      </c>
      <c r="Z77" t="s">
        <v>164</v>
      </c>
      <c r="AA77" t="s">
        <v>164</v>
      </c>
      <c r="AB77" t="s">
        <v>16</v>
      </c>
      <c r="AE77">
        <v>0</v>
      </c>
      <c r="AF77">
        <v>0</v>
      </c>
    </row>
    <row r="78" spans="1:32" x14ac:dyDescent="0.2">
      <c r="A78" t="s">
        <v>393</v>
      </c>
      <c r="B78" s="107">
        <v>45385</v>
      </c>
      <c r="D78" s="107">
        <v>45385</v>
      </c>
      <c r="E78">
        <v>-5000</v>
      </c>
      <c r="G78" t="s">
        <v>43</v>
      </c>
      <c r="H78">
        <v>1</v>
      </c>
      <c r="I78">
        <v>-5000</v>
      </c>
      <c r="K78">
        <v>0</v>
      </c>
      <c r="N78" t="s">
        <v>166</v>
      </c>
      <c r="O78">
        <v>100</v>
      </c>
      <c r="P78" t="s">
        <v>160</v>
      </c>
      <c r="Q78" t="s">
        <v>166</v>
      </c>
      <c r="S78" t="s">
        <v>167</v>
      </c>
      <c r="W78" t="s">
        <v>168</v>
      </c>
      <c r="X78" t="s">
        <v>169</v>
      </c>
      <c r="Y78" t="s">
        <v>170</v>
      </c>
      <c r="Z78" t="s">
        <v>164</v>
      </c>
      <c r="AA78" t="s">
        <v>164</v>
      </c>
      <c r="AB78" t="s">
        <v>22</v>
      </c>
      <c r="AE78">
        <v>0</v>
      </c>
      <c r="AF78">
        <v>0</v>
      </c>
    </row>
    <row r="79" spans="1:32" x14ac:dyDescent="0.2">
      <c r="A79" t="s">
        <v>394</v>
      </c>
      <c r="B79" s="107">
        <v>45384</v>
      </c>
      <c r="D79" s="107">
        <v>45384</v>
      </c>
      <c r="E79">
        <v>-5500</v>
      </c>
      <c r="G79" t="s">
        <v>43</v>
      </c>
      <c r="H79">
        <v>1</v>
      </c>
      <c r="I79">
        <v>-5500</v>
      </c>
      <c r="K79">
        <v>0</v>
      </c>
      <c r="N79" t="s">
        <v>172</v>
      </c>
      <c r="O79">
        <v>100</v>
      </c>
      <c r="P79" t="s">
        <v>160</v>
      </c>
      <c r="Q79" t="s">
        <v>172</v>
      </c>
      <c r="S79" t="s">
        <v>173</v>
      </c>
      <c r="V79" t="s">
        <v>174</v>
      </c>
      <c r="W79" t="s">
        <v>173</v>
      </c>
      <c r="X79" t="s">
        <v>115</v>
      </c>
      <c r="Y79" t="s">
        <v>175</v>
      </c>
      <c r="Z79" t="s">
        <v>176</v>
      </c>
      <c r="AA79" t="s">
        <v>176</v>
      </c>
      <c r="AB79" t="s">
        <v>25</v>
      </c>
      <c r="AE79">
        <v>0</v>
      </c>
      <c r="AF79">
        <v>0</v>
      </c>
    </row>
    <row r="80" spans="1:32" x14ac:dyDescent="0.2">
      <c r="A80" t="s">
        <v>395</v>
      </c>
      <c r="B80" s="107">
        <v>45383</v>
      </c>
      <c r="D80" s="107">
        <v>45383</v>
      </c>
      <c r="E80">
        <v>-120</v>
      </c>
      <c r="G80" t="s">
        <v>43</v>
      </c>
      <c r="H80">
        <v>1</v>
      </c>
      <c r="I80">
        <v>-120</v>
      </c>
      <c r="K80">
        <v>0</v>
      </c>
      <c r="N80" t="s">
        <v>178</v>
      </c>
      <c r="O80">
        <v>100</v>
      </c>
      <c r="P80" t="s">
        <v>179</v>
      </c>
      <c r="Q80" t="s">
        <v>178</v>
      </c>
      <c r="S80" t="s">
        <v>396</v>
      </c>
      <c r="W80" t="s">
        <v>181</v>
      </c>
      <c r="X80" t="s">
        <v>30</v>
      </c>
      <c r="Y80" t="s">
        <v>182</v>
      </c>
      <c r="Z80" t="s">
        <v>182</v>
      </c>
      <c r="AA80" t="s">
        <v>182</v>
      </c>
      <c r="AB80" t="s">
        <v>30</v>
      </c>
      <c r="AE80">
        <v>0</v>
      </c>
      <c r="AF80">
        <v>0</v>
      </c>
    </row>
    <row r="81" spans="1:32" x14ac:dyDescent="0.2">
      <c r="A81" t="s">
        <v>397</v>
      </c>
      <c r="B81" s="107">
        <v>45383</v>
      </c>
      <c r="D81" s="107">
        <v>45383</v>
      </c>
      <c r="E81">
        <v>-1700</v>
      </c>
      <c r="G81" t="s">
        <v>43</v>
      </c>
      <c r="H81">
        <v>1</v>
      </c>
      <c r="I81">
        <v>-1700</v>
      </c>
      <c r="K81">
        <v>0</v>
      </c>
      <c r="N81" t="s">
        <v>184</v>
      </c>
      <c r="O81">
        <v>100</v>
      </c>
      <c r="P81" t="s">
        <v>160</v>
      </c>
      <c r="Q81" t="s">
        <v>184</v>
      </c>
      <c r="S81" t="s">
        <v>185</v>
      </c>
      <c r="W81" t="s">
        <v>186</v>
      </c>
      <c r="X81" t="s">
        <v>30</v>
      </c>
      <c r="Y81" t="s">
        <v>182</v>
      </c>
      <c r="Z81" t="s">
        <v>182</v>
      </c>
      <c r="AA81" t="s">
        <v>182</v>
      </c>
      <c r="AB81" t="s">
        <v>30</v>
      </c>
      <c r="AE81">
        <v>0</v>
      </c>
      <c r="AF81">
        <v>0</v>
      </c>
    </row>
    <row r="82" spans="1:32" x14ac:dyDescent="0.2">
      <c r="A82" t="s">
        <v>398</v>
      </c>
      <c r="B82" s="107">
        <v>45380</v>
      </c>
      <c r="D82" s="107">
        <v>45380</v>
      </c>
      <c r="E82">
        <v>-400</v>
      </c>
      <c r="G82" t="s">
        <v>43</v>
      </c>
      <c r="H82">
        <v>1</v>
      </c>
      <c r="I82">
        <v>-400</v>
      </c>
      <c r="K82">
        <v>0</v>
      </c>
      <c r="N82" t="s">
        <v>188</v>
      </c>
      <c r="O82">
        <v>100</v>
      </c>
      <c r="P82" t="s">
        <v>160</v>
      </c>
      <c r="Q82" t="s">
        <v>188</v>
      </c>
      <c r="S82" t="s">
        <v>189</v>
      </c>
      <c r="W82" t="s">
        <v>190</v>
      </c>
      <c r="X82" t="s">
        <v>191</v>
      </c>
      <c r="Y82" t="s">
        <v>192</v>
      </c>
      <c r="Z82" t="s">
        <v>193</v>
      </c>
      <c r="AA82" t="s">
        <v>193</v>
      </c>
      <c r="AB82" t="s">
        <v>19</v>
      </c>
      <c r="AE82">
        <v>0</v>
      </c>
      <c r="AF82">
        <v>0</v>
      </c>
    </row>
    <row r="83" spans="1:32" x14ac:dyDescent="0.2">
      <c r="A83" t="s">
        <v>399</v>
      </c>
      <c r="B83" s="107">
        <v>45380</v>
      </c>
      <c r="D83" s="107">
        <v>45380</v>
      </c>
      <c r="E83">
        <v>-13000</v>
      </c>
      <c r="G83" t="s">
        <v>43</v>
      </c>
      <c r="H83">
        <v>1</v>
      </c>
      <c r="I83">
        <v>-13000</v>
      </c>
      <c r="K83">
        <v>0</v>
      </c>
      <c r="N83" t="s">
        <v>195</v>
      </c>
      <c r="O83">
        <v>100</v>
      </c>
      <c r="P83" t="s">
        <v>160</v>
      </c>
      <c r="Q83" t="s">
        <v>195</v>
      </c>
      <c r="S83" t="s">
        <v>196</v>
      </c>
      <c r="W83" t="s">
        <v>197</v>
      </c>
      <c r="X83" t="s">
        <v>191</v>
      </c>
      <c r="Y83" t="s">
        <v>192</v>
      </c>
      <c r="Z83" t="s">
        <v>193</v>
      </c>
      <c r="AA83" t="s">
        <v>193</v>
      </c>
      <c r="AB83" t="s">
        <v>19</v>
      </c>
      <c r="AE83">
        <v>0</v>
      </c>
      <c r="AF83">
        <v>0</v>
      </c>
    </row>
    <row r="84" spans="1:32" x14ac:dyDescent="0.2">
      <c r="A84" t="s">
        <v>400</v>
      </c>
      <c r="B84" s="107">
        <v>45380</v>
      </c>
      <c r="D84" s="107">
        <v>45380</v>
      </c>
      <c r="E84">
        <v>-3000</v>
      </c>
      <c r="G84" t="s">
        <v>43</v>
      </c>
      <c r="H84">
        <v>1</v>
      </c>
      <c r="I84">
        <v>-3000</v>
      </c>
      <c r="K84">
        <v>0</v>
      </c>
      <c r="N84" t="s">
        <v>199</v>
      </c>
      <c r="O84">
        <v>100</v>
      </c>
      <c r="P84" t="s">
        <v>160</v>
      </c>
      <c r="Q84" t="s">
        <v>199</v>
      </c>
      <c r="S84" t="s">
        <v>200</v>
      </c>
      <c r="W84" t="s">
        <v>201</v>
      </c>
      <c r="X84" t="s">
        <v>201</v>
      </c>
      <c r="Y84" t="s">
        <v>201</v>
      </c>
      <c r="Z84" t="s">
        <v>202</v>
      </c>
      <c r="AA84" t="s">
        <v>202</v>
      </c>
      <c r="AB84" t="s">
        <v>24</v>
      </c>
      <c r="AE84">
        <v>0</v>
      </c>
      <c r="AF84">
        <v>0</v>
      </c>
    </row>
    <row r="85" spans="1:32" x14ac:dyDescent="0.2">
      <c r="A85" t="s">
        <v>401</v>
      </c>
      <c r="B85" s="107">
        <v>45380</v>
      </c>
      <c r="D85" s="107">
        <v>45380</v>
      </c>
      <c r="E85">
        <v>-10000</v>
      </c>
      <c r="G85" t="s">
        <v>43</v>
      </c>
      <c r="H85">
        <v>1</v>
      </c>
      <c r="I85">
        <v>-10000</v>
      </c>
      <c r="K85">
        <v>0</v>
      </c>
      <c r="N85" t="s">
        <v>199</v>
      </c>
      <c r="O85">
        <v>100</v>
      </c>
      <c r="P85" t="s">
        <v>15</v>
      </c>
      <c r="Q85" t="s">
        <v>199</v>
      </c>
      <c r="S85" t="s">
        <v>204</v>
      </c>
      <c r="W85" t="s">
        <v>205</v>
      </c>
      <c r="X85" t="s">
        <v>205</v>
      </c>
      <c r="Y85" t="s">
        <v>205</v>
      </c>
      <c r="Z85" t="s">
        <v>202</v>
      </c>
      <c r="AA85" t="s">
        <v>202</v>
      </c>
      <c r="AB85" t="s">
        <v>15</v>
      </c>
      <c r="AE85">
        <v>0</v>
      </c>
      <c r="AF85">
        <v>0</v>
      </c>
    </row>
    <row r="86" spans="1:32" x14ac:dyDescent="0.2">
      <c r="A86" t="s">
        <v>402</v>
      </c>
      <c r="B86" s="107">
        <v>45380</v>
      </c>
      <c r="D86" s="107">
        <v>45380</v>
      </c>
      <c r="E86">
        <v>-2000</v>
      </c>
      <c r="G86" t="s">
        <v>43</v>
      </c>
      <c r="H86">
        <v>1</v>
      </c>
      <c r="I86">
        <v>-2000</v>
      </c>
      <c r="K86">
        <v>0</v>
      </c>
      <c r="N86" t="s">
        <v>199</v>
      </c>
      <c r="O86">
        <v>100</v>
      </c>
      <c r="P86" t="s">
        <v>160</v>
      </c>
      <c r="Q86" t="s">
        <v>199</v>
      </c>
      <c r="S86" t="s">
        <v>207</v>
      </c>
      <c r="W86" t="s">
        <v>208</v>
      </c>
      <c r="Y86" t="s">
        <v>208</v>
      </c>
      <c r="Z86" t="s">
        <v>202</v>
      </c>
      <c r="AA86" t="s">
        <v>202</v>
      </c>
      <c r="AB86" t="s">
        <v>18</v>
      </c>
      <c r="AE86">
        <v>0</v>
      </c>
      <c r="AF86">
        <v>0</v>
      </c>
    </row>
    <row r="87" spans="1:32" x14ac:dyDescent="0.2">
      <c r="A87" t="s">
        <v>403</v>
      </c>
      <c r="B87" s="107">
        <v>45380</v>
      </c>
      <c r="D87" s="107">
        <v>45380</v>
      </c>
      <c r="E87">
        <v>-10000</v>
      </c>
      <c r="G87" t="s">
        <v>43</v>
      </c>
      <c r="H87">
        <v>1</v>
      </c>
      <c r="I87">
        <v>-10000</v>
      </c>
      <c r="K87">
        <v>0</v>
      </c>
      <c r="N87" t="s">
        <v>199</v>
      </c>
      <c r="O87">
        <v>100</v>
      </c>
      <c r="P87" t="s">
        <v>23</v>
      </c>
      <c r="Q87" t="s">
        <v>199</v>
      </c>
      <c r="S87" t="s">
        <v>210</v>
      </c>
      <c r="W87" t="s">
        <v>211</v>
      </c>
      <c r="X87" t="s">
        <v>211</v>
      </c>
      <c r="Y87" t="s">
        <v>211</v>
      </c>
      <c r="Z87" t="s">
        <v>202</v>
      </c>
      <c r="AA87" t="s">
        <v>202</v>
      </c>
      <c r="AB87" t="s">
        <v>23</v>
      </c>
      <c r="AE87">
        <v>0</v>
      </c>
      <c r="AF87">
        <v>0</v>
      </c>
    </row>
    <row r="88" spans="1:32" x14ac:dyDescent="0.2">
      <c r="A88" t="s">
        <v>404</v>
      </c>
      <c r="B88" s="107">
        <v>45380</v>
      </c>
      <c r="D88" s="107">
        <v>45380</v>
      </c>
      <c r="E88">
        <v>-124</v>
      </c>
      <c r="G88" t="s">
        <v>43</v>
      </c>
      <c r="H88">
        <v>1</v>
      </c>
      <c r="I88">
        <v>-124</v>
      </c>
      <c r="K88">
        <v>0</v>
      </c>
      <c r="N88" t="s">
        <v>213</v>
      </c>
      <c r="O88">
        <v>100</v>
      </c>
      <c r="P88" t="s">
        <v>214</v>
      </c>
      <c r="Q88" t="s">
        <v>213</v>
      </c>
      <c r="S88" t="s">
        <v>215</v>
      </c>
      <c r="W88" t="s">
        <v>216</v>
      </c>
      <c r="X88" t="s">
        <v>30</v>
      </c>
      <c r="Y88" t="s">
        <v>182</v>
      </c>
      <c r="Z88" t="s">
        <v>182</v>
      </c>
      <c r="AA88" t="s">
        <v>182</v>
      </c>
      <c r="AB88" t="s">
        <v>30</v>
      </c>
      <c r="AE88">
        <v>0</v>
      </c>
      <c r="AF88">
        <v>0</v>
      </c>
    </row>
    <row r="89" spans="1:32" x14ac:dyDescent="0.2">
      <c r="A89" t="s">
        <v>405</v>
      </c>
      <c r="B89" s="107">
        <v>45380</v>
      </c>
      <c r="D89" s="107">
        <v>45380</v>
      </c>
      <c r="E89">
        <v>-500</v>
      </c>
      <c r="G89" t="s">
        <v>43</v>
      </c>
      <c r="H89">
        <v>1</v>
      </c>
      <c r="I89">
        <v>-500</v>
      </c>
      <c r="K89">
        <v>0</v>
      </c>
      <c r="N89" t="s">
        <v>218</v>
      </c>
      <c r="O89">
        <v>100</v>
      </c>
      <c r="P89" t="s">
        <v>219</v>
      </c>
      <c r="Q89" t="s">
        <v>218</v>
      </c>
      <c r="S89" t="s">
        <v>220</v>
      </c>
      <c r="W89" t="s">
        <v>220</v>
      </c>
      <c r="X89" t="s">
        <v>30</v>
      </c>
      <c r="Y89" t="s">
        <v>182</v>
      </c>
      <c r="Z89" t="s">
        <v>182</v>
      </c>
      <c r="AA89" t="s">
        <v>182</v>
      </c>
      <c r="AB89" t="s">
        <v>30</v>
      </c>
      <c r="AE89">
        <v>0</v>
      </c>
      <c r="AF89">
        <v>0</v>
      </c>
    </row>
    <row r="90" spans="1:32" x14ac:dyDescent="0.2">
      <c r="A90" t="s">
        <v>406</v>
      </c>
      <c r="B90" s="107">
        <v>45379</v>
      </c>
      <c r="D90" s="107">
        <v>45379</v>
      </c>
      <c r="E90">
        <v>-611.38</v>
      </c>
      <c r="G90" t="s">
        <v>43</v>
      </c>
      <c r="H90">
        <v>1</v>
      </c>
      <c r="I90">
        <v>-611.38</v>
      </c>
      <c r="K90">
        <v>0</v>
      </c>
      <c r="N90" t="s">
        <v>222</v>
      </c>
      <c r="O90">
        <v>100</v>
      </c>
      <c r="P90" t="s">
        <v>15</v>
      </c>
      <c r="Q90" t="s">
        <v>222</v>
      </c>
      <c r="S90" t="s">
        <v>223</v>
      </c>
      <c r="W90" t="s">
        <v>223</v>
      </c>
      <c r="X90" t="s">
        <v>30</v>
      </c>
      <c r="Y90" t="s">
        <v>182</v>
      </c>
      <c r="Z90" t="s">
        <v>182</v>
      </c>
      <c r="AA90" t="s">
        <v>182</v>
      </c>
      <c r="AB90" t="s">
        <v>30</v>
      </c>
      <c r="AE90">
        <v>0</v>
      </c>
      <c r="AF90">
        <v>0</v>
      </c>
    </row>
    <row r="91" spans="1:32" x14ac:dyDescent="0.2">
      <c r="A91" t="s">
        <v>407</v>
      </c>
      <c r="B91" s="107">
        <v>45377</v>
      </c>
      <c r="D91" s="107">
        <v>45377</v>
      </c>
      <c r="E91">
        <v>-811.37</v>
      </c>
      <c r="G91" t="s">
        <v>43</v>
      </c>
      <c r="H91">
        <v>1</v>
      </c>
      <c r="I91">
        <v>-811.37</v>
      </c>
      <c r="K91">
        <v>0</v>
      </c>
      <c r="N91" t="s">
        <v>225</v>
      </c>
      <c r="O91">
        <v>100</v>
      </c>
      <c r="P91" t="s">
        <v>15</v>
      </c>
      <c r="Q91" t="s">
        <v>225</v>
      </c>
      <c r="S91" t="s">
        <v>226</v>
      </c>
      <c r="W91" t="s">
        <v>226</v>
      </c>
      <c r="X91" t="s">
        <v>30</v>
      </c>
      <c r="Y91" t="s">
        <v>182</v>
      </c>
      <c r="Z91" t="s">
        <v>182</v>
      </c>
      <c r="AA91" t="s">
        <v>182</v>
      </c>
      <c r="AB91" t="s">
        <v>30</v>
      </c>
      <c r="AE91">
        <v>0</v>
      </c>
      <c r="AF91">
        <v>0</v>
      </c>
    </row>
    <row r="92" spans="1:32" x14ac:dyDescent="0.2">
      <c r="A92" t="s">
        <v>408</v>
      </c>
      <c r="B92" s="107">
        <v>45373</v>
      </c>
      <c r="D92" s="107">
        <v>45373</v>
      </c>
      <c r="E92">
        <v>-184.27</v>
      </c>
      <c r="G92" t="s">
        <v>43</v>
      </c>
      <c r="H92">
        <v>1</v>
      </c>
      <c r="I92">
        <v>-184.27</v>
      </c>
      <c r="K92">
        <v>0</v>
      </c>
      <c r="N92" t="s">
        <v>228</v>
      </c>
      <c r="O92">
        <v>100</v>
      </c>
      <c r="P92" t="s">
        <v>15</v>
      </c>
      <c r="Q92" t="s">
        <v>228</v>
      </c>
      <c r="S92" t="s">
        <v>229</v>
      </c>
      <c r="W92" t="s">
        <v>229</v>
      </c>
      <c r="X92" t="s">
        <v>30</v>
      </c>
      <c r="Y92" t="s">
        <v>182</v>
      </c>
      <c r="Z92" t="s">
        <v>182</v>
      </c>
      <c r="AA92" t="s">
        <v>182</v>
      </c>
      <c r="AB92" t="s">
        <v>30</v>
      </c>
      <c r="AE92">
        <v>0</v>
      </c>
      <c r="AF92">
        <v>0</v>
      </c>
    </row>
    <row r="93" spans="1:32" x14ac:dyDescent="0.2">
      <c r="A93" t="s">
        <v>409</v>
      </c>
      <c r="B93" s="107">
        <v>45373</v>
      </c>
      <c r="D93" s="107">
        <v>45373</v>
      </c>
      <c r="E93">
        <v>-52.8</v>
      </c>
      <c r="G93" t="s">
        <v>43</v>
      </c>
      <c r="H93">
        <v>1</v>
      </c>
      <c r="I93">
        <v>-52.8</v>
      </c>
      <c r="K93">
        <v>0</v>
      </c>
      <c r="N93" t="s">
        <v>231</v>
      </c>
      <c r="O93">
        <v>100</v>
      </c>
      <c r="P93" t="s">
        <v>219</v>
      </c>
      <c r="Q93" t="s">
        <v>231</v>
      </c>
      <c r="S93" t="s">
        <v>232</v>
      </c>
      <c r="W93" t="s">
        <v>233</v>
      </c>
      <c r="X93" t="s">
        <v>30</v>
      </c>
      <c r="Y93" t="s">
        <v>182</v>
      </c>
      <c r="Z93" t="s">
        <v>182</v>
      </c>
      <c r="AA93" t="s">
        <v>182</v>
      </c>
      <c r="AB93" t="s">
        <v>30</v>
      </c>
      <c r="AE93">
        <v>0</v>
      </c>
      <c r="AF93">
        <v>0</v>
      </c>
    </row>
    <row r="94" spans="1:32" x14ac:dyDescent="0.2">
      <c r="A94" t="s">
        <v>410</v>
      </c>
      <c r="B94" s="107">
        <v>45373</v>
      </c>
      <c r="D94" s="107">
        <v>45373</v>
      </c>
      <c r="E94">
        <v>-1000</v>
      </c>
      <c r="G94" t="s">
        <v>43</v>
      </c>
      <c r="H94">
        <v>1</v>
      </c>
      <c r="I94">
        <v>-1000</v>
      </c>
      <c r="K94">
        <v>0</v>
      </c>
      <c r="N94" t="s">
        <v>235</v>
      </c>
      <c r="O94">
        <v>100</v>
      </c>
      <c r="P94" t="s">
        <v>236</v>
      </c>
      <c r="Q94" t="s">
        <v>235</v>
      </c>
      <c r="S94" t="s">
        <v>237</v>
      </c>
      <c r="W94" t="s">
        <v>237</v>
      </c>
      <c r="X94" t="s">
        <v>30</v>
      </c>
      <c r="Y94" t="s">
        <v>182</v>
      </c>
      <c r="Z94" t="s">
        <v>182</v>
      </c>
      <c r="AA94" t="s">
        <v>182</v>
      </c>
      <c r="AB94" t="s">
        <v>30</v>
      </c>
      <c r="AE94">
        <v>0</v>
      </c>
      <c r="AF94">
        <v>0</v>
      </c>
    </row>
    <row r="95" spans="1:32" x14ac:dyDescent="0.2">
      <c r="A95" t="s">
        <v>411</v>
      </c>
      <c r="B95" s="107">
        <v>45371</v>
      </c>
      <c r="D95" s="107">
        <v>45371</v>
      </c>
      <c r="E95">
        <v>-622.63</v>
      </c>
      <c r="G95" t="s">
        <v>43</v>
      </c>
      <c r="H95">
        <v>1</v>
      </c>
      <c r="I95">
        <v>-622.63</v>
      </c>
      <c r="K95">
        <v>0</v>
      </c>
      <c r="N95" t="s">
        <v>239</v>
      </c>
      <c r="O95">
        <v>100</v>
      </c>
      <c r="Q95" t="s">
        <v>239</v>
      </c>
      <c r="S95" t="s">
        <v>240</v>
      </c>
      <c r="W95" t="s">
        <v>240</v>
      </c>
      <c r="X95" t="s">
        <v>30</v>
      </c>
      <c r="Y95" t="s">
        <v>182</v>
      </c>
      <c r="Z95" t="s">
        <v>182</v>
      </c>
      <c r="AA95" t="s">
        <v>182</v>
      </c>
      <c r="AB95" t="s">
        <v>30</v>
      </c>
      <c r="AE95">
        <v>0</v>
      </c>
      <c r="AF95">
        <v>0</v>
      </c>
    </row>
    <row r="96" spans="1:32" x14ac:dyDescent="0.2">
      <c r="A96" t="s">
        <v>412</v>
      </c>
      <c r="B96" s="107">
        <v>45371</v>
      </c>
      <c r="D96" s="107">
        <v>45371</v>
      </c>
      <c r="E96">
        <v>-6980.61</v>
      </c>
      <c r="G96" t="s">
        <v>43</v>
      </c>
      <c r="H96">
        <v>1</v>
      </c>
      <c r="I96">
        <v>-6980.61</v>
      </c>
      <c r="K96">
        <v>0</v>
      </c>
      <c r="N96" t="s">
        <v>242</v>
      </c>
      <c r="O96">
        <v>100</v>
      </c>
      <c r="P96" t="s">
        <v>160</v>
      </c>
      <c r="Q96" t="s">
        <v>242</v>
      </c>
      <c r="S96" t="s">
        <v>243</v>
      </c>
      <c r="W96" t="s">
        <v>244</v>
      </c>
      <c r="X96" t="s">
        <v>245</v>
      </c>
      <c r="Y96" t="s">
        <v>246</v>
      </c>
      <c r="Z96" t="s">
        <v>246</v>
      </c>
      <c r="AA96" t="s">
        <v>246</v>
      </c>
      <c r="AB96" t="s">
        <v>27</v>
      </c>
      <c r="AE96">
        <v>0</v>
      </c>
      <c r="AF96">
        <v>0</v>
      </c>
    </row>
    <row r="97" spans="1:32" x14ac:dyDescent="0.2">
      <c r="A97" t="s">
        <v>413</v>
      </c>
      <c r="B97" s="107">
        <v>45371</v>
      </c>
      <c r="D97" s="107">
        <v>45371</v>
      </c>
      <c r="E97">
        <v>-553.51</v>
      </c>
      <c r="G97" t="s">
        <v>43</v>
      </c>
      <c r="H97">
        <v>1</v>
      </c>
      <c r="I97">
        <v>-553.51</v>
      </c>
      <c r="K97">
        <v>0</v>
      </c>
      <c r="N97" t="s">
        <v>242</v>
      </c>
      <c r="O97">
        <v>100</v>
      </c>
      <c r="P97" t="s">
        <v>160</v>
      </c>
      <c r="Q97" t="s">
        <v>242</v>
      </c>
      <c r="S97" t="s">
        <v>248</v>
      </c>
      <c r="W97" t="s">
        <v>168</v>
      </c>
      <c r="X97" t="s">
        <v>169</v>
      </c>
      <c r="Y97" t="s">
        <v>170</v>
      </c>
      <c r="Z97" t="s">
        <v>164</v>
      </c>
      <c r="AA97" t="s">
        <v>164</v>
      </c>
      <c r="AB97" t="s">
        <v>22</v>
      </c>
      <c r="AE97">
        <v>0</v>
      </c>
      <c r="AF97">
        <v>0</v>
      </c>
    </row>
    <row r="98" spans="1:32" x14ac:dyDescent="0.2">
      <c r="A98" t="s">
        <v>414</v>
      </c>
      <c r="B98" s="107">
        <v>45370</v>
      </c>
      <c r="D98" s="107">
        <v>45370</v>
      </c>
      <c r="E98">
        <v>-572.77</v>
      </c>
      <c r="G98" t="s">
        <v>43</v>
      </c>
      <c r="H98">
        <v>1</v>
      </c>
      <c r="I98">
        <v>-572.77</v>
      </c>
      <c r="K98">
        <v>0</v>
      </c>
      <c r="N98" t="s">
        <v>242</v>
      </c>
      <c r="O98">
        <v>100</v>
      </c>
      <c r="P98" t="s">
        <v>160</v>
      </c>
      <c r="Q98" t="s">
        <v>242</v>
      </c>
      <c r="S98" t="s">
        <v>250</v>
      </c>
      <c r="W98" t="s">
        <v>251</v>
      </c>
      <c r="X98" t="s">
        <v>245</v>
      </c>
      <c r="Y98" t="s">
        <v>246</v>
      </c>
      <c r="Z98" t="s">
        <v>246</v>
      </c>
      <c r="AA98" t="s">
        <v>246</v>
      </c>
      <c r="AB98" t="s">
        <v>27</v>
      </c>
      <c r="AE98">
        <v>0</v>
      </c>
      <c r="AF98">
        <v>0</v>
      </c>
    </row>
    <row r="99" spans="1:32" x14ac:dyDescent="0.2">
      <c r="A99" t="s">
        <v>415</v>
      </c>
      <c r="B99" s="107">
        <v>45370</v>
      </c>
      <c r="D99" s="107">
        <v>45370</v>
      </c>
      <c r="E99">
        <v>-2904.3</v>
      </c>
      <c r="G99" t="s">
        <v>43</v>
      </c>
      <c r="H99">
        <v>1</v>
      </c>
      <c r="I99">
        <v>-2904.3</v>
      </c>
      <c r="K99">
        <v>0</v>
      </c>
      <c r="N99" t="s">
        <v>242</v>
      </c>
      <c r="O99">
        <v>100</v>
      </c>
      <c r="P99" t="s">
        <v>160</v>
      </c>
      <c r="Q99" t="s">
        <v>242</v>
      </c>
      <c r="S99" t="s">
        <v>253</v>
      </c>
      <c r="W99" t="s">
        <v>254</v>
      </c>
      <c r="X99" t="s">
        <v>245</v>
      </c>
      <c r="Y99" t="s">
        <v>246</v>
      </c>
      <c r="Z99" t="s">
        <v>246</v>
      </c>
      <c r="AA99" t="s">
        <v>246</v>
      </c>
      <c r="AB99" t="s">
        <v>27</v>
      </c>
      <c r="AE99">
        <v>0</v>
      </c>
      <c r="AF99">
        <v>0</v>
      </c>
    </row>
    <row r="100" spans="1:32" x14ac:dyDescent="0.2">
      <c r="A100" t="s">
        <v>416</v>
      </c>
      <c r="B100" s="107">
        <v>45368</v>
      </c>
      <c r="D100" s="107">
        <v>45368</v>
      </c>
      <c r="E100">
        <v>-36</v>
      </c>
      <c r="G100" t="s">
        <v>43</v>
      </c>
      <c r="H100">
        <v>1</v>
      </c>
      <c r="I100">
        <v>-36</v>
      </c>
      <c r="K100">
        <v>0</v>
      </c>
      <c r="N100" t="s">
        <v>259</v>
      </c>
      <c r="O100">
        <v>100</v>
      </c>
      <c r="P100" t="s">
        <v>236</v>
      </c>
      <c r="Q100" t="s">
        <v>259</v>
      </c>
      <c r="S100" t="s">
        <v>260</v>
      </c>
      <c r="W100" t="s">
        <v>261</v>
      </c>
      <c r="X100" t="s">
        <v>30</v>
      </c>
      <c r="Y100" t="s">
        <v>182</v>
      </c>
      <c r="Z100" t="s">
        <v>182</v>
      </c>
      <c r="AA100" t="s">
        <v>182</v>
      </c>
      <c r="AB100" t="s">
        <v>30</v>
      </c>
      <c r="AE100">
        <v>0</v>
      </c>
      <c r="AF100">
        <v>0</v>
      </c>
    </row>
    <row r="101" spans="1:32" x14ac:dyDescent="0.2">
      <c r="A101" t="s">
        <v>417</v>
      </c>
      <c r="B101" s="107">
        <v>45368</v>
      </c>
      <c r="D101" s="107">
        <v>45368</v>
      </c>
      <c r="E101">
        <v>-259</v>
      </c>
      <c r="G101" t="s">
        <v>43</v>
      </c>
      <c r="H101">
        <v>1</v>
      </c>
      <c r="I101">
        <v>-259</v>
      </c>
      <c r="K101">
        <v>0</v>
      </c>
      <c r="N101" t="s">
        <v>263</v>
      </c>
      <c r="O101">
        <v>100</v>
      </c>
      <c r="P101" t="s">
        <v>15</v>
      </c>
      <c r="Q101" t="s">
        <v>263</v>
      </c>
      <c r="S101" t="s">
        <v>264</v>
      </c>
      <c r="W101" t="s">
        <v>265</v>
      </c>
      <c r="X101" t="s">
        <v>30</v>
      </c>
      <c r="Y101" t="s">
        <v>182</v>
      </c>
      <c r="Z101" t="s">
        <v>182</v>
      </c>
      <c r="AA101" t="s">
        <v>182</v>
      </c>
      <c r="AB101" t="s">
        <v>30</v>
      </c>
      <c r="AE101">
        <v>0</v>
      </c>
      <c r="AF101">
        <v>0</v>
      </c>
    </row>
    <row r="102" spans="1:32" x14ac:dyDescent="0.2">
      <c r="A102" t="s">
        <v>418</v>
      </c>
      <c r="B102" s="107">
        <v>45367</v>
      </c>
      <c r="D102" s="107">
        <v>45367</v>
      </c>
      <c r="E102">
        <v>-750</v>
      </c>
      <c r="G102" t="s">
        <v>43</v>
      </c>
      <c r="H102">
        <v>1</v>
      </c>
      <c r="I102">
        <v>-750</v>
      </c>
      <c r="K102">
        <v>0</v>
      </c>
      <c r="N102" t="s">
        <v>267</v>
      </c>
      <c r="O102">
        <v>100</v>
      </c>
      <c r="P102" t="s">
        <v>268</v>
      </c>
      <c r="Q102" t="s">
        <v>267</v>
      </c>
      <c r="S102" t="s">
        <v>269</v>
      </c>
      <c r="V102" t="s">
        <v>174</v>
      </c>
      <c r="W102" t="s">
        <v>270</v>
      </c>
      <c r="X102" t="s">
        <v>115</v>
      </c>
      <c r="Y102" t="s">
        <v>175</v>
      </c>
      <c r="Z102" t="s">
        <v>176</v>
      </c>
      <c r="AA102" t="s">
        <v>176</v>
      </c>
      <c r="AB102" t="s">
        <v>25</v>
      </c>
      <c r="AE102">
        <v>0</v>
      </c>
      <c r="AF102">
        <v>0</v>
      </c>
    </row>
    <row r="103" spans="1:32" x14ac:dyDescent="0.2">
      <c r="A103" t="s">
        <v>419</v>
      </c>
      <c r="B103" s="107">
        <v>45366</v>
      </c>
      <c r="D103" s="107">
        <v>45366</v>
      </c>
      <c r="E103">
        <v>-450</v>
      </c>
      <c r="G103" t="s">
        <v>43</v>
      </c>
      <c r="H103">
        <v>1</v>
      </c>
      <c r="I103">
        <v>-450</v>
      </c>
      <c r="K103">
        <v>0</v>
      </c>
      <c r="N103" t="s">
        <v>272</v>
      </c>
      <c r="O103">
        <v>100</v>
      </c>
      <c r="P103" t="s">
        <v>268</v>
      </c>
      <c r="Q103" t="s">
        <v>272</v>
      </c>
      <c r="S103" t="s">
        <v>273</v>
      </c>
      <c r="W103" t="s">
        <v>274</v>
      </c>
      <c r="X103" t="s">
        <v>30</v>
      </c>
      <c r="Y103" t="s">
        <v>182</v>
      </c>
      <c r="Z103" t="s">
        <v>182</v>
      </c>
      <c r="AA103" t="s">
        <v>182</v>
      </c>
      <c r="AB103" t="s">
        <v>30</v>
      </c>
      <c r="AE103">
        <v>0</v>
      </c>
      <c r="AF103">
        <v>0</v>
      </c>
    </row>
    <row r="104" spans="1:32" x14ac:dyDescent="0.2">
      <c r="A104" t="s">
        <v>420</v>
      </c>
      <c r="B104" s="107">
        <v>45366</v>
      </c>
      <c r="D104" s="107">
        <v>45366</v>
      </c>
      <c r="E104">
        <v>-75</v>
      </c>
      <c r="G104" t="s">
        <v>43</v>
      </c>
      <c r="H104">
        <v>1</v>
      </c>
      <c r="I104">
        <v>-75</v>
      </c>
      <c r="K104">
        <v>0</v>
      </c>
      <c r="N104" t="s">
        <v>276</v>
      </c>
      <c r="O104">
        <v>100</v>
      </c>
      <c r="P104" t="s">
        <v>236</v>
      </c>
      <c r="Q104" t="s">
        <v>276</v>
      </c>
      <c r="S104" t="s">
        <v>277</v>
      </c>
      <c r="W104" t="s">
        <v>277</v>
      </c>
      <c r="X104" t="s">
        <v>30</v>
      </c>
      <c r="Y104" t="s">
        <v>182</v>
      </c>
      <c r="Z104" t="s">
        <v>182</v>
      </c>
      <c r="AA104" t="s">
        <v>182</v>
      </c>
      <c r="AB104" t="s">
        <v>30</v>
      </c>
      <c r="AE104">
        <v>0</v>
      </c>
      <c r="AF104">
        <v>0</v>
      </c>
    </row>
    <row r="105" spans="1:32" x14ac:dyDescent="0.2">
      <c r="A105" t="s">
        <v>421</v>
      </c>
      <c r="B105" s="107">
        <v>45365</v>
      </c>
      <c r="D105" s="107">
        <v>45365</v>
      </c>
      <c r="E105">
        <v>-700</v>
      </c>
      <c r="G105" t="s">
        <v>43</v>
      </c>
      <c r="H105">
        <v>1</v>
      </c>
      <c r="I105">
        <v>-700</v>
      </c>
      <c r="K105">
        <v>0</v>
      </c>
      <c r="N105" t="s">
        <v>279</v>
      </c>
      <c r="O105">
        <v>100</v>
      </c>
      <c r="P105" t="s">
        <v>268</v>
      </c>
      <c r="Q105" t="s">
        <v>279</v>
      </c>
      <c r="S105" t="s">
        <v>280</v>
      </c>
      <c r="W105" t="s">
        <v>280</v>
      </c>
      <c r="X105" t="s">
        <v>30</v>
      </c>
      <c r="Y105" t="s">
        <v>182</v>
      </c>
      <c r="Z105" t="s">
        <v>182</v>
      </c>
      <c r="AA105" t="s">
        <v>182</v>
      </c>
      <c r="AB105" t="s">
        <v>30</v>
      </c>
      <c r="AE105">
        <v>0</v>
      </c>
      <c r="AF105">
        <v>0</v>
      </c>
    </row>
    <row r="106" spans="1:32" x14ac:dyDescent="0.2">
      <c r="A106" t="s">
        <v>422</v>
      </c>
      <c r="B106" s="107">
        <v>45364</v>
      </c>
      <c r="D106" s="107">
        <v>45364</v>
      </c>
      <c r="E106">
        <v>-335.61</v>
      </c>
      <c r="G106" t="s">
        <v>43</v>
      </c>
      <c r="H106">
        <v>1</v>
      </c>
      <c r="I106">
        <v>-335.61</v>
      </c>
      <c r="K106">
        <v>0</v>
      </c>
      <c r="N106" t="s">
        <v>282</v>
      </c>
      <c r="O106">
        <v>100</v>
      </c>
      <c r="P106" t="s">
        <v>160</v>
      </c>
      <c r="Q106" t="s">
        <v>282</v>
      </c>
      <c r="S106" t="s">
        <v>283</v>
      </c>
      <c r="W106" t="s">
        <v>284</v>
      </c>
      <c r="X106" t="s">
        <v>191</v>
      </c>
      <c r="Y106" t="s">
        <v>192</v>
      </c>
      <c r="Z106" t="s">
        <v>193</v>
      </c>
      <c r="AA106" t="s">
        <v>193</v>
      </c>
      <c r="AB106" t="s">
        <v>19</v>
      </c>
      <c r="AE106">
        <v>0</v>
      </c>
      <c r="AF106">
        <v>0</v>
      </c>
    </row>
    <row r="107" spans="1:32" x14ac:dyDescent="0.2">
      <c r="A107" t="s">
        <v>423</v>
      </c>
      <c r="B107" s="107">
        <v>45364</v>
      </c>
      <c r="D107" s="107">
        <v>45364</v>
      </c>
      <c r="E107">
        <v>-13.82</v>
      </c>
      <c r="G107" t="s">
        <v>43</v>
      </c>
      <c r="H107">
        <v>1</v>
      </c>
      <c r="I107">
        <v>-13.82</v>
      </c>
      <c r="K107">
        <v>0</v>
      </c>
      <c r="N107" t="s">
        <v>286</v>
      </c>
      <c r="O107">
        <v>100</v>
      </c>
      <c r="Q107" t="s">
        <v>286</v>
      </c>
      <c r="S107" t="s">
        <v>424</v>
      </c>
      <c r="W107" t="s">
        <v>288</v>
      </c>
      <c r="X107" t="s">
        <v>30</v>
      </c>
      <c r="Y107" t="s">
        <v>182</v>
      </c>
      <c r="Z107" t="s">
        <v>182</v>
      </c>
      <c r="AA107" t="s">
        <v>182</v>
      </c>
      <c r="AB107" t="s">
        <v>30</v>
      </c>
      <c r="AE107">
        <v>0</v>
      </c>
      <c r="AF107">
        <v>0</v>
      </c>
    </row>
    <row r="108" spans="1:32" x14ac:dyDescent="0.2">
      <c r="A108" t="s">
        <v>425</v>
      </c>
      <c r="B108" s="107">
        <v>45364</v>
      </c>
      <c r="D108" s="107">
        <v>45364</v>
      </c>
      <c r="E108">
        <v>-3000</v>
      </c>
      <c r="G108" t="s">
        <v>43</v>
      </c>
      <c r="H108">
        <v>1</v>
      </c>
      <c r="I108">
        <v>-3000</v>
      </c>
      <c r="K108">
        <v>0</v>
      </c>
      <c r="N108" t="s">
        <v>199</v>
      </c>
      <c r="O108">
        <v>100</v>
      </c>
      <c r="P108" t="s">
        <v>15</v>
      </c>
      <c r="Q108" t="s">
        <v>199</v>
      </c>
      <c r="S108" t="s">
        <v>426</v>
      </c>
      <c r="W108" t="s">
        <v>291</v>
      </c>
      <c r="X108" t="s">
        <v>245</v>
      </c>
      <c r="Y108" t="s">
        <v>246</v>
      </c>
      <c r="Z108" t="s">
        <v>246</v>
      </c>
      <c r="AA108" t="s">
        <v>246</v>
      </c>
      <c r="AB108" t="s">
        <v>26</v>
      </c>
      <c r="AE108">
        <v>0</v>
      </c>
      <c r="AF108">
        <v>0</v>
      </c>
    </row>
    <row r="109" spans="1:32" x14ac:dyDescent="0.2">
      <c r="A109" t="s">
        <v>427</v>
      </c>
      <c r="B109" s="107">
        <v>45364</v>
      </c>
      <c r="D109" s="107">
        <v>45364</v>
      </c>
      <c r="E109">
        <v>-550</v>
      </c>
      <c r="G109" t="s">
        <v>43</v>
      </c>
      <c r="H109">
        <v>1</v>
      </c>
      <c r="I109">
        <v>-550</v>
      </c>
      <c r="K109">
        <v>0</v>
      </c>
      <c r="N109" t="s">
        <v>293</v>
      </c>
      <c r="O109">
        <v>100</v>
      </c>
      <c r="P109" t="s">
        <v>236</v>
      </c>
      <c r="Q109" t="s">
        <v>293</v>
      </c>
      <c r="S109" t="s">
        <v>294</v>
      </c>
      <c r="W109" t="s">
        <v>294</v>
      </c>
      <c r="X109" t="s">
        <v>295</v>
      </c>
      <c r="Y109" t="s">
        <v>182</v>
      </c>
      <c r="Z109" t="s">
        <v>182</v>
      </c>
      <c r="AA109" t="s">
        <v>182</v>
      </c>
      <c r="AB109" t="s">
        <v>30</v>
      </c>
      <c r="AE109">
        <v>0</v>
      </c>
      <c r="AF109">
        <v>0</v>
      </c>
    </row>
    <row r="110" spans="1:32" x14ac:dyDescent="0.2">
      <c r="A110" t="s">
        <v>428</v>
      </c>
      <c r="B110" s="107">
        <v>45363</v>
      </c>
      <c r="D110" s="107">
        <v>45363</v>
      </c>
      <c r="E110">
        <v>-250</v>
      </c>
      <c r="G110" t="s">
        <v>43</v>
      </c>
      <c r="H110">
        <v>1</v>
      </c>
      <c r="I110">
        <v>-250</v>
      </c>
      <c r="K110">
        <v>0</v>
      </c>
      <c r="N110" t="s">
        <v>272</v>
      </c>
      <c r="O110">
        <v>100</v>
      </c>
      <c r="P110" t="s">
        <v>268</v>
      </c>
      <c r="Q110" t="s">
        <v>272</v>
      </c>
      <c r="S110" t="s">
        <v>274</v>
      </c>
      <c r="W110" t="s">
        <v>274</v>
      </c>
      <c r="X110" t="s">
        <v>30</v>
      </c>
      <c r="Y110" t="s">
        <v>182</v>
      </c>
      <c r="Z110" t="s">
        <v>182</v>
      </c>
      <c r="AA110" t="s">
        <v>182</v>
      </c>
      <c r="AB110" t="s">
        <v>30</v>
      </c>
      <c r="AE110">
        <v>0</v>
      </c>
      <c r="AF110">
        <v>0</v>
      </c>
    </row>
    <row r="111" spans="1:32" x14ac:dyDescent="0.2">
      <c r="A111" t="s">
        <v>429</v>
      </c>
      <c r="B111" s="107">
        <v>45363</v>
      </c>
      <c r="D111" s="107">
        <v>45363</v>
      </c>
      <c r="E111">
        <v>-379.63</v>
      </c>
      <c r="G111" t="s">
        <v>43</v>
      </c>
      <c r="H111">
        <v>1</v>
      </c>
      <c r="I111">
        <v>-379.63</v>
      </c>
      <c r="K111">
        <v>0</v>
      </c>
      <c r="N111" t="s">
        <v>298</v>
      </c>
      <c r="O111">
        <v>100</v>
      </c>
      <c r="P111" t="s">
        <v>15</v>
      </c>
      <c r="Q111" t="s">
        <v>298</v>
      </c>
      <c r="S111" t="s">
        <v>299</v>
      </c>
      <c r="W111" t="s">
        <v>299</v>
      </c>
      <c r="X111" t="s">
        <v>30</v>
      </c>
      <c r="Y111" t="s">
        <v>182</v>
      </c>
      <c r="Z111" t="s">
        <v>182</v>
      </c>
      <c r="AA111" t="s">
        <v>182</v>
      </c>
      <c r="AB111" t="s">
        <v>30</v>
      </c>
      <c r="AE111">
        <v>0</v>
      </c>
      <c r="AF111">
        <v>0</v>
      </c>
    </row>
    <row r="112" spans="1:32" x14ac:dyDescent="0.2">
      <c r="A112" t="s">
        <v>430</v>
      </c>
      <c r="B112" s="107">
        <v>45362</v>
      </c>
      <c r="D112" s="107">
        <v>45362</v>
      </c>
      <c r="E112">
        <v>-700</v>
      </c>
      <c r="G112" t="s">
        <v>43</v>
      </c>
      <c r="H112">
        <v>1</v>
      </c>
      <c r="I112">
        <v>-700</v>
      </c>
      <c r="K112">
        <v>0</v>
      </c>
      <c r="N112" t="s">
        <v>301</v>
      </c>
      <c r="O112">
        <v>100</v>
      </c>
      <c r="P112" t="s">
        <v>160</v>
      </c>
      <c r="Q112" t="s">
        <v>301</v>
      </c>
      <c r="S112" t="s">
        <v>302</v>
      </c>
      <c r="W112" t="s">
        <v>190</v>
      </c>
      <c r="X112" t="s">
        <v>191</v>
      </c>
      <c r="Y112" t="s">
        <v>192</v>
      </c>
      <c r="Z112" t="s">
        <v>193</v>
      </c>
      <c r="AA112" t="s">
        <v>193</v>
      </c>
      <c r="AB112" t="s">
        <v>19</v>
      </c>
      <c r="AE112">
        <v>0</v>
      </c>
      <c r="AF112">
        <v>0</v>
      </c>
    </row>
    <row r="113" spans="1:32" x14ac:dyDescent="0.2">
      <c r="A113" t="s">
        <v>431</v>
      </c>
      <c r="B113" s="107">
        <v>45359</v>
      </c>
      <c r="D113" s="107">
        <v>45359</v>
      </c>
      <c r="E113">
        <v>-850</v>
      </c>
      <c r="G113" t="s">
        <v>43</v>
      </c>
      <c r="H113">
        <v>1</v>
      </c>
      <c r="I113">
        <v>-850</v>
      </c>
      <c r="K113">
        <v>0</v>
      </c>
      <c r="N113" t="s">
        <v>304</v>
      </c>
      <c r="O113">
        <v>100</v>
      </c>
      <c r="P113" t="s">
        <v>268</v>
      </c>
      <c r="Q113" t="s">
        <v>304</v>
      </c>
      <c r="S113" t="s">
        <v>305</v>
      </c>
      <c r="W113" t="s">
        <v>305</v>
      </c>
      <c r="X113" t="s">
        <v>30</v>
      </c>
      <c r="Y113" t="s">
        <v>182</v>
      </c>
      <c r="Z113" t="s">
        <v>182</v>
      </c>
      <c r="AA113" t="s">
        <v>182</v>
      </c>
      <c r="AB113" t="s">
        <v>30</v>
      </c>
      <c r="AE113">
        <v>0</v>
      </c>
      <c r="AF113">
        <v>0</v>
      </c>
    </row>
    <row r="114" spans="1:32" x14ac:dyDescent="0.2">
      <c r="A114" t="s">
        <v>432</v>
      </c>
      <c r="B114" s="107">
        <v>45359</v>
      </c>
      <c r="D114" s="107">
        <v>45359</v>
      </c>
      <c r="E114">
        <v>-404.99</v>
      </c>
      <c r="G114" t="s">
        <v>43</v>
      </c>
      <c r="H114">
        <v>1</v>
      </c>
      <c r="I114">
        <v>-404.99</v>
      </c>
      <c r="K114">
        <v>0</v>
      </c>
      <c r="N114" t="s">
        <v>307</v>
      </c>
      <c r="O114">
        <v>100</v>
      </c>
      <c r="P114" t="s">
        <v>160</v>
      </c>
      <c r="Q114" t="s">
        <v>307</v>
      </c>
      <c r="S114" t="s">
        <v>308</v>
      </c>
      <c r="W114" t="s">
        <v>309</v>
      </c>
      <c r="X114" t="s">
        <v>191</v>
      </c>
      <c r="Y114" t="s">
        <v>192</v>
      </c>
      <c r="Z114" t="s">
        <v>193</v>
      </c>
      <c r="AA114" t="s">
        <v>193</v>
      </c>
      <c r="AB114" t="s">
        <v>19</v>
      </c>
      <c r="AE114">
        <v>0</v>
      </c>
      <c r="AF114">
        <v>0</v>
      </c>
    </row>
    <row r="115" spans="1:32" x14ac:dyDescent="0.2">
      <c r="A115" t="s">
        <v>433</v>
      </c>
      <c r="B115" s="107">
        <v>45357</v>
      </c>
      <c r="D115" s="107">
        <v>45357</v>
      </c>
      <c r="E115">
        <v>-85</v>
      </c>
      <c r="G115" t="s">
        <v>43</v>
      </c>
      <c r="H115">
        <v>1</v>
      </c>
      <c r="I115">
        <v>-85</v>
      </c>
      <c r="K115">
        <v>0</v>
      </c>
      <c r="N115" t="s">
        <v>311</v>
      </c>
      <c r="O115">
        <v>100</v>
      </c>
      <c r="P115" t="s">
        <v>15</v>
      </c>
      <c r="Q115" t="s">
        <v>311</v>
      </c>
      <c r="S115" t="s">
        <v>312</v>
      </c>
      <c r="W115" t="s">
        <v>312</v>
      </c>
      <c r="X115" t="s">
        <v>30</v>
      </c>
      <c r="Y115" t="s">
        <v>182</v>
      </c>
      <c r="Z115" t="s">
        <v>182</v>
      </c>
      <c r="AA115" t="s">
        <v>182</v>
      </c>
      <c r="AB115" t="s">
        <v>30</v>
      </c>
      <c r="AE115">
        <v>0</v>
      </c>
      <c r="AF115">
        <v>0</v>
      </c>
    </row>
    <row r="116" spans="1:32" x14ac:dyDescent="0.2">
      <c r="A116" t="s">
        <v>434</v>
      </c>
      <c r="B116" s="107">
        <v>45356</v>
      </c>
      <c r="D116" s="107">
        <v>45356</v>
      </c>
      <c r="E116">
        <v>-6671.35</v>
      </c>
      <c r="G116" t="s">
        <v>43</v>
      </c>
      <c r="H116">
        <v>1</v>
      </c>
      <c r="I116">
        <v>-6671.35</v>
      </c>
      <c r="K116">
        <v>0</v>
      </c>
      <c r="N116" t="s">
        <v>314</v>
      </c>
      <c r="O116">
        <v>100</v>
      </c>
      <c r="P116" t="s">
        <v>236</v>
      </c>
      <c r="Q116" t="s">
        <v>314</v>
      </c>
      <c r="S116" t="s">
        <v>315</v>
      </c>
      <c r="W116" t="s">
        <v>315</v>
      </c>
      <c r="X116" t="s">
        <v>30</v>
      </c>
      <c r="Y116" t="s">
        <v>182</v>
      </c>
      <c r="Z116" t="s">
        <v>182</v>
      </c>
      <c r="AA116" t="s">
        <v>182</v>
      </c>
      <c r="AB116" t="s">
        <v>30</v>
      </c>
      <c r="AE116">
        <v>0</v>
      </c>
      <c r="AF116">
        <v>0</v>
      </c>
    </row>
    <row r="117" spans="1:32" x14ac:dyDescent="0.2">
      <c r="A117" t="s">
        <v>435</v>
      </c>
      <c r="B117" s="107">
        <v>45356</v>
      </c>
      <c r="D117" s="107">
        <v>45356</v>
      </c>
      <c r="E117">
        <v>-110</v>
      </c>
      <c r="G117" t="s">
        <v>43</v>
      </c>
      <c r="H117">
        <v>1</v>
      </c>
      <c r="I117">
        <v>-110</v>
      </c>
      <c r="K117">
        <v>0</v>
      </c>
      <c r="N117" t="s">
        <v>317</v>
      </c>
      <c r="O117">
        <v>100</v>
      </c>
      <c r="P117" t="s">
        <v>236</v>
      </c>
      <c r="Q117" t="s">
        <v>317</v>
      </c>
      <c r="S117" t="s">
        <v>318</v>
      </c>
      <c r="W117" t="s">
        <v>318</v>
      </c>
      <c r="X117" t="s">
        <v>30</v>
      </c>
      <c r="Y117" t="s">
        <v>182</v>
      </c>
      <c r="Z117" t="s">
        <v>182</v>
      </c>
      <c r="AA117" t="s">
        <v>182</v>
      </c>
      <c r="AB117" t="s">
        <v>30</v>
      </c>
      <c r="AE117">
        <v>0</v>
      </c>
      <c r="AF117">
        <v>0</v>
      </c>
    </row>
    <row r="118" spans="1:32" x14ac:dyDescent="0.2">
      <c r="A118" t="s">
        <v>436</v>
      </c>
      <c r="B118" s="107">
        <v>45355</v>
      </c>
      <c r="D118" s="107">
        <v>45355</v>
      </c>
      <c r="E118">
        <v>-52.8</v>
      </c>
      <c r="G118" t="s">
        <v>43</v>
      </c>
      <c r="H118">
        <v>1</v>
      </c>
      <c r="I118">
        <v>-52.8</v>
      </c>
      <c r="K118">
        <v>0</v>
      </c>
      <c r="N118" t="s">
        <v>231</v>
      </c>
      <c r="O118">
        <v>100</v>
      </c>
      <c r="P118" t="s">
        <v>219</v>
      </c>
      <c r="Q118" t="s">
        <v>231</v>
      </c>
      <c r="S118" t="s">
        <v>320</v>
      </c>
      <c r="W118" t="s">
        <v>233</v>
      </c>
      <c r="X118" t="s">
        <v>30</v>
      </c>
      <c r="Y118" t="s">
        <v>182</v>
      </c>
      <c r="Z118" t="s">
        <v>182</v>
      </c>
      <c r="AA118" t="s">
        <v>182</v>
      </c>
      <c r="AB118" t="s">
        <v>30</v>
      </c>
      <c r="AE118">
        <v>0</v>
      </c>
      <c r="AF118">
        <v>0</v>
      </c>
    </row>
    <row r="119" spans="1:32" x14ac:dyDescent="0.2">
      <c r="A119" t="s">
        <v>437</v>
      </c>
      <c r="B119" s="107">
        <v>45355</v>
      </c>
      <c r="D119" s="107">
        <v>45355</v>
      </c>
      <c r="E119">
        <v>-6500</v>
      </c>
      <c r="G119" t="s">
        <v>43</v>
      </c>
      <c r="H119">
        <v>1</v>
      </c>
      <c r="I119">
        <v>-6500</v>
      </c>
      <c r="K119">
        <v>0</v>
      </c>
      <c r="N119" t="s">
        <v>322</v>
      </c>
      <c r="O119">
        <v>100</v>
      </c>
      <c r="P119" t="s">
        <v>236</v>
      </c>
      <c r="Q119" t="s">
        <v>322</v>
      </c>
      <c r="S119" t="s">
        <v>323</v>
      </c>
      <c r="W119" t="s">
        <v>323</v>
      </c>
      <c r="X119" t="s">
        <v>324</v>
      </c>
      <c r="Y119" t="s">
        <v>325</v>
      </c>
      <c r="Z119" t="s">
        <v>325</v>
      </c>
      <c r="AA119" t="s">
        <v>325</v>
      </c>
      <c r="AB119" t="s">
        <v>27</v>
      </c>
      <c r="AE119">
        <v>0</v>
      </c>
      <c r="AF119">
        <v>0</v>
      </c>
    </row>
    <row r="120" spans="1:32" x14ac:dyDescent="0.2">
      <c r="A120" t="s">
        <v>438</v>
      </c>
      <c r="B120" s="107">
        <v>45355</v>
      </c>
      <c r="D120" s="107">
        <v>45355</v>
      </c>
      <c r="E120">
        <v>-10000</v>
      </c>
      <c r="G120" t="s">
        <v>43</v>
      </c>
      <c r="H120">
        <v>1</v>
      </c>
      <c r="I120">
        <v>-10000</v>
      </c>
      <c r="K120">
        <v>0</v>
      </c>
      <c r="N120" t="s">
        <v>327</v>
      </c>
      <c r="O120">
        <v>100</v>
      </c>
      <c r="P120" t="s">
        <v>236</v>
      </c>
      <c r="Q120" t="s">
        <v>327</v>
      </c>
      <c r="S120" t="s">
        <v>323</v>
      </c>
      <c r="W120" t="s">
        <v>323</v>
      </c>
      <c r="X120" t="s">
        <v>324</v>
      </c>
      <c r="Y120" t="s">
        <v>325</v>
      </c>
      <c r="Z120" t="s">
        <v>325</v>
      </c>
      <c r="AA120" t="s">
        <v>325</v>
      </c>
      <c r="AB120" t="s">
        <v>27</v>
      </c>
      <c r="AE120">
        <v>0</v>
      </c>
      <c r="AF120">
        <v>0</v>
      </c>
    </row>
    <row r="121" spans="1:32" x14ac:dyDescent="0.2">
      <c r="A121" t="s">
        <v>439</v>
      </c>
      <c r="B121" s="107">
        <v>45355</v>
      </c>
      <c r="D121" s="107">
        <v>45355</v>
      </c>
      <c r="E121">
        <v>-10000</v>
      </c>
      <c r="G121" t="s">
        <v>43</v>
      </c>
      <c r="H121">
        <v>1</v>
      </c>
      <c r="I121">
        <v>-10000</v>
      </c>
      <c r="K121">
        <v>0</v>
      </c>
      <c r="N121" t="s">
        <v>329</v>
      </c>
      <c r="O121">
        <v>100</v>
      </c>
      <c r="P121" t="s">
        <v>179</v>
      </c>
      <c r="Q121" t="s">
        <v>329</v>
      </c>
      <c r="S121" t="s">
        <v>323</v>
      </c>
      <c r="W121" t="s">
        <v>323</v>
      </c>
      <c r="X121" t="s">
        <v>324</v>
      </c>
      <c r="Y121" t="s">
        <v>325</v>
      </c>
      <c r="Z121" t="s">
        <v>325</v>
      </c>
      <c r="AA121" t="s">
        <v>325</v>
      </c>
      <c r="AB121" t="s">
        <v>27</v>
      </c>
      <c r="AE121">
        <v>0</v>
      </c>
      <c r="AF121">
        <v>0</v>
      </c>
    </row>
    <row r="122" spans="1:32" x14ac:dyDescent="0.2">
      <c r="A122" t="s">
        <v>440</v>
      </c>
      <c r="B122" s="107">
        <v>45355</v>
      </c>
      <c r="D122" s="107">
        <v>45355</v>
      </c>
      <c r="E122">
        <v>-3500</v>
      </c>
      <c r="G122" t="s">
        <v>43</v>
      </c>
      <c r="H122">
        <v>1</v>
      </c>
      <c r="I122">
        <v>-3500</v>
      </c>
      <c r="K122">
        <v>0</v>
      </c>
      <c r="N122" t="s">
        <v>331</v>
      </c>
      <c r="O122">
        <v>100</v>
      </c>
      <c r="P122" t="s">
        <v>219</v>
      </c>
      <c r="Q122" t="s">
        <v>331</v>
      </c>
      <c r="S122" t="s">
        <v>332</v>
      </c>
      <c r="W122" t="s">
        <v>333</v>
      </c>
      <c r="X122" t="s">
        <v>324</v>
      </c>
      <c r="Y122" t="s">
        <v>325</v>
      </c>
      <c r="Z122" t="s">
        <v>325</v>
      </c>
      <c r="AA122" t="s">
        <v>325</v>
      </c>
      <c r="AB122" t="s">
        <v>27</v>
      </c>
      <c r="AE122">
        <v>0</v>
      </c>
      <c r="AF122">
        <v>0</v>
      </c>
    </row>
    <row r="123" spans="1:32" x14ac:dyDescent="0.2">
      <c r="A123" t="s">
        <v>441</v>
      </c>
      <c r="B123" s="107">
        <v>45355</v>
      </c>
      <c r="D123" s="107">
        <v>45355</v>
      </c>
      <c r="E123">
        <v>-17500</v>
      </c>
      <c r="G123" t="s">
        <v>43</v>
      </c>
      <c r="H123">
        <v>1</v>
      </c>
      <c r="I123">
        <v>-17500</v>
      </c>
      <c r="K123">
        <v>0</v>
      </c>
      <c r="N123" t="s">
        <v>335</v>
      </c>
      <c r="O123">
        <v>100</v>
      </c>
      <c r="P123" t="s">
        <v>236</v>
      </c>
      <c r="Q123" t="s">
        <v>335</v>
      </c>
      <c r="S123" t="s">
        <v>323</v>
      </c>
      <c r="W123" t="s">
        <v>323</v>
      </c>
      <c r="X123" t="s">
        <v>324</v>
      </c>
      <c r="Y123" t="s">
        <v>325</v>
      </c>
      <c r="Z123" t="s">
        <v>325</v>
      </c>
      <c r="AA123" t="s">
        <v>325</v>
      </c>
      <c r="AB123" t="s">
        <v>27</v>
      </c>
      <c r="AE123">
        <v>0</v>
      </c>
      <c r="AF123">
        <v>0</v>
      </c>
    </row>
    <row r="124" spans="1:32" x14ac:dyDescent="0.2">
      <c r="A124" t="s">
        <v>442</v>
      </c>
      <c r="B124" s="107">
        <v>45355</v>
      </c>
      <c r="D124" s="107">
        <v>45355</v>
      </c>
      <c r="E124">
        <v>-13313.44</v>
      </c>
      <c r="G124" t="s">
        <v>43</v>
      </c>
      <c r="H124">
        <v>1</v>
      </c>
      <c r="I124">
        <v>-13313.44</v>
      </c>
      <c r="K124">
        <v>0</v>
      </c>
      <c r="N124" t="s">
        <v>337</v>
      </c>
      <c r="O124">
        <v>100</v>
      </c>
      <c r="P124" t="s">
        <v>15</v>
      </c>
      <c r="Q124" t="s">
        <v>337</v>
      </c>
      <c r="S124" t="s">
        <v>323</v>
      </c>
      <c r="W124" t="s">
        <v>323</v>
      </c>
      <c r="X124" t="s">
        <v>324</v>
      </c>
      <c r="Y124" t="s">
        <v>325</v>
      </c>
      <c r="Z124" t="s">
        <v>325</v>
      </c>
      <c r="AA124" t="s">
        <v>325</v>
      </c>
      <c r="AB124" t="s">
        <v>27</v>
      </c>
      <c r="AE124">
        <v>0</v>
      </c>
      <c r="AF124">
        <v>0</v>
      </c>
    </row>
    <row r="125" spans="1:32" x14ac:dyDescent="0.2">
      <c r="A125" t="s">
        <v>443</v>
      </c>
      <c r="B125" s="107">
        <v>45355</v>
      </c>
      <c r="D125" s="107">
        <v>45355</v>
      </c>
      <c r="E125">
        <v>-3000</v>
      </c>
      <c r="G125" t="s">
        <v>43</v>
      </c>
      <c r="H125">
        <v>1</v>
      </c>
      <c r="I125">
        <v>-3000</v>
      </c>
      <c r="K125">
        <v>0</v>
      </c>
      <c r="N125" t="s">
        <v>339</v>
      </c>
      <c r="O125">
        <v>100</v>
      </c>
      <c r="P125" t="s">
        <v>340</v>
      </c>
      <c r="Q125" t="s">
        <v>339</v>
      </c>
      <c r="S125" t="s">
        <v>323</v>
      </c>
      <c r="W125" t="s">
        <v>323</v>
      </c>
      <c r="X125" t="s">
        <v>324</v>
      </c>
      <c r="Y125" t="s">
        <v>325</v>
      </c>
      <c r="Z125" t="s">
        <v>325</v>
      </c>
      <c r="AA125" t="s">
        <v>325</v>
      </c>
      <c r="AB125" t="s">
        <v>27</v>
      </c>
      <c r="AE125">
        <v>0</v>
      </c>
      <c r="AF125">
        <v>0</v>
      </c>
    </row>
    <row r="126" spans="1:32" x14ac:dyDescent="0.2">
      <c r="A126" t="s">
        <v>444</v>
      </c>
      <c r="B126" s="107">
        <v>45355</v>
      </c>
      <c r="D126" s="107">
        <v>45355</v>
      </c>
      <c r="E126">
        <v>-13313.44</v>
      </c>
      <c r="G126" t="s">
        <v>43</v>
      </c>
      <c r="H126">
        <v>1</v>
      </c>
      <c r="I126">
        <v>-13313.44</v>
      </c>
      <c r="K126">
        <v>0</v>
      </c>
      <c r="N126" t="s">
        <v>342</v>
      </c>
      <c r="O126">
        <v>100</v>
      </c>
      <c r="P126" t="s">
        <v>15</v>
      </c>
      <c r="Q126" t="s">
        <v>342</v>
      </c>
      <c r="S126" t="s">
        <v>323</v>
      </c>
      <c r="W126" t="s">
        <v>323</v>
      </c>
      <c r="X126" t="s">
        <v>324</v>
      </c>
      <c r="Y126" t="s">
        <v>325</v>
      </c>
      <c r="Z126" t="s">
        <v>325</v>
      </c>
      <c r="AA126" t="s">
        <v>325</v>
      </c>
      <c r="AB126" t="s">
        <v>27</v>
      </c>
      <c r="AE126">
        <v>0</v>
      </c>
      <c r="AF126">
        <v>0</v>
      </c>
    </row>
    <row r="127" spans="1:32" x14ac:dyDescent="0.2">
      <c r="A127" t="s">
        <v>445</v>
      </c>
      <c r="B127" s="107">
        <v>45355</v>
      </c>
      <c r="D127" s="107">
        <v>45355</v>
      </c>
      <c r="E127">
        <v>-6000</v>
      </c>
      <c r="G127" t="s">
        <v>43</v>
      </c>
      <c r="H127">
        <v>1</v>
      </c>
      <c r="I127">
        <v>-6000</v>
      </c>
      <c r="K127">
        <v>0</v>
      </c>
      <c r="N127" t="s">
        <v>344</v>
      </c>
      <c r="O127">
        <v>100</v>
      </c>
      <c r="P127" t="s">
        <v>179</v>
      </c>
      <c r="Q127" t="s">
        <v>344</v>
      </c>
      <c r="S127" t="s">
        <v>323</v>
      </c>
      <c r="W127" t="s">
        <v>323</v>
      </c>
      <c r="X127" t="s">
        <v>324</v>
      </c>
      <c r="Y127" t="s">
        <v>325</v>
      </c>
      <c r="Z127" t="s">
        <v>325</v>
      </c>
      <c r="AA127" t="s">
        <v>325</v>
      </c>
      <c r="AB127" t="s">
        <v>27</v>
      </c>
      <c r="AE127">
        <v>0</v>
      </c>
      <c r="AF127">
        <v>0</v>
      </c>
    </row>
    <row r="128" spans="1:32" x14ac:dyDescent="0.2">
      <c r="A128" t="s">
        <v>446</v>
      </c>
      <c r="B128" s="107">
        <v>45355</v>
      </c>
      <c r="D128" s="107">
        <v>45355</v>
      </c>
      <c r="E128">
        <v>-4500</v>
      </c>
      <c r="G128" t="s">
        <v>43</v>
      </c>
      <c r="H128">
        <v>1</v>
      </c>
      <c r="I128">
        <v>-4500</v>
      </c>
      <c r="K128">
        <v>0</v>
      </c>
      <c r="N128" t="s">
        <v>346</v>
      </c>
      <c r="O128">
        <v>100</v>
      </c>
      <c r="P128" t="s">
        <v>236</v>
      </c>
      <c r="Q128" t="s">
        <v>346</v>
      </c>
      <c r="S128" t="s">
        <v>323</v>
      </c>
      <c r="W128" t="s">
        <v>323</v>
      </c>
      <c r="X128" t="s">
        <v>324</v>
      </c>
      <c r="Y128" t="s">
        <v>325</v>
      </c>
      <c r="Z128" t="s">
        <v>325</v>
      </c>
      <c r="AA128" t="s">
        <v>325</v>
      </c>
      <c r="AB128" t="s">
        <v>27</v>
      </c>
      <c r="AE128">
        <v>0</v>
      </c>
      <c r="AF128">
        <v>0</v>
      </c>
    </row>
    <row r="129" spans="1:32" x14ac:dyDescent="0.2">
      <c r="A129" t="s">
        <v>447</v>
      </c>
      <c r="B129" s="107">
        <v>45355</v>
      </c>
      <c r="D129" s="107">
        <v>45355</v>
      </c>
      <c r="E129">
        <v>-6000</v>
      </c>
      <c r="G129" t="s">
        <v>43</v>
      </c>
      <c r="H129">
        <v>1</v>
      </c>
      <c r="I129">
        <v>-6000</v>
      </c>
      <c r="K129">
        <v>0</v>
      </c>
      <c r="N129" t="s">
        <v>348</v>
      </c>
      <c r="O129">
        <v>100</v>
      </c>
      <c r="P129" t="s">
        <v>15</v>
      </c>
      <c r="Q129" t="s">
        <v>348</v>
      </c>
      <c r="S129" t="s">
        <v>323</v>
      </c>
      <c r="W129" t="s">
        <v>323</v>
      </c>
      <c r="X129" t="s">
        <v>324</v>
      </c>
      <c r="Y129" t="s">
        <v>325</v>
      </c>
      <c r="Z129" t="s">
        <v>325</v>
      </c>
      <c r="AA129" t="s">
        <v>325</v>
      </c>
      <c r="AB129" t="s">
        <v>27</v>
      </c>
      <c r="AE129">
        <v>0</v>
      </c>
      <c r="AF129">
        <v>0</v>
      </c>
    </row>
    <row r="130" spans="1:32" x14ac:dyDescent="0.2">
      <c r="A130" t="s">
        <v>448</v>
      </c>
      <c r="B130" s="107">
        <v>45355</v>
      </c>
      <c r="D130" s="107">
        <v>45355</v>
      </c>
      <c r="E130">
        <v>-13313.44</v>
      </c>
      <c r="G130" t="s">
        <v>43</v>
      </c>
      <c r="H130">
        <v>1</v>
      </c>
      <c r="I130">
        <v>-13313.44</v>
      </c>
      <c r="K130">
        <v>0</v>
      </c>
      <c r="N130" t="s">
        <v>350</v>
      </c>
      <c r="O130">
        <v>100</v>
      </c>
      <c r="P130" t="s">
        <v>219</v>
      </c>
      <c r="Q130" t="s">
        <v>350</v>
      </c>
      <c r="S130" t="s">
        <v>323</v>
      </c>
      <c r="W130" t="s">
        <v>323</v>
      </c>
      <c r="X130" t="s">
        <v>324</v>
      </c>
      <c r="Y130" t="s">
        <v>325</v>
      </c>
      <c r="Z130" t="s">
        <v>325</v>
      </c>
      <c r="AA130" t="s">
        <v>325</v>
      </c>
      <c r="AB130" t="s">
        <v>27</v>
      </c>
      <c r="AE130">
        <v>0</v>
      </c>
      <c r="AF130">
        <v>0</v>
      </c>
    </row>
    <row r="131" spans="1:32" x14ac:dyDescent="0.2">
      <c r="A131" t="s">
        <v>449</v>
      </c>
      <c r="B131" s="107">
        <v>45355</v>
      </c>
      <c r="D131" s="107">
        <v>45355</v>
      </c>
      <c r="E131">
        <v>-8500</v>
      </c>
      <c r="G131" t="s">
        <v>43</v>
      </c>
      <c r="H131">
        <v>1</v>
      </c>
      <c r="I131">
        <v>-8500</v>
      </c>
      <c r="K131">
        <v>0</v>
      </c>
      <c r="N131" t="s">
        <v>352</v>
      </c>
      <c r="O131">
        <v>100</v>
      </c>
      <c r="P131" t="s">
        <v>236</v>
      </c>
      <c r="Q131" t="s">
        <v>352</v>
      </c>
      <c r="S131" t="s">
        <v>323</v>
      </c>
      <c r="W131" t="s">
        <v>323</v>
      </c>
      <c r="X131" t="s">
        <v>324</v>
      </c>
      <c r="Y131" t="s">
        <v>325</v>
      </c>
      <c r="Z131" t="s">
        <v>325</v>
      </c>
      <c r="AA131" t="s">
        <v>325</v>
      </c>
      <c r="AB131" t="s">
        <v>27</v>
      </c>
      <c r="AE131">
        <v>0</v>
      </c>
      <c r="AF131">
        <v>0</v>
      </c>
    </row>
    <row r="132" spans="1:32" x14ac:dyDescent="0.2">
      <c r="A132" t="s">
        <v>450</v>
      </c>
      <c r="B132" s="107">
        <v>45355</v>
      </c>
      <c r="D132" s="107">
        <v>45355</v>
      </c>
      <c r="E132">
        <v>-10000</v>
      </c>
      <c r="G132" t="s">
        <v>43</v>
      </c>
      <c r="H132">
        <v>1</v>
      </c>
      <c r="I132">
        <v>-10000</v>
      </c>
      <c r="K132">
        <v>0</v>
      </c>
      <c r="N132" t="s">
        <v>354</v>
      </c>
      <c r="O132">
        <v>100</v>
      </c>
      <c r="P132" t="s">
        <v>214</v>
      </c>
      <c r="Q132" t="s">
        <v>354</v>
      </c>
      <c r="S132" t="s">
        <v>323</v>
      </c>
      <c r="W132" t="s">
        <v>323</v>
      </c>
      <c r="X132" t="s">
        <v>324</v>
      </c>
      <c r="Y132" t="s">
        <v>325</v>
      </c>
      <c r="Z132" t="s">
        <v>325</v>
      </c>
      <c r="AA132" t="s">
        <v>325</v>
      </c>
      <c r="AB132" t="s">
        <v>27</v>
      </c>
      <c r="AE132">
        <v>0</v>
      </c>
      <c r="AF132">
        <v>0</v>
      </c>
    </row>
    <row r="133" spans="1:32" x14ac:dyDescent="0.2">
      <c r="A133" t="s">
        <v>451</v>
      </c>
      <c r="B133" s="107">
        <v>45355</v>
      </c>
      <c r="D133" s="107">
        <v>45355</v>
      </c>
      <c r="E133">
        <v>-5500</v>
      </c>
      <c r="G133" t="s">
        <v>43</v>
      </c>
      <c r="H133">
        <v>1</v>
      </c>
      <c r="I133">
        <v>-5500</v>
      </c>
      <c r="K133">
        <v>0</v>
      </c>
      <c r="N133" t="s">
        <v>356</v>
      </c>
      <c r="O133">
        <v>100</v>
      </c>
      <c r="P133" t="s">
        <v>236</v>
      </c>
      <c r="Q133" t="s">
        <v>356</v>
      </c>
      <c r="S133" t="s">
        <v>323</v>
      </c>
      <c r="W133" t="s">
        <v>323</v>
      </c>
      <c r="X133" t="s">
        <v>324</v>
      </c>
      <c r="Y133" t="s">
        <v>325</v>
      </c>
      <c r="Z133" t="s">
        <v>325</v>
      </c>
      <c r="AA133" t="s">
        <v>325</v>
      </c>
      <c r="AB133" t="s">
        <v>27</v>
      </c>
      <c r="AE133">
        <v>0</v>
      </c>
      <c r="AF133">
        <v>0</v>
      </c>
    </row>
    <row r="134" spans="1:32" x14ac:dyDescent="0.2">
      <c r="A134" t="s">
        <v>452</v>
      </c>
      <c r="B134" s="107">
        <v>45355</v>
      </c>
      <c r="D134" s="107">
        <v>45355</v>
      </c>
      <c r="E134">
        <v>-3500</v>
      </c>
      <c r="G134" t="s">
        <v>43</v>
      </c>
      <c r="H134">
        <v>1</v>
      </c>
      <c r="I134">
        <v>-3500</v>
      </c>
      <c r="K134">
        <v>0</v>
      </c>
      <c r="N134" t="s">
        <v>358</v>
      </c>
      <c r="O134">
        <v>100</v>
      </c>
      <c r="P134" t="s">
        <v>23</v>
      </c>
      <c r="Q134" t="s">
        <v>358</v>
      </c>
      <c r="S134" t="s">
        <v>323</v>
      </c>
      <c r="W134" t="s">
        <v>323</v>
      </c>
      <c r="X134" t="s">
        <v>324</v>
      </c>
      <c r="Y134" t="s">
        <v>325</v>
      </c>
      <c r="Z134" t="s">
        <v>325</v>
      </c>
      <c r="AA134" t="s">
        <v>325</v>
      </c>
      <c r="AB134" t="s">
        <v>27</v>
      </c>
      <c r="AE134">
        <v>0</v>
      </c>
      <c r="AF134">
        <v>0</v>
      </c>
    </row>
    <row r="135" spans="1:32" x14ac:dyDescent="0.2">
      <c r="A135" t="s">
        <v>453</v>
      </c>
      <c r="B135" s="107">
        <v>45355</v>
      </c>
      <c r="D135" s="107">
        <v>45355</v>
      </c>
      <c r="E135">
        <v>-10000</v>
      </c>
      <c r="G135" t="s">
        <v>43</v>
      </c>
      <c r="H135">
        <v>1</v>
      </c>
      <c r="I135">
        <v>-10000</v>
      </c>
      <c r="K135">
        <v>0</v>
      </c>
      <c r="N135" t="s">
        <v>360</v>
      </c>
      <c r="O135">
        <v>100</v>
      </c>
      <c r="P135" t="s">
        <v>15</v>
      </c>
      <c r="Q135" t="s">
        <v>360</v>
      </c>
      <c r="S135" t="s">
        <v>323</v>
      </c>
      <c r="W135" t="s">
        <v>323</v>
      </c>
      <c r="X135" t="s">
        <v>324</v>
      </c>
      <c r="Y135" t="s">
        <v>325</v>
      </c>
      <c r="Z135" t="s">
        <v>325</v>
      </c>
      <c r="AA135" t="s">
        <v>325</v>
      </c>
      <c r="AB135" t="s">
        <v>27</v>
      </c>
      <c r="AE135">
        <v>0</v>
      </c>
      <c r="AF135">
        <v>0</v>
      </c>
    </row>
    <row r="136" spans="1:32" x14ac:dyDescent="0.2">
      <c r="A136" t="s">
        <v>454</v>
      </c>
      <c r="B136" s="107">
        <v>45355</v>
      </c>
      <c r="D136" s="107">
        <v>45355</v>
      </c>
      <c r="E136">
        <v>-16000</v>
      </c>
      <c r="G136" t="s">
        <v>43</v>
      </c>
      <c r="H136">
        <v>1</v>
      </c>
      <c r="I136">
        <v>-16000</v>
      </c>
      <c r="K136">
        <v>0</v>
      </c>
      <c r="N136" t="s">
        <v>362</v>
      </c>
      <c r="O136">
        <v>100</v>
      </c>
      <c r="P136" t="s">
        <v>236</v>
      </c>
      <c r="Q136" t="s">
        <v>362</v>
      </c>
      <c r="S136" t="s">
        <v>323</v>
      </c>
      <c r="W136" t="s">
        <v>323</v>
      </c>
      <c r="X136" t="s">
        <v>324</v>
      </c>
      <c r="Y136" t="s">
        <v>325</v>
      </c>
      <c r="Z136" t="s">
        <v>325</v>
      </c>
      <c r="AA136" t="s">
        <v>325</v>
      </c>
      <c r="AB136" t="s">
        <v>27</v>
      </c>
      <c r="AE136">
        <v>0</v>
      </c>
      <c r="AF136">
        <v>0</v>
      </c>
    </row>
    <row r="137" spans="1:32" x14ac:dyDescent="0.2">
      <c r="A137" t="s">
        <v>455</v>
      </c>
      <c r="B137" s="107">
        <v>45355</v>
      </c>
      <c r="D137" s="107">
        <v>45355</v>
      </c>
      <c r="E137">
        <v>-13000</v>
      </c>
      <c r="G137" t="s">
        <v>43</v>
      </c>
      <c r="H137">
        <v>1</v>
      </c>
      <c r="I137">
        <v>-13000</v>
      </c>
      <c r="K137">
        <v>0</v>
      </c>
      <c r="N137" t="s">
        <v>364</v>
      </c>
      <c r="O137">
        <v>100</v>
      </c>
      <c r="P137" t="s">
        <v>23</v>
      </c>
      <c r="Q137" t="s">
        <v>364</v>
      </c>
      <c r="S137" t="s">
        <v>323</v>
      </c>
      <c r="W137" t="s">
        <v>323</v>
      </c>
      <c r="X137" t="s">
        <v>324</v>
      </c>
      <c r="Y137" t="s">
        <v>325</v>
      </c>
      <c r="Z137" t="s">
        <v>325</v>
      </c>
      <c r="AA137" t="s">
        <v>325</v>
      </c>
      <c r="AB137" t="s">
        <v>27</v>
      </c>
      <c r="AE137">
        <v>0</v>
      </c>
      <c r="AF137">
        <v>0</v>
      </c>
    </row>
    <row r="138" spans="1:32" x14ac:dyDescent="0.2">
      <c r="A138" t="s">
        <v>456</v>
      </c>
      <c r="B138" s="107">
        <v>45355</v>
      </c>
      <c r="D138" s="107">
        <v>45355</v>
      </c>
      <c r="E138">
        <v>-4500</v>
      </c>
      <c r="G138" t="s">
        <v>43</v>
      </c>
      <c r="H138">
        <v>1</v>
      </c>
      <c r="I138">
        <v>-4500</v>
      </c>
      <c r="K138">
        <v>0</v>
      </c>
      <c r="N138" t="s">
        <v>366</v>
      </c>
      <c r="O138">
        <v>100</v>
      </c>
      <c r="P138" t="s">
        <v>236</v>
      </c>
      <c r="Q138" t="s">
        <v>366</v>
      </c>
      <c r="S138" t="s">
        <v>323</v>
      </c>
      <c r="W138" t="s">
        <v>323</v>
      </c>
      <c r="X138" t="s">
        <v>324</v>
      </c>
      <c r="Y138" t="s">
        <v>325</v>
      </c>
      <c r="Z138" t="s">
        <v>325</v>
      </c>
      <c r="AA138" t="s">
        <v>325</v>
      </c>
      <c r="AB138" t="s">
        <v>27</v>
      </c>
      <c r="AE138">
        <v>0</v>
      </c>
      <c r="AF138">
        <v>0</v>
      </c>
    </row>
    <row r="139" spans="1:32" x14ac:dyDescent="0.2">
      <c r="A139" t="s">
        <v>457</v>
      </c>
      <c r="B139" s="107">
        <v>45355</v>
      </c>
      <c r="D139" s="107">
        <v>45355</v>
      </c>
      <c r="E139">
        <v>-4000</v>
      </c>
      <c r="G139" t="s">
        <v>43</v>
      </c>
      <c r="H139">
        <v>1</v>
      </c>
      <c r="I139">
        <v>-4000</v>
      </c>
      <c r="K139">
        <v>0</v>
      </c>
      <c r="N139" t="s">
        <v>368</v>
      </c>
      <c r="O139">
        <v>100</v>
      </c>
      <c r="P139" t="s">
        <v>23</v>
      </c>
      <c r="Q139" t="s">
        <v>368</v>
      </c>
      <c r="S139" t="s">
        <v>323</v>
      </c>
      <c r="W139" t="s">
        <v>323</v>
      </c>
      <c r="X139" t="s">
        <v>324</v>
      </c>
      <c r="Y139" t="s">
        <v>325</v>
      </c>
      <c r="Z139" t="s">
        <v>325</v>
      </c>
      <c r="AA139" t="s">
        <v>325</v>
      </c>
      <c r="AB139" t="s">
        <v>27</v>
      </c>
      <c r="AE139">
        <v>0</v>
      </c>
      <c r="AF139">
        <v>0</v>
      </c>
    </row>
    <row r="140" spans="1:32" x14ac:dyDescent="0.2">
      <c r="A140" t="s">
        <v>458</v>
      </c>
      <c r="B140" s="107">
        <v>45355</v>
      </c>
      <c r="D140" s="107">
        <v>45355</v>
      </c>
      <c r="E140">
        <v>-3500</v>
      </c>
      <c r="G140" t="s">
        <v>43</v>
      </c>
      <c r="H140">
        <v>1</v>
      </c>
      <c r="I140">
        <v>-3500</v>
      </c>
      <c r="K140">
        <v>0</v>
      </c>
      <c r="N140" t="s">
        <v>370</v>
      </c>
      <c r="O140">
        <v>100</v>
      </c>
      <c r="P140" t="s">
        <v>15</v>
      </c>
      <c r="Q140" t="s">
        <v>370</v>
      </c>
      <c r="S140" t="s">
        <v>323</v>
      </c>
      <c r="W140" t="s">
        <v>323</v>
      </c>
      <c r="X140" t="s">
        <v>324</v>
      </c>
      <c r="Y140" t="s">
        <v>325</v>
      </c>
      <c r="Z140" t="s">
        <v>325</v>
      </c>
      <c r="AA140" t="s">
        <v>325</v>
      </c>
      <c r="AB140" t="s">
        <v>27</v>
      </c>
      <c r="AE140">
        <v>0</v>
      </c>
      <c r="AF140">
        <v>0</v>
      </c>
    </row>
    <row r="141" spans="1:32" x14ac:dyDescent="0.2">
      <c r="A141" t="s">
        <v>459</v>
      </c>
      <c r="B141" s="107">
        <v>45355</v>
      </c>
      <c r="D141" s="107">
        <v>45355</v>
      </c>
      <c r="E141">
        <v>-1600</v>
      </c>
      <c r="G141" t="s">
        <v>43</v>
      </c>
      <c r="H141">
        <v>1</v>
      </c>
      <c r="I141">
        <v>-1600</v>
      </c>
      <c r="K141">
        <v>0</v>
      </c>
      <c r="N141" t="s">
        <v>372</v>
      </c>
      <c r="O141">
        <v>100</v>
      </c>
      <c r="P141" t="s">
        <v>236</v>
      </c>
      <c r="Q141" t="s">
        <v>372</v>
      </c>
      <c r="S141" t="s">
        <v>323</v>
      </c>
      <c r="W141" t="s">
        <v>323</v>
      </c>
      <c r="X141" t="s">
        <v>324</v>
      </c>
      <c r="Y141" t="s">
        <v>325</v>
      </c>
      <c r="Z141" t="s">
        <v>325</v>
      </c>
      <c r="AA141" t="s">
        <v>325</v>
      </c>
      <c r="AB141" t="s">
        <v>27</v>
      </c>
      <c r="AE141">
        <v>0</v>
      </c>
      <c r="AF141">
        <v>0</v>
      </c>
    </row>
    <row r="142" spans="1:32" x14ac:dyDescent="0.2">
      <c r="A142" t="s">
        <v>460</v>
      </c>
      <c r="B142" s="107">
        <v>45355</v>
      </c>
      <c r="D142" s="107">
        <v>45355</v>
      </c>
      <c r="E142">
        <v>-21276.6</v>
      </c>
      <c r="G142" t="s">
        <v>43</v>
      </c>
      <c r="H142">
        <v>1</v>
      </c>
      <c r="I142">
        <v>-21276.6</v>
      </c>
      <c r="K142">
        <v>0</v>
      </c>
      <c r="N142" t="s">
        <v>374</v>
      </c>
      <c r="O142">
        <v>100</v>
      </c>
      <c r="P142" t="s">
        <v>179</v>
      </c>
      <c r="Q142" t="s">
        <v>374</v>
      </c>
      <c r="S142" t="s">
        <v>323</v>
      </c>
      <c r="W142" t="s">
        <v>323</v>
      </c>
      <c r="X142" t="s">
        <v>324</v>
      </c>
      <c r="Y142" t="s">
        <v>325</v>
      </c>
      <c r="Z142" t="s">
        <v>325</v>
      </c>
      <c r="AA142" t="s">
        <v>325</v>
      </c>
      <c r="AB142" t="s">
        <v>27</v>
      </c>
      <c r="AE142">
        <v>0</v>
      </c>
      <c r="AF142">
        <v>0</v>
      </c>
    </row>
    <row r="143" spans="1:32" x14ac:dyDescent="0.2">
      <c r="A143" t="s">
        <v>461</v>
      </c>
      <c r="B143" s="107">
        <v>45355</v>
      </c>
      <c r="D143" s="107">
        <v>45355</v>
      </c>
      <c r="E143">
        <v>-8500</v>
      </c>
      <c r="G143" t="s">
        <v>43</v>
      </c>
      <c r="H143">
        <v>1</v>
      </c>
      <c r="I143">
        <v>-8500</v>
      </c>
      <c r="K143">
        <v>0</v>
      </c>
      <c r="N143" t="s">
        <v>376</v>
      </c>
      <c r="O143">
        <v>100</v>
      </c>
      <c r="P143" t="s">
        <v>236</v>
      </c>
      <c r="Q143" t="s">
        <v>376</v>
      </c>
      <c r="S143" t="s">
        <v>323</v>
      </c>
      <c r="W143" t="s">
        <v>323</v>
      </c>
      <c r="X143" t="s">
        <v>324</v>
      </c>
      <c r="Y143" t="s">
        <v>325</v>
      </c>
      <c r="Z143" t="s">
        <v>325</v>
      </c>
      <c r="AA143" t="s">
        <v>325</v>
      </c>
      <c r="AB143" t="s">
        <v>27</v>
      </c>
      <c r="AE143">
        <v>0</v>
      </c>
      <c r="AF143">
        <v>0</v>
      </c>
    </row>
    <row r="144" spans="1:32" x14ac:dyDescent="0.2">
      <c r="A144" t="s">
        <v>462</v>
      </c>
      <c r="B144" s="107">
        <v>45355</v>
      </c>
      <c r="D144" s="107">
        <v>45355</v>
      </c>
      <c r="E144">
        <v>-5500</v>
      </c>
      <c r="G144" t="s">
        <v>43</v>
      </c>
      <c r="H144">
        <v>1</v>
      </c>
      <c r="I144">
        <v>-5500</v>
      </c>
      <c r="K144">
        <v>0</v>
      </c>
      <c r="N144" t="s">
        <v>378</v>
      </c>
      <c r="O144">
        <v>100</v>
      </c>
      <c r="P144" t="s">
        <v>236</v>
      </c>
      <c r="Q144" t="s">
        <v>378</v>
      </c>
      <c r="S144" t="s">
        <v>323</v>
      </c>
      <c r="W144" t="s">
        <v>323</v>
      </c>
      <c r="X144" t="s">
        <v>324</v>
      </c>
      <c r="Y144" t="s">
        <v>325</v>
      </c>
      <c r="Z144" t="s">
        <v>325</v>
      </c>
      <c r="AA144" t="s">
        <v>325</v>
      </c>
      <c r="AB144" t="s">
        <v>27</v>
      </c>
      <c r="AE144">
        <v>0</v>
      </c>
      <c r="AF144">
        <v>0</v>
      </c>
    </row>
    <row r="145" spans="1:32" x14ac:dyDescent="0.2">
      <c r="A145" t="s">
        <v>463</v>
      </c>
      <c r="B145" s="107">
        <v>45355</v>
      </c>
      <c r="D145" s="107">
        <v>45355</v>
      </c>
      <c r="E145">
        <v>-1600</v>
      </c>
      <c r="G145" t="s">
        <v>43</v>
      </c>
      <c r="H145">
        <v>1</v>
      </c>
      <c r="I145">
        <v>-1600</v>
      </c>
      <c r="K145">
        <v>0</v>
      </c>
      <c r="N145" t="s">
        <v>199</v>
      </c>
      <c r="O145">
        <v>100</v>
      </c>
      <c r="P145" t="s">
        <v>179</v>
      </c>
      <c r="Q145" t="s">
        <v>199</v>
      </c>
      <c r="S145" t="s">
        <v>380</v>
      </c>
      <c r="W145" t="s">
        <v>323</v>
      </c>
      <c r="X145" t="s">
        <v>324</v>
      </c>
      <c r="Y145" t="s">
        <v>325</v>
      </c>
      <c r="Z145" t="s">
        <v>325</v>
      </c>
      <c r="AA145" t="s">
        <v>325</v>
      </c>
      <c r="AB145" t="s">
        <v>27</v>
      </c>
      <c r="AE145">
        <v>0</v>
      </c>
      <c r="AF145">
        <v>0</v>
      </c>
    </row>
    <row r="146" spans="1:32" x14ac:dyDescent="0.2">
      <c r="A146" t="s">
        <v>464</v>
      </c>
      <c r="B146" s="107">
        <v>45355</v>
      </c>
      <c r="D146" s="107">
        <v>45355</v>
      </c>
      <c r="E146">
        <v>-6000</v>
      </c>
      <c r="G146" t="s">
        <v>43</v>
      </c>
      <c r="H146">
        <v>1</v>
      </c>
      <c r="I146">
        <v>-6000</v>
      </c>
      <c r="K146">
        <v>0</v>
      </c>
      <c r="N146" t="s">
        <v>199</v>
      </c>
      <c r="O146">
        <v>100</v>
      </c>
      <c r="P146" t="s">
        <v>160</v>
      </c>
      <c r="Q146" t="s">
        <v>199</v>
      </c>
      <c r="S146" t="s">
        <v>323</v>
      </c>
      <c r="W146" t="s">
        <v>323</v>
      </c>
      <c r="X146" t="s">
        <v>324</v>
      </c>
      <c r="Y146" t="s">
        <v>325</v>
      </c>
      <c r="Z146" t="s">
        <v>325</v>
      </c>
      <c r="AA146" t="s">
        <v>325</v>
      </c>
      <c r="AB146" t="s">
        <v>27</v>
      </c>
      <c r="AE146">
        <v>0</v>
      </c>
      <c r="AF146">
        <v>0</v>
      </c>
    </row>
    <row r="147" spans="1:32" x14ac:dyDescent="0.2">
      <c r="A147" t="s">
        <v>465</v>
      </c>
      <c r="B147" s="107">
        <v>45355</v>
      </c>
      <c r="D147" s="107">
        <v>45355</v>
      </c>
      <c r="E147">
        <v>-7507.49</v>
      </c>
      <c r="G147" t="s">
        <v>43</v>
      </c>
      <c r="H147">
        <v>1</v>
      </c>
      <c r="I147">
        <v>-7507.49</v>
      </c>
      <c r="K147">
        <v>0</v>
      </c>
      <c r="N147" t="s">
        <v>350</v>
      </c>
      <c r="O147">
        <v>100</v>
      </c>
      <c r="P147" t="s">
        <v>219</v>
      </c>
      <c r="Q147" t="s">
        <v>350</v>
      </c>
      <c r="S147" t="s">
        <v>383</v>
      </c>
      <c r="W147" t="s">
        <v>384</v>
      </c>
      <c r="X147" t="s">
        <v>324</v>
      </c>
      <c r="Y147" t="s">
        <v>325</v>
      </c>
      <c r="Z147" t="s">
        <v>325</v>
      </c>
      <c r="AA147" t="s">
        <v>325</v>
      </c>
      <c r="AB147" t="s">
        <v>27</v>
      </c>
      <c r="AE147">
        <v>0</v>
      </c>
      <c r="AF147">
        <v>0</v>
      </c>
    </row>
    <row r="148" spans="1:32" x14ac:dyDescent="0.2">
      <c r="A148" t="s">
        <v>466</v>
      </c>
      <c r="B148" s="107">
        <v>45355</v>
      </c>
      <c r="D148" s="107">
        <v>45355</v>
      </c>
      <c r="E148">
        <v>-7507.49</v>
      </c>
      <c r="G148" t="s">
        <v>43</v>
      </c>
      <c r="H148">
        <v>1</v>
      </c>
      <c r="I148">
        <v>-7507.49</v>
      </c>
      <c r="K148">
        <v>0</v>
      </c>
      <c r="N148" t="s">
        <v>337</v>
      </c>
      <c r="O148">
        <v>100</v>
      </c>
      <c r="P148" t="s">
        <v>15</v>
      </c>
      <c r="Q148" t="s">
        <v>337</v>
      </c>
      <c r="S148" t="s">
        <v>386</v>
      </c>
      <c r="W148" t="s">
        <v>384</v>
      </c>
      <c r="X148" t="s">
        <v>324</v>
      </c>
      <c r="Y148" t="s">
        <v>325</v>
      </c>
      <c r="Z148" t="s">
        <v>325</v>
      </c>
      <c r="AA148" t="s">
        <v>325</v>
      </c>
      <c r="AB148" t="s">
        <v>27</v>
      </c>
      <c r="AE148">
        <v>0</v>
      </c>
      <c r="AF148">
        <v>0</v>
      </c>
    </row>
    <row r="149" spans="1:32" x14ac:dyDescent="0.2">
      <c r="A149" t="s">
        <v>467</v>
      </c>
      <c r="B149" s="107">
        <v>45355</v>
      </c>
      <c r="D149" s="107">
        <v>45355</v>
      </c>
      <c r="E149">
        <v>-7507.49</v>
      </c>
      <c r="G149" t="s">
        <v>43</v>
      </c>
      <c r="H149">
        <v>1</v>
      </c>
      <c r="I149">
        <v>-7507.49</v>
      </c>
      <c r="K149">
        <v>0</v>
      </c>
      <c r="N149" t="s">
        <v>342</v>
      </c>
      <c r="O149">
        <v>100</v>
      </c>
      <c r="P149" t="s">
        <v>236</v>
      </c>
      <c r="Q149" t="s">
        <v>342</v>
      </c>
      <c r="S149" t="s">
        <v>384</v>
      </c>
      <c r="W149" t="s">
        <v>384</v>
      </c>
      <c r="X149" t="s">
        <v>324</v>
      </c>
      <c r="Y149" t="s">
        <v>325</v>
      </c>
      <c r="Z149" t="s">
        <v>325</v>
      </c>
      <c r="AA149" t="s">
        <v>325</v>
      </c>
      <c r="AB149" t="s">
        <v>27</v>
      </c>
      <c r="AE149">
        <v>0</v>
      </c>
      <c r="AF149">
        <v>0</v>
      </c>
    </row>
    <row r="150" spans="1:32" x14ac:dyDescent="0.2">
      <c r="A150" t="s">
        <v>468</v>
      </c>
      <c r="B150" s="107">
        <v>45355</v>
      </c>
      <c r="D150" s="107">
        <v>45355</v>
      </c>
      <c r="E150">
        <v>-5000</v>
      </c>
      <c r="G150" t="s">
        <v>43</v>
      </c>
      <c r="H150">
        <v>1</v>
      </c>
      <c r="I150">
        <v>-5000</v>
      </c>
      <c r="K150">
        <v>0</v>
      </c>
      <c r="N150" t="s">
        <v>389</v>
      </c>
      <c r="O150">
        <v>100</v>
      </c>
      <c r="P150" t="s">
        <v>160</v>
      </c>
      <c r="Q150" t="s">
        <v>389</v>
      </c>
      <c r="S150" t="s">
        <v>390</v>
      </c>
      <c r="W150" t="s">
        <v>390</v>
      </c>
      <c r="X150" t="s">
        <v>391</v>
      </c>
      <c r="Y150" t="s">
        <v>23</v>
      </c>
      <c r="Z150" t="s">
        <v>164</v>
      </c>
      <c r="AA150" t="s">
        <v>164</v>
      </c>
      <c r="AB150" t="s">
        <v>23</v>
      </c>
      <c r="AE150">
        <v>0</v>
      </c>
      <c r="AF150">
        <v>0</v>
      </c>
    </row>
    <row r="151" spans="1:32" x14ac:dyDescent="0.2">
      <c r="A151" t="s">
        <v>469</v>
      </c>
      <c r="B151" s="107">
        <v>45354</v>
      </c>
      <c r="D151" s="107">
        <v>45354</v>
      </c>
      <c r="E151">
        <v>-2130</v>
      </c>
      <c r="G151" t="s">
        <v>43</v>
      </c>
      <c r="H151">
        <v>1</v>
      </c>
      <c r="I151">
        <v>-2130</v>
      </c>
      <c r="K151">
        <v>0</v>
      </c>
      <c r="N151" t="s">
        <v>159</v>
      </c>
      <c r="O151">
        <v>100</v>
      </c>
      <c r="P151" t="s">
        <v>160</v>
      </c>
      <c r="Q151" t="s">
        <v>159</v>
      </c>
      <c r="S151" t="s">
        <v>161</v>
      </c>
      <c r="W151" t="s">
        <v>162</v>
      </c>
      <c r="X151" t="s">
        <v>16</v>
      </c>
      <c r="Y151" t="s">
        <v>163</v>
      </c>
      <c r="Z151" t="s">
        <v>164</v>
      </c>
      <c r="AA151" t="s">
        <v>164</v>
      </c>
      <c r="AB151" t="s">
        <v>16</v>
      </c>
      <c r="AE151">
        <v>0</v>
      </c>
      <c r="AF151">
        <v>0</v>
      </c>
    </row>
    <row r="152" spans="1:32" x14ac:dyDescent="0.2">
      <c r="A152" t="s">
        <v>470</v>
      </c>
      <c r="B152" s="107">
        <v>45354</v>
      </c>
      <c r="D152" s="107">
        <v>45354</v>
      </c>
      <c r="E152">
        <v>-5000</v>
      </c>
      <c r="G152" t="s">
        <v>43</v>
      </c>
      <c r="H152">
        <v>1</v>
      </c>
      <c r="I152">
        <v>-5000</v>
      </c>
      <c r="K152">
        <v>0</v>
      </c>
      <c r="N152" t="s">
        <v>166</v>
      </c>
      <c r="O152">
        <v>100</v>
      </c>
      <c r="P152" t="s">
        <v>160</v>
      </c>
      <c r="Q152" t="s">
        <v>166</v>
      </c>
      <c r="S152" t="s">
        <v>167</v>
      </c>
      <c r="W152" t="s">
        <v>168</v>
      </c>
      <c r="X152" t="s">
        <v>169</v>
      </c>
      <c r="Y152" t="s">
        <v>170</v>
      </c>
      <c r="Z152" t="s">
        <v>164</v>
      </c>
      <c r="AA152" t="s">
        <v>164</v>
      </c>
      <c r="AB152" t="s">
        <v>22</v>
      </c>
      <c r="AE152">
        <v>0</v>
      </c>
      <c r="AF152">
        <v>0</v>
      </c>
    </row>
    <row r="153" spans="1:32" x14ac:dyDescent="0.2">
      <c r="A153" t="s">
        <v>471</v>
      </c>
      <c r="B153" s="107">
        <v>45353</v>
      </c>
      <c r="D153" s="107">
        <v>45353</v>
      </c>
      <c r="E153">
        <v>-5500</v>
      </c>
      <c r="G153" t="s">
        <v>43</v>
      </c>
      <c r="H153">
        <v>1</v>
      </c>
      <c r="I153">
        <v>-5500</v>
      </c>
      <c r="K153">
        <v>0</v>
      </c>
      <c r="N153" t="s">
        <v>172</v>
      </c>
      <c r="O153">
        <v>100</v>
      </c>
      <c r="P153" t="s">
        <v>160</v>
      </c>
      <c r="Q153" t="s">
        <v>172</v>
      </c>
      <c r="S153" t="s">
        <v>173</v>
      </c>
      <c r="V153" t="s">
        <v>174</v>
      </c>
      <c r="W153" t="s">
        <v>173</v>
      </c>
      <c r="X153" t="s">
        <v>115</v>
      </c>
      <c r="Y153" t="s">
        <v>175</v>
      </c>
      <c r="Z153" t="s">
        <v>176</v>
      </c>
      <c r="AA153" t="s">
        <v>176</v>
      </c>
      <c r="AB153" t="s">
        <v>25</v>
      </c>
      <c r="AE153">
        <v>0</v>
      </c>
      <c r="AF153">
        <v>0</v>
      </c>
    </row>
    <row r="154" spans="1:32" x14ac:dyDescent="0.2">
      <c r="A154" t="s">
        <v>472</v>
      </c>
      <c r="B154" s="107">
        <v>45352</v>
      </c>
      <c r="D154" s="107">
        <v>45352</v>
      </c>
      <c r="E154">
        <v>-120</v>
      </c>
      <c r="G154" t="s">
        <v>43</v>
      </c>
      <c r="H154">
        <v>1</v>
      </c>
      <c r="I154">
        <v>-120</v>
      </c>
      <c r="K154">
        <v>0</v>
      </c>
      <c r="N154" t="s">
        <v>178</v>
      </c>
      <c r="O154">
        <v>100</v>
      </c>
      <c r="P154" t="s">
        <v>179</v>
      </c>
      <c r="Q154" t="s">
        <v>178</v>
      </c>
      <c r="S154" t="s">
        <v>473</v>
      </c>
      <c r="W154" t="s">
        <v>181</v>
      </c>
      <c r="X154" t="s">
        <v>30</v>
      </c>
      <c r="Y154" t="s">
        <v>182</v>
      </c>
      <c r="Z154" t="s">
        <v>182</v>
      </c>
      <c r="AA154" t="s">
        <v>182</v>
      </c>
      <c r="AB154" t="s">
        <v>30</v>
      </c>
      <c r="AE154">
        <v>0</v>
      </c>
      <c r="AF154">
        <v>0</v>
      </c>
    </row>
    <row r="155" spans="1:32" x14ac:dyDescent="0.2">
      <c r="A155" t="s">
        <v>474</v>
      </c>
      <c r="B155" s="107">
        <v>45352</v>
      </c>
      <c r="D155" s="107">
        <v>45352</v>
      </c>
      <c r="E155">
        <v>-1700</v>
      </c>
      <c r="G155" t="s">
        <v>43</v>
      </c>
      <c r="H155">
        <v>1</v>
      </c>
      <c r="I155">
        <v>-1700</v>
      </c>
      <c r="K155">
        <v>0</v>
      </c>
      <c r="N155" t="s">
        <v>184</v>
      </c>
      <c r="O155">
        <v>100</v>
      </c>
      <c r="P155" t="s">
        <v>160</v>
      </c>
      <c r="Q155" t="s">
        <v>184</v>
      </c>
      <c r="S155" t="s">
        <v>185</v>
      </c>
      <c r="W155" t="s">
        <v>186</v>
      </c>
      <c r="X155" t="s">
        <v>30</v>
      </c>
      <c r="Y155" t="s">
        <v>182</v>
      </c>
      <c r="Z155" t="s">
        <v>182</v>
      </c>
      <c r="AA155" t="s">
        <v>182</v>
      </c>
      <c r="AB155" t="s">
        <v>30</v>
      </c>
      <c r="AE155">
        <v>0</v>
      </c>
      <c r="AF155">
        <v>0</v>
      </c>
    </row>
    <row r="156" spans="1:32" x14ac:dyDescent="0.2">
      <c r="A156" t="s">
        <v>475</v>
      </c>
      <c r="B156" s="107">
        <v>45351</v>
      </c>
      <c r="D156" s="107">
        <v>45351</v>
      </c>
      <c r="E156">
        <v>-400</v>
      </c>
      <c r="G156" t="s">
        <v>43</v>
      </c>
      <c r="H156">
        <v>1</v>
      </c>
      <c r="I156">
        <v>-400</v>
      </c>
      <c r="K156">
        <v>0</v>
      </c>
      <c r="N156" t="s">
        <v>188</v>
      </c>
      <c r="O156">
        <v>100</v>
      </c>
      <c r="P156" t="s">
        <v>160</v>
      </c>
      <c r="Q156" t="s">
        <v>188</v>
      </c>
      <c r="S156" t="s">
        <v>189</v>
      </c>
      <c r="W156" t="s">
        <v>190</v>
      </c>
      <c r="X156" t="s">
        <v>191</v>
      </c>
      <c r="Y156" t="s">
        <v>192</v>
      </c>
      <c r="Z156" t="s">
        <v>193</v>
      </c>
      <c r="AA156" t="s">
        <v>193</v>
      </c>
      <c r="AB156" t="s">
        <v>19</v>
      </c>
      <c r="AE156">
        <v>0</v>
      </c>
      <c r="AF156">
        <v>0</v>
      </c>
    </row>
    <row r="157" spans="1:32" x14ac:dyDescent="0.2">
      <c r="A157" t="s">
        <v>476</v>
      </c>
      <c r="B157" s="107">
        <v>45351</v>
      </c>
      <c r="D157" s="107">
        <v>45351</v>
      </c>
      <c r="E157">
        <v>-13000</v>
      </c>
      <c r="G157" t="s">
        <v>43</v>
      </c>
      <c r="H157">
        <v>1</v>
      </c>
      <c r="I157">
        <v>-13000</v>
      </c>
      <c r="K157">
        <v>0</v>
      </c>
      <c r="N157" t="s">
        <v>195</v>
      </c>
      <c r="O157">
        <v>100</v>
      </c>
      <c r="P157" t="s">
        <v>160</v>
      </c>
      <c r="Q157" t="s">
        <v>195</v>
      </c>
      <c r="S157" t="s">
        <v>196</v>
      </c>
      <c r="W157" t="s">
        <v>197</v>
      </c>
      <c r="X157" t="s">
        <v>191</v>
      </c>
      <c r="Y157" t="s">
        <v>192</v>
      </c>
      <c r="Z157" t="s">
        <v>193</v>
      </c>
      <c r="AA157" t="s">
        <v>193</v>
      </c>
      <c r="AB157" t="s">
        <v>19</v>
      </c>
      <c r="AE157">
        <v>0</v>
      </c>
      <c r="AF157">
        <v>0</v>
      </c>
    </row>
    <row r="158" spans="1:32" x14ac:dyDescent="0.2">
      <c r="A158" t="s">
        <v>477</v>
      </c>
      <c r="B158" s="107">
        <v>45351</v>
      </c>
      <c r="D158" s="107">
        <v>45351</v>
      </c>
      <c r="E158">
        <v>-3000</v>
      </c>
      <c r="G158" t="s">
        <v>43</v>
      </c>
      <c r="H158">
        <v>1</v>
      </c>
      <c r="I158">
        <v>-3000</v>
      </c>
      <c r="K158">
        <v>0</v>
      </c>
      <c r="N158" t="s">
        <v>199</v>
      </c>
      <c r="O158">
        <v>100</v>
      </c>
      <c r="P158" t="s">
        <v>160</v>
      </c>
      <c r="Q158" t="s">
        <v>199</v>
      </c>
      <c r="S158" t="s">
        <v>200</v>
      </c>
      <c r="W158" t="s">
        <v>201</v>
      </c>
      <c r="X158" t="s">
        <v>201</v>
      </c>
      <c r="Y158" t="s">
        <v>201</v>
      </c>
      <c r="Z158" t="s">
        <v>202</v>
      </c>
      <c r="AA158" t="s">
        <v>202</v>
      </c>
      <c r="AB158" t="s">
        <v>24</v>
      </c>
      <c r="AE158">
        <v>0</v>
      </c>
      <c r="AF158">
        <v>0</v>
      </c>
    </row>
    <row r="159" spans="1:32" x14ac:dyDescent="0.2">
      <c r="A159" t="s">
        <v>478</v>
      </c>
      <c r="B159" s="107">
        <v>45351</v>
      </c>
      <c r="D159" s="107">
        <v>45351</v>
      </c>
      <c r="E159">
        <v>-10000</v>
      </c>
      <c r="G159" t="s">
        <v>43</v>
      </c>
      <c r="H159">
        <v>1</v>
      </c>
      <c r="I159">
        <v>-10000</v>
      </c>
      <c r="K159">
        <v>0</v>
      </c>
      <c r="N159" t="s">
        <v>199</v>
      </c>
      <c r="O159">
        <v>100</v>
      </c>
      <c r="P159" t="s">
        <v>15</v>
      </c>
      <c r="Q159" t="s">
        <v>199</v>
      </c>
      <c r="S159" t="s">
        <v>204</v>
      </c>
      <c r="W159" t="s">
        <v>205</v>
      </c>
      <c r="X159" t="s">
        <v>205</v>
      </c>
      <c r="Y159" t="s">
        <v>205</v>
      </c>
      <c r="Z159" t="s">
        <v>202</v>
      </c>
      <c r="AA159" t="s">
        <v>202</v>
      </c>
      <c r="AB159" t="s">
        <v>15</v>
      </c>
      <c r="AE159">
        <v>0</v>
      </c>
      <c r="AF159">
        <v>0</v>
      </c>
    </row>
    <row r="160" spans="1:32" x14ac:dyDescent="0.2">
      <c r="A160" t="s">
        <v>479</v>
      </c>
      <c r="B160" s="107">
        <v>45351</v>
      </c>
      <c r="D160" s="107">
        <v>45351</v>
      </c>
      <c r="E160">
        <v>-2000</v>
      </c>
      <c r="G160" t="s">
        <v>43</v>
      </c>
      <c r="H160">
        <v>1</v>
      </c>
      <c r="I160">
        <v>-2000</v>
      </c>
      <c r="K160">
        <v>0</v>
      </c>
      <c r="N160" t="s">
        <v>199</v>
      </c>
      <c r="O160">
        <v>100</v>
      </c>
      <c r="P160" t="s">
        <v>160</v>
      </c>
      <c r="Q160" t="s">
        <v>199</v>
      </c>
      <c r="S160" t="s">
        <v>207</v>
      </c>
      <c r="W160" t="s">
        <v>208</v>
      </c>
      <c r="Y160" t="s">
        <v>208</v>
      </c>
      <c r="Z160" t="s">
        <v>202</v>
      </c>
      <c r="AA160" t="s">
        <v>202</v>
      </c>
      <c r="AB160" t="s">
        <v>18</v>
      </c>
      <c r="AE160">
        <v>0</v>
      </c>
      <c r="AF160">
        <v>0</v>
      </c>
    </row>
    <row r="161" spans="1:32" x14ac:dyDescent="0.2">
      <c r="A161" t="s">
        <v>480</v>
      </c>
      <c r="B161" s="107">
        <v>45351</v>
      </c>
      <c r="D161" s="107">
        <v>45351</v>
      </c>
      <c r="E161">
        <v>-10000</v>
      </c>
      <c r="G161" t="s">
        <v>43</v>
      </c>
      <c r="H161">
        <v>1</v>
      </c>
      <c r="I161">
        <v>-10000</v>
      </c>
      <c r="K161">
        <v>0</v>
      </c>
      <c r="N161" t="s">
        <v>199</v>
      </c>
      <c r="O161">
        <v>100</v>
      </c>
      <c r="P161" t="s">
        <v>23</v>
      </c>
      <c r="Q161" t="s">
        <v>199</v>
      </c>
      <c r="S161" t="s">
        <v>210</v>
      </c>
      <c r="W161" t="s">
        <v>211</v>
      </c>
      <c r="X161" t="s">
        <v>211</v>
      </c>
      <c r="Y161" t="s">
        <v>211</v>
      </c>
      <c r="Z161" t="s">
        <v>202</v>
      </c>
      <c r="AA161" t="s">
        <v>202</v>
      </c>
      <c r="AB161" t="s">
        <v>23</v>
      </c>
      <c r="AE161">
        <v>0</v>
      </c>
      <c r="AF161">
        <v>0</v>
      </c>
    </row>
    <row r="162" spans="1:32" x14ac:dyDescent="0.2">
      <c r="A162" t="s">
        <v>481</v>
      </c>
      <c r="B162" s="107">
        <v>45351</v>
      </c>
      <c r="D162" s="107">
        <v>45351</v>
      </c>
      <c r="E162">
        <v>-124</v>
      </c>
      <c r="G162" t="s">
        <v>43</v>
      </c>
      <c r="H162">
        <v>1</v>
      </c>
      <c r="I162">
        <v>-124</v>
      </c>
      <c r="K162">
        <v>0</v>
      </c>
      <c r="N162" t="s">
        <v>213</v>
      </c>
      <c r="O162">
        <v>100</v>
      </c>
      <c r="P162" t="s">
        <v>214</v>
      </c>
      <c r="Q162" t="s">
        <v>213</v>
      </c>
      <c r="S162" t="s">
        <v>215</v>
      </c>
      <c r="W162" t="s">
        <v>216</v>
      </c>
      <c r="X162" t="s">
        <v>30</v>
      </c>
      <c r="Y162" t="s">
        <v>182</v>
      </c>
      <c r="Z162" t="s">
        <v>182</v>
      </c>
      <c r="AA162" t="s">
        <v>182</v>
      </c>
      <c r="AB162" t="s">
        <v>30</v>
      </c>
      <c r="AE162">
        <v>0</v>
      </c>
      <c r="AF162">
        <v>0</v>
      </c>
    </row>
    <row r="163" spans="1:32" x14ac:dyDescent="0.2">
      <c r="A163" t="s">
        <v>482</v>
      </c>
      <c r="B163" s="107">
        <v>45351</v>
      </c>
      <c r="D163" s="107">
        <v>45351</v>
      </c>
      <c r="E163">
        <v>-500</v>
      </c>
      <c r="G163" t="s">
        <v>43</v>
      </c>
      <c r="H163">
        <v>1</v>
      </c>
      <c r="I163">
        <v>-500</v>
      </c>
      <c r="K163">
        <v>0</v>
      </c>
      <c r="N163" t="s">
        <v>218</v>
      </c>
      <c r="O163">
        <v>100</v>
      </c>
      <c r="P163" t="s">
        <v>219</v>
      </c>
      <c r="Q163" t="s">
        <v>218</v>
      </c>
      <c r="S163" t="s">
        <v>220</v>
      </c>
      <c r="W163" t="s">
        <v>220</v>
      </c>
      <c r="X163" t="s">
        <v>30</v>
      </c>
      <c r="Y163" t="s">
        <v>182</v>
      </c>
      <c r="Z163" t="s">
        <v>182</v>
      </c>
      <c r="AA163" t="s">
        <v>182</v>
      </c>
      <c r="AB163" t="s">
        <v>30</v>
      </c>
      <c r="AE163">
        <v>0</v>
      </c>
      <c r="AF163">
        <v>0</v>
      </c>
    </row>
    <row r="164" spans="1:32" x14ac:dyDescent="0.2">
      <c r="A164" t="s">
        <v>483</v>
      </c>
      <c r="B164" s="107">
        <v>45350</v>
      </c>
      <c r="D164" s="107">
        <v>45350</v>
      </c>
      <c r="E164">
        <v>-611.38</v>
      </c>
      <c r="G164" t="s">
        <v>43</v>
      </c>
      <c r="H164">
        <v>1</v>
      </c>
      <c r="I164">
        <v>-611.38</v>
      </c>
      <c r="K164">
        <v>0</v>
      </c>
      <c r="N164" t="s">
        <v>222</v>
      </c>
      <c r="O164">
        <v>100</v>
      </c>
      <c r="P164" t="s">
        <v>15</v>
      </c>
      <c r="Q164" t="s">
        <v>222</v>
      </c>
      <c r="S164" t="s">
        <v>223</v>
      </c>
      <c r="W164" t="s">
        <v>223</v>
      </c>
      <c r="X164" t="s">
        <v>30</v>
      </c>
      <c r="Y164" t="s">
        <v>182</v>
      </c>
      <c r="Z164" t="s">
        <v>182</v>
      </c>
      <c r="AA164" t="s">
        <v>182</v>
      </c>
      <c r="AB164" t="s">
        <v>30</v>
      </c>
      <c r="AE164">
        <v>0</v>
      </c>
      <c r="AF164">
        <v>0</v>
      </c>
    </row>
    <row r="165" spans="1:32" x14ac:dyDescent="0.2">
      <c r="A165" t="s">
        <v>484</v>
      </c>
      <c r="B165" s="107">
        <v>45348</v>
      </c>
      <c r="D165" s="107">
        <v>45348</v>
      </c>
      <c r="E165">
        <v>-811.37</v>
      </c>
      <c r="G165" t="s">
        <v>43</v>
      </c>
      <c r="H165">
        <v>1</v>
      </c>
      <c r="I165">
        <v>-811.37</v>
      </c>
      <c r="K165">
        <v>0</v>
      </c>
      <c r="N165" t="s">
        <v>225</v>
      </c>
      <c r="O165">
        <v>100</v>
      </c>
      <c r="P165" t="s">
        <v>15</v>
      </c>
      <c r="Q165" t="s">
        <v>225</v>
      </c>
      <c r="S165" t="s">
        <v>226</v>
      </c>
      <c r="W165" t="s">
        <v>226</v>
      </c>
      <c r="X165" t="s">
        <v>30</v>
      </c>
      <c r="Y165" t="s">
        <v>182</v>
      </c>
      <c r="Z165" t="s">
        <v>182</v>
      </c>
      <c r="AA165" t="s">
        <v>182</v>
      </c>
      <c r="AB165" t="s">
        <v>30</v>
      </c>
      <c r="AE165">
        <v>0</v>
      </c>
      <c r="AF165">
        <v>0</v>
      </c>
    </row>
    <row r="166" spans="1:32" x14ac:dyDescent="0.2">
      <c r="A166" t="s">
        <v>485</v>
      </c>
      <c r="B166" s="107">
        <v>45344</v>
      </c>
      <c r="D166" s="107">
        <v>45344</v>
      </c>
      <c r="E166">
        <v>-184.27</v>
      </c>
      <c r="G166" t="s">
        <v>43</v>
      </c>
      <c r="H166">
        <v>1</v>
      </c>
      <c r="I166">
        <v>-184.27</v>
      </c>
      <c r="K166">
        <v>0</v>
      </c>
      <c r="N166" t="s">
        <v>228</v>
      </c>
      <c r="O166">
        <v>100</v>
      </c>
      <c r="P166" t="s">
        <v>15</v>
      </c>
      <c r="Q166" t="s">
        <v>228</v>
      </c>
      <c r="S166" t="s">
        <v>229</v>
      </c>
      <c r="W166" t="s">
        <v>229</v>
      </c>
      <c r="X166" t="s">
        <v>30</v>
      </c>
      <c r="Y166" t="s">
        <v>182</v>
      </c>
      <c r="Z166" t="s">
        <v>182</v>
      </c>
      <c r="AA166" t="s">
        <v>182</v>
      </c>
      <c r="AB166" t="s">
        <v>30</v>
      </c>
      <c r="AE166">
        <v>0</v>
      </c>
      <c r="AF166">
        <v>0</v>
      </c>
    </row>
    <row r="167" spans="1:32" x14ac:dyDescent="0.2">
      <c r="A167" t="s">
        <v>486</v>
      </c>
      <c r="B167" s="107">
        <v>45344</v>
      </c>
      <c r="D167" s="107">
        <v>45344</v>
      </c>
      <c r="E167">
        <v>-52.8</v>
      </c>
      <c r="G167" t="s">
        <v>43</v>
      </c>
      <c r="H167">
        <v>1</v>
      </c>
      <c r="I167">
        <v>-52.8</v>
      </c>
      <c r="K167">
        <v>0</v>
      </c>
      <c r="N167" t="s">
        <v>231</v>
      </c>
      <c r="O167">
        <v>100</v>
      </c>
      <c r="P167" t="s">
        <v>219</v>
      </c>
      <c r="Q167" t="s">
        <v>231</v>
      </c>
      <c r="S167" t="s">
        <v>232</v>
      </c>
      <c r="W167" t="s">
        <v>233</v>
      </c>
      <c r="X167" t="s">
        <v>30</v>
      </c>
      <c r="Y167" t="s">
        <v>182</v>
      </c>
      <c r="Z167" t="s">
        <v>182</v>
      </c>
      <c r="AA167" t="s">
        <v>182</v>
      </c>
      <c r="AB167" t="s">
        <v>30</v>
      </c>
      <c r="AE167">
        <v>0</v>
      </c>
      <c r="AF167">
        <v>0</v>
      </c>
    </row>
    <row r="168" spans="1:32" x14ac:dyDescent="0.2">
      <c r="A168" t="s">
        <v>487</v>
      </c>
      <c r="B168" s="107">
        <v>45344</v>
      </c>
      <c r="D168" s="107">
        <v>45344</v>
      </c>
      <c r="E168">
        <v>-1000</v>
      </c>
      <c r="G168" t="s">
        <v>43</v>
      </c>
      <c r="H168">
        <v>1</v>
      </c>
      <c r="I168">
        <v>-1000</v>
      </c>
      <c r="K168">
        <v>0</v>
      </c>
      <c r="N168" t="s">
        <v>235</v>
      </c>
      <c r="O168">
        <v>100</v>
      </c>
      <c r="P168" t="s">
        <v>236</v>
      </c>
      <c r="Q168" t="s">
        <v>235</v>
      </c>
      <c r="S168" t="s">
        <v>237</v>
      </c>
      <c r="W168" t="s">
        <v>237</v>
      </c>
      <c r="X168" t="s">
        <v>30</v>
      </c>
      <c r="Y168" t="s">
        <v>182</v>
      </c>
      <c r="Z168" t="s">
        <v>182</v>
      </c>
      <c r="AA168" t="s">
        <v>182</v>
      </c>
      <c r="AB168" t="s">
        <v>30</v>
      </c>
      <c r="AE168">
        <v>0</v>
      </c>
      <c r="AF168">
        <v>0</v>
      </c>
    </row>
    <row r="169" spans="1:32" x14ac:dyDescent="0.2">
      <c r="A169" t="s">
        <v>488</v>
      </c>
      <c r="B169" s="107">
        <v>45342</v>
      </c>
      <c r="D169" s="107">
        <v>45342</v>
      </c>
      <c r="E169">
        <v>-622.63</v>
      </c>
      <c r="G169" t="s">
        <v>43</v>
      </c>
      <c r="H169">
        <v>1</v>
      </c>
      <c r="I169">
        <v>-622.63</v>
      </c>
      <c r="K169">
        <v>0</v>
      </c>
      <c r="N169" t="s">
        <v>239</v>
      </c>
      <c r="O169">
        <v>100</v>
      </c>
      <c r="Q169" t="s">
        <v>239</v>
      </c>
      <c r="S169" t="s">
        <v>240</v>
      </c>
      <c r="W169" t="s">
        <v>240</v>
      </c>
      <c r="X169" t="s">
        <v>30</v>
      </c>
      <c r="Y169" t="s">
        <v>182</v>
      </c>
      <c r="Z169" t="s">
        <v>182</v>
      </c>
      <c r="AA169" t="s">
        <v>182</v>
      </c>
      <c r="AB169" t="s">
        <v>30</v>
      </c>
      <c r="AE169">
        <v>0</v>
      </c>
      <c r="AF169">
        <v>0</v>
      </c>
    </row>
    <row r="170" spans="1:32" x14ac:dyDescent="0.2">
      <c r="A170" t="s">
        <v>489</v>
      </c>
      <c r="B170" s="107">
        <v>45342</v>
      </c>
      <c r="D170" s="107">
        <v>45342</v>
      </c>
      <c r="E170">
        <v>-6980.61</v>
      </c>
      <c r="G170" t="s">
        <v>43</v>
      </c>
      <c r="H170">
        <v>1</v>
      </c>
      <c r="I170">
        <v>-6980.61</v>
      </c>
      <c r="K170">
        <v>0</v>
      </c>
      <c r="N170" t="s">
        <v>242</v>
      </c>
      <c r="O170">
        <v>100</v>
      </c>
      <c r="P170" t="s">
        <v>160</v>
      </c>
      <c r="Q170" t="s">
        <v>242</v>
      </c>
      <c r="S170" t="s">
        <v>243</v>
      </c>
      <c r="W170" t="s">
        <v>244</v>
      </c>
      <c r="X170" t="s">
        <v>245</v>
      </c>
      <c r="Y170" t="s">
        <v>246</v>
      </c>
      <c r="Z170" t="s">
        <v>246</v>
      </c>
      <c r="AA170" t="s">
        <v>246</v>
      </c>
      <c r="AB170" t="s">
        <v>27</v>
      </c>
      <c r="AE170">
        <v>0</v>
      </c>
      <c r="AF170">
        <v>0</v>
      </c>
    </row>
    <row r="171" spans="1:32" x14ac:dyDescent="0.2">
      <c r="A171" t="s">
        <v>490</v>
      </c>
      <c r="B171" s="107">
        <v>45342</v>
      </c>
      <c r="D171" s="107">
        <v>45342</v>
      </c>
      <c r="E171">
        <v>-553.51</v>
      </c>
      <c r="G171" t="s">
        <v>43</v>
      </c>
      <c r="H171">
        <v>1</v>
      </c>
      <c r="I171">
        <v>-553.51</v>
      </c>
      <c r="K171">
        <v>0</v>
      </c>
      <c r="N171" t="s">
        <v>242</v>
      </c>
      <c r="O171">
        <v>100</v>
      </c>
      <c r="P171" t="s">
        <v>160</v>
      </c>
      <c r="Q171" t="s">
        <v>242</v>
      </c>
      <c r="S171" t="s">
        <v>248</v>
      </c>
      <c r="W171" t="s">
        <v>168</v>
      </c>
      <c r="X171" t="s">
        <v>169</v>
      </c>
      <c r="Y171" t="s">
        <v>170</v>
      </c>
      <c r="Z171" t="s">
        <v>164</v>
      </c>
      <c r="AA171" t="s">
        <v>164</v>
      </c>
      <c r="AB171" t="s">
        <v>22</v>
      </c>
      <c r="AE171">
        <v>0</v>
      </c>
      <c r="AF171">
        <v>0</v>
      </c>
    </row>
    <row r="172" spans="1:32" x14ac:dyDescent="0.2">
      <c r="A172" t="s">
        <v>491</v>
      </c>
      <c r="B172" s="107">
        <v>45341</v>
      </c>
      <c r="D172" s="107">
        <v>45341</v>
      </c>
      <c r="E172">
        <v>-572.77</v>
      </c>
      <c r="G172" t="s">
        <v>43</v>
      </c>
      <c r="H172">
        <v>1</v>
      </c>
      <c r="I172">
        <v>-572.77</v>
      </c>
      <c r="K172">
        <v>0</v>
      </c>
      <c r="N172" t="s">
        <v>242</v>
      </c>
      <c r="O172">
        <v>100</v>
      </c>
      <c r="P172" t="s">
        <v>160</v>
      </c>
      <c r="Q172" t="s">
        <v>242</v>
      </c>
      <c r="S172" t="s">
        <v>250</v>
      </c>
      <c r="W172" t="s">
        <v>251</v>
      </c>
      <c r="X172" t="s">
        <v>245</v>
      </c>
      <c r="Y172" t="s">
        <v>246</v>
      </c>
      <c r="Z172" t="s">
        <v>246</v>
      </c>
      <c r="AA172" t="s">
        <v>246</v>
      </c>
      <c r="AB172" t="s">
        <v>27</v>
      </c>
      <c r="AE172">
        <v>0</v>
      </c>
      <c r="AF172">
        <v>0</v>
      </c>
    </row>
    <row r="173" spans="1:32" x14ac:dyDescent="0.2">
      <c r="A173" t="s">
        <v>492</v>
      </c>
      <c r="B173" s="107">
        <v>45341</v>
      </c>
      <c r="D173" s="107">
        <v>45341</v>
      </c>
      <c r="E173">
        <v>-2904.3</v>
      </c>
      <c r="G173" t="s">
        <v>43</v>
      </c>
      <c r="H173">
        <v>1</v>
      </c>
      <c r="I173">
        <v>-2904.3</v>
      </c>
      <c r="K173">
        <v>0</v>
      </c>
      <c r="N173" t="s">
        <v>242</v>
      </c>
      <c r="O173">
        <v>100</v>
      </c>
      <c r="P173" t="s">
        <v>160</v>
      </c>
      <c r="Q173" t="s">
        <v>242</v>
      </c>
      <c r="S173" t="s">
        <v>253</v>
      </c>
      <c r="W173" t="s">
        <v>254</v>
      </c>
      <c r="X173" t="s">
        <v>245</v>
      </c>
      <c r="Y173" t="s">
        <v>246</v>
      </c>
      <c r="Z173" t="s">
        <v>246</v>
      </c>
      <c r="AA173" t="s">
        <v>246</v>
      </c>
      <c r="AB173" t="s">
        <v>27</v>
      </c>
      <c r="AE173">
        <v>0</v>
      </c>
      <c r="AF173">
        <v>0</v>
      </c>
    </row>
    <row r="174" spans="1:32" x14ac:dyDescent="0.2">
      <c r="A174" t="s">
        <v>493</v>
      </c>
      <c r="B174" s="107">
        <v>45339</v>
      </c>
      <c r="D174" s="107">
        <v>45339</v>
      </c>
      <c r="E174">
        <v>-36</v>
      </c>
      <c r="G174" t="s">
        <v>43</v>
      </c>
      <c r="H174">
        <v>1</v>
      </c>
      <c r="I174">
        <v>-36</v>
      </c>
      <c r="K174">
        <v>0</v>
      </c>
      <c r="N174" t="s">
        <v>259</v>
      </c>
      <c r="O174">
        <v>100</v>
      </c>
      <c r="P174" t="s">
        <v>236</v>
      </c>
      <c r="Q174" t="s">
        <v>259</v>
      </c>
      <c r="S174" t="s">
        <v>260</v>
      </c>
      <c r="W174" t="s">
        <v>261</v>
      </c>
      <c r="X174" t="s">
        <v>30</v>
      </c>
      <c r="Y174" t="s">
        <v>182</v>
      </c>
      <c r="Z174" t="s">
        <v>182</v>
      </c>
      <c r="AA174" t="s">
        <v>182</v>
      </c>
      <c r="AB174" t="s">
        <v>30</v>
      </c>
      <c r="AE174">
        <v>0</v>
      </c>
      <c r="AF174">
        <v>0</v>
      </c>
    </row>
    <row r="175" spans="1:32" x14ac:dyDescent="0.2">
      <c r="A175" t="s">
        <v>494</v>
      </c>
      <c r="B175" s="107">
        <v>45339</v>
      </c>
      <c r="D175" s="107">
        <v>45339</v>
      </c>
      <c r="E175">
        <v>-259</v>
      </c>
      <c r="G175" t="s">
        <v>43</v>
      </c>
      <c r="H175">
        <v>1</v>
      </c>
      <c r="I175">
        <v>-259</v>
      </c>
      <c r="K175">
        <v>0</v>
      </c>
      <c r="N175" t="s">
        <v>263</v>
      </c>
      <c r="O175">
        <v>100</v>
      </c>
      <c r="P175" t="s">
        <v>15</v>
      </c>
      <c r="Q175" t="s">
        <v>263</v>
      </c>
      <c r="S175" t="s">
        <v>264</v>
      </c>
      <c r="W175" t="s">
        <v>265</v>
      </c>
      <c r="X175" t="s">
        <v>30</v>
      </c>
      <c r="Y175" t="s">
        <v>182</v>
      </c>
      <c r="Z175" t="s">
        <v>182</v>
      </c>
      <c r="AA175" t="s">
        <v>182</v>
      </c>
      <c r="AB175" t="s">
        <v>30</v>
      </c>
      <c r="AE175">
        <v>0</v>
      </c>
      <c r="AF175">
        <v>0</v>
      </c>
    </row>
    <row r="176" spans="1:32" x14ac:dyDescent="0.2">
      <c r="A176" t="s">
        <v>495</v>
      </c>
      <c r="B176" s="107">
        <v>45338</v>
      </c>
      <c r="D176" s="107">
        <v>45338</v>
      </c>
      <c r="E176">
        <v>-750</v>
      </c>
      <c r="G176" t="s">
        <v>43</v>
      </c>
      <c r="H176">
        <v>1</v>
      </c>
      <c r="I176">
        <v>-750</v>
      </c>
      <c r="K176">
        <v>0</v>
      </c>
      <c r="N176" t="s">
        <v>267</v>
      </c>
      <c r="O176">
        <v>100</v>
      </c>
      <c r="P176" t="s">
        <v>268</v>
      </c>
      <c r="Q176" t="s">
        <v>267</v>
      </c>
      <c r="S176" t="s">
        <v>269</v>
      </c>
      <c r="V176" t="s">
        <v>174</v>
      </c>
      <c r="W176" t="s">
        <v>270</v>
      </c>
      <c r="X176" t="s">
        <v>115</v>
      </c>
      <c r="Y176" t="s">
        <v>175</v>
      </c>
      <c r="Z176" t="s">
        <v>176</v>
      </c>
      <c r="AA176" t="s">
        <v>176</v>
      </c>
      <c r="AB176" t="s">
        <v>25</v>
      </c>
      <c r="AE176">
        <v>0</v>
      </c>
      <c r="AF176">
        <v>0</v>
      </c>
    </row>
    <row r="177" spans="1:32" x14ac:dyDescent="0.2">
      <c r="A177" t="s">
        <v>496</v>
      </c>
      <c r="B177" s="107">
        <v>45337</v>
      </c>
      <c r="D177" s="107">
        <v>45337</v>
      </c>
      <c r="E177">
        <v>-450</v>
      </c>
      <c r="G177" t="s">
        <v>43</v>
      </c>
      <c r="H177">
        <v>1</v>
      </c>
      <c r="I177">
        <v>-450</v>
      </c>
      <c r="K177">
        <v>0</v>
      </c>
      <c r="N177" t="s">
        <v>272</v>
      </c>
      <c r="O177">
        <v>100</v>
      </c>
      <c r="P177" t="s">
        <v>268</v>
      </c>
      <c r="Q177" t="s">
        <v>272</v>
      </c>
      <c r="S177" t="s">
        <v>273</v>
      </c>
      <c r="W177" t="s">
        <v>274</v>
      </c>
      <c r="X177" t="s">
        <v>30</v>
      </c>
      <c r="Y177" t="s">
        <v>182</v>
      </c>
      <c r="Z177" t="s">
        <v>182</v>
      </c>
      <c r="AA177" t="s">
        <v>182</v>
      </c>
      <c r="AB177" t="s">
        <v>30</v>
      </c>
      <c r="AE177">
        <v>0</v>
      </c>
      <c r="AF177">
        <v>0</v>
      </c>
    </row>
    <row r="178" spans="1:32" x14ac:dyDescent="0.2">
      <c r="A178" t="s">
        <v>497</v>
      </c>
      <c r="B178" s="107">
        <v>45337</v>
      </c>
      <c r="D178" s="107">
        <v>45337</v>
      </c>
      <c r="E178">
        <v>-75</v>
      </c>
      <c r="G178" t="s">
        <v>43</v>
      </c>
      <c r="H178">
        <v>1</v>
      </c>
      <c r="I178">
        <v>-75</v>
      </c>
      <c r="K178">
        <v>0</v>
      </c>
      <c r="N178" t="s">
        <v>276</v>
      </c>
      <c r="O178">
        <v>100</v>
      </c>
      <c r="P178" t="s">
        <v>236</v>
      </c>
      <c r="Q178" t="s">
        <v>276</v>
      </c>
      <c r="S178" t="s">
        <v>277</v>
      </c>
      <c r="W178" t="s">
        <v>277</v>
      </c>
      <c r="X178" t="s">
        <v>30</v>
      </c>
      <c r="Y178" t="s">
        <v>182</v>
      </c>
      <c r="Z178" t="s">
        <v>182</v>
      </c>
      <c r="AA178" t="s">
        <v>182</v>
      </c>
      <c r="AB178" t="s">
        <v>30</v>
      </c>
      <c r="AE178">
        <v>0</v>
      </c>
      <c r="AF178">
        <v>0</v>
      </c>
    </row>
    <row r="179" spans="1:32" x14ac:dyDescent="0.2">
      <c r="A179" t="s">
        <v>498</v>
      </c>
      <c r="B179" s="107">
        <v>45336</v>
      </c>
      <c r="D179" s="107">
        <v>45336</v>
      </c>
      <c r="E179">
        <v>-700</v>
      </c>
      <c r="G179" t="s">
        <v>43</v>
      </c>
      <c r="H179">
        <v>1</v>
      </c>
      <c r="I179">
        <v>-700</v>
      </c>
      <c r="K179">
        <v>0</v>
      </c>
      <c r="N179" t="s">
        <v>279</v>
      </c>
      <c r="O179">
        <v>100</v>
      </c>
      <c r="P179" t="s">
        <v>268</v>
      </c>
      <c r="Q179" t="s">
        <v>279</v>
      </c>
      <c r="S179" t="s">
        <v>280</v>
      </c>
      <c r="W179" t="s">
        <v>280</v>
      </c>
      <c r="X179" t="s">
        <v>30</v>
      </c>
      <c r="Y179" t="s">
        <v>182</v>
      </c>
      <c r="Z179" t="s">
        <v>182</v>
      </c>
      <c r="AA179" t="s">
        <v>182</v>
      </c>
      <c r="AB179" t="s">
        <v>30</v>
      </c>
      <c r="AE179">
        <v>0</v>
      </c>
      <c r="AF179">
        <v>0</v>
      </c>
    </row>
    <row r="180" spans="1:32" x14ac:dyDescent="0.2">
      <c r="A180" t="s">
        <v>499</v>
      </c>
      <c r="B180" s="107">
        <v>45335</v>
      </c>
      <c r="D180" s="107">
        <v>45335</v>
      </c>
      <c r="E180">
        <v>-335.61</v>
      </c>
      <c r="G180" t="s">
        <v>43</v>
      </c>
      <c r="H180">
        <v>1</v>
      </c>
      <c r="I180">
        <v>-335.61</v>
      </c>
      <c r="K180">
        <v>0</v>
      </c>
      <c r="N180" t="s">
        <v>282</v>
      </c>
      <c r="O180">
        <v>100</v>
      </c>
      <c r="P180" t="s">
        <v>160</v>
      </c>
      <c r="Q180" t="s">
        <v>282</v>
      </c>
      <c r="S180" t="s">
        <v>283</v>
      </c>
      <c r="W180" t="s">
        <v>284</v>
      </c>
      <c r="X180" t="s">
        <v>191</v>
      </c>
      <c r="Y180" t="s">
        <v>192</v>
      </c>
      <c r="Z180" t="s">
        <v>193</v>
      </c>
      <c r="AA180" t="s">
        <v>193</v>
      </c>
      <c r="AB180" t="s">
        <v>19</v>
      </c>
      <c r="AE180">
        <v>0</v>
      </c>
      <c r="AF180">
        <v>0</v>
      </c>
    </row>
    <row r="181" spans="1:32" x14ac:dyDescent="0.2">
      <c r="A181" t="s">
        <v>500</v>
      </c>
      <c r="B181" s="107">
        <v>45335</v>
      </c>
      <c r="D181" s="107">
        <v>45335</v>
      </c>
      <c r="E181">
        <v>-13.82</v>
      </c>
      <c r="G181" t="s">
        <v>43</v>
      </c>
      <c r="H181">
        <v>1</v>
      </c>
      <c r="I181">
        <v>-13.82</v>
      </c>
      <c r="K181">
        <v>0</v>
      </c>
      <c r="N181" t="s">
        <v>286</v>
      </c>
      <c r="O181">
        <v>100</v>
      </c>
      <c r="Q181" t="s">
        <v>286</v>
      </c>
      <c r="S181" t="s">
        <v>501</v>
      </c>
      <c r="W181" t="s">
        <v>288</v>
      </c>
      <c r="X181" t="s">
        <v>30</v>
      </c>
      <c r="Y181" t="s">
        <v>182</v>
      </c>
      <c r="Z181" t="s">
        <v>182</v>
      </c>
      <c r="AA181" t="s">
        <v>182</v>
      </c>
      <c r="AB181" t="s">
        <v>30</v>
      </c>
      <c r="AE181">
        <v>0</v>
      </c>
      <c r="AF181">
        <v>0</v>
      </c>
    </row>
    <row r="182" spans="1:32" x14ac:dyDescent="0.2">
      <c r="A182" t="s">
        <v>502</v>
      </c>
      <c r="B182" s="107">
        <v>45335</v>
      </c>
      <c r="D182" s="107">
        <v>45335</v>
      </c>
      <c r="E182">
        <v>-3000</v>
      </c>
      <c r="G182" t="s">
        <v>43</v>
      </c>
      <c r="H182">
        <v>1</v>
      </c>
      <c r="I182">
        <v>-3000</v>
      </c>
      <c r="K182">
        <v>0</v>
      </c>
      <c r="N182" t="s">
        <v>199</v>
      </c>
      <c r="O182">
        <v>100</v>
      </c>
      <c r="P182" t="s">
        <v>15</v>
      </c>
      <c r="Q182" t="s">
        <v>199</v>
      </c>
      <c r="S182" t="s">
        <v>503</v>
      </c>
      <c r="W182" t="s">
        <v>291</v>
      </c>
      <c r="X182" t="s">
        <v>245</v>
      </c>
      <c r="Y182" t="s">
        <v>246</v>
      </c>
      <c r="Z182" t="s">
        <v>246</v>
      </c>
      <c r="AA182" t="s">
        <v>246</v>
      </c>
      <c r="AB182" t="s">
        <v>26</v>
      </c>
      <c r="AE182">
        <v>0</v>
      </c>
      <c r="AF182">
        <v>0</v>
      </c>
    </row>
    <row r="183" spans="1:32" x14ac:dyDescent="0.2">
      <c r="A183" t="s">
        <v>504</v>
      </c>
      <c r="B183" s="107">
        <v>45335</v>
      </c>
      <c r="D183" s="107">
        <v>45335</v>
      </c>
      <c r="E183">
        <v>-550</v>
      </c>
      <c r="G183" t="s">
        <v>43</v>
      </c>
      <c r="H183">
        <v>1</v>
      </c>
      <c r="I183">
        <v>-550</v>
      </c>
      <c r="K183">
        <v>0</v>
      </c>
      <c r="N183" t="s">
        <v>293</v>
      </c>
      <c r="O183">
        <v>100</v>
      </c>
      <c r="P183" t="s">
        <v>236</v>
      </c>
      <c r="Q183" t="s">
        <v>293</v>
      </c>
      <c r="S183" t="s">
        <v>294</v>
      </c>
      <c r="W183" t="s">
        <v>294</v>
      </c>
      <c r="X183" t="s">
        <v>295</v>
      </c>
      <c r="Y183" t="s">
        <v>182</v>
      </c>
      <c r="Z183" t="s">
        <v>182</v>
      </c>
      <c r="AA183" t="s">
        <v>182</v>
      </c>
      <c r="AB183" t="s">
        <v>30</v>
      </c>
      <c r="AE183">
        <v>0</v>
      </c>
      <c r="AF183">
        <v>0</v>
      </c>
    </row>
    <row r="184" spans="1:32" x14ac:dyDescent="0.2">
      <c r="A184" t="s">
        <v>505</v>
      </c>
      <c r="B184" s="107">
        <v>45334</v>
      </c>
      <c r="D184" s="107">
        <v>45334</v>
      </c>
      <c r="E184">
        <v>-250</v>
      </c>
      <c r="G184" t="s">
        <v>43</v>
      </c>
      <c r="H184">
        <v>1</v>
      </c>
      <c r="I184">
        <v>-250</v>
      </c>
      <c r="K184">
        <v>0</v>
      </c>
      <c r="N184" t="s">
        <v>272</v>
      </c>
      <c r="O184">
        <v>100</v>
      </c>
      <c r="P184" t="s">
        <v>268</v>
      </c>
      <c r="Q184" t="s">
        <v>272</v>
      </c>
      <c r="S184" t="s">
        <v>274</v>
      </c>
      <c r="W184" t="s">
        <v>274</v>
      </c>
      <c r="X184" t="s">
        <v>30</v>
      </c>
      <c r="Y184" t="s">
        <v>182</v>
      </c>
      <c r="Z184" t="s">
        <v>182</v>
      </c>
      <c r="AA184" t="s">
        <v>182</v>
      </c>
      <c r="AB184" t="s">
        <v>30</v>
      </c>
      <c r="AE184">
        <v>0</v>
      </c>
      <c r="AF184">
        <v>0</v>
      </c>
    </row>
    <row r="185" spans="1:32" x14ac:dyDescent="0.2">
      <c r="A185" t="s">
        <v>506</v>
      </c>
      <c r="B185" s="107">
        <v>45334</v>
      </c>
      <c r="D185" s="107">
        <v>45334</v>
      </c>
      <c r="E185">
        <v>-379.63</v>
      </c>
      <c r="G185" t="s">
        <v>43</v>
      </c>
      <c r="H185">
        <v>1</v>
      </c>
      <c r="I185">
        <v>-379.63</v>
      </c>
      <c r="K185">
        <v>0</v>
      </c>
      <c r="N185" t="s">
        <v>298</v>
      </c>
      <c r="O185">
        <v>100</v>
      </c>
      <c r="P185" t="s">
        <v>15</v>
      </c>
      <c r="Q185" t="s">
        <v>298</v>
      </c>
      <c r="S185" t="s">
        <v>299</v>
      </c>
      <c r="W185" t="s">
        <v>299</v>
      </c>
      <c r="X185" t="s">
        <v>30</v>
      </c>
      <c r="Y185" t="s">
        <v>182</v>
      </c>
      <c r="Z185" t="s">
        <v>182</v>
      </c>
      <c r="AA185" t="s">
        <v>182</v>
      </c>
      <c r="AB185" t="s">
        <v>30</v>
      </c>
      <c r="AE185">
        <v>0</v>
      </c>
      <c r="AF185">
        <v>0</v>
      </c>
    </row>
    <row r="186" spans="1:32" x14ac:dyDescent="0.2">
      <c r="A186" t="s">
        <v>507</v>
      </c>
      <c r="B186" s="107">
        <v>45333</v>
      </c>
      <c r="D186" s="107">
        <v>45333</v>
      </c>
      <c r="E186">
        <v>-700</v>
      </c>
      <c r="G186" t="s">
        <v>43</v>
      </c>
      <c r="H186">
        <v>1</v>
      </c>
      <c r="I186">
        <v>-700</v>
      </c>
      <c r="K186">
        <v>0</v>
      </c>
      <c r="N186" t="s">
        <v>301</v>
      </c>
      <c r="O186">
        <v>100</v>
      </c>
      <c r="P186" t="s">
        <v>160</v>
      </c>
      <c r="Q186" t="s">
        <v>301</v>
      </c>
      <c r="S186" t="s">
        <v>302</v>
      </c>
      <c r="W186" t="s">
        <v>190</v>
      </c>
      <c r="X186" t="s">
        <v>191</v>
      </c>
      <c r="Y186" t="s">
        <v>192</v>
      </c>
      <c r="Z186" t="s">
        <v>193</v>
      </c>
      <c r="AA186" t="s">
        <v>193</v>
      </c>
      <c r="AB186" t="s">
        <v>19</v>
      </c>
      <c r="AE186">
        <v>0</v>
      </c>
      <c r="AF186">
        <v>0</v>
      </c>
    </row>
    <row r="187" spans="1:32" x14ac:dyDescent="0.2">
      <c r="A187" t="s">
        <v>508</v>
      </c>
      <c r="B187" s="107">
        <v>45330</v>
      </c>
      <c r="D187" s="107">
        <v>45330</v>
      </c>
      <c r="E187">
        <v>-850</v>
      </c>
      <c r="G187" t="s">
        <v>43</v>
      </c>
      <c r="H187">
        <v>1</v>
      </c>
      <c r="I187">
        <v>-850</v>
      </c>
      <c r="K187">
        <v>0</v>
      </c>
      <c r="N187" t="s">
        <v>304</v>
      </c>
      <c r="O187">
        <v>100</v>
      </c>
      <c r="P187" t="s">
        <v>268</v>
      </c>
      <c r="Q187" t="s">
        <v>304</v>
      </c>
      <c r="S187" t="s">
        <v>305</v>
      </c>
      <c r="W187" t="s">
        <v>305</v>
      </c>
      <c r="X187" t="s">
        <v>30</v>
      </c>
      <c r="Y187" t="s">
        <v>182</v>
      </c>
      <c r="Z187" t="s">
        <v>182</v>
      </c>
      <c r="AA187" t="s">
        <v>182</v>
      </c>
      <c r="AB187" t="s">
        <v>30</v>
      </c>
      <c r="AE187">
        <v>0</v>
      </c>
      <c r="AF187">
        <v>0</v>
      </c>
    </row>
    <row r="188" spans="1:32" x14ac:dyDescent="0.2">
      <c r="A188" t="s">
        <v>509</v>
      </c>
      <c r="B188" s="107">
        <v>45330</v>
      </c>
      <c r="D188" s="107">
        <v>45330</v>
      </c>
      <c r="E188">
        <v>-404.99</v>
      </c>
      <c r="G188" t="s">
        <v>43</v>
      </c>
      <c r="H188">
        <v>1</v>
      </c>
      <c r="I188">
        <v>-404.99</v>
      </c>
      <c r="K188">
        <v>0</v>
      </c>
      <c r="N188" t="s">
        <v>307</v>
      </c>
      <c r="O188">
        <v>100</v>
      </c>
      <c r="P188" t="s">
        <v>160</v>
      </c>
      <c r="Q188" t="s">
        <v>307</v>
      </c>
      <c r="S188" t="s">
        <v>308</v>
      </c>
      <c r="W188" t="s">
        <v>309</v>
      </c>
      <c r="X188" t="s">
        <v>191</v>
      </c>
      <c r="Y188" t="s">
        <v>192</v>
      </c>
      <c r="Z188" t="s">
        <v>193</v>
      </c>
      <c r="AA188" t="s">
        <v>193</v>
      </c>
      <c r="AB188" t="s">
        <v>19</v>
      </c>
      <c r="AE188">
        <v>0</v>
      </c>
      <c r="AF188">
        <v>0</v>
      </c>
    </row>
    <row r="189" spans="1:32" x14ac:dyDescent="0.2">
      <c r="A189" t="s">
        <v>510</v>
      </c>
      <c r="B189" s="107">
        <v>45328</v>
      </c>
      <c r="D189" s="107">
        <v>45328</v>
      </c>
      <c r="E189">
        <v>-85</v>
      </c>
      <c r="G189" t="s">
        <v>43</v>
      </c>
      <c r="H189">
        <v>1</v>
      </c>
      <c r="I189">
        <v>-85</v>
      </c>
      <c r="K189">
        <v>0</v>
      </c>
      <c r="N189" t="s">
        <v>311</v>
      </c>
      <c r="O189">
        <v>100</v>
      </c>
      <c r="P189" t="s">
        <v>15</v>
      </c>
      <c r="Q189" t="s">
        <v>311</v>
      </c>
      <c r="S189" t="s">
        <v>312</v>
      </c>
      <c r="W189" t="s">
        <v>312</v>
      </c>
      <c r="X189" t="s">
        <v>30</v>
      </c>
      <c r="Y189" t="s">
        <v>182</v>
      </c>
      <c r="Z189" t="s">
        <v>182</v>
      </c>
      <c r="AA189" t="s">
        <v>182</v>
      </c>
      <c r="AB189" t="s">
        <v>30</v>
      </c>
      <c r="AE189">
        <v>0</v>
      </c>
      <c r="AF189">
        <v>0</v>
      </c>
    </row>
    <row r="190" spans="1:32" x14ac:dyDescent="0.2">
      <c r="A190" t="s">
        <v>511</v>
      </c>
      <c r="B190" s="107">
        <v>45327</v>
      </c>
      <c r="D190" s="107">
        <v>45327</v>
      </c>
      <c r="E190">
        <v>-6671.35</v>
      </c>
      <c r="G190" t="s">
        <v>43</v>
      </c>
      <c r="H190">
        <v>1</v>
      </c>
      <c r="I190">
        <v>-6671.35</v>
      </c>
      <c r="K190">
        <v>0</v>
      </c>
      <c r="N190" t="s">
        <v>314</v>
      </c>
      <c r="O190">
        <v>100</v>
      </c>
      <c r="P190" t="s">
        <v>236</v>
      </c>
      <c r="Q190" t="s">
        <v>314</v>
      </c>
      <c r="S190" t="s">
        <v>315</v>
      </c>
      <c r="W190" t="s">
        <v>315</v>
      </c>
      <c r="X190" t="s">
        <v>30</v>
      </c>
      <c r="Y190" t="s">
        <v>182</v>
      </c>
      <c r="Z190" t="s">
        <v>182</v>
      </c>
      <c r="AA190" t="s">
        <v>182</v>
      </c>
      <c r="AB190" t="s">
        <v>30</v>
      </c>
      <c r="AE190">
        <v>0</v>
      </c>
      <c r="AF190">
        <v>0</v>
      </c>
    </row>
    <row r="191" spans="1:32" x14ac:dyDescent="0.2">
      <c r="A191" t="s">
        <v>512</v>
      </c>
      <c r="B191" s="107">
        <v>45327</v>
      </c>
      <c r="D191" s="107">
        <v>45327</v>
      </c>
      <c r="E191">
        <v>-110</v>
      </c>
      <c r="G191" t="s">
        <v>43</v>
      </c>
      <c r="H191">
        <v>1</v>
      </c>
      <c r="I191">
        <v>-110</v>
      </c>
      <c r="K191">
        <v>0</v>
      </c>
      <c r="N191" t="s">
        <v>317</v>
      </c>
      <c r="O191">
        <v>100</v>
      </c>
      <c r="P191" t="s">
        <v>236</v>
      </c>
      <c r="Q191" t="s">
        <v>317</v>
      </c>
      <c r="S191" t="s">
        <v>318</v>
      </c>
      <c r="W191" t="s">
        <v>318</v>
      </c>
      <c r="X191" t="s">
        <v>30</v>
      </c>
      <c r="Y191" t="s">
        <v>182</v>
      </c>
      <c r="Z191" t="s">
        <v>182</v>
      </c>
      <c r="AA191" t="s">
        <v>182</v>
      </c>
      <c r="AB191" t="s">
        <v>30</v>
      </c>
      <c r="AE191">
        <v>0</v>
      </c>
      <c r="AF191">
        <v>0</v>
      </c>
    </row>
    <row r="192" spans="1:32" x14ac:dyDescent="0.2">
      <c r="A192" t="s">
        <v>513</v>
      </c>
      <c r="B192" s="107">
        <v>45326</v>
      </c>
      <c r="D192" s="107">
        <v>45326</v>
      </c>
      <c r="E192">
        <v>-52.8</v>
      </c>
      <c r="G192" t="s">
        <v>43</v>
      </c>
      <c r="H192">
        <v>1</v>
      </c>
      <c r="I192">
        <v>-52.8</v>
      </c>
      <c r="K192">
        <v>0</v>
      </c>
      <c r="N192" t="s">
        <v>231</v>
      </c>
      <c r="O192">
        <v>100</v>
      </c>
      <c r="P192" t="s">
        <v>219</v>
      </c>
      <c r="Q192" t="s">
        <v>231</v>
      </c>
      <c r="S192" t="s">
        <v>320</v>
      </c>
      <c r="W192" t="s">
        <v>233</v>
      </c>
      <c r="X192" t="s">
        <v>30</v>
      </c>
      <c r="Y192" t="s">
        <v>182</v>
      </c>
      <c r="Z192" t="s">
        <v>182</v>
      </c>
      <c r="AA192" t="s">
        <v>182</v>
      </c>
      <c r="AB192" t="s">
        <v>30</v>
      </c>
      <c r="AE192">
        <v>0</v>
      </c>
      <c r="AF192">
        <v>0</v>
      </c>
    </row>
    <row r="193" spans="1:32" x14ac:dyDescent="0.2">
      <c r="A193" t="s">
        <v>514</v>
      </c>
      <c r="B193" s="107">
        <v>45326</v>
      </c>
      <c r="D193" s="107">
        <v>45326</v>
      </c>
      <c r="E193">
        <v>-6500</v>
      </c>
      <c r="G193" t="s">
        <v>43</v>
      </c>
      <c r="H193">
        <v>1</v>
      </c>
      <c r="I193">
        <v>-6500</v>
      </c>
      <c r="K193">
        <v>0</v>
      </c>
      <c r="N193" t="s">
        <v>322</v>
      </c>
      <c r="O193">
        <v>100</v>
      </c>
      <c r="P193" t="s">
        <v>236</v>
      </c>
      <c r="Q193" t="s">
        <v>322</v>
      </c>
      <c r="S193" t="s">
        <v>323</v>
      </c>
      <c r="W193" t="s">
        <v>323</v>
      </c>
      <c r="X193" t="s">
        <v>324</v>
      </c>
      <c r="Y193" t="s">
        <v>325</v>
      </c>
      <c r="Z193" t="s">
        <v>325</v>
      </c>
      <c r="AA193" t="s">
        <v>325</v>
      </c>
      <c r="AB193" t="s">
        <v>27</v>
      </c>
      <c r="AE193">
        <v>0</v>
      </c>
      <c r="AF193">
        <v>0</v>
      </c>
    </row>
    <row r="194" spans="1:32" x14ac:dyDescent="0.2">
      <c r="A194" t="s">
        <v>515</v>
      </c>
      <c r="B194" s="107">
        <v>45326</v>
      </c>
      <c r="D194" s="107">
        <v>45326</v>
      </c>
      <c r="E194">
        <v>-10000</v>
      </c>
      <c r="G194" t="s">
        <v>43</v>
      </c>
      <c r="H194">
        <v>1</v>
      </c>
      <c r="I194">
        <v>-10000</v>
      </c>
      <c r="K194">
        <v>0</v>
      </c>
      <c r="N194" t="s">
        <v>327</v>
      </c>
      <c r="O194">
        <v>100</v>
      </c>
      <c r="P194" t="s">
        <v>236</v>
      </c>
      <c r="Q194" t="s">
        <v>327</v>
      </c>
      <c r="S194" t="s">
        <v>323</v>
      </c>
      <c r="W194" t="s">
        <v>323</v>
      </c>
      <c r="X194" t="s">
        <v>324</v>
      </c>
      <c r="Y194" t="s">
        <v>325</v>
      </c>
      <c r="Z194" t="s">
        <v>325</v>
      </c>
      <c r="AA194" t="s">
        <v>325</v>
      </c>
      <c r="AB194" t="s">
        <v>27</v>
      </c>
      <c r="AE194">
        <v>0</v>
      </c>
      <c r="AF194">
        <v>0</v>
      </c>
    </row>
    <row r="195" spans="1:32" x14ac:dyDescent="0.2">
      <c r="A195" t="s">
        <v>516</v>
      </c>
      <c r="B195" s="107">
        <v>45326</v>
      </c>
      <c r="D195" s="107">
        <v>45326</v>
      </c>
      <c r="E195">
        <v>-10000</v>
      </c>
      <c r="G195" t="s">
        <v>43</v>
      </c>
      <c r="H195">
        <v>1</v>
      </c>
      <c r="I195">
        <v>-10000</v>
      </c>
      <c r="K195">
        <v>0</v>
      </c>
      <c r="N195" t="s">
        <v>329</v>
      </c>
      <c r="O195">
        <v>100</v>
      </c>
      <c r="P195" t="s">
        <v>179</v>
      </c>
      <c r="Q195" t="s">
        <v>329</v>
      </c>
      <c r="S195" t="s">
        <v>323</v>
      </c>
      <c r="W195" t="s">
        <v>323</v>
      </c>
      <c r="X195" t="s">
        <v>324</v>
      </c>
      <c r="Y195" t="s">
        <v>325</v>
      </c>
      <c r="Z195" t="s">
        <v>325</v>
      </c>
      <c r="AA195" t="s">
        <v>325</v>
      </c>
      <c r="AB195" t="s">
        <v>27</v>
      </c>
      <c r="AE195">
        <v>0</v>
      </c>
      <c r="AF195">
        <v>0</v>
      </c>
    </row>
    <row r="196" spans="1:32" x14ac:dyDescent="0.2">
      <c r="A196" t="s">
        <v>517</v>
      </c>
      <c r="B196" s="107">
        <v>45326</v>
      </c>
      <c r="D196" s="107">
        <v>45326</v>
      </c>
      <c r="E196">
        <v>-3500</v>
      </c>
      <c r="G196" t="s">
        <v>43</v>
      </c>
      <c r="H196">
        <v>1</v>
      </c>
      <c r="I196">
        <v>-3500</v>
      </c>
      <c r="K196">
        <v>0</v>
      </c>
      <c r="N196" t="s">
        <v>331</v>
      </c>
      <c r="O196">
        <v>100</v>
      </c>
      <c r="P196" t="s">
        <v>219</v>
      </c>
      <c r="Q196" t="s">
        <v>331</v>
      </c>
      <c r="S196" t="s">
        <v>332</v>
      </c>
      <c r="W196" t="s">
        <v>333</v>
      </c>
      <c r="X196" t="s">
        <v>324</v>
      </c>
      <c r="Y196" t="s">
        <v>325</v>
      </c>
      <c r="Z196" t="s">
        <v>325</v>
      </c>
      <c r="AA196" t="s">
        <v>325</v>
      </c>
      <c r="AB196" t="s">
        <v>27</v>
      </c>
      <c r="AE196">
        <v>0</v>
      </c>
      <c r="AF196">
        <v>0</v>
      </c>
    </row>
    <row r="197" spans="1:32" x14ac:dyDescent="0.2">
      <c r="A197" t="s">
        <v>518</v>
      </c>
      <c r="B197" s="107">
        <v>45326</v>
      </c>
      <c r="D197" s="107">
        <v>45326</v>
      </c>
      <c r="E197">
        <v>-17500</v>
      </c>
      <c r="G197" t="s">
        <v>43</v>
      </c>
      <c r="H197">
        <v>1</v>
      </c>
      <c r="I197">
        <v>-17500</v>
      </c>
      <c r="K197">
        <v>0</v>
      </c>
      <c r="N197" t="s">
        <v>335</v>
      </c>
      <c r="O197">
        <v>100</v>
      </c>
      <c r="P197" t="s">
        <v>236</v>
      </c>
      <c r="Q197" t="s">
        <v>335</v>
      </c>
      <c r="S197" t="s">
        <v>323</v>
      </c>
      <c r="W197" t="s">
        <v>323</v>
      </c>
      <c r="X197" t="s">
        <v>324</v>
      </c>
      <c r="Y197" t="s">
        <v>325</v>
      </c>
      <c r="Z197" t="s">
        <v>325</v>
      </c>
      <c r="AA197" t="s">
        <v>325</v>
      </c>
      <c r="AB197" t="s">
        <v>27</v>
      </c>
      <c r="AE197">
        <v>0</v>
      </c>
      <c r="AF197">
        <v>0</v>
      </c>
    </row>
    <row r="198" spans="1:32" x14ac:dyDescent="0.2">
      <c r="A198" t="s">
        <v>519</v>
      </c>
      <c r="B198" s="107">
        <v>45326</v>
      </c>
      <c r="D198" s="107">
        <v>45326</v>
      </c>
      <c r="E198">
        <v>-13313.44</v>
      </c>
      <c r="G198" t="s">
        <v>43</v>
      </c>
      <c r="H198">
        <v>1</v>
      </c>
      <c r="I198">
        <v>-13313.44</v>
      </c>
      <c r="K198">
        <v>0</v>
      </c>
      <c r="N198" t="s">
        <v>337</v>
      </c>
      <c r="O198">
        <v>100</v>
      </c>
      <c r="P198" t="s">
        <v>15</v>
      </c>
      <c r="Q198" t="s">
        <v>337</v>
      </c>
      <c r="S198" t="s">
        <v>323</v>
      </c>
      <c r="W198" t="s">
        <v>323</v>
      </c>
      <c r="X198" t="s">
        <v>324</v>
      </c>
      <c r="Y198" t="s">
        <v>325</v>
      </c>
      <c r="Z198" t="s">
        <v>325</v>
      </c>
      <c r="AA198" t="s">
        <v>325</v>
      </c>
      <c r="AB198" t="s">
        <v>27</v>
      </c>
      <c r="AE198">
        <v>0</v>
      </c>
      <c r="AF198">
        <v>0</v>
      </c>
    </row>
    <row r="199" spans="1:32" x14ac:dyDescent="0.2">
      <c r="A199" t="s">
        <v>520</v>
      </c>
      <c r="B199" s="107">
        <v>45326</v>
      </c>
      <c r="D199" s="107">
        <v>45326</v>
      </c>
      <c r="E199">
        <v>-3000</v>
      </c>
      <c r="G199" t="s">
        <v>43</v>
      </c>
      <c r="H199">
        <v>1</v>
      </c>
      <c r="I199">
        <v>-3000</v>
      </c>
      <c r="K199">
        <v>0</v>
      </c>
      <c r="N199" t="s">
        <v>339</v>
      </c>
      <c r="O199">
        <v>100</v>
      </c>
      <c r="P199" t="s">
        <v>340</v>
      </c>
      <c r="Q199" t="s">
        <v>339</v>
      </c>
      <c r="S199" t="s">
        <v>323</v>
      </c>
      <c r="W199" t="s">
        <v>323</v>
      </c>
      <c r="X199" t="s">
        <v>324</v>
      </c>
      <c r="Y199" t="s">
        <v>325</v>
      </c>
      <c r="Z199" t="s">
        <v>325</v>
      </c>
      <c r="AA199" t="s">
        <v>325</v>
      </c>
      <c r="AB199" t="s">
        <v>27</v>
      </c>
      <c r="AE199">
        <v>0</v>
      </c>
      <c r="AF199">
        <v>0</v>
      </c>
    </row>
    <row r="200" spans="1:32" x14ac:dyDescent="0.2">
      <c r="A200" t="s">
        <v>521</v>
      </c>
      <c r="B200" s="107">
        <v>45326</v>
      </c>
      <c r="D200" s="107">
        <v>45326</v>
      </c>
      <c r="E200">
        <v>-13313.44</v>
      </c>
      <c r="G200" t="s">
        <v>43</v>
      </c>
      <c r="H200">
        <v>1</v>
      </c>
      <c r="I200">
        <v>-13313.44</v>
      </c>
      <c r="K200">
        <v>0</v>
      </c>
      <c r="N200" t="s">
        <v>342</v>
      </c>
      <c r="O200">
        <v>100</v>
      </c>
      <c r="P200" t="s">
        <v>15</v>
      </c>
      <c r="Q200" t="s">
        <v>342</v>
      </c>
      <c r="S200" t="s">
        <v>323</v>
      </c>
      <c r="W200" t="s">
        <v>323</v>
      </c>
      <c r="X200" t="s">
        <v>324</v>
      </c>
      <c r="Y200" t="s">
        <v>325</v>
      </c>
      <c r="Z200" t="s">
        <v>325</v>
      </c>
      <c r="AA200" t="s">
        <v>325</v>
      </c>
      <c r="AB200" t="s">
        <v>27</v>
      </c>
      <c r="AE200">
        <v>0</v>
      </c>
      <c r="AF200">
        <v>0</v>
      </c>
    </row>
    <row r="201" spans="1:32" x14ac:dyDescent="0.2">
      <c r="A201" t="s">
        <v>522</v>
      </c>
      <c r="B201" s="107">
        <v>45326</v>
      </c>
      <c r="D201" s="107">
        <v>45326</v>
      </c>
      <c r="E201">
        <v>-6000</v>
      </c>
      <c r="G201" t="s">
        <v>43</v>
      </c>
      <c r="H201">
        <v>1</v>
      </c>
      <c r="I201">
        <v>-6000</v>
      </c>
      <c r="K201">
        <v>0</v>
      </c>
      <c r="N201" t="s">
        <v>344</v>
      </c>
      <c r="O201">
        <v>100</v>
      </c>
      <c r="P201" t="s">
        <v>179</v>
      </c>
      <c r="Q201" t="s">
        <v>344</v>
      </c>
      <c r="S201" t="s">
        <v>323</v>
      </c>
      <c r="W201" t="s">
        <v>323</v>
      </c>
      <c r="X201" t="s">
        <v>324</v>
      </c>
      <c r="Y201" t="s">
        <v>325</v>
      </c>
      <c r="Z201" t="s">
        <v>325</v>
      </c>
      <c r="AA201" t="s">
        <v>325</v>
      </c>
      <c r="AB201" t="s">
        <v>27</v>
      </c>
      <c r="AE201">
        <v>0</v>
      </c>
      <c r="AF201">
        <v>0</v>
      </c>
    </row>
    <row r="202" spans="1:32" x14ac:dyDescent="0.2">
      <c r="A202" t="s">
        <v>523</v>
      </c>
      <c r="B202" s="107">
        <v>45326</v>
      </c>
      <c r="D202" s="107">
        <v>45326</v>
      </c>
      <c r="E202">
        <v>-4500</v>
      </c>
      <c r="G202" t="s">
        <v>43</v>
      </c>
      <c r="H202">
        <v>1</v>
      </c>
      <c r="I202">
        <v>-4500</v>
      </c>
      <c r="K202">
        <v>0</v>
      </c>
      <c r="N202" t="s">
        <v>346</v>
      </c>
      <c r="O202">
        <v>100</v>
      </c>
      <c r="P202" t="s">
        <v>236</v>
      </c>
      <c r="Q202" t="s">
        <v>346</v>
      </c>
      <c r="S202" t="s">
        <v>323</v>
      </c>
      <c r="W202" t="s">
        <v>323</v>
      </c>
      <c r="X202" t="s">
        <v>324</v>
      </c>
      <c r="Y202" t="s">
        <v>325</v>
      </c>
      <c r="Z202" t="s">
        <v>325</v>
      </c>
      <c r="AA202" t="s">
        <v>325</v>
      </c>
      <c r="AB202" t="s">
        <v>27</v>
      </c>
      <c r="AE202">
        <v>0</v>
      </c>
      <c r="AF202">
        <v>0</v>
      </c>
    </row>
    <row r="203" spans="1:32" x14ac:dyDescent="0.2">
      <c r="A203" t="s">
        <v>524</v>
      </c>
      <c r="B203" s="107">
        <v>45326</v>
      </c>
      <c r="D203" s="107">
        <v>45326</v>
      </c>
      <c r="E203">
        <v>-6000</v>
      </c>
      <c r="G203" t="s">
        <v>43</v>
      </c>
      <c r="H203">
        <v>1</v>
      </c>
      <c r="I203">
        <v>-6000</v>
      </c>
      <c r="K203">
        <v>0</v>
      </c>
      <c r="N203" t="s">
        <v>348</v>
      </c>
      <c r="O203">
        <v>100</v>
      </c>
      <c r="P203" t="s">
        <v>15</v>
      </c>
      <c r="Q203" t="s">
        <v>348</v>
      </c>
      <c r="S203" t="s">
        <v>323</v>
      </c>
      <c r="W203" t="s">
        <v>323</v>
      </c>
      <c r="X203" t="s">
        <v>324</v>
      </c>
      <c r="Y203" t="s">
        <v>325</v>
      </c>
      <c r="Z203" t="s">
        <v>325</v>
      </c>
      <c r="AA203" t="s">
        <v>325</v>
      </c>
      <c r="AB203" t="s">
        <v>27</v>
      </c>
      <c r="AE203">
        <v>0</v>
      </c>
      <c r="AF203">
        <v>0</v>
      </c>
    </row>
    <row r="204" spans="1:32" x14ac:dyDescent="0.2">
      <c r="A204" t="s">
        <v>525</v>
      </c>
      <c r="B204" s="107">
        <v>45326</v>
      </c>
      <c r="D204" s="107">
        <v>45326</v>
      </c>
      <c r="E204">
        <v>-13313.44</v>
      </c>
      <c r="G204" t="s">
        <v>43</v>
      </c>
      <c r="H204">
        <v>1</v>
      </c>
      <c r="I204">
        <v>-13313.44</v>
      </c>
      <c r="K204">
        <v>0</v>
      </c>
      <c r="N204" t="s">
        <v>350</v>
      </c>
      <c r="O204">
        <v>100</v>
      </c>
      <c r="P204" t="s">
        <v>219</v>
      </c>
      <c r="Q204" t="s">
        <v>350</v>
      </c>
      <c r="S204" t="s">
        <v>323</v>
      </c>
      <c r="W204" t="s">
        <v>323</v>
      </c>
      <c r="X204" t="s">
        <v>324</v>
      </c>
      <c r="Y204" t="s">
        <v>325</v>
      </c>
      <c r="Z204" t="s">
        <v>325</v>
      </c>
      <c r="AA204" t="s">
        <v>325</v>
      </c>
      <c r="AB204" t="s">
        <v>27</v>
      </c>
      <c r="AE204">
        <v>0</v>
      </c>
      <c r="AF204">
        <v>0</v>
      </c>
    </row>
    <row r="205" spans="1:32" x14ac:dyDescent="0.2">
      <c r="A205" t="s">
        <v>526</v>
      </c>
      <c r="B205" s="107">
        <v>45326</v>
      </c>
      <c r="D205" s="107">
        <v>45326</v>
      </c>
      <c r="E205">
        <v>-8500</v>
      </c>
      <c r="G205" t="s">
        <v>43</v>
      </c>
      <c r="H205">
        <v>1</v>
      </c>
      <c r="I205">
        <v>-8500</v>
      </c>
      <c r="K205">
        <v>0</v>
      </c>
      <c r="N205" t="s">
        <v>352</v>
      </c>
      <c r="O205">
        <v>100</v>
      </c>
      <c r="P205" t="s">
        <v>236</v>
      </c>
      <c r="Q205" t="s">
        <v>352</v>
      </c>
      <c r="S205" t="s">
        <v>323</v>
      </c>
      <c r="W205" t="s">
        <v>323</v>
      </c>
      <c r="X205" t="s">
        <v>324</v>
      </c>
      <c r="Y205" t="s">
        <v>325</v>
      </c>
      <c r="Z205" t="s">
        <v>325</v>
      </c>
      <c r="AA205" t="s">
        <v>325</v>
      </c>
      <c r="AB205" t="s">
        <v>27</v>
      </c>
      <c r="AE205">
        <v>0</v>
      </c>
      <c r="AF205">
        <v>0</v>
      </c>
    </row>
    <row r="206" spans="1:32" x14ac:dyDescent="0.2">
      <c r="A206" t="s">
        <v>527</v>
      </c>
      <c r="B206" s="107">
        <v>45326</v>
      </c>
      <c r="D206" s="107">
        <v>45326</v>
      </c>
      <c r="E206">
        <v>-10000</v>
      </c>
      <c r="G206" t="s">
        <v>43</v>
      </c>
      <c r="H206">
        <v>1</v>
      </c>
      <c r="I206">
        <v>-10000</v>
      </c>
      <c r="K206">
        <v>0</v>
      </c>
      <c r="N206" t="s">
        <v>354</v>
      </c>
      <c r="O206">
        <v>100</v>
      </c>
      <c r="P206" t="s">
        <v>214</v>
      </c>
      <c r="Q206" t="s">
        <v>354</v>
      </c>
      <c r="S206" t="s">
        <v>323</v>
      </c>
      <c r="W206" t="s">
        <v>323</v>
      </c>
      <c r="X206" t="s">
        <v>324</v>
      </c>
      <c r="Y206" t="s">
        <v>325</v>
      </c>
      <c r="Z206" t="s">
        <v>325</v>
      </c>
      <c r="AA206" t="s">
        <v>325</v>
      </c>
      <c r="AB206" t="s">
        <v>27</v>
      </c>
      <c r="AE206">
        <v>0</v>
      </c>
      <c r="AF206">
        <v>0</v>
      </c>
    </row>
    <row r="207" spans="1:32" x14ac:dyDescent="0.2">
      <c r="A207" t="s">
        <v>528</v>
      </c>
      <c r="B207" s="107">
        <v>45326</v>
      </c>
      <c r="D207" s="107">
        <v>45326</v>
      </c>
      <c r="E207">
        <v>-5500</v>
      </c>
      <c r="G207" t="s">
        <v>43</v>
      </c>
      <c r="H207">
        <v>1</v>
      </c>
      <c r="I207">
        <v>-5500</v>
      </c>
      <c r="K207">
        <v>0</v>
      </c>
      <c r="N207" t="s">
        <v>356</v>
      </c>
      <c r="O207">
        <v>100</v>
      </c>
      <c r="P207" t="s">
        <v>236</v>
      </c>
      <c r="Q207" t="s">
        <v>356</v>
      </c>
      <c r="S207" t="s">
        <v>323</v>
      </c>
      <c r="W207" t="s">
        <v>323</v>
      </c>
      <c r="X207" t="s">
        <v>324</v>
      </c>
      <c r="Y207" t="s">
        <v>325</v>
      </c>
      <c r="Z207" t="s">
        <v>325</v>
      </c>
      <c r="AA207" t="s">
        <v>325</v>
      </c>
      <c r="AB207" t="s">
        <v>27</v>
      </c>
      <c r="AE207">
        <v>0</v>
      </c>
      <c r="AF207">
        <v>0</v>
      </c>
    </row>
    <row r="208" spans="1:32" x14ac:dyDescent="0.2">
      <c r="A208" t="s">
        <v>529</v>
      </c>
      <c r="B208" s="107">
        <v>45326</v>
      </c>
      <c r="D208" s="107">
        <v>45326</v>
      </c>
      <c r="E208">
        <v>-3500</v>
      </c>
      <c r="G208" t="s">
        <v>43</v>
      </c>
      <c r="H208">
        <v>1</v>
      </c>
      <c r="I208">
        <v>-3500</v>
      </c>
      <c r="K208">
        <v>0</v>
      </c>
      <c r="N208" t="s">
        <v>358</v>
      </c>
      <c r="O208">
        <v>100</v>
      </c>
      <c r="P208" t="s">
        <v>23</v>
      </c>
      <c r="Q208" t="s">
        <v>358</v>
      </c>
      <c r="S208" t="s">
        <v>323</v>
      </c>
      <c r="W208" t="s">
        <v>323</v>
      </c>
      <c r="X208" t="s">
        <v>324</v>
      </c>
      <c r="Y208" t="s">
        <v>325</v>
      </c>
      <c r="Z208" t="s">
        <v>325</v>
      </c>
      <c r="AA208" t="s">
        <v>325</v>
      </c>
      <c r="AB208" t="s">
        <v>27</v>
      </c>
      <c r="AE208">
        <v>0</v>
      </c>
      <c r="AF208">
        <v>0</v>
      </c>
    </row>
    <row r="209" spans="1:32" x14ac:dyDescent="0.2">
      <c r="A209" t="s">
        <v>530</v>
      </c>
      <c r="B209" s="107">
        <v>45326</v>
      </c>
      <c r="D209" s="107">
        <v>45326</v>
      </c>
      <c r="E209">
        <v>-10000</v>
      </c>
      <c r="G209" t="s">
        <v>43</v>
      </c>
      <c r="H209">
        <v>1</v>
      </c>
      <c r="I209">
        <v>-10000</v>
      </c>
      <c r="K209">
        <v>0</v>
      </c>
      <c r="N209" t="s">
        <v>360</v>
      </c>
      <c r="O209">
        <v>100</v>
      </c>
      <c r="P209" t="s">
        <v>15</v>
      </c>
      <c r="Q209" t="s">
        <v>360</v>
      </c>
      <c r="S209" t="s">
        <v>323</v>
      </c>
      <c r="W209" t="s">
        <v>323</v>
      </c>
      <c r="X209" t="s">
        <v>324</v>
      </c>
      <c r="Y209" t="s">
        <v>325</v>
      </c>
      <c r="Z209" t="s">
        <v>325</v>
      </c>
      <c r="AA209" t="s">
        <v>325</v>
      </c>
      <c r="AB209" t="s">
        <v>27</v>
      </c>
      <c r="AE209">
        <v>0</v>
      </c>
      <c r="AF209">
        <v>0</v>
      </c>
    </row>
    <row r="210" spans="1:32" x14ac:dyDescent="0.2">
      <c r="A210" t="s">
        <v>531</v>
      </c>
      <c r="B210" s="107">
        <v>45326</v>
      </c>
      <c r="D210" s="107">
        <v>45326</v>
      </c>
      <c r="E210">
        <v>-16000</v>
      </c>
      <c r="G210" t="s">
        <v>43</v>
      </c>
      <c r="H210">
        <v>1</v>
      </c>
      <c r="I210">
        <v>-16000</v>
      </c>
      <c r="K210">
        <v>0</v>
      </c>
      <c r="N210" t="s">
        <v>362</v>
      </c>
      <c r="O210">
        <v>100</v>
      </c>
      <c r="P210" t="s">
        <v>236</v>
      </c>
      <c r="Q210" t="s">
        <v>362</v>
      </c>
      <c r="S210" t="s">
        <v>323</v>
      </c>
      <c r="W210" t="s">
        <v>323</v>
      </c>
      <c r="X210" t="s">
        <v>324</v>
      </c>
      <c r="Y210" t="s">
        <v>325</v>
      </c>
      <c r="Z210" t="s">
        <v>325</v>
      </c>
      <c r="AA210" t="s">
        <v>325</v>
      </c>
      <c r="AB210" t="s">
        <v>27</v>
      </c>
      <c r="AE210">
        <v>0</v>
      </c>
      <c r="AF210">
        <v>0</v>
      </c>
    </row>
    <row r="211" spans="1:32" x14ac:dyDescent="0.2">
      <c r="A211" t="s">
        <v>532</v>
      </c>
      <c r="B211" s="107">
        <v>45326</v>
      </c>
      <c r="D211" s="107">
        <v>45326</v>
      </c>
      <c r="E211">
        <v>-13000</v>
      </c>
      <c r="G211" t="s">
        <v>43</v>
      </c>
      <c r="H211">
        <v>1</v>
      </c>
      <c r="I211">
        <v>-13000</v>
      </c>
      <c r="K211">
        <v>0</v>
      </c>
      <c r="N211" t="s">
        <v>364</v>
      </c>
      <c r="O211">
        <v>100</v>
      </c>
      <c r="P211" t="s">
        <v>23</v>
      </c>
      <c r="Q211" t="s">
        <v>364</v>
      </c>
      <c r="S211" t="s">
        <v>323</v>
      </c>
      <c r="W211" t="s">
        <v>323</v>
      </c>
      <c r="X211" t="s">
        <v>324</v>
      </c>
      <c r="Y211" t="s">
        <v>325</v>
      </c>
      <c r="Z211" t="s">
        <v>325</v>
      </c>
      <c r="AA211" t="s">
        <v>325</v>
      </c>
      <c r="AB211" t="s">
        <v>27</v>
      </c>
      <c r="AE211">
        <v>0</v>
      </c>
      <c r="AF211">
        <v>0</v>
      </c>
    </row>
    <row r="212" spans="1:32" x14ac:dyDescent="0.2">
      <c r="A212" t="s">
        <v>533</v>
      </c>
      <c r="B212" s="107">
        <v>45326</v>
      </c>
      <c r="D212" s="107">
        <v>45326</v>
      </c>
      <c r="E212">
        <v>-4500</v>
      </c>
      <c r="G212" t="s">
        <v>43</v>
      </c>
      <c r="H212">
        <v>1</v>
      </c>
      <c r="I212">
        <v>-4500</v>
      </c>
      <c r="K212">
        <v>0</v>
      </c>
      <c r="N212" t="s">
        <v>366</v>
      </c>
      <c r="O212">
        <v>100</v>
      </c>
      <c r="P212" t="s">
        <v>236</v>
      </c>
      <c r="Q212" t="s">
        <v>366</v>
      </c>
      <c r="S212" t="s">
        <v>323</v>
      </c>
      <c r="W212" t="s">
        <v>323</v>
      </c>
      <c r="X212" t="s">
        <v>324</v>
      </c>
      <c r="Y212" t="s">
        <v>325</v>
      </c>
      <c r="Z212" t="s">
        <v>325</v>
      </c>
      <c r="AA212" t="s">
        <v>325</v>
      </c>
      <c r="AB212" t="s">
        <v>27</v>
      </c>
      <c r="AE212">
        <v>0</v>
      </c>
      <c r="AF212">
        <v>0</v>
      </c>
    </row>
    <row r="213" spans="1:32" x14ac:dyDescent="0.2">
      <c r="A213" t="s">
        <v>534</v>
      </c>
      <c r="B213" s="107">
        <v>45326</v>
      </c>
      <c r="D213" s="107">
        <v>45326</v>
      </c>
      <c r="E213">
        <v>-4000</v>
      </c>
      <c r="G213" t="s">
        <v>43</v>
      </c>
      <c r="H213">
        <v>1</v>
      </c>
      <c r="I213">
        <v>-4000</v>
      </c>
      <c r="K213">
        <v>0</v>
      </c>
      <c r="N213" t="s">
        <v>368</v>
      </c>
      <c r="O213">
        <v>100</v>
      </c>
      <c r="P213" t="s">
        <v>23</v>
      </c>
      <c r="Q213" t="s">
        <v>368</v>
      </c>
      <c r="S213" t="s">
        <v>323</v>
      </c>
      <c r="W213" t="s">
        <v>323</v>
      </c>
      <c r="X213" t="s">
        <v>324</v>
      </c>
      <c r="Y213" t="s">
        <v>325</v>
      </c>
      <c r="Z213" t="s">
        <v>325</v>
      </c>
      <c r="AA213" t="s">
        <v>325</v>
      </c>
      <c r="AB213" t="s">
        <v>27</v>
      </c>
      <c r="AE213">
        <v>0</v>
      </c>
      <c r="AF213">
        <v>0</v>
      </c>
    </row>
    <row r="214" spans="1:32" x14ac:dyDescent="0.2">
      <c r="A214" t="s">
        <v>535</v>
      </c>
      <c r="B214" s="107">
        <v>45326</v>
      </c>
      <c r="D214" s="107">
        <v>45326</v>
      </c>
      <c r="E214">
        <v>-3500</v>
      </c>
      <c r="G214" t="s">
        <v>43</v>
      </c>
      <c r="H214">
        <v>1</v>
      </c>
      <c r="I214">
        <v>-3500</v>
      </c>
      <c r="K214">
        <v>0</v>
      </c>
      <c r="N214" t="s">
        <v>370</v>
      </c>
      <c r="O214">
        <v>100</v>
      </c>
      <c r="P214" t="s">
        <v>15</v>
      </c>
      <c r="Q214" t="s">
        <v>370</v>
      </c>
      <c r="S214" t="s">
        <v>323</v>
      </c>
      <c r="W214" t="s">
        <v>323</v>
      </c>
      <c r="X214" t="s">
        <v>324</v>
      </c>
      <c r="Y214" t="s">
        <v>325</v>
      </c>
      <c r="Z214" t="s">
        <v>325</v>
      </c>
      <c r="AA214" t="s">
        <v>325</v>
      </c>
      <c r="AB214" t="s">
        <v>27</v>
      </c>
      <c r="AE214">
        <v>0</v>
      </c>
      <c r="AF214">
        <v>0</v>
      </c>
    </row>
    <row r="215" spans="1:32" x14ac:dyDescent="0.2">
      <c r="A215" t="s">
        <v>536</v>
      </c>
      <c r="B215" s="107">
        <v>45326</v>
      </c>
      <c r="D215" s="107">
        <v>45326</v>
      </c>
      <c r="E215">
        <v>-1600</v>
      </c>
      <c r="G215" t="s">
        <v>43</v>
      </c>
      <c r="H215">
        <v>1</v>
      </c>
      <c r="I215">
        <v>-1600</v>
      </c>
      <c r="K215">
        <v>0</v>
      </c>
      <c r="N215" t="s">
        <v>372</v>
      </c>
      <c r="O215">
        <v>100</v>
      </c>
      <c r="P215" t="s">
        <v>236</v>
      </c>
      <c r="Q215" t="s">
        <v>372</v>
      </c>
      <c r="S215" t="s">
        <v>323</v>
      </c>
      <c r="W215" t="s">
        <v>323</v>
      </c>
      <c r="X215" t="s">
        <v>324</v>
      </c>
      <c r="Y215" t="s">
        <v>325</v>
      </c>
      <c r="Z215" t="s">
        <v>325</v>
      </c>
      <c r="AA215" t="s">
        <v>325</v>
      </c>
      <c r="AB215" t="s">
        <v>27</v>
      </c>
      <c r="AE215">
        <v>0</v>
      </c>
      <c r="AF215">
        <v>0</v>
      </c>
    </row>
    <row r="216" spans="1:32" x14ac:dyDescent="0.2">
      <c r="A216" t="s">
        <v>537</v>
      </c>
      <c r="B216" s="107">
        <v>45326</v>
      </c>
      <c r="D216" s="107">
        <v>45326</v>
      </c>
      <c r="E216">
        <v>-21276.6</v>
      </c>
      <c r="G216" t="s">
        <v>43</v>
      </c>
      <c r="H216">
        <v>1</v>
      </c>
      <c r="I216">
        <v>-21276.6</v>
      </c>
      <c r="K216">
        <v>0</v>
      </c>
      <c r="N216" t="s">
        <v>374</v>
      </c>
      <c r="O216">
        <v>100</v>
      </c>
      <c r="P216" t="s">
        <v>179</v>
      </c>
      <c r="Q216" t="s">
        <v>374</v>
      </c>
      <c r="S216" t="s">
        <v>323</v>
      </c>
      <c r="W216" t="s">
        <v>323</v>
      </c>
      <c r="X216" t="s">
        <v>324</v>
      </c>
      <c r="Y216" t="s">
        <v>325</v>
      </c>
      <c r="Z216" t="s">
        <v>325</v>
      </c>
      <c r="AA216" t="s">
        <v>325</v>
      </c>
      <c r="AB216" t="s">
        <v>27</v>
      </c>
      <c r="AE216">
        <v>0</v>
      </c>
      <c r="AF216">
        <v>0</v>
      </c>
    </row>
    <row r="217" spans="1:32" x14ac:dyDescent="0.2">
      <c r="A217" t="s">
        <v>538</v>
      </c>
      <c r="B217" s="107">
        <v>45326</v>
      </c>
      <c r="D217" s="107">
        <v>45326</v>
      </c>
      <c r="E217">
        <v>-8500</v>
      </c>
      <c r="G217" t="s">
        <v>43</v>
      </c>
      <c r="H217">
        <v>1</v>
      </c>
      <c r="I217">
        <v>-8500</v>
      </c>
      <c r="K217">
        <v>0</v>
      </c>
      <c r="N217" t="s">
        <v>376</v>
      </c>
      <c r="O217">
        <v>100</v>
      </c>
      <c r="P217" t="s">
        <v>236</v>
      </c>
      <c r="Q217" t="s">
        <v>376</v>
      </c>
      <c r="S217" t="s">
        <v>323</v>
      </c>
      <c r="W217" t="s">
        <v>323</v>
      </c>
      <c r="X217" t="s">
        <v>324</v>
      </c>
      <c r="Y217" t="s">
        <v>325</v>
      </c>
      <c r="Z217" t="s">
        <v>325</v>
      </c>
      <c r="AA217" t="s">
        <v>325</v>
      </c>
      <c r="AB217" t="s">
        <v>27</v>
      </c>
      <c r="AE217">
        <v>0</v>
      </c>
      <c r="AF217">
        <v>0</v>
      </c>
    </row>
    <row r="218" spans="1:32" x14ac:dyDescent="0.2">
      <c r="A218" t="s">
        <v>539</v>
      </c>
      <c r="B218" s="107">
        <v>45326</v>
      </c>
      <c r="D218" s="107">
        <v>45326</v>
      </c>
      <c r="E218">
        <v>-5500</v>
      </c>
      <c r="G218" t="s">
        <v>43</v>
      </c>
      <c r="H218">
        <v>1</v>
      </c>
      <c r="I218">
        <v>-5500</v>
      </c>
      <c r="K218">
        <v>0</v>
      </c>
      <c r="N218" t="s">
        <v>378</v>
      </c>
      <c r="O218">
        <v>100</v>
      </c>
      <c r="P218" t="s">
        <v>236</v>
      </c>
      <c r="Q218" t="s">
        <v>378</v>
      </c>
      <c r="S218" t="s">
        <v>323</v>
      </c>
      <c r="W218" t="s">
        <v>323</v>
      </c>
      <c r="X218" t="s">
        <v>324</v>
      </c>
      <c r="Y218" t="s">
        <v>325</v>
      </c>
      <c r="Z218" t="s">
        <v>325</v>
      </c>
      <c r="AA218" t="s">
        <v>325</v>
      </c>
      <c r="AB218" t="s">
        <v>27</v>
      </c>
      <c r="AE218">
        <v>0</v>
      </c>
      <c r="AF218">
        <v>0</v>
      </c>
    </row>
    <row r="219" spans="1:32" x14ac:dyDescent="0.2">
      <c r="A219" t="s">
        <v>540</v>
      </c>
      <c r="B219" s="107">
        <v>45326</v>
      </c>
      <c r="D219" s="107">
        <v>45326</v>
      </c>
      <c r="E219">
        <v>-1600</v>
      </c>
      <c r="G219" t="s">
        <v>43</v>
      </c>
      <c r="H219">
        <v>1</v>
      </c>
      <c r="I219">
        <v>-1600</v>
      </c>
      <c r="K219">
        <v>0</v>
      </c>
      <c r="N219" t="s">
        <v>199</v>
      </c>
      <c r="O219">
        <v>100</v>
      </c>
      <c r="P219" t="s">
        <v>179</v>
      </c>
      <c r="Q219" t="s">
        <v>199</v>
      </c>
      <c r="S219" t="s">
        <v>380</v>
      </c>
      <c r="W219" t="s">
        <v>323</v>
      </c>
      <c r="X219" t="s">
        <v>324</v>
      </c>
      <c r="Y219" t="s">
        <v>325</v>
      </c>
      <c r="Z219" t="s">
        <v>325</v>
      </c>
      <c r="AA219" t="s">
        <v>325</v>
      </c>
      <c r="AB219" t="s">
        <v>27</v>
      </c>
      <c r="AE219">
        <v>0</v>
      </c>
      <c r="AF219">
        <v>0</v>
      </c>
    </row>
    <row r="220" spans="1:32" x14ac:dyDescent="0.2">
      <c r="A220" t="s">
        <v>541</v>
      </c>
      <c r="B220" s="107">
        <v>45326</v>
      </c>
      <c r="D220" s="107">
        <v>45326</v>
      </c>
      <c r="E220">
        <v>-6000</v>
      </c>
      <c r="G220" t="s">
        <v>43</v>
      </c>
      <c r="H220">
        <v>1</v>
      </c>
      <c r="I220">
        <v>-6000</v>
      </c>
      <c r="K220">
        <v>0</v>
      </c>
      <c r="N220" t="s">
        <v>199</v>
      </c>
      <c r="O220">
        <v>100</v>
      </c>
      <c r="P220" t="s">
        <v>160</v>
      </c>
      <c r="Q220" t="s">
        <v>199</v>
      </c>
      <c r="S220" t="s">
        <v>323</v>
      </c>
      <c r="W220" t="s">
        <v>323</v>
      </c>
      <c r="X220" t="s">
        <v>324</v>
      </c>
      <c r="Y220" t="s">
        <v>325</v>
      </c>
      <c r="Z220" t="s">
        <v>325</v>
      </c>
      <c r="AA220" t="s">
        <v>325</v>
      </c>
      <c r="AB220" t="s">
        <v>27</v>
      </c>
      <c r="AE220">
        <v>0</v>
      </c>
      <c r="AF220">
        <v>0</v>
      </c>
    </row>
    <row r="221" spans="1:32" x14ac:dyDescent="0.2">
      <c r="A221" t="s">
        <v>542</v>
      </c>
      <c r="B221" s="107">
        <v>45326</v>
      </c>
      <c r="D221" s="107">
        <v>45326</v>
      </c>
      <c r="E221">
        <v>-7507.49</v>
      </c>
      <c r="G221" t="s">
        <v>43</v>
      </c>
      <c r="H221">
        <v>1</v>
      </c>
      <c r="I221">
        <v>-7507.49</v>
      </c>
      <c r="K221">
        <v>0</v>
      </c>
      <c r="N221" t="s">
        <v>350</v>
      </c>
      <c r="O221">
        <v>100</v>
      </c>
      <c r="P221" t="s">
        <v>219</v>
      </c>
      <c r="Q221" t="s">
        <v>350</v>
      </c>
      <c r="S221" t="s">
        <v>383</v>
      </c>
      <c r="W221" t="s">
        <v>384</v>
      </c>
      <c r="X221" t="s">
        <v>324</v>
      </c>
      <c r="Y221" t="s">
        <v>325</v>
      </c>
      <c r="Z221" t="s">
        <v>325</v>
      </c>
      <c r="AA221" t="s">
        <v>325</v>
      </c>
      <c r="AB221" t="s">
        <v>27</v>
      </c>
      <c r="AE221">
        <v>0</v>
      </c>
      <c r="AF221">
        <v>0</v>
      </c>
    </row>
    <row r="222" spans="1:32" x14ac:dyDescent="0.2">
      <c r="A222" t="s">
        <v>543</v>
      </c>
      <c r="B222" s="107">
        <v>45326</v>
      </c>
      <c r="D222" s="107">
        <v>45326</v>
      </c>
      <c r="E222">
        <v>-7507.49</v>
      </c>
      <c r="G222" t="s">
        <v>43</v>
      </c>
      <c r="H222">
        <v>1</v>
      </c>
      <c r="I222">
        <v>-7507.49</v>
      </c>
      <c r="K222">
        <v>0</v>
      </c>
      <c r="N222" t="s">
        <v>337</v>
      </c>
      <c r="O222">
        <v>100</v>
      </c>
      <c r="P222" t="s">
        <v>15</v>
      </c>
      <c r="Q222" t="s">
        <v>337</v>
      </c>
      <c r="S222" t="s">
        <v>386</v>
      </c>
      <c r="W222" t="s">
        <v>384</v>
      </c>
      <c r="X222" t="s">
        <v>324</v>
      </c>
      <c r="Y222" t="s">
        <v>325</v>
      </c>
      <c r="Z222" t="s">
        <v>325</v>
      </c>
      <c r="AA222" t="s">
        <v>325</v>
      </c>
      <c r="AB222" t="s">
        <v>27</v>
      </c>
      <c r="AE222">
        <v>0</v>
      </c>
      <c r="AF222">
        <v>0</v>
      </c>
    </row>
    <row r="223" spans="1:32" x14ac:dyDescent="0.2">
      <c r="A223" t="s">
        <v>544</v>
      </c>
      <c r="B223" s="107">
        <v>45326</v>
      </c>
      <c r="D223" s="107">
        <v>45326</v>
      </c>
      <c r="E223">
        <v>-7507.49</v>
      </c>
      <c r="G223" t="s">
        <v>43</v>
      </c>
      <c r="H223">
        <v>1</v>
      </c>
      <c r="I223">
        <v>-7507.49</v>
      </c>
      <c r="K223">
        <v>0</v>
      </c>
      <c r="N223" t="s">
        <v>342</v>
      </c>
      <c r="O223">
        <v>100</v>
      </c>
      <c r="P223" t="s">
        <v>236</v>
      </c>
      <c r="Q223" t="s">
        <v>342</v>
      </c>
      <c r="S223" t="s">
        <v>384</v>
      </c>
      <c r="W223" t="s">
        <v>384</v>
      </c>
      <c r="X223" t="s">
        <v>324</v>
      </c>
      <c r="Y223" t="s">
        <v>325</v>
      </c>
      <c r="Z223" t="s">
        <v>325</v>
      </c>
      <c r="AA223" t="s">
        <v>325</v>
      </c>
      <c r="AB223" t="s">
        <v>27</v>
      </c>
      <c r="AE223">
        <v>0</v>
      </c>
      <c r="AF223">
        <v>0</v>
      </c>
    </row>
    <row r="224" spans="1:32" x14ac:dyDescent="0.2">
      <c r="A224" t="s">
        <v>545</v>
      </c>
      <c r="B224" s="107">
        <v>45326</v>
      </c>
      <c r="D224" s="107">
        <v>45326</v>
      </c>
      <c r="E224">
        <v>-5000</v>
      </c>
      <c r="G224" t="s">
        <v>43</v>
      </c>
      <c r="H224">
        <v>1</v>
      </c>
      <c r="I224">
        <v>-5000</v>
      </c>
      <c r="K224">
        <v>0</v>
      </c>
      <c r="N224" t="s">
        <v>389</v>
      </c>
      <c r="O224">
        <v>100</v>
      </c>
      <c r="P224" t="s">
        <v>160</v>
      </c>
      <c r="Q224" t="s">
        <v>389</v>
      </c>
      <c r="S224" t="s">
        <v>390</v>
      </c>
      <c r="W224" t="s">
        <v>390</v>
      </c>
      <c r="X224" t="s">
        <v>391</v>
      </c>
      <c r="Y224" t="s">
        <v>23</v>
      </c>
      <c r="Z224" t="s">
        <v>164</v>
      </c>
      <c r="AA224" t="s">
        <v>164</v>
      </c>
      <c r="AB224" t="s">
        <v>23</v>
      </c>
      <c r="AE224">
        <v>0</v>
      </c>
      <c r="AF224">
        <v>0</v>
      </c>
    </row>
    <row r="225" spans="1:32" x14ac:dyDescent="0.2">
      <c r="A225" t="s">
        <v>546</v>
      </c>
      <c r="B225" s="107">
        <v>45325</v>
      </c>
      <c r="D225" s="107">
        <v>45325</v>
      </c>
      <c r="E225">
        <v>-2130</v>
      </c>
      <c r="G225" t="s">
        <v>43</v>
      </c>
      <c r="H225">
        <v>1</v>
      </c>
      <c r="I225">
        <v>-2130</v>
      </c>
      <c r="K225">
        <v>0</v>
      </c>
      <c r="N225" t="s">
        <v>159</v>
      </c>
      <c r="O225">
        <v>100</v>
      </c>
      <c r="P225" t="s">
        <v>160</v>
      </c>
      <c r="Q225" t="s">
        <v>159</v>
      </c>
      <c r="S225" t="s">
        <v>161</v>
      </c>
      <c r="W225" t="s">
        <v>162</v>
      </c>
      <c r="X225" t="s">
        <v>16</v>
      </c>
      <c r="Y225" t="s">
        <v>163</v>
      </c>
      <c r="Z225" t="s">
        <v>164</v>
      </c>
      <c r="AA225" t="s">
        <v>164</v>
      </c>
      <c r="AB225" t="s">
        <v>16</v>
      </c>
      <c r="AE225">
        <v>0</v>
      </c>
      <c r="AF225">
        <v>0</v>
      </c>
    </row>
    <row r="226" spans="1:32" x14ac:dyDescent="0.2">
      <c r="A226" t="s">
        <v>547</v>
      </c>
      <c r="B226" s="107">
        <v>45325</v>
      </c>
      <c r="D226" s="107">
        <v>45325</v>
      </c>
      <c r="E226">
        <v>-5000</v>
      </c>
      <c r="G226" t="s">
        <v>43</v>
      </c>
      <c r="H226">
        <v>1</v>
      </c>
      <c r="I226">
        <v>-5000</v>
      </c>
      <c r="K226">
        <v>0</v>
      </c>
      <c r="N226" t="s">
        <v>166</v>
      </c>
      <c r="O226">
        <v>100</v>
      </c>
      <c r="P226" t="s">
        <v>160</v>
      </c>
      <c r="Q226" t="s">
        <v>166</v>
      </c>
      <c r="S226" t="s">
        <v>167</v>
      </c>
      <c r="W226" t="s">
        <v>168</v>
      </c>
      <c r="X226" t="s">
        <v>169</v>
      </c>
      <c r="Y226" t="s">
        <v>170</v>
      </c>
      <c r="Z226" t="s">
        <v>164</v>
      </c>
      <c r="AA226" t="s">
        <v>164</v>
      </c>
      <c r="AB226" t="s">
        <v>22</v>
      </c>
      <c r="AE226">
        <v>0</v>
      </c>
      <c r="AF226">
        <v>0</v>
      </c>
    </row>
    <row r="227" spans="1:32" x14ac:dyDescent="0.2">
      <c r="A227" t="s">
        <v>548</v>
      </c>
      <c r="B227" s="107">
        <v>45324</v>
      </c>
      <c r="D227" s="107">
        <v>45324</v>
      </c>
      <c r="E227">
        <v>-5500</v>
      </c>
      <c r="G227" t="s">
        <v>43</v>
      </c>
      <c r="H227">
        <v>1</v>
      </c>
      <c r="I227">
        <v>-5500</v>
      </c>
      <c r="K227">
        <v>0</v>
      </c>
      <c r="N227" t="s">
        <v>172</v>
      </c>
      <c r="O227">
        <v>100</v>
      </c>
      <c r="P227" t="s">
        <v>160</v>
      </c>
      <c r="Q227" t="s">
        <v>172</v>
      </c>
      <c r="S227" t="s">
        <v>173</v>
      </c>
      <c r="V227" t="s">
        <v>174</v>
      </c>
      <c r="W227" t="s">
        <v>173</v>
      </c>
      <c r="X227" t="s">
        <v>115</v>
      </c>
      <c r="Y227" t="s">
        <v>175</v>
      </c>
      <c r="Z227" t="s">
        <v>176</v>
      </c>
      <c r="AA227" t="s">
        <v>176</v>
      </c>
      <c r="AB227" t="s">
        <v>25</v>
      </c>
      <c r="AE227">
        <v>0</v>
      </c>
      <c r="AF227">
        <v>0</v>
      </c>
    </row>
    <row r="228" spans="1:32" x14ac:dyDescent="0.2">
      <c r="A228" t="s">
        <v>549</v>
      </c>
      <c r="B228" s="107">
        <v>45323</v>
      </c>
      <c r="D228" s="107">
        <v>45323</v>
      </c>
      <c r="E228">
        <v>-120</v>
      </c>
      <c r="G228" t="s">
        <v>43</v>
      </c>
      <c r="H228">
        <v>1</v>
      </c>
      <c r="I228">
        <v>-120</v>
      </c>
      <c r="K228">
        <v>0</v>
      </c>
      <c r="N228" t="s">
        <v>178</v>
      </c>
      <c r="O228">
        <v>100</v>
      </c>
      <c r="P228" t="s">
        <v>179</v>
      </c>
      <c r="Q228" t="s">
        <v>178</v>
      </c>
      <c r="S228" t="s">
        <v>550</v>
      </c>
      <c r="W228" t="s">
        <v>181</v>
      </c>
      <c r="X228" t="s">
        <v>30</v>
      </c>
      <c r="Y228" t="s">
        <v>182</v>
      </c>
      <c r="Z228" t="s">
        <v>182</v>
      </c>
      <c r="AA228" t="s">
        <v>182</v>
      </c>
      <c r="AB228" t="s">
        <v>30</v>
      </c>
      <c r="AE228">
        <v>0</v>
      </c>
      <c r="AF228">
        <v>0</v>
      </c>
    </row>
    <row r="229" spans="1:32" x14ac:dyDescent="0.2">
      <c r="A229" t="s">
        <v>551</v>
      </c>
      <c r="B229" s="107">
        <v>45323</v>
      </c>
      <c r="D229" s="107">
        <v>45323</v>
      </c>
      <c r="E229">
        <v>-1700</v>
      </c>
      <c r="G229" t="s">
        <v>43</v>
      </c>
      <c r="H229">
        <v>1</v>
      </c>
      <c r="I229">
        <v>-1700</v>
      </c>
      <c r="K229">
        <v>0</v>
      </c>
      <c r="N229" t="s">
        <v>184</v>
      </c>
      <c r="O229">
        <v>100</v>
      </c>
      <c r="P229" t="s">
        <v>160</v>
      </c>
      <c r="Q229" t="s">
        <v>184</v>
      </c>
      <c r="S229" t="s">
        <v>185</v>
      </c>
      <c r="W229" t="s">
        <v>186</v>
      </c>
      <c r="X229" t="s">
        <v>30</v>
      </c>
      <c r="Y229" t="s">
        <v>182</v>
      </c>
      <c r="Z229" t="s">
        <v>182</v>
      </c>
      <c r="AA229" t="s">
        <v>182</v>
      </c>
      <c r="AB229" t="s">
        <v>30</v>
      </c>
      <c r="AE229">
        <v>0</v>
      </c>
      <c r="AF229">
        <v>0</v>
      </c>
    </row>
    <row r="230" spans="1:32" x14ac:dyDescent="0.2">
      <c r="A230" t="s">
        <v>552</v>
      </c>
      <c r="B230" s="107">
        <v>45321</v>
      </c>
      <c r="D230" s="107">
        <v>45321</v>
      </c>
      <c r="E230">
        <v>-400</v>
      </c>
      <c r="G230" t="s">
        <v>43</v>
      </c>
      <c r="H230">
        <v>1</v>
      </c>
      <c r="I230">
        <v>-400</v>
      </c>
      <c r="K230">
        <v>0</v>
      </c>
      <c r="N230" t="s">
        <v>188</v>
      </c>
      <c r="O230">
        <v>100</v>
      </c>
      <c r="P230" t="s">
        <v>160</v>
      </c>
      <c r="Q230" t="s">
        <v>188</v>
      </c>
      <c r="S230" t="s">
        <v>189</v>
      </c>
      <c r="W230" t="s">
        <v>190</v>
      </c>
      <c r="X230" t="s">
        <v>191</v>
      </c>
      <c r="Y230" t="s">
        <v>192</v>
      </c>
      <c r="Z230" t="s">
        <v>193</v>
      </c>
      <c r="AA230" t="s">
        <v>193</v>
      </c>
      <c r="AB230" t="s">
        <v>19</v>
      </c>
      <c r="AE230">
        <v>0</v>
      </c>
      <c r="AF230">
        <v>0</v>
      </c>
    </row>
    <row r="231" spans="1:32" x14ac:dyDescent="0.2">
      <c r="A231" t="s">
        <v>553</v>
      </c>
      <c r="B231" s="107">
        <v>45321</v>
      </c>
      <c r="D231" s="107">
        <v>45321</v>
      </c>
      <c r="E231">
        <v>-3000</v>
      </c>
      <c r="G231" t="s">
        <v>43</v>
      </c>
      <c r="H231">
        <v>1</v>
      </c>
      <c r="I231">
        <v>-3000</v>
      </c>
      <c r="K231">
        <v>0</v>
      </c>
      <c r="N231" t="s">
        <v>199</v>
      </c>
      <c r="O231">
        <v>100</v>
      </c>
      <c r="P231" t="s">
        <v>160</v>
      </c>
      <c r="Q231" t="s">
        <v>199</v>
      </c>
      <c r="S231" t="s">
        <v>200</v>
      </c>
      <c r="W231" t="s">
        <v>201</v>
      </c>
      <c r="X231" t="s">
        <v>201</v>
      </c>
      <c r="Y231" t="s">
        <v>201</v>
      </c>
      <c r="Z231" t="s">
        <v>202</v>
      </c>
      <c r="AA231" t="s">
        <v>202</v>
      </c>
      <c r="AB231" t="s">
        <v>24</v>
      </c>
      <c r="AE231">
        <v>0</v>
      </c>
      <c r="AF231">
        <v>0</v>
      </c>
    </row>
    <row r="232" spans="1:32" x14ac:dyDescent="0.2">
      <c r="A232" t="s">
        <v>554</v>
      </c>
      <c r="B232" s="107">
        <v>45321</v>
      </c>
      <c r="D232" s="107">
        <v>45321</v>
      </c>
      <c r="E232">
        <v>-10000</v>
      </c>
      <c r="G232" t="s">
        <v>43</v>
      </c>
      <c r="H232">
        <v>1</v>
      </c>
      <c r="I232">
        <v>-10000</v>
      </c>
      <c r="K232">
        <v>0</v>
      </c>
      <c r="N232" t="s">
        <v>199</v>
      </c>
      <c r="O232">
        <v>100</v>
      </c>
      <c r="P232" t="s">
        <v>15</v>
      </c>
      <c r="Q232" t="s">
        <v>199</v>
      </c>
      <c r="S232" t="s">
        <v>204</v>
      </c>
      <c r="W232" t="s">
        <v>205</v>
      </c>
      <c r="X232" t="s">
        <v>205</v>
      </c>
      <c r="Y232" t="s">
        <v>205</v>
      </c>
      <c r="Z232" t="s">
        <v>202</v>
      </c>
      <c r="AA232" t="s">
        <v>202</v>
      </c>
      <c r="AB232" t="s">
        <v>15</v>
      </c>
      <c r="AE232">
        <v>0</v>
      </c>
      <c r="AF232">
        <v>0</v>
      </c>
    </row>
    <row r="233" spans="1:32" x14ac:dyDescent="0.2">
      <c r="A233" t="s">
        <v>555</v>
      </c>
      <c r="B233" s="107">
        <v>45321</v>
      </c>
      <c r="D233" s="107">
        <v>45321</v>
      </c>
      <c r="E233">
        <v>-2000</v>
      </c>
      <c r="G233" t="s">
        <v>43</v>
      </c>
      <c r="H233">
        <v>1</v>
      </c>
      <c r="I233">
        <v>-2000</v>
      </c>
      <c r="K233">
        <v>0</v>
      </c>
      <c r="N233" t="s">
        <v>199</v>
      </c>
      <c r="O233">
        <v>100</v>
      </c>
      <c r="P233" t="s">
        <v>160</v>
      </c>
      <c r="Q233" t="s">
        <v>199</v>
      </c>
      <c r="S233" t="s">
        <v>207</v>
      </c>
      <c r="W233" t="s">
        <v>208</v>
      </c>
      <c r="Y233" t="s">
        <v>208</v>
      </c>
      <c r="Z233" t="s">
        <v>202</v>
      </c>
      <c r="AA233" t="s">
        <v>202</v>
      </c>
      <c r="AB233" t="s">
        <v>18</v>
      </c>
      <c r="AE233">
        <v>0</v>
      </c>
      <c r="AF233">
        <v>0</v>
      </c>
    </row>
    <row r="234" spans="1:32" x14ac:dyDescent="0.2">
      <c r="A234" t="s">
        <v>556</v>
      </c>
      <c r="B234" s="107">
        <v>45321</v>
      </c>
      <c r="D234" s="107">
        <v>45321</v>
      </c>
      <c r="E234">
        <v>-10000</v>
      </c>
      <c r="G234" t="s">
        <v>43</v>
      </c>
      <c r="H234">
        <v>1</v>
      </c>
      <c r="I234">
        <v>-10000</v>
      </c>
      <c r="K234">
        <v>0</v>
      </c>
      <c r="N234" t="s">
        <v>199</v>
      </c>
      <c r="O234">
        <v>100</v>
      </c>
      <c r="P234" t="s">
        <v>23</v>
      </c>
      <c r="Q234" t="s">
        <v>199</v>
      </c>
      <c r="S234" t="s">
        <v>210</v>
      </c>
      <c r="W234" t="s">
        <v>211</v>
      </c>
      <c r="X234" t="s">
        <v>211</v>
      </c>
      <c r="Y234" t="s">
        <v>211</v>
      </c>
      <c r="Z234" t="s">
        <v>202</v>
      </c>
      <c r="AA234" t="s">
        <v>202</v>
      </c>
      <c r="AB234" t="s">
        <v>23</v>
      </c>
      <c r="AE234">
        <v>0</v>
      </c>
      <c r="AF234">
        <v>0</v>
      </c>
    </row>
    <row r="235" spans="1:32" x14ac:dyDescent="0.2">
      <c r="A235" t="s">
        <v>557</v>
      </c>
      <c r="B235" s="107">
        <v>45321</v>
      </c>
      <c r="D235" s="107">
        <v>45321</v>
      </c>
      <c r="E235">
        <v>-124</v>
      </c>
      <c r="G235" t="s">
        <v>43</v>
      </c>
      <c r="H235">
        <v>1</v>
      </c>
      <c r="I235">
        <v>-124</v>
      </c>
      <c r="K235">
        <v>0</v>
      </c>
      <c r="N235" t="s">
        <v>213</v>
      </c>
      <c r="O235">
        <v>100</v>
      </c>
      <c r="P235" t="s">
        <v>214</v>
      </c>
      <c r="Q235" t="s">
        <v>213</v>
      </c>
      <c r="S235" t="s">
        <v>215</v>
      </c>
      <c r="W235" t="s">
        <v>216</v>
      </c>
      <c r="X235" t="s">
        <v>30</v>
      </c>
      <c r="Y235" t="s">
        <v>182</v>
      </c>
      <c r="Z235" t="s">
        <v>182</v>
      </c>
      <c r="AA235" t="s">
        <v>182</v>
      </c>
      <c r="AB235" t="s">
        <v>30</v>
      </c>
      <c r="AE235">
        <v>0</v>
      </c>
      <c r="AF235">
        <v>0</v>
      </c>
    </row>
    <row r="236" spans="1:32" x14ac:dyDescent="0.2">
      <c r="A236" t="s">
        <v>558</v>
      </c>
      <c r="B236" s="107">
        <v>45321</v>
      </c>
      <c r="D236" s="107">
        <v>45321</v>
      </c>
      <c r="E236">
        <v>-500</v>
      </c>
      <c r="G236" t="s">
        <v>43</v>
      </c>
      <c r="H236">
        <v>1</v>
      </c>
      <c r="I236">
        <v>-500</v>
      </c>
      <c r="K236">
        <v>0</v>
      </c>
      <c r="N236" t="s">
        <v>218</v>
      </c>
      <c r="O236">
        <v>100</v>
      </c>
      <c r="P236" t="s">
        <v>219</v>
      </c>
      <c r="Q236" t="s">
        <v>218</v>
      </c>
      <c r="S236" t="s">
        <v>220</v>
      </c>
      <c r="W236" t="s">
        <v>220</v>
      </c>
      <c r="X236" t="s">
        <v>30</v>
      </c>
      <c r="Y236" t="s">
        <v>182</v>
      </c>
      <c r="Z236" t="s">
        <v>182</v>
      </c>
      <c r="AA236" t="s">
        <v>182</v>
      </c>
      <c r="AB236" t="s">
        <v>30</v>
      </c>
      <c r="AE236">
        <v>0</v>
      </c>
      <c r="AF236">
        <v>0</v>
      </c>
    </row>
    <row r="237" spans="1:32" x14ac:dyDescent="0.2">
      <c r="A237" t="s">
        <v>559</v>
      </c>
      <c r="B237" s="107">
        <v>45320</v>
      </c>
      <c r="D237" s="107">
        <v>45320</v>
      </c>
      <c r="E237">
        <v>-13000</v>
      </c>
      <c r="G237" t="s">
        <v>43</v>
      </c>
      <c r="H237">
        <v>1</v>
      </c>
      <c r="I237">
        <v>-13000</v>
      </c>
      <c r="K237">
        <v>0</v>
      </c>
      <c r="N237" t="s">
        <v>195</v>
      </c>
      <c r="O237">
        <v>100</v>
      </c>
      <c r="P237" t="s">
        <v>160</v>
      </c>
      <c r="Q237" t="s">
        <v>195</v>
      </c>
      <c r="S237" t="s">
        <v>196</v>
      </c>
      <c r="W237" t="s">
        <v>197</v>
      </c>
      <c r="X237" t="s">
        <v>191</v>
      </c>
      <c r="Y237" t="s">
        <v>192</v>
      </c>
      <c r="Z237" t="s">
        <v>193</v>
      </c>
      <c r="AA237" t="s">
        <v>193</v>
      </c>
      <c r="AB237" t="s">
        <v>19</v>
      </c>
      <c r="AE237">
        <v>0</v>
      </c>
      <c r="AF237">
        <v>0</v>
      </c>
    </row>
    <row r="238" spans="1:32" x14ac:dyDescent="0.2">
      <c r="A238" t="s">
        <v>560</v>
      </c>
      <c r="B238" s="107">
        <v>45319</v>
      </c>
      <c r="D238" s="107">
        <v>45319</v>
      </c>
      <c r="E238">
        <v>-611.38</v>
      </c>
      <c r="G238" t="s">
        <v>43</v>
      </c>
      <c r="H238">
        <v>1</v>
      </c>
      <c r="I238">
        <v>-611.38</v>
      </c>
      <c r="K238">
        <v>0</v>
      </c>
      <c r="N238" t="s">
        <v>222</v>
      </c>
      <c r="O238">
        <v>100</v>
      </c>
      <c r="P238" t="s">
        <v>15</v>
      </c>
      <c r="Q238" t="s">
        <v>222</v>
      </c>
      <c r="S238" t="s">
        <v>223</v>
      </c>
      <c r="W238" t="s">
        <v>223</v>
      </c>
      <c r="X238" t="s">
        <v>30</v>
      </c>
      <c r="Y238" t="s">
        <v>182</v>
      </c>
      <c r="Z238" t="s">
        <v>182</v>
      </c>
      <c r="AA238" t="s">
        <v>182</v>
      </c>
      <c r="AB238" t="s">
        <v>30</v>
      </c>
      <c r="AE238">
        <v>0</v>
      </c>
      <c r="AF238">
        <v>0</v>
      </c>
    </row>
    <row r="239" spans="1:32" x14ac:dyDescent="0.2">
      <c r="A239" t="s">
        <v>561</v>
      </c>
      <c r="B239" s="107">
        <v>45317</v>
      </c>
      <c r="D239" s="107">
        <v>45317</v>
      </c>
      <c r="E239">
        <v>-811.37</v>
      </c>
      <c r="G239" t="s">
        <v>43</v>
      </c>
      <c r="H239">
        <v>1</v>
      </c>
      <c r="I239">
        <v>-811.37</v>
      </c>
      <c r="K239">
        <v>0</v>
      </c>
      <c r="N239" t="s">
        <v>225</v>
      </c>
      <c r="O239">
        <v>100</v>
      </c>
      <c r="P239" t="s">
        <v>15</v>
      </c>
      <c r="Q239" t="s">
        <v>225</v>
      </c>
      <c r="S239" t="s">
        <v>226</v>
      </c>
      <c r="W239" t="s">
        <v>226</v>
      </c>
      <c r="X239" t="s">
        <v>30</v>
      </c>
      <c r="Y239" t="s">
        <v>182</v>
      </c>
      <c r="Z239" t="s">
        <v>182</v>
      </c>
      <c r="AA239" t="s">
        <v>182</v>
      </c>
      <c r="AB239" t="s">
        <v>30</v>
      </c>
      <c r="AE239">
        <v>0</v>
      </c>
      <c r="AF239">
        <v>0</v>
      </c>
    </row>
    <row r="240" spans="1:32" x14ac:dyDescent="0.2">
      <c r="A240" t="s">
        <v>562</v>
      </c>
      <c r="B240" s="107">
        <v>45313</v>
      </c>
      <c r="D240" s="107">
        <v>45313</v>
      </c>
      <c r="E240">
        <v>-184.27</v>
      </c>
      <c r="G240" t="s">
        <v>43</v>
      </c>
      <c r="H240">
        <v>1</v>
      </c>
      <c r="I240">
        <v>-184.27</v>
      </c>
      <c r="K240">
        <v>0</v>
      </c>
      <c r="N240" t="s">
        <v>228</v>
      </c>
      <c r="O240">
        <v>100</v>
      </c>
      <c r="P240" t="s">
        <v>15</v>
      </c>
      <c r="Q240" t="s">
        <v>228</v>
      </c>
      <c r="S240" t="s">
        <v>229</v>
      </c>
      <c r="W240" t="s">
        <v>229</v>
      </c>
      <c r="X240" t="s">
        <v>30</v>
      </c>
      <c r="Y240" t="s">
        <v>182</v>
      </c>
      <c r="Z240" t="s">
        <v>182</v>
      </c>
      <c r="AA240" t="s">
        <v>182</v>
      </c>
      <c r="AB240" t="s">
        <v>30</v>
      </c>
      <c r="AE240">
        <v>0</v>
      </c>
      <c r="AF240">
        <v>0</v>
      </c>
    </row>
    <row r="241" spans="1:32" x14ac:dyDescent="0.2">
      <c r="A241" t="s">
        <v>563</v>
      </c>
      <c r="B241" s="107">
        <v>45313</v>
      </c>
      <c r="D241" s="107">
        <v>45313</v>
      </c>
      <c r="E241">
        <v>-52.8</v>
      </c>
      <c r="G241" t="s">
        <v>43</v>
      </c>
      <c r="H241">
        <v>1</v>
      </c>
      <c r="I241">
        <v>-52.8</v>
      </c>
      <c r="K241">
        <v>0</v>
      </c>
      <c r="N241" t="s">
        <v>231</v>
      </c>
      <c r="O241">
        <v>100</v>
      </c>
      <c r="P241" t="s">
        <v>219</v>
      </c>
      <c r="Q241" t="s">
        <v>231</v>
      </c>
      <c r="S241" t="s">
        <v>232</v>
      </c>
      <c r="W241" t="s">
        <v>233</v>
      </c>
      <c r="X241" t="s">
        <v>30</v>
      </c>
      <c r="Y241" t="s">
        <v>182</v>
      </c>
      <c r="Z241" t="s">
        <v>182</v>
      </c>
      <c r="AA241" t="s">
        <v>182</v>
      </c>
      <c r="AB241" t="s">
        <v>30</v>
      </c>
      <c r="AE241">
        <v>0</v>
      </c>
      <c r="AF241">
        <v>0</v>
      </c>
    </row>
    <row r="242" spans="1:32" x14ac:dyDescent="0.2">
      <c r="A242" t="s">
        <v>564</v>
      </c>
      <c r="B242" s="107">
        <v>45313</v>
      </c>
      <c r="D242" s="107">
        <v>45313</v>
      </c>
      <c r="E242">
        <v>-1000</v>
      </c>
      <c r="G242" t="s">
        <v>43</v>
      </c>
      <c r="H242">
        <v>1</v>
      </c>
      <c r="I242">
        <v>-1000</v>
      </c>
      <c r="K242">
        <v>0</v>
      </c>
      <c r="N242" t="s">
        <v>235</v>
      </c>
      <c r="O242">
        <v>100</v>
      </c>
      <c r="P242" t="s">
        <v>236</v>
      </c>
      <c r="Q242" t="s">
        <v>235</v>
      </c>
      <c r="S242" t="s">
        <v>237</v>
      </c>
      <c r="W242" t="s">
        <v>237</v>
      </c>
      <c r="X242" t="s">
        <v>30</v>
      </c>
      <c r="Y242" t="s">
        <v>182</v>
      </c>
      <c r="Z242" t="s">
        <v>182</v>
      </c>
      <c r="AA242" t="s">
        <v>182</v>
      </c>
      <c r="AB242" t="s">
        <v>30</v>
      </c>
      <c r="AE242">
        <v>0</v>
      </c>
      <c r="AF242">
        <v>0</v>
      </c>
    </row>
    <row r="243" spans="1:32" x14ac:dyDescent="0.2">
      <c r="A243" t="s">
        <v>565</v>
      </c>
      <c r="B243" s="107">
        <v>45311</v>
      </c>
      <c r="D243" s="107">
        <v>45311</v>
      </c>
      <c r="E243">
        <v>-622.63</v>
      </c>
      <c r="G243" t="s">
        <v>43</v>
      </c>
      <c r="H243">
        <v>1</v>
      </c>
      <c r="I243">
        <v>-622.63</v>
      </c>
      <c r="K243">
        <v>0</v>
      </c>
      <c r="N243" t="s">
        <v>239</v>
      </c>
      <c r="O243">
        <v>100</v>
      </c>
      <c r="Q243" t="s">
        <v>239</v>
      </c>
      <c r="S243" t="s">
        <v>240</v>
      </c>
      <c r="W243" t="s">
        <v>240</v>
      </c>
      <c r="X243" t="s">
        <v>30</v>
      </c>
      <c r="Y243" t="s">
        <v>182</v>
      </c>
      <c r="Z243" t="s">
        <v>182</v>
      </c>
      <c r="AA243" t="s">
        <v>182</v>
      </c>
      <c r="AB243" t="s">
        <v>30</v>
      </c>
      <c r="AE243">
        <v>0</v>
      </c>
      <c r="AF243">
        <v>0</v>
      </c>
    </row>
    <row r="244" spans="1:32" x14ac:dyDescent="0.2">
      <c r="A244" t="s">
        <v>566</v>
      </c>
      <c r="B244" s="107">
        <v>45311</v>
      </c>
      <c r="D244" s="107">
        <v>45311</v>
      </c>
      <c r="E244">
        <v>-6980.61</v>
      </c>
      <c r="G244" t="s">
        <v>43</v>
      </c>
      <c r="H244">
        <v>1</v>
      </c>
      <c r="I244">
        <v>-6980.61</v>
      </c>
      <c r="K244">
        <v>0</v>
      </c>
      <c r="N244" t="s">
        <v>242</v>
      </c>
      <c r="O244">
        <v>100</v>
      </c>
      <c r="P244" t="s">
        <v>160</v>
      </c>
      <c r="Q244" t="s">
        <v>242</v>
      </c>
      <c r="S244" t="s">
        <v>243</v>
      </c>
      <c r="W244" t="s">
        <v>244</v>
      </c>
      <c r="X244" t="s">
        <v>245</v>
      </c>
      <c r="Y244" t="s">
        <v>246</v>
      </c>
      <c r="Z244" t="s">
        <v>246</v>
      </c>
      <c r="AA244" t="s">
        <v>246</v>
      </c>
      <c r="AB244" t="s">
        <v>27</v>
      </c>
      <c r="AE244">
        <v>0</v>
      </c>
      <c r="AF244">
        <v>0</v>
      </c>
    </row>
    <row r="245" spans="1:32" x14ac:dyDescent="0.2">
      <c r="A245" t="s">
        <v>567</v>
      </c>
      <c r="B245" s="107">
        <v>45311</v>
      </c>
      <c r="D245" s="107">
        <v>45311</v>
      </c>
      <c r="E245">
        <v>-553.51</v>
      </c>
      <c r="G245" t="s">
        <v>43</v>
      </c>
      <c r="H245">
        <v>1</v>
      </c>
      <c r="I245">
        <v>-553.51</v>
      </c>
      <c r="K245">
        <v>0</v>
      </c>
      <c r="N245" t="s">
        <v>242</v>
      </c>
      <c r="O245">
        <v>100</v>
      </c>
      <c r="P245" t="s">
        <v>160</v>
      </c>
      <c r="Q245" t="s">
        <v>242</v>
      </c>
      <c r="S245" t="s">
        <v>248</v>
      </c>
      <c r="W245" t="s">
        <v>168</v>
      </c>
      <c r="X245" t="s">
        <v>169</v>
      </c>
      <c r="Y245" t="s">
        <v>170</v>
      </c>
      <c r="Z245" t="s">
        <v>164</v>
      </c>
      <c r="AA245" t="s">
        <v>164</v>
      </c>
      <c r="AB245" t="s">
        <v>22</v>
      </c>
      <c r="AE245">
        <v>0</v>
      </c>
      <c r="AF245">
        <v>0</v>
      </c>
    </row>
    <row r="246" spans="1:32" x14ac:dyDescent="0.2">
      <c r="A246" t="s">
        <v>568</v>
      </c>
      <c r="B246" s="107">
        <v>45310</v>
      </c>
      <c r="D246" s="107">
        <v>45310</v>
      </c>
      <c r="E246">
        <v>-572.77</v>
      </c>
      <c r="G246" t="s">
        <v>43</v>
      </c>
      <c r="H246">
        <v>1</v>
      </c>
      <c r="I246">
        <v>-572.77</v>
      </c>
      <c r="K246">
        <v>0</v>
      </c>
      <c r="N246" t="s">
        <v>242</v>
      </c>
      <c r="O246">
        <v>100</v>
      </c>
      <c r="P246" t="s">
        <v>160</v>
      </c>
      <c r="Q246" t="s">
        <v>242</v>
      </c>
      <c r="S246" t="s">
        <v>250</v>
      </c>
      <c r="W246" t="s">
        <v>251</v>
      </c>
      <c r="X246" t="s">
        <v>245</v>
      </c>
      <c r="Y246" t="s">
        <v>246</v>
      </c>
      <c r="Z246" t="s">
        <v>246</v>
      </c>
      <c r="AA246" t="s">
        <v>246</v>
      </c>
      <c r="AB246" t="s">
        <v>27</v>
      </c>
      <c r="AE246">
        <v>0</v>
      </c>
      <c r="AF246">
        <v>0</v>
      </c>
    </row>
    <row r="247" spans="1:32" x14ac:dyDescent="0.2">
      <c r="A247" t="s">
        <v>569</v>
      </c>
      <c r="B247" s="107">
        <v>45310</v>
      </c>
      <c r="D247" s="107">
        <v>45310</v>
      </c>
      <c r="E247">
        <v>-2904.3</v>
      </c>
      <c r="G247" t="s">
        <v>43</v>
      </c>
      <c r="H247">
        <v>1</v>
      </c>
      <c r="I247">
        <v>-2904.3</v>
      </c>
      <c r="K247">
        <v>0</v>
      </c>
      <c r="N247" t="s">
        <v>242</v>
      </c>
      <c r="O247">
        <v>100</v>
      </c>
      <c r="P247" t="s">
        <v>160</v>
      </c>
      <c r="Q247" t="s">
        <v>242</v>
      </c>
      <c r="S247" t="s">
        <v>253</v>
      </c>
      <c r="W247" t="s">
        <v>254</v>
      </c>
      <c r="X247" t="s">
        <v>245</v>
      </c>
      <c r="Y247" t="s">
        <v>246</v>
      </c>
      <c r="Z247" t="s">
        <v>246</v>
      </c>
      <c r="AA247" t="s">
        <v>246</v>
      </c>
      <c r="AB247" t="s">
        <v>27</v>
      </c>
      <c r="AE247">
        <v>0</v>
      </c>
      <c r="AF247">
        <v>0</v>
      </c>
    </row>
    <row r="248" spans="1:32" x14ac:dyDescent="0.2">
      <c r="A248" t="s">
        <v>570</v>
      </c>
      <c r="B248" s="107">
        <v>45309</v>
      </c>
      <c r="D248" s="107">
        <v>45309</v>
      </c>
      <c r="E248">
        <v>-3000</v>
      </c>
      <c r="G248" t="s">
        <v>43</v>
      </c>
      <c r="H248">
        <v>1</v>
      </c>
      <c r="I248">
        <v>-3000</v>
      </c>
      <c r="K248">
        <v>0</v>
      </c>
      <c r="N248" t="s">
        <v>166</v>
      </c>
      <c r="O248">
        <v>100</v>
      </c>
      <c r="P248" t="s">
        <v>160</v>
      </c>
      <c r="Q248" t="s">
        <v>166</v>
      </c>
      <c r="S248" t="s">
        <v>256</v>
      </c>
      <c r="W248" t="s">
        <v>257</v>
      </c>
      <c r="AE248">
        <v>0</v>
      </c>
      <c r="AF248">
        <v>0</v>
      </c>
    </row>
    <row r="249" spans="1:32" x14ac:dyDescent="0.2">
      <c r="A249" t="s">
        <v>571</v>
      </c>
      <c r="B249" s="107">
        <v>45308</v>
      </c>
      <c r="D249" s="107">
        <v>45308</v>
      </c>
      <c r="E249">
        <v>-36</v>
      </c>
      <c r="G249" t="s">
        <v>43</v>
      </c>
      <c r="H249">
        <v>1</v>
      </c>
      <c r="I249">
        <v>-36</v>
      </c>
      <c r="K249">
        <v>0</v>
      </c>
      <c r="N249" t="s">
        <v>259</v>
      </c>
      <c r="O249">
        <v>100</v>
      </c>
      <c r="P249" t="s">
        <v>236</v>
      </c>
      <c r="Q249" t="s">
        <v>259</v>
      </c>
      <c r="S249" t="s">
        <v>260</v>
      </c>
      <c r="W249" t="s">
        <v>261</v>
      </c>
      <c r="X249" t="s">
        <v>30</v>
      </c>
      <c r="Y249" t="s">
        <v>182</v>
      </c>
      <c r="Z249" t="s">
        <v>182</v>
      </c>
      <c r="AA249" t="s">
        <v>182</v>
      </c>
      <c r="AB249" t="s">
        <v>30</v>
      </c>
      <c r="AE249">
        <v>0</v>
      </c>
      <c r="AF249">
        <v>0</v>
      </c>
    </row>
    <row r="250" spans="1:32" x14ac:dyDescent="0.2">
      <c r="A250" t="s">
        <v>572</v>
      </c>
      <c r="B250" s="107">
        <v>45308</v>
      </c>
      <c r="D250" s="107">
        <v>45308</v>
      </c>
      <c r="E250">
        <v>-259</v>
      </c>
      <c r="G250" t="s">
        <v>43</v>
      </c>
      <c r="H250">
        <v>1</v>
      </c>
      <c r="I250">
        <v>-259</v>
      </c>
      <c r="K250">
        <v>0</v>
      </c>
      <c r="N250" t="s">
        <v>263</v>
      </c>
      <c r="O250">
        <v>100</v>
      </c>
      <c r="P250" t="s">
        <v>15</v>
      </c>
      <c r="Q250" t="s">
        <v>263</v>
      </c>
      <c r="S250" t="s">
        <v>264</v>
      </c>
      <c r="W250" t="s">
        <v>265</v>
      </c>
      <c r="X250" t="s">
        <v>30</v>
      </c>
      <c r="Y250" t="s">
        <v>182</v>
      </c>
      <c r="Z250" t="s">
        <v>182</v>
      </c>
      <c r="AA250" t="s">
        <v>182</v>
      </c>
      <c r="AB250" t="s">
        <v>30</v>
      </c>
      <c r="AE250">
        <v>0</v>
      </c>
      <c r="AF250">
        <v>0</v>
      </c>
    </row>
    <row r="251" spans="1:32" x14ac:dyDescent="0.2">
      <c r="A251" t="s">
        <v>573</v>
      </c>
      <c r="B251" s="107">
        <v>45307</v>
      </c>
      <c r="D251" s="107">
        <v>45307</v>
      </c>
      <c r="E251">
        <v>-750</v>
      </c>
      <c r="G251" t="s">
        <v>43</v>
      </c>
      <c r="H251">
        <v>1</v>
      </c>
      <c r="I251">
        <v>-750</v>
      </c>
      <c r="K251">
        <v>0</v>
      </c>
      <c r="N251" t="s">
        <v>267</v>
      </c>
      <c r="O251">
        <v>100</v>
      </c>
      <c r="P251" t="s">
        <v>268</v>
      </c>
      <c r="Q251" t="s">
        <v>267</v>
      </c>
      <c r="S251" t="s">
        <v>269</v>
      </c>
      <c r="V251" t="s">
        <v>174</v>
      </c>
      <c r="W251" t="s">
        <v>270</v>
      </c>
      <c r="X251" t="s">
        <v>115</v>
      </c>
      <c r="Y251" t="s">
        <v>175</v>
      </c>
      <c r="Z251" t="s">
        <v>176</v>
      </c>
      <c r="AA251" t="s">
        <v>176</v>
      </c>
      <c r="AB251" t="s">
        <v>25</v>
      </c>
      <c r="AE251">
        <v>0</v>
      </c>
      <c r="AF251">
        <v>0</v>
      </c>
    </row>
    <row r="252" spans="1:32" x14ac:dyDescent="0.2">
      <c r="A252" t="s">
        <v>574</v>
      </c>
      <c r="B252" s="107">
        <v>45306</v>
      </c>
      <c r="D252" s="107">
        <v>45306</v>
      </c>
      <c r="E252">
        <v>-450</v>
      </c>
      <c r="G252" t="s">
        <v>43</v>
      </c>
      <c r="H252">
        <v>1</v>
      </c>
      <c r="I252">
        <v>-450</v>
      </c>
      <c r="K252">
        <v>0</v>
      </c>
      <c r="N252" t="s">
        <v>272</v>
      </c>
      <c r="O252">
        <v>100</v>
      </c>
      <c r="P252" t="s">
        <v>268</v>
      </c>
      <c r="Q252" t="s">
        <v>272</v>
      </c>
      <c r="S252" t="s">
        <v>273</v>
      </c>
      <c r="W252" t="s">
        <v>274</v>
      </c>
      <c r="X252" t="s">
        <v>30</v>
      </c>
      <c r="Y252" t="s">
        <v>182</v>
      </c>
      <c r="Z252" t="s">
        <v>182</v>
      </c>
      <c r="AA252" t="s">
        <v>182</v>
      </c>
      <c r="AB252" t="s">
        <v>30</v>
      </c>
      <c r="AE252">
        <v>0</v>
      </c>
      <c r="AF252">
        <v>0</v>
      </c>
    </row>
    <row r="253" spans="1:32" x14ac:dyDescent="0.2">
      <c r="A253" t="s">
        <v>575</v>
      </c>
      <c r="B253" s="107">
        <v>45306</v>
      </c>
      <c r="D253" s="107">
        <v>45306</v>
      </c>
      <c r="E253">
        <v>-75</v>
      </c>
      <c r="G253" t="s">
        <v>43</v>
      </c>
      <c r="H253">
        <v>1</v>
      </c>
      <c r="I253">
        <v>-75</v>
      </c>
      <c r="K253">
        <v>0</v>
      </c>
      <c r="N253" t="s">
        <v>276</v>
      </c>
      <c r="O253">
        <v>100</v>
      </c>
      <c r="P253" t="s">
        <v>236</v>
      </c>
      <c r="Q253" t="s">
        <v>276</v>
      </c>
      <c r="S253" t="s">
        <v>277</v>
      </c>
      <c r="W253" t="s">
        <v>277</v>
      </c>
      <c r="X253" t="s">
        <v>30</v>
      </c>
      <c r="Y253" t="s">
        <v>182</v>
      </c>
      <c r="Z253" t="s">
        <v>182</v>
      </c>
      <c r="AA253" t="s">
        <v>182</v>
      </c>
      <c r="AB253" t="s">
        <v>30</v>
      </c>
      <c r="AE253">
        <v>0</v>
      </c>
      <c r="AF253">
        <v>0</v>
      </c>
    </row>
    <row r="254" spans="1:32" x14ac:dyDescent="0.2">
      <c r="A254" t="s">
        <v>576</v>
      </c>
      <c r="B254" s="107">
        <v>45305</v>
      </c>
      <c r="D254" s="107">
        <v>45305</v>
      </c>
      <c r="E254">
        <v>-700</v>
      </c>
      <c r="G254" t="s">
        <v>43</v>
      </c>
      <c r="H254">
        <v>1</v>
      </c>
      <c r="I254">
        <v>-700</v>
      </c>
      <c r="K254">
        <v>0</v>
      </c>
      <c r="N254" t="s">
        <v>279</v>
      </c>
      <c r="O254">
        <v>100</v>
      </c>
      <c r="P254" t="s">
        <v>268</v>
      </c>
      <c r="Q254" t="s">
        <v>279</v>
      </c>
      <c r="S254" t="s">
        <v>280</v>
      </c>
      <c r="W254" t="s">
        <v>280</v>
      </c>
      <c r="X254" t="s">
        <v>30</v>
      </c>
      <c r="Y254" t="s">
        <v>182</v>
      </c>
      <c r="Z254" t="s">
        <v>182</v>
      </c>
      <c r="AA254" t="s">
        <v>182</v>
      </c>
      <c r="AB254" t="s">
        <v>30</v>
      </c>
      <c r="AE254">
        <v>0</v>
      </c>
      <c r="AF254">
        <v>0</v>
      </c>
    </row>
    <row r="255" spans="1:32" x14ac:dyDescent="0.2">
      <c r="A255" t="s">
        <v>577</v>
      </c>
      <c r="B255" s="107">
        <v>45304</v>
      </c>
      <c r="D255" s="107">
        <v>45304</v>
      </c>
      <c r="E255">
        <v>-335.61</v>
      </c>
      <c r="G255" t="s">
        <v>43</v>
      </c>
      <c r="H255">
        <v>1</v>
      </c>
      <c r="I255">
        <v>-335.61</v>
      </c>
      <c r="K255">
        <v>0</v>
      </c>
      <c r="N255" t="s">
        <v>282</v>
      </c>
      <c r="O255">
        <v>100</v>
      </c>
      <c r="P255" t="s">
        <v>160</v>
      </c>
      <c r="Q255" t="s">
        <v>282</v>
      </c>
      <c r="S255" t="s">
        <v>283</v>
      </c>
      <c r="W255" t="s">
        <v>284</v>
      </c>
      <c r="X255" t="s">
        <v>191</v>
      </c>
      <c r="Y255" t="s">
        <v>192</v>
      </c>
      <c r="Z255" t="s">
        <v>193</v>
      </c>
      <c r="AA255" t="s">
        <v>193</v>
      </c>
      <c r="AB255" t="s">
        <v>19</v>
      </c>
      <c r="AE255">
        <v>0</v>
      </c>
      <c r="AF255">
        <v>0</v>
      </c>
    </row>
    <row r="256" spans="1:32" x14ac:dyDescent="0.2">
      <c r="A256" t="s">
        <v>578</v>
      </c>
      <c r="B256" s="107">
        <v>45304</v>
      </c>
      <c r="D256" s="107">
        <v>45304</v>
      </c>
      <c r="E256">
        <v>-13.82</v>
      </c>
      <c r="G256" t="s">
        <v>43</v>
      </c>
      <c r="H256">
        <v>1</v>
      </c>
      <c r="I256">
        <v>-13.82</v>
      </c>
      <c r="K256">
        <v>0</v>
      </c>
      <c r="N256" t="s">
        <v>286</v>
      </c>
      <c r="O256">
        <v>100</v>
      </c>
      <c r="Q256" t="s">
        <v>286</v>
      </c>
      <c r="S256" t="s">
        <v>579</v>
      </c>
      <c r="W256" t="s">
        <v>288</v>
      </c>
      <c r="X256" t="s">
        <v>30</v>
      </c>
      <c r="Y256" t="s">
        <v>182</v>
      </c>
      <c r="Z256" t="s">
        <v>182</v>
      </c>
      <c r="AA256" t="s">
        <v>182</v>
      </c>
      <c r="AB256" t="s">
        <v>30</v>
      </c>
      <c r="AE256">
        <v>0</v>
      </c>
      <c r="AF256">
        <v>0</v>
      </c>
    </row>
    <row r="257" spans="1:32" x14ac:dyDescent="0.2">
      <c r="A257" t="s">
        <v>580</v>
      </c>
      <c r="B257" s="107">
        <v>45304</v>
      </c>
      <c r="D257" s="107">
        <v>45304</v>
      </c>
      <c r="E257">
        <v>-3000</v>
      </c>
      <c r="G257" t="s">
        <v>43</v>
      </c>
      <c r="H257">
        <v>1</v>
      </c>
      <c r="I257">
        <v>-3000</v>
      </c>
      <c r="K257">
        <v>0</v>
      </c>
      <c r="N257" t="s">
        <v>199</v>
      </c>
      <c r="O257">
        <v>100</v>
      </c>
      <c r="P257" t="s">
        <v>15</v>
      </c>
      <c r="Q257" t="s">
        <v>199</v>
      </c>
      <c r="S257" t="s">
        <v>581</v>
      </c>
      <c r="W257" t="s">
        <v>291</v>
      </c>
      <c r="X257" t="s">
        <v>245</v>
      </c>
      <c r="Y257" t="s">
        <v>246</v>
      </c>
      <c r="Z257" t="s">
        <v>246</v>
      </c>
      <c r="AA257" t="s">
        <v>246</v>
      </c>
      <c r="AB257" t="s">
        <v>26</v>
      </c>
      <c r="AE257">
        <v>0</v>
      </c>
      <c r="AF257">
        <v>0</v>
      </c>
    </row>
    <row r="258" spans="1:32" x14ac:dyDescent="0.2">
      <c r="A258" t="s">
        <v>582</v>
      </c>
      <c r="B258" s="107">
        <v>45304</v>
      </c>
      <c r="D258" s="107">
        <v>45304</v>
      </c>
      <c r="E258">
        <v>-550</v>
      </c>
      <c r="G258" t="s">
        <v>43</v>
      </c>
      <c r="H258">
        <v>1</v>
      </c>
      <c r="I258">
        <v>-550</v>
      </c>
      <c r="K258">
        <v>0</v>
      </c>
      <c r="N258" t="s">
        <v>293</v>
      </c>
      <c r="O258">
        <v>100</v>
      </c>
      <c r="P258" t="s">
        <v>236</v>
      </c>
      <c r="Q258" t="s">
        <v>293</v>
      </c>
      <c r="S258" t="s">
        <v>294</v>
      </c>
      <c r="W258" t="s">
        <v>294</v>
      </c>
      <c r="X258" t="s">
        <v>295</v>
      </c>
      <c r="Y258" t="s">
        <v>182</v>
      </c>
      <c r="Z258" t="s">
        <v>182</v>
      </c>
      <c r="AA258" t="s">
        <v>182</v>
      </c>
      <c r="AB258" t="s">
        <v>30</v>
      </c>
      <c r="AE258">
        <v>0</v>
      </c>
      <c r="AF258">
        <v>0</v>
      </c>
    </row>
    <row r="259" spans="1:32" x14ac:dyDescent="0.2">
      <c r="A259" t="s">
        <v>583</v>
      </c>
      <c r="B259" s="107">
        <v>45303</v>
      </c>
      <c r="D259" s="107">
        <v>45303</v>
      </c>
      <c r="E259">
        <v>-250</v>
      </c>
      <c r="G259" t="s">
        <v>43</v>
      </c>
      <c r="H259">
        <v>1</v>
      </c>
      <c r="I259">
        <v>-250</v>
      </c>
      <c r="K259">
        <v>0</v>
      </c>
      <c r="N259" t="s">
        <v>272</v>
      </c>
      <c r="O259">
        <v>100</v>
      </c>
      <c r="P259" t="s">
        <v>268</v>
      </c>
      <c r="Q259" t="s">
        <v>272</v>
      </c>
      <c r="S259" t="s">
        <v>274</v>
      </c>
      <c r="W259" t="s">
        <v>274</v>
      </c>
      <c r="X259" t="s">
        <v>30</v>
      </c>
      <c r="Y259" t="s">
        <v>182</v>
      </c>
      <c r="Z259" t="s">
        <v>182</v>
      </c>
      <c r="AA259" t="s">
        <v>182</v>
      </c>
      <c r="AB259" t="s">
        <v>30</v>
      </c>
      <c r="AE259">
        <v>0</v>
      </c>
      <c r="AF259">
        <v>0</v>
      </c>
    </row>
    <row r="260" spans="1:32" x14ac:dyDescent="0.2">
      <c r="A260" t="s">
        <v>584</v>
      </c>
      <c r="B260" s="107">
        <v>45303</v>
      </c>
      <c r="D260" s="107">
        <v>45303</v>
      </c>
      <c r="E260">
        <v>-379.63</v>
      </c>
      <c r="G260" t="s">
        <v>43</v>
      </c>
      <c r="H260">
        <v>1</v>
      </c>
      <c r="I260">
        <v>-379.63</v>
      </c>
      <c r="K260">
        <v>0</v>
      </c>
      <c r="N260" t="s">
        <v>298</v>
      </c>
      <c r="O260">
        <v>100</v>
      </c>
      <c r="P260" t="s">
        <v>15</v>
      </c>
      <c r="Q260" t="s">
        <v>298</v>
      </c>
      <c r="S260" t="s">
        <v>299</v>
      </c>
      <c r="W260" t="s">
        <v>299</v>
      </c>
      <c r="X260" t="s">
        <v>30</v>
      </c>
      <c r="Y260" t="s">
        <v>182</v>
      </c>
      <c r="Z260" t="s">
        <v>182</v>
      </c>
      <c r="AA260" t="s">
        <v>182</v>
      </c>
      <c r="AB260" t="s">
        <v>30</v>
      </c>
      <c r="AE260">
        <v>0</v>
      </c>
      <c r="AF260">
        <v>0</v>
      </c>
    </row>
    <row r="261" spans="1:32" x14ac:dyDescent="0.2">
      <c r="A261" t="s">
        <v>585</v>
      </c>
      <c r="B261" s="107">
        <v>45302</v>
      </c>
      <c r="D261" s="107">
        <v>45302</v>
      </c>
      <c r="E261">
        <v>-700</v>
      </c>
      <c r="G261" t="s">
        <v>43</v>
      </c>
      <c r="H261">
        <v>1</v>
      </c>
      <c r="I261">
        <v>-700</v>
      </c>
      <c r="K261">
        <v>0</v>
      </c>
      <c r="N261" t="s">
        <v>301</v>
      </c>
      <c r="O261">
        <v>100</v>
      </c>
      <c r="P261" t="s">
        <v>160</v>
      </c>
      <c r="Q261" t="s">
        <v>301</v>
      </c>
      <c r="S261" t="s">
        <v>302</v>
      </c>
      <c r="W261" t="s">
        <v>190</v>
      </c>
      <c r="X261" t="s">
        <v>191</v>
      </c>
      <c r="Y261" t="s">
        <v>192</v>
      </c>
      <c r="Z261" t="s">
        <v>193</v>
      </c>
      <c r="AA261" t="s">
        <v>193</v>
      </c>
      <c r="AB261" t="s">
        <v>19</v>
      </c>
      <c r="AE261">
        <v>0</v>
      </c>
      <c r="AF261">
        <v>0</v>
      </c>
    </row>
    <row r="262" spans="1:32" x14ac:dyDescent="0.2">
      <c r="A262" t="s">
        <v>586</v>
      </c>
      <c r="B262" s="107">
        <v>45299</v>
      </c>
      <c r="D262" s="107">
        <v>45299</v>
      </c>
      <c r="E262">
        <v>-850</v>
      </c>
      <c r="G262" t="s">
        <v>43</v>
      </c>
      <c r="H262">
        <v>1</v>
      </c>
      <c r="I262">
        <v>-850</v>
      </c>
      <c r="K262">
        <v>0</v>
      </c>
      <c r="N262" t="s">
        <v>304</v>
      </c>
      <c r="O262">
        <v>100</v>
      </c>
      <c r="P262" t="s">
        <v>268</v>
      </c>
      <c r="Q262" t="s">
        <v>304</v>
      </c>
      <c r="S262" t="s">
        <v>305</v>
      </c>
      <c r="W262" t="s">
        <v>305</v>
      </c>
      <c r="X262" t="s">
        <v>30</v>
      </c>
      <c r="Y262" t="s">
        <v>182</v>
      </c>
      <c r="Z262" t="s">
        <v>182</v>
      </c>
      <c r="AA262" t="s">
        <v>182</v>
      </c>
      <c r="AB262" t="s">
        <v>30</v>
      </c>
      <c r="AE262">
        <v>0</v>
      </c>
      <c r="AF262">
        <v>0</v>
      </c>
    </row>
    <row r="263" spans="1:32" x14ac:dyDescent="0.2">
      <c r="A263" t="s">
        <v>587</v>
      </c>
      <c r="B263" s="107">
        <v>45299</v>
      </c>
      <c r="D263" s="107">
        <v>45299</v>
      </c>
      <c r="E263">
        <v>-404.99</v>
      </c>
      <c r="G263" t="s">
        <v>43</v>
      </c>
      <c r="H263">
        <v>1</v>
      </c>
      <c r="I263">
        <v>-404.99</v>
      </c>
      <c r="K263">
        <v>0</v>
      </c>
      <c r="N263" t="s">
        <v>307</v>
      </c>
      <c r="O263">
        <v>100</v>
      </c>
      <c r="P263" t="s">
        <v>160</v>
      </c>
      <c r="Q263" t="s">
        <v>307</v>
      </c>
      <c r="S263" t="s">
        <v>308</v>
      </c>
      <c r="W263" t="s">
        <v>309</v>
      </c>
      <c r="X263" t="s">
        <v>191</v>
      </c>
      <c r="Y263" t="s">
        <v>192</v>
      </c>
      <c r="Z263" t="s">
        <v>193</v>
      </c>
      <c r="AA263" t="s">
        <v>193</v>
      </c>
      <c r="AB263" t="s">
        <v>19</v>
      </c>
      <c r="AE263">
        <v>0</v>
      </c>
      <c r="AF263">
        <v>0</v>
      </c>
    </row>
    <row r="264" spans="1:32" x14ac:dyDescent="0.2">
      <c r="A264" t="s">
        <v>588</v>
      </c>
      <c r="B264" s="107">
        <v>45297</v>
      </c>
      <c r="D264" s="107">
        <v>45297</v>
      </c>
      <c r="E264">
        <v>-85</v>
      </c>
      <c r="G264" t="s">
        <v>43</v>
      </c>
      <c r="H264">
        <v>1</v>
      </c>
      <c r="I264">
        <v>-85</v>
      </c>
      <c r="K264">
        <v>0</v>
      </c>
      <c r="N264" t="s">
        <v>311</v>
      </c>
      <c r="O264">
        <v>100</v>
      </c>
      <c r="P264" t="s">
        <v>15</v>
      </c>
      <c r="Q264" t="s">
        <v>311</v>
      </c>
      <c r="S264" t="s">
        <v>312</v>
      </c>
      <c r="W264" t="s">
        <v>312</v>
      </c>
      <c r="X264" t="s">
        <v>30</v>
      </c>
      <c r="Y264" t="s">
        <v>182</v>
      </c>
      <c r="Z264" t="s">
        <v>182</v>
      </c>
      <c r="AA264" t="s">
        <v>182</v>
      </c>
      <c r="AB264" t="s">
        <v>30</v>
      </c>
      <c r="AE264">
        <v>0</v>
      </c>
      <c r="AF264">
        <v>0</v>
      </c>
    </row>
    <row r="265" spans="1:32" x14ac:dyDescent="0.2">
      <c r="A265" t="s">
        <v>589</v>
      </c>
      <c r="B265" s="107">
        <v>45296</v>
      </c>
      <c r="D265" s="107">
        <v>45296</v>
      </c>
      <c r="E265">
        <v>-6671.35</v>
      </c>
      <c r="G265" t="s">
        <v>43</v>
      </c>
      <c r="H265">
        <v>1</v>
      </c>
      <c r="I265">
        <v>-6671.35</v>
      </c>
      <c r="K265">
        <v>0</v>
      </c>
      <c r="N265" t="s">
        <v>314</v>
      </c>
      <c r="O265">
        <v>100</v>
      </c>
      <c r="P265" t="s">
        <v>236</v>
      </c>
      <c r="Q265" t="s">
        <v>314</v>
      </c>
      <c r="S265" t="s">
        <v>315</v>
      </c>
      <c r="W265" t="s">
        <v>315</v>
      </c>
      <c r="X265" t="s">
        <v>30</v>
      </c>
      <c r="Y265" t="s">
        <v>182</v>
      </c>
      <c r="Z265" t="s">
        <v>182</v>
      </c>
      <c r="AA265" t="s">
        <v>182</v>
      </c>
      <c r="AB265" t="s">
        <v>30</v>
      </c>
      <c r="AE265">
        <v>0</v>
      </c>
      <c r="AF265">
        <v>0</v>
      </c>
    </row>
    <row r="266" spans="1:32" x14ac:dyDescent="0.2">
      <c r="A266" t="s">
        <v>590</v>
      </c>
      <c r="B266" s="107">
        <v>45296</v>
      </c>
      <c r="D266" s="107">
        <v>45296</v>
      </c>
      <c r="E266">
        <v>-110</v>
      </c>
      <c r="G266" t="s">
        <v>43</v>
      </c>
      <c r="H266">
        <v>1</v>
      </c>
      <c r="I266">
        <v>-110</v>
      </c>
      <c r="K266">
        <v>0</v>
      </c>
      <c r="N266" t="s">
        <v>317</v>
      </c>
      <c r="O266">
        <v>100</v>
      </c>
      <c r="P266" t="s">
        <v>236</v>
      </c>
      <c r="Q266" t="s">
        <v>317</v>
      </c>
      <c r="S266" t="s">
        <v>318</v>
      </c>
      <c r="W266" t="s">
        <v>318</v>
      </c>
      <c r="X266" t="s">
        <v>30</v>
      </c>
      <c r="Y266" t="s">
        <v>182</v>
      </c>
      <c r="Z266" t="s">
        <v>182</v>
      </c>
      <c r="AA266" t="s">
        <v>182</v>
      </c>
      <c r="AB266" t="s">
        <v>30</v>
      </c>
      <c r="AE266">
        <v>0</v>
      </c>
      <c r="AF266">
        <v>0</v>
      </c>
    </row>
    <row r="267" spans="1:32" x14ac:dyDescent="0.2">
      <c r="A267" t="s">
        <v>591</v>
      </c>
      <c r="B267" s="107">
        <v>45295</v>
      </c>
      <c r="D267" s="107">
        <v>45295</v>
      </c>
      <c r="E267">
        <v>-52.8</v>
      </c>
      <c r="G267" t="s">
        <v>43</v>
      </c>
      <c r="H267">
        <v>1</v>
      </c>
      <c r="I267">
        <v>-52.8</v>
      </c>
      <c r="K267">
        <v>0</v>
      </c>
      <c r="N267" t="s">
        <v>231</v>
      </c>
      <c r="O267">
        <v>100</v>
      </c>
      <c r="P267" t="s">
        <v>219</v>
      </c>
      <c r="Q267" t="s">
        <v>231</v>
      </c>
      <c r="S267" t="s">
        <v>320</v>
      </c>
      <c r="W267" t="s">
        <v>233</v>
      </c>
      <c r="X267" t="s">
        <v>30</v>
      </c>
      <c r="Y267" t="s">
        <v>182</v>
      </c>
      <c r="Z267" t="s">
        <v>182</v>
      </c>
      <c r="AA267" t="s">
        <v>182</v>
      </c>
      <c r="AB267" t="s">
        <v>30</v>
      </c>
      <c r="AE267">
        <v>0</v>
      </c>
      <c r="AF267">
        <v>0</v>
      </c>
    </row>
    <row r="268" spans="1:32" x14ac:dyDescent="0.2">
      <c r="A268" t="s">
        <v>592</v>
      </c>
      <c r="B268" s="107">
        <v>45295</v>
      </c>
      <c r="D268" s="107">
        <v>45295</v>
      </c>
      <c r="E268">
        <v>-6500</v>
      </c>
      <c r="G268" t="s">
        <v>43</v>
      </c>
      <c r="H268">
        <v>1</v>
      </c>
      <c r="I268">
        <v>-6500</v>
      </c>
      <c r="K268">
        <v>0</v>
      </c>
      <c r="N268" t="s">
        <v>322</v>
      </c>
      <c r="O268">
        <v>100</v>
      </c>
      <c r="P268" t="s">
        <v>236</v>
      </c>
      <c r="Q268" t="s">
        <v>322</v>
      </c>
      <c r="S268" t="s">
        <v>323</v>
      </c>
      <c r="W268" t="s">
        <v>323</v>
      </c>
      <c r="X268" t="s">
        <v>324</v>
      </c>
      <c r="Y268" t="s">
        <v>325</v>
      </c>
      <c r="Z268" t="s">
        <v>325</v>
      </c>
      <c r="AA268" t="s">
        <v>325</v>
      </c>
      <c r="AB268" t="s">
        <v>27</v>
      </c>
      <c r="AE268">
        <v>0</v>
      </c>
      <c r="AF268">
        <v>0</v>
      </c>
    </row>
    <row r="269" spans="1:32" x14ac:dyDescent="0.2">
      <c r="A269" t="s">
        <v>593</v>
      </c>
      <c r="B269" s="107">
        <v>45295</v>
      </c>
      <c r="D269" s="107">
        <v>45295</v>
      </c>
      <c r="E269">
        <v>-10000</v>
      </c>
      <c r="G269" t="s">
        <v>43</v>
      </c>
      <c r="H269">
        <v>1</v>
      </c>
      <c r="I269">
        <v>-10000</v>
      </c>
      <c r="K269">
        <v>0</v>
      </c>
      <c r="N269" t="s">
        <v>327</v>
      </c>
      <c r="O269">
        <v>100</v>
      </c>
      <c r="P269" t="s">
        <v>236</v>
      </c>
      <c r="Q269" t="s">
        <v>327</v>
      </c>
      <c r="S269" t="s">
        <v>323</v>
      </c>
      <c r="W269" t="s">
        <v>323</v>
      </c>
      <c r="X269" t="s">
        <v>324</v>
      </c>
      <c r="Y269" t="s">
        <v>325</v>
      </c>
      <c r="Z269" t="s">
        <v>325</v>
      </c>
      <c r="AA269" t="s">
        <v>325</v>
      </c>
      <c r="AB269" t="s">
        <v>27</v>
      </c>
      <c r="AE269">
        <v>0</v>
      </c>
      <c r="AF269">
        <v>0</v>
      </c>
    </row>
    <row r="270" spans="1:32" x14ac:dyDescent="0.2">
      <c r="A270" t="s">
        <v>594</v>
      </c>
      <c r="B270" s="107">
        <v>45295</v>
      </c>
      <c r="D270" s="107">
        <v>45295</v>
      </c>
      <c r="E270">
        <v>-10000</v>
      </c>
      <c r="G270" t="s">
        <v>43</v>
      </c>
      <c r="H270">
        <v>1</v>
      </c>
      <c r="I270">
        <v>-10000</v>
      </c>
      <c r="K270">
        <v>0</v>
      </c>
      <c r="N270" t="s">
        <v>329</v>
      </c>
      <c r="O270">
        <v>100</v>
      </c>
      <c r="P270" t="s">
        <v>179</v>
      </c>
      <c r="Q270" t="s">
        <v>329</v>
      </c>
      <c r="S270" t="s">
        <v>323</v>
      </c>
      <c r="W270" t="s">
        <v>323</v>
      </c>
      <c r="X270" t="s">
        <v>324</v>
      </c>
      <c r="Y270" t="s">
        <v>325</v>
      </c>
      <c r="Z270" t="s">
        <v>325</v>
      </c>
      <c r="AA270" t="s">
        <v>325</v>
      </c>
      <c r="AB270" t="s">
        <v>27</v>
      </c>
      <c r="AE270">
        <v>0</v>
      </c>
      <c r="AF270">
        <v>0</v>
      </c>
    </row>
    <row r="271" spans="1:32" x14ac:dyDescent="0.2">
      <c r="A271" t="s">
        <v>595</v>
      </c>
      <c r="B271" s="107">
        <v>45295</v>
      </c>
      <c r="D271" s="107">
        <v>45295</v>
      </c>
      <c r="E271">
        <v>-3500</v>
      </c>
      <c r="G271" t="s">
        <v>43</v>
      </c>
      <c r="H271">
        <v>1</v>
      </c>
      <c r="I271">
        <v>-3500</v>
      </c>
      <c r="K271">
        <v>0</v>
      </c>
      <c r="N271" t="s">
        <v>331</v>
      </c>
      <c r="O271">
        <v>100</v>
      </c>
      <c r="P271" t="s">
        <v>219</v>
      </c>
      <c r="Q271" t="s">
        <v>331</v>
      </c>
      <c r="S271" t="s">
        <v>332</v>
      </c>
      <c r="W271" t="s">
        <v>333</v>
      </c>
      <c r="X271" t="s">
        <v>324</v>
      </c>
      <c r="Y271" t="s">
        <v>325</v>
      </c>
      <c r="Z271" t="s">
        <v>325</v>
      </c>
      <c r="AA271" t="s">
        <v>325</v>
      </c>
      <c r="AB271" t="s">
        <v>27</v>
      </c>
      <c r="AE271">
        <v>0</v>
      </c>
      <c r="AF271">
        <v>0</v>
      </c>
    </row>
    <row r="272" spans="1:32" x14ac:dyDescent="0.2">
      <c r="A272" t="s">
        <v>596</v>
      </c>
      <c r="B272" s="107">
        <v>45295</v>
      </c>
      <c r="D272" s="107">
        <v>45295</v>
      </c>
      <c r="E272">
        <v>-17500</v>
      </c>
      <c r="G272" t="s">
        <v>43</v>
      </c>
      <c r="H272">
        <v>1</v>
      </c>
      <c r="I272">
        <v>-17500</v>
      </c>
      <c r="K272">
        <v>0</v>
      </c>
      <c r="N272" t="s">
        <v>335</v>
      </c>
      <c r="O272">
        <v>100</v>
      </c>
      <c r="P272" t="s">
        <v>236</v>
      </c>
      <c r="Q272" t="s">
        <v>335</v>
      </c>
      <c r="S272" t="s">
        <v>323</v>
      </c>
      <c r="W272" t="s">
        <v>323</v>
      </c>
      <c r="X272" t="s">
        <v>324</v>
      </c>
      <c r="Y272" t="s">
        <v>325</v>
      </c>
      <c r="Z272" t="s">
        <v>325</v>
      </c>
      <c r="AA272" t="s">
        <v>325</v>
      </c>
      <c r="AB272" t="s">
        <v>27</v>
      </c>
      <c r="AE272">
        <v>0</v>
      </c>
      <c r="AF272">
        <v>0</v>
      </c>
    </row>
    <row r="273" spans="1:32" x14ac:dyDescent="0.2">
      <c r="A273" t="s">
        <v>597</v>
      </c>
      <c r="B273" s="107">
        <v>45295</v>
      </c>
      <c r="D273" s="107">
        <v>45295</v>
      </c>
      <c r="E273">
        <v>-13313.44</v>
      </c>
      <c r="G273" t="s">
        <v>43</v>
      </c>
      <c r="H273">
        <v>1</v>
      </c>
      <c r="I273">
        <v>-13313.44</v>
      </c>
      <c r="K273">
        <v>0</v>
      </c>
      <c r="N273" t="s">
        <v>337</v>
      </c>
      <c r="O273">
        <v>100</v>
      </c>
      <c r="P273" t="s">
        <v>15</v>
      </c>
      <c r="Q273" t="s">
        <v>337</v>
      </c>
      <c r="S273" t="s">
        <v>323</v>
      </c>
      <c r="W273" t="s">
        <v>323</v>
      </c>
      <c r="X273" t="s">
        <v>324</v>
      </c>
      <c r="Y273" t="s">
        <v>325</v>
      </c>
      <c r="Z273" t="s">
        <v>325</v>
      </c>
      <c r="AA273" t="s">
        <v>325</v>
      </c>
      <c r="AB273" t="s">
        <v>27</v>
      </c>
      <c r="AE273">
        <v>0</v>
      </c>
      <c r="AF273">
        <v>0</v>
      </c>
    </row>
    <row r="274" spans="1:32" x14ac:dyDescent="0.2">
      <c r="A274" t="s">
        <v>598</v>
      </c>
      <c r="B274" s="107">
        <v>45295</v>
      </c>
      <c r="D274" s="107">
        <v>45295</v>
      </c>
      <c r="E274">
        <v>-3000</v>
      </c>
      <c r="G274" t="s">
        <v>43</v>
      </c>
      <c r="H274">
        <v>1</v>
      </c>
      <c r="I274">
        <v>-3000</v>
      </c>
      <c r="K274">
        <v>0</v>
      </c>
      <c r="N274" t="s">
        <v>339</v>
      </c>
      <c r="O274">
        <v>100</v>
      </c>
      <c r="P274" t="s">
        <v>340</v>
      </c>
      <c r="Q274" t="s">
        <v>339</v>
      </c>
      <c r="S274" t="s">
        <v>323</v>
      </c>
      <c r="W274" t="s">
        <v>323</v>
      </c>
      <c r="X274" t="s">
        <v>324</v>
      </c>
      <c r="Y274" t="s">
        <v>325</v>
      </c>
      <c r="Z274" t="s">
        <v>325</v>
      </c>
      <c r="AA274" t="s">
        <v>325</v>
      </c>
      <c r="AB274" t="s">
        <v>27</v>
      </c>
      <c r="AE274">
        <v>0</v>
      </c>
      <c r="AF274">
        <v>0</v>
      </c>
    </row>
    <row r="275" spans="1:32" x14ac:dyDescent="0.2">
      <c r="A275" t="s">
        <v>599</v>
      </c>
      <c r="B275" s="107">
        <v>45295</v>
      </c>
      <c r="D275" s="107">
        <v>45295</v>
      </c>
      <c r="E275">
        <v>-13313.44</v>
      </c>
      <c r="G275" t="s">
        <v>43</v>
      </c>
      <c r="H275">
        <v>1</v>
      </c>
      <c r="I275">
        <v>-13313.44</v>
      </c>
      <c r="K275">
        <v>0</v>
      </c>
      <c r="N275" t="s">
        <v>342</v>
      </c>
      <c r="O275">
        <v>100</v>
      </c>
      <c r="P275" t="s">
        <v>15</v>
      </c>
      <c r="Q275" t="s">
        <v>342</v>
      </c>
      <c r="S275" t="s">
        <v>323</v>
      </c>
      <c r="W275" t="s">
        <v>323</v>
      </c>
      <c r="X275" t="s">
        <v>324</v>
      </c>
      <c r="Y275" t="s">
        <v>325</v>
      </c>
      <c r="Z275" t="s">
        <v>325</v>
      </c>
      <c r="AA275" t="s">
        <v>325</v>
      </c>
      <c r="AB275" t="s">
        <v>27</v>
      </c>
      <c r="AE275">
        <v>0</v>
      </c>
      <c r="AF275">
        <v>0</v>
      </c>
    </row>
    <row r="276" spans="1:32" x14ac:dyDescent="0.2">
      <c r="A276" t="s">
        <v>600</v>
      </c>
      <c r="B276" s="107">
        <v>45295</v>
      </c>
      <c r="D276" s="107">
        <v>45295</v>
      </c>
      <c r="E276">
        <v>-6000</v>
      </c>
      <c r="G276" t="s">
        <v>43</v>
      </c>
      <c r="H276">
        <v>1</v>
      </c>
      <c r="I276">
        <v>-6000</v>
      </c>
      <c r="K276">
        <v>0</v>
      </c>
      <c r="N276" t="s">
        <v>344</v>
      </c>
      <c r="O276">
        <v>100</v>
      </c>
      <c r="P276" t="s">
        <v>179</v>
      </c>
      <c r="Q276" t="s">
        <v>344</v>
      </c>
      <c r="S276" t="s">
        <v>323</v>
      </c>
      <c r="W276" t="s">
        <v>323</v>
      </c>
      <c r="X276" t="s">
        <v>324</v>
      </c>
      <c r="Y276" t="s">
        <v>325</v>
      </c>
      <c r="Z276" t="s">
        <v>325</v>
      </c>
      <c r="AA276" t="s">
        <v>325</v>
      </c>
      <c r="AB276" t="s">
        <v>27</v>
      </c>
      <c r="AE276">
        <v>0</v>
      </c>
      <c r="AF276">
        <v>0</v>
      </c>
    </row>
    <row r="277" spans="1:32" x14ac:dyDescent="0.2">
      <c r="A277" t="s">
        <v>601</v>
      </c>
      <c r="B277" s="107">
        <v>45295</v>
      </c>
      <c r="D277" s="107">
        <v>45295</v>
      </c>
      <c r="E277">
        <v>-4500</v>
      </c>
      <c r="G277" t="s">
        <v>43</v>
      </c>
      <c r="H277">
        <v>1</v>
      </c>
      <c r="I277">
        <v>-4500</v>
      </c>
      <c r="K277">
        <v>0</v>
      </c>
      <c r="N277" t="s">
        <v>346</v>
      </c>
      <c r="O277">
        <v>100</v>
      </c>
      <c r="P277" t="s">
        <v>236</v>
      </c>
      <c r="Q277" t="s">
        <v>346</v>
      </c>
      <c r="S277" t="s">
        <v>323</v>
      </c>
      <c r="W277" t="s">
        <v>323</v>
      </c>
      <c r="X277" t="s">
        <v>324</v>
      </c>
      <c r="Y277" t="s">
        <v>325</v>
      </c>
      <c r="Z277" t="s">
        <v>325</v>
      </c>
      <c r="AA277" t="s">
        <v>325</v>
      </c>
      <c r="AB277" t="s">
        <v>27</v>
      </c>
      <c r="AE277">
        <v>0</v>
      </c>
      <c r="AF277">
        <v>0</v>
      </c>
    </row>
    <row r="278" spans="1:32" x14ac:dyDescent="0.2">
      <c r="A278" t="s">
        <v>602</v>
      </c>
      <c r="B278" s="107">
        <v>45295</v>
      </c>
      <c r="D278" s="107">
        <v>45295</v>
      </c>
      <c r="E278">
        <v>-6000</v>
      </c>
      <c r="G278" t="s">
        <v>43</v>
      </c>
      <c r="H278">
        <v>1</v>
      </c>
      <c r="I278">
        <v>-6000</v>
      </c>
      <c r="K278">
        <v>0</v>
      </c>
      <c r="N278" t="s">
        <v>348</v>
      </c>
      <c r="O278">
        <v>100</v>
      </c>
      <c r="P278" t="s">
        <v>15</v>
      </c>
      <c r="Q278" t="s">
        <v>348</v>
      </c>
      <c r="S278" t="s">
        <v>323</v>
      </c>
      <c r="W278" t="s">
        <v>323</v>
      </c>
      <c r="X278" t="s">
        <v>324</v>
      </c>
      <c r="Y278" t="s">
        <v>325</v>
      </c>
      <c r="Z278" t="s">
        <v>325</v>
      </c>
      <c r="AA278" t="s">
        <v>325</v>
      </c>
      <c r="AB278" t="s">
        <v>27</v>
      </c>
      <c r="AE278">
        <v>0</v>
      </c>
      <c r="AF278">
        <v>0</v>
      </c>
    </row>
    <row r="279" spans="1:32" x14ac:dyDescent="0.2">
      <c r="A279" t="s">
        <v>603</v>
      </c>
      <c r="B279" s="107">
        <v>45295</v>
      </c>
      <c r="D279" s="107">
        <v>45295</v>
      </c>
      <c r="E279">
        <v>-13313.44</v>
      </c>
      <c r="G279" t="s">
        <v>43</v>
      </c>
      <c r="H279">
        <v>1</v>
      </c>
      <c r="I279">
        <v>-13313.44</v>
      </c>
      <c r="K279">
        <v>0</v>
      </c>
      <c r="N279" t="s">
        <v>350</v>
      </c>
      <c r="O279">
        <v>100</v>
      </c>
      <c r="P279" t="s">
        <v>219</v>
      </c>
      <c r="Q279" t="s">
        <v>350</v>
      </c>
      <c r="S279" t="s">
        <v>323</v>
      </c>
      <c r="W279" t="s">
        <v>323</v>
      </c>
      <c r="X279" t="s">
        <v>324</v>
      </c>
      <c r="Y279" t="s">
        <v>325</v>
      </c>
      <c r="Z279" t="s">
        <v>325</v>
      </c>
      <c r="AA279" t="s">
        <v>325</v>
      </c>
      <c r="AB279" t="s">
        <v>27</v>
      </c>
      <c r="AE279">
        <v>0</v>
      </c>
      <c r="AF279">
        <v>0</v>
      </c>
    </row>
    <row r="280" spans="1:32" x14ac:dyDescent="0.2">
      <c r="A280" t="s">
        <v>604</v>
      </c>
      <c r="B280" s="107">
        <v>45295</v>
      </c>
      <c r="D280" s="107">
        <v>45295</v>
      </c>
      <c r="E280">
        <v>-8500</v>
      </c>
      <c r="G280" t="s">
        <v>43</v>
      </c>
      <c r="H280">
        <v>1</v>
      </c>
      <c r="I280">
        <v>-8500</v>
      </c>
      <c r="K280">
        <v>0</v>
      </c>
      <c r="N280" t="s">
        <v>352</v>
      </c>
      <c r="O280">
        <v>100</v>
      </c>
      <c r="P280" t="s">
        <v>236</v>
      </c>
      <c r="Q280" t="s">
        <v>352</v>
      </c>
      <c r="S280" t="s">
        <v>323</v>
      </c>
      <c r="W280" t="s">
        <v>323</v>
      </c>
      <c r="X280" t="s">
        <v>324</v>
      </c>
      <c r="Y280" t="s">
        <v>325</v>
      </c>
      <c r="Z280" t="s">
        <v>325</v>
      </c>
      <c r="AA280" t="s">
        <v>325</v>
      </c>
      <c r="AB280" t="s">
        <v>27</v>
      </c>
      <c r="AE280">
        <v>0</v>
      </c>
      <c r="AF280">
        <v>0</v>
      </c>
    </row>
    <row r="281" spans="1:32" x14ac:dyDescent="0.2">
      <c r="A281" t="s">
        <v>605</v>
      </c>
      <c r="B281" s="107">
        <v>45295</v>
      </c>
      <c r="D281" s="107">
        <v>45295</v>
      </c>
      <c r="E281">
        <v>-10000</v>
      </c>
      <c r="G281" t="s">
        <v>43</v>
      </c>
      <c r="H281">
        <v>1</v>
      </c>
      <c r="I281">
        <v>-10000</v>
      </c>
      <c r="K281">
        <v>0</v>
      </c>
      <c r="N281" t="s">
        <v>354</v>
      </c>
      <c r="O281">
        <v>100</v>
      </c>
      <c r="P281" t="s">
        <v>214</v>
      </c>
      <c r="Q281" t="s">
        <v>354</v>
      </c>
      <c r="S281" t="s">
        <v>323</v>
      </c>
      <c r="W281" t="s">
        <v>323</v>
      </c>
      <c r="X281" t="s">
        <v>324</v>
      </c>
      <c r="Y281" t="s">
        <v>325</v>
      </c>
      <c r="Z281" t="s">
        <v>325</v>
      </c>
      <c r="AA281" t="s">
        <v>325</v>
      </c>
      <c r="AB281" t="s">
        <v>27</v>
      </c>
      <c r="AE281">
        <v>0</v>
      </c>
      <c r="AF281">
        <v>0</v>
      </c>
    </row>
    <row r="282" spans="1:32" x14ac:dyDescent="0.2">
      <c r="A282" t="s">
        <v>606</v>
      </c>
      <c r="B282" s="107">
        <v>45295</v>
      </c>
      <c r="D282" s="107">
        <v>45295</v>
      </c>
      <c r="E282">
        <v>-5500</v>
      </c>
      <c r="G282" t="s">
        <v>43</v>
      </c>
      <c r="H282">
        <v>1</v>
      </c>
      <c r="I282">
        <v>-5500</v>
      </c>
      <c r="K282">
        <v>0</v>
      </c>
      <c r="N282" t="s">
        <v>356</v>
      </c>
      <c r="O282">
        <v>100</v>
      </c>
      <c r="P282" t="s">
        <v>236</v>
      </c>
      <c r="Q282" t="s">
        <v>356</v>
      </c>
      <c r="S282" t="s">
        <v>323</v>
      </c>
      <c r="W282" t="s">
        <v>323</v>
      </c>
      <c r="X282" t="s">
        <v>324</v>
      </c>
      <c r="Y282" t="s">
        <v>325</v>
      </c>
      <c r="Z282" t="s">
        <v>325</v>
      </c>
      <c r="AA282" t="s">
        <v>325</v>
      </c>
      <c r="AB282" t="s">
        <v>27</v>
      </c>
      <c r="AE282">
        <v>0</v>
      </c>
      <c r="AF282">
        <v>0</v>
      </c>
    </row>
    <row r="283" spans="1:32" x14ac:dyDescent="0.2">
      <c r="A283" t="s">
        <v>607</v>
      </c>
      <c r="B283" s="107">
        <v>45295</v>
      </c>
      <c r="D283" s="107">
        <v>45295</v>
      </c>
      <c r="E283">
        <v>-3500</v>
      </c>
      <c r="G283" t="s">
        <v>43</v>
      </c>
      <c r="H283">
        <v>1</v>
      </c>
      <c r="I283">
        <v>-3500</v>
      </c>
      <c r="K283">
        <v>0</v>
      </c>
      <c r="N283" t="s">
        <v>358</v>
      </c>
      <c r="O283">
        <v>100</v>
      </c>
      <c r="P283" t="s">
        <v>23</v>
      </c>
      <c r="Q283" t="s">
        <v>358</v>
      </c>
      <c r="S283" t="s">
        <v>323</v>
      </c>
      <c r="W283" t="s">
        <v>323</v>
      </c>
      <c r="X283" t="s">
        <v>324</v>
      </c>
      <c r="Y283" t="s">
        <v>325</v>
      </c>
      <c r="Z283" t="s">
        <v>325</v>
      </c>
      <c r="AA283" t="s">
        <v>325</v>
      </c>
      <c r="AB283" t="s">
        <v>27</v>
      </c>
      <c r="AE283">
        <v>0</v>
      </c>
      <c r="AF283">
        <v>0</v>
      </c>
    </row>
    <row r="284" spans="1:32" x14ac:dyDescent="0.2">
      <c r="A284" t="s">
        <v>608</v>
      </c>
      <c r="B284" s="107">
        <v>45295</v>
      </c>
      <c r="D284" s="107">
        <v>45295</v>
      </c>
      <c r="E284">
        <v>-10000</v>
      </c>
      <c r="G284" t="s">
        <v>43</v>
      </c>
      <c r="H284">
        <v>1</v>
      </c>
      <c r="I284">
        <v>-10000</v>
      </c>
      <c r="K284">
        <v>0</v>
      </c>
      <c r="N284" t="s">
        <v>360</v>
      </c>
      <c r="O284">
        <v>100</v>
      </c>
      <c r="P284" t="s">
        <v>15</v>
      </c>
      <c r="Q284" t="s">
        <v>360</v>
      </c>
      <c r="S284" t="s">
        <v>323</v>
      </c>
      <c r="W284" t="s">
        <v>323</v>
      </c>
      <c r="X284" t="s">
        <v>324</v>
      </c>
      <c r="Y284" t="s">
        <v>325</v>
      </c>
      <c r="Z284" t="s">
        <v>325</v>
      </c>
      <c r="AA284" t="s">
        <v>325</v>
      </c>
      <c r="AB284" t="s">
        <v>27</v>
      </c>
      <c r="AE284">
        <v>0</v>
      </c>
      <c r="AF284">
        <v>0</v>
      </c>
    </row>
    <row r="285" spans="1:32" x14ac:dyDescent="0.2">
      <c r="A285" t="s">
        <v>609</v>
      </c>
      <c r="B285" s="107">
        <v>45295</v>
      </c>
      <c r="D285" s="107">
        <v>45295</v>
      </c>
      <c r="E285">
        <v>-16000</v>
      </c>
      <c r="G285" t="s">
        <v>43</v>
      </c>
      <c r="H285">
        <v>1</v>
      </c>
      <c r="I285">
        <v>-16000</v>
      </c>
      <c r="K285">
        <v>0</v>
      </c>
      <c r="N285" t="s">
        <v>362</v>
      </c>
      <c r="O285">
        <v>100</v>
      </c>
      <c r="P285" t="s">
        <v>236</v>
      </c>
      <c r="Q285" t="s">
        <v>362</v>
      </c>
      <c r="S285" t="s">
        <v>323</v>
      </c>
      <c r="W285" t="s">
        <v>323</v>
      </c>
      <c r="X285" t="s">
        <v>324</v>
      </c>
      <c r="Y285" t="s">
        <v>325</v>
      </c>
      <c r="Z285" t="s">
        <v>325</v>
      </c>
      <c r="AA285" t="s">
        <v>325</v>
      </c>
      <c r="AB285" t="s">
        <v>27</v>
      </c>
      <c r="AE285">
        <v>0</v>
      </c>
      <c r="AF285">
        <v>0</v>
      </c>
    </row>
    <row r="286" spans="1:32" x14ac:dyDescent="0.2">
      <c r="A286" t="s">
        <v>610</v>
      </c>
      <c r="B286" s="107">
        <v>45295</v>
      </c>
      <c r="D286" s="107">
        <v>45295</v>
      </c>
      <c r="E286">
        <v>-13000</v>
      </c>
      <c r="G286" t="s">
        <v>43</v>
      </c>
      <c r="H286">
        <v>1</v>
      </c>
      <c r="I286">
        <v>-13000</v>
      </c>
      <c r="K286">
        <v>0</v>
      </c>
      <c r="N286" t="s">
        <v>364</v>
      </c>
      <c r="O286">
        <v>100</v>
      </c>
      <c r="P286" t="s">
        <v>23</v>
      </c>
      <c r="Q286" t="s">
        <v>364</v>
      </c>
      <c r="S286" t="s">
        <v>323</v>
      </c>
      <c r="W286" t="s">
        <v>323</v>
      </c>
      <c r="X286" t="s">
        <v>324</v>
      </c>
      <c r="Y286" t="s">
        <v>325</v>
      </c>
      <c r="Z286" t="s">
        <v>325</v>
      </c>
      <c r="AA286" t="s">
        <v>325</v>
      </c>
      <c r="AB286" t="s">
        <v>27</v>
      </c>
      <c r="AE286">
        <v>0</v>
      </c>
      <c r="AF286">
        <v>0</v>
      </c>
    </row>
    <row r="287" spans="1:32" x14ac:dyDescent="0.2">
      <c r="A287" t="s">
        <v>611</v>
      </c>
      <c r="B287" s="107">
        <v>45295</v>
      </c>
      <c r="D287" s="107">
        <v>45295</v>
      </c>
      <c r="E287">
        <v>-4500</v>
      </c>
      <c r="G287" t="s">
        <v>43</v>
      </c>
      <c r="H287">
        <v>1</v>
      </c>
      <c r="I287">
        <v>-4500</v>
      </c>
      <c r="K287">
        <v>0</v>
      </c>
      <c r="N287" t="s">
        <v>366</v>
      </c>
      <c r="O287">
        <v>100</v>
      </c>
      <c r="P287" t="s">
        <v>236</v>
      </c>
      <c r="Q287" t="s">
        <v>366</v>
      </c>
      <c r="S287" t="s">
        <v>323</v>
      </c>
      <c r="W287" t="s">
        <v>323</v>
      </c>
      <c r="X287" t="s">
        <v>324</v>
      </c>
      <c r="Y287" t="s">
        <v>325</v>
      </c>
      <c r="Z287" t="s">
        <v>325</v>
      </c>
      <c r="AA287" t="s">
        <v>325</v>
      </c>
      <c r="AB287" t="s">
        <v>27</v>
      </c>
      <c r="AE287">
        <v>0</v>
      </c>
      <c r="AF287">
        <v>0</v>
      </c>
    </row>
    <row r="288" spans="1:32" x14ac:dyDescent="0.2">
      <c r="A288" t="s">
        <v>612</v>
      </c>
      <c r="B288" s="107">
        <v>45295</v>
      </c>
      <c r="D288" s="107">
        <v>45295</v>
      </c>
      <c r="E288">
        <v>-4000</v>
      </c>
      <c r="G288" t="s">
        <v>43</v>
      </c>
      <c r="H288">
        <v>1</v>
      </c>
      <c r="I288">
        <v>-4000</v>
      </c>
      <c r="K288">
        <v>0</v>
      </c>
      <c r="N288" t="s">
        <v>368</v>
      </c>
      <c r="O288">
        <v>100</v>
      </c>
      <c r="P288" t="s">
        <v>23</v>
      </c>
      <c r="Q288" t="s">
        <v>368</v>
      </c>
      <c r="S288" t="s">
        <v>323</v>
      </c>
      <c r="W288" t="s">
        <v>323</v>
      </c>
      <c r="X288" t="s">
        <v>324</v>
      </c>
      <c r="Y288" t="s">
        <v>325</v>
      </c>
      <c r="Z288" t="s">
        <v>325</v>
      </c>
      <c r="AA288" t="s">
        <v>325</v>
      </c>
      <c r="AB288" t="s">
        <v>27</v>
      </c>
      <c r="AE288">
        <v>0</v>
      </c>
      <c r="AF288">
        <v>0</v>
      </c>
    </row>
    <row r="289" spans="1:32" x14ac:dyDescent="0.2">
      <c r="A289" t="s">
        <v>613</v>
      </c>
      <c r="B289" s="107">
        <v>45295</v>
      </c>
      <c r="D289" s="107">
        <v>45295</v>
      </c>
      <c r="E289">
        <v>-3500</v>
      </c>
      <c r="G289" t="s">
        <v>43</v>
      </c>
      <c r="H289">
        <v>1</v>
      </c>
      <c r="I289">
        <v>-3500</v>
      </c>
      <c r="K289">
        <v>0</v>
      </c>
      <c r="N289" t="s">
        <v>370</v>
      </c>
      <c r="O289">
        <v>100</v>
      </c>
      <c r="P289" t="s">
        <v>15</v>
      </c>
      <c r="Q289" t="s">
        <v>370</v>
      </c>
      <c r="S289" t="s">
        <v>323</v>
      </c>
      <c r="W289" t="s">
        <v>323</v>
      </c>
      <c r="X289" t="s">
        <v>324</v>
      </c>
      <c r="Y289" t="s">
        <v>325</v>
      </c>
      <c r="Z289" t="s">
        <v>325</v>
      </c>
      <c r="AA289" t="s">
        <v>325</v>
      </c>
      <c r="AB289" t="s">
        <v>27</v>
      </c>
      <c r="AE289">
        <v>0</v>
      </c>
      <c r="AF289">
        <v>0</v>
      </c>
    </row>
    <row r="290" spans="1:32" x14ac:dyDescent="0.2">
      <c r="A290" t="s">
        <v>614</v>
      </c>
      <c r="B290" s="107">
        <v>45295</v>
      </c>
      <c r="D290" s="107">
        <v>45295</v>
      </c>
      <c r="E290">
        <v>-1600</v>
      </c>
      <c r="G290" t="s">
        <v>43</v>
      </c>
      <c r="H290">
        <v>1</v>
      </c>
      <c r="I290">
        <v>-1600</v>
      </c>
      <c r="K290">
        <v>0</v>
      </c>
      <c r="N290" t="s">
        <v>372</v>
      </c>
      <c r="O290">
        <v>100</v>
      </c>
      <c r="P290" t="s">
        <v>236</v>
      </c>
      <c r="Q290" t="s">
        <v>372</v>
      </c>
      <c r="S290" t="s">
        <v>323</v>
      </c>
      <c r="W290" t="s">
        <v>323</v>
      </c>
      <c r="X290" t="s">
        <v>324</v>
      </c>
      <c r="Y290" t="s">
        <v>325</v>
      </c>
      <c r="Z290" t="s">
        <v>325</v>
      </c>
      <c r="AA290" t="s">
        <v>325</v>
      </c>
      <c r="AB290" t="s">
        <v>27</v>
      </c>
      <c r="AE290">
        <v>0</v>
      </c>
      <c r="AF290">
        <v>0</v>
      </c>
    </row>
    <row r="291" spans="1:32" x14ac:dyDescent="0.2">
      <c r="A291" t="s">
        <v>615</v>
      </c>
      <c r="B291" s="107">
        <v>45295</v>
      </c>
      <c r="D291" s="107">
        <v>45295</v>
      </c>
      <c r="E291">
        <v>-21276.6</v>
      </c>
      <c r="G291" t="s">
        <v>43</v>
      </c>
      <c r="H291">
        <v>1</v>
      </c>
      <c r="I291">
        <v>-21276.6</v>
      </c>
      <c r="K291">
        <v>0</v>
      </c>
      <c r="N291" t="s">
        <v>374</v>
      </c>
      <c r="O291">
        <v>100</v>
      </c>
      <c r="P291" t="s">
        <v>179</v>
      </c>
      <c r="Q291" t="s">
        <v>374</v>
      </c>
      <c r="S291" t="s">
        <v>323</v>
      </c>
      <c r="W291" t="s">
        <v>323</v>
      </c>
      <c r="X291" t="s">
        <v>324</v>
      </c>
      <c r="Y291" t="s">
        <v>325</v>
      </c>
      <c r="Z291" t="s">
        <v>325</v>
      </c>
      <c r="AA291" t="s">
        <v>325</v>
      </c>
      <c r="AB291" t="s">
        <v>27</v>
      </c>
      <c r="AE291">
        <v>0</v>
      </c>
      <c r="AF291">
        <v>0</v>
      </c>
    </row>
    <row r="292" spans="1:32" x14ac:dyDescent="0.2">
      <c r="A292" t="s">
        <v>616</v>
      </c>
      <c r="B292" s="107">
        <v>45295</v>
      </c>
      <c r="D292" s="107">
        <v>45295</v>
      </c>
      <c r="E292">
        <v>-8500</v>
      </c>
      <c r="G292" t="s">
        <v>43</v>
      </c>
      <c r="H292">
        <v>1</v>
      </c>
      <c r="I292">
        <v>-8500</v>
      </c>
      <c r="K292">
        <v>0</v>
      </c>
      <c r="N292" t="s">
        <v>376</v>
      </c>
      <c r="O292">
        <v>100</v>
      </c>
      <c r="P292" t="s">
        <v>236</v>
      </c>
      <c r="Q292" t="s">
        <v>376</v>
      </c>
      <c r="S292" t="s">
        <v>323</v>
      </c>
      <c r="W292" t="s">
        <v>323</v>
      </c>
      <c r="X292" t="s">
        <v>324</v>
      </c>
      <c r="Y292" t="s">
        <v>325</v>
      </c>
      <c r="Z292" t="s">
        <v>325</v>
      </c>
      <c r="AA292" t="s">
        <v>325</v>
      </c>
      <c r="AB292" t="s">
        <v>27</v>
      </c>
      <c r="AE292">
        <v>0</v>
      </c>
      <c r="AF292">
        <v>0</v>
      </c>
    </row>
    <row r="293" spans="1:32" x14ac:dyDescent="0.2">
      <c r="A293" t="s">
        <v>617</v>
      </c>
      <c r="B293" s="107">
        <v>45295</v>
      </c>
      <c r="D293" s="107">
        <v>45295</v>
      </c>
      <c r="E293">
        <v>-5500</v>
      </c>
      <c r="G293" t="s">
        <v>43</v>
      </c>
      <c r="H293">
        <v>1</v>
      </c>
      <c r="I293">
        <v>-5500</v>
      </c>
      <c r="K293">
        <v>0</v>
      </c>
      <c r="N293" t="s">
        <v>378</v>
      </c>
      <c r="O293">
        <v>100</v>
      </c>
      <c r="P293" t="s">
        <v>236</v>
      </c>
      <c r="Q293" t="s">
        <v>378</v>
      </c>
      <c r="S293" t="s">
        <v>323</v>
      </c>
      <c r="W293" t="s">
        <v>323</v>
      </c>
      <c r="X293" t="s">
        <v>324</v>
      </c>
      <c r="Y293" t="s">
        <v>325</v>
      </c>
      <c r="Z293" t="s">
        <v>325</v>
      </c>
      <c r="AA293" t="s">
        <v>325</v>
      </c>
      <c r="AB293" t="s">
        <v>27</v>
      </c>
      <c r="AE293">
        <v>0</v>
      </c>
      <c r="AF293">
        <v>0</v>
      </c>
    </row>
    <row r="294" spans="1:32" x14ac:dyDescent="0.2">
      <c r="A294" t="s">
        <v>618</v>
      </c>
      <c r="B294" s="107">
        <v>45295</v>
      </c>
      <c r="D294" s="107">
        <v>45295</v>
      </c>
      <c r="E294">
        <v>-1600</v>
      </c>
      <c r="G294" t="s">
        <v>43</v>
      </c>
      <c r="H294">
        <v>1</v>
      </c>
      <c r="I294">
        <v>-1600</v>
      </c>
      <c r="K294">
        <v>0</v>
      </c>
      <c r="N294" t="s">
        <v>199</v>
      </c>
      <c r="O294">
        <v>100</v>
      </c>
      <c r="P294" t="s">
        <v>179</v>
      </c>
      <c r="Q294" t="s">
        <v>199</v>
      </c>
      <c r="S294" t="s">
        <v>380</v>
      </c>
      <c r="W294" t="s">
        <v>323</v>
      </c>
      <c r="X294" t="s">
        <v>324</v>
      </c>
      <c r="Y294" t="s">
        <v>325</v>
      </c>
      <c r="Z294" t="s">
        <v>325</v>
      </c>
      <c r="AA294" t="s">
        <v>325</v>
      </c>
      <c r="AB294" t="s">
        <v>27</v>
      </c>
      <c r="AE294">
        <v>0</v>
      </c>
      <c r="AF294">
        <v>0</v>
      </c>
    </row>
    <row r="295" spans="1:32" x14ac:dyDescent="0.2">
      <c r="A295" t="s">
        <v>619</v>
      </c>
      <c r="B295" s="107">
        <v>45295</v>
      </c>
      <c r="D295" s="107">
        <v>45295</v>
      </c>
      <c r="E295">
        <v>-6000</v>
      </c>
      <c r="G295" t="s">
        <v>43</v>
      </c>
      <c r="H295">
        <v>1</v>
      </c>
      <c r="I295">
        <v>-6000</v>
      </c>
      <c r="K295">
        <v>0</v>
      </c>
      <c r="N295" t="s">
        <v>199</v>
      </c>
      <c r="O295">
        <v>100</v>
      </c>
      <c r="P295" t="s">
        <v>160</v>
      </c>
      <c r="Q295" t="s">
        <v>199</v>
      </c>
      <c r="S295" t="s">
        <v>323</v>
      </c>
      <c r="W295" t="s">
        <v>323</v>
      </c>
      <c r="X295" t="s">
        <v>324</v>
      </c>
      <c r="Y295" t="s">
        <v>325</v>
      </c>
      <c r="Z295" t="s">
        <v>325</v>
      </c>
      <c r="AA295" t="s">
        <v>325</v>
      </c>
      <c r="AB295" t="s">
        <v>27</v>
      </c>
      <c r="AE295">
        <v>0</v>
      </c>
      <c r="AF295">
        <v>0</v>
      </c>
    </row>
    <row r="296" spans="1:32" x14ac:dyDescent="0.2">
      <c r="A296" t="s">
        <v>620</v>
      </c>
      <c r="B296" s="107">
        <v>45295</v>
      </c>
      <c r="D296" s="107">
        <v>45295</v>
      </c>
      <c r="E296">
        <v>-7507.49</v>
      </c>
      <c r="G296" t="s">
        <v>43</v>
      </c>
      <c r="H296">
        <v>1</v>
      </c>
      <c r="I296">
        <v>-7507.49</v>
      </c>
      <c r="K296">
        <v>0</v>
      </c>
      <c r="N296" t="s">
        <v>350</v>
      </c>
      <c r="O296">
        <v>100</v>
      </c>
      <c r="P296" t="s">
        <v>219</v>
      </c>
      <c r="Q296" t="s">
        <v>350</v>
      </c>
      <c r="S296" t="s">
        <v>383</v>
      </c>
      <c r="W296" t="s">
        <v>384</v>
      </c>
      <c r="X296" t="s">
        <v>324</v>
      </c>
      <c r="Y296" t="s">
        <v>325</v>
      </c>
      <c r="Z296" t="s">
        <v>325</v>
      </c>
      <c r="AA296" t="s">
        <v>325</v>
      </c>
      <c r="AB296" t="s">
        <v>27</v>
      </c>
      <c r="AE296">
        <v>0</v>
      </c>
      <c r="AF296">
        <v>0</v>
      </c>
    </row>
    <row r="297" spans="1:32" x14ac:dyDescent="0.2">
      <c r="A297" t="s">
        <v>621</v>
      </c>
      <c r="B297" s="107">
        <v>45295</v>
      </c>
      <c r="D297" s="107">
        <v>45295</v>
      </c>
      <c r="E297">
        <v>-7507.49</v>
      </c>
      <c r="G297" t="s">
        <v>43</v>
      </c>
      <c r="H297">
        <v>1</v>
      </c>
      <c r="I297">
        <v>-7507.49</v>
      </c>
      <c r="K297">
        <v>0</v>
      </c>
      <c r="N297" t="s">
        <v>337</v>
      </c>
      <c r="O297">
        <v>100</v>
      </c>
      <c r="P297" t="s">
        <v>15</v>
      </c>
      <c r="Q297" t="s">
        <v>337</v>
      </c>
      <c r="S297" t="s">
        <v>386</v>
      </c>
      <c r="W297" t="s">
        <v>384</v>
      </c>
      <c r="X297" t="s">
        <v>324</v>
      </c>
      <c r="Y297" t="s">
        <v>325</v>
      </c>
      <c r="Z297" t="s">
        <v>325</v>
      </c>
      <c r="AA297" t="s">
        <v>325</v>
      </c>
      <c r="AB297" t="s">
        <v>27</v>
      </c>
      <c r="AE297">
        <v>0</v>
      </c>
      <c r="AF297">
        <v>0</v>
      </c>
    </row>
    <row r="298" spans="1:32" x14ac:dyDescent="0.2">
      <c r="A298" t="s">
        <v>622</v>
      </c>
      <c r="B298" s="107">
        <v>45295</v>
      </c>
      <c r="D298" s="107">
        <v>45295</v>
      </c>
      <c r="E298">
        <v>-7507.49</v>
      </c>
      <c r="G298" t="s">
        <v>43</v>
      </c>
      <c r="H298">
        <v>1</v>
      </c>
      <c r="I298">
        <v>-7507.49</v>
      </c>
      <c r="K298">
        <v>0</v>
      </c>
      <c r="N298" t="s">
        <v>342</v>
      </c>
      <c r="O298">
        <v>100</v>
      </c>
      <c r="P298" t="s">
        <v>236</v>
      </c>
      <c r="Q298" t="s">
        <v>342</v>
      </c>
      <c r="S298" t="s">
        <v>384</v>
      </c>
      <c r="W298" t="s">
        <v>384</v>
      </c>
      <c r="X298" t="s">
        <v>324</v>
      </c>
      <c r="Y298" t="s">
        <v>325</v>
      </c>
      <c r="Z298" t="s">
        <v>325</v>
      </c>
      <c r="AA298" t="s">
        <v>325</v>
      </c>
      <c r="AB298" t="s">
        <v>27</v>
      </c>
      <c r="AE298">
        <v>0</v>
      </c>
      <c r="AF298">
        <v>0</v>
      </c>
    </row>
    <row r="299" spans="1:32" x14ac:dyDescent="0.2">
      <c r="A299" t="s">
        <v>623</v>
      </c>
      <c r="B299" s="107">
        <v>45295</v>
      </c>
      <c r="D299" s="107">
        <v>45295</v>
      </c>
      <c r="E299">
        <v>-5000</v>
      </c>
      <c r="G299" t="s">
        <v>43</v>
      </c>
      <c r="H299">
        <v>1</v>
      </c>
      <c r="I299">
        <v>-5000</v>
      </c>
      <c r="K299">
        <v>0</v>
      </c>
      <c r="N299" t="s">
        <v>389</v>
      </c>
      <c r="O299">
        <v>100</v>
      </c>
      <c r="P299" t="s">
        <v>160</v>
      </c>
      <c r="Q299" t="s">
        <v>389</v>
      </c>
      <c r="S299" t="s">
        <v>390</v>
      </c>
      <c r="W299" t="s">
        <v>390</v>
      </c>
      <c r="X299" t="s">
        <v>391</v>
      </c>
      <c r="Y299" t="s">
        <v>23</v>
      </c>
      <c r="Z299" t="s">
        <v>164</v>
      </c>
      <c r="AA299" t="s">
        <v>164</v>
      </c>
      <c r="AB299" t="s">
        <v>23</v>
      </c>
      <c r="AE299">
        <v>0</v>
      </c>
      <c r="AF299">
        <v>0</v>
      </c>
    </row>
    <row r="300" spans="1:32" x14ac:dyDescent="0.2">
      <c r="A300" t="s">
        <v>624</v>
      </c>
      <c r="B300" s="107">
        <v>45294</v>
      </c>
      <c r="D300" s="107">
        <v>45294</v>
      </c>
      <c r="E300">
        <v>-2130</v>
      </c>
      <c r="G300" t="s">
        <v>43</v>
      </c>
      <c r="H300">
        <v>1</v>
      </c>
      <c r="I300">
        <v>-2130</v>
      </c>
      <c r="K300">
        <v>0</v>
      </c>
      <c r="N300" t="s">
        <v>159</v>
      </c>
      <c r="O300">
        <v>100</v>
      </c>
      <c r="P300" t="s">
        <v>160</v>
      </c>
      <c r="Q300" t="s">
        <v>159</v>
      </c>
      <c r="S300" t="s">
        <v>161</v>
      </c>
      <c r="W300" t="s">
        <v>162</v>
      </c>
      <c r="X300" t="s">
        <v>16</v>
      </c>
      <c r="Y300" t="s">
        <v>163</v>
      </c>
      <c r="Z300" t="s">
        <v>164</v>
      </c>
      <c r="AA300" t="s">
        <v>164</v>
      </c>
      <c r="AB300" t="s">
        <v>16</v>
      </c>
      <c r="AE300">
        <v>0</v>
      </c>
      <c r="AF300">
        <v>0</v>
      </c>
    </row>
    <row r="301" spans="1:32" x14ac:dyDescent="0.2">
      <c r="A301" t="s">
        <v>625</v>
      </c>
      <c r="B301" s="107">
        <v>45294</v>
      </c>
      <c r="D301" s="107">
        <v>45294</v>
      </c>
      <c r="E301">
        <v>-5000</v>
      </c>
      <c r="G301" t="s">
        <v>43</v>
      </c>
      <c r="H301">
        <v>1</v>
      </c>
      <c r="I301">
        <v>-5000</v>
      </c>
      <c r="K301">
        <v>0</v>
      </c>
      <c r="N301" t="s">
        <v>166</v>
      </c>
      <c r="O301">
        <v>100</v>
      </c>
      <c r="P301" t="s">
        <v>160</v>
      </c>
      <c r="Q301" t="s">
        <v>166</v>
      </c>
      <c r="S301" t="s">
        <v>167</v>
      </c>
      <c r="W301" t="s">
        <v>168</v>
      </c>
      <c r="X301" t="s">
        <v>169</v>
      </c>
      <c r="Y301" t="s">
        <v>170</v>
      </c>
      <c r="Z301" t="s">
        <v>164</v>
      </c>
      <c r="AA301" t="s">
        <v>164</v>
      </c>
      <c r="AB301" t="s">
        <v>22</v>
      </c>
      <c r="AE301">
        <v>0</v>
      </c>
      <c r="AF301">
        <v>0</v>
      </c>
    </row>
    <row r="302" spans="1:32" x14ac:dyDescent="0.2">
      <c r="A302" t="s">
        <v>626</v>
      </c>
      <c r="B302" s="107">
        <v>45293</v>
      </c>
      <c r="D302" s="107">
        <v>45293</v>
      </c>
      <c r="E302">
        <v>-5500</v>
      </c>
      <c r="G302" t="s">
        <v>43</v>
      </c>
      <c r="H302">
        <v>1</v>
      </c>
      <c r="I302">
        <v>-5500</v>
      </c>
      <c r="K302">
        <v>0</v>
      </c>
      <c r="N302" t="s">
        <v>172</v>
      </c>
      <c r="O302">
        <v>100</v>
      </c>
      <c r="P302" t="s">
        <v>160</v>
      </c>
      <c r="Q302" t="s">
        <v>172</v>
      </c>
      <c r="S302" t="s">
        <v>173</v>
      </c>
      <c r="V302" t="s">
        <v>174</v>
      </c>
      <c r="W302" t="s">
        <v>173</v>
      </c>
      <c r="X302" t="s">
        <v>115</v>
      </c>
      <c r="Y302" t="s">
        <v>175</v>
      </c>
      <c r="Z302" t="s">
        <v>176</v>
      </c>
      <c r="AA302" t="s">
        <v>176</v>
      </c>
      <c r="AB302" t="s">
        <v>25</v>
      </c>
      <c r="AE302">
        <v>0</v>
      </c>
      <c r="AF302">
        <v>0</v>
      </c>
    </row>
    <row r="303" spans="1:32" x14ac:dyDescent="0.2">
      <c r="A303" t="s">
        <v>627</v>
      </c>
      <c r="B303" s="107">
        <v>45292</v>
      </c>
      <c r="D303" s="107">
        <v>45292</v>
      </c>
      <c r="E303">
        <v>-120</v>
      </c>
      <c r="G303" t="s">
        <v>43</v>
      </c>
      <c r="H303">
        <v>1</v>
      </c>
      <c r="I303">
        <v>-120</v>
      </c>
      <c r="K303">
        <v>0</v>
      </c>
      <c r="N303" t="s">
        <v>178</v>
      </c>
      <c r="O303">
        <v>100</v>
      </c>
      <c r="P303" t="s">
        <v>179</v>
      </c>
      <c r="Q303" t="s">
        <v>178</v>
      </c>
      <c r="S303" t="s">
        <v>628</v>
      </c>
      <c r="W303" t="s">
        <v>181</v>
      </c>
      <c r="X303" t="s">
        <v>30</v>
      </c>
      <c r="Y303" t="s">
        <v>182</v>
      </c>
      <c r="Z303" t="s">
        <v>182</v>
      </c>
      <c r="AA303" t="s">
        <v>182</v>
      </c>
      <c r="AB303" t="s">
        <v>30</v>
      </c>
      <c r="AE303">
        <v>0</v>
      </c>
      <c r="AF303">
        <v>0</v>
      </c>
    </row>
    <row r="304" spans="1:32" x14ac:dyDescent="0.2">
      <c r="A304" t="s">
        <v>629</v>
      </c>
      <c r="B304" s="107">
        <v>45292</v>
      </c>
      <c r="D304" s="107">
        <v>45292</v>
      </c>
      <c r="E304">
        <v>-1700</v>
      </c>
      <c r="G304" t="s">
        <v>43</v>
      </c>
      <c r="H304">
        <v>1</v>
      </c>
      <c r="I304">
        <v>-1700</v>
      </c>
      <c r="K304">
        <v>0</v>
      </c>
      <c r="N304" t="s">
        <v>184</v>
      </c>
      <c r="O304">
        <v>100</v>
      </c>
      <c r="P304" t="s">
        <v>160</v>
      </c>
      <c r="Q304" t="s">
        <v>184</v>
      </c>
      <c r="S304" t="s">
        <v>185</v>
      </c>
      <c r="W304" t="s">
        <v>186</v>
      </c>
      <c r="X304" t="s">
        <v>30</v>
      </c>
      <c r="Y304" t="s">
        <v>182</v>
      </c>
      <c r="Z304" t="s">
        <v>182</v>
      </c>
      <c r="AA304" t="s">
        <v>182</v>
      </c>
      <c r="AB304" t="s">
        <v>30</v>
      </c>
      <c r="AE304">
        <v>0</v>
      </c>
      <c r="AF304">
        <v>0</v>
      </c>
    </row>
    <row r="305" spans="1:32" x14ac:dyDescent="0.2">
      <c r="A305" t="s">
        <v>630</v>
      </c>
      <c r="B305" s="107">
        <v>45290</v>
      </c>
      <c r="D305" s="107">
        <v>45290</v>
      </c>
      <c r="E305">
        <v>-400</v>
      </c>
      <c r="G305" t="s">
        <v>43</v>
      </c>
      <c r="H305">
        <v>1</v>
      </c>
      <c r="I305">
        <v>-400</v>
      </c>
      <c r="K305">
        <v>0</v>
      </c>
      <c r="N305" t="s">
        <v>188</v>
      </c>
      <c r="O305">
        <v>100</v>
      </c>
      <c r="P305" t="s">
        <v>160</v>
      </c>
      <c r="Q305" t="s">
        <v>188</v>
      </c>
      <c r="S305" t="s">
        <v>189</v>
      </c>
      <c r="W305" t="s">
        <v>190</v>
      </c>
      <c r="X305" t="s">
        <v>191</v>
      </c>
      <c r="Y305" t="s">
        <v>192</v>
      </c>
      <c r="Z305" t="s">
        <v>193</v>
      </c>
      <c r="AA305" t="s">
        <v>193</v>
      </c>
      <c r="AB305" t="s">
        <v>19</v>
      </c>
      <c r="AE305">
        <v>0</v>
      </c>
      <c r="AF305">
        <v>0</v>
      </c>
    </row>
    <row r="306" spans="1:32" x14ac:dyDescent="0.2">
      <c r="A306" t="s">
        <v>631</v>
      </c>
      <c r="B306" s="107">
        <v>45290</v>
      </c>
      <c r="D306" s="107">
        <v>45290</v>
      </c>
      <c r="E306">
        <v>-3000</v>
      </c>
      <c r="G306" t="s">
        <v>43</v>
      </c>
      <c r="H306">
        <v>1</v>
      </c>
      <c r="I306">
        <v>-3000</v>
      </c>
      <c r="K306">
        <v>0</v>
      </c>
      <c r="N306" t="s">
        <v>199</v>
      </c>
      <c r="O306">
        <v>100</v>
      </c>
      <c r="P306" t="s">
        <v>160</v>
      </c>
      <c r="Q306" t="s">
        <v>199</v>
      </c>
      <c r="S306" t="s">
        <v>200</v>
      </c>
      <c r="W306" t="s">
        <v>201</v>
      </c>
      <c r="X306" t="s">
        <v>201</v>
      </c>
      <c r="Y306" t="s">
        <v>201</v>
      </c>
      <c r="Z306" t="s">
        <v>202</v>
      </c>
      <c r="AA306" t="s">
        <v>202</v>
      </c>
      <c r="AB306" t="s">
        <v>24</v>
      </c>
      <c r="AE306">
        <v>0</v>
      </c>
      <c r="AF306">
        <v>0</v>
      </c>
    </row>
    <row r="307" spans="1:32" x14ac:dyDescent="0.2">
      <c r="A307" t="s">
        <v>632</v>
      </c>
      <c r="B307" s="107">
        <v>45290</v>
      </c>
      <c r="D307" s="107">
        <v>45290</v>
      </c>
      <c r="E307">
        <v>-10000</v>
      </c>
      <c r="G307" t="s">
        <v>43</v>
      </c>
      <c r="H307">
        <v>1</v>
      </c>
      <c r="I307">
        <v>-10000</v>
      </c>
      <c r="K307">
        <v>0</v>
      </c>
      <c r="N307" t="s">
        <v>199</v>
      </c>
      <c r="O307">
        <v>100</v>
      </c>
      <c r="P307" t="s">
        <v>15</v>
      </c>
      <c r="Q307" t="s">
        <v>199</v>
      </c>
      <c r="S307" t="s">
        <v>204</v>
      </c>
      <c r="W307" t="s">
        <v>205</v>
      </c>
      <c r="X307" t="s">
        <v>205</v>
      </c>
      <c r="Y307" t="s">
        <v>205</v>
      </c>
      <c r="Z307" t="s">
        <v>202</v>
      </c>
      <c r="AA307" t="s">
        <v>202</v>
      </c>
      <c r="AB307" t="s">
        <v>15</v>
      </c>
      <c r="AE307">
        <v>0</v>
      </c>
      <c r="AF307">
        <v>0</v>
      </c>
    </row>
    <row r="308" spans="1:32" x14ac:dyDescent="0.2">
      <c r="A308" t="s">
        <v>633</v>
      </c>
      <c r="B308" s="107">
        <v>45290</v>
      </c>
      <c r="D308" s="107">
        <v>45290</v>
      </c>
      <c r="E308">
        <v>-2000</v>
      </c>
      <c r="G308" t="s">
        <v>43</v>
      </c>
      <c r="H308">
        <v>1</v>
      </c>
      <c r="I308">
        <v>-2000</v>
      </c>
      <c r="K308">
        <v>0</v>
      </c>
      <c r="N308" t="s">
        <v>199</v>
      </c>
      <c r="O308">
        <v>100</v>
      </c>
      <c r="P308" t="s">
        <v>160</v>
      </c>
      <c r="Q308" t="s">
        <v>199</v>
      </c>
      <c r="S308" t="s">
        <v>207</v>
      </c>
      <c r="W308" t="s">
        <v>208</v>
      </c>
      <c r="Y308" t="s">
        <v>208</v>
      </c>
      <c r="Z308" t="s">
        <v>202</v>
      </c>
      <c r="AA308" t="s">
        <v>202</v>
      </c>
      <c r="AB308" t="s">
        <v>18</v>
      </c>
      <c r="AE308">
        <v>0</v>
      </c>
      <c r="AF308">
        <v>0</v>
      </c>
    </row>
    <row r="309" spans="1:32" x14ac:dyDescent="0.2">
      <c r="A309" t="s">
        <v>634</v>
      </c>
      <c r="B309" s="107">
        <v>45290</v>
      </c>
      <c r="D309" s="107">
        <v>45290</v>
      </c>
      <c r="E309">
        <v>-10000</v>
      </c>
      <c r="G309" t="s">
        <v>43</v>
      </c>
      <c r="H309">
        <v>1</v>
      </c>
      <c r="I309">
        <v>-10000</v>
      </c>
      <c r="K309">
        <v>0</v>
      </c>
      <c r="N309" t="s">
        <v>199</v>
      </c>
      <c r="O309">
        <v>100</v>
      </c>
      <c r="P309" t="s">
        <v>23</v>
      </c>
      <c r="Q309" t="s">
        <v>199</v>
      </c>
      <c r="S309" t="s">
        <v>210</v>
      </c>
      <c r="W309" t="s">
        <v>211</v>
      </c>
      <c r="X309" t="s">
        <v>211</v>
      </c>
      <c r="Y309" t="s">
        <v>211</v>
      </c>
      <c r="Z309" t="s">
        <v>202</v>
      </c>
      <c r="AA309" t="s">
        <v>202</v>
      </c>
      <c r="AB309" t="s">
        <v>23</v>
      </c>
      <c r="AE309">
        <v>0</v>
      </c>
      <c r="AF309">
        <v>0</v>
      </c>
    </row>
    <row r="310" spans="1:32" x14ac:dyDescent="0.2">
      <c r="A310" t="s">
        <v>635</v>
      </c>
      <c r="B310" s="107">
        <v>45290</v>
      </c>
      <c r="D310" s="107">
        <v>45290</v>
      </c>
      <c r="E310">
        <v>-124</v>
      </c>
      <c r="G310" t="s">
        <v>43</v>
      </c>
      <c r="H310">
        <v>1</v>
      </c>
      <c r="I310">
        <v>-124</v>
      </c>
      <c r="K310">
        <v>0</v>
      </c>
      <c r="N310" t="s">
        <v>213</v>
      </c>
      <c r="O310">
        <v>100</v>
      </c>
      <c r="P310" t="s">
        <v>214</v>
      </c>
      <c r="Q310" t="s">
        <v>213</v>
      </c>
      <c r="S310" t="s">
        <v>215</v>
      </c>
      <c r="W310" t="s">
        <v>216</v>
      </c>
      <c r="X310" t="s">
        <v>30</v>
      </c>
      <c r="Y310" t="s">
        <v>182</v>
      </c>
      <c r="Z310" t="s">
        <v>182</v>
      </c>
      <c r="AA310" t="s">
        <v>182</v>
      </c>
      <c r="AB310" t="s">
        <v>30</v>
      </c>
      <c r="AE310">
        <v>0</v>
      </c>
      <c r="AF310">
        <v>0</v>
      </c>
    </row>
    <row r="311" spans="1:32" x14ac:dyDescent="0.2">
      <c r="A311" t="s">
        <v>636</v>
      </c>
      <c r="B311" s="107">
        <v>45290</v>
      </c>
      <c r="D311" s="107">
        <v>45290</v>
      </c>
      <c r="E311">
        <v>-500</v>
      </c>
      <c r="G311" t="s">
        <v>43</v>
      </c>
      <c r="H311">
        <v>1</v>
      </c>
      <c r="I311">
        <v>-500</v>
      </c>
      <c r="K311">
        <v>0</v>
      </c>
      <c r="N311" t="s">
        <v>218</v>
      </c>
      <c r="O311">
        <v>100</v>
      </c>
      <c r="P311" t="s">
        <v>219</v>
      </c>
      <c r="Q311" t="s">
        <v>218</v>
      </c>
      <c r="S311" t="s">
        <v>220</v>
      </c>
      <c r="W311" t="s">
        <v>220</v>
      </c>
      <c r="X311" t="s">
        <v>30</v>
      </c>
      <c r="Y311" t="s">
        <v>182</v>
      </c>
      <c r="Z311" t="s">
        <v>182</v>
      </c>
      <c r="AA311" t="s">
        <v>182</v>
      </c>
      <c r="AB311" t="s">
        <v>30</v>
      </c>
      <c r="AE311">
        <v>0</v>
      </c>
      <c r="AF311">
        <v>0</v>
      </c>
    </row>
    <row r="312" spans="1:32" x14ac:dyDescent="0.2">
      <c r="A312" t="s">
        <v>637</v>
      </c>
      <c r="B312" s="107">
        <v>45289</v>
      </c>
      <c r="D312" s="107">
        <v>45289</v>
      </c>
      <c r="E312">
        <v>-13000</v>
      </c>
      <c r="G312" t="s">
        <v>43</v>
      </c>
      <c r="H312">
        <v>1</v>
      </c>
      <c r="I312">
        <v>-13000</v>
      </c>
      <c r="K312">
        <v>0</v>
      </c>
      <c r="N312" t="s">
        <v>195</v>
      </c>
      <c r="O312">
        <v>100</v>
      </c>
      <c r="P312" t="s">
        <v>160</v>
      </c>
      <c r="Q312" t="s">
        <v>195</v>
      </c>
      <c r="S312" t="s">
        <v>196</v>
      </c>
      <c r="W312" t="s">
        <v>197</v>
      </c>
      <c r="X312" t="s">
        <v>191</v>
      </c>
      <c r="Y312" t="s">
        <v>192</v>
      </c>
      <c r="Z312" t="s">
        <v>193</v>
      </c>
      <c r="AA312" t="s">
        <v>193</v>
      </c>
      <c r="AB312" t="s">
        <v>19</v>
      </c>
      <c r="AE312">
        <v>0</v>
      </c>
      <c r="AF312">
        <v>0</v>
      </c>
    </row>
    <row r="313" spans="1:32" x14ac:dyDescent="0.2">
      <c r="A313" t="s">
        <v>638</v>
      </c>
      <c r="B313" s="107">
        <v>45288</v>
      </c>
      <c r="D313" s="107">
        <v>45288</v>
      </c>
      <c r="E313">
        <v>-611.38</v>
      </c>
      <c r="G313" t="s">
        <v>43</v>
      </c>
      <c r="H313">
        <v>1</v>
      </c>
      <c r="I313">
        <v>-611.38</v>
      </c>
      <c r="K313">
        <v>0</v>
      </c>
      <c r="N313" t="s">
        <v>222</v>
      </c>
      <c r="O313">
        <v>100</v>
      </c>
      <c r="P313" t="s">
        <v>15</v>
      </c>
      <c r="Q313" t="s">
        <v>222</v>
      </c>
      <c r="S313" t="s">
        <v>223</v>
      </c>
      <c r="W313" t="s">
        <v>223</v>
      </c>
      <c r="X313" t="s">
        <v>30</v>
      </c>
      <c r="Y313" t="s">
        <v>182</v>
      </c>
      <c r="Z313" t="s">
        <v>182</v>
      </c>
      <c r="AA313" t="s">
        <v>182</v>
      </c>
      <c r="AB313" t="s">
        <v>30</v>
      </c>
      <c r="AE313">
        <v>0</v>
      </c>
      <c r="AF313">
        <v>0</v>
      </c>
    </row>
    <row r="314" spans="1:32" x14ac:dyDescent="0.2">
      <c r="A314" t="s">
        <v>639</v>
      </c>
      <c r="B314" s="107">
        <v>45286</v>
      </c>
      <c r="D314" s="107">
        <v>45286</v>
      </c>
      <c r="E314">
        <v>-811.37</v>
      </c>
      <c r="G314" t="s">
        <v>43</v>
      </c>
      <c r="H314">
        <v>1</v>
      </c>
      <c r="I314">
        <v>-811.37</v>
      </c>
      <c r="K314">
        <v>0</v>
      </c>
      <c r="N314" t="s">
        <v>225</v>
      </c>
      <c r="O314">
        <v>100</v>
      </c>
      <c r="P314" t="s">
        <v>15</v>
      </c>
      <c r="Q314" t="s">
        <v>225</v>
      </c>
      <c r="S314" t="s">
        <v>226</v>
      </c>
      <c r="W314" t="s">
        <v>226</v>
      </c>
      <c r="X314" t="s">
        <v>30</v>
      </c>
      <c r="Y314" t="s">
        <v>182</v>
      </c>
      <c r="Z314" t="s">
        <v>182</v>
      </c>
      <c r="AA314" t="s">
        <v>182</v>
      </c>
      <c r="AB314" t="s">
        <v>30</v>
      </c>
      <c r="AE314">
        <v>0</v>
      </c>
      <c r="AF314">
        <v>0</v>
      </c>
    </row>
    <row r="315" spans="1:32" x14ac:dyDescent="0.2">
      <c r="A315" t="s">
        <v>640</v>
      </c>
      <c r="B315" s="107">
        <v>45282</v>
      </c>
      <c r="D315" s="107">
        <v>45282</v>
      </c>
      <c r="E315">
        <v>-184.27</v>
      </c>
      <c r="G315" t="s">
        <v>43</v>
      </c>
      <c r="H315">
        <v>1</v>
      </c>
      <c r="I315">
        <v>-184.27</v>
      </c>
      <c r="K315">
        <v>0</v>
      </c>
      <c r="N315" t="s">
        <v>228</v>
      </c>
      <c r="O315">
        <v>100</v>
      </c>
      <c r="P315" t="s">
        <v>15</v>
      </c>
      <c r="Q315" t="s">
        <v>228</v>
      </c>
      <c r="S315" t="s">
        <v>229</v>
      </c>
      <c r="W315" t="s">
        <v>229</v>
      </c>
      <c r="X315" t="s">
        <v>30</v>
      </c>
      <c r="Y315" t="s">
        <v>182</v>
      </c>
      <c r="Z315" t="s">
        <v>182</v>
      </c>
      <c r="AA315" t="s">
        <v>182</v>
      </c>
      <c r="AB315" t="s">
        <v>30</v>
      </c>
      <c r="AE315">
        <v>0</v>
      </c>
      <c r="AF315">
        <v>0</v>
      </c>
    </row>
    <row r="316" spans="1:32" x14ac:dyDescent="0.2">
      <c r="A316" t="s">
        <v>641</v>
      </c>
      <c r="B316" s="107">
        <v>45282</v>
      </c>
      <c r="D316" s="107">
        <v>45282</v>
      </c>
      <c r="E316">
        <v>-52.8</v>
      </c>
      <c r="G316" t="s">
        <v>43</v>
      </c>
      <c r="H316">
        <v>1</v>
      </c>
      <c r="I316">
        <v>-52.8</v>
      </c>
      <c r="K316">
        <v>0</v>
      </c>
      <c r="N316" t="s">
        <v>231</v>
      </c>
      <c r="O316">
        <v>100</v>
      </c>
      <c r="P316" t="s">
        <v>219</v>
      </c>
      <c r="Q316" t="s">
        <v>231</v>
      </c>
      <c r="S316" t="s">
        <v>232</v>
      </c>
      <c r="W316" t="s">
        <v>233</v>
      </c>
      <c r="X316" t="s">
        <v>30</v>
      </c>
      <c r="Y316" t="s">
        <v>182</v>
      </c>
      <c r="Z316" t="s">
        <v>182</v>
      </c>
      <c r="AA316" t="s">
        <v>182</v>
      </c>
      <c r="AB316" t="s">
        <v>30</v>
      </c>
      <c r="AE316">
        <v>0</v>
      </c>
      <c r="AF316">
        <v>0</v>
      </c>
    </row>
    <row r="317" spans="1:32" x14ac:dyDescent="0.2">
      <c r="A317" t="s">
        <v>642</v>
      </c>
      <c r="B317" s="107">
        <v>45282</v>
      </c>
      <c r="D317" s="107">
        <v>45282</v>
      </c>
      <c r="E317">
        <v>-1000</v>
      </c>
      <c r="G317" t="s">
        <v>43</v>
      </c>
      <c r="H317">
        <v>1</v>
      </c>
      <c r="I317">
        <v>-1000</v>
      </c>
      <c r="K317">
        <v>0</v>
      </c>
      <c r="N317" t="s">
        <v>235</v>
      </c>
      <c r="O317">
        <v>100</v>
      </c>
      <c r="P317" t="s">
        <v>236</v>
      </c>
      <c r="Q317" t="s">
        <v>235</v>
      </c>
      <c r="S317" t="s">
        <v>237</v>
      </c>
      <c r="W317" t="s">
        <v>237</v>
      </c>
      <c r="X317" t="s">
        <v>30</v>
      </c>
      <c r="Y317" t="s">
        <v>182</v>
      </c>
      <c r="Z317" t="s">
        <v>182</v>
      </c>
      <c r="AA317" t="s">
        <v>182</v>
      </c>
      <c r="AB317" t="s">
        <v>30</v>
      </c>
      <c r="AE317">
        <v>0</v>
      </c>
      <c r="AF317">
        <v>0</v>
      </c>
    </row>
    <row r="318" spans="1:32" x14ac:dyDescent="0.2">
      <c r="A318" t="s">
        <v>643</v>
      </c>
      <c r="B318" s="107">
        <v>45280</v>
      </c>
      <c r="D318" s="107">
        <v>45280</v>
      </c>
      <c r="E318">
        <v>-622.63</v>
      </c>
      <c r="G318" t="s">
        <v>43</v>
      </c>
      <c r="H318">
        <v>1</v>
      </c>
      <c r="I318">
        <v>-622.63</v>
      </c>
      <c r="K318">
        <v>0</v>
      </c>
      <c r="N318" t="s">
        <v>239</v>
      </c>
      <c r="O318">
        <v>100</v>
      </c>
      <c r="Q318" t="s">
        <v>239</v>
      </c>
      <c r="S318" t="s">
        <v>240</v>
      </c>
      <c r="W318" t="s">
        <v>240</v>
      </c>
      <c r="X318" t="s">
        <v>30</v>
      </c>
      <c r="Y318" t="s">
        <v>182</v>
      </c>
      <c r="Z318" t="s">
        <v>182</v>
      </c>
      <c r="AA318" t="s">
        <v>182</v>
      </c>
      <c r="AB318" t="s">
        <v>30</v>
      </c>
      <c r="AE318">
        <v>0</v>
      </c>
      <c r="AF318">
        <v>0</v>
      </c>
    </row>
    <row r="319" spans="1:32" x14ac:dyDescent="0.2">
      <c r="A319" t="s">
        <v>644</v>
      </c>
      <c r="B319" s="107">
        <v>45280</v>
      </c>
      <c r="D319" s="107">
        <v>45280</v>
      </c>
      <c r="E319">
        <v>-6980.61</v>
      </c>
      <c r="G319" t="s">
        <v>43</v>
      </c>
      <c r="H319">
        <v>1</v>
      </c>
      <c r="I319">
        <v>-6980.61</v>
      </c>
      <c r="K319">
        <v>0</v>
      </c>
      <c r="N319" t="s">
        <v>242</v>
      </c>
      <c r="O319">
        <v>100</v>
      </c>
      <c r="P319" t="s">
        <v>160</v>
      </c>
      <c r="Q319" t="s">
        <v>242</v>
      </c>
      <c r="S319" t="s">
        <v>243</v>
      </c>
      <c r="W319" t="s">
        <v>244</v>
      </c>
      <c r="X319" t="s">
        <v>245</v>
      </c>
      <c r="Y319" t="s">
        <v>246</v>
      </c>
      <c r="Z319" t="s">
        <v>246</v>
      </c>
      <c r="AA319" t="s">
        <v>246</v>
      </c>
      <c r="AB319" t="s">
        <v>27</v>
      </c>
      <c r="AE319">
        <v>0</v>
      </c>
      <c r="AF319">
        <v>0</v>
      </c>
    </row>
    <row r="320" spans="1:32" x14ac:dyDescent="0.2">
      <c r="A320" t="s">
        <v>645</v>
      </c>
      <c r="B320" s="107">
        <v>45280</v>
      </c>
      <c r="D320" s="107">
        <v>45280</v>
      </c>
      <c r="E320">
        <v>-553.51</v>
      </c>
      <c r="G320" t="s">
        <v>43</v>
      </c>
      <c r="H320">
        <v>1</v>
      </c>
      <c r="I320">
        <v>-553.51</v>
      </c>
      <c r="K320">
        <v>0</v>
      </c>
      <c r="N320" t="s">
        <v>242</v>
      </c>
      <c r="O320">
        <v>100</v>
      </c>
      <c r="P320" t="s">
        <v>160</v>
      </c>
      <c r="Q320" t="s">
        <v>242</v>
      </c>
      <c r="S320" t="s">
        <v>248</v>
      </c>
      <c r="W320" t="s">
        <v>168</v>
      </c>
      <c r="X320" t="s">
        <v>169</v>
      </c>
      <c r="Y320" t="s">
        <v>170</v>
      </c>
      <c r="Z320" t="s">
        <v>164</v>
      </c>
      <c r="AA320" t="s">
        <v>164</v>
      </c>
      <c r="AB320" t="s">
        <v>22</v>
      </c>
      <c r="AE320">
        <v>0</v>
      </c>
      <c r="AF320">
        <v>0</v>
      </c>
    </row>
    <row r="321" spans="1:32" x14ac:dyDescent="0.2">
      <c r="A321" t="s">
        <v>646</v>
      </c>
      <c r="B321" s="107">
        <v>45279</v>
      </c>
      <c r="D321" s="107">
        <v>45279</v>
      </c>
      <c r="E321">
        <v>-572.77</v>
      </c>
      <c r="G321" t="s">
        <v>43</v>
      </c>
      <c r="H321">
        <v>1</v>
      </c>
      <c r="I321">
        <v>-572.77</v>
      </c>
      <c r="K321">
        <v>0</v>
      </c>
      <c r="N321" t="s">
        <v>242</v>
      </c>
      <c r="O321">
        <v>100</v>
      </c>
      <c r="P321" t="s">
        <v>160</v>
      </c>
      <c r="Q321" t="s">
        <v>242</v>
      </c>
      <c r="S321" t="s">
        <v>250</v>
      </c>
      <c r="W321" t="s">
        <v>251</v>
      </c>
      <c r="X321" t="s">
        <v>245</v>
      </c>
      <c r="Y321" t="s">
        <v>246</v>
      </c>
      <c r="Z321" t="s">
        <v>246</v>
      </c>
      <c r="AA321" t="s">
        <v>246</v>
      </c>
      <c r="AB321" t="s">
        <v>27</v>
      </c>
      <c r="AE321">
        <v>0</v>
      </c>
      <c r="AF321">
        <v>0</v>
      </c>
    </row>
    <row r="322" spans="1:32" x14ac:dyDescent="0.2">
      <c r="A322" t="s">
        <v>647</v>
      </c>
      <c r="B322" s="107">
        <v>45279</v>
      </c>
      <c r="D322" s="107">
        <v>45279</v>
      </c>
      <c r="E322">
        <v>-2904.3</v>
      </c>
      <c r="G322" t="s">
        <v>43</v>
      </c>
      <c r="H322">
        <v>1</v>
      </c>
      <c r="I322">
        <v>-2904.3</v>
      </c>
      <c r="K322">
        <v>0</v>
      </c>
      <c r="N322" t="s">
        <v>242</v>
      </c>
      <c r="O322">
        <v>100</v>
      </c>
      <c r="P322" t="s">
        <v>160</v>
      </c>
      <c r="Q322" t="s">
        <v>242</v>
      </c>
      <c r="S322" t="s">
        <v>253</v>
      </c>
      <c r="W322" t="s">
        <v>254</v>
      </c>
      <c r="X322" t="s">
        <v>245</v>
      </c>
      <c r="Y322" t="s">
        <v>246</v>
      </c>
      <c r="Z322" t="s">
        <v>246</v>
      </c>
      <c r="AA322" t="s">
        <v>246</v>
      </c>
      <c r="AB322" t="s">
        <v>27</v>
      </c>
      <c r="AE322">
        <v>0</v>
      </c>
      <c r="AF322">
        <v>0</v>
      </c>
    </row>
    <row r="323" spans="1:32" x14ac:dyDescent="0.2">
      <c r="A323" t="s">
        <v>648</v>
      </c>
      <c r="B323" s="107">
        <v>45277</v>
      </c>
      <c r="D323" s="107">
        <v>45277</v>
      </c>
      <c r="E323">
        <v>-36</v>
      </c>
      <c r="G323" t="s">
        <v>43</v>
      </c>
      <c r="H323">
        <v>1</v>
      </c>
      <c r="I323">
        <v>-36</v>
      </c>
      <c r="K323">
        <v>0</v>
      </c>
      <c r="N323" t="s">
        <v>259</v>
      </c>
      <c r="O323">
        <v>100</v>
      </c>
      <c r="P323" t="s">
        <v>236</v>
      </c>
      <c r="Q323" t="s">
        <v>259</v>
      </c>
      <c r="S323" t="s">
        <v>260</v>
      </c>
      <c r="W323" t="s">
        <v>261</v>
      </c>
      <c r="X323" t="s">
        <v>30</v>
      </c>
      <c r="Y323" t="s">
        <v>182</v>
      </c>
      <c r="Z323" t="s">
        <v>182</v>
      </c>
      <c r="AA323" t="s">
        <v>182</v>
      </c>
      <c r="AB323" t="s">
        <v>30</v>
      </c>
      <c r="AE323">
        <v>0</v>
      </c>
      <c r="AF323">
        <v>0</v>
      </c>
    </row>
    <row r="324" spans="1:32" x14ac:dyDescent="0.2">
      <c r="A324" t="s">
        <v>649</v>
      </c>
      <c r="B324" s="107">
        <v>45277</v>
      </c>
      <c r="D324" s="107">
        <v>45277</v>
      </c>
      <c r="E324">
        <v>-259</v>
      </c>
      <c r="G324" t="s">
        <v>43</v>
      </c>
      <c r="H324">
        <v>1</v>
      </c>
      <c r="I324">
        <v>-259</v>
      </c>
      <c r="K324">
        <v>0</v>
      </c>
      <c r="N324" t="s">
        <v>263</v>
      </c>
      <c r="O324">
        <v>100</v>
      </c>
      <c r="P324" t="s">
        <v>15</v>
      </c>
      <c r="Q324" t="s">
        <v>263</v>
      </c>
      <c r="S324" t="s">
        <v>264</v>
      </c>
      <c r="W324" t="s">
        <v>265</v>
      </c>
      <c r="X324" t="s">
        <v>30</v>
      </c>
      <c r="Y324" t="s">
        <v>182</v>
      </c>
      <c r="Z324" t="s">
        <v>182</v>
      </c>
      <c r="AA324" t="s">
        <v>182</v>
      </c>
      <c r="AB324" t="s">
        <v>30</v>
      </c>
      <c r="AE324">
        <v>0</v>
      </c>
      <c r="AF324">
        <v>0</v>
      </c>
    </row>
    <row r="325" spans="1:32" x14ac:dyDescent="0.2">
      <c r="A325" t="s">
        <v>650</v>
      </c>
      <c r="B325" s="107">
        <v>45276</v>
      </c>
      <c r="D325" s="107">
        <v>45276</v>
      </c>
      <c r="E325">
        <v>-750</v>
      </c>
      <c r="G325" t="s">
        <v>43</v>
      </c>
      <c r="H325">
        <v>1</v>
      </c>
      <c r="I325">
        <v>-750</v>
      </c>
      <c r="K325">
        <v>0</v>
      </c>
      <c r="N325" t="s">
        <v>267</v>
      </c>
      <c r="O325">
        <v>100</v>
      </c>
      <c r="P325" t="s">
        <v>268</v>
      </c>
      <c r="Q325" t="s">
        <v>267</v>
      </c>
      <c r="S325" t="s">
        <v>269</v>
      </c>
      <c r="V325" t="s">
        <v>174</v>
      </c>
      <c r="W325" t="s">
        <v>270</v>
      </c>
      <c r="X325" t="s">
        <v>115</v>
      </c>
      <c r="Y325" t="s">
        <v>175</v>
      </c>
      <c r="Z325" t="s">
        <v>176</v>
      </c>
      <c r="AA325" t="s">
        <v>176</v>
      </c>
      <c r="AB325" t="s">
        <v>25</v>
      </c>
      <c r="AE325">
        <v>0</v>
      </c>
      <c r="AF325">
        <v>0</v>
      </c>
    </row>
    <row r="326" spans="1:32" x14ac:dyDescent="0.2">
      <c r="A326" t="s">
        <v>651</v>
      </c>
      <c r="B326" s="107">
        <v>45275</v>
      </c>
      <c r="D326" s="107">
        <v>45275</v>
      </c>
      <c r="E326">
        <v>-450</v>
      </c>
      <c r="G326" t="s">
        <v>43</v>
      </c>
      <c r="H326">
        <v>1</v>
      </c>
      <c r="I326">
        <v>-450</v>
      </c>
      <c r="K326">
        <v>0</v>
      </c>
      <c r="N326" t="s">
        <v>272</v>
      </c>
      <c r="O326">
        <v>100</v>
      </c>
      <c r="P326" t="s">
        <v>268</v>
      </c>
      <c r="Q326" t="s">
        <v>272</v>
      </c>
      <c r="S326" t="s">
        <v>273</v>
      </c>
      <c r="W326" t="s">
        <v>274</v>
      </c>
      <c r="X326" t="s">
        <v>30</v>
      </c>
      <c r="Y326" t="s">
        <v>182</v>
      </c>
      <c r="Z326" t="s">
        <v>182</v>
      </c>
      <c r="AA326" t="s">
        <v>182</v>
      </c>
      <c r="AB326" t="s">
        <v>30</v>
      </c>
      <c r="AE326">
        <v>0</v>
      </c>
      <c r="AF326">
        <v>0</v>
      </c>
    </row>
    <row r="327" spans="1:32" x14ac:dyDescent="0.2">
      <c r="A327" t="s">
        <v>652</v>
      </c>
      <c r="B327" s="107">
        <v>45275</v>
      </c>
      <c r="D327" s="107">
        <v>45275</v>
      </c>
      <c r="E327">
        <v>-75</v>
      </c>
      <c r="G327" t="s">
        <v>43</v>
      </c>
      <c r="H327">
        <v>1</v>
      </c>
      <c r="I327">
        <v>-75</v>
      </c>
      <c r="K327">
        <v>0</v>
      </c>
      <c r="N327" t="s">
        <v>276</v>
      </c>
      <c r="O327">
        <v>100</v>
      </c>
      <c r="P327" t="s">
        <v>236</v>
      </c>
      <c r="Q327" t="s">
        <v>276</v>
      </c>
      <c r="S327" t="s">
        <v>277</v>
      </c>
      <c r="W327" t="s">
        <v>277</v>
      </c>
      <c r="X327" t="s">
        <v>30</v>
      </c>
      <c r="Y327" t="s">
        <v>182</v>
      </c>
      <c r="Z327" t="s">
        <v>182</v>
      </c>
      <c r="AA327" t="s">
        <v>182</v>
      </c>
      <c r="AB327" t="s">
        <v>30</v>
      </c>
      <c r="AE327">
        <v>0</v>
      </c>
      <c r="AF327">
        <v>0</v>
      </c>
    </row>
    <row r="328" spans="1:32" x14ac:dyDescent="0.2">
      <c r="A328" t="s">
        <v>653</v>
      </c>
      <c r="B328" s="107">
        <v>45274</v>
      </c>
      <c r="D328" s="107">
        <v>45274</v>
      </c>
      <c r="E328">
        <v>-700</v>
      </c>
      <c r="G328" t="s">
        <v>43</v>
      </c>
      <c r="H328">
        <v>1</v>
      </c>
      <c r="I328">
        <v>-700</v>
      </c>
      <c r="K328">
        <v>0</v>
      </c>
      <c r="N328" t="s">
        <v>279</v>
      </c>
      <c r="O328">
        <v>100</v>
      </c>
      <c r="P328" t="s">
        <v>268</v>
      </c>
      <c r="Q328" t="s">
        <v>279</v>
      </c>
      <c r="S328" t="s">
        <v>280</v>
      </c>
      <c r="W328" t="s">
        <v>280</v>
      </c>
      <c r="X328" t="s">
        <v>30</v>
      </c>
      <c r="Y328" t="s">
        <v>182</v>
      </c>
      <c r="Z328" t="s">
        <v>182</v>
      </c>
      <c r="AA328" t="s">
        <v>182</v>
      </c>
      <c r="AB328" t="s">
        <v>30</v>
      </c>
      <c r="AE328">
        <v>0</v>
      </c>
      <c r="AF328">
        <v>0</v>
      </c>
    </row>
    <row r="329" spans="1:32" x14ac:dyDescent="0.2">
      <c r="A329" t="s">
        <v>654</v>
      </c>
      <c r="B329" s="107">
        <v>45273</v>
      </c>
      <c r="D329" s="107">
        <v>45273</v>
      </c>
      <c r="E329">
        <v>-335.61</v>
      </c>
      <c r="G329" t="s">
        <v>43</v>
      </c>
      <c r="H329">
        <v>1</v>
      </c>
      <c r="I329">
        <v>-335.61</v>
      </c>
      <c r="K329">
        <v>0</v>
      </c>
      <c r="N329" t="s">
        <v>282</v>
      </c>
      <c r="O329">
        <v>100</v>
      </c>
      <c r="P329" t="s">
        <v>160</v>
      </c>
      <c r="Q329" t="s">
        <v>282</v>
      </c>
      <c r="S329" t="s">
        <v>283</v>
      </c>
      <c r="W329" t="s">
        <v>284</v>
      </c>
      <c r="X329" t="s">
        <v>191</v>
      </c>
      <c r="Y329" t="s">
        <v>192</v>
      </c>
      <c r="Z329" t="s">
        <v>193</v>
      </c>
      <c r="AA329" t="s">
        <v>193</v>
      </c>
      <c r="AB329" t="s">
        <v>19</v>
      </c>
      <c r="AE329">
        <v>0</v>
      </c>
      <c r="AF329">
        <v>0</v>
      </c>
    </row>
    <row r="330" spans="1:32" x14ac:dyDescent="0.2">
      <c r="A330" t="s">
        <v>655</v>
      </c>
      <c r="B330" s="107">
        <v>45273</v>
      </c>
      <c r="D330" s="107">
        <v>45273</v>
      </c>
      <c r="E330">
        <v>-13.82</v>
      </c>
      <c r="G330" t="s">
        <v>43</v>
      </c>
      <c r="H330">
        <v>1</v>
      </c>
      <c r="I330">
        <v>-13.82</v>
      </c>
      <c r="K330">
        <v>0</v>
      </c>
      <c r="N330" t="s">
        <v>286</v>
      </c>
      <c r="O330">
        <v>100</v>
      </c>
      <c r="Q330" t="s">
        <v>286</v>
      </c>
      <c r="S330" t="s">
        <v>656</v>
      </c>
      <c r="W330" t="s">
        <v>288</v>
      </c>
      <c r="X330" t="s">
        <v>30</v>
      </c>
      <c r="Y330" t="s">
        <v>182</v>
      </c>
      <c r="Z330" t="s">
        <v>182</v>
      </c>
      <c r="AA330" t="s">
        <v>182</v>
      </c>
      <c r="AB330" t="s">
        <v>30</v>
      </c>
      <c r="AE330">
        <v>0</v>
      </c>
      <c r="AF330">
        <v>0</v>
      </c>
    </row>
    <row r="331" spans="1:32" x14ac:dyDescent="0.2">
      <c r="A331" t="s">
        <v>657</v>
      </c>
      <c r="B331" s="107">
        <v>45273</v>
      </c>
      <c r="D331" s="107">
        <v>45273</v>
      </c>
      <c r="E331">
        <v>-3000</v>
      </c>
      <c r="G331" t="s">
        <v>43</v>
      </c>
      <c r="H331">
        <v>1</v>
      </c>
      <c r="I331">
        <v>-3000</v>
      </c>
      <c r="K331">
        <v>0</v>
      </c>
      <c r="N331" t="s">
        <v>199</v>
      </c>
      <c r="O331">
        <v>100</v>
      </c>
      <c r="P331" t="s">
        <v>15</v>
      </c>
      <c r="Q331" t="s">
        <v>199</v>
      </c>
      <c r="S331" t="s">
        <v>658</v>
      </c>
      <c r="W331" t="s">
        <v>291</v>
      </c>
      <c r="X331" t="s">
        <v>245</v>
      </c>
      <c r="Y331" t="s">
        <v>246</v>
      </c>
      <c r="Z331" t="s">
        <v>246</v>
      </c>
      <c r="AA331" t="s">
        <v>246</v>
      </c>
      <c r="AB331" t="s">
        <v>26</v>
      </c>
      <c r="AE331">
        <v>0</v>
      </c>
      <c r="AF331">
        <v>0</v>
      </c>
    </row>
    <row r="332" spans="1:32" x14ac:dyDescent="0.2">
      <c r="A332" t="s">
        <v>659</v>
      </c>
      <c r="B332" s="107">
        <v>45273</v>
      </c>
      <c r="D332" s="107">
        <v>45273</v>
      </c>
      <c r="E332">
        <v>-550</v>
      </c>
      <c r="G332" t="s">
        <v>43</v>
      </c>
      <c r="H332">
        <v>1</v>
      </c>
      <c r="I332">
        <v>-550</v>
      </c>
      <c r="K332">
        <v>0</v>
      </c>
      <c r="N332" t="s">
        <v>293</v>
      </c>
      <c r="O332">
        <v>100</v>
      </c>
      <c r="P332" t="s">
        <v>236</v>
      </c>
      <c r="Q332" t="s">
        <v>293</v>
      </c>
      <c r="S332" t="s">
        <v>294</v>
      </c>
      <c r="W332" t="s">
        <v>294</v>
      </c>
      <c r="X332" t="s">
        <v>295</v>
      </c>
      <c r="Y332" t="s">
        <v>182</v>
      </c>
      <c r="Z332" t="s">
        <v>182</v>
      </c>
      <c r="AA332" t="s">
        <v>182</v>
      </c>
      <c r="AB332" t="s">
        <v>30</v>
      </c>
      <c r="AE332">
        <v>0</v>
      </c>
      <c r="AF332">
        <v>0</v>
      </c>
    </row>
    <row r="333" spans="1:32" x14ac:dyDescent="0.2">
      <c r="A333" t="s">
        <v>660</v>
      </c>
      <c r="B333" s="107">
        <v>45272</v>
      </c>
      <c r="D333" s="107">
        <v>45272</v>
      </c>
      <c r="E333">
        <v>-250</v>
      </c>
      <c r="G333" t="s">
        <v>43</v>
      </c>
      <c r="H333">
        <v>1</v>
      </c>
      <c r="I333">
        <v>-250</v>
      </c>
      <c r="K333">
        <v>0</v>
      </c>
      <c r="N333" t="s">
        <v>272</v>
      </c>
      <c r="O333">
        <v>100</v>
      </c>
      <c r="P333" t="s">
        <v>268</v>
      </c>
      <c r="Q333" t="s">
        <v>272</v>
      </c>
      <c r="S333" t="s">
        <v>274</v>
      </c>
      <c r="W333" t="s">
        <v>274</v>
      </c>
      <c r="X333" t="s">
        <v>30</v>
      </c>
      <c r="Y333" t="s">
        <v>182</v>
      </c>
      <c r="Z333" t="s">
        <v>182</v>
      </c>
      <c r="AA333" t="s">
        <v>182</v>
      </c>
      <c r="AB333" t="s">
        <v>30</v>
      </c>
      <c r="AE333">
        <v>0</v>
      </c>
      <c r="AF333">
        <v>0</v>
      </c>
    </row>
    <row r="334" spans="1:32" x14ac:dyDescent="0.2">
      <c r="A334" t="s">
        <v>661</v>
      </c>
      <c r="B334" s="107">
        <v>45272</v>
      </c>
      <c r="D334" s="107">
        <v>45272</v>
      </c>
      <c r="E334">
        <v>-379.63</v>
      </c>
      <c r="G334" t="s">
        <v>43</v>
      </c>
      <c r="H334">
        <v>1</v>
      </c>
      <c r="I334">
        <v>-379.63</v>
      </c>
      <c r="K334">
        <v>0</v>
      </c>
      <c r="N334" t="s">
        <v>298</v>
      </c>
      <c r="O334">
        <v>100</v>
      </c>
      <c r="P334" t="s">
        <v>15</v>
      </c>
      <c r="Q334" t="s">
        <v>298</v>
      </c>
      <c r="S334" t="s">
        <v>299</v>
      </c>
      <c r="W334" t="s">
        <v>299</v>
      </c>
      <c r="X334" t="s">
        <v>30</v>
      </c>
      <c r="Y334" t="s">
        <v>182</v>
      </c>
      <c r="Z334" t="s">
        <v>182</v>
      </c>
      <c r="AA334" t="s">
        <v>182</v>
      </c>
      <c r="AB334" t="s">
        <v>30</v>
      </c>
      <c r="AE334">
        <v>0</v>
      </c>
      <c r="AF334">
        <v>0</v>
      </c>
    </row>
    <row r="335" spans="1:32" x14ac:dyDescent="0.2">
      <c r="A335" t="s">
        <v>662</v>
      </c>
      <c r="B335" s="107">
        <v>45271</v>
      </c>
      <c r="D335" s="107">
        <v>45271</v>
      </c>
      <c r="E335">
        <v>-700</v>
      </c>
      <c r="G335" t="s">
        <v>43</v>
      </c>
      <c r="H335">
        <v>1</v>
      </c>
      <c r="I335">
        <v>-700</v>
      </c>
      <c r="K335">
        <v>0</v>
      </c>
      <c r="N335" t="s">
        <v>301</v>
      </c>
      <c r="O335">
        <v>100</v>
      </c>
      <c r="P335" t="s">
        <v>160</v>
      </c>
      <c r="Q335" t="s">
        <v>301</v>
      </c>
      <c r="S335" t="s">
        <v>302</v>
      </c>
      <c r="W335" t="s">
        <v>190</v>
      </c>
      <c r="X335" t="s">
        <v>191</v>
      </c>
      <c r="Y335" t="s">
        <v>192</v>
      </c>
      <c r="Z335" t="s">
        <v>193</v>
      </c>
      <c r="AA335" t="s">
        <v>193</v>
      </c>
      <c r="AB335" t="s">
        <v>19</v>
      </c>
      <c r="AE335">
        <v>0</v>
      </c>
      <c r="AF335">
        <v>0</v>
      </c>
    </row>
    <row r="336" spans="1:32" x14ac:dyDescent="0.2">
      <c r="A336" t="s">
        <v>663</v>
      </c>
      <c r="B336" s="107">
        <v>45268</v>
      </c>
      <c r="D336" s="107">
        <v>45268</v>
      </c>
      <c r="E336">
        <v>-850</v>
      </c>
      <c r="G336" t="s">
        <v>43</v>
      </c>
      <c r="H336">
        <v>1</v>
      </c>
      <c r="I336">
        <v>-850</v>
      </c>
      <c r="K336">
        <v>0</v>
      </c>
      <c r="N336" t="s">
        <v>304</v>
      </c>
      <c r="O336">
        <v>100</v>
      </c>
      <c r="P336" t="s">
        <v>268</v>
      </c>
      <c r="Q336" t="s">
        <v>304</v>
      </c>
      <c r="S336" t="s">
        <v>305</v>
      </c>
      <c r="W336" t="s">
        <v>305</v>
      </c>
      <c r="X336" t="s">
        <v>30</v>
      </c>
      <c r="Y336" t="s">
        <v>182</v>
      </c>
      <c r="Z336" t="s">
        <v>182</v>
      </c>
      <c r="AA336" t="s">
        <v>182</v>
      </c>
      <c r="AB336" t="s">
        <v>30</v>
      </c>
      <c r="AE336">
        <v>0</v>
      </c>
      <c r="AF336">
        <v>0</v>
      </c>
    </row>
    <row r="337" spans="1:32" x14ac:dyDescent="0.2">
      <c r="A337" t="s">
        <v>664</v>
      </c>
      <c r="B337" s="107">
        <v>45268</v>
      </c>
      <c r="D337" s="107">
        <v>45268</v>
      </c>
      <c r="E337">
        <v>-404.99</v>
      </c>
      <c r="G337" t="s">
        <v>43</v>
      </c>
      <c r="H337">
        <v>1</v>
      </c>
      <c r="I337">
        <v>-404.99</v>
      </c>
      <c r="K337">
        <v>0</v>
      </c>
      <c r="N337" t="s">
        <v>307</v>
      </c>
      <c r="O337">
        <v>100</v>
      </c>
      <c r="P337" t="s">
        <v>160</v>
      </c>
      <c r="Q337" t="s">
        <v>307</v>
      </c>
      <c r="S337" t="s">
        <v>308</v>
      </c>
      <c r="W337" t="s">
        <v>309</v>
      </c>
      <c r="X337" t="s">
        <v>191</v>
      </c>
      <c r="Y337" t="s">
        <v>192</v>
      </c>
      <c r="Z337" t="s">
        <v>193</v>
      </c>
      <c r="AA337" t="s">
        <v>193</v>
      </c>
      <c r="AB337" t="s">
        <v>19</v>
      </c>
      <c r="AE337">
        <v>0</v>
      </c>
      <c r="AF337">
        <v>0</v>
      </c>
    </row>
    <row r="338" spans="1:32" x14ac:dyDescent="0.2">
      <c r="A338" t="s">
        <v>665</v>
      </c>
      <c r="B338" s="107">
        <v>45266</v>
      </c>
      <c r="D338" s="107">
        <v>45266</v>
      </c>
      <c r="E338">
        <v>-85</v>
      </c>
      <c r="G338" t="s">
        <v>43</v>
      </c>
      <c r="H338">
        <v>1</v>
      </c>
      <c r="I338">
        <v>-85</v>
      </c>
      <c r="K338">
        <v>0</v>
      </c>
      <c r="N338" t="s">
        <v>311</v>
      </c>
      <c r="O338">
        <v>100</v>
      </c>
      <c r="P338" t="s">
        <v>15</v>
      </c>
      <c r="Q338" t="s">
        <v>311</v>
      </c>
      <c r="S338" t="s">
        <v>312</v>
      </c>
      <c r="W338" t="s">
        <v>312</v>
      </c>
      <c r="X338" t="s">
        <v>30</v>
      </c>
      <c r="Y338" t="s">
        <v>182</v>
      </c>
      <c r="Z338" t="s">
        <v>182</v>
      </c>
      <c r="AA338" t="s">
        <v>182</v>
      </c>
      <c r="AB338" t="s">
        <v>30</v>
      </c>
      <c r="AE338">
        <v>0</v>
      </c>
      <c r="AF338">
        <v>0</v>
      </c>
    </row>
    <row r="339" spans="1:32" x14ac:dyDescent="0.2">
      <c r="A339" t="s">
        <v>666</v>
      </c>
      <c r="B339" s="107">
        <v>45265</v>
      </c>
      <c r="D339" s="107">
        <v>45265</v>
      </c>
      <c r="E339">
        <v>-6671.35</v>
      </c>
      <c r="G339" t="s">
        <v>43</v>
      </c>
      <c r="H339">
        <v>1</v>
      </c>
      <c r="I339">
        <v>-6671.35</v>
      </c>
      <c r="K339">
        <v>0</v>
      </c>
      <c r="N339" t="s">
        <v>314</v>
      </c>
      <c r="O339">
        <v>100</v>
      </c>
      <c r="P339" t="s">
        <v>236</v>
      </c>
      <c r="Q339" t="s">
        <v>314</v>
      </c>
      <c r="S339" t="s">
        <v>315</v>
      </c>
      <c r="W339" t="s">
        <v>315</v>
      </c>
      <c r="X339" t="s">
        <v>30</v>
      </c>
      <c r="Y339" t="s">
        <v>182</v>
      </c>
      <c r="Z339" t="s">
        <v>182</v>
      </c>
      <c r="AA339" t="s">
        <v>182</v>
      </c>
      <c r="AB339" t="s">
        <v>30</v>
      </c>
      <c r="AE339">
        <v>0</v>
      </c>
      <c r="AF339">
        <v>0</v>
      </c>
    </row>
    <row r="340" spans="1:32" x14ac:dyDescent="0.2">
      <c r="A340" t="s">
        <v>667</v>
      </c>
      <c r="B340" s="107">
        <v>45265</v>
      </c>
      <c r="D340" s="107">
        <v>45265</v>
      </c>
      <c r="E340">
        <v>-110</v>
      </c>
      <c r="G340" t="s">
        <v>43</v>
      </c>
      <c r="H340">
        <v>1</v>
      </c>
      <c r="I340">
        <v>-110</v>
      </c>
      <c r="K340">
        <v>0</v>
      </c>
      <c r="N340" t="s">
        <v>317</v>
      </c>
      <c r="O340">
        <v>100</v>
      </c>
      <c r="P340" t="s">
        <v>236</v>
      </c>
      <c r="Q340" t="s">
        <v>317</v>
      </c>
      <c r="S340" t="s">
        <v>318</v>
      </c>
      <c r="W340" t="s">
        <v>318</v>
      </c>
      <c r="X340" t="s">
        <v>30</v>
      </c>
      <c r="Y340" t="s">
        <v>182</v>
      </c>
      <c r="Z340" t="s">
        <v>182</v>
      </c>
      <c r="AA340" t="s">
        <v>182</v>
      </c>
      <c r="AB340" t="s">
        <v>30</v>
      </c>
      <c r="AE340">
        <v>0</v>
      </c>
      <c r="AF340">
        <v>0</v>
      </c>
    </row>
    <row r="341" spans="1:32" x14ac:dyDescent="0.2">
      <c r="A341" t="s">
        <v>668</v>
      </c>
      <c r="B341" s="107">
        <v>45264</v>
      </c>
      <c r="D341" s="107">
        <v>45264</v>
      </c>
      <c r="E341">
        <v>-52.8</v>
      </c>
      <c r="G341" t="s">
        <v>43</v>
      </c>
      <c r="H341">
        <v>1</v>
      </c>
      <c r="I341">
        <v>-52.8</v>
      </c>
      <c r="K341">
        <v>0</v>
      </c>
      <c r="N341" t="s">
        <v>231</v>
      </c>
      <c r="O341">
        <v>100</v>
      </c>
      <c r="P341" t="s">
        <v>219</v>
      </c>
      <c r="Q341" t="s">
        <v>231</v>
      </c>
      <c r="S341" t="s">
        <v>320</v>
      </c>
      <c r="W341" t="s">
        <v>233</v>
      </c>
      <c r="X341" t="s">
        <v>30</v>
      </c>
      <c r="Y341" t="s">
        <v>182</v>
      </c>
      <c r="Z341" t="s">
        <v>182</v>
      </c>
      <c r="AA341" t="s">
        <v>182</v>
      </c>
      <c r="AB341" t="s">
        <v>30</v>
      </c>
      <c r="AE341">
        <v>0</v>
      </c>
      <c r="AF341">
        <v>0</v>
      </c>
    </row>
    <row r="342" spans="1:32" x14ac:dyDescent="0.2">
      <c r="A342" t="s">
        <v>669</v>
      </c>
      <c r="B342" s="107">
        <v>45264</v>
      </c>
      <c r="D342" s="107">
        <v>45264</v>
      </c>
      <c r="E342">
        <v>-6500</v>
      </c>
      <c r="G342" t="s">
        <v>43</v>
      </c>
      <c r="H342">
        <v>1</v>
      </c>
      <c r="I342">
        <v>-6500</v>
      </c>
      <c r="K342">
        <v>0</v>
      </c>
      <c r="N342" t="s">
        <v>322</v>
      </c>
      <c r="O342">
        <v>100</v>
      </c>
      <c r="P342" t="s">
        <v>236</v>
      </c>
      <c r="Q342" t="s">
        <v>322</v>
      </c>
      <c r="S342" t="s">
        <v>323</v>
      </c>
      <c r="W342" t="s">
        <v>323</v>
      </c>
      <c r="X342" t="s">
        <v>324</v>
      </c>
      <c r="Y342" t="s">
        <v>325</v>
      </c>
      <c r="Z342" t="s">
        <v>325</v>
      </c>
      <c r="AA342" t="s">
        <v>325</v>
      </c>
      <c r="AB342" t="s">
        <v>27</v>
      </c>
      <c r="AE342">
        <v>0</v>
      </c>
      <c r="AF342">
        <v>0</v>
      </c>
    </row>
    <row r="343" spans="1:32" x14ac:dyDescent="0.2">
      <c r="A343" t="s">
        <v>670</v>
      </c>
      <c r="B343" s="107">
        <v>45264</v>
      </c>
      <c r="D343" s="107">
        <v>45264</v>
      </c>
      <c r="E343">
        <v>-10000</v>
      </c>
      <c r="G343" t="s">
        <v>43</v>
      </c>
      <c r="H343">
        <v>1</v>
      </c>
      <c r="I343">
        <v>-10000</v>
      </c>
      <c r="K343">
        <v>0</v>
      </c>
      <c r="N343" t="s">
        <v>327</v>
      </c>
      <c r="O343">
        <v>100</v>
      </c>
      <c r="P343" t="s">
        <v>236</v>
      </c>
      <c r="Q343" t="s">
        <v>327</v>
      </c>
      <c r="S343" t="s">
        <v>323</v>
      </c>
      <c r="W343" t="s">
        <v>323</v>
      </c>
      <c r="X343" t="s">
        <v>324</v>
      </c>
      <c r="Y343" t="s">
        <v>325</v>
      </c>
      <c r="Z343" t="s">
        <v>325</v>
      </c>
      <c r="AA343" t="s">
        <v>325</v>
      </c>
      <c r="AB343" t="s">
        <v>27</v>
      </c>
      <c r="AE343">
        <v>0</v>
      </c>
      <c r="AF343">
        <v>0</v>
      </c>
    </row>
    <row r="344" spans="1:32" x14ac:dyDescent="0.2">
      <c r="A344" t="s">
        <v>671</v>
      </c>
      <c r="B344" s="107">
        <v>45264</v>
      </c>
      <c r="D344" s="107">
        <v>45264</v>
      </c>
      <c r="E344">
        <v>-10000</v>
      </c>
      <c r="G344" t="s">
        <v>43</v>
      </c>
      <c r="H344">
        <v>1</v>
      </c>
      <c r="I344">
        <v>-10000</v>
      </c>
      <c r="K344">
        <v>0</v>
      </c>
      <c r="N344" t="s">
        <v>329</v>
      </c>
      <c r="O344">
        <v>100</v>
      </c>
      <c r="P344" t="s">
        <v>179</v>
      </c>
      <c r="Q344" t="s">
        <v>329</v>
      </c>
      <c r="S344" t="s">
        <v>323</v>
      </c>
      <c r="W344" t="s">
        <v>323</v>
      </c>
      <c r="X344" t="s">
        <v>324</v>
      </c>
      <c r="Y344" t="s">
        <v>325</v>
      </c>
      <c r="Z344" t="s">
        <v>325</v>
      </c>
      <c r="AA344" t="s">
        <v>325</v>
      </c>
      <c r="AB344" t="s">
        <v>27</v>
      </c>
      <c r="AE344">
        <v>0</v>
      </c>
      <c r="AF344">
        <v>0</v>
      </c>
    </row>
    <row r="345" spans="1:32" x14ac:dyDescent="0.2">
      <c r="A345" t="s">
        <v>672</v>
      </c>
      <c r="B345" s="107">
        <v>45264</v>
      </c>
      <c r="D345" s="107">
        <v>45264</v>
      </c>
      <c r="E345">
        <v>-3500</v>
      </c>
      <c r="G345" t="s">
        <v>43</v>
      </c>
      <c r="H345">
        <v>1</v>
      </c>
      <c r="I345">
        <v>-3500</v>
      </c>
      <c r="K345">
        <v>0</v>
      </c>
      <c r="N345" t="s">
        <v>331</v>
      </c>
      <c r="O345">
        <v>100</v>
      </c>
      <c r="P345" t="s">
        <v>219</v>
      </c>
      <c r="Q345" t="s">
        <v>331</v>
      </c>
      <c r="S345" t="s">
        <v>332</v>
      </c>
      <c r="W345" t="s">
        <v>333</v>
      </c>
      <c r="X345" t="s">
        <v>324</v>
      </c>
      <c r="Y345" t="s">
        <v>325</v>
      </c>
      <c r="Z345" t="s">
        <v>325</v>
      </c>
      <c r="AA345" t="s">
        <v>325</v>
      </c>
      <c r="AB345" t="s">
        <v>27</v>
      </c>
      <c r="AE345">
        <v>0</v>
      </c>
      <c r="AF345">
        <v>0</v>
      </c>
    </row>
    <row r="346" spans="1:32" x14ac:dyDescent="0.2">
      <c r="A346" t="s">
        <v>673</v>
      </c>
      <c r="B346" s="107">
        <v>45264</v>
      </c>
      <c r="D346" s="107">
        <v>45264</v>
      </c>
      <c r="E346">
        <v>-17500</v>
      </c>
      <c r="G346" t="s">
        <v>43</v>
      </c>
      <c r="H346">
        <v>1</v>
      </c>
      <c r="I346">
        <v>-17500</v>
      </c>
      <c r="K346">
        <v>0</v>
      </c>
      <c r="N346" t="s">
        <v>335</v>
      </c>
      <c r="O346">
        <v>100</v>
      </c>
      <c r="P346" t="s">
        <v>236</v>
      </c>
      <c r="Q346" t="s">
        <v>335</v>
      </c>
      <c r="S346" t="s">
        <v>323</v>
      </c>
      <c r="W346" t="s">
        <v>323</v>
      </c>
      <c r="X346" t="s">
        <v>324</v>
      </c>
      <c r="Y346" t="s">
        <v>325</v>
      </c>
      <c r="Z346" t="s">
        <v>325</v>
      </c>
      <c r="AA346" t="s">
        <v>325</v>
      </c>
      <c r="AB346" t="s">
        <v>27</v>
      </c>
      <c r="AE346">
        <v>0</v>
      </c>
      <c r="AF346">
        <v>0</v>
      </c>
    </row>
    <row r="347" spans="1:32" x14ac:dyDescent="0.2">
      <c r="A347" t="s">
        <v>674</v>
      </c>
      <c r="B347" s="107">
        <v>45264</v>
      </c>
      <c r="D347" s="107">
        <v>45264</v>
      </c>
      <c r="E347">
        <v>-13313.44</v>
      </c>
      <c r="G347" t="s">
        <v>43</v>
      </c>
      <c r="H347">
        <v>1</v>
      </c>
      <c r="I347">
        <v>-13313.44</v>
      </c>
      <c r="K347">
        <v>0</v>
      </c>
      <c r="N347" t="s">
        <v>337</v>
      </c>
      <c r="O347">
        <v>100</v>
      </c>
      <c r="P347" t="s">
        <v>15</v>
      </c>
      <c r="Q347" t="s">
        <v>337</v>
      </c>
      <c r="S347" t="s">
        <v>323</v>
      </c>
      <c r="W347" t="s">
        <v>323</v>
      </c>
      <c r="X347" t="s">
        <v>324</v>
      </c>
      <c r="Y347" t="s">
        <v>325</v>
      </c>
      <c r="Z347" t="s">
        <v>325</v>
      </c>
      <c r="AA347" t="s">
        <v>325</v>
      </c>
      <c r="AB347" t="s">
        <v>27</v>
      </c>
      <c r="AE347">
        <v>0</v>
      </c>
      <c r="AF347">
        <v>0</v>
      </c>
    </row>
    <row r="348" spans="1:32" x14ac:dyDescent="0.2">
      <c r="A348" t="s">
        <v>675</v>
      </c>
      <c r="B348" s="107">
        <v>45264</v>
      </c>
      <c r="D348" s="107">
        <v>45264</v>
      </c>
      <c r="E348">
        <v>-3000</v>
      </c>
      <c r="G348" t="s">
        <v>43</v>
      </c>
      <c r="H348">
        <v>1</v>
      </c>
      <c r="I348">
        <v>-3000</v>
      </c>
      <c r="K348">
        <v>0</v>
      </c>
      <c r="N348" t="s">
        <v>339</v>
      </c>
      <c r="O348">
        <v>100</v>
      </c>
      <c r="P348" t="s">
        <v>340</v>
      </c>
      <c r="Q348" t="s">
        <v>339</v>
      </c>
      <c r="S348" t="s">
        <v>323</v>
      </c>
      <c r="W348" t="s">
        <v>323</v>
      </c>
      <c r="X348" t="s">
        <v>324</v>
      </c>
      <c r="Y348" t="s">
        <v>325</v>
      </c>
      <c r="Z348" t="s">
        <v>325</v>
      </c>
      <c r="AA348" t="s">
        <v>325</v>
      </c>
      <c r="AB348" t="s">
        <v>27</v>
      </c>
      <c r="AE348">
        <v>0</v>
      </c>
      <c r="AF348">
        <v>0</v>
      </c>
    </row>
    <row r="349" spans="1:32" x14ac:dyDescent="0.2">
      <c r="A349" t="s">
        <v>676</v>
      </c>
      <c r="B349" s="107">
        <v>45264</v>
      </c>
      <c r="D349" s="107">
        <v>45264</v>
      </c>
      <c r="E349">
        <v>-13313.44</v>
      </c>
      <c r="G349" t="s">
        <v>43</v>
      </c>
      <c r="H349">
        <v>1</v>
      </c>
      <c r="I349">
        <v>-13313.44</v>
      </c>
      <c r="K349">
        <v>0</v>
      </c>
      <c r="N349" t="s">
        <v>342</v>
      </c>
      <c r="O349">
        <v>100</v>
      </c>
      <c r="P349" t="s">
        <v>15</v>
      </c>
      <c r="Q349" t="s">
        <v>342</v>
      </c>
      <c r="S349" t="s">
        <v>323</v>
      </c>
      <c r="W349" t="s">
        <v>323</v>
      </c>
      <c r="X349" t="s">
        <v>324</v>
      </c>
      <c r="Y349" t="s">
        <v>325</v>
      </c>
      <c r="Z349" t="s">
        <v>325</v>
      </c>
      <c r="AA349" t="s">
        <v>325</v>
      </c>
      <c r="AB349" t="s">
        <v>27</v>
      </c>
      <c r="AE349">
        <v>0</v>
      </c>
      <c r="AF349">
        <v>0</v>
      </c>
    </row>
    <row r="350" spans="1:32" x14ac:dyDescent="0.2">
      <c r="A350" t="s">
        <v>677</v>
      </c>
      <c r="B350" s="107">
        <v>45264</v>
      </c>
      <c r="D350" s="107">
        <v>45264</v>
      </c>
      <c r="E350">
        <v>-6000</v>
      </c>
      <c r="G350" t="s">
        <v>43</v>
      </c>
      <c r="H350">
        <v>1</v>
      </c>
      <c r="I350">
        <v>-6000</v>
      </c>
      <c r="K350">
        <v>0</v>
      </c>
      <c r="N350" t="s">
        <v>344</v>
      </c>
      <c r="O350">
        <v>100</v>
      </c>
      <c r="P350" t="s">
        <v>179</v>
      </c>
      <c r="Q350" t="s">
        <v>344</v>
      </c>
      <c r="S350" t="s">
        <v>323</v>
      </c>
      <c r="W350" t="s">
        <v>323</v>
      </c>
      <c r="X350" t="s">
        <v>324</v>
      </c>
      <c r="Y350" t="s">
        <v>325</v>
      </c>
      <c r="Z350" t="s">
        <v>325</v>
      </c>
      <c r="AA350" t="s">
        <v>325</v>
      </c>
      <c r="AB350" t="s">
        <v>27</v>
      </c>
      <c r="AE350">
        <v>0</v>
      </c>
      <c r="AF350">
        <v>0</v>
      </c>
    </row>
    <row r="351" spans="1:32" x14ac:dyDescent="0.2">
      <c r="A351" t="s">
        <v>678</v>
      </c>
      <c r="B351" s="107">
        <v>45264</v>
      </c>
      <c r="D351" s="107">
        <v>45264</v>
      </c>
      <c r="E351">
        <v>-4500</v>
      </c>
      <c r="G351" t="s">
        <v>43</v>
      </c>
      <c r="H351">
        <v>1</v>
      </c>
      <c r="I351">
        <v>-4500</v>
      </c>
      <c r="K351">
        <v>0</v>
      </c>
      <c r="N351" t="s">
        <v>346</v>
      </c>
      <c r="O351">
        <v>100</v>
      </c>
      <c r="P351" t="s">
        <v>236</v>
      </c>
      <c r="Q351" t="s">
        <v>346</v>
      </c>
      <c r="S351" t="s">
        <v>323</v>
      </c>
      <c r="W351" t="s">
        <v>323</v>
      </c>
      <c r="X351" t="s">
        <v>324</v>
      </c>
      <c r="Y351" t="s">
        <v>325</v>
      </c>
      <c r="Z351" t="s">
        <v>325</v>
      </c>
      <c r="AA351" t="s">
        <v>325</v>
      </c>
      <c r="AB351" t="s">
        <v>27</v>
      </c>
      <c r="AE351">
        <v>0</v>
      </c>
      <c r="AF351">
        <v>0</v>
      </c>
    </row>
    <row r="352" spans="1:32" x14ac:dyDescent="0.2">
      <c r="A352" t="s">
        <v>679</v>
      </c>
      <c r="B352" s="107">
        <v>45264</v>
      </c>
      <c r="D352" s="107">
        <v>45264</v>
      </c>
      <c r="E352">
        <v>-6000</v>
      </c>
      <c r="G352" t="s">
        <v>43</v>
      </c>
      <c r="H352">
        <v>1</v>
      </c>
      <c r="I352">
        <v>-6000</v>
      </c>
      <c r="K352">
        <v>0</v>
      </c>
      <c r="N352" t="s">
        <v>348</v>
      </c>
      <c r="O352">
        <v>100</v>
      </c>
      <c r="P352" t="s">
        <v>15</v>
      </c>
      <c r="Q352" t="s">
        <v>348</v>
      </c>
      <c r="S352" t="s">
        <v>323</v>
      </c>
      <c r="W352" t="s">
        <v>323</v>
      </c>
      <c r="X352" t="s">
        <v>324</v>
      </c>
      <c r="Y352" t="s">
        <v>325</v>
      </c>
      <c r="Z352" t="s">
        <v>325</v>
      </c>
      <c r="AA352" t="s">
        <v>325</v>
      </c>
      <c r="AB352" t="s">
        <v>27</v>
      </c>
      <c r="AE352">
        <v>0</v>
      </c>
      <c r="AF352">
        <v>0</v>
      </c>
    </row>
    <row r="353" spans="1:32" x14ac:dyDescent="0.2">
      <c r="A353" t="s">
        <v>680</v>
      </c>
      <c r="B353" s="107">
        <v>45264</v>
      </c>
      <c r="D353" s="107">
        <v>45264</v>
      </c>
      <c r="E353">
        <v>-13313.44</v>
      </c>
      <c r="G353" t="s">
        <v>43</v>
      </c>
      <c r="H353">
        <v>1</v>
      </c>
      <c r="I353">
        <v>-13313.44</v>
      </c>
      <c r="K353">
        <v>0</v>
      </c>
      <c r="N353" t="s">
        <v>350</v>
      </c>
      <c r="O353">
        <v>100</v>
      </c>
      <c r="P353" t="s">
        <v>219</v>
      </c>
      <c r="Q353" t="s">
        <v>350</v>
      </c>
      <c r="S353" t="s">
        <v>323</v>
      </c>
      <c r="W353" t="s">
        <v>323</v>
      </c>
      <c r="X353" t="s">
        <v>324</v>
      </c>
      <c r="Y353" t="s">
        <v>325</v>
      </c>
      <c r="Z353" t="s">
        <v>325</v>
      </c>
      <c r="AA353" t="s">
        <v>325</v>
      </c>
      <c r="AB353" t="s">
        <v>27</v>
      </c>
      <c r="AE353">
        <v>0</v>
      </c>
      <c r="AF353">
        <v>0</v>
      </c>
    </row>
    <row r="354" spans="1:32" x14ac:dyDescent="0.2">
      <c r="A354" t="s">
        <v>681</v>
      </c>
      <c r="B354" s="107">
        <v>45264</v>
      </c>
      <c r="D354" s="107">
        <v>45264</v>
      </c>
      <c r="E354">
        <v>-8500</v>
      </c>
      <c r="G354" t="s">
        <v>43</v>
      </c>
      <c r="H354">
        <v>1</v>
      </c>
      <c r="I354">
        <v>-8500</v>
      </c>
      <c r="K354">
        <v>0</v>
      </c>
      <c r="N354" t="s">
        <v>352</v>
      </c>
      <c r="O354">
        <v>100</v>
      </c>
      <c r="P354" t="s">
        <v>236</v>
      </c>
      <c r="Q354" t="s">
        <v>352</v>
      </c>
      <c r="S354" t="s">
        <v>323</v>
      </c>
      <c r="W354" t="s">
        <v>323</v>
      </c>
      <c r="X354" t="s">
        <v>324</v>
      </c>
      <c r="Y354" t="s">
        <v>325</v>
      </c>
      <c r="Z354" t="s">
        <v>325</v>
      </c>
      <c r="AA354" t="s">
        <v>325</v>
      </c>
      <c r="AB354" t="s">
        <v>27</v>
      </c>
      <c r="AE354">
        <v>0</v>
      </c>
      <c r="AF354">
        <v>0</v>
      </c>
    </row>
    <row r="355" spans="1:32" x14ac:dyDescent="0.2">
      <c r="A355" t="s">
        <v>682</v>
      </c>
      <c r="B355" s="107">
        <v>45264</v>
      </c>
      <c r="D355" s="107">
        <v>45264</v>
      </c>
      <c r="E355">
        <v>-10000</v>
      </c>
      <c r="G355" t="s">
        <v>43</v>
      </c>
      <c r="H355">
        <v>1</v>
      </c>
      <c r="I355">
        <v>-10000</v>
      </c>
      <c r="K355">
        <v>0</v>
      </c>
      <c r="N355" t="s">
        <v>354</v>
      </c>
      <c r="O355">
        <v>100</v>
      </c>
      <c r="P355" t="s">
        <v>214</v>
      </c>
      <c r="Q355" t="s">
        <v>354</v>
      </c>
      <c r="S355" t="s">
        <v>323</v>
      </c>
      <c r="W355" t="s">
        <v>323</v>
      </c>
      <c r="X355" t="s">
        <v>324</v>
      </c>
      <c r="Y355" t="s">
        <v>325</v>
      </c>
      <c r="Z355" t="s">
        <v>325</v>
      </c>
      <c r="AA355" t="s">
        <v>325</v>
      </c>
      <c r="AB355" t="s">
        <v>27</v>
      </c>
      <c r="AE355">
        <v>0</v>
      </c>
      <c r="AF355">
        <v>0</v>
      </c>
    </row>
    <row r="356" spans="1:32" x14ac:dyDescent="0.2">
      <c r="A356" t="s">
        <v>683</v>
      </c>
      <c r="B356" s="107">
        <v>45264</v>
      </c>
      <c r="D356" s="107">
        <v>45264</v>
      </c>
      <c r="E356">
        <v>-5500</v>
      </c>
      <c r="G356" t="s">
        <v>43</v>
      </c>
      <c r="H356">
        <v>1</v>
      </c>
      <c r="I356">
        <v>-5500</v>
      </c>
      <c r="K356">
        <v>0</v>
      </c>
      <c r="N356" t="s">
        <v>356</v>
      </c>
      <c r="O356">
        <v>100</v>
      </c>
      <c r="P356" t="s">
        <v>236</v>
      </c>
      <c r="Q356" t="s">
        <v>356</v>
      </c>
      <c r="S356" t="s">
        <v>323</v>
      </c>
      <c r="W356" t="s">
        <v>323</v>
      </c>
      <c r="X356" t="s">
        <v>324</v>
      </c>
      <c r="Y356" t="s">
        <v>325</v>
      </c>
      <c r="Z356" t="s">
        <v>325</v>
      </c>
      <c r="AA356" t="s">
        <v>325</v>
      </c>
      <c r="AB356" t="s">
        <v>27</v>
      </c>
      <c r="AE356">
        <v>0</v>
      </c>
      <c r="AF356">
        <v>0</v>
      </c>
    </row>
    <row r="357" spans="1:32" x14ac:dyDescent="0.2">
      <c r="A357" t="s">
        <v>684</v>
      </c>
      <c r="B357" s="107">
        <v>45264</v>
      </c>
      <c r="D357" s="107">
        <v>45264</v>
      </c>
      <c r="E357">
        <v>-3500</v>
      </c>
      <c r="G357" t="s">
        <v>43</v>
      </c>
      <c r="H357">
        <v>1</v>
      </c>
      <c r="I357">
        <v>-3500</v>
      </c>
      <c r="K357">
        <v>0</v>
      </c>
      <c r="N357" t="s">
        <v>358</v>
      </c>
      <c r="O357">
        <v>100</v>
      </c>
      <c r="P357" t="s">
        <v>23</v>
      </c>
      <c r="Q357" t="s">
        <v>358</v>
      </c>
      <c r="S357" t="s">
        <v>323</v>
      </c>
      <c r="W357" t="s">
        <v>323</v>
      </c>
      <c r="X357" t="s">
        <v>324</v>
      </c>
      <c r="Y357" t="s">
        <v>325</v>
      </c>
      <c r="Z357" t="s">
        <v>325</v>
      </c>
      <c r="AA357" t="s">
        <v>325</v>
      </c>
      <c r="AB357" t="s">
        <v>27</v>
      </c>
      <c r="AE357">
        <v>0</v>
      </c>
      <c r="AF357">
        <v>0</v>
      </c>
    </row>
    <row r="358" spans="1:32" x14ac:dyDescent="0.2">
      <c r="A358" t="s">
        <v>685</v>
      </c>
      <c r="B358" s="107">
        <v>45264</v>
      </c>
      <c r="D358" s="107">
        <v>45264</v>
      </c>
      <c r="E358">
        <v>-10000</v>
      </c>
      <c r="G358" t="s">
        <v>43</v>
      </c>
      <c r="H358">
        <v>1</v>
      </c>
      <c r="I358">
        <v>-10000</v>
      </c>
      <c r="K358">
        <v>0</v>
      </c>
      <c r="N358" t="s">
        <v>360</v>
      </c>
      <c r="O358">
        <v>100</v>
      </c>
      <c r="P358" t="s">
        <v>15</v>
      </c>
      <c r="Q358" t="s">
        <v>360</v>
      </c>
      <c r="S358" t="s">
        <v>323</v>
      </c>
      <c r="W358" t="s">
        <v>323</v>
      </c>
      <c r="X358" t="s">
        <v>324</v>
      </c>
      <c r="Y358" t="s">
        <v>325</v>
      </c>
      <c r="Z358" t="s">
        <v>325</v>
      </c>
      <c r="AA358" t="s">
        <v>325</v>
      </c>
      <c r="AB358" t="s">
        <v>27</v>
      </c>
      <c r="AE358">
        <v>0</v>
      </c>
      <c r="AF358">
        <v>0</v>
      </c>
    </row>
    <row r="359" spans="1:32" x14ac:dyDescent="0.2">
      <c r="A359" t="s">
        <v>686</v>
      </c>
      <c r="B359" s="107">
        <v>45264</v>
      </c>
      <c r="D359" s="107">
        <v>45264</v>
      </c>
      <c r="E359">
        <v>-16000</v>
      </c>
      <c r="G359" t="s">
        <v>43</v>
      </c>
      <c r="H359">
        <v>1</v>
      </c>
      <c r="I359">
        <v>-16000</v>
      </c>
      <c r="K359">
        <v>0</v>
      </c>
      <c r="N359" t="s">
        <v>362</v>
      </c>
      <c r="O359">
        <v>100</v>
      </c>
      <c r="P359" t="s">
        <v>236</v>
      </c>
      <c r="Q359" t="s">
        <v>362</v>
      </c>
      <c r="S359" t="s">
        <v>323</v>
      </c>
      <c r="W359" t="s">
        <v>323</v>
      </c>
      <c r="X359" t="s">
        <v>324</v>
      </c>
      <c r="Y359" t="s">
        <v>325</v>
      </c>
      <c r="Z359" t="s">
        <v>325</v>
      </c>
      <c r="AA359" t="s">
        <v>325</v>
      </c>
      <c r="AB359" t="s">
        <v>27</v>
      </c>
      <c r="AE359">
        <v>0</v>
      </c>
      <c r="AF359">
        <v>0</v>
      </c>
    </row>
    <row r="360" spans="1:32" x14ac:dyDescent="0.2">
      <c r="A360" t="s">
        <v>687</v>
      </c>
      <c r="B360" s="107">
        <v>45264</v>
      </c>
      <c r="D360" s="107">
        <v>45264</v>
      </c>
      <c r="E360">
        <v>-13000</v>
      </c>
      <c r="G360" t="s">
        <v>43</v>
      </c>
      <c r="H360">
        <v>1</v>
      </c>
      <c r="I360">
        <v>-13000</v>
      </c>
      <c r="K360">
        <v>0</v>
      </c>
      <c r="N360" t="s">
        <v>364</v>
      </c>
      <c r="O360">
        <v>100</v>
      </c>
      <c r="P360" t="s">
        <v>23</v>
      </c>
      <c r="Q360" t="s">
        <v>364</v>
      </c>
      <c r="S360" t="s">
        <v>323</v>
      </c>
      <c r="W360" t="s">
        <v>323</v>
      </c>
      <c r="X360" t="s">
        <v>324</v>
      </c>
      <c r="Y360" t="s">
        <v>325</v>
      </c>
      <c r="Z360" t="s">
        <v>325</v>
      </c>
      <c r="AA360" t="s">
        <v>325</v>
      </c>
      <c r="AB360" t="s">
        <v>27</v>
      </c>
      <c r="AE360">
        <v>0</v>
      </c>
      <c r="AF360">
        <v>0</v>
      </c>
    </row>
    <row r="361" spans="1:32" x14ac:dyDescent="0.2">
      <c r="A361" t="s">
        <v>688</v>
      </c>
      <c r="B361" s="107">
        <v>45264</v>
      </c>
      <c r="D361" s="107">
        <v>45264</v>
      </c>
      <c r="E361">
        <v>-4500</v>
      </c>
      <c r="G361" t="s">
        <v>43</v>
      </c>
      <c r="H361">
        <v>1</v>
      </c>
      <c r="I361">
        <v>-4500</v>
      </c>
      <c r="K361">
        <v>0</v>
      </c>
      <c r="N361" t="s">
        <v>366</v>
      </c>
      <c r="O361">
        <v>100</v>
      </c>
      <c r="P361" t="s">
        <v>236</v>
      </c>
      <c r="Q361" t="s">
        <v>366</v>
      </c>
      <c r="S361" t="s">
        <v>323</v>
      </c>
      <c r="W361" t="s">
        <v>323</v>
      </c>
      <c r="X361" t="s">
        <v>324</v>
      </c>
      <c r="Y361" t="s">
        <v>325</v>
      </c>
      <c r="Z361" t="s">
        <v>325</v>
      </c>
      <c r="AA361" t="s">
        <v>325</v>
      </c>
      <c r="AB361" t="s">
        <v>27</v>
      </c>
      <c r="AE361">
        <v>0</v>
      </c>
      <c r="AF361">
        <v>0</v>
      </c>
    </row>
    <row r="362" spans="1:32" x14ac:dyDescent="0.2">
      <c r="A362" t="s">
        <v>689</v>
      </c>
      <c r="B362" s="107">
        <v>45264</v>
      </c>
      <c r="D362" s="107">
        <v>45264</v>
      </c>
      <c r="E362">
        <v>-4000</v>
      </c>
      <c r="G362" t="s">
        <v>43</v>
      </c>
      <c r="H362">
        <v>1</v>
      </c>
      <c r="I362">
        <v>-4000</v>
      </c>
      <c r="K362">
        <v>0</v>
      </c>
      <c r="N362" t="s">
        <v>368</v>
      </c>
      <c r="O362">
        <v>100</v>
      </c>
      <c r="P362" t="s">
        <v>23</v>
      </c>
      <c r="Q362" t="s">
        <v>368</v>
      </c>
      <c r="S362" t="s">
        <v>323</v>
      </c>
      <c r="W362" t="s">
        <v>323</v>
      </c>
      <c r="X362" t="s">
        <v>324</v>
      </c>
      <c r="Y362" t="s">
        <v>325</v>
      </c>
      <c r="Z362" t="s">
        <v>325</v>
      </c>
      <c r="AA362" t="s">
        <v>325</v>
      </c>
      <c r="AB362" t="s">
        <v>27</v>
      </c>
      <c r="AE362">
        <v>0</v>
      </c>
      <c r="AF362">
        <v>0</v>
      </c>
    </row>
    <row r="363" spans="1:32" x14ac:dyDescent="0.2">
      <c r="A363" t="s">
        <v>690</v>
      </c>
      <c r="B363" s="107">
        <v>45264</v>
      </c>
      <c r="D363" s="107">
        <v>45264</v>
      </c>
      <c r="E363">
        <v>-3500</v>
      </c>
      <c r="G363" t="s">
        <v>43</v>
      </c>
      <c r="H363">
        <v>1</v>
      </c>
      <c r="I363">
        <v>-3500</v>
      </c>
      <c r="K363">
        <v>0</v>
      </c>
      <c r="N363" t="s">
        <v>370</v>
      </c>
      <c r="O363">
        <v>100</v>
      </c>
      <c r="P363" t="s">
        <v>15</v>
      </c>
      <c r="Q363" t="s">
        <v>370</v>
      </c>
      <c r="S363" t="s">
        <v>323</v>
      </c>
      <c r="W363" t="s">
        <v>323</v>
      </c>
      <c r="X363" t="s">
        <v>324</v>
      </c>
      <c r="Y363" t="s">
        <v>325</v>
      </c>
      <c r="Z363" t="s">
        <v>325</v>
      </c>
      <c r="AA363" t="s">
        <v>325</v>
      </c>
      <c r="AB363" t="s">
        <v>27</v>
      </c>
      <c r="AE363">
        <v>0</v>
      </c>
      <c r="AF363">
        <v>0</v>
      </c>
    </row>
    <row r="364" spans="1:32" x14ac:dyDescent="0.2">
      <c r="A364" t="s">
        <v>691</v>
      </c>
      <c r="B364" s="107">
        <v>45264</v>
      </c>
      <c r="D364" s="107">
        <v>45264</v>
      </c>
      <c r="E364">
        <v>-1600</v>
      </c>
      <c r="G364" t="s">
        <v>43</v>
      </c>
      <c r="H364">
        <v>1</v>
      </c>
      <c r="I364">
        <v>-1600</v>
      </c>
      <c r="K364">
        <v>0</v>
      </c>
      <c r="N364" t="s">
        <v>372</v>
      </c>
      <c r="O364">
        <v>100</v>
      </c>
      <c r="P364" t="s">
        <v>236</v>
      </c>
      <c r="Q364" t="s">
        <v>372</v>
      </c>
      <c r="S364" t="s">
        <v>323</v>
      </c>
      <c r="W364" t="s">
        <v>323</v>
      </c>
      <c r="X364" t="s">
        <v>324</v>
      </c>
      <c r="Y364" t="s">
        <v>325</v>
      </c>
      <c r="Z364" t="s">
        <v>325</v>
      </c>
      <c r="AA364" t="s">
        <v>325</v>
      </c>
      <c r="AB364" t="s">
        <v>27</v>
      </c>
      <c r="AE364">
        <v>0</v>
      </c>
      <c r="AF364">
        <v>0</v>
      </c>
    </row>
    <row r="365" spans="1:32" x14ac:dyDescent="0.2">
      <c r="A365" t="s">
        <v>692</v>
      </c>
      <c r="B365" s="107">
        <v>45264</v>
      </c>
      <c r="D365" s="107">
        <v>45264</v>
      </c>
      <c r="E365">
        <v>-21276.6</v>
      </c>
      <c r="G365" t="s">
        <v>43</v>
      </c>
      <c r="H365">
        <v>1</v>
      </c>
      <c r="I365">
        <v>-21276.6</v>
      </c>
      <c r="K365">
        <v>0</v>
      </c>
      <c r="N365" t="s">
        <v>374</v>
      </c>
      <c r="O365">
        <v>100</v>
      </c>
      <c r="P365" t="s">
        <v>179</v>
      </c>
      <c r="Q365" t="s">
        <v>374</v>
      </c>
      <c r="S365" t="s">
        <v>323</v>
      </c>
      <c r="W365" t="s">
        <v>323</v>
      </c>
      <c r="X365" t="s">
        <v>324</v>
      </c>
      <c r="Y365" t="s">
        <v>325</v>
      </c>
      <c r="Z365" t="s">
        <v>325</v>
      </c>
      <c r="AA365" t="s">
        <v>325</v>
      </c>
      <c r="AB365" t="s">
        <v>27</v>
      </c>
      <c r="AE365">
        <v>0</v>
      </c>
      <c r="AF365">
        <v>0</v>
      </c>
    </row>
    <row r="366" spans="1:32" x14ac:dyDescent="0.2">
      <c r="A366" t="s">
        <v>693</v>
      </c>
      <c r="B366" s="107">
        <v>45264</v>
      </c>
      <c r="D366" s="107">
        <v>45264</v>
      </c>
      <c r="E366">
        <v>-8500</v>
      </c>
      <c r="G366" t="s">
        <v>43</v>
      </c>
      <c r="H366">
        <v>1</v>
      </c>
      <c r="I366">
        <v>-8500</v>
      </c>
      <c r="K366">
        <v>0</v>
      </c>
      <c r="N366" t="s">
        <v>376</v>
      </c>
      <c r="O366">
        <v>100</v>
      </c>
      <c r="P366" t="s">
        <v>236</v>
      </c>
      <c r="Q366" t="s">
        <v>376</v>
      </c>
      <c r="S366" t="s">
        <v>323</v>
      </c>
      <c r="W366" t="s">
        <v>323</v>
      </c>
      <c r="X366" t="s">
        <v>324</v>
      </c>
      <c r="Y366" t="s">
        <v>325</v>
      </c>
      <c r="Z366" t="s">
        <v>325</v>
      </c>
      <c r="AA366" t="s">
        <v>325</v>
      </c>
      <c r="AB366" t="s">
        <v>27</v>
      </c>
      <c r="AE366">
        <v>0</v>
      </c>
      <c r="AF366">
        <v>0</v>
      </c>
    </row>
    <row r="367" spans="1:32" x14ac:dyDescent="0.2">
      <c r="A367" t="s">
        <v>694</v>
      </c>
      <c r="B367" s="107">
        <v>45264</v>
      </c>
      <c r="D367" s="107">
        <v>45264</v>
      </c>
      <c r="E367">
        <v>-5500</v>
      </c>
      <c r="G367" t="s">
        <v>43</v>
      </c>
      <c r="H367">
        <v>1</v>
      </c>
      <c r="I367">
        <v>-5500</v>
      </c>
      <c r="K367">
        <v>0</v>
      </c>
      <c r="N367" t="s">
        <v>378</v>
      </c>
      <c r="O367">
        <v>100</v>
      </c>
      <c r="P367" t="s">
        <v>236</v>
      </c>
      <c r="Q367" t="s">
        <v>378</v>
      </c>
      <c r="S367" t="s">
        <v>323</v>
      </c>
      <c r="W367" t="s">
        <v>323</v>
      </c>
      <c r="X367" t="s">
        <v>324</v>
      </c>
      <c r="Y367" t="s">
        <v>325</v>
      </c>
      <c r="Z367" t="s">
        <v>325</v>
      </c>
      <c r="AA367" t="s">
        <v>325</v>
      </c>
      <c r="AB367" t="s">
        <v>27</v>
      </c>
      <c r="AE367">
        <v>0</v>
      </c>
      <c r="AF367">
        <v>0</v>
      </c>
    </row>
    <row r="368" spans="1:32" x14ac:dyDescent="0.2">
      <c r="A368" t="s">
        <v>695</v>
      </c>
      <c r="B368" s="107">
        <v>45264</v>
      </c>
      <c r="D368" s="107">
        <v>45264</v>
      </c>
      <c r="E368">
        <v>-1600</v>
      </c>
      <c r="G368" t="s">
        <v>43</v>
      </c>
      <c r="H368">
        <v>1</v>
      </c>
      <c r="I368">
        <v>-1600</v>
      </c>
      <c r="K368">
        <v>0</v>
      </c>
      <c r="N368" t="s">
        <v>199</v>
      </c>
      <c r="O368">
        <v>100</v>
      </c>
      <c r="P368" t="s">
        <v>179</v>
      </c>
      <c r="Q368" t="s">
        <v>199</v>
      </c>
      <c r="S368" t="s">
        <v>380</v>
      </c>
      <c r="W368" t="s">
        <v>323</v>
      </c>
      <c r="X368" t="s">
        <v>324</v>
      </c>
      <c r="Y368" t="s">
        <v>325</v>
      </c>
      <c r="Z368" t="s">
        <v>325</v>
      </c>
      <c r="AA368" t="s">
        <v>325</v>
      </c>
      <c r="AB368" t="s">
        <v>27</v>
      </c>
      <c r="AE368">
        <v>0</v>
      </c>
      <c r="AF368">
        <v>0</v>
      </c>
    </row>
    <row r="369" spans="1:32" x14ac:dyDescent="0.2">
      <c r="A369" t="s">
        <v>696</v>
      </c>
      <c r="B369" s="107">
        <v>45264</v>
      </c>
      <c r="D369" s="107">
        <v>45264</v>
      </c>
      <c r="E369">
        <v>-6000</v>
      </c>
      <c r="G369" t="s">
        <v>43</v>
      </c>
      <c r="H369">
        <v>1</v>
      </c>
      <c r="I369">
        <v>-6000</v>
      </c>
      <c r="K369">
        <v>0</v>
      </c>
      <c r="N369" t="s">
        <v>199</v>
      </c>
      <c r="O369">
        <v>100</v>
      </c>
      <c r="P369" t="s">
        <v>160</v>
      </c>
      <c r="Q369" t="s">
        <v>199</v>
      </c>
      <c r="S369" t="s">
        <v>323</v>
      </c>
      <c r="W369" t="s">
        <v>323</v>
      </c>
      <c r="X369" t="s">
        <v>324</v>
      </c>
      <c r="Y369" t="s">
        <v>325</v>
      </c>
      <c r="Z369" t="s">
        <v>325</v>
      </c>
      <c r="AA369" t="s">
        <v>325</v>
      </c>
      <c r="AB369" t="s">
        <v>27</v>
      </c>
      <c r="AE369">
        <v>0</v>
      </c>
      <c r="AF369">
        <v>0</v>
      </c>
    </row>
    <row r="370" spans="1:32" x14ac:dyDescent="0.2">
      <c r="A370" t="s">
        <v>697</v>
      </c>
      <c r="B370" s="107">
        <v>45264</v>
      </c>
      <c r="D370" s="107">
        <v>45264</v>
      </c>
      <c r="E370">
        <v>-7507.49</v>
      </c>
      <c r="G370" t="s">
        <v>43</v>
      </c>
      <c r="H370">
        <v>1</v>
      </c>
      <c r="I370">
        <v>-7507.49</v>
      </c>
      <c r="K370">
        <v>0</v>
      </c>
      <c r="N370" t="s">
        <v>350</v>
      </c>
      <c r="O370">
        <v>100</v>
      </c>
      <c r="P370" t="s">
        <v>219</v>
      </c>
      <c r="Q370" t="s">
        <v>350</v>
      </c>
      <c r="S370" t="s">
        <v>383</v>
      </c>
      <c r="W370" t="s">
        <v>384</v>
      </c>
      <c r="X370" t="s">
        <v>324</v>
      </c>
      <c r="Y370" t="s">
        <v>325</v>
      </c>
      <c r="Z370" t="s">
        <v>325</v>
      </c>
      <c r="AA370" t="s">
        <v>325</v>
      </c>
      <c r="AB370" t="s">
        <v>27</v>
      </c>
      <c r="AE370">
        <v>0</v>
      </c>
      <c r="AF370">
        <v>0</v>
      </c>
    </row>
    <row r="371" spans="1:32" x14ac:dyDescent="0.2">
      <c r="A371" t="s">
        <v>698</v>
      </c>
      <c r="B371" s="107">
        <v>45264</v>
      </c>
      <c r="D371" s="107">
        <v>45264</v>
      </c>
      <c r="E371">
        <v>-7507.49</v>
      </c>
      <c r="G371" t="s">
        <v>43</v>
      </c>
      <c r="H371">
        <v>1</v>
      </c>
      <c r="I371">
        <v>-7507.49</v>
      </c>
      <c r="K371">
        <v>0</v>
      </c>
      <c r="N371" t="s">
        <v>337</v>
      </c>
      <c r="O371">
        <v>100</v>
      </c>
      <c r="P371" t="s">
        <v>15</v>
      </c>
      <c r="Q371" t="s">
        <v>337</v>
      </c>
      <c r="S371" t="s">
        <v>386</v>
      </c>
      <c r="W371" t="s">
        <v>384</v>
      </c>
      <c r="X371" t="s">
        <v>324</v>
      </c>
      <c r="Y371" t="s">
        <v>325</v>
      </c>
      <c r="Z371" t="s">
        <v>325</v>
      </c>
      <c r="AA371" t="s">
        <v>325</v>
      </c>
      <c r="AB371" t="s">
        <v>27</v>
      </c>
      <c r="AE371">
        <v>0</v>
      </c>
      <c r="AF371">
        <v>0</v>
      </c>
    </row>
    <row r="372" spans="1:32" x14ac:dyDescent="0.2">
      <c r="A372" t="s">
        <v>699</v>
      </c>
      <c r="B372" s="107">
        <v>45264</v>
      </c>
      <c r="D372" s="107">
        <v>45264</v>
      </c>
      <c r="E372">
        <v>-7507.49</v>
      </c>
      <c r="G372" t="s">
        <v>43</v>
      </c>
      <c r="H372">
        <v>1</v>
      </c>
      <c r="I372">
        <v>-7507.49</v>
      </c>
      <c r="K372">
        <v>0</v>
      </c>
      <c r="N372" t="s">
        <v>342</v>
      </c>
      <c r="O372">
        <v>100</v>
      </c>
      <c r="P372" t="s">
        <v>236</v>
      </c>
      <c r="Q372" t="s">
        <v>342</v>
      </c>
      <c r="S372" t="s">
        <v>384</v>
      </c>
      <c r="W372" t="s">
        <v>384</v>
      </c>
      <c r="X372" t="s">
        <v>324</v>
      </c>
      <c r="Y372" t="s">
        <v>325</v>
      </c>
      <c r="Z372" t="s">
        <v>325</v>
      </c>
      <c r="AA372" t="s">
        <v>325</v>
      </c>
      <c r="AB372" t="s">
        <v>27</v>
      </c>
      <c r="AE372">
        <v>0</v>
      </c>
      <c r="AF372">
        <v>0</v>
      </c>
    </row>
    <row r="373" spans="1:32" x14ac:dyDescent="0.2">
      <c r="A373" t="s">
        <v>700</v>
      </c>
      <c r="B373" s="107">
        <v>45264</v>
      </c>
      <c r="D373" s="107">
        <v>45264</v>
      </c>
      <c r="E373">
        <v>-5000</v>
      </c>
      <c r="G373" t="s">
        <v>43</v>
      </c>
      <c r="H373">
        <v>1</v>
      </c>
      <c r="I373">
        <v>-5000</v>
      </c>
      <c r="K373">
        <v>0</v>
      </c>
      <c r="N373" t="s">
        <v>389</v>
      </c>
      <c r="O373">
        <v>100</v>
      </c>
      <c r="P373" t="s">
        <v>160</v>
      </c>
      <c r="Q373" t="s">
        <v>389</v>
      </c>
      <c r="S373" t="s">
        <v>390</v>
      </c>
      <c r="W373" t="s">
        <v>390</v>
      </c>
      <c r="X373" t="s">
        <v>391</v>
      </c>
      <c r="Y373" t="s">
        <v>23</v>
      </c>
      <c r="Z373" t="s">
        <v>164</v>
      </c>
      <c r="AA373" t="s">
        <v>164</v>
      </c>
      <c r="AB373" t="s">
        <v>23</v>
      </c>
      <c r="AE373">
        <v>0</v>
      </c>
      <c r="AF373">
        <v>0</v>
      </c>
    </row>
    <row r="374" spans="1:32" x14ac:dyDescent="0.2">
      <c r="A374" t="s">
        <v>701</v>
      </c>
      <c r="B374" s="107">
        <v>45263</v>
      </c>
      <c r="D374" s="107">
        <v>45263</v>
      </c>
      <c r="E374">
        <v>-2130</v>
      </c>
      <c r="G374" t="s">
        <v>43</v>
      </c>
      <c r="H374">
        <v>1</v>
      </c>
      <c r="I374">
        <v>-2130</v>
      </c>
      <c r="K374">
        <v>0</v>
      </c>
      <c r="N374" t="s">
        <v>159</v>
      </c>
      <c r="O374">
        <v>100</v>
      </c>
      <c r="P374" t="s">
        <v>160</v>
      </c>
      <c r="Q374" t="s">
        <v>159</v>
      </c>
      <c r="S374" t="s">
        <v>161</v>
      </c>
      <c r="W374" t="s">
        <v>162</v>
      </c>
      <c r="X374" t="s">
        <v>16</v>
      </c>
      <c r="Y374" t="s">
        <v>163</v>
      </c>
      <c r="Z374" t="s">
        <v>164</v>
      </c>
      <c r="AA374" t="s">
        <v>164</v>
      </c>
      <c r="AB374" t="s">
        <v>16</v>
      </c>
      <c r="AE374">
        <v>0</v>
      </c>
      <c r="AF374">
        <v>0</v>
      </c>
    </row>
    <row r="375" spans="1:32" x14ac:dyDescent="0.2">
      <c r="A375" t="s">
        <v>702</v>
      </c>
      <c r="B375" s="107">
        <v>45263</v>
      </c>
      <c r="D375" s="107">
        <v>45263</v>
      </c>
      <c r="E375">
        <v>-5000</v>
      </c>
      <c r="G375" t="s">
        <v>43</v>
      </c>
      <c r="H375">
        <v>1</v>
      </c>
      <c r="I375">
        <v>-5000</v>
      </c>
      <c r="K375">
        <v>0</v>
      </c>
      <c r="N375" t="s">
        <v>166</v>
      </c>
      <c r="O375">
        <v>100</v>
      </c>
      <c r="P375" t="s">
        <v>160</v>
      </c>
      <c r="Q375" t="s">
        <v>166</v>
      </c>
      <c r="S375" t="s">
        <v>167</v>
      </c>
      <c r="W375" t="s">
        <v>168</v>
      </c>
      <c r="X375" t="s">
        <v>169</v>
      </c>
      <c r="Y375" t="s">
        <v>170</v>
      </c>
      <c r="Z375" t="s">
        <v>164</v>
      </c>
      <c r="AA375" t="s">
        <v>164</v>
      </c>
      <c r="AB375" t="s">
        <v>22</v>
      </c>
      <c r="AE375">
        <v>0</v>
      </c>
      <c r="AF375">
        <v>0</v>
      </c>
    </row>
    <row r="376" spans="1:32" x14ac:dyDescent="0.2">
      <c r="A376" t="s">
        <v>703</v>
      </c>
      <c r="B376" s="107">
        <v>45262</v>
      </c>
      <c r="D376" s="107">
        <v>45262</v>
      </c>
      <c r="E376">
        <v>-5500</v>
      </c>
      <c r="G376" t="s">
        <v>43</v>
      </c>
      <c r="H376">
        <v>1</v>
      </c>
      <c r="I376">
        <v>-5500</v>
      </c>
      <c r="K376">
        <v>0</v>
      </c>
      <c r="N376" t="s">
        <v>172</v>
      </c>
      <c r="O376">
        <v>100</v>
      </c>
      <c r="P376" t="s">
        <v>160</v>
      </c>
      <c r="Q376" t="s">
        <v>172</v>
      </c>
      <c r="S376" t="s">
        <v>173</v>
      </c>
      <c r="V376" t="s">
        <v>174</v>
      </c>
      <c r="W376" t="s">
        <v>173</v>
      </c>
      <c r="X376" t="s">
        <v>115</v>
      </c>
      <c r="Y376" t="s">
        <v>175</v>
      </c>
      <c r="Z376" t="s">
        <v>176</v>
      </c>
      <c r="AA376" t="s">
        <v>176</v>
      </c>
      <c r="AB376" t="s">
        <v>25</v>
      </c>
      <c r="AE376">
        <v>0</v>
      </c>
      <c r="AF376">
        <v>0</v>
      </c>
    </row>
    <row r="377" spans="1:32" x14ac:dyDescent="0.2">
      <c r="A377" t="s">
        <v>704</v>
      </c>
      <c r="B377" s="107">
        <v>45261</v>
      </c>
      <c r="D377" s="107">
        <v>45261</v>
      </c>
      <c r="E377">
        <v>-120</v>
      </c>
      <c r="G377" t="s">
        <v>43</v>
      </c>
      <c r="H377">
        <v>1</v>
      </c>
      <c r="I377">
        <v>-120</v>
      </c>
      <c r="K377">
        <v>0</v>
      </c>
      <c r="N377" t="s">
        <v>178</v>
      </c>
      <c r="O377">
        <v>100</v>
      </c>
      <c r="P377" t="s">
        <v>179</v>
      </c>
      <c r="Q377" t="s">
        <v>178</v>
      </c>
      <c r="S377" t="s">
        <v>705</v>
      </c>
      <c r="W377" t="s">
        <v>181</v>
      </c>
      <c r="X377" t="s">
        <v>30</v>
      </c>
      <c r="Y377" t="s">
        <v>182</v>
      </c>
      <c r="Z377" t="s">
        <v>182</v>
      </c>
      <c r="AA377" t="s">
        <v>182</v>
      </c>
      <c r="AB377" t="s">
        <v>30</v>
      </c>
      <c r="AE377">
        <v>0</v>
      </c>
      <c r="AF377">
        <v>0</v>
      </c>
    </row>
    <row r="378" spans="1:32" x14ac:dyDescent="0.2">
      <c r="A378" t="s">
        <v>706</v>
      </c>
      <c r="B378" s="107">
        <v>45261</v>
      </c>
      <c r="D378" s="107">
        <v>45261</v>
      </c>
      <c r="E378">
        <v>-1700</v>
      </c>
      <c r="G378" t="s">
        <v>43</v>
      </c>
      <c r="H378">
        <v>1</v>
      </c>
      <c r="I378">
        <v>-1700</v>
      </c>
      <c r="K378">
        <v>0</v>
      </c>
      <c r="N378" t="s">
        <v>184</v>
      </c>
      <c r="O378">
        <v>100</v>
      </c>
      <c r="P378" t="s">
        <v>160</v>
      </c>
      <c r="Q378" t="s">
        <v>184</v>
      </c>
      <c r="S378" t="s">
        <v>185</v>
      </c>
      <c r="W378" t="s">
        <v>186</v>
      </c>
      <c r="X378" t="s">
        <v>30</v>
      </c>
      <c r="Y378" t="s">
        <v>182</v>
      </c>
      <c r="Z378" t="s">
        <v>182</v>
      </c>
      <c r="AA378" t="s">
        <v>182</v>
      </c>
      <c r="AB378" t="s">
        <v>30</v>
      </c>
      <c r="AE378">
        <v>0</v>
      </c>
      <c r="AF378">
        <v>0</v>
      </c>
    </row>
    <row r="379" spans="1:32" x14ac:dyDescent="0.2">
      <c r="A379" t="s">
        <v>707</v>
      </c>
      <c r="B379" s="107">
        <v>45260</v>
      </c>
      <c r="D379" s="107">
        <v>45260</v>
      </c>
      <c r="E379">
        <v>-400</v>
      </c>
      <c r="G379" t="s">
        <v>43</v>
      </c>
      <c r="H379">
        <v>1</v>
      </c>
      <c r="I379">
        <v>-400</v>
      </c>
      <c r="K379">
        <v>0</v>
      </c>
      <c r="N379" t="s">
        <v>188</v>
      </c>
      <c r="O379">
        <v>100</v>
      </c>
      <c r="P379" t="s">
        <v>160</v>
      </c>
      <c r="Q379" t="s">
        <v>188</v>
      </c>
      <c r="S379" t="s">
        <v>189</v>
      </c>
      <c r="W379" t="s">
        <v>190</v>
      </c>
      <c r="X379" t="s">
        <v>191</v>
      </c>
      <c r="Y379" t="s">
        <v>192</v>
      </c>
      <c r="Z379" t="s">
        <v>193</v>
      </c>
      <c r="AA379" t="s">
        <v>193</v>
      </c>
      <c r="AB379" t="s">
        <v>19</v>
      </c>
      <c r="AE379">
        <v>0</v>
      </c>
      <c r="AF379">
        <v>0</v>
      </c>
    </row>
    <row r="380" spans="1:32" x14ac:dyDescent="0.2">
      <c r="A380" t="s">
        <v>708</v>
      </c>
      <c r="B380" s="107">
        <v>45260</v>
      </c>
      <c r="D380" s="107">
        <v>45260</v>
      </c>
      <c r="E380">
        <v>-3000</v>
      </c>
      <c r="G380" t="s">
        <v>43</v>
      </c>
      <c r="H380">
        <v>1</v>
      </c>
      <c r="I380">
        <v>-3000</v>
      </c>
      <c r="K380">
        <v>0</v>
      </c>
      <c r="N380" t="s">
        <v>199</v>
      </c>
      <c r="O380">
        <v>100</v>
      </c>
      <c r="P380" t="s">
        <v>160</v>
      </c>
      <c r="Q380" t="s">
        <v>199</v>
      </c>
      <c r="S380" t="s">
        <v>200</v>
      </c>
      <c r="W380" t="s">
        <v>201</v>
      </c>
      <c r="X380" t="s">
        <v>201</v>
      </c>
      <c r="Y380" t="s">
        <v>201</v>
      </c>
      <c r="Z380" t="s">
        <v>202</v>
      </c>
      <c r="AA380" t="s">
        <v>202</v>
      </c>
      <c r="AB380" t="s">
        <v>24</v>
      </c>
      <c r="AE380">
        <v>0</v>
      </c>
      <c r="AF380">
        <v>0</v>
      </c>
    </row>
    <row r="381" spans="1:32" x14ac:dyDescent="0.2">
      <c r="A381" t="s">
        <v>709</v>
      </c>
      <c r="B381" s="107">
        <v>45260</v>
      </c>
      <c r="D381" s="107">
        <v>45260</v>
      </c>
      <c r="E381">
        <v>-10000</v>
      </c>
      <c r="G381" t="s">
        <v>43</v>
      </c>
      <c r="H381">
        <v>1</v>
      </c>
      <c r="I381">
        <v>-10000</v>
      </c>
      <c r="K381">
        <v>0</v>
      </c>
      <c r="N381" t="s">
        <v>199</v>
      </c>
      <c r="O381">
        <v>100</v>
      </c>
      <c r="P381" t="s">
        <v>15</v>
      </c>
      <c r="Q381" t="s">
        <v>199</v>
      </c>
      <c r="S381" t="s">
        <v>204</v>
      </c>
      <c r="W381" t="s">
        <v>205</v>
      </c>
      <c r="X381" t="s">
        <v>205</v>
      </c>
      <c r="Y381" t="s">
        <v>205</v>
      </c>
      <c r="Z381" t="s">
        <v>202</v>
      </c>
      <c r="AA381" t="s">
        <v>202</v>
      </c>
      <c r="AB381" t="s">
        <v>15</v>
      </c>
      <c r="AE381">
        <v>0</v>
      </c>
      <c r="AF381">
        <v>0</v>
      </c>
    </row>
    <row r="382" spans="1:32" x14ac:dyDescent="0.2">
      <c r="A382" t="s">
        <v>710</v>
      </c>
      <c r="B382" s="107">
        <v>45260</v>
      </c>
      <c r="D382" s="107">
        <v>45260</v>
      </c>
      <c r="E382">
        <v>-2000</v>
      </c>
      <c r="G382" t="s">
        <v>43</v>
      </c>
      <c r="H382">
        <v>1</v>
      </c>
      <c r="I382">
        <v>-2000</v>
      </c>
      <c r="K382">
        <v>0</v>
      </c>
      <c r="N382" t="s">
        <v>199</v>
      </c>
      <c r="O382">
        <v>100</v>
      </c>
      <c r="P382" t="s">
        <v>160</v>
      </c>
      <c r="Q382" t="s">
        <v>199</v>
      </c>
      <c r="S382" t="s">
        <v>207</v>
      </c>
      <c r="W382" t="s">
        <v>208</v>
      </c>
      <c r="Y382" t="s">
        <v>208</v>
      </c>
      <c r="Z382" t="s">
        <v>202</v>
      </c>
      <c r="AA382" t="s">
        <v>202</v>
      </c>
      <c r="AB382" t="s">
        <v>18</v>
      </c>
      <c r="AE382">
        <v>0</v>
      </c>
      <c r="AF382">
        <v>0</v>
      </c>
    </row>
    <row r="383" spans="1:32" x14ac:dyDescent="0.2">
      <c r="A383" t="s">
        <v>711</v>
      </c>
      <c r="B383" s="107">
        <v>45260</v>
      </c>
      <c r="D383" s="107">
        <v>45260</v>
      </c>
      <c r="E383">
        <v>-10000</v>
      </c>
      <c r="G383" t="s">
        <v>43</v>
      </c>
      <c r="H383">
        <v>1</v>
      </c>
      <c r="I383">
        <v>-10000</v>
      </c>
      <c r="K383">
        <v>0</v>
      </c>
      <c r="N383" t="s">
        <v>199</v>
      </c>
      <c r="O383">
        <v>100</v>
      </c>
      <c r="P383" t="s">
        <v>23</v>
      </c>
      <c r="Q383" t="s">
        <v>199</v>
      </c>
      <c r="S383" t="s">
        <v>210</v>
      </c>
      <c r="W383" t="s">
        <v>211</v>
      </c>
      <c r="X383" t="s">
        <v>211</v>
      </c>
      <c r="Y383" t="s">
        <v>211</v>
      </c>
      <c r="Z383" t="s">
        <v>202</v>
      </c>
      <c r="AA383" t="s">
        <v>202</v>
      </c>
      <c r="AB383" t="s">
        <v>23</v>
      </c>
      <c r="AE383">
        <v>0</v>
      </c>
      <c r="AF383">
        <v>0</v>
      </c>
    </row>
    <row r="384" spans="1:32" x14ac:dyDescent="0.2">
      <c r="A384" t="s">
        <v>712</v>
      </c>
      <c r="B384" s="107">
        <v>45260</v>
      </c>
      <c r="D384" s="107">
        <v>45260</v>
      </c>
      <c r="E384">
        <v>-124</v>
      </c>
      <c r="G384" t="s">
        <v>43</v>
      </c>
      <c r="H384">
        <v>1</v>
      </c>
      <c r="I384">
        <v>-124</v>
      </c>
      <c r="K384">
        <v>0</v>
      </c>
      <c r="N384" t="s">
        <v>213</v>
      </c>
      <c r="O384">
        <v>100</v>
      </c>
      <c r="P384" t="s">
        <v>214</v>
      </c>
      <c r="Q384" t="s">
        <v>213</v>
      </c>
      <c r="S384" t="s">
        <v>215</v>
      </c>
      <c r="W384" t="s">
        <v>216</v>
      </c>
      <c r="X384" t="s">
        <v>30</v>
      </c>
      <c r="Y384" t="s">
        <v>182</v>
      </c>
      <c r="Z384" t="s">
        <v>182</v>
      </c>
      <c r="AA384" t="s">
        <v>182</v>
      </c>
      <c r="AB384" t="s">
        <v>30</v>
      </c>
      <c r="AE384">
        <v>0</v>
      </c>
      <c r="AF384">
        <v>0</v>
      </c>
    </row>
    <row r="385" spans="1:32" x14ac:dyDescent="0.2">
      <c r="A385" t="s">
        <v>713</v>
      </c>
      <c r="B385" s="107">
        <v>45260</v>
      </c>
      <c r="D385" s="107">
        <v>45260</v>
      </c>
      <c r="E385">
        <v>-500</v>
      </c>
      <c r="G385" t="s">
        <v>43</v>
      </c>
      <c r="H385">
        <v>1</v>
      </c>
      <c r="I385">
        <v>-500</v>
      </c>
      <c r="K385">
        <v>0</v>
      </c>
      <c r="N385" t="s">
        <v>218</v>
      </c>
      <c r="O385">
        <v>100</v>
      </c>
      <c r="P385" t="s">
        <v>219</v>
      </c>
      <c r="Q385" t="s">
        <v>218</v>
      </c>
      <c r="S385" t="s">
        <v>220</v>
      </c>
      <c r="W385" t="s">
        <v>220</v>
      </c>
      <c r="X385" t="s">
        <v>30</v>
      </c>
      <c r="Y385" t="s">
        <v>182</v>
      </c>
      <c r="Z385" t="s">
        <v>182</v>
      </c>
      <c r="AA385" t="s">
        <v>182</v>
      </c>
      <c r="AB385" t="s">
        <v>30</v>
      </c>
      <c r="AE385">
        <v>0</v>
      </c>
      <c r="AF385">
        <v>0</v>
      </c>
    </row>
    <row r="386" spans="1:32" x14ac:dyDescent="0.2">
      <c r="A386" t="s">
        <v>714</v>
      </c>
      <c r="B386" s="107">
        <v>45259</v>
      </c>
      <c r="D386" s="107">
        <v>45259</v>
      </c>
      <c r="E386">
        <v>-13000</v>
      </c>
      <c r="G386" t="s">
        <v>43</v>
      </c>
      <c r="H386">
        <v>1</v>
      </c>
      <c r="I386">
        <v>-13000</v>
      </c>
      <c r="K386">
        <v>0</v>
      </c>
      <c r="N386" t="s">
        <v>195</v>
      </c>
      <c r="O386">
        <v>100</v>
      </c>
      <c r="P386" t="s">
        <v>160</v>
      </c>
      <c r="Q386" t="s">
        <v>195</v>
      </c>
      <c r="S386" t="s">
        <v>196</v>
      </c>
      <c r="W386" t="s">
        <v>197</v>
      </c>
      <c r="X386" t="s">
        <v>191</v>
      </c>
      <c r="Y386" t="s">
        <v>192</v>
      </c>
      <c r="Z386" t="s">
        <v>193</v>
      </c>
      <c r="AA386" t="s">
        <v>193</v>
      </c>
      <c r="AB386" t="s">
        <v>19</v>
      </c>
      <c r="AE386">
        <v>0</v>
      </c>
      <c r="AF386">
        <v>0</v>
      </c>
    </row>
    <row r="387" spans="1:32" x14ac:dyDescent="0.2">
      <c r="A387" t="s">
        <v>715</v>
      </c>
      <c r="B387" s="107">
        <v>45258</v>
      </c>
      <c r="D387" s="107">
        <v>45258</v>
      </c>
      <c r="E387">
        <v>-611.38</v>
      </c>
      <c r="G387" t="s">
        <v>43</v>
      </c>
      <c r="H387">
        <v>1</v>
      </c>
      <c r="I387">
        <v>-611.38</v>
      </c>
      <c r="K387">
        <v>0</v>
      </c>
      <c r="N387" t="s">
        <v>222</v>
      </c>
      <c r="O387">
        <v>100</v>
      </c>
      <c r="P387" t="s">
        <v>15</v>
      </c>
      <c r="Q387" t="s">
        <v>222</v>
      </c>
      <c r="S387" t="s">
        <v>223</v>
      </c>
      <c r="W387" t="s">
        <v>223</v>
      </c>
      <c r="X387" t="s">
        <v>30</v>
      </c>
      <c r="Y387" t="s">
        <v>182</v>
      </c>
      <c r="Z387" t="s">
        <v>182</v>
      </c>
      <c r="AA387" t="s">
        <v>182</v>
      </c>
      <c r="AB387" t="s">
        <v>30</v>
      </c>
      <c r="AE387">
        <v>0</v>
      </c>
      <c r="AF387">
        <v>0</v>
      </c>
    </row>
    <row r="388" spans="1:32" x14ac:dyDescent="0.2">
      <c r="A388" t="s">
        <v>716</v>
      </c>
      <c r="B388" s="107">
        <v>45256</v>
      </c>
      <c r="D388" s="107">
        <v>45256</v>
      </c>
      <c r="E388">
        <v>-811.37</v>
      </c>
      <c r="G388" t="s">
        <v>43</v>
      </c>
      <c r="H388">
        <v>1</v>
      </c>
      <c r="I388">
        <v>-811.37</v>
      </c>
      <c r="K388">
        <v>0</v>
      </c>
      <c r="N388" t="s">
        <v>225</v>
      </c>
      <c r="O388">
        <v>100</v>
      </c>
      <c r="P388" t="s">
        <v>15</v>
      </c>
      <c r="Q388" t="s">
        <v>225</v>
      </c>
      <c r="S388" t="s">
        <v>226</v>
      </c>
      <c r="W388" t="s">
        <v>226</v>
      </c>
      <c r="X388" t="s">
        <v>30</v>
      </c>
      <c r="Y388" t="s">
        <v>182</v>
      </c>
      <c r="Z388" t="s">
        <v>182</v>
      </c>
      <c r="AA388" t="s">
        <v>182</v>
      </c>
      <c r="AB388" t="s">
        <v>30</v>
      </c>
      <c r="AE388">
        <v>0</v>
      </c>
      <c r="AF388">
        <v>0</v>
      </c>
    </row>
    <row r="389" spans="1:32" x14ac:dyDescent="0.2">
      <c r="A389" t="s">
        <v>717</v>
      </c>
      <c r="B389" s="107">
        <v>45252</v>
      </c>
      <c r="D389" s="107">
        <v>45252</v>
      </c>
      <c r="E389">
        <v>-184.27</v>
      </c>
      <c r="G389" t="s">
        <v>43</v>
      </c>
      <c r="H389">
        <v>1</v>
      </c>
      <c r="I389">
        <v>-184.27</v>
      </c>
      <c r="K389">
        <v>0</v>
      </c>
      <c r="N389" t="s">
        <v>228</v>
      </c>
      <c r="O389">
        <v>100</v>
      </c>
      <c r="P389" t="s">
        <v>15</v>
      </c>
      <c r="Q389" t="s">
        <v>228</v>
      </c>
      <c r="S389" t="s">
        <v>229</v>
      </c>
      <c r="W389" t="s">
        <v>229</v>
      </c>
      <c r="X389" t="s">
        <v>30</v>
      </c>
      <c r="Y389" t="s">
        <v>182</v>
      </c>
      <c r="Z389" t="s">
        <v>182</v>
      </c>
      <c r="AA389" t="s">
        <v>182</v>
      </c>
      <c r="AB389" t="s">
        <v>30</v>
      </c>
      <c r="AE389">
        <v>0</v>
      </c>
      <c r="AF389">
        <v>0</v>
      </c>
    </row>
    <row r="390" spans="1:32" x14ac:dyDescent="0.2">
      <c r="A390" t="s">
        <v>718</v>
      </c>
      <c r="B390" s="107">
        <v>45252</v>
      </c>
      <c r="D390" s="107">
        <v>45252</v>
      </c>
      <c r="E390">
        <v>-52.8</v>
      </c>
      <c r="G390" t="s">
        <v>43</v>
      </c>
      <c r="H390">
        <v>1</v>
      </c>
      <c r="I390">
        <v>-52.8</v>
      </c>
      <c r="K390">
        <v>0</v>
      </c>
      <c r="N390" t="s">
        <v>231</v>
      </c>
      <c r="O390">
        <v>100</v>
      </c>
      <c r="P390" t="s">
        <v>219</v>
      </c>
      <c r="Q390" t="s">
        <v>231</v>
      </c>
      <c r="S390" t="s">
        <v>232</v>
      </c>
      <c r="W390" t="s">
        <v>233</v>
      </c>
      <c r="X390" t="s">
        <v>30</v>
      </c>
      <c r="Y390" t="s">
        <v>182</v>
      </c>
      <c r="Z390" t="s">
        <v>182</v>
      </c>
      <c r="AA390" t="s">
        <v>182</v>
      </c>
      <c r="AB390" t="s">
        <v>30</v>
      </c>
      <c r="AE390">
        <v>0</v>
      </c>
      <c r="AF390">
        <v>0</v>
      </c>
    </row>
    <row r="391" spans="1:32" x14ac:dyDescent="0.2">
      <c r="A391" t="s">
        <v>719</v>
      </c>
      <c r="B391" s="107">
        <v>45252</v>
      </c>
      <c r="D391" s="107">
        <v>45252</v>
      </c>
      <c r="E391">
        <v>-1000</v>
      </c>
      <c r="G391" t="s">
        <v>43</v>
      </c>
      <c r="H391">
        <v>1</v>
      </c>
      <c r="I391">
        <v>-1000</v>
      </c>
      <c r="K391">
        <v>0</v>
      </c>
      <c r="N391" t="s">
        <v>235</v>
      </c>
      <c r="O391">
        <v>100</v>
      </c>
      <c r="P391" t="s">
        <v>236</v>
      </c>
      <c r="Q391" t="s">
        <v>235</v>
      </c>
      <c r="S391" t="s">
        <v>237</v>
      </c>
      <c r="W391" t="s">
        <v>237</v>
      </c>
      <c r="X391" t="s">
        <v>30</v>
      </c>
      <c r="Y391" t="s">
        <v>182</v>
      </c>
      <c r="Z391" t="s">
        <v>182</v>
      </c>
      <c r="AA391" t="s">
        <v>182</v>
      </c>
      <c r="AB391" t="s">
        <v>30</v>
      </c>
      <c r="AE391">
        <v>0</v>
      </c>
      <c r="AF391">
        <v>0</v>
      </c>
    </row>
    <row r="392" spans="1:32" x14ac:dyDescent="0.2">
      <c r="A392" t="s">
        <v>720</v>
      </c>
      <c r="B392" s="107">
        <v>45250</v>
      </c>
      <c r="D392" s="107">
        <v>45250</v>
      </c>
      <c r="E392">
        <v>-622.63</v>
      </c>
      <c r="G392" t="s">
        <v>43</v>
      </c>
      <c r="H392">
        <v>1</v>
      </c>
      <c r="I392">
        <v>-622.63</v>
      </c>
      <c r="K392">
        <v>0</v>
      </c>
      <c r="N392" t="s">
        <v>239</v>
      </c>
      <c r="O392">
        <v>100</v>
      </c>
      <c r="Q392" t="s">
        <v>239</v>
      </c>
      <c r="S392" t="s">
        <v>240</v>
      </c>
      <c r="W392" t="s">
        <v>240</v>
      </c>
      <c r="X392" t="s">
        <v>30</v>
      </c>
      <c r="Y392" t="s">
        <v>182</v>
      </c>
      <c r="Z392" t="s">
        <v>182</v>
      </c>
      <c r="AA392" t="s">
        <v>182</v>
      </c>
      <c r="AB392" t="s">
        <v>30</v>
      </c>
      <c r="AE392">
        <v>0</v>
      </c>
      <c r="AF392">
        <v>0</v>
      </c>
    </row>
    <row r="393" spans="1:32" x14ac:dyDescent="0.2">
      <c r="A393" t="s">
        <v>721</v>
      </c>
      <c r="B393" s="107">
        <v>45250</v>
      </c>
      <c r="D393" s="107">
        <v>45250</v>
      </c>
      <c r="E393">
        <v>-6980.61</v>
      </c>
      <c r="G393" t="s">
        <v>43</v>
      </c>
      <c r="H393">
        <v>1</v>
      </c>
      <c r="I393">
        <v>-6980.61</v>
      </c>
      <c r="K393">
        <v>0</v>
      </c>
      <c r="N393" t="s">
        <v>242</v>
      </c>
      <c r="O393">
        <v>100</v>
      </c>
      <c r="P393" t="s">
        <v>160</v>
      </c>
      <c r="Q393" t="s">
        <v>242</v>
      </c>
      <c r="S393" t="s">
        <v>243</v>
      </c>
      <c r="W393" t="s">
        <v>244</v>
      </c>
      <c r="X393" t="s">
        <v>245</v>
      </c>
      <c r="Y393" t="s">
        <v>246</v>
      </c>
      <c r="Z393" t="s">
        <v>246</v>
      </c>
      <c r="AA393" t="s">
        <v>246</v>
      </c>
      <c r="AB393" t="s">
        <v>27</v>
      </c>
      <c r="AE393">
        <v>0</v>
      </c>
      <c r="AF393">
        <v>0</v>
      </c>
    </row>
    <row r="394" spans="1:32" x14ac:dyDescent="0.2">
      <c r="A394" t="s">
        <v>722</v>
      </c>
      <c r="B394" s="107">
        <v>45250</v>
      </c>
      <c r="D394" s="107">
        <v>45250</v>
      </c>
      <c r="E394">
        <v>-553.51</v>
      </c>
      <c r="G394" t="s">
        <v>43</v>
      </c>
      <c r="H394">
        <v>1</v>
      </c>
      <c r="I394">
        <v>-553.51</v>
      </c>
      <c r="K394">
        <v>0</v>
      </c>
      <c r="N394" t="s">
        <v>242</v>
      </c>
      <c r="O394">
        <v>100</v>
      </c>
      <c r="P394" t="s">
        <v>160</v>
      </c>
      <c r="Q394" t="s">
        <v>242</v>
      </c>
      <c r="S394" t="s">
        <v>248</v>
      </c>
      <c r="W394" t="s">
        <v>168</v>
      </c>
      <c r="X394" t="s">
        <v>169</v>
      </c>
      <c r="Y394" t="s">
        <v>170</v>
      </c>
      <c r="Z394" t="s">
        <v>164</v>
      </c>
      <c r="AA394" t="s">
        <v>164</v>
      </c>
      <c r="AB394" t="s">
        <v>22</v>
      </c>
      <c r="AE394">
        <v>0</v>
      </c>
      <c r="AF394">
        <v>0</v>
      </c>
    </row>
    <row r="395" spans="1:32" x14ac:dyDescent="0.2">
      <c r="A395" t="s">
        <v>723</v>
      </c>
      <c r="B395" s="107">
        <v>45249</v>
      </c>
      <c r="D395" s="107">
        <v>45249</v>
      </c>
      <c r="E395">
        <v>-572.77</v>
      </c>
      <c r="G395" t="s">
        <v>43</v>
      </c>
      <c r="H395">
        <v>1</v>
      </c>
      <c r="I395">
        <v>-572.77</v>
      </c>
      <c r="K395">
        <v>0</v>
      </c>
      <c r="N395" t="s">
        <v>242</v>
      </c>
      <c r="O395">
        <v>100</v>
      </c>
      <c r="P395" t="s">
        <v>160</v>
      </c>
      <c r="Q395" t="s">
        <v>242</v>
      </c>
      <c r="S395" t="s">
        <v>250</v>
      </c>
      <c r="W395" t="s">
        <v>251</v>
      </c>
      <c r="X395" t="s">
        <v>245</v>
      </c>
      <c r="Y395" t="s">
        <v>246</v>
      </c>
      <c r="Z395" t="s">
        <v>246</v>
      </c>
      <c r="AA395" t="s">
        <v>246</v>
      </c>
      <c r="AB395" t="s">
        <v>27</v>
      </c>
      <c r="AE395">
        <v>0</v>
      </c>
      <c r="AF395">
        <v>0</v>
      </c>
    </row>
    <row r="396" spans="1:32" x14ac:dyDescent="0.2">
      <c r="A396" t="s">
        <v>724</v>
      </c>
      <c r="B396" s="107">
        <v>45249</v>
      </c>
      <c r="D396" s="107">
        <v>45249</v>
      </c>
      <c r="E396">
        <v>-2904.3</v>
      </c>
      <c r="G396" t="s">
        <v>43</v>
      </c>
      <c r="H396">
        <v>1</v>
      </c>
      <c r="I396">
        <v>-2904.3</v>
      </c>
      <c r="K396">
        <v>0</v>
      </c>
      <c r="N396" t="s">
        <v>242</v>
      </c>
      <c r="O396">
        <v>100</v>
      </c>
      <c r="P396" t="s">
        <v>160</v>
      </c>
      <c r="Q396" t="s">
        <v>242</v>
      </c>
      <c r="S396" t="s">
        <v>253</v>
      </c>
      <c r="W396" t="s">
        <v>254</v>
      </c>
      <c r="X396" t="s">
        <v>245</v>
      </c>
      <c r="Y396" t="s">
        <v>246</v>
      </c>
      <c r="Z396" t="s">
        <v>246</v>
      </c>
      <c r="AA396" t="s">
        <v>246</v>
      </c>
      <c r="AB396" t="s">
        <v>27</v>
      </c>
      <c r="AE396">
        <v>0</v>
      </c>
      <c r="AF396">
        <v>0</v>
      </c>
    </row>
    <row r="397" spans="1:32" x14ac:dyDescent="0.2">
      <c r="A397" t="s">
        <v>725</v>
      </c>
      <c r="B397" s="107">
        <v>45247</v>
      </c>
      <c r="D397" s="107">
        <v>45247</v>
      </c>
      <c r="E397">
        <v>-36</v>
      </c>
      <c r="G397" t="s">
        <v>43</v>
      </c>
      <c r="H397">
        <v>1</v>
      </c>
      <c r="I397">
        <v>-36</v>
      </c>
      <c r="K397">
        <v>0</v>
      </c>
      <c r="N397" t="s">
        <v>259</v>
      </c>
      <c r="O397">
        <v>100</v>
      </c>
      <c r="P397" t="s">
        <v>236</v>
      </c>
      <c r="Q397" t="s">
        <v>259</v>
      </c>
      <c r="S397" t="s">
        <v>260</v>
      </c>
      <c r="W397" t="s">
        <v>261</v>
      </c>
      <c r="X397" t="s">
        <v>30</v>
      </c>
      <c r="Y397" t="s">
        <v>182</v>
      </c>
      <c r="Z397" t="s">
        <v>182</v>
      </c>
      <c r="AA397" t="s">
        <v>182</v>
      </c>
      <c r="AB397" t="s">
        <v>30</v>
      </c>
      <c r="AE397">
        <v>0</v>
      </c>
      <c r="AF397">
        <v>0</v>
      </c>
    </row>
    <row r="398" spans="1:32" x14ac:dyDescent="0.2">
      <c r="A398" t="s">
        <v>726</v>
      </c>
      <c r="B398" s="107">
        <v>45247</v>
      </c>
      <c r="D398" s="107">
        <v>45247</v>
      </c>
      <c r="E398">
        <v>-259</v>
      </c>
      <c r="G398" t="s">
        <v>43</v>
      </c>
      <c r="H398">
        <v>1</v>
      </c>
      <c r="I398">
        <v>-259</v>
      </c>
      <c r="K398">
        <v>0</v>
      </c>
      <c r="N398" t="s">
        <v>263</v>
      </c>
      <c r="O398">
        <v>100</v>
      </c>
      <c r="P398" t="s">
        <v>15</v>
      </c>
      <c r="Q398" t="s">
        <v>263</v>
      </c>
      <c r="S398" t="s">
        <v>264</v>
      </c>
      <c r="W398" t="s">
        <v>265</v>
      </c>
      <c r="X398" t="s">
        <v>30</v>
      </c>
      <c r="Y398" t="s">
        <v>182</v>
      </c>
      <c r="Z398" t="s">
        <v>182</v>
      </c>
      <c r="AA398" t="s">
        <v>182</v>
      </c>
      <c r="AB398" t="s">
        <v>30</v>
      </c>
      <c r="AE398">
        <v>0</v>
      </c>
      <c r="AF398">
        <v>0</v>
      </c>
    </row>
    <row r="399" spans="1:32" x14ac:dyDescent="0.2">
      <c r="A399" t="s">
        <v>727</v>
      </c>
      <c r="B399" s="107">
        <v>45246</v>
      </c>
      <c r="D399" s="107">
        <v>45246</v>
      </c>
      <c r="E399">
        <v>-750</v>
      </c>
      <c r="G399" t="s">
        <v>43</v>
      </c>
      <c r="H399">
        <v>1</v>
      </c>
      <c r="I399">
        <v>-750</v>
      </c>
      <c r="K399">
        <v>0</v>
      </c>
      <c r="N399" t="s">
        <v>267</v>
      </c>
      <c r="O399">
        <v>100</v>
      </c>
      <c r="P399" t="s">
        <v>268</v>
      </c>
      <c r="Q399" t="s">
        <v>267</v>
      </c>
      <c r="S399" t="s">
        <v>269</v>
      </c>
      <c r="V399" t="s">
        <v>174</v>
      </c>
      <c r="W399" t="s">
        <v>270</v>
      </c>
      <c r="X399" t="s">
        <v>115</v>
      </c>
      <c r="Y399" t="s">
        <v>175</v>
      </c>
      <c r="Z399" t="s">
        <v>176</v>
      </c>
      <c r="AA399" t="s">
        <v>176</v>
      </c>
      <c r="AB399" t="s">
        <v>25</v>
      </c>
      <c r="AE399">
        <v>0</v>
      </c>
      <c r="AF399">
        <v>0</v>
      </c>
    </row>
    <row r="400" spans="1:32" x14ac:dyDescent="0.2">
      <c r="A400" t="s">
        <v>728</v>
      </c>
      <c r="B400" s="107">
        <v>45245</v>
      </c>
      <c r="D400" s="107">
        <v>45245</v>
      </c>
      <c r="E400">
        <v>-450</v>
      </c>
      <c r="G400" t="s">
        <v>43</v>
      </c>
      <c r="H400">
        <v>1</v>
      </c>
      <c r="I400">
        <v>-450</v>
      </c>
      <c r="K400">
        <v>0</v>
      </c>
      <c r="N400" t="s">
        <v>272</v>
      </c>
      <c r="O400">
        <v>100</v>
      </c>
      <c r="P400" t="s">
        <v>268</v>
      </c>
      <c r="Q400" t="s">
        <v>272</v>
      </c>
      <c r="S400" t="s">
        <v>273</v>
      </c>
      <c r="W400" t="s">
        <v>274</v>
      </c>
      <c r="X400" t="s">
        <v>30</v>
      </c>
      <c r="Y400" t="s">
        <v>182</v>
      </c>
      <c r="Z400" t="s">
        <v>182</v>
      </c>
      <c r="AA400" t="s">
        <v>182</v>
      </c>
      <c r="AB400" t="s">
        <v>30</v>
      </c>
      <c r="AE400">
        <v>0</v>
      </c>
      <c r="AF400">
        <v>0</v>
      </c>
    </row>
    <row r="401" spans="1:32" x14ac:dyDescent="0.2">
      <c r="A401" t="s">
        <v>729</v>
      </c>
      <c r="B401" s="107">
        <v>45245</v>
      </c>
      <c r="D401" s="107">
        <v>45245</v>
      </c>
      <c r="E401">
        <v>-75</v>
      </c>
      <c r="G401" t="s">
        <v>43</v>
      </c>
      <c r="H401">
        <v>1</v>
      </c>
      <c r="I401">
        <v>-75</v>
      </c>
      <c r="K401">
        <v>0</v>
      </c>
      <c r="N401" t="s">
        <v>276</v>
      </c>
      <c r="O401">
        <v>100</v>
      </c>
      <c r="P401" t="s">
        <v>236</v>
      </c>
      <c r="Q401" t="s">
        <v>276</v>
      </c>
      <c r="S401" t="s">
        <v>277</v>
      </c>
      <c r="W401" t="s">
        <v>277</v>
      </c>
      <c r="X401" t="s">
        <v>30</v>
      </c>
      <c r="Y401" t="s">
        <v>182</v>
      </c>
      <c r="Z401" t="s">
        <v>182</v>
      </c>
      <c r="AA401" t="s">
        <v>182</v>
      </c>
      <c r="AB401" t="s">
        <v>30</v>
      </c>
      <c r="AE401">
        <v>0</v>
      </c>
      <c r="AF401">
        <v>0</v>
      </c>
    </row>
    <row r="402" spans="1:32" x14ac:dyDescent="0.2">
      <c r="A402" t="s">
        <v>730</v>
      </c>
      <c r="B402" s="107">
        <v>45244</v>
      </c>
      <c r="D402" s="107">
        <v>45244</v>
      </c>
      <c r="E402">
        <v>-700</v>
      </c>
      <c r="G402" t="s">
        <v>43</v>
      </c>
      <c r="H402">
        <v>1</v>
      </c>
      <c r="I402">
        <v>-700</v>
      </c>
      <c r="K402">
        <v>0</v>
      </c>
      <c r="N402" t="s">
        <v>279</v>
      </c>
      <c r="O402">
        <v>100</v>
      </c>
      <c r="P402" t="s">
        <v>268</v>
      </c>
      <c r="Q402" t="s">
        <v>279</v>
      </c>
      <c r="S402" t="s">
        <v>280</v>
      </c>
      <c r="W402" t="s">
        <v>280</v>
      </c>
      <c r="X402" t="s">
        <v>30</v>
      </c>
      <c r="Y402" t="s">
        <v>182</v>
      </c>
      <c r="Z402" t="s">
        <v>182</v>
      </c>
      <c r="AA402" t="s">
        <v>182</v>
      </c>
      <c r="AB402" t="s">
        <v>30</v>
      </c>
      <c r="AE402">
        <v>0</v>
      </c>
      <c r="AF402">
        <v>0</v>
      </c>
    </row>
    <row r="403" spans="1:32" x14ac:dyDescent="0.2">
      <c r="A403" t="s">
        <v>731</v>
      </c>
      <c r="B403" s="107">
        <v>45243</v>
      </c>
      <c r="D403" s="107">
        <v>45243</v>
      </c>
      <c r="E403">
        <v>-335.61</v>
      </c>
      <c r="G403" t="s">
        <v>43</v>
      </c>
      <c r="H403">
        <v>1</v>
      </c>
      <c r="I403">
        <v>-335.61</v>
      </c>
      <c r="K403">
        <v>0</v>
      </c>
      <c r="N403" t="s">
        <v>282</v>
      </c>
      <c r="O403">
        <v>100</v>
      </c>
      <c r="P403" t="s">
        <v>160</v>
      </c>
      <c r="Q403" t="s">
        <v>282</v>
      </c>
      <c r="S403" t="s">
        <v>283</v>
      </c>
      <c r="W403" t="s">
        <v>284</v>
      </c>
      <c r="X403" t="s">
        <v>191</v>
      </c>
      <c r="Y403" t="s">
        <v>192</v>
      </c>
      <c r="Z403" t="s">
        <v>193</v>
      </c>
      <c r="AA403" t="s">
        <v>193</v>
      </c>
      <c r="AB403" t="s">
        <v>19</v>
      </c>
      <c r="AE403">
        <v>0</v>
      </c>
      <c r="AF403">
        <v>0</v>
      </c>
    </row>
    <row r="404" spans="1:32" x14ac:dyDescent="0.2">
      <c r="A404" t="s">
        <v>732</v>
      </c>
      <c r="B404" s="107">
        <v>45243</v>
      </c>
      <c r="D404" s="107">
        <v>45243</v>
      </c>
      <c r="E404">
        <v>-13.82</v>
      </c>
      <c r="G404" t="s">
        <v>43</v>
      </c>
      <c r="H404">
        <v>1</v>
      </c>
      <c r="I404">
        <v>-13.82</v>
      </c>
      <c r="K404">
        <v>0</v>
      </c>
      <c r="N404" t="s">
        <v>286</v>
      </c>
      <c r="O404">
        <v>100</v>
      </c>
      <c r="Q404" t="s">
        <v>286</v>
      </c>
      <c r="S404" t="s">
        <v>733</v>
      </c>
      <c r="W404" t="s">
        <v>288</v>
      </c>
      <c r="X404" t="s">
        <v>30</v>
      </c>
      <c r="Y404" t="s">
        <v>182</v>
      </c>
      <c r="Z404" t="s">
        <v>182</v>
      </c>
      <c r="AA404" t="s">
        <v>182</v>
      </c>
      <c r="AB404" t="s">
        <v>30</v>
      </c>
      <c r="AE404">
        <v>0</v>
      </c>
      <c r="AF404">
        <v>0</v>
      </c>
    </row>
    <row r="405" spans="1:32" x14ac:dyDescent="0.2">
      <c r="A405" t="s">
        <v>734</v>
      </c>
      <c r="B405" s="107">
        <v>45243</v>
      </c>
      <c r="D405" s="107">
        <v>45243</v>
      </c>
      <c r="E405">
        <v>-3000</v>
      </c>
      <c r="G405" t="s">
        <v>43</v>
      </c>
      <c r="H405">
        <v>1</v>
      </c>
      <c r="I405">
        <v>-3000</v>
      </c>
      <c r="K405">
        <v>0</v>
      </c>
      <c r="N405" t="s">
        <v>199</v>
      </c>
      <c r="O405">
        <v>100</v>
      </c>
      <c r="P405" t="s">
        <v>15</v>
      </c>
      <c r="Q405" t="s">
        <v>199</v>
      </c>
      <c r="S405" t="s">
        <v>735</v>
      </c>
      <c r="W405" t="s">
        <v>291</v>
      </c>
      <c r="X405" t="s">
        <v>245</v>
      </c>
      <c r="Y405" t="s">
        <v>246</v>
      </c>
      <c r="Z405" t="s">
        <v>246</v>
      </c>
      <c r="AA405" t="s">
        <v>246</v>
      </c>
      <c r="AB405" t="s">
        <v>26</v>
      </c>
      <c r="AE405">
        <v>0</v>
      </c>
      <c r="AF405">
        <v>0</v>
      </c>
    </row>
    <row r="406" spans="1:32" x14ac:dyDescent="0.2">
      <c r="A406" t="s">
        <v>736</v>
      </c>
      <c r="B406" s="107">
        <v>45243</v>
      </c>
      <c r="D406" s="107">
        <v>45243</v>
      </c>
      <c r="E406">
        <v>-550</v>
      </c>
      <c r="G406" t="s">
        <v>43</v>
      </c>
      <c r="H406">
        <v>1</v>
      </c>
      <c r="I406">
        <v>-550</v>
      </c>
      <c r="K406">
        <v>0</v>
      </c>
      <c r="N406" t="s">
        <v>293</v>
      </c>
      <c r="O406">
        <v>100</v>
      </c>
      <c r="P406" t="s">
        <v>236</v>
      </c>
      <c r="Q406" t="s">
        <v>293</v>
      </c>
      <c r="S406" t="s">
        <v>294</v>
      </c>
      <c r="W406" t="s">
        <v>294</v>
      </c>
      <c r="X406" t="s">
        <v>295</v>
      </c>
      <c r="Y406" t="s">
        <v>182</v>
      </c>
      <c r="Z406" t="s">
        <v>182</v>
      </c>
      <c r="AA406" t="s">
        <v>182</v>
      </c>
      <c r="AB406" t="s">
        <v>30</v>
      </c>
      <c r="AE406">
        <v>0</v>
      </c>
      <c r="AF406">
        <v>0</v>
      </c>
    </row>
    <row r="407" spans="1:32" x14ac:dyDescent="0.2">
      <c r="A407" t="s">
        <v>737</v>
      </c>
      <c r="B407" s="107">
        <v>45242</v>
      </c>
      <c r="D407" s="107">
        <v>45242</v>
      </c>
      <c r="E407">
        <v>-250</v>
      </c>
      <c r="G407" t="s">
        <v>43</v>
      </c>
      <c r="H407">
        <v>1</v>
      </c>
      <c r="I407">
        <v>-250</v>
      </c>
      <c r="K407">
        <v>0</v>
      </c>
      <c r="N407" t="s">
        <v>272</v>
      </c>
      <c r="O407">
        <v>100</v>
      </c>
      <c r="P407" t="s">
        <v>268</v>
      </c>
      <c r="Q407" t="s">
        <v>272</v>
      </c>
      <c r="S407" t="s">
        <v>274</v>
      </c>
      <c r="W407" t="s">
        <v>274</v>
      </c>
      <c r="X407" t="s">
        <v>30</v>
      </c>
      <c r="Y407" t="s">
        <v>182</v>
      </c>
      <c r="Z407" t="s">
        <v>182</v>
      </c>
      <c r="AA407" t="s">
        <v>182</v>
      </c>
      <c r="AB407" t="s">
        <v>30</v>
      </c>
      <c r="AE407">
        <v>0</v>
      </c>
      <c r="AF407">
        <v>0</v>
      </c>
    </row>
    <row r="408" spans="1:32" x14ac:dyDescent="0.2">
      <c r="A408" t="s">
        <v>738</v>
      </c>
      <c r="B408" s="107">
        <v>45242</v>
      </c>
      <c r="D408" s="107">
        <v>45242</v>
      </c>
      <c r="E408">
        <v>-379.63</v>
      </c>
      <c r="G408" t="s">
        <v>43</v>
      </c>
      <c r="H408">
        <v>1</v>
      </c>
      <c r="I408">
        <v>-379.63</v>
      </c>
      <c r="K408">
        <v>0</v>
      </c>
      <c r="N408" t="s">
        <v>298</v>
      </c>
      <c r="O408">
        <v>100</v>
      </c>
      <c r="P408" t="s">
        <v>15</v>
      </c>
      <c r="Q408" t="s">
        <v>298</v>
      </c>
      <c r="S408" t="s">
        <v>299</v>
      </c>
      <c r="W408" t="s">
        <v>299</v>
      </c>
      <c r="X408" t="s">
        <v>30</v>
      </c>
      <c r="Y408" t="s">
        <v>182</v>
      </c>
      <c r="Z408" t="s">
        <v>182</v>
      </c>
      <c r="AA408" t="s">
        <v>182</v>
      </c>
      <c r="AB408" t="s">
        <v>30</v>
      </c>
      <c r="AE408">
        <v>0</v>
      </c>
      <c r="AF408">
        <v>0</v>
      </c>
    </row>
    <row r="409" spans="1:32" x14ac:dyDescent="0.2">
      <c r="A409" t="s">
        <v>739</v>
      </c>
      <c r="B409" s="107">
        <v>45241</v>
      </c>
      <c r="D409" s="107">
        <v>45241</v>
      </c>
      <c r="E409">
        <v>-700</v>
      </c>
      <c r="G409" t="s">
        <v>43</v>
      </c>
      <c r="H409">
        <v>1</v>
      </c>
      <c r="I409">
        <v>-700</v>
      </c>
      <c r="K409">
        <v>0</v>
      </c>
      <c r="N409" t="s">
        <v>301</v>
      </c>
      <c r="O409">
        <v>100</v>
      </c>
      <c r="P409" t="s">
        <v>160</v>
      </c>
      <c r="Q409" t="s">
        <v>301</v>
      </c>
      <c r="S409" t="s">
        <v>302</v>
      </c>
      <c r="W409" t="s">
        <v>190</v>
      </c>
      <c r="X409" t="s">
        <v>191</v>
      </c>
      <c r="Y409" t="s">
        <v>192</v>
      </c>
      <c r="Z409" t="s">
        <v>193</v>
      </c>
      <c r="AA409" t="s">
        <v>193</v>
      </c>
      <c r="AB409" t="s">
        <v>19</v>
      </c>
      <c r="AE409">
        <v>0</v>
      </c>
      <c r="AF409">
        <v>0</v>
      </c>
    </row>
    <row r="410" spans="1:32" x14ac:dyDescent="0.2">
      <c r="A410" t="s">
        <v>740</v>
      </c>
      <c r="B410" s="107">
        <v>45238</v>
      </c>
      <c r="D410" s="107">
        <v>45238</v>
      </c>
      <c r="E410">
        <v>-850</v>
      </c>
      <c r="G410" t="s">
        <v>43</v>
      </c>
      <c r="H410">
        <v>1</v>
      </c>
      <c r="I410">
        <v>-850</v>
      </c>
      <c r="K410">
        <v>0</v>
      </c>
      <c r="N410" t="s">
        <v>304</v>
      </c>
      <c r="O410">
        <v>100</v>
      </c>
      <c r="P410" t="s">
        <v>268</v>
      </c>
      <c r="Q410" t="s">
        <v>304</v>
      </c>
      <c r="S410" t="s">
        <v>305</v>
      </c>
      <c r="W410" t="s">
        <v>305</v>
      </c>
      <c r="X410" t="s">
        <v>30</v>
      </c>
      <c r="Y410" t="s">
        <v>182</v>
      </c>
      <c r="Z410" t="s">
        <v>182</v>
      </c>
      <c r="AA410" t="s">
        <v>182</v>
      </c>
      <c r="AB410" t="s">
        <v>30</v>
      </c>
      <c r="AE410">
        <v>0</v>
      </c>
      <c r="AF410">
        <v>0</v>
      </c>
    </row>
    <row r="411" spans="1:32" x14ac:dyDescent="0.2">
      <c r="A411" t="s">
        <v>741</v>
      </c>
      <c r="B411" s="107">
        <v>45238</v>
      </c>
      <c r="D411" s="107">
        <v>45238</v>
      </c>
      <c r="E411">
        <v>-404.99</v>
      </c>
      <c r="G411" t="s">
        <v>43</v>
      </c>
      <c r="H411">
        <v>1</v>
      </c>
      <c r="I411">
        <v>-404.99</v>
      </c>
      <c r="K411">
        <v>0</v>
      </c>
      <c r="N411" t="s">
        <v>307</v>
      </c>
      <c r="O411">
        <v>100</v>
      </c>
      <c r="P411" t="s">
        <v>160</v>
      </c>
      <c r="Q411" t="s">
        <v>307</v>
      </c>
      <c r="S411" t="s">
        <v>308</v>
      </c>
      <c r="W411" t="s">
        <v>309</v>
      </c>
      <c r="X411" t="s">
        <v>191</v>
      </c>
      <c r="Y411" t="s">
        <v>192</v>
      </c>
      <c r="Z411" t="s">
        <v>193</v>
      </c>
      <c r="AA411" t="s">
        <v>193</v>
      </c>
      <c r="AB411" t="s">
        <v>19</v>
      </c>
      <c r="AE411">
        <v>0</v>
      </c>
      <c r="AF411">
        <v>0</v>
      </c>
    </row>
    <row r="412" spans="1:32" x14ac:dyDescent="0.2">
      <c r="A412" t="s">
        <v>742</v>
      </c>
      <c r="B412" s="107">
        <v>45236</v>
      </c>
      <c r="D412" s="107">
        <v>45236</v>
      </c>
      <c r="E412">
        <v>-85</v>
      </c>
      <c r="G412" t="s">
        <v>43</v>
      </c>
      <c r="H412">
        <v>1</v>
      </c>
      <c r="I412">
        <v>-85</v>
      </c>
      <c r="K412">
        <v>0</v>
      </c>
      <c r="N412" t="s">
        <v>311</v>
      </c>
      <c r="O412">
        <v>100</v>
      </c>
      <c r="P412" t="s">
        <v>15</v>
      </c>
      <c r="Q412" t="s">
        <v>311</v>
      </c>
      <c r="S412" t="s">
        <v>312</v>
      </c>
      <c r="W412" t="s">
        <v>312</v>
      </c>
      <c r="X412" t="s">
        <v>30</v>
      </c>
      <c r="Y412" t="s">
        <v>182</v>
      </c>
      <c r="Z412" t="s">
        <v>182</v>
      </c>
      <c r="AA412" t="s">
        <v>182</v>
      </c>
      <c r="AB412" t="s">
        <v>30</v>
      </c>
      <c r="AE412">
        <v>0</v>
      </c>
      <c r="AF412">
        <v>0</v>
      </c>
    </row>
    <row r="413" spans="1:32" x14ac:dyDescent="0.2">
      <c r="A413" t="s">
        <v>743</v>
      </c>
      <c r="B413" s="107">
        <v>45235</v>
      </c>
      <c r="D413" s="107">
        <v>45235</v>
      </c>
      <c r="E413">
        <v>-6671.35</v>
      </c>
      <c r="G413" t="s">
        <v>43</v>
      </c>
      <c r="H413">
        <v>1</v>
      </c>
      <c r="I413">
        <v>-6671.35</v>
      </c>
      <c r="K413">
        <v>0</v>
      </c>
      <c r="N413" t="s">
        <v>314</v>
      </c>
      <c r="O413">
        <v>100</v>
      </c>
      <c r="P413" t="s">
        <v>236</v>
      </c>
      <c r="Q413" t="s">
        <v>314</v>
      </c>
      <c r="S413" t="s">
        <v>315</v>
      </c>
      <c r="W413" t="s">
        <v>315</v>
      </c>
      <c r="X413" t="s">
        <v>30</v>
      </c>
      <c r="Y413" t="s">
        <v>182</v>
      </c>
      <c r="Z413" t="s">
        <v>182</v>
      </c>
      <c r="AA413" t="s">
        <v>182</v>
      </c>
      <c r="AB413" t="s">
        <v>30</v>
      </c>
      <c r="AE413">
        <v>0</v>
      </c>
      <c r="AF413">
        <v>0</v>
      </c>
    </row>
    <row r="414" spans="1:32" x14ac:dyDescent="0.2">
      <c r="A414" t="s">
        <v>744</v>
      </c>
      <c r="B414" s="107">
        <v>45235</v>
      </c>
      <c r="D414" s="107">
        <v>45235</v>
      </c>
      <c r="E414">
        <v>-110</v>
      </c>
      <c r="G414" t="s">
        <v>43</v>
      </c>
      <c r="H414">
        <v>1</v>
      </c>
      <c r="I414">
        <v>-110</v>
      </c>
      <c r="K414">
        <v>0</v>
      </c>
      <c r="N414" t="s">
        <v>317</v>
      </c>
      <c r="O414">
        <v>100</v>
      </c>
      <c r="P414" t="s">
        <v>236</v>
      </c>
      <c r="Q414" t="s">
        <v>317</v>
      </c>
      <c r="S414" t="s">
        <v>318</v>
      </c>
      <c r="W414" t="s">
        <v>318</v>
      </c>
      <c r="X414" t="s">
        <v>30</v>
      </c>
      <c r="Y414" t="s">
        <v>182</v>
      </c>
      <c r="Z414" t="s">
        <v>182</v>
      </c>
      <c r="AA414" t="s">
        <v>182</v>
      </c>
      <c r="AB414" t="s">
        <v>30</v>
      </c>
      <c r="AE414">
        <v>0</v>
      </c>
      <c r="AF414">
        <v>0</v>
      </c>
    </row>
    <row r="415" spans="1:32" x14ac:dyDescent="0.2">
      <c r="A415" t="s">
        <v>745</v>
      </c>
      <c r="B415" s="107">
        <v>45234</v>
      </c>
      <c r="D415" s="107">
        <v>45234</v>
      </c>
      <c r="E415">
        <v>-52.8</v>
      </c>
      <c r="G415" t="s">
        <v>43</v>
      </c>
      <c r="H415">
        <v>1</v>
      </c>
      <c r="I415">
        <v>-52.8</v>
      </c>
      <c r="K415">
        <v>0</v>
      </c>
      <c r="N415" t="s">
        <v>231</v>
      </c>
      <c r="O415">
        <v>100</v>
      </c>
      <c r="P415" t="s">
        <v>219</v>
      </c>
      <c r="Q415" t="s">
        <v>231</v>
      </c>
      <c r="S415" t="s">
        <v>320</v>
      </c>
      <c r="W415" t="s">
        <v>233</v>
      </c>
      <c r="X415" t="s">
        <v>30</v>
      </c>
      <c r="Y415" t="s">
        <v>182</v>
      </c>
      <c r="Z415" t="s">
        <v>182</v>
      </c>
      <c r="AA415" t="s">
        <v>182</v>
      </c>
      <c r="AB415" t="s">
        <v>30</v>
      </c>
      <c r="AE415">
        <v>0</v>
      </c>
      <c r="AF415">
        <v>0</v>
      </c>
    </row>
    <row r="416" spans="1:32" x14ac:dyDescent="0.2">
      <c r="A416" t="s">
        <v>746</v>
      </c>
      <c r="B416" s="107">
        <v>45234</v>
      </c>
      <c r="D416" s="107">
        <v>45234</v>
      </c>
      <c r="E416">
        <v>-6500</v>
      </c>
      <c r="G416" t="s">
        <v>43</v>
      </c>
      <c r="H416">
        <v>1</v>
      </c>
      <c r="I416">
        <v>-6500</v>
      </c>
      <c r="K416">
        <v>0</v>
      </c>
      <c r="N416" t="s">
        <v>322</v>
      </c>
      <c r="O416">
        <v>100</v>
      </c>
      <c r="P416" t="s">
        <v>236</v>
      </c>
      <c r="Q416" t="s">
        <v>322</v>
      </c>
      <c r="S416" t="s">
        <v>323</v>
      </c>
      <c r="W416" t="s">
        <v>323</v>
      </c>
      <c r="X416" t="s">
        <v>324</v>
      </c>
      <c r="Y416" t="s">
        <v>325</v>
      </c>
      <c r="Z416" t="s">
        <v>325</v>
      </c>
      <c r="AA416" t="s">
        <v>325</v>
      </c>
      <c r="AB416" t="s">
        <v>27</v>
      </c>
      <c r="AE416">
        <v>0</v>
      </c>
      <c r="AF416">
        <v>0</v>
      </c>
    </row>
    <row r="417" spans="1:32" x14ac:dyDescent="0.2">
      <c r="A417" t="s">
        <v>747</v>
      </c>
      <c r="B417" s="107">
        <v>45234</v>
      </c>
      <c r="D417" s="107">
        <v>45234</v>
      </c>
      <c r="E417">
        <v>-10000</v>
      </c>
      <c r="G417" t="s">
        <v>43</v>
      </c>
      <c r="H417">
        <v>1</v>
      </c>
      <c r="I417">
        <v>-10000</v>
      </c>
      <c r="K417">
        <v>0</v>
      </c>
      <c r="N417" t="s">
        <v>327</v>
      </c>
      <c r="O417">
        <v>100</v>
      </c>
      <c r="P417" t="s">
        <v>236</v>
      </c>
      <c r="Q417" t="s">
        <v>327</v>
      </c>
      <c r="S417" t="s">
        <v>323</v>
      </c>
      <c r="W417" t="s">
        <v>323</v>
      </c>
      <c r="X417" t="s">
        <v>324</v>
      </c>
      <c r="Y417" t="s">
        <v>325</v>
      </c>
      <c r="Z417" t="s">
        <v>325</v>
      </c>
      <c r="AA417" t="s">
        <v>325</v>
      </c>
      <c r="AB417" t="s">
        <v>27</v>
      </c>
      <c r="AE417">
        <v>0</v>
      </c>
      <c r="AF417">
        <v>0</v>
      </c>
    </row>
    <row r="418" spans="1:32" x14ac:dyDescent="0.2">
      <c r="A418" t="s">
        <v>748</v>
      </c>
      <c r="B418" s="107">
        <v>45234</v>
      </c>
      <c r="D418" s="107">
        <v>45234</v>
      </c>
      <c r="E418">
        <v>-10000</v>
      </c>
      <c r="G418" t="s">
        <v>43</v>
      </c>
      <c r="H418">
        <v>1</v>
      </c>
      <c r="I418">
        <v>-10000</v>
      </c>
      <c r="K418">
        <v>0</v>
      </c>
      <c r="N418" t="s">
        <v>329</v>
      </c>
      <c r="O418">
        <v>100</v>
      </c>
      <c r="P418" t="s">
        <v>179</v>
      </c>
      <c r="Q418" t="s">
        <v>329</v>
      </c>
      <c r="S418" t="s">
        <v>323</v>
      </c>
      <c r="W418" t="s">
        <v>323</v>
      </c>
      <c r="X418" t="s">
        <v>324</v>
      </c>
      <c r="Y418" t="s">
        <v>325</v>
      </c>
      <c r="Z418" t="s">
        <v>325</v>
      </c>
      <c r="AA418" t="s">
        <v>325</v>
      </c>
      <c r="AB418" t="s">
        <v>27</v>
      </c>
      <c r="AE418">
        <v>0</v>
      </c>
      <c r="AF418">
        <v>0</v>
      </c>
    </row>
    <row r="419" spans="1:32" x14ac:dyDescent="0.2">
      <c r="A419" t="s">
        <v>749</v>
      </c>
      <c r="B419" s="107">
        <v>45234</v>
      </c>
      <c r="D419" s="107">
        <v>45234</v>
      </c>
      <c r="E419">
        <v>-3500</v>
      </c>
      <c r="G419" t="s">
        <v>43</v>
      </c>
      <c r="H419">
        <v>1</v>
      </c>
      <c r="I419">
        <v>-3500</v>
      </c>
      <c r="K419">
        <v>0</v>
      </c>
      <c r="N419" t="s">
        <v>331</v>
      </c>
      <c r="O419">
        <v>100</v>
      </c>
      <c r="P419" t="s">
        <v>219</v>
      </c>
      <c r="Q419" t="s">
        <v>331</v>
      </c>
      <c r="S419" t="s">
        <v>332</v>
      </c>
      <c r="W419" t="s">
        <v>333</v>
      </c>
      <c r="X419" t="s">
        <v>324</v>
      </c>
      <c r="Y419" t="s">
        <v>325</v>
      </c>
      <c r="Z419" t="s">
        <v>325</v>
      </c>
      <c r="AA419" t="s">
        <v>325</v>
      </c>
      <c r="AB419" t="s">
        <v>27</v>
      </c>
      <c r="AE419">
        <v>0</v>
      </c>
      <c r="AF419">
        <v>0</v>
      </c>
    </row>
    <row r="420" spans="1:32" x14ac:dyDescent="0.2">
      <c r="A420" t="s">
        <v>750</v>
      </c>
      <c r="B420" s="107">
        <v>45234</v>
      </c>
      <c r="D420" s="107">
        <v>45234</v>
      </c>
      <c r="E420">
        <v>-17500</v>
      </c>
      <c r="G420" t="s">
        <v>43</v>
      </c>
      <c r="H420">
        <v>1</v>
      </c>
      <c r="I420">
        <v>-17500</v>
      </c>
      <c r="K420">
        <v>0</v>
      </c>
      <c r="N420" t="s">
        <v>335</v>
      </c>
      <c r="O420">
        <v>100</v>
      </c>
      <c r="P420" t="s">
        <v>236</v>
      </c>
      <c r="Q420" t="s">
        <v>335</v>
      </c>
      <c r="S420" t="s">
        <v>323</v>
      </c>
      <c r="W420" t="s">
        <v>323</v>
      </c>
      <c r="X420" t="s">
        <v>324</v>
      </c>
      <c r="Y420" t="s">
        <v>325</v>
      </c>
      <c r="Z420" t="s">
        <v>325</v>
      </c>
      <c r="AA420" t="s">
        <v>325</v>
      </c>
      <c r="AB420" t="s">
        <v>27</v>
      </c>
      <c r="AE420">
        <v>0</v>
      </c>
      <c r="AF420">
        <v>0</v>
      </c>
    </row>
    <row r="421" spans="1:32" x14ac:dyDescent="0.2">
      <c r="A421" t="s">
        <v>751</v>
      </c>
      <c r="B421" s="107">
        <v>45234</v>
      </c>
      <c r="D421" s="107">
        <v>45234</v>
      </c>
      <c r="E421">
        <v>-13313.44</v>
      </c>
      <c r="G421" t="s">
        <v>43</v>
      </c>
      <c r="H421">
        <v>1</v>
      </c>
      <c r="I421">
        <v>-13313.44</v>
      </c>
      <c r="K421">
        <v>0</v>
      </c>
      <c r="N421" t="s">
        <v>337</v>
      </c>
      <c r="O421">
        <v>100</v>
      </c>
      <c r="P421" t="s">
        <v>15</v>
      </c>
      <c r="Q421" t="s">
        <v>337</v>
      </c>
      <c r="S421" t="s">
        <v>323</v>
      </c>
      <c r="W421" t="s">
        <v>323</v>
      </c>
      <c r="X421" t="s">
        <v>324</v>
      </c>
      <c r="Y421" t="s">
        <v>325</v>
      </c>
      <c r="Z421" t="s">
        <v>325</v>
      </c>
      <c r="AA421" t="s">
        <v>325</v>
      </c>
      <c r="AB421" t="s">
        <v>27</v>
      </c>
      <c r="AE421">
        <v>0</v>
      </c>
      <c r="AF421">
        <v>0</v>
      </c>
    </row>
    <row r="422" spans="1:32" x14ac:dyDescent="0.2">
      <c r="A422" t="s">
        <v>752</v>
      </c>
      <c r="B422" s="107">
        <v>45234</v>
      </c>
      <c r="D422" s="107">
        <v>45234</v>
      </c>
      <c r="E422">
        <v>-3000</v>
      </c>
      <c r="G422" t="s">
        <v>43</v>
      </c>
      <c r="H422">
        <v>1</v>
      </c>
      <c r="I422">
        <v>-3000</v>
      </c>
      <c r="K422">
        <v>0</v>
      </c>
      <c r="N422" t="s">
        <v>339</v>
      </c>
      <c r="O422">
        <v>100</v>
      </c>
      <c r="P422" t="s">
        <v>340</v>
      </c>
      <c r="Q422" t="s">
        <v>339</v>
      </c>
      <c r="S422" t="s">
        <v>323</v>
      </c>
      <c r="W422" t="s">
        <v>323</v>
      </c>
      <c r="X422" t="s">
        <v>324</v>
      </c>
      <c r="Y422" t="s">
        <v>325</v>
      </c>
      <c r="Z422" t="s">
        <v>325</v>
      </c>
      <c r="AA422" t="s">
        <v>325</v>
      </c>
      <c r="AB422" t="s">
        <v>27</v>
      </c>
      <c r="AE422">
        <v>0</v>
      </c>
      <c r="AF422">
        <v>0</v>
      </c>
    </row>
    <row r="423" spans="1:32" x14ac:dyDescent="0.2">
      <c r="A423" t="s">
        <v>753</v>
      </c>
      <c r="B423" s="107">
        <v>45234</v>
      </c>
      <c r="D423" s="107">
        <v>45234</v>
      </c>
      <c r="E423">
        <v>-13313.44</v>
      </c>
      <c r="G423" t="s">
        <v>43</v>
      </c>
      <c r="H423">
        <v>1</v>
      </c>
      <c r="I423">
        <v>-13313.44</v>
      </c>
      <c r="K423">
        <v>0</v>
      </c>
      <c r="N423" t="s">
        <v>342</v>
      </c>
      <c r="O423">
        <v>100</v>
      </c>
      <c r="P423" t="s">
        <v>15</v>
      </c>
      <c r="Q423" t="s">
        <v>342</v>
      </c>
      <c r="S423" t="s">
        <v>323</v>
      </c>
      <c r="W423" t="s">
        <v>323</v>
      </c>
      <c r="X423" t="s">
        <v>324</v>
      </c>
      <c r="Y423" t="s">
        <v>325</v>
      </c>
      <c r="Z423" t="s">
        <v>325</v>
      </c>
      <c r="AA423" t="s">
        <v>325</v>
      </c>
      <c r="AB423" t="s">
        <v>27</v>
      </c>
      <c r="AE423">
        <v>0</v>
      </c>
      <c r="AF423">
        <v>0</v>
      </c>
    </row>
    <row r="424" spans="1:32" x14ac:dyDescent="0.2">
      <c r="A424" t="s">
        <v>754</v>
      </c>
      <c r="B424" s="107">
        <v>45234</v>
      </c>
      <c r="D424" s="107">
        <v>45234</v>
      </c>
      <c r="E424">
        <v>-6000</v>
      </c>
      <c r="G424" t="s">
        <v>43</v>
      </c>
      <c r="H424">
        <v>1</v>
      </c>
      <c r="I424">
        <v>-6000</v>
      </c>
      <c r="K424">
        <v>0</v>
      </c>
      <c r="N424" t="s">
        <v>344</v>
      </c>
      <c r="O424">
        <v>100</v>
      </c>
      <c r="P424" t="s">
        <v>179</v>
      </c>
      <c r="Q424" t="s">
        <v>344</v>
      </c>
      <c r="S424" t="s">
        <v>323</v>
      </c>
      <c r="W424" t="s">
        <v>323</v>
      </c>
      <c r="X424" t="s">
        <v>324</v>
      </c>
      <c r="Y424" t="s">
        <v>325</v>
      </c>
      <c r="Z424" t="s">
        <v>325</v>
      </c>
      <c r="AA424" t="s">
        <v>325</v>
      </c>
      <c r="AB424" t="s">
        <v>27</v>
      </c>
      <c r="AE424">
        <v>0</v>
      </c>
      <c r="AF424">
        <v>0</v>
      </c>
    </row>
    <row r="425" spans="1:32" x14ac:dyDescent="0.2">
      <c r="A425" t="s">
        <v>755</v>
      </c>
      <c r="B425" s="107">
        <v>45234</v>
      </c>
      <c r="D425" s="107">
        <v>45234</v>
      </c>
      <c r="E425">
        <v>-4500</v>
      </c>
      <c r="G425" t="s">
        <v>43</v>
      </c>
      <c r="H425">
        <v>1</v>
      </c>
      <c r="I425">
        <v>-4500</v>
      </c>
      <c r="K425">
        <v>0</v>
      </c>
      <c r="N425" t="s">
        <v>346</v>
      </c>
      <c r="O425">
        <v>100</v>
      </c>
      <c r="P425" t="s">
        <v>236</v>
      </c>
      <c r="Q425" t="s">
        <v>346</v>
      </c>
      <c r="S425" t="s">
        <v>323</v>
      </c>
      <c r="W425" t="s">
        <v>323</v>
      </c>
      <c r="X425" t="s">
        <v>324</v>
      </c>
      <c r="Y425" t="s">
        <v>325</v>
      </c>
      <c r="Z425" t="s">
        <v>325</v>
      </c>
      <c r="AA425" t="s">
        <v>325</v>
      </c>
      <c r="AB425" t="s">
        <v>27</v>
      </c>
      <c r="AE425">
        <v>0</v>
      </c>
      <c r="AF425">
        <v>0</v>
      </c>
    </row>
    <row r="426" spans="1:32" x14ac:dyDescent="0.2">
      <c r="A426" t="s">
        <v>756</v>
      </c>
      <c r="B426" s="107">
        <v>45234</v>
      </c>
      <c r="D426" s="107">
        <v>45234</v>
      </c>
      <c r="E426">
        <v>-6000</v>
      </c>
      <c r="G426" t="s">
        <v>43</v>
      </c>
      <c r="H426">
        <v>1</v>
      </c>
      <c r="I426">
        <v>-6000</v>
      </c>
      <c r="K426">
        <v>0</v>
      </c>
      <c r="N426" t="s">
        <v>348</v>
      </c>
      <c r="O426">
        <v>100</v>
      </c>
      <c r="P426" t="s">
        <v>15</v>
      </c>
      <c r="Q426" t="s">
        <v>348</v>
      </c>
      <c r="S426" t="s">
        <v>323</v>
      </c>
      <c r="W426" t="s">
        <v>323</v>
      </c>
      <c r="X426" t="s">
        <v>324</v>
      </c>
      <c r="Y426" t="s">
        <v>325</v>
      </c>
      <c r="Z426" t="s">
        <v>325</v>
      </c>
      <c r="AA426" t="s">
        <v>325</v>
      </c>
      <c r="AB426" t="s">
        <v>27</v>
      </c>
      <c r="AE426">
        <v>0</v>
      </c>
      <c r="AF426">
        <v>0</v>
      </c>
    </row>
    <row r="427" spans="1:32" x14ac:dyDescent="0.2">
      <c r="A427" t="s">
        <v>757</v>
      </c>
      <c r="B427" s="107">
        <v>45234</v>
      </c>
      <c r="D427" s="107">
        <v>45234</v>
      </c>
      <c r="E427">
        <v>-13313.44</v>
      </c>
      <c r="G427" t="s">
        <v>43</v>
      </c>
      <c r="H427">
        <v>1</v>
      </c>
      <c r="I427">
        <v>-13313.44</v>
      </c>
      <c r="K427">
        <v>0</v>
      </c>
      <c r="N427" t="s">
        <v>350</v>
      </c>
      <c r="O427">
        <v>100</v>
      </c>
      <c r="P427" t="s">
        <v>219</v>
      </c>
      <c r="Q427" t="s">
        <v>350</v>
      </c>
      <c r="S427" t="s">
        <v>323</v>
      </c>
      <c r="W427" t="s">
        <v>323</v>
      </c>
      <c r="X427" t="s">
        <v>324</v>
      </c>
      <c r="Y427" t="s">
        <v>325</v>
      </c>
      <c r="Z427" t="s">
        <v>325</v>
      </c>
      <c r="AA427" t="s">
        <v>325</v>
      </c>
      <c r="AB427" t="s">
        <v>27</v>
      </c>
      <c r="AE427">
        <v>0</v>
      </c>
      <c r="AF427">
        <v>0</v>
      </c>
    </row>
    <row r="428" spans="1:32" x14ac:dyDescent="0.2">
      <c r="A428" t="s">
        <v>758</v>
      </c>
      <c r="B428" s="107">
        <v>45234</v>
      </c>
      <c r="D428" s="107">
        <v>45234</v>
      </c>
      <c r="E428">
        <v>-8500</v>
      </c>
      <c r="G428" t="s">
        <v>43</v>
      </c>
      <c r="H428">
        <v>1</v>
      </c>
      <c r="I428">
        <v>-8500</v>
      </c>
      <c r="K428">
        <v>0</v>
      </c>
      <c r="N428" t="s">
        <v>352</v>
      </c>
      <c r="O428">
        <v>100</v>
      </c>
      <c r="P428" t="s">
        <v>236</v>
      </c>
      <c r="Q428" t="s">
        <v>352</v>
      </c>
      <c r="S428" t="s">
        <v>323</v>
      </c>
      <c r="W428" t="s">
        <v>323</v>
      </c>
      <c r="X428" t="s">
        <v>324</v>
      </c>
      <c r="Y428" t="s">
        <v>325</v>
      </c>
      <c r="Z428" t="s">
        <v>325</v>
      </c>
      <c r="AA428" t="s">
        <v>325</v>
      </c>
      <c r="AB428" t="s">
        <v>27</v>
      </c>
      <c r="AE428">
        <v>0</v>
      </c>
      <c r="AF428">
        <v>0</v>
      </c>
    </row>
    <row r="429" spans="1:32" x14ac:dyDescent="0.2">
      <c r="A429" t="s">
        <v>759</v>
      </c>
      <c r="B429" s="107">
        <v>45234</v>
      </c>
      <c r="D429" s="107">
        <v>45234</v>
      </c>
      <c r="E429">
        <v>-10000</v>
      </c>
      <c r="G429" t="s">
        <v>43</v>
      </c>
      <c r="H429">
        <v>1</v>
      </c>
      <c r="I429">
        <v>-10000</v>
      </c>
      <c r="K429">
        <v>0</v>
      </c>
      <c r="N429" t="s">
        <v>354</v>
      </c>
      <c r="O429">
        <v>100</v>
      </c>
      <c r="P429" t="s">
        <v>214</v>
      </c>
      <c r="Q429" t="s">
        <v>354</v>
      </c>
      <c r="S429" t="s">
        <v>323</v>
      </c>
      <c r="W429" t="s">
        <v>323</v>
      </c>
      <c r="X429" t="s">
        <v>324</v>
      </c>
      <c r="Y429" t="s">
        <v>325</v>
      </c>
      <c r="Z429" t="s">
        <v>325</v>
      </c>
      <c r="AA429" t="s">
        <v>325</v>
      </c>
      <c r="AB429" t="s">
        <v>27</v>
      </c>
      <c r="AE429">
        <v>0</v>
      </c>
      <c r="AF429">
        <v>0</v>
      </c>
    </row>
    <row r="430" spans="1:32" x14ac:dyDescent="0.2">
      <c r="A430" t="s">
        <v>760</v>
      </c>
      <c r="B430" s="107">
        <v>45234</v>
      </c>
      <c r="D430" s="107">
        <v>45234</v>
      </c>
      <c r="E430">
        <v>-5500</v>
      </c>
      <c r="G430" t="s">
        <v>43</v>
      </c>
      <c r="H430">
        <v>1</v>
      </c>
      <c r="I430">
        <v>-5500</v>
      </c>
      <c r="K430">
        <v>0</v>
      </c>
      <c r="N430" t="s">
        <v>356</v>
      </c>
      <c r="O430">
        <v>100</v>
      </c>
      <c r="P430" t="s">
        <v>236</v>
      </c>
      <c r="Q430" t="s">
        <v>356</v>
      </c>
      <c r="S430" t="s">
        <v>323</v>
      </c>
      <c r="W430" t="s">
        <v>323</v>
      </c>
      <c r="X430" t="s">
        <v>324</v>
      </c>
      <c r="Y430" t="s">
        <v>325</v>
      </c>
      <c r="Z430" t="s">
        <v>325</v>
      </c>
      <c r="AA430" t="s">
        <v>325</v>
      </c>
      <c r="AB430" t="s">
        <v>27</v>
      </c>
      <c r="AE430">
        <v>0</v>
      </c>
      <c r="AF430">
        <v>0</v>
      </c>
    </row>
    <row r="431" spans="1:32" x14ac:dyDescent="0.2">
      <c r="A431" t="s">
        <v>761</v>
      </c>
      <c r="B431" s="107">
        <v>45234</v>
      </c>
      <c r="D431" s="107">
        <v>45234</v>
      </c>
      <c r="E431">
        <v>-3500</v>
      </c>
      <c r="G431" t="s">
        <v>43</v>
      </c>
      <c r="H431">
        <v>1</v>
      </c>
      <c r="I431">
        <v>-3500</v>
      </c>
      <c r="K431">
        <v>0</v>
      </c>
      <c r="N431" t="s">
        <v>358</v>
      </c>
      <c r="O431">
        <v>100</v>
      </c>
      <c r="P431" t="s">
        <v>23</v>
      </c>
      <c r="Q431" t="s">
        <v>358</v>
      </c>
      <c r="S431" t="s">
        <v>323</v>
      </c>
      <c r="W431" t="s">
        <v>323</v>
      </c>
      <c r="X431" t="s">
        <v>324</v>
      </c>
      <c r="Y431" t="s">
        <v>325</v>
      </c>
      <c r="Z431" t="s">
        <v>325</v>
      </c>
      <c r="AA431" t="s">
        <v>325</v>
      </c>
      <c r="AB431" t="s">
        <v>27</v>
      </c>
      <c r="AE431">
        <v>0</v>
      </c>
      <c r="AF431">
        <v>0</v>
      </c>
    </row>
    <row r="432" spans="1:32" x14ac:dyDescent="0.2">
      <c r="A432" t="s">
        <v>762</v>
      </c>
      <c r="B432" s="107">
        <v>45234</v>
      </c>
      <c r="D432" s="107">
        <v>45234</v>
      </c>
      <c r="E432">
        <v>-10000</v>
      </c>
      <c r="G432" t="s">
        <v>43</v>
      </c>
      <c r="H432">
        <v>1</v>
      </c>
      <c r="I432">
        <v>-10000</v>
      </c>
      <c r="K432">
        <v>0</v>
      </c>
      <c r="N432" t="s">
        <v>360</v>
      </c>
      <c r="O432">
        <v>100</v>
      </c>
      <c r="P432" t="s">
        <v>15</v>
      </c>
      <c r="Q432" t="s">
        <v>360</v>
      </c>
      <c r="S432" t="s">
        <v>323</v>
      </c>
      <c r="W432" t="s">
        <v>323</v>
      </c>
      <c r="X432" t="s">
        <v>324</v>
      </c>
      <c r="Y432" t="s">
        <v>325</v>
      </c>
      <c r="Z432" t="s">
        <v>325</v>
      </c>
      <c r="AA432" t="s">
        <v>325</v>
      </c>
      <c r="AB432" t="s">
        <v>27</v>
      </c>
      <c r="AE432">
        <v>0</v>
      </c>
      <c r="AF432">
        <v>0</v>
      </c>
    </row>
    <row r="433" spans="1:32" x14ac:dyDescent="0.2">
      <c r="A433" t="s">
        <v>763</v>
      </c>
      <c r="B433" s="107">
        <v>45234</v>
      </c>
      <c r="D433" s="107">
        <v>45234</v>
      </c>
      <c r="E433">
        <v>-16000</v>
      </c>
      <c r="G433" t="s">
        <v>43</v>
      </c>
      <c r="H433">
        <v>1</v>
      </c>
      <c r="I433">
        <v>-16000</v>
      </c>
      <c r="K433">
        <v>0</v>
      </c>
      <c r="N433" t="s">
        <v>362</v>
      </c>
      <c r="O433">
        <v>100</v>
      </c>
      <c r="P433" t="s">
        <v>236</v>
      </c>
      <c r="Q433" t="s">
        <v>362</v>
      </c>
      <c r="S433" t="s">
        <v>323</v>
      </c>
      <c r="W433" t="s">
        <v>323</v>
      </c>
      <c r="X433" t="s">
        <v>324</v>
      </c>
      <c r="Y433" t="s">
        <v>325</v>
      </c>
      <c r="Z433" t="s">
        <v>325</v>
      </c>
      <c r="AA433" t="s">
        <v>325</v>
      </c>
      <c r="AB433" t="s">
        <v>27</v>
      </c>
      <c r="AE433">
        <v>0</v>
      </c>
      <c r="AF433">
        <v>0</v>
      </c>
    </row>
    <row r="434" spans="1:32" x14ac:dyDescent="0.2">
      <c r="A434" t="s">
        <v>764</v>
      </c>
      <c r="B434" s="107">
        <v>45234</v>
      </c>
      <c r="D434" s="107">
        <v>45234</v>
      </c>
      <c r="E434">
        <v>-13000</v>
      </c>
      <c r="G434" t="s">
        <v>43</v>
      </c>
      <c r="H434">
        <v>1</v>
      </c>
      <c r="I434">
        <v>-13000</v>
      </c>
      <c r="K434">
        <v>0</v>
      </c>
      <c r="N434" t="s">
        <v>364</v>
      </c>
      <c r="O434">
        <v>100</v>
      </c>
      <c r="P434" t="s">
        <v>23</v>
      </c>
      <c r="Q434" t="s">
        <v>364</v>
      </c>
      <c r="S434" t="s">
        <v>323</v>
      </c>
      <c r="W434" t="s">
        <v>323</v>
      </c>
      <c r="X434" t="s">
        <v>324</v>
      </c>
      <c r="Y434" t="s">
        <v>325</v>
      </c>
      <c r="Z434" t="s">
        <v>325</v>
      </c>
      <c r="AA434" t="s">
        <v>325</v>
      </c>
      <c r="AB434" t="s">
        <v>27</v>
      </c>
      <c r="AE434">
        <v>0</v>
      </c>
      <c r="AF434">
        <v>0</v>
      </c>
    </row>
    <row r="435" spans="1:32" x14ac:dyDescent="0.2">
      <c r="A435" t="s">
        <v>765</v>
      </c>
      <c r="B435" s="107">
        <v>45234</v>
      </c>
      <c r="D435" s="107">
        <v>45234</v>
      </c>
      <c r="E435">
        <v>-4500</v>
      </c>
      <c r="G435" t="s">
        <v>43</v>
      </c>
      <c r="H435">
        <v>1</v>
      </c>
      <c r="I435">
        <v>-4500</v>
      </c>
      <c r="K435">
        <v>0</v>
      </c>
      <c r="N435" t="s">
        <v>366</v>
      </c>
      <c r="O435">
        <v>100</v>
      </c>
      <c r="P435" t="s">
        <v>236</v>
      </c>
      <c r="Q435" t="s">
        <v>366</v>
      </c>
      <c r="S435" t="s">
        <v>323</v>
      </c>
      <c r="W435" t="s">
        <v>323</v>
      </c>
      <c r="X435" t="s">
        <v>324</v>
      </c>
      <c r="Y435" t="s">
        <v>325</v>
      </c>
      <c r="Z435" t="s">
        <v>325</v>
      </c>
      <c r="AA435" t="s">
        <v>325</v>
      </c>
      <c r="AB435" t="s">
        <v>27</v>
      </c>
      <c r="AE435">
        <v>0</v>
      </c>
      <c r="AF435">
        <v>0</v>
      </c>
    </row>
    <row r="436" spans="1:32" x14ac:dyDescent="0.2">
      <c r="A436" t="s">
        <v>766</v>
      </c>
      <c r="B436" s="107">
        <v>45234</v>
      </c>
      <c r="D436" s="107">
        <v>45234</v>
      </c>
      <c r="E436">
        <v>-4000</v>
      </c>
      <c r="G436" t="s">
        <v>43</v>
      </c>
      <c r="H436">
        <v>1</v>
      </c>
      <c r="I436">
        <v>-4000</v>
      </c>
      <c r="K436">
        <v>0</v>
      </c>
      <c r="N436" t="s">
        <v>368</v>
      </c>
      <c r="O436">
        <v>100</v>
      </c>
      <c r="P436" t="s">
        <v>23</v>
      </c>
      <c r="Q436" t="s">
        <v>368</v>
      </c>
      <c r="S436" t="s">
        <v>323</v>
      </c>
      <c r="W436" t="s">
        <v>323</v>
      </c>
      <c r="X436" t="s">
        <v>324</v>
      </c>
      <c r="Y436" t="s">
        <v>325</v>
      </c>
      <c r="Z436" t="s">
        <v>325</v>
      </c>
      <c r="AA436" t="s">
        <v>325</v>
      </c>
      <c r="AB436" t="s">
        <v>27</v>
      </c>
      <c r="AE436">
        <v>0</v>
      </c>
      <c r="AF436">
        <v>0</v>
      </c>
    </row>
    <row r="437" spans="1:32" x14ac:dyDescent="0.2">
      <c r="A437" t="s">
        <v>767</v>
      </c>
      <c r="B437" s="107">
        <v>45234</v>
      </c>
      <c r="D437" s="107">
        <v>45234</v>
      </c>
      <c r="E437">
        <v>-3500</v>
      </c>
      <c r="G437" t="s">
        <v>43</v>
      </c>
      <c r="H437">
        <v>1</v>
      </c>
      <c r="I437">
        <v>-3500</v>
      </c>
      <c r="K437">
        <v>0</v>
      </c>
      <c r="N437" t="s">
        <v>370</v>
      </c>
      <c r="O437">
        <v>100</v>
      </c>
      <c r="P437" t="s">
        <v>15</v>
      </c>
      <c r="Q437" t="s">
        <v>370</v>
      </c>
      <c r="S437" t="s">
        <v>323</v>
      </c>
      <c r="W437" t="s">
        <v>323</v>
      </c>
      <c r="X437" t="s">
        <v>324</v>
      </c>
      <c r="Y437" t="s">
        <v>325</v>
      </c>
      <c r="Z437" t="s">
        <v>325</v>
      </c>
      <c r="AA437" t="s">
        <v>325</v>
      </c>
      <c r="AB437" t="s">
        <v>27</v>
      </c>
      <c r="AE437">
        <v>0</v>
      </c>
      <c r="AF437">
        <v>0</v>
      </c>
    </row>
    <row r="438" spans="1:32" x14ac:dyDescent="0.2">
      <c r="A438" t="s">
        <v>768</v>
      </c>
      <c r="B438" s="107">
        <v>45234</v>
      </c>
      <c r="D438" s="107">
        <v>45234</v>
      </c>
      <c r="E438">
        <v>-1600</v>
      </c>
      <c r="G438" t="s">
        <v>43</v>
      </c>
      <c r="H438">
        <v>1</v>
      </c>
      <c r="I438">
        <v>-1600</v>
      </c>
      <c r="K438">
        <v>0</v>
      </c>
      <c r="N438" t="s">
        <v>372</v>
      </c>
      <c r="O438">
        <v>100</v>
      </c>
      <c r="P438" t="s">
        <v>236</v>
      </c>
      <c r="Q438" t="s">
        <v>372</v>
      </c>
      <c r="S438" t="s">
        <v>323</v>
      </c>
      <c r="W438" t="s">
        <v>323</v>
      </c>
      <c r="X438" t="s">
        <v>324</v>
      </c>
      <c r="Y438" t="s">
        <v>325</v>
      </c>
      <c r="Z438" t="s">
        <v>325</v>
      </c>
      <c r="AA438" t="s">
        <v>325</v>
      </c>
      <c r="AB438" t="s">
        <v>27</v>
      </c>
      <c r="AE438">
        <v>0</v>
      </c>
      <c r="AF438">
        <v>0</v>
      </c>
    </row>
    <row r="439" spans="1:32" x14ac:dyDescent="0.2">
      <c r="A439" t="s">
        <v>769</v>
      </c>
      <c r="B439" s="107">
        <v>45234</v>
      </c>
      <c r="D439" s="107">
        <v>45234</v>
      </c>
      <c r="E439">
        <v>-21276.6</v>
      </c>
      <c r="G439" t="s">
        <v>43</v>
      </c>
      <c r="H439">
        <v>1</v>
      </c>
      <c r="I439">
        <v>-21276.6</v>
      </c>
      <c r="K439">
        <v>0</v>
      </c>
      <c r="N439" t="s">
        <v>374</v>
      </c>
      <c r="O439">
        <v>100</v>
      </c>
      <c r="P439" t="s">
        <v>179</v>
      </c>
      <c r="Q439" t="s">
        <v>374</v>
      </c>
      <c r="S439" t="s">
        <v>323</v>
      </c>
      <c r="W439" t="s">
        <v>323</v>
      </c>
      <c r="X439" t="s">
        <v>324</v>
      </c>
      <c r="Y439" t="s">
        <v>325</v>
      </c>
      <c r="Z439" t="s">
        <v>325</v>
      </c>
      <c r="AA439" t="s">
        <v>325</v>
      </c>
      <c r="AB439" t="s">
        <v>27</v>
      </c>
      <c r="AE439">
        <v>0</v>
      </c>
      <c r="AF439">
        <v>0</v>
      </c>
    </row>
    <row r="440" spans="1:32" x14ac:dyDescent="0.2">
      <c r="A440" t="s">
        <v>770</v>
      </c>
      <c r="B440" s="107">
        <v>45234</v>
      </c>
      <c r="D440" s="107">
        <v>45234</v>
      </c>
      <c r="E440">
        <v>-8500</v>
      </c>
      <c r="G440" t="s">
        <v>43</v>
      </c>
      <c r="H440">
        <v>1</v>
      </c>
      <c r="I440">
        <v>-8500</v>
      </c>
      <c r="K440">
        <v>0</v>
      </c>
      <c r="N440" t="s">
        <v>376</v>
      </c>
      <c r="O440">
        <v>100</v>
      </c>
      <c r="P440" t="s">
        <v>236</v>
      </c>
      <c r="Q440" t="s">
        <v>376</v>
      </c>
      <c r="S440" t="s">
        <v>323</v>
      </c>
      <c r="W440" t="s">
        <v>323</v>
      </c>
      <c r="X440" t="s">
        <v>324</v>
      </c>
      <c r="Y440" t="s">
        <v>325</v>
      </c>
      <c r="Z440" t="s">
        <v>325</v>
      </c>
      <c r="AA440" t="s">
        <v>325</v>
      </c>
      <c r="AB440" t="s">
        <v>27</v>
      </c>
      <c r="AE440">
        <v>0</v>
      </c>
      <c r="AF440">
        <v>0</v>
      </c>
    </row>
    <row r="441" spans="1:32" x14ac:dyDescent="0.2">
      <c r="A441" t="s">
        <v>771</v>
      </c>
      <c r="B441" s="107">
        <v>45234</v>
      </c>
      <c r="D441" s="107">
        <v>45234</v>
      </c>
      <c r="E441">
        <v>-5500</v>
      </c>
      <c r="G441" t="s">
        <v>43</v>
      </c>
      <c r="H441">
        <v>1</v>
      </c>
      <c r="I441">
        <v>-5500</v>
      </c>
      <c r="K441">
        <v>0</v>
      </c>
      <c r="N441" t="s">
        <v>378</v>
      </c>
      <c r="O441">
        <v>100</v>
      </c>
      <c r="P441" t="s">
        <v>236</v>
      </c>
      <c r="Q441" t="s">
        <v>378</v>
      </c>
      <c r="S441" t="s">
        <v>323</v>
      </c>
      <c r="W441" t="s">
        <v>323</v>
      </c>
      <c r="X441" t="s">
        <v>324</v>
      </c>
      <c r="Y441" t="s">
        <v>325</v>
      </c>
      <c r="Z441" t="s">
        <v>325</v>
      </c>
      <c r="AA441" t="s">
        <v>325</v>
      </c>
      <c r="AB441" t="s">
        <v>27</v>
      </c>
      <c r="AE441">
        <v>0</v>
      </c>
      <c r="AF441">
        <v>0</v>
      </c>
    </row>
    <row r="442" spans="1:32" x14ac:dyDescent="0.2">
      <c r="A442" t="s">
        <v>772</v>
      </c>
      <c r="B442" s="107">
        <v>45234</v>
      </c>
      <c r="D442" s="107">
        <v>45234</v>
      </c>
      <c r="E442">
        <v>-1600</v>
      </c>
      <c r="G442" t="s">
        <v>43</v>
      </c>
      <c r="H442">
        <v>1</v>
      </c>
      <c r="I442">
        <v>-1600</v>
      </c>
      <c r="K442">
        <v>0</v>
      </c>
      <c r="N442" t="s">
        <v>199</v>
      </c>
      <c r="O442">
        <v>100</v>
      </c>
      <c r="P442" t="s">
        <v>179</v>
      </c>
      <c r="Q442" t="s">
        <v>199</v>
      </c>
      <c r="S442" t="s">
        <v>380</v>
      </c>
      <c r="W442" t="s">
        <v>323</v>
      </c>
      <c r="X442" t="s">
        <v>324</v>
      </c>
      <c r="Y442" t="s">
        <v>325</v>
      </c>
      <c r="Z442" t="s">
        <v>325</v>
      </c>
      <c r="AA442" t="s">
        <v>325</v>
      </c>
      <c r="AB442" t="s">
        <v>27</v>
      </c>
      <c r="AE442">
        <v>0</v>
      </c>
      <c r="AF442">
        <v>0</v>
      </c>
    </row>
    <row r="443" spans="1:32" x14ac:dyDescent="0.2">
      <c r="A443" t="s">
        <v>773</v>
      </c>
      <c r="B443" s="107">
        <v>45234</v>
      </c>
      <c r="D443" s="107">
        <v>45234</v>
      </c>
      <c r="E443">
        <v>-6000</v>
      </c>
      <c r="G443" t="s">
        <v>43</v>
      </c>
      <c r="H443">
        <v>1</v>
      </c>
      <c r="I443">
        <v>-6000</v>
      </c>
      <c r="K443">
        <v>0</v>
      </c>
      <c r="N443" t="s">
        <v>199</v>
      </c>
      <c r="O443">
        <v>100</v>
      </c>
      <c r="P443" t="s">
        <v>160</v>
      </c>
      <c r="Q443" t="s">
        <v>199</v>
      </c>
      <c r="S443" t="s">
        <v>323</v>
      </c>
      <c r="W443" t="s">
        <v>323</v>
      </c>
      <c r="X443" t="s">
        <v>324</v>
      </c>
      <c r="Y443" t="s">
        <v>325</v>
      </c>
      <c r="Z443" t="s">
        <v>325</v>
      </c>
      <c r="AA443" t="s">
        <v>325</v>
      </c>
      <c r="AB443" t="s">
        <v>27</v>
      </c>
      <c r="AE443">
        <v>0</v>
      </c>
      <c r="AF443">
        <v>0</v>
      </c>
    </row>
    <row r="444" spans="1:32" x14ac:dyDescent="0.2">
      <c r="A444" t="s">
        <v>774</v>
      </c>
      <c r="B444" s="107">
        <v>45234</v>
      </c>
      <c r="D444" s="107">
        <v>45234</v>
      </c>
      <c r="E444">
        <v>-7507.49</v>
      </c>
      <c r="G444" t="s">
        <v>43</v>
      </c>
      <c r="H444">
        <v>1</v>
      </c>
      <c r="I444">
        <v>-7507.49</v>
      </c>
      <c r="K444">
        <v>0</v>
      </c>
      <c r="N444" t="s">
        <v>350</v>
      </c>
      <c r="O444">
        <v>100</v>
      </c>
      <c r="P444" t="s">
        <v>219</v>
      </c>
      <c r="Q444" t="s">
        <v>350</v>
      </c>
      <c r="S444" t="s">
        <v>383</v>
      </c>
      <c r="W444" t="s">
        <v>384</v>
      </c>
      <c r="X444" t="s">
        <v>324</v>
      </c>
      <c r="Y444" t="s">
        <v>325</v>
      </c>
      <c r="Z444" t="s">
        <v>325</v>
      </c>
      <c r="AA444" t="s">
        <v>325</v>
      </c>
      <c r="AB444" t="s">
        <v>27</v>
      </c>
      <c r="AE444">
        <v>0</v>
      </c>
      <c r="AF444">
        <v>0</v>
      </c>
    </row>
    <row r="445" spans="1:32" x14ac:dyDescent="0.2">
      <c r="A445" t="s">
        <v>775</v>
      </c>
      <c r="B445" s="107">
        <v>45234</v>
      </c>
      <c r="D445" s="107">
        <v>45234</v>
      </c>
      <c r="E445">
        <v>-7507.49</v>
      </c>
      <c r="G445" t="s">
        <v>43</v>
      </c>
      <c r="H445">
        <v>1</v>
      </c>
      <c r="I445">
        <v>-7507.49</v>
      </c>
      <c r="K445">
        <v>0</v>
      </c>
      <c r="N445" t="s">
        <v>337</v>
      </c>
      <c r="O445">
        <v>100</v>
      </c>
      <c r="P445" t="s">
        <v>15</v>
      </c>
      <c r="Q445" t="s">
        <v>337</v>
      </c>
      <c r="S445" t="s">
        <v>386</v>
      </c>
      <c r="W445" t="s">
        <v>384</v>
      </c>
      <c r="X445" t="s">
        <v>324</v>
      </c>
      <c r="Y445" t="s">
        <v>325</v>
      </c>
      <c r="Z445" t="s">
        <v>325</v>
      </c>
      <c r="AA445" t="s">
        <v>325</v>
      </c>
      <c r="AB445" t="s">
        <v>27</v>
      </c>
      <c r="AE445">
        <v>0</v>
      </c>
      <c r="AF445">
        <v>0</v>
      </c>
    </row>
    <row r="446" spans="1:32" x14ac:dyDescent="0.2">
      <c r="A446" t="s">
        <v>776</v>
      </c>
      <c r="B446" s="107">
        <v>45234</v>
      </c>
      <c r="D446" s="107">
        <v>45234</v>
      </c>
      <c r="E446">
        <v>-7507.49</v>
      </c>
      <c r="G446" t="s">
        <v>43</v>
      </c>
      <c r="H446">
        <v>1</v>
      </c>
      <c r="I446">
        <v>-7507.49</v>
      </c>
      <c r="K446">
        <v>0</v>
      </c>
      <c r="N446" t="s">
        <v>342</v>
      </c>
      <c r="O446">
        <v>100</v>
      </c>
      <c r="P446" t="s">
        <v>236</v>
      </c>
      <c r="Q446" t="s">
        <v>342</v>
      </c>
      <c r="S446" t="s">
        <v>384</v>
      </c>
      <c r="W446" t="s">
        <v>384</v>
      </c>
      <c r="X446" t="s">
        <v>324</v>
      </c>
      <c r="Y446" t="s">
        <v>325</v>
      </c>
      <c r="Z446" t="s">
        <v>325</v>
      </c>
      <c r="AA446" t="s">
        <v>325</v>
      </c>
      <c r="AB446" t="s">
        <v>27</v>
      </c>
      <c r="AE446">
        <v>0</v>
      </c>
      <c r="AF446">
        <v>0</v>
      </c>
    </row>
    <row r="447" spans="1:32" x14ac:dyDescent="0.2">
      <c r="A447" t="s">
        <v>777</v>
      </c>
      <c r="B447" s="107">
        <v>45234</v>
      </c>
      <c r="D447" s="107">
        <v>45234</v>
      </c>
      <c r="E447">
        <v>-5000</v>
      </c>
      <c r="G447" t="s">
        <v>43</v>
      </c>
      <c r="H447">
        <v>1</v>
      </c>
      <c r="I447">
        <v>-5000</v>
      </c>
      <c r="K447">
        <v>0</v>
      </c>
      <c r="N447" t="s">
        <v>389</v>
      </c>
      <c r="O447">
        <v>100</v>
      </c>
      <c r="P447" t="s">
        <v>160</v>
      </c>
      <c r="Q447" t="s">
        <v>389</v>
      </c>
      <c r="S447" t="s">
        <v>390</v>
      </c>
      <c r="W447" t="s">
        <v>390</v>
      </c>
      <c r="X447" t="s">
        <v>391</v>
      </c>
      <c r="Y447" t="s">
        <v>23</v>
      </c>
      <c r="Z447" t="s">
        <v>164</v>
      </c>
      <c r="AA447" t="s">
        <v>164</v>
      </c>
      <c r="AB447" t="s">
        <v>23</v>
      </c>
      <c r="AE447">
        <v>0</v>
      </c>
      <c r="AF447">
        <v>0</v>
      </c>
    </row>
    <row r="448" spans="1:32" x14ac:dyDescent="0.2">
      <c r="A448" t="s">
        <v>778</v>
      </c>
      <c r="B448" s="107">
        <v>45233</v>
      </c>
      <c r="D448" s="107">
        <v>45233</v>
      </c>
      <c r="E448">
        <v>-2130</v>
      </c>
      <c r="G448" t="s">
        <v>43</v>
      </c>
      <c r="H448">
        <v>1</v>
      </c>
      <c r="I448">
        <v>-2130</v>
      </c>
      <c r="K448">
        <v>0</v>
      </c>
      <c r="N448" t="s">
        <v>159</v>
      </c>
      <c r="O448">
        <v>100</v>
      </c>
      <c r="P448" t="s">
        <v>160</v>
      </c>
      <c r="Q448" t="s">
        <v>159</v>
      </c>
      <c r="S448" t="s">
        <v>161</v>
      </c>
      <c r="W448" t="s">
        <v>162</v>
      </c>
      <c r="X448" t="s">
        <v>16</v>
      </c>
      <c r="Y448" t="s">
        <v>163</v>
      </c>
      <c r="Z448" t="s">
        <v>164</v>
      </c>
      <c r="AA448" t="s">
        <v>164</v>
      </c>
      <c r="AB448" t="s">
        <v>16</v>
      </c>
      <c r="AE448">
        <v>0</v>
      </c>
      <c r="AF448">
        <v>0</v>
      </c>
    </row>
    <row r="449" spans="1:32" x14ac:dyDescent="0.2">
      <c r="A449" t="s">
        <v>779</v>
      </c>
      <c r="B449" s="107">
        <v>45233</v>
      </c>
      <c r="D449" s="107">
        <v>45233</v>
      </c>
      <c r="E449">
        <v>-5000</v>
      </c>
      <c r="G449" t="s">
        <v>43</v>
      </c>
      <c r="H449">
        <v>1</v>
      </c>
      <c r="I449">
        <v>-5000</v>
      </c>
      <c r="K449">
        <v>0</v>
      </c>
      <c r="N449" t="s">
        <v>166</v>
      </c>
      <c r="O449">
        <v>100</v>
      </c>
      <c r="P449" t="s">
        <v>160</v>
      </c>
      <c r="Q449" t="s">
        <v>166</v>
      </c>
      <c r="S449" t="s">
        <v>167</v>
      </c>
      <c r="W449" t="s">
        <v>168</v>
      </c>
      <c r="X449" t="s">
        <v>169</v>
      </c>
      <c r="Y449" t="s">
        <v>170</v>
      </c>
      <c r="Z449" t="s">
        <v>164</v>
      </c>
      <c r="AA449" t="s">
        <v>164</v>
      </c>
      <c r="AB449" t="s">
        <v>22</v>
      </c>
      <c r="AE449">
        <v>0</v>
      </c>
      <c r="AF449">
        <v>0</v>
      </c>
    </row>
    <row r="450" spans="1:32" x14ac:dyDescent="0.2">
      <c r="A450" t="s">
        <v>780</v>
      </c>
      <c r="B450" s="107">
        <v>45232</v>
      </c>
      <c r="D450" s="107">
        <v>45232</v>
      </c>
      <c r="E450">
        <v>-5500</v>
      </c>
      <c r="G450" t="s">
        <v>43</v>
      </c>
      <c r="H450">
        <v>1</v>
      </c>
      <c r="I450">
        <v>-5500</v>
      </c>
      <c r="K450">
        <v>0</v>
      </c>
      <c r="N450" t="s">
        <v>172</v>
      </c>
      <c r="O450">
        <v>100</v>
      </c>
      <c r="P450" t="s">
        <v>160</v>
      </c>
      <c r="Q450" t="s">
        <v>172</v>
      </c>
      <c r="S450" t="s">
        <v>173</v>
      </c>
      <c r="V450" t="s">
        <v>174</v>
      </c>
      <c r="W450" t="s">
        <v>173</v>
      </c>
      <c r="X450" t="s">
        <v>115</v>
      </c>
      <c r="Y450" t="s">
        <v>175</v>
      </c>
      <c r="Z450" t="s">
        <v>176</v>
      </c>
      <c r="AA450" t="s">
        <v>176</v>
      </c>
      <c r="AB450" t="s">
        <v>25</v>
      </c>
      <c r="AE450">
        <v>0</v>
      </c>
      <c r="AF450">
        <v>0</v>
      </c>
    </row>
    <row r="451" spans="1:32" x14ac:dyDescent="0.2">
      <c r="A451" t="s">
        <v>781</v>
      </c>
      <c r="B451" s="107">
        <v>45231</v>
      </c>
      <c r="D451" s="107">
        <v>45231</v>
      </c>
      <c r="E451">
        <v>-120</v>
      </c>
      <c r="G451" t="s">
        <v>43</v>
      </c>
      <c r="H451">
        <v>1</v>
      </c>
      <c r="I451">
        <v>-120</v>
      </c>
      <c r="K451">
        <v>0</v>
      </c>
      <c r="N451" t="s">
        <v>178</v>
      </c>
      <c r="O451">
        <v>100</v>
      </c>
      <c r="P451" t="s">
        <v>179</v>
      </c>
      <c r="Q451" t="s">
        <v>178</v>
      </c>
      <c r="S451" t="s">
        <v>782</v>
      </c>
      <c r="W451" t="s">
        <v>181</v>
      </c>
      <c r="X451" t="s">
        <v>30</v>
      </c>
      <c r="Y451" t="s">
        <v>182</v>
      </c>
      <c r="Z451" t="s">
        <v>182</v>
      </c>
      <c r="AA451" t="s">
        <v>182</v>
      </c>
      <c r="AB451" t="s">
        <v>30</v>
      </c>
      <c r="AE451">
        <v>0</v>
      </c>
      <c r="AF451">
        <v>0</v>
      </c>
    </row>
    <row r="452" spans="1:32" x14ac:dyDescent="0.2">
      <c r="A452" t="s">
        <v>783</v>
      </c>
      <c r="B452" s="107">
        <v>45231</v>
      </c>
      <c r="D452" s="107">
        <v>45231</v>
      </c>
      <c r="E452">
        <v>-1700</v>
      </c>
      <c r="G452" t="s">
        <v>43</v>
      </c>
      <c r="H452">
        <v>1</v>
      </c>
      <c r="I452">
        <v>-1700</v>
      </c>
      <c r="K452">
        <v>0</v>
      </c>
      <c r="N452" t="s">
        <v>184</v>
      </c>
      <c r="O452">
        <v>100</v>
      </c>
      <c r="P452" t="s">
        <v>160</v>
      </c>
      <c r="Q452" t="s">
        <v>184</v>
      </c>
      <c r="S452" t="s">
        <v>185</v>
      </c>
      <c r="W452" t="s">
        <v>186</v>
      </c>
      <c r="X452" t="s">
        <v>30</v>
      </c>
      <c r="Y452" t="s">
        <v>182</v>
      </c>
      <c r="Z452" t="s">
        <v>182</v>
      </c>
      <c r="AA452" t="s">
        <v>182</v>
      </c>
      <c r="AB452" t="s">
        <v>30</v>
      </c>
      <c r="AE452">
        <v>0</v>
      </c>
      <c r="AF452">
        <v>0</v>
      </c>
    </row>
    <row r="453" spans="1:32" x14ac:dyDescent="0.2">
      <c r="A453" t="s">
        <v>784</v>
      </c>
      <c r="B453" s="107">
        <v>45229</v>
      </c>
      <c r="D453" s="107">
        <v>45229</v>
      </c>
      <c r="E453">
        <v>-400</v>
      </c>
      <c r="G453" t="s">
        <v>43</v>
      </c>
      <c r="H453">
        <v>1</v>
      </c>
      <c r="I453">
        <v>-400</v>
      </c>
      <c r="K453">
        <v>0</v>
      </c>
      <c r="N453" t="s">
        <v>188</v>
      </c>
      <c r="O453">
        <v>100</v>
      </c>
      <c r="P453" t="s">
        <v>160</v>
      </c>
      <c r="Q453" t="s">
        <v>188</v>
      </c>
      <c r="S453" t="s">
        <v>189</v>
      </c>
      <c r="W453" t="s">
        <v>190</v>
      </c>
      <c r="X453" t="s">
        <v>191</v>
      </c>
      <c r="Y453" t="s">
        <v>192</v>
      </c>
      <c r="Z453" t="s">
        <v>193</v>
      </c>
      <c r="AA453" t="s">
        <v>193</v>
      </c>
      <c r="AB453" t="s">
        <v>19</v>
      </c>
      <c r="AE453">
        <v>0</v>
      </c>
      <c r="AF453">
        <v>0</v>
      </c>
    </row>
    <row r="454" spans="1:32" x14ac:dyDescent="0.2">
      <c r="A454" t="s">
        <v>785</v>
      </c>
      <c r="B454" s="107">
        <v>45229</v>
      </c>
      <c r="D454" s="107">
        <v>45229</v>
      </c>
      <c r="E454">
        <v>-3000</v>
      </c>
      <c r="G454" t="s">
        <v>43</v>
      </c>
      <c r="H454">
        <v>1</v>
      </c>
      <c r="I454">
        <v>-3000</v>
      </c>
      <c r="K454">
        <v>0</v>
      </c>
      <c r="N454" t="s">
        <v>199</v>
      </c>
      <c r="O454">
        <v>100</v>
      </c>
      <c r="P454" t="s">
        <v>160</v>
      </c>
      <c r="Q454" t="s">
        <v>199</v>
      </c>
      <c r="S454" t="s">
        <v>200</v>
      </c>
      <c r="W454" t="s">
        <v>201</v>
      </c>
      <c r="X454" t="s">
        <v>201</v>
      </c>
      <c r="Y454" t="s">
        <v>201</v>
      </c>
      <c r="Z454" t="s">
        <v>202</v>
      </c>
      <c r="AA454" t="s">
        <v>202</v>
      </c>
      <c r="AB454" t="s">
        <v>24</v>
      </c>
      <c r="AE454">
        <v>0</v>
      </c>
      <c r="AF454">
        <v>0</v>
      </c>
    </row>
    <row r="455" spans="1:32" x14ac:dyDescent="0.2">
      <c r="A455" t="s">
        <v>786</v>
      </c>
      <c r="B455" s="107">
        <v>45229</v>
      </c>
      <c r="D455" s="107">
        <v>45229</v>
      </c>
      <c r="E455">
        <v>-10000</v>
      </c>
      <c r="G455" t="s">
        <v>43</v>
      </c>
      <c r="H455">
        <v>1</v>
      </c>
      <c r="I455">
        <v>-10000</v>
      </c>
      <c r="K455">
        <v>0</v>
      </c>
      <c r="N455" t="s">
        <v>199</v>
      </c>
      <c r="O455">
        <v>100</v>
      </c>
      <c r="P455" t="s">
        <v>15</v>
      </c>
      <c r="Q455" t="s">
        <v>199</v>
      </c>
      <c r="S455" t="s">
        <v>204</v>
      </c>
      <c r="W455" t="s">
        <v>205</v>
      </c>
      <c r="X455" t="s">
        <v>205</v>
      </c>
      <c r="Y455" t="s">
        <v>205</v>
      </c>
      <c r="Z455" t="s">
        <v>202</v>
      </c>
      <c r="AA455" t="s">
        <v>202</v>
      </c>
      <c r="AB455" t="s">
        <v>15</v>
      </c>
      <c r="AE455">
        <v>0</v>
      </c>
      <c r="AF455">
        <v>0</v>
      </c>
    </row>
    <row r="456" spans="1:32" x14ac:dyDescent="0.2">
      <c r="A456" t="s">
        <v>787</v>
      </c>
      <c r="B456" s="107">
        <v>45229</v>
      </c>
      <c r="D456" s="107">
        <v>45229</v>
      </c>
      <c r="E456">
        <v>-2000</v>
      </c>
      <c r="G456" t="s">
        <v>43</v>
      </c>
      <c r="H456">
        <v>1</v>
      </c>
      <c r="I456">
        <v>-2000</v>
      </c>
      <c r="K456">
        <v>0</v>
      </c>
      <c r="N456" t="s">
        <v>199</v>
      </c>
      <c r="O456">
        <v>100</v>
      </c>
      <c r="P456" t="s">
        <v>160</v>
      </c>
      <c r="Q456" t="s">
        <v>199</v>
      </c>
      <c r="S456" t="s">
        <v>207</v>
      </c>
      <c r="W456" t="s">
        <v>208</v>
      </c>
      <c r="Y456" t="s">
        <v>208</v>
      </c>
      <c r="Z456" t="s">
        <v>202</v>
      </c>
      <c r="AA456" t="s">
        <v>202</v>
      </c>
      <c r="AB456" t="s">
        <v>18</v>
      </c>
      <c r="AE456">
        <v>0</v>
      </c>
      <c r="AF456">
        <v>0</v>
      </c>
    </row>
    <row r="457" spans="1:32" x14ac:dyDescent="0.2">
      <c r="A457" t="s">
        <v>788</v>
      </c>
      <c r="B457" s="107">
        <v>45229</v>
      </c>
      <c r="D457" s="107">
        <v>45229</v>
      </c>
      <c r="E457">
        <v>-10000</v>
      </c>
      <c r="G457" t="s">
        <v>43</v>
      </c>
      <c r="H457">
        <v>1</v>
      </c>
      <c r="I457">
        <v>-10000</v>
      </c>
      <c r="K457">
        <v>0</v>
      </c>
      <c r="N457" t="s">
        <v>199</v>
      </c>
      <c r="O457">
        <v>100</v>
      </c>
      <c r="P457" t="s">
        <v>23</v>
      </c>
      <c r="Q457" t="s">
        <v>199</v>
      </c>
      <c r="S457" t="s">
        <v>210</v>
      </c>
      <c r="W457" t="s">
        <v>211</v>
      </c>
      <c r="X457" t="s">
        <v>211</v>
      </c>
      <c r="Y457" t="s">
        <v>211</v>
      </c>
      <c r="Z457" t="s">
        <v>202</v>
      </c>
      <c r="AA457" t="s">
        <v>202</v>
      </c>
      <c r="AB457" t="s">
        <v>23</v>
      </c>
      <c r="AE457">
        <v>0</v>
      </c>
      <c r="AF457">
        <v>0</v>
      </c>
    </row>
    <row r="458" spans="1:32" x14ac:dyDescent="0.2">
      <c r="A458" t="s">
        <v>789</v>
      </c>
      <c r="B458" s="107">
        <v>45229</v>
      </c>
      <c r="D458" s="107">
        <v>45229</v>
      </c>
      <c r="E458">
        <v>-124</v>
      </c>
      <c r="G458" t="s">
        <v>43</v>
      </c>
      <c r="H458">
        <v>1</v>
      </c>
      <c r="I458">
        <v>-124</v>
      </c>
      <c r="K458">
        <v>0</v>
      </c>
      <c r="N458" t="s">
        <v>213</v>
      </c>
      <c r="O458">
        <v>100</v>
      </c>
      <c r="P458" t="s">
        <v>214</v>
      </c>
      <c r="Q458" t="s">
        <v>213</v>
      </c>
      <c r="S458" t="s">
        <v>215</v>
      </c>
      <c r="W458" t="s">
        <v>216</v>
      </c>
      <c r="X458" t="s">
        <v>30</v>
      </c>
      <c r="Y458" t="s">
        <v>182</v>
      </c>
      <c r="Z458" t="s">
        <v>182</v>
      </c>
      <c r="AA458" t="s">
        <v>182</v>
      </c>
      <c r="AB458" t="s">
        <v>30</v>
      </c>
      <c r="AE458">
        <v>0</v>
      </c>
      <c r="AF458">
        <v>0</v>
      </c>
    </row>
    <row r="459" spans="1:32" x14ac:dyDescent="0.2">
      <c r="A459" t="s">
        <v>790</v>
      </c>
      <c r="B459" s="107">
        <v>45229</v>
      </c>
      <c r="D459" s="107">
        <v>45229</v>
      </c>
      <c r="E459">
        <v>-500</v>
      </c>
      <c r="G459" t="s">
        <v>43</v>
      </c>
      <c r="H459">
        <v>1</v>
      </c>
      <c r="I459">
        <v>-500</v>
      </c>
      <c r="K459">
        <v>0</v>
      </c>
      <c r="N459" t="s">
        <v>218</v>
      </c>
      <c r="O459">
        <v>100</v>
      </c>
      <c r="P459" t="s">
        <v>219</v>
      </c>
      <c r="Q459" t="s">
        <v>218</v>
      </c>
      <c r="S459" t="s">
        <v>220</v>
      </c>
      <c r="W459" t="s">
        <v>220</v>
      </c>
      <c r="X459" t="s">
        <v>30</v>
      </c>
      <c r="Y459" t="s">
        <v>182</v>
      </c>
      <c r="Z459" t="s">
        <v>182</v>
      </c>
      <c r="AA459" t="s">
        <v>182</v>
      </c>
      <c r="AB459" t="s">
        <v>30</v>
      </c>
      <c r="AE459">
        <v>0</v>
      </c>
      <c r="AF459">
        <v>0</v>
      </c>
    </row>
    <row r="460" spans="1:32" x14ac:dyDescent="0.2">
      <c r="A460" t="s">
        <v>791</v>
      </c>
      <c r="B460" s="107">
        <v>45228</v>
      </c>
      <c r="D460" s="107">
        <v>45228</v>
      </c>
      <c r="E460">
        <v>-13000</v>
      </c>
      <c r="G460" t="s">
        <v>43</v>
      </c>
      <c r="H460">
        <v>1</v>
      </c>
      <c r="I460">
        <v>-13000</v>
      </c>
      <c r="K460">
        <v>0</v>
      </c>
      <c r="N460" t="s">
        <v>195</v>
      </c>
      <c r="O460">
        <v>100</v>
      </c>
      <c r="P460" t="s">
        <v>160</v>
      </c>
      <c r="Q460" t="s">
        <v>195</v>
      </c>
      <c r="S460" t="s">
        <v>196</v>
      </c>
      <c r="W460" t="s">
        <v>197</v>
      </c>
      <c r="X460" t="s">
        <v>191</v>
      </c>
      <c r="Y460" t="s">
        <v>192</v>
      </c>
      <c r="Z460" t="s">
        <v>193</v>
      </c>
      <c r="AA460" t="s">
        <v>193</v>
      </c>
      <c r="AB460" t="s">
        <v>19</v>
      </c>
      <c r="AE460">
        <v>0</v>
      </c>
      <c r="AF460">
        <v>0</v>
      </c>
    </row>
    <row r="461" spans="1:32" x14ac:dyDescent="0.2">
      <c r="A461" t="s">
        <v>792</v>
      </c>
      <c r="B461" s="107">
        <v>45227</v>
      </c>
      <c r="D461" s="107">
        <v>45227</v>
      </c>
      <c r="E461">
        <v>-611.38</v>
      </c>
      <c r="G461" t="s">
        <v>43</v>
      </c>
      <c r="H461">
        <v>1</v>
      </c>
      <c r="I461">
        <v>-611.38</v>
      </c>
      <c r="K461">
        <v>0</v>
      </c>
      <c r="N461" t="s">
        <v>222</v>
      </c>
      <c r="O461">
        <v>100</v>
      </c>
      <c r="P461" t="s">
        <v>15</v>
      </c>
      <c r="Q461" t="s">
        <v>222</v>
      </c>
      <c r="S461" t="s">
        <v>223</v>
      </c>
      <c r="W461" t="s">
        <v>223</v>
      </c>
      <c r="X461" t="s">
        <v>30</v>
      </c>
      <c r="Y461" t="s">
        <v>182</v>
      </c>
      <c r="Z461" t="s">
        <v>182</v>
      </c>
      <c r="AA461" t="s">
        <v>182</v>
      </c>
      <c r="AB461" t="s">
        <v>30</v>
      </c>
      <c r="AE461">
        <v>0</v>
      </c>
      <c r="AF461">
        <v>0</v>
      </c>
    </row>
    <row r="462" spans="1:32" x14ac:dyDescent="0.2">
      <c r="A462" t="s">
        <v>793</v>
      </c>
      <c r="B462" s="107">
        <v>45225</v>
      </c>
      <c r="D462" s="107">
        <v>45225</v>
      </c>
      <c r="E462">
        <v>-811.37</v>
      </c>
      <c r="G462" t="s">
        <v>43</v>
      </c>
      <c r="H462">
        <v>1</v>
      </c>
      <c r="I462">
        <v>-811.37</v>
      </c>
      <c r="K462">
        <v>0</v>
      </c>
      <c r="N462" t="s">
        <v>225</v>
      </c>
      <c r="O462">
        <v>100</v>
      </c>
      <c r="P462" t="s">
        <v>15</v>
      </c>
      <c r="Q462" t="s">
        <v>225</v>
      </c>
      <c r="S462" t="s">
        <v>226</v>
      </c>
      <c r="W462" t="s">
        <v>226</v>
      </c>
      <c r="X462" t="s">
        <v>30</v>
      </c>
      <c r="Y462" t="s">
        <v>182</v>
      </c>
      <c r="Z462" t="s">
        <v>182</v>
      </c>
      <c r="AA462" t="s">
        <v>182</v>
      </c>
      <c r="AB462" t="s">
        <v>30</v>
      </c>
      <c r="AE462">
        <v>0</v>
      </c>
      <c r="AF462">
        <v>0</v>
      </c>
    </row>
    <row r="463" spans="1:32" x14ac:dyDescent="0.2">
      <c r="A463" t="s">
        <v>794</v>
      </c>
      <c r="B463" s="107">
        <v>45221</v>
      </c>
      <c r="D463" s="107">
        <v>45221</v>
      </c>
      <c r="E463">
        <v>-184.27</v>
      </c>
      <c r="G463" t="s">
        <v>43</v>
      </c>
      <c r="H463">
        <v>1</v>
      </c>
      <c r="I463">
        <v>-184.27</v>
      </c>
      <c r="K463">
        <v>0</v>
      </c>
      <c r="N463" t="s">
        <v>228</v>
      </c>
      <c r="O463">
        <v>100</v>
      </c>
      <c r="P463" t="s">
        <v>15</v>
      </c>
      <c r="Q463" t="s">
        <v>228</v>
      </c>
      <c r="S463" t="s">
        <v>229</v>
      </c>
      <c r="W463" t="s">
        <v>229</v>
      </c>
      <c r="X463" t="s">
        <v>30</v>
      </c>
      <c r="Y463" t="s">
        <v>182</v>
      </c>
      <c r="Z463" t="s">
        <v>182</v>
      </c>
      <c r="AA463" t="s">
        <v>182</v>
      </c>
      <c r="AB463" t="s">
        <v>30</v>
      </c>
      <c r="AE463">
        <v>0</v>
      </c>
      <c r="AF463">
        <v>0</v>
      </c>
    </row>
    <row r="464" spans="1:32" x14ac:dyDescent="0.2">
      <c r="A464" t="s">
        <v>795</v>
      </c>
      <c r="B464" s="107">
        <v>45221</v>
      </c>
      <c r="D464" s="107">
        <v>45221</v>
      </c>
      <c r="E464">
        <v>-52.8</v>
      </c>
      <c r="G464" t="s">
        <v>43</v>
      </c>
      <c r="H464">
        <v>1</v>
      </c>
      <c r="I464">
        <v>-52.8</v>
      </c>
      <c r="K464">
        <v>0</v>
      </c>
      <c r="N464" t="s">
        <v>231</v>
      </c>
      <c r="O464">
        <v>100</v>
      </c>
      <c r="P464" t="s">
        <v>219</v>
      </c>
      <c r="Q464" t="s">
        <v>231</v>
      </c>
      <c r="S464" t="s">
        <v>232</v>
      </c>
      <c r="W464" t="s">
        <v>233</v>
      </c>
      <c r="X464" t="s">
        <v>30</v>
      </c>
      <c r="Y464" t="s">
        <v>182</v>
      </c>
      <c r="Z464" t="s">
        <v>182</v>
      </c>
      <c r="AA464" t="s">
        <v>182</v>
      </c>
      <c r="AB464" t="s">
        <v>30</v>
      </c>
      <c r="AE464">
        <v>0</v>
      </c>
      <c r="AF464">
        <v>0</v>
      </c>
    </row>
    <row r="465" spans="1:32" x14ac:dyDescent="0.2">
      <c r="A465" t="s">
        <v>796</v>
      </c>
      <c r="B465" s="107">
        <v>45221</v>
      </c>
      <c r="D465" s="107">
        <v>45221</v>
      </c>
      <c r="E465">
        <v>-1000</v>
      </c>
      <c r="G465" t="s">
        <v>43</v>
      </c>
      <c r="H465">
        <v>1</v>
      </c>
      <c r="I465">
        <v>-1000</v>
      </c>
      <c r="K465">
        <v>0</v>
      </c>
      <c r="N465" t="s">
        <v>235</v>
      </c>
      <c r="O465">
        <v>100</v>
      </c>
      <c r="P465" t="s">
        <v>236</v>
      </c>
      <c r="Q465" t="s">
        <v>235</v>
      </c>
      <c r="S465" t="s">
        <v>237</v>
      </c>
      <c r="W465" t="s">
        <v>237</v>
      </c>
      <c r="X465" t="s">
        <v>30</v>
      </c>
      <c r="Y465" t="s">
        <v>182</v>
      </c>
      <c r="Z465" t="s">
        <v>182</v>
      </c>
      <c r="AA465" t="s">
        <v>182</v>
      </c>
      <c r="AB465" t="s">
        <v>30</v>
      </c>
      <c r="AE465">
        <v>0</v>
      </c>
      <c r="AF465">
        <v>0</v>
      </c>
    </row>
    <row r="466" spans="1:32" x14ac:dyDescent="0.2">
      <c r="A466" t="s">
        <v>797</v>
      </c>
      <c r="B466" s="107">
        <v>45219</v>
      </c>
      <c r="D466" s="107">
        <v>45219</v>
      </c>
      <c r="E466">
        <v>-622.63</v>
      </c>
      <c r="G466" t="s">
        <v>43</v>
      </c>
      <c r="H466">
        <v>1</v>
      </c>
      <c r="I466">
        <v>-622.63</v>
      </c>
      <c r="K466">
        <v>0</v>
      </c>
      <c r="N466" t="s">
        <v>239</v>
      </c>
      <c r="O466">
        <v>100</v>
      </c>
      <c r="Q466" t="s">
        <v>239</v>
      </c>
      <c r="S466" t="s">
        <v>240</v>
      </c>
      <c r="W466" t="s">
        <v>240</v>
      </c>
      <c r="X466" t="s">
        <v>30</v>
      </c>
      <c r="Y466" t="s">
        <v>182</v>
      </c>
      <c r="Z466" t="s">
        <v>182</v>
      </c>
      <c r="AA466" t="s">
        <v>182</v>
      </c>
      <c r="AB466" t="s">
        <v>30</v>
      </c>
      <c r="AE466">
        <v>0</v>
      </c>
      <c r="AF466">
        <v>0</v>
      </c>
    </row>
    <row r="467" spans="1:32" x14ac:dyDescent="0.2">
      <c r="A467" t="s">
        <v>798</v>
      </c>
      <c r="B467" s="107">
        <v>45219</v>
      </c>
      <c r="D467" s="107">
        <v>45219</v>
      </c>
      <c r="E467">
        <v>-6980.61</v>
      </c>
      <c r="G467" t="s">
        <v>43</v>
      </c>
      <c r="H467">
        <v>1</v>
      </c>
      <c r="I467">
        <v>-6980.61</v>
      </c>
      <c r="K467">
        <v>0</v>
      </c>
      <c r="N467" t="s">
        <v>242</v>
      </c>
      <c r="O467">
        <v>100</v>
      </c>
      <c r="P467" t="s">
        <v>160</v>
      </c>
      <c r="Q467" t="s">
        <v>242</v>
      </c>
      <c r="S467" t="s">
        <v>243</v>
      </c>
      <c r="W467" t="s">
        <v>244</v>
      </c>
      <c r="X467" t="s">
        <v>245</v>
      </c>
      <c r="Y467" t="s">
        <v>246</v>
      </c>
      <c r="Z467" t="s">
        <v>246</v>
      </c>
      <c r="AA467" t="s">
        <v>246</v>
      </c>
      <c r="AB467" t="s">
        <v>27</v>
      </c>
      <c r="AE467">
        <v>0</v>
      </c>
      <c r="AF467">
        <v>0</v>
      </c>
    </row>
    <row r="468" spans="1:32" x14ac:dyDescent="0.2">
      <c r="A468" t="s">
        <v>799</v>
      </c>
      <c r="B468" s="107">
        <v>45219</v>
      </c>
      <c r="D468" s="107">
        <v>45219</v>
      </c>
      <c r="E468">
        <v>-553.51</v>
      </c>
      <c r="G468" t="s">
        <v>43</v>
      </c>
      <c r="H468">
        <v>1</v>
      </c>
      <c r="I468">
        <v>-553.51</v>
      </c>
      <c r="K468">
        <v>0</v>
      </c>
      <c r="N468" t="s">
        <v>242</v>
      </c>
      <c r="O468">
        <v>100</v>
      </c>
      <c r="P468" t="s">
        <v>160</v>
      </c>
      <c r="Q468" t="s">
        <v>242</v>
      </c>
      <c r="S468" t="s">
        <v>248</v>
      </c>
      <c r="W468" t="s">
        <v>168</v>
      </c>
      <c r="X468" t="s">
        <v>169</v>
      </c>
      <c r="Y468" t="s">
        <v>170</v>
      </c>
      <c r="Z468" t="s">
        <v>164</v>
      </c>
      <c r="AA468" t="s">
        <v>164</v>
      </c>
      <c r="AB468" t="s">
        <v>22</v>
      </c>
      <c r="AE468">
        <v>0</v>
      </c>
      <c r="AF468">
        <v>0</v>
      </c>
    </row>
    <row r="469" spans="1:32" x14ac:dyDescent="0.2">
      <c r="A469" t="s">
        <v>800</v>
      </c>
      <c r="B469" s="107">
        <v>45218</v>
      </c>
      <c r="D469" s="107">
        <v>45218</v>
      </c>
      <c r="E469">
        <v>-572.77</v>
      </c>
      <c r="G469" t="s">
        <v>43</v>
      </c>
      <c r="H469">
        <v>1</v>
      </c>
      <c r="I469">
        <v>-572.77</v>
      </c>
      <c r="K469">
        <v>0</v>
      </c>
      <c r="N469" t="s">
        <v>242</v>
      </c>
      <c r="O469">
        <v>100</v>
      </c>
      <c r="P469" t="s">
        <v>160</v>
      </c>
      <c r="Q469" t="s">
        <v>242</v>
      </c>
      <c r="S469" t="s">
        <v>250</v>
      </c>
      <c r="W469" t="s">
        <v>251</v>
      </c>
      <c r="X469" t="s">
        <v>245</v>
      </c>
      <c r="Y469" t="s">
        <v>246</v>
      </c>
      <c r="Z469" t="s">
        <v>246</v>
      </c>
      <c r="AA469" t="s">
        <v>246</v>
      </c>
      <c r="AB469" t="s">
        <v>27</v>
      </c>
      <c r="AE469">
        <v>0</v>
      </c>
      <c r="AF469">
        <v>0</v>
      </c>
    </row>
    <row r="470" spans="1:32" x14ac:dyDescent="0.2">
      <c r="A470" t="s">
        <v>801</v>
      </c>
      <c r="B470" s="107">
        <v>45218</v>
      </c>
      <c r="D470" s="107">
        <v>45218</v>
      </c>
      <c r="E470">
        <v>-2904.3</v>
      </c>
      <c r="G470" t="s">
        <v>43</v>
      </c>
      <c r="H470">
        <v>1</v>
      </c>
      <c r="I470">
        <v>-2904.3</v>
      </c>
      <c r="K470">
        <v>0</v>
      </c>
      <c r="N470" t="s">
        <v>242</v>
      </c>
      <c r="O470">
        <v>100</v>
      </c>
      <c r="P470" t="s">
        <v>160</v>
      </c>
      <c r="Q470" t="s">
        <v>242</v>
      </c>
      <c r="S470" t="s">
        <v>253</v>
      </c>
      <c r="W470" t="s">
        <v>254</v>
      </c>
      <c r="X470" t="s">
        <v>245</v>
      </c>
      <c r="Y470" t="s">
        <v>246</v>
      </c>
      <c r="Z470" t="s">
        <v>246</v>
      </c>
      <c r="AA470" t="s">
        <v>246</v>
      </c>
      <c r="AB470" t="s">
        <v>27</v>
      </c>
      <c r="AE470">
        <v>0</v>
      </c>
      <c r="AF470">
        <v>0</v>
      </c>
    </row>
    <row r="471" spans="1:32" x14ac:dyDescent="0.2">
      <c r="A471" t="s">
        <v>802</v>
      </c>
      <c r="B471" s="107">
        <v>45217</v>
      </c>
      <c r="D471" s="107">
        <v>45217</v>
      </c>
      <c r="E471">
        <v>-3000</v>
      </c>
      <c r="G471" t="s">
        <v>43</v>
      </c>
      <c r="H471">
        <v>1</v>
      </c>
      <c r="I471">
        <v>-3000</v>
      </c>
      <c r="K471">
        <v>0</v>
      </c>
      <c r="N471" t="s">
        <v>166</v>
      </c>
      <c r="O471">
        <v>100</v>
      </c>
      <c r="P471" t="s">
        <v>160</v>
      </c>
      <c r="Q471" t="s">
        <v>166</v>
      </c>
      <c r="S471" t="s">
        <v>256</v>
      </c>
      <c r="W471" t="s">
        <v>257</v>
      </c>
      <c r="AE471">
        <v>0</v>
      </c>
      <c r="AF471">
        <v>0</v>
      </c>
    </row>
    <row r="472" spans="1:32" x14ac:dyDescent="0.2">
      <c r="A472" t="s">
        <v>803</v>
      </c>
      <c r="B472" s="107">
        <v>45216</v>
      </c>
      <c r="D472" s="107">
        <v>45216</v>
      </c>
      <c r="E472">
        <v>-36</v>
      </c>
      <c r="G472" t="s">
        <v>43</v>
      </c>
      <c r="H472">
        <v>1</v>
      </c>
      <c r="I472">
        <v>-36</v>
      </c>
      <c r="K472">
        <v>0</v>
      </c>
      <c r="N472" t="s">
        <v>259</v>
      </c>
      <c r="O472">
        <v>100</v>
      </c>
      <c r="P472" t="s">
        <v>236</v>
      </c>
      <c r="Q472" t="s">
        <v>259</v>
      </c>
      <c r="S472" t="s">
        <v>260</v>
      </c>
      <c r="W472" t="s">
        <v>261</v>
      </c>
      <c r="X472" t="s">
        <v>30</v>
      </c>
      <c r="Y472" t="s">
        <v>182</v>
      </c>
      <c r="Z472" t="s">
        <v>182</v>
      </c>
      <c r="AA472" t="s">
        <v>182</v>
      </c>
      <c r="AB472" t="s">
        <v>30</v>
      </c>
      <c r="AE472">
        <v>0</v>
      </c>
      <c r="AF472">
        <v>0</v>
      </c>
    </row>
    <row r="473" spans="1:32" x14ac:dyDescent="0.2">
      <c r="A473" t="s">
        <v>804</v>
      </c>
      <c r="B473" s="107">
        <v>45216</v>
      </c>
      <c r="D473" s="107">
        <v>45216</v>
      </c>
      <c r="E473">
        <v>-259</v>
      </c>
      <c r="G473" t="s">
        <v>43</v>
      </c>
      <c r="H473">
        <v>1</v>
      </c>
      <c r="I473">
        <v>-259</v>
      </c>
      <c r="K473">
        <v>0</v>
      </c>
      <c r="N473" t="s">
        <v>263</v>
      </c>
      <c r="O473">
        <v>100</v>
      </c>
      <c r="P473" t="s">
        <v>15</v>
      </c>
      <c r="Q473" t="s">
        <v>263</v>
      </c>
      <c r="S473" t="s">
        <v>264</v>
      </c>
      <c r="W473" t="s">
        <v>265</v>
      </c>
      <c r="X473" t="s">
        <v>30</v>
      </c>
      <c r="Y473" t="s">
        <v>182</v>
      </c>
      <c r="Z473" t="s">
        <v>182</v>
      </c>
      <c r="AA473" t="s">
        <v>182</v>
      </c>
      <c r="AB473" t="s">
        <v>30</v>
      </c>
      <c r="AE473">
        <v>0</v>
      </c>
      <c r="AF473">
        <v>0</v>
      </c>
    </row>
    <row r="474" spans="1:32" x14ac:dyDescent="0.2">
      <c r="A474" t="s">
        <v>805</v>
      </c>
      <c r="B474" s="107">
        <v>45215</v>
      </c>
      <c r="D474" s="107">
        <v>45215</v>
      </c>
      <c r="E474">
        <v>-750</v>
      </c>
      <c r="G474" t="s">
        <v>43</v>
      </c>
      <c r="H474">
        <v>1</v>
      </c>
      <c r="I474">
        <v>-750</v>
      </c>
      <c r="K474">
        <v>0</v>
      </c>
      <c r="N474" t="s">
        <v>267</v>
      </c>
      <c r="O474">
        <v>100</v>
      </c>
      <c r="P474" t="s">
        <v>268</v>
      </c>
      <c r="Q474" t="s">
        <v>267</v>
      </c>
      <c r="S474" t="s">
        <v>269</v>
      </c>
      <c r="V474" t="s">
        <v>174</v>
      </c>
      <c r="W474" t="s">
        <v>270</v>
      </c>
      <c r="X474" t="s">
        <v>115</v>
      </c>
      <c r="Y474" t="s">
        <v>175</v>
      </c>
      <c r="Z474" t="s">
        <v>176</v>
      </c>
      <c r="AA474" t="s">
        <v>176</v>
      </c>
      <c r="AB474" t="s">
        <v>25</v>
      </c>
      <c r="AE474">
        <v>0</v>
      </c>
      <c r="AF474">
        <v>0</v>
      </c>
    </row>
    <row r="475" spans="1:32" x14ac:dyDescent="0.2">
      <c r="A475" t="s">
        <v>806</v>
      </c>
      <c r="B475" s="107">
        <v>45214</v>
      </c>
      <c r="D475" s="107">
        <v>45214</v>
      </c>
      <c r="E475">
        <v>-450</v>
      </c>
      <c r="G475" t="s">
        <v>43</v>
      </c>
      <c r="H475">
        <v>1</v>
      </c>
      <c r="I475">
        <v>-450</v>
      </c>
      <c r="K475">
        <v>0</v>
      </c>
      <c r="N475" t="s">
        <v>272</v>
      </c>
      <c r="O475">
        <v>100</v>
      </c>
      <c r="P475" t="s">
        <v>268</v>
      </c>
      <c r="Q475" t="s">
        <v>272</v>
      </c>
      <c r="S475" t="s">
        <v>273</v>
      </c>
      <c r="W475" t="s">
        <v>274</v>
      </c>
      <c r="X475" t="s">
        <v>30</v>
      </c>
      <c r="Y475" t="s">
        <v>182</v>
      </c>
      <c r="Z475" t="s">
        <v>182</v>
      </c>
      <c r="AA475" t="s">
        <v>182</v>
      </c>
      <c r="AB475" t="s">
        <v>30</v>
      </c>
      <c r="AE475">
        <v>0</v>
      </c>
      <c r="AF475">
        <v>0</v>
      </c>
    </row>
    <row r="476" spans="1:32" x14ac:dyDescent="0.2">
      <c r="A476" t="s">
        <v>807</v>
      </c>
      <c r="B476" s="107">
        <v>45214</v>
      </c>
      <c r="D476" s="107">
        <v>45214</v>
      </c>
      <c r="E476">
        <v>-75</v>
      </c>
      <c r="G476" t="s">
        <v>43</v>
      </c>
      <c r="H476">
        <v>1</v>
      </c>
      <c r="I476">
        <v>-75</v>
      </c>
      <c r="K476">
        <v>0</v>
      </c>
      <c r="N476" t="s">
        <v>276</v>
      </c>
      <c r="O476">
        <v>100</v>
      </c>
      <c r="P476" t="s">
        <v>236</v>
      </c>
      <c r="Q476" t="s">
        <v>276</v>
      </c>
      <c r="S476" t="s">
        <v>277</v>
      </c>
      <c r="W476" t="s">
        <v>277</v>
      </c>
      <c r="X476" t="s">
        <v>30</v>
      </c>
      <c r="Y476" t="s">
        <v>182</v>
      </c>
      <c r="Z476" t="s">
        <v>182</v>
      </c>
      <c r="AA476" t="s">
        <v>182</v>
      </c>
      <c r="AB476" t="s">
        <v>30</v>
      </c>
      <c r="AE476">
        <v>0</v>
      </c>
      <c r="AF476">
        <v>0</v>
      </c>
    </row>
    <row r="477" spans="1:32" x14ac:dyDescent="0.2">
      <c r="A477" t="s">
        <v>808</v>
      </c>
      <c r="B477" s="107">
        <v>45213</v>
      </c>
      <c r="D477" s="107">
        <v>45213</v>
      </c>
      <c r="E477">
        <v>-700</v>
      </c>
      <c r="G477" t="s">
        <v>43</v>
      </c>
      <c r="H477">
        <v>1</v>
      </c>
      <c r="I477">
        <v>-700</v>
      </c>
      <c r="K477">
        <v>0</v>
      </c>
      <c r="N477" t="s">
        <v>279</v>
      </c>
      <c r="O477">
        <v>100</v>
      </c>
      <c r="P477" t="s">
        <v>268</v>
      </c>
      <c r="Q477" t="s">
        <v>279</v>
      </c>
      <c r="S477" t="s">
        <v>280</v>
      </c>
      <c r="W477" t="s">
        <v>280</v>
      </c>
      <c r="X477" t="s">
        <v>30</v>
      </c>
      <c r="Y477" t="s">
        <v>182</v>
      </c>
      <c r="Z477" t="s">
        <v>182</v>
      </c>
      <c r="AA477" t="s">
        <v>182</v>
      </c>
      <c r="AB477" t="s">
        <v>30</v>
      </c>
      <c r="AE477">
        <v>0</v>
      </c>
      <c r="AF477">
        <v>0</v>
      </c>
    </row>
    <row r="478" spans="1:32" x14ac:dyDescent="0.2">
      <c r="A478" t="s">
        <v>809</v>
      </c>
      <c r="B478" s="107">
        <v>45212</v>
      </c>
      <c r="D478" s="107">
        <v>45212</v>
      </c>
      <c r="E478">
        <v>-335.61</v>
      </c>
      <c r="G478" t="s">
        <v>43</v>
      </c>
      <c r="H478">
        <v>1</v>
      </c>
      <c r="I478">
        <v>-335.61</v>
      </c>
      <c r="K478">
        <v>0</v>
      </c>
      <c r="N478" t="s">
        <v>282</v>
      </c>
      <c r="O478">
        <v>100</v>
      </c>
      <c r="P478" t="s">
        <v>160</v>
      </c>
      <c r="Q478" t="s">
        <v>282</v>
      </c>
      <c r="S478" t="s">
        <v>283</v>
      </c>
      <c r="W478" t="s">
        <v>284</v>
      </c>
      <c r="X478" t="s">
        <v>191</v>
      </c>
      <c r="Y478" t="s">
        <v>192</v>
      </c>
      <c r="Z478" t="s">
        <v>193</v>
      </c>
      <c r="AA478" t="s">
        <v>193</v>
      </c>
      <c r="AB478" t="s">
        <v>19</v>
      </c>
      <c r="AE478">
        <v>0</v>
      </c>
      <c r="AF478">
        <v>0</v>
      </c>
    </row>
    <row r="479" spans="1:32" x14ac:dyDescent="0.2">
      <c r="A479" t="s">
        <v>810</v>
      </c>
      <c r="B479" s="107">
        <v>45212</v>
      </c>
      <c r="D479" s="107">
        <v>45212</v>
      </c>
      <c r="E479">
        <v>-13.82</v>
      </c>
      <c r="G479" t="s">
        <v>43</v>
      </c>
      <c r="H479">
        <v>1</v>
      </c>
      <c r="I479">
        <v>-13.82</v>
      </c>
      <c r="K479">
        <v>0</v>
      </c>
      <c r="N479" t="s">
        <v>286</v>
      </c>
      <c r="O479">
        <v>100</v>
      </c>
      <c r="Q479" t="s">
        <v>286</v>
      </c>
      <c r="S479" t="s">
        <v>811</v>
      </c>
      <c r="W479" t="s">
        <v>288</v>
      </c>
      <c r="X479" t="s">
        <v>30</v>
      </c>
      <c r="Y479" t="s">
        <v>182</v>
      </c>
      <c r="Z479" t="s">
        <v>182</v>
      </c>
      <c r="AA479" t="s">
        <v>182</v>
      </c>
      <c r="AB479" t="s">
        <v>30</v>
      </c>
      <c r="AE479">
        <v>0</v>
      </c>
      <c r="AF479">
        <v>0</v>
      </c>
    </row>
    <row r="480" spans="1:32" x14ac:dyDescent="0.2">
      <c r="A480" t="s">
        <v>812</v>
      </c>
      <c r="B480" s="107">
        <v>45212</v>
      </c>
      <c r="D480" s="107">
        <v>45212</v>
      </c>
      <c r="E480">
        <v>-3000</v>
      </c>
      <c r="G480" t="s">
        <v>43</v>
      </c>
      <c r="H480">
        <v>1</v>
      </c>
      <c r="I480">
        <v>-3000</v>
      </c>
      <c r="K480">
        <v>0</v>
      </c>
      <c r="N480" t="s">
        <v>199</v>
      </c>
      <c r="O480">
        <v>100</v>
      </c>
      <c r="P480" t="s">
        <v>15</v>
      </c>
      <c r="Q480" t="s">
        <v>199</v>
      </c>
      <c r="S480" t="s">
        <v>813</v>
      </c>
      <c r="W480" t="s">
        <v>291</v>
      </c>
      <c r="X480" t="s">
        <v>245</v>
      </c>
      <c r="Y480" t="s">
        <v>246</v>
      </c>
      <c r="Z480" t="s">
        <v>246</v>
      </c>
      <c r="AA480" t="s">
        <v>246</v>
      </c>
      <c r="AB480" t="s">
        <v>26</v>
      </c>
      <c r="AE480">
        <v>0</v>
      </c>
      <c r="AF480">
        <v>0</v>
      </c>
    </row>
    <row r="481" spans="1:32" x14ac:dyDescent="0.2">
      <c r="A481" t="s">
        <v>814</v>
      </c>
      <c r="B481" s="107">
        <v>45212</v>
      </c>
      <c r="D481" s="107">
        <v>45212</v>
      </c>
      <c r="E481">
        <v>-550</v>
      </c>
      <c r="G481" t="s">
        <v>43</v>
      </c>
      <c r="H481">
        <v>1</v>
      </c>
      <c r="I481">
        <v>-550</v>
      </c>
      <c r="K481">
        <v>0</v>
      </c>
      <c r="N481" t="s">
        <v>293</v>
      </c>
      <c r="O481">
        <v>100</v>
      </c>
      <c r="P481" t="s">
        <v>236</v>
      </c>
      <c r="Q481" t="s">
        <v>293</v>
      </c>
      <c r="S481" t="s">
        <v>294</v>
      </c>
      <c r="W481" t="s">
        <v>294</v>
      </c>
      <c r="X481" t="s">
        <v>295</v>
      </c>
      <c r="Y481" t="s">
        <v>182</v>
      </c>
      <c r="Z481" t="s">
        <v>182</v>
      </c>
      <c r="AA481" t="s">
        <v>182</v>
      </c>
      <c r="AB481" t="s">
        <v>30</v>
      </c>
      <c r="AE481">
        <v>0</v>
      </c>
      <c r="AF481">
        <v>0</v>
      </c>
    </row>
    <row r="482" spans="1:32" x14ac:dyDescent="0.2">
      <c r="A482" t="s">
        <v>815</v>
      </c>
      <c r="B482" s="107">
        <v>45211</v>
      </c>
      <c r="D482" s="107">
        <v>45211</v>
      </c>
      <c r="E482">
        <v>-250</v>
      </c>
      <c r="G482" t="s">
        <v>43</v>
      </c>
      <c r="H482">
        <v>1</v>
      </c>
      <c r="I482">
        <v>-250</v>
      </c>
      <c r="K482">
        <v>0</v>
      </c>
      <c r="N482" t="s">
        <v>272</v>
      </c>
      <c r="O482">
        <v>100</v>
      </c>
      <c r="P482" t="s">
        <v>268</v>
      </c>
      <c r="Q482" t="s">
        <v>272</v>
      </c>
      <c r="S482" t="s">
        <v>274</v>
      </c>
      <c r="W482" t="s">
        <v>274</v>
      </c>
      <c r="X482" t="s">
        <v>30</v>
      </c>
      <c r="Y482" t="s">
        <v>182</v>
      </c>
      <c r="Z482" t="s">
        <v>182</v>
      </c>
      <c r="AA482" t="s">
        <v>182</v>
      </c>
      <c r="AB482" t="s">
        <v>30</v>
      </c>
      <c r="AE482">
        <v>0</v>
      </c>
      <c r="AF482">
        <v>0</v>
      </c>
    </row>
    <row r="483" spans="1:32" x14ac:dyDescent="0.2">
      <c r="A483" t="s">
        <v>816</v>
      </c>
      <c r="B483" s="107">
        <v>45211</v>
      </c>
      <c r="D483" s="107">
        <v>45211</v>
      </c>
      <c r="E483">
        <v>-379.63</v>
      </c>
      <c r="G483" t="s">
        <v>43</v>
      </c>
      <c r="H483">
        <v>1</v>
      </c>
      <c r="I483">
        <v>-379.63</v>
      </c>
      <c r="K483">
        <v>0</v>
      </c>
      <c r="N483" t="s">
        <v>298</v>
      </c>
      <c r="O483">
        <v>100</v>
      </c>
      <c r="P483" t="s">
        <v>15</v>
      </c>
      <c r="Q483" t="s">
        <v>298</v>
      </c>
      <c r="S483" t="s">
        <v>299</v>
      </c>
      <c r="W483" t="s">
        <v>299</v>
      </c>
      <c r="X483" t="s">
        <v>30</v>
      </c>
      <c r="Y483" t="s">
        <v>182</v>
      </c>
      <c r="Z483" t="s">
        <v>182</v>
      </c>
      <c r="AA483" t="s">
        <v>182</v>
      </c>
      <c r="AB483" t="s">
        <v>30</v>
      </c>
      <c r="AE483">
        <v>0</v>
      </c>
      <c r="AF483">
        <v>0</v>
      </c>
    </row>
    <row r="484" spans="1:32" x14ac:dyDescent="0.2">
      <c r="A484" t="s">
        <v>817</v>
      </c>
      <c r="B484" s="107">
        <v>45210</v>
      </c>
      <c r="D484" s="107">
        <v>45210</v>
      </c>
      <c r="E484">
        <v>-700</v>
      </c>
      <c r="G484" t="s">
        <v>43</v>
      </c>
      <c r="H484">
        <v>1</v>
      </c>
      <c r="I484">
        <v>-700</v>
      </c>
      <c r="K484">
        <v>0</v>
      </c>
      <c r="N484" t="s">
        <v>301</v>
      </c>
      <c r="O484">
        <v>100</v>
      </c>
      <c r="P484" t="s">
        <v>160</v>
      </c>
      <c r="Q484" t="s">
        <v>301</v>
      </c>
      <c r="S484" t="s">
        <v>302</v>
      </c>
      <c r="W484" t="s">
        <v>190</v>
      </c>
      <c r="X484" t="s">
        <v>191</v>
      </c>
      <c r="Y484" t="s">
        <v>192</v>
      </c>
      <c r="Z484" t="s">
        <v>193</v>
      </c>
      <c r="AA484" t="s">
        <v>193</v>
      </c>
      <c r="AB484" t="s">
        <v>19</v>
      </c>
      <c r="AE484">
        <v>0</v>
      </c>
      <c r="AF484">
        <v>0</v>
      </c>
    </row>
    <row r="485" spans="1:32" x14ac:dyDescent="0.2">
      <c r="A485" t="s">
        <v>818</v>
      </c>
      <c r="B485" s="107">
        <v>45207</v>
      </c>
      <c r="D485" s="107">
        <v>45207</v>
      </c>
      <c r="E485">
        <v>-850</v>
      </c>
      <c r="G485" t="s">
        <v>43</v>
      </c>
      <c r="H485">
        <v>1</v>
      </c>
      <c r="I485">
        <v>-850</v>
      </c>
      <c r="K485">
        <v>0</v>
      </c>
      <c r="N485" t="s">
        <v>304</v>
      </c>
      <c r="O485">
        <v>100</v>
      </c>
      <c r="P485" t="s">
        <v>268</v>
      </c>
      <c r="Q485" t="s">
        <v>304</v>
      </c>
      <c r="S485" t="s">
        <v>305</v>
      </c>
      <c r="W485" t="s">
        <v>305</v>
      </c>
      <c r="X485" t="s">
        <v>30</v>
      </c>
      <c r="Y485" t="s">
        <v>182</v>
      </c>
      <c r="Z485" t="s">
        <v>182</v>
      </c>
      <c r="AA485" t="s">
        <v>182</v>
      </c>
      <c r="AB485" t="s">
        <v>30</v>
      </c>
      <c r="AE485">
        <v>0</v>
      </c>
      <c r="AF485">
        <v>0</v>
      </c>
    </row>
    <row r="486" spans="1:32" x14ac:dyDescent="0.2">
      <c r="A486" t="s">
        <v>819</v>
      </c>
      <c r="B486" s="107">
        <v>45207</v>
      </c>
      <c r="D486" s="107">
        <v>45207</v>
      </c>
      <c r="E486">
        <v>-404.99</v>
      </c>
      <c r="G486" t="s">
        <v>43</v>
      </c>
      <c r="H486">
        <v>1</v>
      </c>
      <c r="I486">
        <v>-404.99</v>
      </c>
      <c r="K486">
        <v>0</v>
      </c>
      <c r="N486" t="s">
        <v>307</v>
      </c>
      <c r="O486">
        <v>100</v>
      </c>
      <c r="P486" t="s">
        <v>160</v>
      </c>
      <c r="Q486" t="s">
        <v>307</v>
      </c>
      <c r="S486" t="s">
        <v>308</v>
      </c>
      <c r="W486" t="s">
        <v>309</v>
      </c>
      <c r="X486" t="s">
        <v>191</v>
      </c>
      <c r="Y486" t="s">
        <v>192</v>
      </c>
      <c r="Z486" t="s">
        <v>193</v>
      </c>
      <c r="AA486" t="s">
        <v>193</v>
      </c>
      <c r="AB486" t="s">
        <v>19</v>
      </c>
      <c r="AE486">
        <v>0</v>
      </c>
      <c r="AF486">
        <v>0</v>
      </c>
    </row>
    <row r="487" spans="1:32" x14ac:dyDescent="0.2">
      <c r="A487" t="s">
        <v>820</v>
      </c>
      <c r="B487" s="107">
        <v>45205</v>
      </c>
      <c r="D487" s="107">
        <v>45205</v>
      </c>
      <c r="E487">
        <v>-85</v>
      </c>
      <c r="G487" t="s">
        <v>43</v>
      </c>
      <c r="H487">
        <v>1</v>
      </c>
      <c r="I487">
        <v>-85</v>
      </c>
      <c r="K487">
        <v>0</v>
      </c>
      <c r="N487" t="s">
        <v>311</v>
      </c>
      <c r="O487">
        <v>100</v>
      </c>
      <c r="P487" t="s">
        <v>15</v>
      </c>
      <c r="Q487" t="s">
        <v>311</v>
      </c>
      <c r="S487" t="s">
        <v>312</v>
      </c>
      <c r="W487" t="s">
        <v>312</v>
      </c>
      <c r="X487" t="s">
        <v>30</v>
      </c>
      <c r="Y487" t="s">
        <v>182</v>
      </c>
      <c r="Z487" t="s">
        <v>182</v>
      </c>
      <c r="AA487" t="s">
        <v>182</v>
      </c>
      <c r="AB487" t="s">
        <v>30</v>
      </c>
      <c r="AE487">
        <v>0</v>
      </c>
      <c r="AF487">
        <v>0</v>
      </c>
    </row>
    <row r="488" spans="1:32" x14ac:dyDescent="0.2">
      <c r="A488" t="s">
        <v>821</v>
      </c>
      <c r="B488" s="107">
        <v>45204</v>
      </c>
      <c r="D488" s="107">
        <v>45204</v>
      </c>
      <c r="E488">
        <v>-6671.35</v>
      </c>
      <c r="G488" t="s">
        <v>43</v>
      </c>
      <c r="H488">
        <v>1</v>
      </c>
      <c r="I488">
        <v>-6671.35</v>
      </c>
      <c r="K488">
        <v>0</v>
      </c>
      <c r="N488" t="s">
        <v>314</v>
      </c>
      <c r="O488">
        <v>100</v>
      </c>
      <c r="P488" t="s">
        <v>236</v>
      </c>
      <c r="Q488" t="s">
        <v>314</v>
      </c>
      <c r="S488" t="s">
        <v>315</v>
      </c>
      <c r="W488" t="s">
        <v>315</v>
      </c>
      <c r="X488" t="s">
        <v>30</v>
      </c>
      <c r="Y488" t="s">
        <v>182</v>
      </c>
      <c r="Z488" t="s">
        <v>182</v>
      </c>
      <c r="AA488" t="s">
        <v>182</v>
      </c>
      <c r="AB488" t="s">
        <v>30</v>
      </c>
      <c r="AE488">
        <v>0</v>
      </c>
      <c r="AF488">
        <v>0</v>
      </c>
    </row>
    <row r="489" spans="1:32" x14ac:dyDescent="0.2">
      <c r="A489" t="s">
        <v>822</v>
      </c>
      <c r="B489" s="107">
        <v>45204</v>
      </c>
      <c r="D489" s="107">
        <v>45204</v>
      </c>
      <c r="E489">
        <v>-110</v>
      </c>
      <c r="G489" t="s">
        <v>43</v>
      </c>
      <c r="H489">
        <v>1</v>
      </c>
      <c r="I489">
        <v>-110</v>
      </c>
      <c r="K489">
        <v>0</v>
      </c>
      <c r="N489" t="s">
        <v>317</v>
      </c>
      <c r="O489">
        <v>100</v>
      </c>
      <c r="P489" t="s">
        <v>236</v>
      </c>
      <c r="Q489" t="s">
        <v>317</v>
      </c>
      <c r="S489" t="s">
        <v>318</v>
      </c>
      <c r="W489" t="s">
        <v>318</v>
      </c>
      <c r="X489" t="s">
        <v>30</v>
      </c>
      <c r="Y489" t="s">
        <v>182</v>
      </c>
      <c r="Z489" t="s">
        <v>182</v>
      </c>
      <c r="AA489" t="s">
        <v>182</v>
      </c>
      <c r="AB489" t="s">
        <v>30</v>
      </c>
      <c r="AE489">
        <v>0</v>
      </c>
      <c r="AF489">
        <v>0</v>
      </c>
    </row>
    <row r="490" spans="1:32" x14ac:dyDescent="0.2">
      <c r="A490" t="s">
        <v>823</v>
      </c>
      <c r="B490" s="107">
        <v>45203</v>
      </c>
      <c r="D490" s="107">
        <v>45203</v>
      </c>
      <c r="E490">
        <v>-52.8</v>
      </c>
      <c r="G490" t="s">
        <v>43</v>
      </c>
      <c r="H490">
        <v>1</v>
      </c>
      <c r="I490">
        <v>-52.8</v>
      </c>
      <c r="K490">
        <v>0</v>
      </c>
      <c r="N490" t="s">
        <v>231</v>
      </c>
      <c r="O490">
        <v>100</v>
      </c>
      <c r="P490" t="s">
        <v>219</v>
      </c>
      <c r="Q490" t="s">
        <v>231</v>
      </c>
      <c r="S490" t="s">
        <v>320</v>
      </c>
      <c r="W490" t="s">
        <v>233</v>
      </c>
      <c r="X490" t="s">
        <v>30</v>
      </c>
      <c r="Y490" t="s">
        <v>182</v>
      </c>
      <c r="Z490" t="s">
        <v>182</v>
      </c>
      <c r="AA490" t="s">
        <v>182</v>
      </c>
      <c r="AB490" t="s">
        <v>30</v>
      </c>
      <c r="AE490">
        <v>0</v>
      </c>
      <c r="AF490">
        <v>0</v>
      </c>
    </row>
    <row r="491" spans="1:32" x14ac:dyDescent="0.2">
      <c r="A491" t="s">
        <v>824</v>
      </c>
      <c r="B491" s="107">
        <v>45203</v>
      </c>
      <c r="D491" s="107">
        <v>45203</v>
      </c>
      <c r="E491">
        <v>-6500</v>
      </c>
      <c r="G491" t="s">
        <v>43</v>
      </c>
      <c r="H491">
        <v>1</v>
      </c>
      <c r="I491">
        <v>-6500</v>
      </c>
      <c r="K491">
        <v>0</v>
      </c>
      <c r="N491" t="s">
        <v>322</v>
      </c>
      <c r="O491">
        <v>100</v>
      </c>
      <c r="P491" t="s">
        <v>236</v>
      </c>
      <c r="Q491" t="s">
        <v>322</v>
      </c>
      <c r="S491" t="s">
        <v>323</v>
      </c>
      <c r="W491" t="s">
        <v>323</v>
      </c>
      <c r="X491" t="s">
        <v>324</v>
      </c>
      <c r="Y491" t="s">
        <v>325</v>
      </c>
      <c r="Z491" t="s">
        <v>325</v>
      </c>
      <c r="AA491" t="s">
        <v>325</v>
      </c>
      <c r="AB491" t="s">
        <v>27</v>
      </c>
      <c r="AE491">
        <v>0</v>
      </c>
      <c r="AF491">
        <v>0</v>
      </c>
    </row>
    <row r="492" spans="1:32" x14ac:dyDescent="0.2">
      <c r="A492" t="s">
        <v>825</v>
      </c>
      <c r="B492" s="107">
        <v>45203</v>
      </c>
      <c r="D492" s="107">
        <v>45203</v>
      </c>
      <c r="E492">
        <v>-10000</v>
      </c>
      <c r="G492" t="s">
        <v>43</v>
      </c>
      <c r="H492">
        <v>1</v>
      </c>
      <c r="I492">
        <v>-10000</v>
      </c>
      <c r="K492">
        <v>0</v>
      </c>
      <c r="N492" t="s">
        <v>327</v>
      </c>
      <c r="O492">
        <v>100</v>
      </c>
      <c r="P492" t="s">
        <v>236</v>
      </c>
      <c r="Q492" t="s">
        <v>327</v>
      </c>
      <c r="S492" t="s">
        <v>323</v>
      </c>
      <c r="W492" t="s">
        <v>323</v>
      </c>
      <c r="X492" t="s">
        <v>324</v>
      </c>
      <c r="Y492" t="s">
        <v>325</v>
      </c>
      <c r="Z492" t="s">
        <v>325</v>
      </c>
      <c r="AA492" t="s">
        <v>325</v>
      </c>
      <c r="AB492" t="s">
        <v>27</v>
      </c>
      <c r="AE492">
        <v>0</v>
      </c>
      <c r="AF492">
        <v>0</v>
      </c>
    </row>
    <row r="493" spans="1:32" x14ac:dyDescent="0.2">
      <c r="A493" t="s">
        <v>826</v>
      </c>
      <c r="B493" s="107">
        <v>45203</v>
      </c>
      <c r="D493" s="107">
        <v>45203</v>
      </c>
      <c r="E493">
        <v>-10000</v>
      </c>
      <c r="G493" t="s">
        <v>43</v>
      </c>
      <c r="H493">
        <v>1</v>
      </c>
      <c r="I493">
        <v>-10000</v>
      </c>
      <c r="K493">
        <v>0</v>
      </c>
      <c r="N493" t="s">
        <v>329</v>
      </c>
      <c r="O493">
        <v>100</v>
      </c>
      <c r="P493" t="s">
        <v>179</v>
      </c>
      <c r="Q493" t="s">
        <v>329</v>
      </c>
      <c r="S493" t="s">
        <v>323</v>
      </c>
      <c r="W493" t="s">
        <v>323</v>
      </c>
      <c r="X493" t="s">
        <v>324</v>
      </c>
      <c r="Y493" t="s">
        <v>325</v>
      </c>
      <c r="Z493" t="s">
        <v>325</v>
      </c>
      <c r="AA493" t="s">
        <v>325</v>
      </c>
      <c r="AB493" t="s">
        <v>27</v>
      </c>
      <c r="AE493">
        <v>0</v>
      </c>
      <c r="AF493">
        <v>0</v>
      </c>
    </row>
    <row r="494" spans="1:32" x14ac:dyDescent="0.2">
      <c r="A494" t="s">
        <v>827</v>
      </c>
      <c r="B494" s="107">
        <v>45203</v>
      </c>
      <c r="D494" s="107">
        <v>45203</v>
      </c>
      <c r="E494">
        <v>-3500</v>
      </c>
      <c r="G494" t="s">
        <v>43</v>
      </c>
      <c r="H494">
        <v>1</v>
      </c>
      <c r="I494">
        <v>-3500</v>
      </c>
      <c r="K494">
        <v>0</v>
      </c>
      <c r="N494" t="s">
        <v>331</v>
      </c>
      <c r="O494">
        <v>100</v>
      </c>
      <c r="P494" t="s">
        <v>219</v>
      </c>
      <c r="Q494" t="s">
        <v>331</v>
      </c>
      <c r="S494" t="s">
        <v>332</v>
      </c>
      <c r="W494" t="s">
        <v>333</v>
      </c>
      <c r="X494" t="s">
        <v>324</v>
      </c>
      <c r="Y494" t="s">
        <v>325</v>
      </c>
      <c r="Z494" t="s">
        <v>325</v>
      </c>
      <c r="AA494" t="s">
        <v>325</v>
      </c>
      <c r="AB494" t="s">
        <v>27</v>
      </c>
      <c r="AE494">
        <v>0</v>
      </c>
      <c r="AF494">
        <v>0</v>
      </c>
    </row>
    <row r="495" spans="1:32" x14ac:dyDescent="0.2">
      <c r="A495" t="s">
        <v>828</v>
      </c>
      <c r="B495" s="107">
        <v>45203</v>
      </c>
      <c r="D495" s="107">
        <v>45203</v>
      </c>
      <c r="E495">
        <v>-17500</v>
      </c>
      <c r="G495" t="s">
        <v>43</v>
      </c>
      <c r="H495">
        <v>1</v>
      </c>
      <c r="I495">
        <v>-17500</v>
      </c>
      <c r="K495">
        <v>0</v>
      </c>
      <c r="N495" t="s">
        <v>335</v>
      </c>
      <c r="O495">
        <v>100</v>
      </c>
      <c r="P495" t="s">
        <v>236</v>
      </c>
      <c r="Q495" t="s">
        <v>335</v>
      </c>
      <c r="S495" t="s">
        <v>323</v>
      </c>
      <c r="W495" t="s">
        <v>323</v>
      </c>
      <c r="X495" t="s">
        <v>324</v>
      </c>
      <c r="Y495" t="s">
        <v>325</v>
      </c>
      <c r="Z495" t="s">
        <v>325</v>
      </c>
      <c r="AA495" t="s">
        <v>325</v>
      </c>
      <c r="AB495" t="s">
        <v>27</v>
      </c>
      <c r="AE495">
        <v>0</v>
      </c>
      <c r="AF495">
        <v>0</v>
      </c>
    </row>
    <row r="496" spans="1:32" x14ac:dyDescent="0.2">
      <c r="A496" t="s">
        <v>829</v>
      </c>
      <c r="B496" s="107">
        <v>45203</v>
      </c>
      <c r="D496" s="107">
        <v>45203</v>
      </c>
      <c r="E496">
        <v>-13313.44</v>
      </c>
      <c r="G496" t="s">
        <v>43</v>
      </c>
      <c r="H496">
        <v>1</v>
      </c>
      <c r="I496">
        <v>-13313.44</v>
      </c>
      <c r="K496">
        <v>0</v>
      </c>
      <c r="N496" t="s">
        <v>337</v>
      </c>
      <c r="O496">
        <v>100</v>
      </c>
      <c r="P496" t="s">
        <v>15</v>
      </c>
      <c r="Q496" t="s">
        <v>337</v>
      </c>
      <c r="S496" t="s">
        <v>323</v>
      </c>
      <c r="W496" t="s">
        <v>323</v>
      </c>
      <c r="X496" t="s">
        <v>324</v>
      </c>
      <c r="Y496" t="s">
        <v>325</v>
      </c>
      <c r="Z496" t="s">
        <v>325</v>
      </c>
      <c r="AA496" t="s">
        <v>325</v>
      </c>
      <c r="AB496" t="s">
        <v>27</v>
      </c>
      <c r="AE496">
        <v>0</v>
      </c>
      <c r="AF496">
        <v>0</v>
      </c>
    </row>
    <row r="497" spans="1:32" x14ac:dyDescent="0.2">
      <c r="A497" t="s">
        <v>830</v>
      </c>
      <c r="B497" s="107">
        <v>45203</v>
      </c>
      <c r="D497" s="107">
        <v>45203</v>
      </c>
      <c r="E497">
        <v>-3000</v>
      </c>
      <c r="G497" t="s">
        <v>43</v>
      </c>
      <c r="H497">
        <v>1</v>
      </c>
      <c r="I497">
        <v>-3000</v>
      </c>
      <c r="K497">
        <v>0</v>
      </c>
      <c r="N497" t="s">
        <v>339</v>
      </c>
      <c r="O497">
        <v>100</v>
      </c>
      <c r="P497" t="s">
        <v>340</v>
      </c>
      <c r="Q497" t="s">
        <v>339</v>
      </c>
      <c r="S497" t="s">
        <v>323</v>
      </c>
      <c r="W497" t="s">
        <v>323</v>
      </c>
      <c r="X497" t="s">
        <v>324</v>
      </c>
      <c r="Y497" t="s">
        <v>325</v>
      </c>
      <c r="Z497" t="s">
        <v>325</v>
      </c>
      <c r="AA497" t="s">
        <v>325</v>
      </c>
      <c r="AB497" t="s">
        <v>27</v>
      </c>
      <c r="AE497">
        <v>0</v>
      </c>
      <c r="AF497">
        <v>0</v>
      </c>
    </row>
    <row r="498" spans="1:32" x14ac:dyDescent="0.2">
      <c r="A498" t="s">
        <v>831</v>
      </c>
      <c r="B498" s="107">
        <v>45203</v>
      </c>
      <c r="D498" s="107">
        <v>45203</v>
      </c>
      <c r="E498">
        <v>-13313.44</v>
      </c>
      <c r="G498" t="s">
        <v>43</v>
      </c>
      <c r="H498">
        <v>1</v>
      </c>
      <c r="I498">
        <v>-13313.44</v>
      </c>
      <c r="K498">
        <v>0</v>
      </c>
      <c r="N498" t="s">
        <v>342</v>
      </c>
      <c r="O498">
        <v>100</v>
      </c>
      <c r="P498" t="s">
        <v>15</v>
      </c>
      <c r="Q498" t="s">
        <v>342</v>
      </c>
      <c r="S498" t="s">
        <v>323</v>
      </c>
      <c r="W498" t="s">
        <v>323</v>
      </c>
      <c r="X498" t="s">
        <v>324</v>
      </c>
      <c r="Y498" t="s">
        <v>325</v>
      </c>
      <c r="Z498" t="s">
        <v>325</v>
      </c>
      <c r="AA498" t="s">
        <v>325</v>
      </c>
      <c r="AB498" t="s">
        <v>27</v>
      </c>
      <c r="AE498">
        <v>0</v>
      </c>
      <c r="AF498">
        <v>0</v>
      </c>
    </row>
    <row r="499" spans="1:32" x14ac:dyDescent="0.2">
      <c r="A499" t="s">
        <v>832</v>
      </c>
      <c r="B499" s="107">
        <v>45203</v>
      </c>
      <c r="D499" s="107">
        <v>45203</v>
      </c>
      <c r="E499">
        <v>-6000</v>
      </c>
      <c r="G499" t="s">
        <v>43</v>
      </c>
      <c r="H499">
        <v>1</v>
      </c>
      <c r="I499">
        <v>-6000</v>
      </c>
      <c r="K499">
        <v>0</v>
      </c>
      <c r="N499" t="s">
        <v>344</v>
      </c>
      <c r="O499">
        <v>100</v>
      </c>
      <c r="P499" t="s">
        <v>179</v>
      </c>
      <c r="Q499" t="s">
        <v>344</v>
      </c>
      <c r="S499" t="s">
        <v>323</v>
      </c>
      <c r="W499" t="s">
        <v>323</v>
      </c>
      <c r="X499" t="s">
        <v>324</v>
      </c>
      <c r="Y499" t="s">
        <v>325</v>
      </c>
      <c r="Z499" t="s">
        <v>325</v>
      </c>
      <c r="AA499" t="s">
        <v>325</v>
      </c>
      <c r="AB499" t="s">
        <v>27</v>
      </c>
      <c r="AE499">
        <v>0</v>
      </c>
      <c r="AF499">
        <v>0</v>
      </c>
    </row>
    <row r="500" spans="1:32" x14ac:dyDescent="0.2">
      <c r="A500" t="s">
        <v>833</v>
      </c>
      <c r="B500" s="107">
        <v>45203</v>
      </c>
      <c r="D500" s="107">
        <v>45203</v>
      </c>
      <c r="E500">
        <v>-4500</v>
      </c>
      <c r="G500" t="s">
        <v>43</v>
      </c>
      <c r="H500">
        <v>1</v>
      </c>
      <c r="I500">
        <v>-4500</v>
      </c>
      <c r="K500">
        <v>0</v>
      </c>
      <c r="N500" t="s">
        <v>346</v>
      </c>
      <c r="O500">
        <v>100</v>
      </c>
      <c r="P500" t="s">
        <v>236</v>
      </c>
      <c r="Q500" t="s">
        <v>346</v>
      </c>
      <c r="S500" t="s">
        <v>323</v>
      </c>
      <c r="W500" t="s">
        <v>323</v>
      </c>
      <c r="X500" t="s">
        <v>324</v>
      </c>
      <c r="Y500" t="s">
        <v>325</v>
      </c>
      <c r="Z500" t="s">
        <v>325</v>
      </c>
      <c r="AA500" t="s">
        <v>325</v>
      </c>
      <c r="AB500" t="s">
        <v>27</v>
      </c>
      <c r="AE500">
        <v>0</v>
      </c>
      <c r="AF500">
        <v>0</v>
      </c>
    </row>
    <row r="501" spans="1:32" x14ac:dyDescent="0.2">
      <c r="A501" t="s">
        <v>834</v>
      </c>
      <c r="B501" s="107">
        <v>45203</v>
      </c>
      <c r="D501" s="107">
        <v>45203</v>
      </c>
      <c r="E501">
        <v>-6000</v>
      </c>
      <c r="G501" t="s">
        <v>43</v>
      </c>
      <c r="H501">
        <v>1</v>
      </c>
      <c r="I501">
        <v>-6000</v>
      </c>
      <c r="K501">
        <v>0</v>
      </c>
      <c r="N501" t="s">
        <v>348</v>
      </c>
      <c r="O501">
        <v>100</v>
      </c>
      <c r="P501" t="s">
        <v>15</v>
      </c>
      <c r="Q501" t="s">
        <v>348</v>
      </c>
      <c r="S501" t="s">
        <v>323</v>
      </c>
      <c r="W501" t="s">
        <v>323</v>
      </c>
      <c r="X501" t="s">
        <v>324</v>
      </c>
      <c r="Y501" t="s">
        <v>325</v>
      </c>
      <c r="Z501" t="s">
        <v>325</v>
      </c>
      <c r="AA501" t="s">
        <v>325</v>
      </c>
      <c r="AB501" t="s">
        <v>27</v>
      </c>
      <c r="AE501">
        <v>0</v>
      </c>
      <c r="AF501">
        <v>0</v>
      </c>
    </row>
    <row r="502" spans="1:32" x14ac:dyDescent="0.2">
      <c r="A502" t="s">
        <v>835</v>
      </c>
      <c r="B502" s="107">
        <v>45203</v>
      </c>
      <c r="D502" s="107">
        <v>45203</v>
      </c>
      <c r="E502">
        <v>-13313.44</v>
      </c>
      <c r="G502" t="s">
        <v>43</v>
      </c>
      <c r="H502">
        <v>1</v>
      </c>
      <c r="I502">
        <v>-13313.44</v>
      </c>
      <c r="K502">
        <v>0</v>
      </c>
      <c r="N502" t="s">
        <v>350</v>
      </c>
      <c r="O502">
        <v>100</v>
      </c>
      <c r="P502" t="s">
        <v>219</v>
      </c>
      <c r="Q502" t="s">
        <v>350</v>
      </c>
      <c r="S502" t="s">
        <v>323</v>
      </c>
      <c r="W502" t="s">
        <v>323</v>
      </c>
      <c r="X502" t="s">
        <v>324</v>
      </c>
      <c r="Y502" t="s">
        <v>325</v>
      </c>
      <c r="Z502" t="s">
        <v>325</v>
      </c>
      <c r="AA502" t="s">
        <v>325</v>
      </c>
      <c r="AB502" t="s">
        <v>27</v>
      </c>
      <c r="AE502">
        <v>0</v>
      </c>
      <c r="AF502">
        <v>0</v>
      </c>
    </row>
    <row r="503" spans="1:32" x14ac:dyDescent="0.2">
      <c r="A503" t="s">
        <v>836</v>
      </c>
      <c r="B503" s="107">
        <v>45203</v>
      </c>
      <c r="D503" s="107">
        <v>45203</v>
      </c>
      <c r="E503">
        <v>-8500</v>
      </c>
      <c r="G503" t="s">
        <v>43</v>
      </c>
      <c r="H503">
        <v>1</v>
      </c>
      <c r="I503">
        <v>-8500</v>
      </c>
      <c r="K503">
        <v>0</v>
      </c>
      <c r="N503" t="s">
        <v>352</v>
      </c>
      <c r="O503">
        <v>100</v>
      </c>
      <c r="P503" t="s">
        <v>236</v>
      </c>
      <c r="Q503" t="s">
        <v>352</v>
      </c>
      <c r="S503" t="s">
        <v>323</v>
      </c>
      <c r="W503" t="s">
        <v>323</v>
      </c>
      <c r="X503" t="s">
        <v>324</v>
      </c>
      <c r="Y503" t="s">
        <v>325</v>
      </c>
      <c r="Z503" t="s">
        <v>325</v>
      </c>
      <c r="AA503" t="s">
        <v>325</v>
      </c>
      <c r="AB503" t="s">
        <v>27</v>
      </c>
      <c r="AE503">
        <v>0</v>
      </c>
      <c r="AF503">
        <v>0</v>
      </c>
    </row>
    <row r="504" spans="1:32" x14ac:dyDescent="0.2">
      <c r="A504" t="s">
        <v>837</v>
      </c>
      <c r="B504" s="107">
        <v>45203</v>
      </c>
      <c r="D504" s="107">
        <v>45203</v>
      </c>
      <c r="E504">
        <v>-10000</v>
      </c>
      <c r="G504" t="s">
        <v>43</v>
      </c>
      <c r="H504">
        <v>1</v>
      </c>
      <c r="I504">
        <v>-10000</v>
      </c>
      <c r="K504">
        <v>0</v>
      </c>
      <c r="N504" t="s">
        <v>354</v>
      </c>
      <c r="O504">
        <v>100</v>
      </c>
      <c r="P504" t="s">
        <v>214</v>
      </c>
      <c r="Q504" t="s">
        <v>354</v>
      </c>
      <c r="S504" t="s">
        <v>323</v>
      </c>
      <c r="W504" t="s">
        <v>323</v>
      </c>
      <c r="X504" t="s">
        <v>324</v>
      </c>
      <c r="Y504" t="s">
        <v>325</v>
      </c>
      <c r="Z504" t="s">
        <v>325</v>
      </c>
      <c r="AA504" t="s">
        <v>325</v>
      </c>
      <c r="AB504" t="s">
        <v>27</v>
      </c>
      <c r="AE504">
        <v>0</v>
      </c>
      <c r="AF504">
        <v>0</v>
      </c>
    </row>
    <row r="505" spans="1:32" x14ac:dyDescent="0.2">
      <c r="A505" t="s">
        <v>838</v>
      </c>
      <c r="B505" s="107">
        <v>45203</v>
      </c>
      <c r="D505" s="107">
        <v>45203</v>
      </c>
      <c r="E505">
        <v>-5500</v>
      </c>
      <c r="G505" t="s">
        <v>43</v>
      </c>
      <c r="H505">
        <v>1</v>
      </c>
      <c r="I505">
        <v>-5500</v>
      </c>
      <c r="K505">
        <v>0</v>
      </c>
      <c r="N505" t="s">
        <v>356</v>
      </c>
      <c r="O505">
        <v>100</v>
      </c>
      <c r="P505" t="s">
        <v>236</v>
      </c>
      <c r="Q505" t="s">
        <v>356</v>
      </c>
      <c r="S505" t="s">
        <v>323</v>
      </c>
      <c r="W505" t="s">
        <v>323</v>
      </c>
      <c r="X505" t="s">
        <v>324</v>
      </c>
      <c r="Y505" t="s">
        <v>325</v>
      </c>
      <c r="Z505" t="s">
        <v>325</v>
      </c>
      <c r="AA505" t="s">
        <v>325</v>
      </c>
      <c r="AB505" t="s">
        <v>27</v>
      </c>
      <c r="AE505">
        <v>0</v>
      </c>
      <c r="AF505">
        <v>0</v>
      </c>
    </row>
    <row r="506" spans="1:32" x14ac:dyDescent="0.2">
      <c r="A506" t="s">
        <v>839</v>
      </c>
      <c r="B506" s="107">
        <v>45203</v>
      </c>
      <c r="D506" s="107">
        <v>45203</v>
      </c>
      <c r="E506">
        <v>-3500</v>
      </c>
      <c r="G506" t="s">
        <v>43</v>
      </c>
      <c r="H506">
        <v>1</v>
      </c>
      <c r="I506">
        <v>-3500</v>
      </c>
      <c r="K506">
        <v>0</v>
      </c>
      <c r="N506" t="s">
        <v>358</v>
      </c>
      <c r="O506">
        <v>100</v>
      </c>
      <c r="P506" t="s">
        <v>23</v>
      </c>
      <c r="Q506" t="s">
        <v>358</v>
      </c>
      <c r="S506" t="s">
        <v>323</v>
      </c>
      <c r="W506" t="s">
        <v>323</v>
      </c>
      <c r="X506" t="s">
        <v>324</v>
      </c>
      <c r="Y506" t="s">
        <v>325</v>
      </c>
      <c r="Z506" t="s">
        <v>325</v>
      </c>
      <c r="AA506" t="s">
        <v>325</v>
      </c>
      <c r="AB506" t="s">
        <v>27</v>
      </c>
      <c r="AE506">
        <v>0</v>
      </c>
      <c r="AF506">
        <v>0</v>
      </c>
    </row>
    <row r="507" spans="1:32" x14ac:dyDescent="0.2">
      <c r="A507" t="s">
        <v>840</v>
      </c>
      <c r="B507" s="107">
        <v>45203</v>
      </c>
      <c r="D507" s="107">
        <v>45203</v>
      </c>
      <c r="E507">
        <v>-10000</v>
      </c>
      <c r="G507" t="s">
        <v>43</v>
      </c>
      <c r="H507">
        <v>1</v>
      </c>
      <c r="I507">
        <v>-10000</v>
      </c>
      <c r="K507">
        <v>0</v>
      </c>
      <c r="N507" t="s">
        <v>360</v>
      </c>
      <c r="O507">
        <v>100</v>
      </c>
      <c r="P507" t="s">
        <v>15</v>
      </c>
      <c r="Q507" t="s">
        <v>360</v>
      </c>
      <c r="S507" t="s">
        <v>323</v>
      </c>
      <c r="W507" t="s">
        <v>323</v>
      </c>
      <c r="X507" t="s">
        <v>324</v>
      </c>
      <c r="Y507" t="s">
        <v>325</v>
      </c>
      <c r="Z507" t="s">
        <v>325</v>
      </c>
      <c r="AA507" t="s">
        <v>325</v>
      </c>
      <c r="AB507" t="s">
        <v>27</v>
      </c>
      <c r="AE507">
        <v>0</v>
      </c>
      <c r="AF507">
        <v>0</v>
      </c>
    </row>
    <row r="508" spans="1:32" x14ac:dyDescent="0.2">
      <c r="A508" t="s">
        <v>841</v>
      </c>
      <c r="B508" s="107">
        <v>45203</v>
      </c>
      <c r="D508" s="107">
        <v>45203</v>
      </c>
      <c r="E508">
        <v>-16000</v>
      </c>
      <c r="G508" t="s">
        <v>43</v>
      </c>
      <c r="H508">
        <v>1</v>
      </c>
      <c r="I508">
        <v>-16000</v>
      </c>
      <c r="K508">
        <v>0</v>
      </c>
      <c r="N508" t="s">
        <v>362</v>
      </c>
      <c r="O508">
        <v>100</v>
      </c>
      <c r="P508" t="s">
        <v>236</v>
      </c>
      <c r="Q508" t="s">
        <v>362</v>
      </c>
      <c r="S508" t="s">
        <v>323</v>
      </c>
      <c r="W508" t="s">
        <v>323</v>
      </c>
      <c r="X508" t="s">
        <v>324</v>
      </c>
      <c r="Y508" t="s">
        <v>325</v>
      </c>
      <c r="Z508" t="s">
        <v>325</v>
      </c>
      <c r="AA508" t="s">
        <v>325</v>
      </c>
      <c r="AB508" t="s">
        <v>27</v>
      </c>
      <c r="AE508">
        <v>0</v>
      </c>
      <c r="AF508">
        <v>0</v>
      </c>
    </row>
    <row r="509" spans="1:32" x14ac:dyDescent="0.2">
      <c r="A509" t="s">
        <v>842</v>
      </c>
      <c r="B509" s="107">
        <v>45203</v>
      </c>
      <c r="D509" s="107">
        <v>45203</v>
      </c>
      <c r="E509">
        <v>-13000</v>
      </c>
      <c r="G509" t="s">
        <v>43</v>
      </c>
      <c r="H509">
        <v>1</v>
      </c>
      <c r="I509">
        <v>-13000</v>
      </c>
      <c r="K509">
        <v>0</v>
      </c>
      <c r="N509" t="s">
        <v>364</v>
      </c>
      <c r="O509">
        <v>100</v>
      </c>
      <c r="P509" t="s">
        <v>23</v>
      </c>
      <c r="Q509" t="s">
        <v>364</v>
      </c>
      <c r="S509" t="s">
        <v>323</v>
      </c>
      <c r="W509" t="s">
        <v>323</v>
      </c>
      <c r="X509" t="s">
        <v>324</v>
      </c>
      <c r="Y509" t="s">
        <v>325</v>
      </c>
      <c r="Z509" t="s">
        <v>325</v>
      </c>
      <c r="AA509" t="s">
        <v>325</v>
      </c>
      <c r="AB509" t="s">
        <v>27</v>
      </c>
      <c r="AE509">
        <v>0</v>
      </c>
      <c r="AF509">
        <v>0</v>
      </c>
    </row>
    <row r="510" spans="1:32" x14ac:dyDescent="0.2">
      <c r="A510" t="s">
        <v>843</v>
      </c>
      <c r="B510" s="107">
        <v>45203</v>
      </c>
      <c r="D510" s="107">
        <v>45203</v>
      </c>
      <c r="E510">
        <v>-4500</v>
      </c>
      <c r="G510" t="s">
        <v>43</v>
      </c>
      <c r="H510">
        <v>1</v>
      </c>
      <c r="I510">
        <v>-4500</v>
      </c>
      <c r="K510">
        <v>0</v>
      </c>
      <c r="N510" t="s">
        <v>366</v>
      </c>
      <c r="O510">
        <v>100</v>
      </c>
      <c r="P510" t="s">
        <v>236</v>
      </c>
      <c r="Q510" t="s">
        <v>366</v>
      </c>
      <c r="S510" t="s">
        <v>323</v>
      </c>
      <c r="W510" t="s">
        <v>323</v>
      </c>
      <c r="X510" t="s">
        <v>324</v>
      </c>
      <c r="Y510" t="s">
        <v>325</v>
      </c>
      <c r="Z510" t="s">
        <v>325</v>
      </c>
      <c r="AA510" t="s">
        <v>325</v>
      </c>
      <c r="AB510" t="s">
        <v>27</v>
      </c>
      <c r="AE510">
        <v>0</v>
      </c>
      <c r="AF510">
        <v>0</v>
      </c>
    </row>
    <row r="511" spans="1:32" x14ac:dyDescent="0.2">
      <c r="A511" t="s">
        <v>844</v>
      </c>
      <c r="B511" s="107">
        <v>45203</v>
      </c>
      <c r="D511" s="107">
        <v>45203</v>
      </c>
      <c r="E511">
        <v>-4000</v>
      </c>
      <c r="G511" t="s">
        <v>43</v>
      </c>
      <c r="H511">
        <v>1</v>
      </c>
      <c r="I511">
        <v>-4000</v>
      </c>
      <c r="K511">
        <v>0</v>
      </c>
      <c r="N511" t="s">
        <v>368</v>
      </c>
      <c r="O511">
        <v>100</v>
      </c>
      <c r="P511" t="s">
        <v>23</v>
      </c>
      <c r="Q511" t="s">
        <v>368</v>
      </c>
      <c r="S511" t="s">
        <v>323</v>
      </c>
      <c r="W511" t="s">
        <v>323</v>
      </c>
      <c r="X511" t="s">
        <v>324</v>
      </c>
      <c r="Y511" t="s">
        <v>325</v>
      </c>
      <c r="Z511" t="s">
        <v>325</v>
      </c>
      <c r="AA511" t="s">
        <v>325</v>
      </c>
      <c r="AB511" t="s">
        <v>27</v>
      </c>
      <c r="AE511">
        <v>0</v>
      </c>
      <c r="AF511">
        <v>0</v>
      </c>
    </row>
    <row r="512" spans="1:32" x14ac:dyDescent="0.2">
      <c r="A512" t="s">
        <v>845</v>
      </c>
      <c r="B512" s="107">
        <v>45203</v>
      </c>
      <c r="D512" s="107">
        <v>45203</v>
      </c>
      <c r="E512">
        <v>-3500</v>
      </c>
      <c r="G512" t="s">
        <v>43</v>
      </c>
      <c r="H512">
        <v>1</v>
      </c>
      <c r="I512">
        <v>-3500</v>
      </c>
      <c r="K512">
        <v>0</v>
      </c>
      <c r="N512" t="s">
        <v>370</v>
      </c>
      <c r="O512">
        <v>100</v>
      </c>
      <c r="P512" t="s">
        <v>15</v>
      </c>
      <c r="Q512" t="s">
        <v>370</v>
      </c>
      <c r="S512" t="s">
        <v>323</v>
      </c>
      <c r="W512" t="s">
        <v>323</v>
      </c>
      <c r="X512" t="s">
        <v>324</v>
      </c>
      <c r="Y512" t="s">
        <v>325</v>
      </c>
      <c r="Z512" t="s">
        <v>325</v>
      </c>
      <c r="AA512" t="s">
        <v>325</v>
      </c>
      <c r="AB512" t="s">
        <v>27</v>
      </c>
      <c r="AE512">
        <v>0</v>
      </c>
      <c r="AF512">
        <v>0</v>
      </c>
    </row>
    <row r="513" spans="1:32" x14ac:dyDescent="0.2">
      <c r="A513" t="s">
        <v>846</v>
      </c>
      <c r="B513" s="107">
        <v>45203</v>
      </c>
      <c r="D513" s="107">
        <v>45203</v>
      </c>
      <c r="E513">
        <v>-1600</v>
      </c>
      <c r="G513" t="s">
        <v>43</v>
      </c>
      <c r="H513">
        <v>1</v>
      </c>
      <c r="I513">
        <v>-1600</v>
      </c>
      <c r="K513">
        <v>0</v>
      </c>
      <c r="N513" t="s">
        <v>372</v>
      </c>
      <c r="O513">
        <v>100</v>
      </c>
      <c r="P513" t="s">
        <v>236</v>
      </c>
      <c r="Q513" t="s">
        <v>372</v>
      </c>
      <c r="S513" t="s">
        <v>323</v>
      </c>
      <c r="W513" t="s">
        <v>323</v>
      </c>
      <c r="X513" t="s">
        <v>324</v>
      </c>
      <c r="Y513" t="s">
        <v>325</v>
      </c>
      <c r="Z513" t="s">
        <v>325</v>
      </c>
      <c r="AA513" t="s">
        <v>325</v>
      </c>
      <c r="AB513" t="s">
        <v>27</v>
      </c>
      <c r="AE513">
        <v>0</v>
      </c>
      <c r="AF513">
        <v>0</v>
      </c>
    </row>
    <row r="514" spans="1:32" x14ac:dyDescent="0.2">
      <c r="A514" t="s">
        <v>847</v>
      </c>
      <c r="B514" s="107">
        <v>45203</v>
      </c>
      <c r="D514" s="107">
        <v>45203</v>
      </c>
      <c r="E514">
        <v>-21276.6</v>
      </c>
      <c r="G514" t="s">
        <v>43</v>
      </c>
      <c r="H514">
        <v>1</v>
      </c>
      <c r="I514">
        <v>-21276.6</v>
      </c>
      <c r="K514">
        <v>0</v>
      </c>
      <c r="N514" t="s">
        <v>374</v>
      </c>
      <c r="O514">
        <v>100</v>
      </c>
      <c r="P514" t="s">
        <v>179</v>
      </c>
      <c r="Q514" t="s">
        <v>374</v>
      </c>
      <c r="S514" t="s">
        <v>323</v>
      </c>
      <c r="W514" t="s">
        <v>323</v>
      </c>
      <c r="X514" t="s">
        <v>324</v>
      </c>
      <c r="Y514" t="s">
        <v>325</v>
      </c>
      <c r="Z514" t="s">
        <v>325</v>
      </c>
      <c r="AA514" t="s">
        <v>325</v>
      </c>
      <c r="AB514" t="s">
        <v>27</v>
      </c>
      <c r="AE514">
        <v>0</v>
      </c>
      <c r="AF514">
        <v>0</v>
      </c>
    </row>
    <row r="515" spans="1:32" x14ac:dyDescent="0.2">
      <c r="A515" t="s">
        <v>848</v>
      </c>
      <c r="B515" s="107">
        <v>45203</v>
      </c>
      <c r="D515" s="107">
        <v>45203</v>
      </c>
      <c r="E515">
        <v>-8500</v>
      </c>
      <c r="G515" t="s">
        <v>43</v>
      </c>
      <c r="H515">
        <v>1</v>
      </c>
      <c r="I515">
        <v>-8500</v>
      </c>
      <c r="K515">
        <v>0</v>
      </c>
      <c r="N515" t="s">
        <v>376</v>
      </c>
      <c r="O515">
        <v>100</v>
      </c>
      <c r="P515" t="s">
        <v>236</v>
      </c>
      <c r="Q515" t="s">
        <v>376</v>
      </c>
      <c r="S515" t="s">
        <v>323</v>
      </c>
      <c r="W515" t="s">
        <v>323</v>
      </c>
      <c r="X515" t="s">
        <v>324</v>
      </c>
      <c r="Y515" t="s">
        <v>325</v>
      </c>
      <c r="Z515" t="s">
        <v>325</v>
      </c>
      <c r="AA515" t="s">
        <v>325</v>
      </c>
      <c r="AB515" t="s">
        <v>27</v>
      </c>
      <c r="AE515">
        <v>0</v>
      </c>
      <c r="AF515">
        <v>0</v>
      </c>
    </row>
    <row r="516" spans="1:32" x14ac:dyDescent="0.2">
      <c r="A516" t="s">
        <v>849</v>
      </c>
      <c r="B516" s="107">
        <v>45203</v>
      </c>
      <c r="D516" s="107">
        <v>45203</v>
      </c>
      <c r="E516">
        <v>-5500</v>
      </c>
      <c r="G516" t="s">
        <v>43</v>
      </c>
      <c r="H516">
        <v>1</v>
      </c>
      <c r="I516">
        <v>-5500</v>
      </c>
      <c r="K516">
        <v>0</v>
      </c>
      <c r="N516" t="s">
        <v>378</v>
      </c>
      <c r="O516">
        <v>100</v>
      </c>
      <c r="P516" t="s">
        <v>236</v>
      </c>
      <c r="Q516" t="s">
        <v>378</v>
      </c>
      <c r="S516" t="s">
        <v>323</v>
      </c>
      <c r="W516" t="s">
        <v>323</v>
      </c>
      <c r="X516" t="s">
        <v>324</v>
      </c>
      <c r="Y516" t="s">
        <v>325</v>
      </c>
      <c r="Z516" t="s">
        <v>325</v>
      </c>
      <c r="AA516" t="s">
        <v>325</v>
      </c>
      <c r="AB516" t="s">
        <v>27</v>
      </c>
      <c r="AE516">
        <v>0</v>
      </c>
      <c r="AF516">
        <v>0</v>
      </c>
    </row>
    <row r="517" spans="1:32" x14ac:dyDescent="0.2">
      <c r="A517" t="s">
        <v>850</v>
      </c>
      <c r="B517" s="107">
        <v>45203</v>
      </c>
      <c r="D517" s="107">
        <v>45203</v>
      </c>
      <c r="E517">
        <v>-1600</v>
      </c>
      <c r="G517" t="s">
        <v>43</v>
      </c>
      <c r="H517">
        <v>1</v>
      </c>
      <c r="I517">
        <v>-1600</v>
      </c>
      <c r="K517">
        <v>0</v>
      </c>
      <c r="N517" t="s">
        <v>199</v>
      </c>
      <c r="O517">
        <v>100</v>
      </c>
      <c r="P517" t="s">
        <v>179</v>
      </c>
      <c r="Q517" t="s">
        <v>199</v>
      </c>
      <c r="S517" t="s">
        <v>380</v>
      </c>
      <c r="W517" t="s">
        <v>323</v>
      </c>
      <c r="X517" t="s">
        <v>324</v>
      </c>
      <c r="Y517" t="s">
        <v>325</v>
      </c>
      <c r="Z517" t="s">
        <v>325</v>
      </c>
      <c r="AA517" t="s">
        <v>325</v>
      </c>
      <c r="AB517" t="s">
        <v>27</v>
      </c>
      <c r="AE517">
        <v>0</v>
      </c>
      <c r="AF517">
        <v>0</v>
      </c>
    </row>
    <row r="518" spans="1:32" x14ac:dyDescent="0.2">
      <c r="A518" t="s">
        <v>851</v>
      </c>
      <c r="B518" s="107">
        <v>45203</v>
      </c>
      <c r="D518" s="107">
        <v>45203</v>
      </c>
      <c r="E518">
        <v>-6000</v>
      </c>
      <c r="G518" t="s">
        <v>43</v>
      </c>
      <c r="H518">
        <v>1</v>
      </c>
      <c r="I518">
        <v>-6000</v>
      </c>
      <c r="K518">
        <v>0</v>
      </c>
      <c r="N518" t="s">
        <v>199</v>
      </c>
      <c r="O518">
        <v>100</v>
      </c>
      <c r="P518" t="s">
        <v>160</v>
      </c>
      <c r="Q518" t="s">
        <v>199</v>
      </c>
      <c r="S518" t="s">
        <v>323</v>
      </c>
      <c r="W518" t="s">
        <v>323</v>
      </c>
      <c r="X518" t="s">
        <v>324</v>
      </c>
      <c r="Y518" t="s">
        <v>325</v>
      </c>
      <c r="Z518" t="s">
        <v>325</v>
      </c>
      <c r="AA518" t="s">
        <v>325</v>
      </c>
      <c r="AB518" t="s">
        <v>27</v>
      </c>
      <c r="AE518">
        <v>0</v>
      </c>
      <c r="AF518">
        <v>0</v>
      </c>
    </row>
    <row r="519" spans="1:32" x14ac:dyDescent="0.2">
      <c r="A519" t="s">
        <v>852</v>
      </c>
      <c r="B519" s="107">
        <v>45203</v>
      </c>
      <c r="D519" s="107">
        <v>45203</v>
      </c>
      <c r="E519">
        <v>-7507.49</v>
      </c>
      <c r="G519" t="s">
        <v>43</v>
      </c>
      <c r="H519">
        <v>1</v>
      </c>
      <c r="I519">
        <v>-7507.49</v>
      </c>
      <c r="K519">
        <v>0</v>
      </c>
      <c r="N519" t="s">
        <v>350</v>
      </c>
      <c r="O519">
        <v>100</v>
      </c>
      <c r="P519" t="s">
        <v>219</v>
      </c>
      <c r="Q519" t="s">
        <v>350</v>
      </c>
      <c r="S519" t="s">
        <v>383</v>
      </c>
      <c r="W519" t="s">
        <v>384</v>
      </c>
      <c r="X519" t="s">
        <v>324</v>
      </c>
      <c r="Y519" t="s">
        <v>325</v>
      </c>
      <c r="Z519" t="s">
        <v>325</v>
      </c>
      <c r="AA519" t="s">
        <v>325</v>
      </c>
      <c r="AB519" t="s">
        <v>27</v>
      </c>
      <c r="AE519">
        <v>0</v>
      </c>
      <c r="AF519">
        <v>0</v>
      </c>
    </row>
    <row r="520" spans="1:32" x14ac:dyDescent="0.2">
      <c r="A520" t="s">
        <v>853</v>
      </c>
      <c r="B520" s="107">
        <v>45203</v>
      </c>
      <c r="D520" s="107">
        <v>45203</v>
      </c>
      <c r="E520">
        <v>-7507.49</v>
      </c>
      <c r="G520" t="s">
        <v>43</v>
      </c>
      <c r="H520">
        <v>1</v>
      </c>
      <c r="I520">
        <v>-7507.49</v>
      </c>
      <c r="K520">
        <v>0</v>
      </c>
      <c r="N520" t="s">
        <v>337</v>
      </c>
      <c r="O520">
        <v>100</v>
      </c>
      <c r="P520" t="s">
        <v>15</v>
      </c>
      <c r="Q520" t="s">
        <v>337</v>
      </c>
      <c r="S520" t="s">
        <v>386</v>
      </c>
      <c r="W520" t="s">
        <v>384</v>
      </c>
      <c r="X520" t="s">
        <v>324</v>
      </c>
      <c r="Y520" t="s">
        <v>325</v>
      </c>
      <c r="Z520" t="s">
        <v>325</v>
      </c>
      <c r="AA520" t="s">
        <v>325</v>
      </c>
      <c r="AB520" t="s">
        <v>27</v>
      </c>
      <c r="AE520">
        <v>0</v>
      </c>
      <c r="AF520">
        <v>0</v>
      </c>
    </row>
    <row r="521" spans="1:32" x14ac:dyDescent="0.2">
      <c r="A521" t="s">
        <v>854</v>
      </c>
      <c r="B521" s="107">
        <v>45203</v>
      </c>
      <c r="D521" s="107">
        <v>45203</v>
      </c>
      <c r="E521">
        <v>-7507.49</v>
      </c>
      <c r="G521" t="s">
        <v>43</v>
      </c>
      <c r="H521">
        <v>1</v>
      </c>
      <c r="I521">
        <v>-7507.49</v>
      </c>
      <c r="K521">
        <v>0</v>
      </c>
      <c r="N521" t="s">
        <v>342</v>
      </c>
      <c r="O521">
        <v>100</v>
      </c>
      <c r="P521" t="s">
        <v>236</v>
      </c>
      <c r="Q521" t="s">
        <v>342</v>
      </c>
      <c r="S521" t="s">
        <v>384</v>
      </c>
      <c r="W521" t="s">
        <v>384</v>
      </c>
      <c r="X521" t="s">
        <v>324</v>
      </c>
      <c r="Y521" t="s">
        <v>325</v>
      </c>
      <c r="Z521" t="s">
        <v>325</v>
      </c>
      <c r="AA521" t="s">
        <v>325</v>
      </c>
      <c r="AB521" t="s">
        <v>27</v>
      </c>
      <c r="AE521">
        <v>0</v>
      </c>
      <c r="AF521">
        <v>0</v>
      </c>
    </row>
    <row r="522" spans="1:32" x14ac:dyDescent="0.2">
      <c r="A522" t="s">
        <v>855</v>
      </c>
      <c r="B522" s="107">
        <v>45203</v>
      </c>
      <c r="D522" s="107">
        <v>45203</v>
      </c>
      <c r="E522">
        <v>-5000</v>
      </c>
      <c r="G522" t="s">
        <v>43</v>
      </c>
      <c r="H522">
        <v>1</v>
      </c>
      <c r="I522">
        <v>-5000</v>
      </c>
      <c r="K522">
        <v>0</v>
      </c>
      <c r="N522" t="s">
        <v>389</v>
      </c>
      <c r="O522">
        <v>100</v>
      </c>
      <c r="P522" t="s">
        <v>160</v>
      </c>
      <c r="Q522" t="s">
        <v>389</v>
      </c>
      <c r="S522" t="s">
        <v>390</v>
      </c>
      <c r="W522" t="s">
        <v>390</v>
      </c>
      <c r="X522" t="s">
        <v>391</v>
      </c>
      <c r="Y522" t="s">
        <v>23</v>
      </c>
      <c r="Z522" t="s">
        <v>164</v>
      </c>
      <c r="AA522" t="s">
        <v>164</v>
      </c>
      <c r="AB522" t="s">
        <v>23</v>
      </c>
      <c r="AE522">
        <v>0</v>
      </c>
      <c r="AF522">
        <v>0</v>
      </c>
    </row>
    <row r="523" spans="1:32" x14ac:dyDescent="0.2">
      <c r="A523" t="s">
        <v>856</v>
      </c>
      <c r="B523" s="107">
        <v>45202</v>
      </c>
      <c r="D523" s="107">
        <v>45202</v>
      </c>
      <c r="E523">
        <v>-2130</v>
      </c>
      <c r="G523" t="s">
        <v>43</v>
      </c>
      <c r="H523">
        <v>1</v>
      </c>
      <c r="I523">
        <v>-2130</v>
      </c>
      <c r="K523">
        <v>0</v>
      </c>
      <c r="N523" t="s">
        <v>159</v>
      </c>
      <c r="O523">
        <v>100</v>
      </c>
      <c r="P523" t="s">
        <v>160</v>
      </c>
      <c r="Q523" t="s">
        <v>159</v>
      </c>
      <c r="S523" t="s">
        <v>161</v>
      </c>
      <c r="W523" t="s">
        <v>162</v>
      </c>
      <c r="X523" t="s">
        <v>16</v>
      </c>
      <c r="Y523" t="s">
        <v>163</v>
      </c>
      <c r="Z523" t="s">
        <v>164</v>
      </c>
      <c r="AA523" t="s">
        <v>164</v>
      </c>
      <c r="AB523" t="s">
        <v>16</v>
      </c>
      <c r="AE523">
        <v>0</v>
      </c>
      <c r="AF523">
        <v>0</v>
      </c>
    </row>
    <row r="524" spans="1:32" x14ac:dyDescent="0.2">
      <c r="A524" t="s">
        <v>857</v>
      </c>
      <c r="B524" s="107">
        <v>45202</v>
      </c>
      <c r="D524" s="107">
        <v>45202</v>
      </c>
      <c r="E524">
        <v>-5000</v>
      </c>
      <c r="G524" t="s">
        <v>43</v>
      </c>
      <c r="H524">
        <v>1</v>
      </c>
      <c r="I524">
        <v>-5000</v>
      </c>
      <c r="K524">
        <v>0</v>
      </c>
      <c r="N524" t="s">
        <v>166</v>
      </c>
      <c r="O524">
        <v>100</v>
      </c>
      <c r="P524" t="s">
        <v>160</v>
      </c>
      <c r="Q524" t="s">
        <v>166</v>
      </c>
      <c r="S524" t="s">
        <v>167</v>
      </c>
      <c r="W524" t="s">
        <v>168</v>
      </c>
      <c r="X524" t="s">
        <v>169</v>
      </c>
      <c r="Y524" t="s">
        <v>170</v>
      </c>
      <c r="Z524" t="s">
        <v>164</v>
      </c>
      <c r="AA524" t="s">
        <v>164</v>
      </c>
      <c r="AB524" t="s">
        <v>22</v>
      </c>
      <c r="AE524">
        <v>0</v>
      </c>
      <c r="AF524">
        <v>0</v>
      </c>
    </row>
    <row r="525" spans="1:32" x14ac:dyDescent="0.2">
      <c r="A525" t="s">
        <v>858</v>
      </c>
      <c r="B525" s="107">
        <v>45201</v>
      </c>
      <c r="D525" s="107">
        <v>45201</v>
      </c>
      <c r="E525">
        <v>-5500</v>
      </c>
      <c r="G525" t="s">
        <v>43</v>
      </c>
      <c r="H525">
        <v>1</v>
      </c>
      <c r="I525">
        <v>-5500</v>
      </c>
      <c r="K525">
        <v>0</v>
      </c>
      <c r="N525" t="s">
        <v>172</v>
      </c>
      <c r="O525">
        <v>100</v>
      </c>
      <c r="P525" t="s">
        <v>160</v>
      </c>
      <c r="Q525" t="s">
        <v>172</v>
      </c>
      <c r="S525" t="s">
        <v>173</v>
      </c>
      <c r="V525" t="s">
        <v>174</v>
      </c>
      <c r="W525" t="s">
        <v>173</v>
      </c>
      <c r="X525" t="s">
        <v>115</v>
      </c>
      <c r="Y525" t="s">
        <v>175</v>
      </c>
      <c r="Z525" t="s">
        <v>176</v>
      </c>
      <c r="AA525" t="s">
        <v>176</v>
      </c>
      <c r="AB525" t="s">
        <v>25</v>
      </c>
      <c r="AE525">
        <v>0</v>
      </c>
      <c r="AF525">
        <v>0</v>
      </c>
    </row>
    <row r="526" spans="1:32" x14ac:dyDescent="0.2">
      <c r="A526" t="s">
        <v>859</v>
      </c>
      <c r="B526" s="107">
        <v>45200</v>
      </c>
      <c r="D526" s="107">
        <v>45200</v>
      </c>
      <c r="E526">
        <v>-120</v>
      </c>
      <c r="G526" t="s">
        <v>43</v>
      </c>
      <c r="H526">
        <v>1</v>
      </c>
      <c r="I526">
        <v>-120</v>
      </c>
      <c r="K526">
        <v>0</v>
      </c>
      <c r="N526" t="s">
        <v>178</v>
      </c>
      <c r="O526">
        <v>100</v>
      </c>
      <c r="P526" t="s">
        <v>179</v>
      </c>
      <c r="Q526" t="s">
        <v>178</v>
      </c>
      <c r="S526" t="s">
        <v>860</v>
      </c>
      <c r="W526" t="s">
        <v>181</v>
      </c>
      <c r="X526" t="s">
        <v>30</v>
      </c>
      <c r="Y526" t="s">
        <v>182</v>
      </c>
      <c r="Z526" t="s">
        <v>182</v>
      </c>
      <c r="AA526" t="s">
        <v>182</v>
      </c>
      <c r="AB526" t="s">
        <v>30</v>
      </c>
      <c r="AE526">
        <v>0</v>
      </c>
      <c r="AF526">
        <v>0</v>
      </c>
    </row>
    <row r="527" spans="1:32" x14ac:dyDescent="0.2">
      <c r="A527" t="s">
        <v>861</v>
      </c>
      <c r="B527" s="107">
        <v>45200</v>
      </c>
      <c r="D527" s="107">
        <v>45200</v>
      </c>
      <c r="E527">
        <v>-1700</v>
      </c>
      <c r="G527" t="s">
        <v>43</v>
      </c>
      <c r="H527">
        <v>1</v>
      </c>
      <c r="I527">
        <v>-1700</v>
      </c>
      <c r="K527">
        <v>0</v>
      </c>
      <c r="N527" t="s">
        <v>184</v>
      </c>
      <c r="O527">
        <v>100</v>
      </c>
      <c r="P527" t="s">
        <v>160</v>
      </c>
      <c r="Q527" t="s">
        <v>184</v>
      </c>
      <c r="S527" t="s">
        <v>185</v>
      </c>
      <c r="W527" t="s">
        <v>186</v>
      </c>
      <c r="X527" t="s">
        <v>30</v>
      </c>
      <c r="Y527" t="s">
        <v>182</v>
      </c>
      <c r="Z527" t="s">
        <v>182</v>
      </c>
      <c r="AA527" t="s">
        <v>182</v>
      </c>
      <c r="AB527" t="s">
        <v>30</v>
      </c>
      <c r="AE527">
        <v>0</v>
      </c>
      <c r="AF527">
        <v>0</v>
      </c>
    </row>
    <row r="528" spans="1:32" x14ac:dyDescent="0.2">
      <c r="A528" t="s">
        <v>862</v>
      </c>
      <c r="B528" s="107">
        <v>45199</v>
      </c>
      <c r="D528" s="107">
        <v>45199</v>
      </c>
      <c r="E528">
        <v>-400</v>
      </c>
      <c r="G528" t="s">
        <v>43</v>
      </c>
      <c r="H528">
        <v>1</v>
      </c>
      <c r="I528">
        <v>-400</v>
      </c>
      <c r="K528">
        <v>0</v>
      </c>
      <c r="N528" t="s">
        <v>188</v>
      </c>
      <c r="O528">
        <v>100</v>
      </c>
      <c r="P528" t="s">
        <v>160</v>
      </c>
      <c r="Q528" t="s">
        <v>188</v>
      </c>
      <c r="S528" t="s">
        <v>189</v>
      </c>
      <c r="W528" t="s">
        <v>190</v>
      </c>
      <c r="X528" t="s">
        <v>191</v>
      </c>
      <c r="Y528" t="s">
        <v>192</v>
      </c>
      <c r="Z528" t="s">
        <v>193</v>
      </c>
      <c r="AA528" t="s">
        <v>193</v>
      </c>
      <c r="AB528" t="s">
        <v>19</v>
      </c>
      <c r="AE528">
        <v>0</v>
      </c>
      <c r="AF528">
        <v>0</v>
      </c>
    </row>
    <row r="529" spans="1:32" x14ac:dyDescent="0.2">
      <c r="A529" t="s">
        <v>863</v>
      </c>
      <c r="B529" s="107">
        <v>45199</v>
      </c>
      <c r="D529" s="107">
        <v>45199</v>
      </c>
      <c r="E529">
        <v>-3000</v>
      </c>
      <c r="G529" t="s">
        <v>43</v>
      </c>
      <c r="H529">
        <v>1</v>
      </c>
      <c r="I529">
        <v>-3000</v>
      </c>
      <c r="K529">
        <v>0</v>
      </c>
      <c r="N529" t="s">
        <v>199</v>
      </c>
      <c r="O529">
        <v>100</v>
      </c>
      <c r="P529" t="s">
        <v>160</v>
      </c>
      <c r="Q529" t="s">
        <v>199</v>
      </c>
      <c r="S529" t="s">
        <v>200</v>
      </c>
      <c r="W529" t="s">
        <v>201</v>
      </c>
      <c r="X529" t="s">
        <v>201</v>
      </c>
      <c r="Y529" t="s">
        <v>201</v>
      </c>
      <c r="Z529" t="s">
        <v>202</v>
      </c>
      <c r="AA529" t="s">
        <v>202</v>
      </c>
      <c r="AB529" t="s">
        <v>24</v>
      </c>
      <c r="AE529">
        <v>0</v>
      </c>
      <c r="AF529">
        <v>0</v>
      </c>
    </row>
    <row r="530" spans="1:32" x14ac:dyDescent="0.2">
      <c r="A530" t="s">
        <v>864</v>
      </c>
      <c r="B530" s="107">
        <v>45199</v>
      </c>
      <c r="D530" s="107">
        <v>45199</v>
      </c>
      <c r="E530">
        <v>-10000</v>
      </c>
      <c r="G530" t="s">
        <v>43</v>
      </c>
      <c r="H530">
        <v>1</v>
      </c>
      <c r="I530">
        <v>-10000</v>
      </c>
      <c r="K530">
        <v>0</v>
      </c>
      <c r="N530" t="s">
        <v>199</v>
      </c>
      <c r="O530">
        <v>100</v>
      </c>
      <c r="P530" t="s">
        <v>15</v>
      </c>
      <c r="Q530" t="s">
        <v>199</v>
      </c>
      <c r="S530" t="s">
        <v>204</v>
      </c>
      <c r="W530" t="s">
        <v>205</v>
      </c>
      <c r="X530" t="s">
        <v>205</v>
      </c>
      <c r="Y530" t="s">
        <v>205</v>
      </c>
      <c r="Z530" t="s">
        <v>202</v>
      </c>
      <c r="AA530" t="s">
        <v>202</v>
      </c>
      <c r="AB530" t="s">
        <v>15</v>
      </c>
      <c r="AE530">
        <v>0</v>
      </c>
      <c r="AF530">
        <v>0</v>
      </c>
    </row>
    <row r="531" spans="1:32" x14ac:dyDescent="0.2">
      <c r="A531" t="s">
        <v>865</v>
      </c>
      <c r="B531" s="107">
        <v>45199</v>
      </c>
      <c r="D531" s="107">
        <v>45199</v>
      </c>
      <c r="E531">
        <v>-2000</v>
      </c>
      <c r="G531" t="s">
        <v>43</v>
      </c>
      <c r="H531">
        <v>1</v>
      </c>
      <c r="I531">
        <v>-2000</v>
      </c>
      <c r="K531">
        <v>0</v>
      </c>
      <c r="N531" t="s">
        <v>199</v>
      </c>
      <c r="O531">
        <v>100</v>
      </c>
      <c r="P531" t="s">
        <v>160</v>
      </c>
      <c r="Q531" t="s">
        <v>199</v>
      </c>
      <c r="S531" t="s">
        <v>207</v>
      </c>
      <c r="W531" t="s">
        <v>208</v>
      </c>
      <c r="Y531" t="s">
        <v>208</v>
      </c>
      <c r="Z531" t="s">
        <v>202</v>
      </c>
      <c r="AA531" t="s">
        <v>202</v>
      </c>
      <c r="AB531" t="s">
        <v>18</v>
      </c>
      <c r="AE531">
        <v>0</v>
      </c>
      <c r="AF531">
        <v>0</v>
      </c>
    </row>
    <row r="532" spans="1:32" x14ac:dyDescent="0.2">
      <c r="A532" t="s">
        <v>866</v>
      </c>
      <c r="B532" s="107">
        <v>45199</v>
      </c>
      <c r="D532" s="107">
        <v>45199</v>
      </c>
      <c r="E532">
        <v>-10000</v>
      </c>
      <c r="G532" t="s">
        <v>43</v>
      </c>
      <c r="H532">
        <v>1</v>
      </c>
      <c r="I532">
        <v>-10000</v>
      </c>
      <c r="K532">
        <v>0</v>
      </c>
      <c r="N532" t="s">
        <v>199</v>
      </c>
      <c r="O532">
        <v>100</v>
      </c>
      <c r="P532" t="s">
        <v>23</v>
      </c>
      <c r="Q532" t="s">
        <v>199</v>
      </c>
      <c r="S532" t="s">
        <v>210</v>
      </c>
      <c r="W532" t="s">
        <v>211</v>
      </c>
      <c r="X532" t="s">
        <v>211</v>
      </c>
      <c r="Y532" t="s">
        <v>211</v>
      </c>
      <c r="Z532" t="s">
        <v>202</v>
      </c>
      <c r="AA532" t="s">
        <v>202</v>
      </c>
      <c r="AB532" t="s">
        <v>23</v>
      </c>
      <c r="AE532">
        <v>0</v>
      </c>
      <c r="AF532">
        <v>0</v>
      </c>
    </row>
    <row r="533" spans="1:32" x14ac:dyDescent="0.2">
      <c r="A533" t="s">
        <v>867</v>
      </c>
      <c r="B533" s="107">
        <v>45199</v>
      </c>
      <c r="D533" s="107">
        <v>45199</v>
      </c>
      <c r="E533">
        <v>-124</v>
      </c>
      <c r="G533" t="s">
        <v>43</v>
      </c>
      <c r="H533">
        <v>1</v>
      </c>
      <c r="I533">
        <v>-124</v>
      </c>
      <c r="K533">
        <v>0</v>
      </c>
      <c r="N533" t="s">
        <v>213</v>
      </c>
      <c r="O533">
        <v>100</v>
      </c>
      <c r="P533" t="s">
        <v>214</v>
      </c>
      <c r="Q533" t="s">
        <v>213</v>
      </c>
      <c r="S533" t="s">
        <v>215</v>
      </c>
      <c r="W533" t="s">
        <v>216</v>
      </c>
      <c r="X533" t="s">
        <v>30</v>
      </c>
      <c r="Y533" t="s">
        <v>182</v>
      </c>
      <c r="Z533" t="s">
        <v>182</v>
      </c>
      <c r="AA533" t="s">
        <v>182</v>
      </c>
      <c r="AB533" t="s">
        <v>30</v>
      </c>
      <c r="AE533">
        <v>0</v>
      </c>
      <c r="AF533">
        <v>0</v>
      </c>
    </row>
    <row r="534" spans="1:32" x14ac:dyDescent="0.2">
      <c r="A534" t="s">
        <v>868</v>
      </c>
      <c r="B534" s="107">
        <v>45199</v>
      </c>
      <c r="D534" s="107">
        <v>45199</v>
      </c>
      <c r="E534">
        <v>-500</v>
      </c>
      <c r="G534" t="s">
        <v>43</v>
      </c>
      <c r="H534">
        <v>1</v>
      </c>
      <c r="I534">
        <v>-500</v>
      </c>
      <c r="K534">
        <v>0</v>
      </c>
      <c r="N534" t="s">
        <v>218</v>
      </c>
      <c r="O534">
        <v>100</v>
      </c>
      <c r="P534" t="s">
        <v>219</v>
      </c>
      <c r="Q534" t="s">
        <v>218</v>
      </c>
      <c r="S534" t="s">
        <v>220</v>
      </c>
      <c r="W534" t="s">
        <v>220</v>
      </c>
      <c r="X534" t="s">
        <v>30</v>
      </c>
      <c r="Y534" t="s">
        <v>182</v>
      </c>
      <c r="Z534" t="s">
        <v>182</v>
      </c>
      <c r="AA534" t="s">
        <v>182</v>
      </c>
      <c r="AB534" t="s">
        <v>30</v>
      </c>
      <c r="AE534">
        <v>0</v>
      </c>
      <c r="AF534">
        <v>0</v>
      </c>
    </row>
    <row r="535" spans="1:32" x14ac:dyDescent="0.2">
      <c r="A535" t="s">
        <v>869</v>
      </c>
      <c r="B535" s="107">
        <v>45198</v>
      </c>
      <c r="D535" s="107">
        <v>45198</v>
      </c>
      <c r="E535">
        <v>-13000</v>
      </c>
      <c r="G535" t="s">
        <v>43</v>
      </c>
      <c r="H535">
        <v>1</v>
      </c>
      <c r="I535">
        <v>-13000</v>
      </c>
      <c r="K535">
        <v>0</v>
      </c>
      <c r="N535" t="s">
        <v>195</v>
      </c>
      <c r="O535">
        <v>100</v>
      </c>
      <c r="P535" t="s">
        <v>160</v>
      </c>
      <c r="Q535" t="s">
        <v>195</v>
      </c>
      <c r="S535" t="s">
        <v>196</v>
      </c>
      <c r="W535" t="s">
        <v>197</v>
      </c>
      <c r="X535" t="s">
        <v>191</v>
      </c>
      <c r="Y535" t="s">
        <v>192</v>
      </c>
      <c r="Z535" t="s">
        <v>193</v>
      </c>
      <c r="AA535" t="s">
        <v>193</v>
      </c>
      <c r="AB535" t="s">
        <v>19</v>
      </c>
      <c r="AE535">
        <v>0</v>
      </c>
      <c r="AF535">
        <v>0</v>
      </c>
    </row>
    <row r="536" spans="1:32" x14ac:dyDescent="0.2">
      <c r="A536" t="s">
        <v>870</v>
      </c>
      <c r="B536" s="107">
        <v>45197</v>
      </c>
      <c r="D536" s="107">
        <v>45197</v>
      </c>
      <c r="E536">
        <v>-611.38</v>
      </c>
      <c r="G536" t="s">
        <v>43</v>
      </c>
      <c r="H536">
        <v>1</v>
      </c>
      <c r="I536">
        <v>-611.38</v>
      </c>
      <c r="K536">
        <v>0</v>
      </c>
      <c r="N536" t="s">
        <v>222</v>
      </c>
      <c r="O536">
        <v>100</v>
      </c>
      <c r="P536" t="s">
        <v>15</v>
      </c>
      <c r="Q536" t="s">
        <v>222</v>
      </c>
      <c r="S536" t="s">
        <v>223</v>
      </c>
      <c r="W536" t="s">
        <v>223</v>
      </c>
      <c r="X536" t="s">
        <v>30</v>
      </c>
      <c r="Y536" t="s">
        <v>182</v>
      </c>
      <c r="Z536" t="s">
        <v>182</v>
      </c>
      <c r="AA536" t="s">
        <v>182</v>
      </c>
      <c r="AB536" t="s">
        <v>30</v>
      </c>
      <c r="AE536">
        <v>0</v>
      </c>
      <c r="AF536">
        <v>0</v>
      </c>
    </row>
    <row r="537" spans="1:32" x14ac:dyDescent="0.2">
      <c r="A537" t="s">
        <v>871</v>
      </c>
      <c r="B537" s="107">
        <v>45195</v>
      </c>
      <c r="D537" s="107">
        <v>45195</v>
      </c>
      <c r="E537">
        <v>-811.37</v>
      </c>
      <c r="G537" t="s">
        <v>43</v>
      </c>
      <c r="H537">
        <v>1</v>
      </c>
      <c r="I537">
        <v>-811.37</v>
      </c>
      <c r="K537">
        <v>0</v>
      </c>
      <c r="N537" t="s">
        <v>225</v>
      </c>
      <c r="O537">
        <v>100</v>
      </c>
      <c r="P537" t="s">
        <v>15</v>
      </c>
      <c r="Q537" t="s">
        <v>225</v>
      </c>
      <c r="S537" t="s">
        <v>226</v>
      </c>
      <c r="W537" t="s">
        <v>226</v>
      </c>
      <c r="X537" t="s">
        <v>30</v>
      </c>
      <c r="Y537" t="s">
        <v>182</v>
      </c>
      <c r="Z537" t="s">
        <v>182</v>
      </c>
      <c r="AA537" t="s">
        <v>182</v>
      </c>
      <c r="AB537" t="s">
        <v>30</v>
      </c>
      <c r="AE537">
        <v>0</v>
      </c>
      <c r="AF537">
        <v>0</v>
      </c>
    </row>
    <row r="538" spans="1:32" x14ac:dyDescent="0.2">
      <c r="A538" t="s">
        <v>872</v>
      </c>
      <c r="B538" s="107">
        <v>45191</v>
      </c>
      <c r="D538" s="107">
        <v>45191</v>
      </c>
      <c r="E538">
        <v>-184.27</v>
      </c>
      <c r="G538" t="s">
        <v>43</v>
      </c>
      <c r="H538">
        <v>1</v>
      </c>
      <c r="I538">
        <v>-184.27</v>
      </c>
      <c r="K538">
        <v>0</v>
      </c>
      <c r="N538" t="s">
        <v>228</v>
      </c>
      <c r="O538">
        <v>100</v>
      </c>
      <c r="P538" t="s">
        <v>15</v>
      </c>
      <c r="Q538" t="s">
        <v>228</v>
      </c>
      <c r="S538" t="s">
        <v>229</v>
      </c>
      <c r="W538" t="s">
        <v>229</v>
      </c>
      <c r="X538" t="s">
        <v>30</v>
      </c>
      <c r="Y538" t="s">
        <v>182</v>
      </c>
      <c r="Z538" t="s">
        <v>182</v>
      </c>
      <c r="AA538" t="s">
        <v>182</v>
      </c>
      <c r="AB538" t="s">
        <v>30</v>
      </c>
      <c r="AE538">
        <v>0</v>
      </c>
      <c r="AF538">
        <v>0</v>
      </c>
    </row>
    <row r="539" spans="1:32" x14ac:dyDescent="0.2">
      <c r="A539" t="s">
        <v>873</v>
      </c>
      <c r="B539" s="107">
        <v>45191</v>
      </c>
      <c r="D539" s="107">
        <v>45191</v>
      </c>
      <c r="E539">
        <v>-52.8</v>
      </c>
      <c r="G539" t="s">
        <v>43</v>
      </c>
      <c r="H539">
        <v>1</v>
      </c>
      <c r="I539">
        <v>-52.8</v>
      </c>
      <c r="K539">
        <v>0</v>
      </c>
      <c r="N539" t="s">
        <v>231</v>
      </c>
      <c r="O539">
        <v>100</v>
      </c>
      <c r="P539" t="s">
        <v>219</v>
      </c>
      <c r="Q539" t="s">
        <v>231</v>
      </c>
      <c r="S539" t="s">
        <v>232</v>
      </c>
      <c r="W539" t="s">
        <v>233</v>
      </c>
      <c r="X539" t="s">
        <v>30</v>
      </c>
      <c r="Y539" t="s">
        <v>182</v>
      </c>
      <c r="Z539" t="s">
        <v>182</v>
      </c>
      <c r="AA539" t="s">
        <v>182</v>
      </c>
      <c r="AB539" t="s">
        <v>30</v>
      </c>
      <c r="AE539">
        <v>0</v>
      </c>
      <c r="AF539">
        <v>0</v>
      </c>
    </row>
    <row r="540" spans="1:32" x14ac:dyDescent="0.2">
      <c r="A540" t="s">
        <v>874</v>
      </c>
      <c r="B540" s="107">
        <v>45191</v>
      </c>
      <c r="D540" s="107">
        <v>45191</v>
      </c>
      <c r="E540">
        <v>-1000</v>
      </c>
      <c r="G540" t="s">
        <v>43</v>
      </c>
      <c r="H540">
        <v>1</v>
      </c>
      <c r="I540">
        <v>-1000</v>
      </c>
      <c r="K540">
        <v>0</v>
      </c>
      <c r="N540" t="s">
        <v>235</v>
      </c>
      <c r="O540">
        <v>100</v>
      </c>
      <c r="P540" t="s">
        <v>236</v>
      </c>
      <c r="Q540" t="s">
        <v>235</v>
      </c>
      <c r="S540" t="s">
        <v>237</v>
      </c>
      <c r="W540" t="s">
        <v>237</v>
      </c>
      <c r="X540" t="s">
        <v>30</v>
      </c>
      <c r="Y540" t="s">
        <v>182</v>
      </c>
      <c r="Z540" t="s">
        <v>182</v>
      </c>
      <c r="AA540" t="s">
        <v>182</v>
      </c>
      <c r="AB540" t="s">
        <v>30</v>
      </c>
      <c r="AE540">
        <v>0</v>
      </c>
      <c r="AF540">
        <v>0</v>
      </c>
    </row>
    <row r="541" spans="1:32" x14ac:dyDescent="0.2">
      <c r="A541" t="s">
        <v>875</v>
      </c>
      <c r="B541" s="107">
        <v>45189</v>
      </c>
      <c r="D541" s="107">
        <v>45189</v>
      </c>
      <c r="E541">
        <v>-622.63</v>
      </c>
      <c r="G541" t="s">
        <v>43</v>
      </c>
      <c r="H541">
        <v>1</v>
      </c>
      <c r="I541">
        <v>-622.63</v>
      </c>
      <c r="K541">
        <v>0</v>
      </c>
      <c r="N541" t="s">
        <v>239</v>
      </c>
      <c r="O541">
        <v>100</v>
      </c>
      <c r="Q541" t="s">
        <v>239</v>
      </c>
      <c r="S541" t="s">
        <v>240</v>
      </c>
      <c r="W541" t="s">
        <v>240</v>
      </c>
      <c r="X541" t="s">
        <v>30</v>
      </c>
      <c r="Y541" t="s">
        <v>182</v>
      </c>
      <c r="Z541" t="s">
        <v>182</v>
      </c>
      <c r="AA541" t="s">
        <v>182</v>
      </c>
      <c r="AB541" t="s">
        <v>30</v>
      </c>
      <c r="AE541">
        <v>0</v>
      </c>
      <c r="AF541">
        <v>0</v>
      </c>
    </row>
    <row r="542" spans="1:32" x14ac:dyDescent="0.2">
      <c r="A542" t="s">
        <v>876</v>
      </c>
      <c r="B542" s="107">
        <v>45189</v>
      </c>
      <c r="D542" s="107">
        <v>45189</v>
      </c>
      <c r="E542">
        <v>-6980.61</v>
      </c>
      <c r="G542" t="s">
        <v>43</v>
      </c>
      <c r="H542">
        <v>1</v>
      </c>
      <c r="I542">
        <v>-6980.61</v>
      </c>
      <c r="K542">
        <v>0</v>
      </c>
      <c r="N542" t="s">
        <v>242</v>
      </c>
      <c r="O542">
        <v>100</v>
      </c>
      <c r="P542" t="s">
        <v>160</v>
      </c>
      <c r="Q542" t="s">
        <v>242</v>
      </c>
      <c r="S542" t="s">
        <v>243</v>
      </c>
      <c r="W542" t="s">
        <v>244</v>
      </c>
      <c r="X542" t="s">
        <v>245</v>
      </c>
      <c r="Y542" t="s">
        <v>246</v>
      </c>
      <c r="Z542" t="s">
        <v>246</v>
      </c>
      <c r="AA542" t="s">
        <v>246</v>
      </c>
      <c r="AB542" t="s">
        <v>27</v>
      </c>
      <c r="AE542">
        <v>0</v>
      </c>
      <c r="AF542">
        <v>0</v>
      </c>
    </row>
    <row r="543" spans="1:32" x14ac:dyDescent="0.2">
      <c r="A543" t="s">
        <v>877</v>
      </c>
      <c r="B543" s="107">
        <v>45189</v>
      </c>
      <c r="D543" s="107">
        <v>45189</v>
      </c>
      <c r="E543">
        <v>-553.51</v>
      </c>
      <c r="G543" t="s">
        <v>43</v>
      </c>
      <c r="H543">
        <v>1</v>
      </c>
      <c r="I543">
        <v>-553.51</v>
      </c>
      <c r="K543">
        <v>0</v>
      </c>
      <c r="N543" t="s">
        <v>242</v>
      </c>
      <c r="O543">
        <v>100</v>
      </c>
      <c r="P543" t="s">
        <v>160</v>
      </c>
      <c r="Q543" t="s">
        <v>242</v>
      </c>
      <c r="S543" t="s">
        <v>248</v>
      </c>
      <c r="W543" t="s">
        <v>168</v>
      </c>
      <c r="X543" t="s">
        <v>169</v>
      </c>
      <c r="Y543" t="s">
        <v>170</v>
      </c>
      <c r="Z543" t="s">
        <v>164</v>
      </c>
      <c r="AA543" t="s">
        <v>164</v>
      </c>
      <c r="AB543" t="s">
        <v>22</v>
      </c>
      <c r="AE543">
        <v>0</v>
      </c>
      <c r="AF543">
        <v>0</v>
      </c>
    </row>
    <row r="544" spans="1:32" x14ac:dyDescent="0.2">
      <c r="A544" t="s">
        <v>878</v>
      </c>
      <c r="B544" s="107">
        <v>45188</v>
      </c>
      <c r="D544" s="107">
        <v>45188</v>
      </c>
      <c r="E544">
        <v>-572.77</v>
      </c>
      <c r="G544" t="s">
        <v>43</v>
      </c>
      <c r="H544">
        <v>1</v>
      </c>
      <c r="I544">
        <v>-572.77</v>
      </c>
      <c r="K544">
        <v>0</v>
      </c>
      <c r="N544" t="s">
        <v>242</v>
      </c>
      <c r="O544">
        <v>100</v>
      </c>
      <c r="P544" t="s">
        <v>160</v>
      </c>
      <c r="Q544" t="s">
        <v>242</v>
      </c>
      <c r="S544" t="s">
        <v>250</v>
      </c>
      <c r="W544" t="s">
        <v>251</v>
      </c>
      <c r="X544" t="s">
        <v>245</v>
      </c>
      <c r="Y544" t="s">
        <v>246</v>
      </c>
      <c r="Z544" t="s">
        <v>246</v>
      </c>
      <c r="AA544" t="s">
        <v>246</v>
      </c>
      <c r="AB544" t="s">
        <v>27</v>
      </c>
      <c r="AE544">
        <v>0</v>
      </c>
      <c r="AF544">
        <v>0</v>
      </c>
    </row>
    <row r="545" spans="1:32" x14ac:dyDescent="0.2">
      <c r="A545" t="s">
        <v>879</v>
      </c>
      <c r="B545" s="107">
        <v>45188</v>
      </c>
      <c r="D545" s="107">
        <v>45188</v>
      </c>
      <c r="E545">
        <v>-2904.3</v>
      </c>
      <c r="G545" t="s">
        <v>43</v>
      </c>
      <c r="H545">
        <v>1</v>
      </c>
      <c r="I545">
        <v>-2904.3</v>
      </c>
      <c r="K545">
        <v>0</v>
      </c>
      <c r="N545" t="s">
        <v>242</v>
      </c>
      <c r="O545">
        <v>100</v>
      </c>
      <c r="P545" t="s">
        <v>160</v>
      </c>
      <c r="Q545" t="s">
        <v>242</v>
      </c>
      <c r="S545" t="s">
        <v>253</v>
      </c>
      <c r="W545" t="s">
        <v>254</v>
      </c>
      <c r="X545" t="s">
        <v>245</v>
      </c>
      <c r="Y545" t="s">
        <v>246</v>
      </c>
      <c r="Z545" t="s">
        <v>246</v>
      </c>
      <c r="AA545" t="s">
        <v>246</v>
      </c>
      <c r="AB545" t="s">
        <v>27</v>
      </c>
      <c r="AE545">
        <v>0</v>
      </c>
      <c r="AF545">
        <v>0</v>
      </c>
    </row>
    <row r="546" spans="1:32" x14ac:dyDescent="0.2">
      <c r="A546" t="s">
        <v>880</v>
      </c>
      <c r="B546" s="107">
        <v>45186</v>
      </c>
      <c r="D546" s="107">
        <v>45186</v>
      </c>
      <c r="E546">
        <v>-36</v>
      </c>
      <c r="G546" t="s">
        <v>43</v>
      </c>
      <c r="H546">
        <v>1</v>
      </c>
      <c r="I546">
        <v>-36</v>
      </c>
      <c r="K546">
        <v>0</v>
      </c>
      <c r="N546" t="s">
        <v>259</v>
      </c>
      <c r="O546">
        <v>100</v>
      </c>
      <c r="P546" t="s">
        <v>236</v>
      </c>
      <c r="Q546" t="s">
        <v>259</v>
      </c>
      <c r="S546" t="s">
        <v>260</v>
      </c>
      <c r="W546" t="s">
        <v>261</v>
      </c>
      <c r="X546" t="s">
        <v>30</v>
      </c>
      <c r="Y546" t="s">
        <v>182</v>
      </c>
      <c r="Z546" t="s">
        <v>182</v>
      </c>
      <c r="AA546" t="s">
        <v>182</v>
      </c>
      <c r="AB546" t="s">
        <v>30</v>
      </c>
      <c r="AE546">
        <v>0</v>
      </c>
      <c r="AF546">
        <v>0</v>
      </c>
    </row>
    <row r="547" spans="1:32" x14ac:dyDescent="0.2">
      <c r="A547" t="s">
        <v>881</v>
      </c>
      <c r="B547" s="107">
        <v>45186</v>
      </c>
      <c r="D547" s="107">
        <v>45186</v>
      </c>
      <c r="E547">
        <v>-259</v>
      </c>
      <c r="G547" t="s">
        <v>43</v>
      </c>
      <c r="H547">
        <v>1</v>
      </c>
      <c r="I547">
        <v>-259</v>
      </c>
      <c r="K547">
        <v>0</v>
      </c>
      <c r="N547" t="s">
        <v>263</v>
      </c>
      <c r="O547">
        <v>100</v>
      </c>
      <c r="P547" t="s">
        <v>15</v>
      </c>
      <c r="Q547" t="s">
        <v>263</v>
      </c>
      <c r="S547" t="s">
        <v>264</v>
      </c>
      <c r="W547" t="s">
        <v>265</v>
      </c>
      <c r="X547" t="s">
        <v>30</v>
      </c>
      <c r="Y547" t="s">
        <v>182</v>
      </c>
      <c r="Z547" t="s">
        <v>182</v>
      </c>
      <c r="AA547" t="s">
        <v>182</v>
      </c>
      <c r="AB547" t="s">
        <v>30</v>
      </c>
      <c r="AE547">
        <v>0</v>
      </c>
      <c r="AF547">
        <v>0</v>
      </c>
    </row>
    <row r="548" spans="1:32" x14ac:dyDescent="0.2">
      <c r="A548" t="s">
        <v>882</v>
      </c>
      <c r="B548" s="107">
        <v>45185</v>
      </c>
      <c r="D548" s="107">
        <v>45185</v>
      </c>
      <c r="E548">
        <v>-750</v>
      </c>
      <c r="G548" t="s">
        <v>43</v>
      </c>
      <c r="H548">
        <v>1</v>
      </c>
      <c r="I548">
        <v>-750</v>
      </c>
      <c r="K548">
        <v>0</v>
      </c>
      <c r="N548" t="s">
        <v>267</v>
      </c>
      <c r="O548">
        <v>100</v>
      </c>
      <c r="P548" t="s">
        <v>268</v>
      </c>
      <c r="Q548" t="s">
        <v>267</v>
      </c>
      <c r="S548" t="s">
        <v>269</v>
      </c>
      <c r="V548" t="s">
        <v>174</v>
      </c>
      <c r="W548" t="s">
        <v>270</v>
      </c>
      <c r="X548" t="s">
        <v>115</v>
      </c>
      <c r="Y548" t="s">
        <v>175</v>
      </c>
      <c r="Z548" t="s">
        <v>176</v>
      </c>
      <c r="AA548" t="s">
        <v>176</v>
      </c>
      <c r="AB548" t="s">
        <v>25</v>
      </c>
      <c r="AE548">
        <v>0</v>
      </c>
      <c r="AF548">
        <v>0</v>
      </c>
    </row>
    <row r="549" spans="1:32" x14ac:dyDescent="0.2">
      <c r="A549" t="s">
        <v>883</v>
      </c>
      <c r="B549" s="107">
        <v>45184</v>
      </c>
      <c r="D549" s="107">
        <v>45184</v>
      </c>
      <c r="E549">
        <v>-450</v>
      </c>
      <c r="G549" t="s">
        <v>43</v>
      </c>
      <c r="H549">
        <v>1</v>
      </c>
      <c r="I549">
        <v>-450</v>
      </c>
      <c r="K549">
        <v>0</v>
      </c>
      <c r="N549" t="s">
        <v>272</v>
      </c>
      <c r="O549">
        <v>100</v>
      </c>
      <c r="P549" t="s">
        <v>268</v>
      </c>
      <c r="Q549" t="s">
        <v>272</v>
      </c>
      <c r="S549" t="s">
        <v>273</v>
      </c>
      <c r="W549" t="s">
        <v>274</v>
      </c>
      <c r="X549" t="s">
        <v>30</v>
      </c>
      <c r="Y549" t="s">
        <v>182</v>
      </c>
      <c r="Z549" t="s">
        <v>182</v>
      </c>
      <c r="AA549" t="s">
        <v>182</v>
      </c>
      <c r="AB549" t="s">
        <v>30</v>
      </c>
      <c r="AE549">
        <v>0</v>
      </c>
      <c r="AF549">
        <v>0</v>
      </c>
    </row>
    <row r="550" spans="1:32" x14ac:dyDescent="0.2">
      <c r="A550" t="s">
        <v>884</v>
      </c>
      <c r="B550" s="107">
        <v>45184</v>
      </c>
      <c r="D550" s="107">
        <v>45184</v>
      </c>
      <c r="E550">
        <v>-75</v>
      </c>
      <c r="G550" t="s">
        <v>43</v>
      </c>
      <c r="H550">
        <v>1</v>
      </c>
      <c r="I550">
        <v>-75</v>
      </c>
      <c r="K550">
        <v>0</v>
      </c>
      <c r="N550" t="s">
        <v>276</v>
      </c>
      <c r="O550">
        <v>100</v>
      </c>
      <c r="P550" t="s">
        <v>236</v>
      </c>
      <c r="Q550" t="s">
        <v>276</v>
      </c>
      <c r="S550" t="s">
        <v>277</v>
      </c>
      <c r="W550" t="s">
        <v>277</v>
      </c>
      <c r="X550" t="s">
        <v>30</v>
      </c>
      <c r="Y550" t="s">
        <v>182</v>
      </c>
      <c r="Z550" t="s">
        <v>182</v>
      </c>
      <c r="AA550" t="s">
        <v>182</v>
      </c>
      <c r="AB550" t="s">
        <v>30</v>
      </c>
      <c r="AE550">
        <v>0</v>
      </c>
      <c r="AF550">
        <v>0</v>
      </c>
    </row>
    <row r="551" spans="1:32" x14ac:dyDescent="0.2">
      <c r="A551" t="s">
        <v>885</v>
      </c>
      <c r="B551" s="107">
        <v>45183</v>
      </c>
      <c r="D551" s="107">
        <v>45183</v>
      </c>
      <c r="E551">
        <v>-700</v>
      </c>
      <c r="G551" t="s">
        <v>43</v>
      </c>
      <c r="H551">
        <v>1</v>
      </c>
      <c r="I551">
        <v>-700</v>
      </c>
      <c r="K551">
        <v>0</v>
      </c>
      <c r="N551" t="s">
        <v>279</v>
      </c>
      <c r="O551">
        <v>100</v>
      </c>
      <c r="P551" t="s">
        <v>268</v>
      </c>
      <c r="Q551" t="s">
        <v>279</v>
      </c>
      <c r="S551" t="s">
        <v>280</v>
      </c>
      <c r="W551" t="s">
        <v>280</v>
      </c>
      <c r="X551" t="s">
        <v>30</v>
      </c>
      <c r="Y551" t="s">
        <v>182</v>
      </c>
      <c r="Z551" t="s">
        <v>182</v>
      </c>
      <c r="AA551" t="s">
        <v>182</v>
      </c>
      <c r="AB551" t="s">
        <v>30</v>
      </c>
      <c r="AE551">
        <v>0</v>
      </c>
      <c r="AF551">
        <v>0</v>
      </c>
    </row>
    <row r="552" spans="1:32" x14ac:dyDescent="0.2">
      <c r="A552" t="s">
        <v>886</v>
      </c>
      <c r="B552" s="107">
        <v>45182</v>
      </c>
      <c r="D552" s="107">
        <v>45182</v>
      </c>
      <c r="E552">
        <v>-335.61</v>
      </c>
      <c r="G552" t="s">
        <v>43</v>
      </c>
      <c r="H552">
        <v>1</v>
      </c>
      <c r="I552">
        <v>-335.61</v>
      </c>
      <c r="K552">
        <v>0</v>
      </c>
      <c r="N552" t="s">
        <v>282</v>
      </c>
      <c r="O552">
        <v>100</v>
      </c>
      <c r="P552" t="s">
        <v>160</v>
      </c>
      <c r="Q552" t="s">
        <v>282</v>
      </c>
      <c r="S552" t="s">
        <v>283</v>
      </c>
      <c r="W552" t="s">
        <v>284</v>
      </c>
      <c r="X552" t="s">
        <v>191</v>
      </c>
      <c r="Y552" t="s">
        <v>192</v>
      </c>
      <c r="Z552" t="s">
        <v>193</v>
      </c>
      <c r="AA552" t="s">
        <v>193</v>
      </c>
      <c r="AB552" t="s">
        <v>19</v>
      </c>
      <c r="AE552">
        <v>0</v>
      </c>
      <c r="AF552">
        <v>0</v>
      </c>
    </row>
    <row r="553" spans="1:32" x14ac:dyDescent="0.2">
      <c r="A553" t="s">
        <v>887</v>
      </c>
      <c r="B553" s="107">
        <v>45182</v>
      </c>
      <c r="D553" s="107">
        <v>45182</v>
      </c>
      <c r="E553">
        <v>-13.82</v>
      </c>
      <c r="G553" t="s">
        <v>43</v>
      </c>
      <c r="H553">
        <v>1</v>
      </c>
      <c r="I553">
        <v>-13.82</v>
      </c>
      <c r="K553">
        <v>0</v>
      </c>
      <c r="N553" t="s">
        <v>286</v>
      </c>
      <c r="O553">
        <v>100</v>
      </c>
      <c r="Q553" t="s">
        <v>286</v>
      </c>
      <c r="S553" t="s">
        <v>888</v>
      </c>
      <c r="W553" t="s">
        <v>288</v>
      </c>
      <c r="X553" t="s">
        <v>30</v>
      </c>
      <c r="Y553" t="s">
        <v>182</v>
      </c>
      <c r="Z553" t="s">
        <v>182</v>
      </c>
      <c r="AA553" t="s">
        <v>182</v>
      </c>
      <c r="AB553" t="s">
        <v>30</v>
      </c>
      <c r="AE553">
        <v>0</v>
      </c>
      <c r="AF553">
        <v>0</v>
      </c>
    </row>
    <row r="554" spans="1:32" x14ac:dyDescent="0.2">
      <c r="A554" t="s">
        <v>889</v>
      </c>
      <c r="B554" s="107">
        <v>45182</v>
      </c>
      <c r="D554" s="107">
        <v>45182</v>
      </c>
      <c r="E554">
        <v>-3000</v>
      </c>
      <c r="G554" t="s">
        <v>43</v>
      </c>
      <c r="H554">
        <v>1</v>
      </c>
      <c r="I554">
        <v>-3000</v>
      </c>
      <c r="K554">
        <v>0</v>
      </c>
      <c r="N554" t="s">
        <v>199</v>
      </c>
      <c r="O554">
        <v>100</v>
      </c>
      <c r="P554" t="s">
        <v>15</v>
      </c>
      <c r="Q554" t="s">
        <v>199</v>
      </c>
      <c r="S554" t="s">
        <v>890</v>
      </c>
      <c r="W554" t="s">
        <v>291</v>
      </c>
      <c r="X554" t="s">
        <v>245</v>
      </c>
      <c r="Y554" t="s">
        <v>246</v>
      </c>
      <c r="Z554" t="s">
        <v>246</v>
      </c>
      <c r="AA554" t="s">
        <v>246</v>
      </c>
      <c r="AB554" t="s">
        <v>26</v>
      </c>
      <c r="AE554">
        <v>0</v>
      </c>
      <c r="AF554">
        <v>0</v>
      </c>
    </row>
    <row r="555" spans="1:32" x14ac:dyDescent="0.2">
      <c r="A555" t="s">
        <v>891</v>
      </c>
      <c r="B555" s="107">
        <v>45182</v>
      </c>
      <c r="D555" s="107">
        <v>45182</v>
      </c>
      <c r="E555">
        <v>-550</v>
      </c>
      <c r="G555" t="s">
        <v>43</v>
      </c>
      <c r="H555">
        <v>1</v>
      </c>
      <c r="I555">
        <v>-550</v>
      </c>
      <c r="K555">
        <v>0</v>
      </c>
      <c r="N555" t="s">
        <v>293</v>
      </c>
      <c r="O555">
        <v>100</v>
      </c>
      <c r="P555" t="s">
        <v>236</v>
      </c>
      <c r="Q555" t="s">
        <v>293</v>
      </c>
      <c r="S555" t="s">
        <v>294</v>
      </c>
      <c r="W555" t="s">
        <v>294</v>
      </c>
      <c r="X555" t="s">
        <v>295</v>
      </c>
      <c r="Y555" t="s">
        <v>182</v>
      </c>
      <c r="Z555" t="s">
        <v>182</v>
      </c>
      <c r="AA555" t="s">
        <v>182</v>
      </c>
      <c r="AB555" t="s">
        <v>30</v>
      </c>
      <c r="AE555">
        <v>0</v>
      </c>
      <c r="AF555">
        <v>0</v>
      </c>
    </row>
    <row r="556" spans="1:32" x14ac:dyDescent="0.2">
      <c r="A556" t="s">
        <v>892</v>
      </c>
      <c r="B556" s="107">
        <v>45181</v>
      </c>
      <c r="D556" s="107">
        <v>45181</v>
      </c>
      <c r="E556">
        <v>-250</v>
      </c>
      <c r="G556" t="s">
        <v>43</v>
      </c>
      <c r="H556">
        <v>1</v>
      </c>
      <c r="I556">
        <v>-250</v>
      </c>
      <c r="K556">
        <v>0</v>
      </c>
      <c r="N556" t="s">
        <v>272</v>
      </c>
      <c r="O556">
        <v>100</v>
      </c>
      <c r="P556" t="s">
        <v>268</v>
      </c>
      <c r="Q556" t="s">
        <v>272</v>
      </c>
      <c r="S556" t="s">
        <v>274</v>
      </c>
      <c r="W556" t="s">
        <v>274</v>
      </c>
      <c r="X556" t="s">
        <v>30</v>
      </c>
      <c r="Y556" t="s">
        <v>182</v>
      </c>
      <c r="Z556" t="s">
        <v>182</v>
      </c>
      <c r="AA556" t="s">
        <v>182</v>
      </c>
      <c r="AB556" t="s">
        <v>30</v>
      </c>
      <c r="AE556">
        <v>0</v>
      </c>
      <c r="AF556">
        <v>0</v>
      </c>
    </row>
    <row r="557" spans="1:32" x14ac:dyDescent="0.2">
      <c r="A557" t="s">
        <v>893</v>
      </c>
      <c r="B557" s="107">
        <v>45181</v>
      </c>
      <c r="D557" s="107">
        <v>45181</v>
      </c>
      <c r="E557">
        <v>-379.63</v>
      </c>
      <c r="G557" t="s">
        <v>43</v>
      </c>
      <c r="H557">
        <v>1</v>
      </c>
      <c r="I557">
        <v>-379.63</v>
      </c>
      <c r="K557">
        <v>0</v>
      </c>
      <c r="N557" t="s">
        <v>298</v>
      </c>
      <c r="O557">
        <v>100</v>
      </c>
      <c r="P557" t="s">
        <v>15</v>
      </c>
      <c r="Q557" t="s">
        <v>298</v>
      </c>
      <c r="S557" t="s">
        <v>299</v>
      </c>
      <c r="W557" t="s">
        <v>299</v>
      </c>
      <c r="X557" t="s">
        <v>30</v>
      </c>
      <c r="Y557" t="s">
        <v>182</v>
      </c>
      <c r="Z557" t="s">
        <v>182</v>
      </c>
      <c r="AA557" t="s">
        <v>182</v>
      </c>
      <c r="AB557" t="s">
        <v>30</v>
      </c>
      <c r="AE557">
        <v>0</v>
      </c>
      <c r="AF557">
        <v>0</v>
      </c>
    </row>
    <row r="558" spans="1:32" x14ac:dyDescent="0.2">
      <c r="A558" t="s">
        <v>894</v>
      </c>
      <c r="B558" s="107">
        <v>45180</v>
      </c>
      <c r="D558" s="107">
        <v>45180</v>
      </c>
      <c r="E558">
        <v>-700</v>
      </c>
      <c r="G558" t="s">
        <v>43</v>
      </c>
      <c r="H558">
        <v>1</v>
      </c>
      <c r="I558">
        <v>-700</v>
      </c>
      <c r="K558">
        <v>0</v>
      </c>
      <c r="N558" t="s">
        <v>301</v>
      </c>
      <c r="O558">
        <v>100</v>
      </c>
      <c r="P558" t="s">
        <v>160</v>
      </c>
      <c r="Q558" t="s">
        <v>301</v>
      </c>
      <c r="S558" t="s">
        <v>302</v>
      </c>
      <c r="W558" t="s">
        <v>190</v>
      </c>
      <c r="X558" t="s">
        <v>191</v>
      </c>
      <c r="Y558" t="s">
        <v>192</v>
      </c>
      <c r="Z558" t="s">
        <v>193</v>
      </c>
      <c r="AA558" t="s">
        <v>193</v>
      </c>
      <c r="AB558" t="s">
        <v>19</v>
      </c>
      <c r="AE558">
        <v>0</v>
      </c>
      <c r="AF558">
        <v>0</v>
      </c>
    </row>
    <row r="559" spans="1:32" x14ac:dyDescent="0.2">
      <c r="A559" t="s">
        <v>895</v>
      </c>
      <c r="B559" s="107">
        <v>45177</v>
      </c>
      <c r="D559" s="107">
        <v>45177</v>
      </c>
      <c r="E559">
        <v>-850</v>
      </c>
      <c r="G559" t="s">
        <v>43</v>
      </c>
      <c r="H559">
        <v>1</v>
      </c>
      <c r="I559">
        <v>-850</v>
      </c>
      <c r="K559">
        <v>0</v>
      </c>
      <c r="N559" t="s">
        <v>304</v>
      </c>
      <c r="O559">
        <v>100</v>
      </c>
      <c r="P559" t="s">
        <v>268</v>
      </c>
      <c r="Q559" t="s">
        <v>304</v>
      </c>
      <c r="S559" t="s">
        <v>305</v>
      </c>
      <c r="W559" t="s">
        <v>305</v>
      </c>
      <c r="X559" t="s">
        <v>30</v>
      </c>
      <c r="Y559" t="s">
        <v>182</v>
      </c>
      <c r="Z559" t="s">
        <v>182</v>
      </c>
      <c r="AA559" t="s">
        <v>182</v>
      </c>
      <c r="AB559" t="s">
        <v>30</v>
      </c>
      <c r="AE559">
        <v>0</v>
      </c>
      <c r="AF559">
        <v>0</v>
      </c>
    </row>
    <row r="560" spans="1:32" x14ac:dyDescent="0.2">
      <c r="A560" t="s">
        <v>896</v>
      </c>
      <c r="B560" s="107">
        <v>45177</v>
      </c>
      <c r="D560" s="107">
        <v>45177</v>
      </c>
      <c r="E560">
        <v>-404.99</v>
      </c>
      <c r="G560" t="s">
        <v>43</v>
      </c>
      <c r="H560">
        <v>1</v>
      </c>
      <c r="I560">
        <v>-404.99</v>
      </c>
      <c r="K560">
        <v>0</v>
      </c>
      <c r="N560" t="s">
        <v>307</v>
      </c>
      <c r="O560">
        <v>100</v>
      </c>
      <c r="P560" t="s">
        <v>160</v>
      </c>
      <c r="Q560" t="s">
        <v>307</v>
      </c>
      <c r="S560" t="s">
        <v>308</v>
      </c>
      <c r="W560" t="s">
        <v>309</v>
      </c>
      <c r="X560" t="s">
        <v>191</v>
      </c>
      <c r="Y560" t="s">
        <v>192</v>
      </c>
      <c r="Z560" t="s">
        <v>193</v>
      </c>
      <c r="AA560" t="s">
        <v>193</v>
      </c>
      <c r="AB560" t="s">
        <v>19</v>
      </c>
      <c r="AE560">
        <v>0</v>
      </c>
      <c r="AF560">
        <v>0</v>
      </c>
    </row>
    <row r="561" spans="1:32" x14ac:dyDescent="0.2">
      <c r="A561" t="s">
        <v>897</v>
      </c>
      <c r="B561" s="107">
        <v>45175</v>
      </c>
      <c r="D561" s="107">
        <v>45175</v>
      </c>
      <c r="E561">
        <v>-85</v>
      </c>
      <c r="G561" t="s">
        <v>43</v>
      </c>
      <c r="H561">
        <v>1</v>
      </c>
      <c r="I561">
        <v>-85</v>
      </c>
      <c r="K561">
        <v>0</v>
      </c>
      <c r="N561" t="s">
        <v>311</v>
      </c>
      <c r="O561">
        <v>100</v>
      </c>
      <c r="P561" t="s">
        <v>15</v>
      </c>
      <c r="Q561" t="s">
        <v>311</v>
      </c>
      <c r="S561" t="s">
        <v>312</v>
      </c>
      <c r="W561" t="s">
        <v>312</v>
      </c>
      <c r="X561" t="s">
        <v>30</v>
      </c>
      <c r="Y561" t="s">
        <v>182</v>
      </c>
      <c r="Z561" t="s">
        <v>182</v>
      </c>
      <c r="AA561" t="s">
        <v>182</v>
      </c>
      <c r="AB561" t="s">
        <v>30</v>
      </c>
      <c r="AE561">
        <v>0</v>
      </c>
      <c r="AF561">
        <v>0</v>
      </c>
    </row>
    <row r="562" spans="1:32" x14ac:dyDescent="0.2">
      <c r="A562" t="s">
        <v>898</v>
      </c>
      <c r="B562" s="107">
        <v>45174</v>
      </c>
      <c r="D562" s="107">
        <v>45174</v>
      </c>
      <c r="E562">
        <v>-6671.35</v>
      </c>
      <c r="G562" t="s">
        <v>43</v>
      </c>
      <c r="H562">
        <v>1</v>
      </c>
      <c r="I562">
        <v>-6671.35</v>
      </c>
      <c r="K562">
        <v>0</v>
      </c>
      <c r="N562" t="s">
        <v>314</v>
      </c>
      <c r="O562">
        <v>100</v>
      </c>
      <c r="P562" t="s">
        <v>236</v>
      </c>
      <c r="Q562" t="s">
        <v>314</v>
      </c>
      <c r="S562" t="s">
        <v>315</v>
      </c>
      <c r="W562" t="s">
        <v>315</v>
      </c>
      <c r="X562" t="s">
        <v>30</v>
      </c>
      <c r="Y562" t="s">
        <v>182</v>
      </c>
      <c r="Z562" t="s">
        <v>182</v>
      </c>
      <c r="AA562" t="s">
        <v>182</v>
      </c>
      <c r="AB562" t="s">
        <v>30</v>
      </c>
      <c r="AE562">
        <v>0</v>
      </c>
      <c r="AF562">
        <v>0</v>
      </c>
    </row>
    <row r="563" spans="1:32" x14ac:dyDescent="0.2">
      <c r="A563" t="s">
        <v>899</v>
      </c>
      <c r="B563" s="107">
        <v>45174</v>
      </c>
      <c r="D563" s="107">
        <v>45174</v>
      </c>
      <c r="E563">
        <v>-110</v>
      </c>
      <c r="G563" t="s">
        <v>43</v>
      </c>
      <c r="H563">
        <v>1</v>
      </c>
      <c r="I563">
        <v>-110</v>
      </c>
      <c r="K563">
        <v>0</v>
      </c>
      <c r="N563" t="s">
        <v>317</v>
      </c>
      <c r="O563">
        <v>100</v>
      </c>
      <c r="P563" t="s">
        <v>236</v>
      </c>
      <c r="Q563" t="s">
        <v>317</v>
      </c>
      <c r="S563" t="s">
        <v>318</v>
      </c>
      <c r="W563" t="s">
        <v>318</v>
      </c>
      <c r="X563" t="s">
        <v>30</v>
      </c>
      <c r="Y563" t="s">
        <v>182</v>
      </c>
      <c r="Z563" t="s">
        <v>182</v>
      </c>
      <c r="AA563" t="s">
        <v>182</v>
      </c>
      <c r="AB563" t="s">
        <v>30</v>
      </c>
      <c r="AE563">
        <v>0</v>
      </c>
      <c r="AF563">
        <v>0</v>
      </c>
    </row>
    <row r="564" spans="1:32" x14ac:dyDescent="0.2">
      <c r="A564" t="s">
        <v>900</v>
      </c>
      <c r="B564" s="107">
        <v>45173</v>
      </c>
      <c r="D564" s="107">
        <v>45173</v>
      </c>
      <c r="E564">
        <v>-52.8</v>
      </c>
      <c r="G564" t="s">
        <v>43</v>
      </c>
      <c r="H564">
        <v>1</v>
      </c>
      <c r="I564">
        <v>-52.8</v>
      </c>
      <c r="K564">
        <v>0</v>
      </c>
      <c r="N564" t="s">
        <v>231</v>
      </c>
      <c r="O564">
        <v>100</v>
      </c>
      <c r="P564" t="s">
        <v>219</v>
      </c>
      <c r="Q564" t="s">
        <v>231</v>
      </c>
      <c r="S564" t="s">
        <v>320</v>
      </c>
      <c r="W564" t="s">
        <v>233</v>
      </c>
      <c r="X564" t="s">
        <v>30</v>
      </c>
      <c r="Y564" t="s">
        <v>182</v>
      </c>
      <c r="Z564" t="s">
        <v>182</v>
      </c>
      <c r="AA564" t="s">
        <v>182</v>
      </c>
      <c r="AB564" t="s">
        <v>30</v>
      </c>
      <c r="AE564">
        <v>0</v>
      </c>
      <c r="AF564">
        <v>0</v>
      </c>
    </row>
    <row r="565" spans="1:32" x14ac:dyDescent="0.2">
      <c r="A565" t="s">
        <v>901</v>
      </c>
      <c r="B565" s="107">
        <v>45173</v>
      </c>
      <c r="D565" s="107">
        <v>45173</v>
      </c>
      <c r="E565">
        <v>-6500</v>
      </c>
      <c r="G565" t="s">
        <v>43</v>
      </c>
      <c r="H565">
        <v>1</v>
      </c>
      <c r="I565">
        <v>-6500</v>
      </c>
      <c r="K565">
        <v>0</v>
      </c>
      <c r="N565" t="s">
        <v>322</v>
      </c>
      <c r="O565">
        <v>100</v>
      </c>
      <c r="P565" t="s">
        <v>236</v>
      </c>
      <c r="Q565" t="s">
        <v>322</v>
      </c>
      <c r="S565" t="s">
        <v>323</v>
      </c>
      <c r="W565" t="s">
        <v>323</v>
      </c>
      <c r="X565" t="s">
        <v>324</v>
      </c>
      <c r="Y565" t="s">
        <v>325</v>
      </c>
      <c r="Z565" t="s">
        <v>325</v>
      </c>
      <c r="AA565" t="s">
        <v>325</v>
      </c>
      <c r="AB565" t="s">
        <v>27</v>
      </c>
      <c r="AE565">
        <v>0</v>
      </c>
      <c r="AF565">
        <v>0</v>
      </c>
    </row>
    <row r="566" spans="1:32" x14ac:dyDescent="0.2">
      <c r="A566" t="s">
        <v>902</v>
      </c>
      <c r="B566" s="107">
        <v>45173</v>
      </c>
      <c r="D566" s="107">
        <v>45173</v>
      </c>
      <c r="E566">
        <v>-10000</v>
      </c>
      <c r="G566" t="s">
        <v>43</v>
      </c>
      <c r="H566">
        <v>1</v>
      </c>
      <c r="I566">
        <v>-10000</v>
      </c>
      <c r="K566">
        <v>0</v>
      </c>
      <c r="N566" t="s">
        <v>327</v>
      </c>
      <c r="O566">
        <v>100</v>
      </c>
      <c r="P566" t="s">
        <v>236</v>
      </c>
      <c r="Q566" t="s">
        <v>327</v>
      </c>
      <c r="S566" t="s">
        <v>323</v>
      </c>
      <c r="W566" t="s">
        <v>323</v>
      </c>
      <c r="X566" t="s">
        <v>324</v>
      </c>
      <c r="Y566" t="s">
        <v>325</v>
      </c>
      <c r="Z566" t="s">
        <v>325</v>
      </c>
      <c r="AA566" t="s">
        <v>325</v>
      </c>
      <c r="AB566" t="s">
        <v>27</v>
      </c>
      <c r="AE566">
        <v>0</v>
      </c>
      <c r="AF566">
        <v>0</v>
      </c>
    </row>
    <row r="567" spans="1:32" x14ac:dyDescent="0.2">
      <c r="A567" t="s">
        <v>903</v>
      </c>
      <c r="B567" s="107">
        <v>45173</v>
      </c>
      <c r="D567" s="107">
        <v>45173</v>
      </c>
      <c r="E567">
        <v>-10000</v>
      </c>
      <c r="G567" t="s">
        <v>43</v>
      </c>
      <c r="H567">
        <v>1</v>
      </c>
      <c r="I567">
        <v>-10000</v>
      </c>
      <c r="K567">
        <v>0</v>
      </c>
      <c r="N567" t="s">
        <v>329</v>
      </c>
      <c r="O567">
        <v>100</v>
      </c>
      <c r="P567" t="s">
        <v>179</v>
      </c>
      <c r="Q567" t="s">
        <v>329</v>
      </c>
      <c r="S567" t="s">
        <v>323</v>
      </c>
      <c r="W567" t="s">
        <v>323</v>
      </c>
      <c r="X567" t="s">
        <v>324</v>
      </c>
      <c r="Y567" t="s">
        <v>325</v>
      </c>
      <c r="Z567" t="s">
        <v>325</v>
      </c>
      <c r="AA567" t="s">
        <v>325</v>
      </c>
      <c r="AB567" t="s">
        <v>27</v>
      </c>
      <c r="AE567">
        <v>0</v>
      </c>
      <c r="AF567">
        <v>0</v>
      </c>
    </row>
    <row r="568" spans="1:32" x14ac:dyDescent="0.2">
      <c r="A568" t="s">
        <v>904</v>
      </c>
      <c r="B568" s="107">
        <v>45173</v>
      </c>
      <c r="D568" s="107">
        <v>45173</v>
      </c>
      <c r="E568">
        <v>-3500</v>
      </c>
      <c r="G568" t="s">
        <v>43</v>
      </c>
      <c r="H568">
        <v>1</v>
      </c>
      <c r="I568">
        <v>-3500</v>
      </c>
      <c r="K568">
        <v>0</v>
      </c>
      <c r="N568" t="s">
        <v>331</v>
      </c>
      <c r="O568">
        <v>100</v>
      </c>
      <c r="P568" t="s">
        <v>219</v>
      </c>
      <c r="Q568" t="s">
        <v>331</v>
      </c>
      <c r="S568" t="s">
        <v>332</v>
      </c>
      <c r="W568" t="s">
        <v>333</v>
      </c>
      <c r="X568" t="s">
        <v>324</v>
      </c>
      <c r="Y568" t="s">
        <v>325</v>
      </c>
      <c r="Z568" t="s">
        <v>325</v>
      </c>
      <c r="AA568" t="s">
        <v>325</v>
      </c>
      <c r="AB568" t="s">
        <v>27</v>
      </c>
      <c r="AE568">
        <v>0</v>
      </c>
      <c r="AF568">
        <v>0</v>
      </c>
    </row>
    <row r="569" spans="1:32" x14ac:dyDescent="0.2">
      <c r="A569" t="s">
        <v>905</v>
      </c>
      <c r="B569" s="107">
        <v>45173</v>
      </c>
      <c r="D569" s="107">
        <v>45173</v>
      </c>
      <c r="E569">
        <v>-17500</v>
      </c>
      <c r="G569" t="s">
        <v>43</v>
      </c>
      <c r="H569">
        <v>1</v>
      </c>
      <c r="I569">
        <v>-17500</v>
      </c>
      <c r="K569">
        <v>0</v>
      </c>
      <c r="N569" t="s">
        <v>335</v>
      </c>
      <c r="O569">
        <v>100</v>
      </c>
      <c r="P569" t="s">
        <v>236</v>
      </c>
      <c r="Q569" t="s">
        <v>335</v>
      </c>
      <c r="S569" t="s">
        <v>323</v>
      </c>
      <c r="W569" t="s">
        <v>323</v>
      </c>
      <c r="X569" t="s">
        <v>324</v>
      </c>
      <c r="Y569" t="s">
        <v>325</v>
      </c>
      <c r="Z569" t="s">
        <v>325</v>
      </c>
      <c r="AA569" t="s">
        <v>325</v>
      </c>
      <c r="AB569" t="s">
        <v>27</v>
      </c>
      <c r="AE569">
        <v>0</v>
      </c>
      <c r="AF569">
        <v>0</v>
      </c>
    </row>
    <row r="570" spans="1:32" x14ac:dyDescent="0.2">
      <c r="A570" t="s">
        <v>906</v>
      </c>
      <c r="B570" s="107">
        <v>45173</v>
      </c>
      <c r="D570" s="107">
        <v>45173</v>
      </c>
      <c r="E570">
        <v>-13313.44</v>
      </c>
      <c r="G570" t="s">
        <v>43</v>
      </c>
      <c r="H570">
        <v>1</v>
      </c>
      <c r="I570">
        <v>-13313.44</v>
      </c>
      <c r="K570">
        <v>0</v>
      </c>
      <c r="N570" t="s">
        <v>337</v>
      </c>
      <c r="O570">
        <v>100</v>
      </c>
      <c r="P570" t="s">
        <v>15</v>
      </c>
      <c r="Q570" t="s">
        <v>337</v>
      </c>
      <c r="S570" t="s">
        <v>323</v>
      </c>
      <c r="W570" t="s">
        <v>323</v>
      </c>
      <c r="X570" t="s">
        <v>324</v>
      </c>
      <c r="Y570" t="s">
        <v>325</v>
      </c>
      <c r="Z570" t="s">
        <v>325</v>
      </c>
      <c r="AA570" t="s">
        <v>325</v>
      </c>
      <c r="AB570" t="s">
        <v>27</v>
      </c>
      <c r="AE570">
        <v>0</v>
      </c>
      <c r="AF570">
        <v>0</v>
      </c>
    </row>
    <row r="571" spans="1:32" x14ac:dyDescent="0.2">
      <c r="A571" t="s">
        <v>907</v>
      </c>
      <c r="B571" s="107">
        <v>45173</v>
      </c>
      <c r="D571" s="107">
        <v>45173</v>
      </c>
      <c r="E571">
        <v>-3000</v>
      </c>
      <c r="G571" t="s">
        <v>43</v>
      </c>
      <c r="H571">
        <v>1</v>
      </c>
      <c r="I571">
        <v>-3000</v>
      </c>
      <c r="K571">
        <v>0</v>
      </c>
      <c r="N571" t="s">
        <v>339</v>
      </c>
      <c r="O571">
        <v>100</v>
      </c>
      <c r="P571" t="s">
        <v>340</v>
      </c>
      <c r="Q571" t="s">
        <v>339</v>
      </c>
      <c r="S571" t="s">
        <v>323</v>
      </c>
      <c r="W571" t="s">
        <v>323</v>
      </c>
      <c r="X571" t="s">
        <v>324</v>
      </c>
      <c r="Y571" t="s">
        <v>325</v>
      </c>
      <c r="Z571" t="s">
        <v>325</v>
      </c>
      <c r="AA571" t="s">
        <v>325</v>
      </c>
      <c r="AB571" t="s">
        <v>27</v>
      </c>
      <c r="AE571">
        <v>0</v>
      </c>
      <c r="AF571">
        <v>0</v>
      </c>
    </row>
    <row r="572" spans="1:32" x14ac:dyDescent="0.2">
      <c r="A572" t="s">
        <v>908</v>
      </c>
      <c r="B572" s="107">
        <v>45173</v>
      </c>
      <c r="D572" s="107">
        <v>45173</v>
      </c>
      <c r="E572">
        <v>-13313.44</v>
      </c>
      <c r="G572" t="s">
        <v>43</v>
      </c>
      <c r="H572">
        <v>1</v>
      </c>
      <c r="I572">
        <v>-13313.44</v>
      </c>
      <c r="K572">
        <v>0</v>
      </c>
      <c r="N572" t="s">
        <v>342</v>
      </c>
      <c r="O572">
        <v>100</v>
      </c>
      <c r="P572" t="s">
        <v>15</v>
      </c>
      <c r="Q572" t="s">
        <v>342</v>
      </c>
      <c r="S572" t="s">
        <v>323</v>
      </c>
      <c r="W572" t="s">
        <v>323</v>
      </c>
      <c r="X572" t="s">
        <v>324</v>
      </c>
      <c r="Y572" t="s">
        <v>325</v>
      </c>
      <c r="Z572" t="s">
        <v>325</v>
      </c>
      <c r="AA572" t="s">
        <v>325</v>
      </c>
      <c r="AB572" t="s">
        <v>27</v>
      </c>
      <c r="AE572">
        <v>0</v>
      </c>
      <c r="AF572">
        <v>0</v>
      </c>
    </row>
    <row r="573" spans="1:32" x14ac:dyDescent="0.2">
      <c r="A573" t="s">
        <v>909</v>
      </c>
      <c r="B573" s="107">
        <v>45173</v>
      </c>
      <c r="D573" s="107">
        <v>45173</v>
      </c>
      <c r="E573">
        <v>-6000</v>
      </c>
      <c r="G573" t="s">
        <v>43</v>
      </c>
      <c r="H573">
        <v>1</v>
      </c>
      <c r="I573">
        <v>-6000</v>
      </c>
      <c r="K573">
        <v>0</v>
      </c>
      <c r="N573" t="s">
        <v>344</v>
      </c>
      <c r="O573">
        <v>100</v>
      </c>
      <c r="P573" t="s">
        <v>179</v>
      </c>
      <c r="Q573" t="s">
        <v>344</v>
      </c>
      <c r="S573" t="s">
        <v>323</v>
      </c>
      <c r="W573" t="s">
        <v>323</v>
      </c>
      <c r="X573" t="s">
        <v>324</v>
      </c>
      <c r="Y573" t="s">
        <v>325</v>
      </c>
      <c r="Z573" t="s">
        <v>325</v>
      </c>
      <c r="AA573" t="s">
        <v>325</v>
      </c>
      <c r="AB573" t="s">
        <v>27</v>
      </c>
      <c r="AE573">
        <v>0</v>
      </c>
      <c r="AF573">
        <v>0</v>
      </c>
    </row>
    <row r="574" spans="1:32" x14ac:dyDescent="0.2">
      <c r="A574" t="s">
        <v>910</v>
      </c>
      <c r="B574" s="107">
        <v>45173</v>
      </c>
      <c r="D574" s="107">
        <v>45173</v>
      </c>
      <c r="E574">
        <v>-4500</v>
      </c>
      <c r="G574" t="s">
        <v>43</v>
      </c>
      <c r="H574">
        <v>1</v>
      </c>
      <c r="I574">
        <v>-4500</v>
      </c>
      <c r="K574">
        <v>0</v>
      </c>
      <c r="N574" t="s">
        <v>346</v>
      </c>
      <c r="O574">
        <v>100</v>
      </c>
      <c r="P574" t="s">
        <v>236</v>
      </c>
      <c r="Q574" t="s">
        <v>346</v>
      </c>
      <c r="S574" t="s">
        <v>323</v>
      </c>
      <c r="W574" t="s">
        <v>323</v>
      </c>
      <c r="X574" t="s">
        <v>324</v>
      </c>
      <c r="Y574" t="s">
        <v>325</v>
      </c>
      <c r="Z574" t="s">
        <v>325</v>
      </c>
      <c r="AA574" t="s">
        <v>325</v>
      </c>
      <c r="AB574" t="s">
        <v>27</v>
      </c>
      <c r="AE574">
        <v>0</v>
      </c>
      <c r="AF574">
        <v>0</v>
      </c>
    </row>
    <row r="575" spans="1:32" x14ac:dyDescent="0.2">
      <c r="A575" t="s">
        <v>911</v>
      </c>
      <c r="B575" s="107">
        <v>45173</v>
      </c>
      <c r="D575" s="107">
        <v>45173</v>
      </c>
      <c r="E575">
        <v>-6000</v>
      </c>
      <c r="G575" t="s">
        <v>43</v>
      </c>
      <c r="H575">
        <v>1</v>
      </c>
      <c r="I575">
        <v>-6000</v>
      </c>
      <c r="K575">
        <v>0</v>
      </c>
      <c r="N575" t="s">
        <v>348</v>
      </c>
      <c r="O575">
        <v>100</v>
      </c>
      <c r="P575" t="s">
        <v>15</v>
      </c>
      <c r="Q575" t="s">
        <v>348</v>
      </c>
      <c r="S575" t="s">
        <v>323</v>
      </c>
      <c r="W575" t="s">
        <v>323</v>
      </c>
      <c r="X575" t="s">
        <v>324</v>
      </c>
      <c r="Y575" t="s">
        <v>325</v>
      </c>
      <c r="Z575" t="s">
        <v>325</v>
      </c>
      <c r="AA575" t="s">
        <v>325</v>
      </c>
      <c r="AB575" t="s">
        <v>27</v>
      </c>
      <c r="AE575">
        <v>0</v>
      </c>
      <c r="AF575">
        <v>0</v>
      </c>
    </row>
    <row r="576" spans="1:32" x14ac:dyDescent="0.2">
      <c r="A576" t="s">
        <v>912</v>
      </c>
      <c r="B576" s="107">
        <v>45173</v>
      </c>
      <c r="D576" s="107">
        <v>45173</v>
      </c>
      <c r="E576">
        <v>-13313.44</v>
      </c>
      <c r="G576" t="s">
        <v>43</v>
      </c>
      <c r="H576">
        <v>1</v>
      </c>
      <c r="I576">
        <v>-13313.44</v>
      </c>
      <c r="K576">
        <v>0</v>
      </c>
      <c r="N576" t="s">
        <v>350</v>
      </c>
      <c r="O576">
        <v>100</v>
      </c>
      <c r="P576" t="s">
        <v>219</v>
      </c>
      <c r="Q576" t="s">
        <v>350</v>
      </c>
      <c r="S576" t="s">
        <v>323</v>
      </c>
      <c r="W576" t="s">
        <v>323</v>
      </c>
      <c r="X576" t="s">
        <v>324</v>
      </c>
      <c r="Y576" t="s">
        <v>325</v>
      </c>
      <c r="Z576" t="s">
        <v>325</v>
      </c>
      <c r="AA576" t="s">
        <v>325</v>
      </c>
      <c r="AB576" t="s">
        <v>27</v>
      </c>
      <c r="AE576">
        <v>0</v>
      </c>
      <c r="AF576">
        <v>0</v>
      </c>
    </row>
    <row r="577" spans="1:32" x14ac:dyDescent="0.2">
      <c r="A577" t="s">
        <v>913</v>
      </c>
      <c r="B577" s="107">
        <v>45173</v>
      </c>
      <c r="D577" s="107">
        <v>45173</v>
      </c>
      <c r="E577">
        <v>-8500</v>
      </c>
      <c r="G577" t="s">
        <v>43</v>
      </c>
      <c r="H577">
        <v>1</v>
      </c>
      <c r="I577">
        <v>-8500</v>
      </c>
      <c r="K577">
        <v>0</v>
      </c>
      <c r="N577" t="s">
        <v>352</v>
      </c>
      <c r="O577">
        <v>100</v>
      </c>
      <c r="P577" t="s">
        <v>236</v>
      </c>
      <c r="Q577" t="s">
        <v>352</v>
      </c>
      <c r="S577" t="s">
        <v>323</v>
      </c>
      <c r="W577" t="s">
        <v>323</v>
      </c>
      <c r="X577" t="s">
        <v>324</v>
      </c>
      <c r="Y577" t="s">
        <v>325</v>
      </c>
      <c r="Z577" t="s">
        <v>325</v>
      </c>
      <c r="AA577" t="s">
        <v>325</v>
      </c>
      <c r="AB577" t="s">
        <v>27</v>
      </c>
      <c r="AE577">
        <v>0</v>
      </c>
      <c r="AF577">
        <v>0</v>
      </c>
    </row>
    <row r="578" spans="1:32" x14ac:dyDescent="0.2">
      <c r="A578" t="s">
        <v>914</v>
      </c>
      <c r="B578" s="107">
        <v>45173</v>
      </c>
      <c r="D578" s="107">
        <v>45173</v>
      </c>
      <c r="E578">
        <v>-10000</v>
      </c>
      <c r="G578" t="s">
        <v>43</v>
      </c>
      <c r="H578">
        <v>1</v>
      </c>
      <c r="I578">
        <v>-10000</v>
      </c>
      <c r="K578">
        <v>0</v>
      </c>
      <c r="N578" t="s">
        <v>354</v>
      </c>
      <c r="O578">
        <v>100</v>
      </c>
      <c r="P578" t="s">
        <v>214</v>
      </c>
      <c r="Q578" t="s">
        <v>354</v>
      </c>
      <c r="S578" t="s">
        <v>323</v>
      </c>
      <c r="W578" t="s">
        <v>323</v>
      </c>
      <c r="X578" t="s">
        <v>324</v>
      </c>
      <c r="Y578" t="s">
        <v>325</v>
      </c>
      <c r="Z578" t="s">
        <v>325</v>
      </c>
      <c r="AA578" t="s">
        <v>325</v>
      </c>
      <c r="AB578" t="s">
        <v>27</v>
      </c>
      <c r="AE578">
        <v>0</v>
      </c>
      <c r="AF578">
        <v>0</v>
      </c>
    </row>
    <row r="579" spans="1:32" x14ac:dyDescent="0.2">
      <c r="A579" t="s">
        <v>915</v>
      </c>
      <c r="B579" s="107">
        <v>45173</v>
      </c>
      <c r="D579" s="107">
        <v>45173</v>
      </c>
      <c r="E579">
        <v>-5500</v>
      </c>
      <c r="G579" t="s">
        <v>43</v>
      </c>
      <c r="H579">
        <v>1</v>
      </c>
      <c r="I579">
        <v>-5500</v>
      </c>
      <c r="K579">
        <v>0</v>
      </c>
      <c r="N579" t="s">
        <v>356</v>
      </c>
      <c r="O579">
        <v>100</v>
      </c>
      <c r="P579" t="s">
        <v>236</v>
      </c>
      <c r="Q579" t="s">
        <v>356</v>
      </c>
      <c r="S579" t="s">
        <v>323</v>
      </c>
      <c r="W579" t="s">
        <v>323</v>
      </c>
      <c r="X579" t="s">
        <v>324</v>
      </c>
      <c r="Y579" t="s">
        <v>325</v>
      </c>
      <c r="Z579" t="s">
        <v>325</v>
      </c>
      <c r="AA579" t="s">
        <v>325</v>
      </c>
      <c r="AB579" t="s">
        <v>27</v>
      </c>
      <c r="AE579">
        <v>0</v>
      </c>
      <c r="AF579">
        <v>0</v>
      </c>
    </row>
    <row r="580" spans="1:32" x14ac:dyDescent="0.2">
      <c r="A580" t="s">
        <v>916</v>
      </c>
      <c r="B580" s="107">
        <v>45173</v>
      </c>
      <c r="D580" s="107">
        <v>45173</v>
      </c>
      <c r="E580">
        <v>-3500</v>
      </c>
      <c r="G580" t="s">
        <v>43</v>
      </c>
      <c r="H580">
        <v>1</v>
      </c>
      <c r="I580">
        <v>-3500</v>
      </c>
      <c r="K580">
        <v>0</v>
      </c>
      <c r="N580" t="s">
        <v>358</v>
      </c>
      <c r="O580">
        <v>100</v>
      </c>
      <c r="P580" t="s">
        <v>23</v>
      </c>
      <c r="Q580" t="s">
        <v>358</v>
      </c>
      <c r="S580" t="s">
        <v>323</v>
      </c>
      <c r="W580" t="s">
        <v>323</v>
      </c>
      <c r="X580" t="s">
        <v>324</v>
      </c>
      <c r="Y580" t="s">
        <v>325</v>
      </c>
      <c r="Z580" t="s">
        <v>325</v>
      </c>
      <c r="AA580" t="s">
        <v>325</v>
      </c>
      <c r="AB580" t="s">
        <v>27</v>
      </c>
      <c r="AE580">
        <v>0</v>
      </c>
      <c r="AF580">
        <v>0</v>
      </c>
    </row>
    <row r="581" spans="1:32" x14ac:dyDescent="0.2">
      <c r="A581" t="s">
        <v>917</v>
      </c>
      <c r="B581" s="107">
        <v>45173</v>
      </c>
      <c r="D581" s="107">
        <v>45173</v>
      </c>
      <c r="E581">
        <v>-10000</v>
      </c>
      <c r="G581" t="s">
        <v>43</v>
      </c>
      <c r="H581">
        <v>1</v>
      </c>
      <c r="I581">
        <v>-10000</v>
      </c>
      <c r="K581">
        <v>0</v>
      </c>
      <c r="N581" t="s">
        <v>360</v>
      </c>
      <c r="O581">
        <v>100</v>
      </c>
      <c r="P581" t="s">
        <v>15</v>
      </c>
      <c r="Q581" t="s">
        <v>360</v>
      </c>
      <c r="S581" t="s">
        <v>323</v>
      </c>
      <c r="W581" t="s">
        <v>323</v>
      </c>
      <c r="X581" t="s">
        <v>324</v>
      </c>
      <c r="Y581" t="s">
        <v>325</v>
      </c>
      <c r="Z581" t="s">
        <v>325</v>
      </c>
      <c r="AA581" t="s">
        <v>325</v>
      </c>
      <c r="AB581" t="s">
        <v>27</v>
      </c>
      <c r="AE581">
        <v>0</v>
      </c>
      <c r="AF581">
        <v>0</v>
      </c>
    </row>
    <row r="582" spans="1:32" x14ac:dyDescent="0.2">
      <c r="A582" t="s">
        <v>918</v>
      </c>
      <c r="B582" s="107">
        <v>45173</v>
      </c>
      <c r="D582" s="107">
        <v>45173</v>
      </c>
      <c r="E582">
        <v>-16000</v>
      </c>
      <c r="G582" t="s">
        <v>43</v>
      </c>
      <c r="H582">
        <v>1</v>
      </c>
      <c r="I582">
        <v>-16000</v>
      </c>
      <c r="K582">
        <v>0</v>
      </c>
      <c r="N582" t="s">
        <v>362</v>
      </c>
      <c r="O582">
        <v>100</v>
      </c>
      <c r="P582" t="s">
        <v>236</v>
      </c>
      <c r="Q582" t="s">
        <v>362</v>
      </c>
      <c r="S582" t="s">
        <v>323</v>
      </c>
      <c r="W582" t="s">
        <v>323</v>
      </c>
      <c r="X582" t="s">
        <v>324</v>
      </c>
      <c r="Y582" t="s">
        <v>325</v>
      </c>
      <c r="Z582" t="s">
        <v>325</v>
      </c>
      <c r="AA582" t="s">
        <v>325</v>
      </c>
      <c r="AB582" t="s">
        <v>27</v>
      </c>
      <c r="AE582">
        <v>0</v>
      </c>
      <c r="AF582">
        <v>0</v>
      </c>
    </row>
    <row r="583" spans="1:32" x14ac:dyDescent="0.2">
      <c r="A583" t="s">
        <v>919</v>
      </c>
      <c r="B583" s="107">
        <v>45173</v>
      </c>
      <c r="D583" s="107">
        <v>45173</v>
      </c>
      <c r="E583">
        <v>-13000</v>
      </c>
      <c r="G583" t="s">
        <v>43</v>
      </c>
      <c r="H583">
        <v>1</v>
      </c>
      <c r="I583">
        <v>-13000</v>
      </c>
      <c r="K583">
        <v>0</v>
      </c>
      <c r="N583" t="s">
        <v>364</v>
      </c>
      <c r="O583">
        <v>100</v>
      </c>
      <c r="P583" t="s">
        <v>23</v>
      </c>
      <c r="Q583" t="s">
        <v>364</v>
      </c>
      <c r="S583" t="s">
        <v>323</v>
      </c>
      <c r="W583" t="s">
        <v>323</v>
      </c>
      <c r="X583" t="s">
        <v>324</v>
      </c>
      <c r="Y583" t="s">
        <v>325</v>
      </c>
      <c r="Z583" t="s">
        <v>325</v>
      </c>
      <c r="AA583" t="s">
        <v>325</v>
      </c>
      <c r="AB583" t="s">
        <v>27</v>
      </c>
      <c r="AE583">
        <v>0</v>
      </c>
      <c r="AF583">
        <v>0</v>
      </c>
    </row>
    <row r="584" spans="1:32" x14ac:dyDescent="0.2">
      <c r="A584" t="s">
        <v>920</v>
      </c>
      <c r="B584" s="107">
        <v>45173</v>
      </c>
      <c r="D584" s="107">
        <v>45173</v>
      </c>
      <c r="E584">
        <v>-4500</v>
      </c>
      <c r="G584" t="s">
        <v>43</v>
      </c>
      <c r="H584">
        <v>1</v>
      </c>
      <c r="I584">
        <v>-4500</v>
      </c>
      <c r="K584">
        <v>0</v>
      </c>
      <c r="N584" t="s">
        <v>366</v>
      </c>
      <c r="O584">
        <v>100</v>
      </c>
      <c r="P584" t="s">
        <v>236</v>
      </c>
      <c r="Q584" t="s">
        <v>366</v>
      </c>
      <c r="S584" t="s">
        <v>323</v>
      </c>
      <c r="W584" t="s">
        <v>323</v>
      </c>
      <c r="X584" t="s">
        <v>324</v>
      </c>
      <c r="Y584" t="s">
        <v>325</v>
      </c>
      <c r="Z584" t="s">
        <v>325</v>
      </c>
      <c r="AA584" t="s">
        <v>325</v>
      </c>
      <c r="AB584" t="s">
        <v>27</v>
      </c>
      <c r="AE584">
        <v>0</v>
      </c>
      <c r="AF584">
        <v>0</v>
      </c>
    </row>
    <row r="585" spans="1:32" x14ac:dyDescent="0.2">
      <c r="A585" t="s">
        <v>921</v>
      </c>
      <c r="B585" s="107">
        <v>45173</v>
      </c>
      <c r="D585" s="107">
        <v>45173</v>
      </c>
      <c r="E585">
        <v>-4000</v>
      </c>
      <c r="G585" t="s">
        <v>43</v>
      </c>
      <c r="H585">
        <v>1</v>
      </c>
      <c r="I585">
        <v>-4000</v>
      </c>
      <c r="K585">
        <v>0</v>
      </c>
      <c r="N585" t="s">
        <v>368</v>
      </c>
      <c r="O585">
        <v>100</v>
      </c>
      <c r="P585" t="s">
        <v>23</v>
      </c>
      <c r="Q585" t="s">
        <v>368</v>
      </c>
      <c r="S585" t="s">
        <v>323</v>
      </c>
      <c r="W585" t="s">
        <v>323</v>
      </c>
      <c r="X585" t="s">
        <v>324</v>
      </c>
      <c r="Y585" t="s">
        <v>325</v>
      </c>
      <c r="Z585" t="s">
        <v>325</v>
      </c>
      <c r="AA585" t="s">
        <v>325</v>
      </c>
      <c r="AB585" t="s">
        <v>27</v>
      </c>
      <c r="AE585">
        <v>0</v>
      </c>
      <c r="AF585">
        <v>0</v>
      </c>
    </row>
    <row r="586" spans="1:32" x14ac:dyDescent="0.2">
      <c r="A586" t="s">
        <v>922</v>
      </c>
      <c r="B586" s="107">
        <v>45173</v>
      </c>
      <c r="D586" s="107">
        <v>45173</v>
      </c>
      <c r="E586">
        <v>-3500</v>
      </c>
      <c r="G586" t="s">
        <v>43</v>
      </c>
      <c r="H586">
        <v>1</v>
      </c>
      <c r="I586">
        <v>-3500</v>
      </c>
      <c r="K586">
        <v>0</v>
      </c>
      <c r="N586" t="s">
        <v>370</v>
      </c>
      <c r="O586">
        <v>100</v>
      </c>
      <c r="P586" t="s">
        <v>15</v>
      </c>
      <c r="Q586" t="s">
        <v>370</v>
      </c>
      <c r="S586" t="s">
        <v>323</v>
      </c>
      <c r="W586" t="s">
        <v>323</v>
      </c>
      <c r="X586" t="s">
        <v>324</v>
      </c>
      <c r="Y586" t="s">
        <v>325</v>
      </c>
      <c r="Z586" t="s">
        <v>325</v>
      </c>
      <c r="AA586" t="s">
        <v>325</v>
      </c>
      <c r="AB586" t="s">
        <v>27</v>
      </c>
      <c r="AE586">
        <v>0</v>
      </c>
      <c r="AF586">
        <v>0</v>
      </c>
    </row>
    <row r="587" spans="1:32" x14ac:dyDescent="0.2">
      <c r="A587" t="s">
        <v>923</v>
      </c>
      <c r="B587" s="107">
        <v>45173</v>
      </c>
      <c r="D587" s="107">
        <v>45173</v>
      </c>
      <c r="E587">
        <v>-1600</v>
      </c>
      <c r="G587" t="s">
        <v>43</v>
      </c>
      <c r="H587">
        <v>1</v>
      </c>
      <c r="I587">
        <v>-1600</v>
      </c>
      <c r="K587">
        <v>0</v>
      </c>
      <c r="N587" t="s">
        <v>372</v>
      </c>
      <c r="O587">
        <v>100</v>
      </c>
      <c r="P587" t="s">
        <v>236</v>
      </c>
      <c r="Q587" t="s">
        <v>372</v>
      </c>
      <c r="S587" t="s">
        <v>323</v>
      </c>
      <c r="W587" t="s">
        <v>323</v>
      </c>
      <c r="X587" t="s">
        <v>324</v>
      </c>
      <c r="Y587" t="s">
        <v>325</v>
      </c>
      <c r="Z587" t="s">
        <v>325</v>
      </c>
      <c r="AA587" t="s">
        <v>325</v>
      </c>
      <c r="AB587" t="s">
        <v>27</v>
      </c>
      <c r="AE587">
        <v>0</v>
      </c>
      <c r="AF587">
        <v>0</v>
      </c>
    </row>
    <row r="588" spans="1:32" x14ac:dyDescent="0.2">
      <c r="A588" t="s">
        <v>924</v>
      </c>
      <c r="B588" s="107">
        <v>45173</v>
      </c>
      <c r="D588" s="107">
        <v>45173</v>
      </c>
      <c r="E588">
        <v>-21276.6</v>
      </c>
      <c r="G588" t="s">
        <v>43</v>
      </c>
      <c r="H588">
        <v>1</v>
      </c>
      <c r="I588">
        <v>-21276.6</v>
      </c>
      <c r="K588">
        <v>0</v>
      </c>
      <c r="N588" t="s">
        <v>374</v>
      </c>
      <c r="O588">
        <v>100</v>
      </c>
      <c r="P588" t="s">
        <v>179</v>
      </c>
      <c r="Q588" t="s">
        <v>374</v>
      </c>
      <c r="S588" t="s">
        <v>323</v>
      </c>
      <c r="W588" t="s">
        <v>323</v>
      </c>
      <c r="X588" t="s">
        <v>324</v>
      </c>
      <c r="Y588" t="s">
        <v>325</v>
      </c>
      <c r="Z588" t="s">
        <v>325</v>
      </c>
      <c r="AA588" t="s">
        <v>325</v>
      </c>
      <c r="AB588" t="s">
        <v>27</v>
      </c>
      <c r="AE588">
        <v>0</v>
      </c>
      <c r="AF588">
        <v>0</v>
      </c>
    </row>
    <row r="589" spans="1:32" x14ac:dyDescent="0.2">
      <c r="A589" t="s">
        <v>925</v>
      </c>
      <c r="B589" s="107">
        <v>45173</v>
      </c>
      <c r="D589" s="107">
        <v>45173</v>
      </c>
      <c r="E589">
        <v>-8500</v>
      </c>
      <c r="G589" t="s">
        <v>43</v>
      </c>
      <c r="H589">
        <v>1</v>
      </c>
      <c r="I589">
        <v>-8500</v>
      </c>
      <c r="K589">
        <v>0</v>
      </c>
      <c r="N589" t="s">
        <v>376</v>
      </c>
      <c r="O589">
        <v>100</v>
      </c>
      <c r="P589" t="s">
        <v>236</v>
      </c>
      <c r="Q589" t="s">
        <v>376</v>
      </c>
      <c r="S589" t="s">
        <v>323</v>
      </c>
      <c r="W589" t="s">
        <v>323</v>
      </c>
      <c r="X589" t="s">
        <v>324</v>
      </c>
      <c r="Y589" t="s">
        <v>325</v>
      </c>
      <c r="Z589" t="s">
        <v>325</v>
      </c>
      <c r="AA589" t="s">
        <v>325</v>
      </c>
      <c r="AB589" t="s">
        <v>27</v>
      </c>
      <c r="AE589">
        <v>0</v>
      </c>
      <c r="AF589">
        <v>0</v>
      </c>
    </row>
    <row r="590" spans="1:32" x14ac:dyDescent="0.2">
      <c r="A590" t="s">
        <v>926</v>
      </c>
      <c r="B590" s="107">
        <v>45173</v>
      </c>
      <c r="D590" s="107">
        <v>45173</v>
      </c>
      <c r="E590">
        <v>-5500</v>
      </c>
      <c r="G590" t="s">
        <v>43</v>
      </c>
      <c r="H590">
        <v>1</v>
      </c>
      <c r="I590">
        <v>-5500</v>
      </c>
      <c r="K590">
        <v>0</v>
      </c>
      <c r="N590" t="s">
        <v>378</v>
      </c>
      <c r="O590">
        <v>100</v>
      </c>
      <c r="P590" t="s">
        <v>236</v>
      </c>
      <c r="Q590" t="s">
        <v>378</v>
      </c>
      <c r="S590" t="s">
        <v>323</v>
      </c>
      <c r="W590" t="s">
        <v>323</v>
      </c>
      <c r="X590" t="s">
        <v>324</v>
      </c>
      <c r="Y590" t="s">
        <v>325</v>
      </c>
      <c r="Z590" t="s">
        <v>325</v>
      </c>
      <c r="AA590" t="s">
        <v>325</v>
      </c>
      <c r="AB590" t="s">
        <v>27</v>
      </c>
      <c r="AE590">
        <v>0</v>
      </c>
      <c r="AF590">
        <v>0</v>
      </c>
    </row>
    <row r="591" spans="1:32" x14ac:dyDescent="0.2">
      <c r="A591" t="s">
        <v>927</v>
      </c>
      <c r="B591" s="107">
        <v>45173</v>
      </c>
      <c r="D591" s="107">
        <v>45173</v>
      </c>
      <c r="E591">
        <v>-1600</v>
      </c>
      <c r="G591" t="s">
        <v>43</v>
      </c>
      <c r="H591">
        <v>1</v>
      </c>
      <c r="I591">
        <v>-1600</v>
      </c>
      <c r="K591">
        <v>0</v>
      </c>
      <c r="N591" t="s">
        <v>199</v>
      </c>
      <c r="O591">
        <v>100</v>
      </c>
      <c r="P591" t="s">
        <v>179</v>
      </c>
      <c r="Q591" t="s">
        <v>199</v>
      </c>
      <c r="S591" t="s">
        <v>380</v>
      </c>
      <c r="W591" t="s">
        <v>323</v>
      </c>
      <c r="X591" t="s">
        <v>324</v>
      </c>
      <c r="Y591" t="s">
        <v>325</v>
      </c>
      <c r="Z591" t="s">
        <v>325</v>
      </c>
      <c r="AA591" t="s">
        <v>325</v>
      </c>
      <c r="AB591" t="s">
        <v>27</v>
      </c>
      <c r="AE591">
        <v>0</v>
      </c>
      <c r="AF591">
        <v>0</v>
      </c>
    </row>
    <row r="592" spans="1:32" x14ac:dyDescent="0.2">
      <c r="A592" t="s">
        <v>928</v>
      </c>
      <c r="B592" s="107">
        <v>45173</v>
      </c>
      <c r="D592" s="107">
        <v>45173</v>
      </c>
      <c r="E592">
        <v>-6000</v>
      </c>
      <c r="G592" t="s">
        <v>43</v>
      </c>
      <c r="H592">
        <v>1</v>
      </c>
      <c r="I592">
        <v>-6000</v>
      </c>
      <c r="K592">
        <v>0</v>
      </c>
      <c r="N592" t="s">
        <v>199</v>
      </c>
      <c r="O592">
        <v>100</v>
      </c>
      <c r="P592" t="s">
        <v>160</v>
      </c>
      <c r="Q592" t="s">
        <v>199</v>
      </c>
      <c r="S592" t="s">
        <v>323</v>
      </c>
      <c r="W592" t="s">
        <v>323</v>
      </c>
      <c r="X592" t="s">
        <v>324</v>
      </c>
      <c r="Y592" t="s">
        <v>325</v>
      </c>
      <c r="Z592" t="s">
        <v>325</v>
      </c>
      <c r="AA592" t="s">
        <v>325</v>
      </c>
      <c r="AB592" t="s">
        <v>27</v>
      </c>
      <c r="AE592">
        <v>0</v>
      </c>
      <c r="AF592">
        <v>0</v>
      </c>
    </row>
    <row r="593" spans="1:32" x14ac:dyDescent="0.2">
      <c r="A593" t="s">
        <v>929</v>
      </c>
      <c r="B593" s="107">
        <v>45173</v>
      </c>
      <c r="D593" s="107">
        <v>45173</v>
      </c>
      <c r="E593">
        <v>-7507.49</v>
      </c>
      <c r="G593" t="s">
        <v>43</v>
      </c>
      <c r="H593">
        <v>1</v>
      </c>
      <c r="I593">
        <v>-7507.49</v>
      </c>
      <c r="K593">
        <v>0</v>
      </c>
      <c r="N593" t="s">
        <v>350</v>
      </c>
      <c r="O593">
        <v>100</v>
      </c>
      <c r="P593" t="s">
        <v>219</v>
      </c>
      <c r="Q593" t="s">
        <v>350</v>
      </c>
      <c r="S593" t="s">
        <v>383</v>
      </c>
      <c r="W593" t="s">
        <v>384</v>
      </c>
      <c r="X593" t="s">
        <v>324</v>
      </c>
      <c r="Y593" t="s">
        <v>325</v>
      </c>
      <c r="Z593" t="s">
        <v>325</v>
      </c>
      <c r="AA593" t="s">
        <v>325</v>
      </c>
      <c r="AB593" t="s">
        <v>27</v>
      </c>
      <c r="AE593">
        <v>0</v>
      </c>
      <c r="AF593">
        <v>0</v>
      </c>
    </row>
    <row r="594" spans="1:32" x14ac:dyDescent="0.2">
      <c r="A594" t="s">
        <v>930</v>
      </c>
      <c r="B594" s="107">
        <v>45173</v>
      </c>
      <c r="D594" s="107">
        <v>45173</v>
      </c>
      <c r="E594">
        <v>-7507.49</v>
      </c>
      <c r="G594" t="s">
        <v>43</v>
      </c>
      <c r="H594">
        <v>1</v>
      </c>
      <c r="I594">
        <v>-7507.49</v>
      </c>
      <c r="K594">
        <v>0</v>
      </c>
      <c r="N594" t="s">
        <v>337</v>
      </c>
      <c r="O594">
        <v>100</v>
      </c>
      <c r="P594" t="s">
        <v>15</v>
      </c>
      <c r="Q594" t="s">
        <v>337</v>
      </c>
      <c r="S594" t="s">
        <v>386</v>
      </c>
      <c r="W594" t="s">
        <v>384</v>
      </c>
      <c r="X594" t="s">
        <v>324</v>
      </c>
      <c r="Y594" t="s">
        <v>325</v>
      </c>
      <c r="Z594" t="s">
        <v>325</v>
      </c>
      <c r="AA594" t="s">
        <v>325</v>
      </c>
      <c r="AB594" t="s">
        <v>27</v>
      </c>
      <c r="AE594">
        <v>0</v>
      </c>
      <c r="AF594">
        <v>0</v>
      </c>
    </row>
    <row r="595" spans="1:32" x14ac:dyDescent="0.2">
      <c r="A595" t="s">
        <v>931</v>
      </c>
      <c r="B595" s="107">
        <v>45173</v>
      </c>
      <c r="D595" s="107">
        <v>45173</v>
      </c>
      <c r="E595">
        <v>-7507.49</v>
      </c>
      <c r="G595" t="s">
        <v>43</v>
      </c>
      <c r="H595">
        <v>1</v>
      </c>
      <c r="I595">
        <v>-7507.49</v>
      </c>
      <c r="K595">
        <v>0</v>
      </c>
      <c r="N595" t="s">
        <v>342</v>
      </c>
      <c r="O595">
        <v>100</v>
      </c>
      <c r="P595" t="s">
        <v>236</v>
      </c>
      <c r="Q595" t="s">
        <v>342</v>
      </c>
      <c r="S595" t="s">
        <v>384</v>
      </c>
      <c r="W595" t="s">
        <v>384</v>
      </c>
      <c r="X595" t="s">
        <v>324</v>
      </c>
      <c r="Y595" t="s">
        <v>325</v>
      </c>
      <c r="Z595" t="s">
        <v>325</v>
      </c>
      <c r="AA595" t="s">
        <v>325</v>
      </c>
      <c r="AB595" t="s">
        <v>27</v>
      </c>
      <c r="AE595">
        <v>0</v>
      </c>
      <c r="AF595">
        <v>0</v>
      </c>
    </row>
    <row r="596" spans="1:32" x14ac:dyDescent="0.2">
      <c r="A596" t="s">
        <v>932</v>
      </c>
      <c r="B596" s="107">
        <v>45173</v>
      </c>
      <c r="D596" s="107">
        <v>45173</v>
      </c>
      <c r="E596">
        <v>-5000</v>
      </c>
      <c r="G596" t="s">
        <v>43</v>
      </c>
      <c r="H596">
        <v>1</v>
      </c>
      <c r="I596">
        <v>-5000</v>
      </c>
      <c r="K596">
        <v>0</v>
      </c>
      <c r="N596" t="s">
        <v>389</v>
      </c>
      <c r="O596">
        <v>100</v>
      </c>
      <c r="P596" t="s">
        <v>160</v>
      </c>
      <c r="Q596" t="s">
        <v>389</v>
      </c>
      <c r="S596" t="s">
        <v>390</v>
      </c>
      <c r="W596" t="s">
        <v>390</v>
      </c>
      <c r="X596" t="s">
        <v>391</v>
      </c>
      <c r="Y596" t="s">
        <v>23</v>
      </c>
      <c r="Z596" t="s">
        <v>164</v>
      </c>
      <c r="AA596" t="s">
        <v>164</v>
      </c>
      <c r="AB596" t="s">
        <v>23</v>
      </c>
      <c r="AE596">
        <v>0</v>
      </c>
      <c r="AF596">
        <v>0</v>
      </c>
    </row>
    <row r="597" spans="1:32" x14ac:dyDescent="0.2">
      <c r="A597" t="s">
        <v>933</v>
      </c>
      <c r="B597" s="107">
        <v>45172</v>
      </c>
      <c r="D597" s="107">
        <v>45172</v>
      </c>
      <c r="E597">
        <v>-2130</v>
      </c>
      <c r="G597" t="s">
        <v>43</v>
      </c>
      <c r="H597">
        <v>1</v>
      </c>
      <c r="I597">
        <v>-2130</v>
      </c>
      <c r="K597">
        <v>0</v>
      </c>
      <c r="N597" t="s">
        <v>159</v>
      </c>
      <c r="O597">
        <v>100</v>
      </c>
      <c r="P597" t="s">
        <v>160</v>
      </c>
      <c r="Q597" t="s">
        <v>159</v>
      </c>
      <c r="S597" t="s">
        <v>161</v>
      </c>
      <c r="W597" t="s">
        <v>162</v>
      </c>
      <c r="X597" t="s">
        <v>16</v>
      </c>
      <c r="Y597" t="s">
        <v>163</v>
      </c>
      <c r="Z597" t="s">
        <v>164</v>
      </c>
      <c r="AA597" t="s">
        <v>164</v>
      </c>
      <c r="AB597" t="s">
        <v>16</v>
      </c>
      <c r="AE597">
        <v>0</v>
      </c>
      <c r="AF597">
        <v>0</v>
      </c>
    </row>
    <row r="598" spans="1:32" x14ac:dyDescent="0.2">
      <c r="A598" t="s">
        <v>934</v>
      </c>
      <c r="B598" s="107">
        <v>45172</v>
      </c>
      <c r="D598" s="107">
        <v>45172</v>
      </c>
      <c r="E598">
        <v>-5000</v>
      </c>
      <c r="G598" t="s">
        <v>43</v>
      </c>
      <c r="H598">
        <v>1</v>
      </c>
      <c r="I598">
        <v>-5000</v>
      </c>
      <c r="K598">
        <v>0</v>
      </c>
      <c r="N598" t="s">
        <v>166</v>
      </c>
      <c r="O598">
        <v>100</v>
      </c>
      <c r="P598" t="s">
        <v>160</v>
      </c>
      <c r="Q598" t="s">
        <v>166</v>
      </c>
      <c r="S598" t="s">
        <v>167</v>
      </c>
      <c r="W598" t="s">
        <v>168</v>
      </c>
      <c r="X598" t="s">
        <v>169</v>
      </c>
      <c r="Y598" t="s">
        <v>170</v>
      </c>
      <c r="Z598" t="s">
        <v>164</v>
      </c>
      <c r="AA598" t="s">
        <v>164</v>
      </c>
      <c r="AB598" t="s">
        <v>22</v>
      </c>
      <c r="AE598">
        <v>0</v>
      </c>
      <c r="AF598">
        <v>0</v>
      </c>
    </row>
    <row r="599" spans="1:32" x14ac:dyDescent="0.2">
      <c r="A599" t="s">
        <v>935</v>
      </c>
      <c r="B599" s="107">
        <v>45171</v>
      </c>
      <c r="D599" s="107">
        <v>45171</v>
      </c>
      <c r="E599">
        <v>-5500</v>
      </c>
      <c r="G599" t="s">
        <v>43</v>
      </c>
      <c r="H599">
        <v>1</v>
      </c>
      <c r="I599">
        <v>-5500</v>
      </c>
      <c r="K599">
        <v>0</v>
      </c>
      <c r="N599" t="s">
        <v>172</v>
      </c>
      <c r="O599">
        <v>100</v>
      </c>
      <c r="P599" t="s">
        <v>160</v>
      </c>
      <c r="Q599" t="s">
        <v>172</v>
      </c>
      <c r="S599" t="s">
        <v>173</v>
      </c>
      <c r="V599" t="s">
        <v>174</v>
      </c>
      <c r="W599" t="s">
        <v>173</v>
      </c>
      <c r="X599" t="s">
        <v>115</v>
      </c>
      <c r="Y599" t="s">
        <v>175</v>
      </c>
      <c r="Z599" t="s">
        <v>176</v>
      </c>
      <c r="AA599" t="s">
        <v>176</v>
      </c>
      <c r="AB599" t="s">
        <v>25</v>
      </c>
      <c r="AE599">
        <v>0</v>
      </c>
      <c r="AF599">
        <v>0</v>
      </c>
    </row>
    <row r="600" spans="1:32" x14ac:dyDescent="0.2">
      <c r="A600" t="s">
        <v>936</v>
      </c>
      <c r="B600" s="107">
        <v>45170</v>
      </c>
      <c r="D600" s="107">
        <v>45170</v>
      </c>
      <c r="E600">
        <v>-120</v>
      </c>
      <c r="G600" t="s">
        <v>43</v>
      </c>
      <c r="H600">
        <v>1</v>
      </c>
      <c r="I600">
        <v>-120</v>
      </c>
      <c r="K600">
        <v>0</v>
      </c>
      <c r="N600" t="s">
        <v>178</v>
      </c>
      <c r="O600">
        <v>100</v>
      </c>
      <c r="P600" t="s">
        <v>179</v>
      </c>
      <c r="Q600" t="s">
        <v>178</v>
      </c>
      <c r="S600" t="s">
        <v>937</v>
      </c>
      <c r="W600" t="s">
        <v>181</v>
      </c>
      <c r="X600" t="s">
        <v>30</v>
      </c>
      <c r="Y600" t="s">
        <v>182</v>
      </c>
      <c r="Z600" t="s">
        <v>182</v>
      </c>
      <c r="AA600" t="s">
        <v>182</v>
      </c>
      <c r="AB600" t="s">
        <v>30</v>
      </c>
      <c r="AE600">
        <v>0</v>
      </c>
      <c r="AF600">
        <v>0</v>
      </c>
    </row>
    <row r="601" spans="1:32" x14ac:dyDescent="0.2">
      <c r="A601" t="s">
        <v>938</v>
      </c>
      <c r="B601" s="107">
        <v>45170</v>
      </c>
      <c r="D601" s="107">
        <v>45170</v>
      </c>
      <c r="E601">
        <v>-1700</v>
      </c>
      <c r="G601" t="s">
        <v>43</v>
      </c>
      <c r="H601">
        <v>1</v>
      </c>
      <c r="I601">
        <v>-1700</v>
      </c>
      <c r="K601">
        <v>0</v>
      </c>
      <c r="N601" t="s">
        <v>184</v>
      </c>
      <c r="O601">
        <v>100</v>
      </c>
      <c r="P601" t="s">
        <v>160</v>
      </c>
      <c r="Q601" t="s">
        <v>184</v>
      </c>
      <c r="S601" t="s">
        <v>185</v>
      </c>
      <c r="W601" t="s">
        <v>186</v>
      </c>
      <c r="X601" t="s">
        <v>30</v>
      </c>
      <c r="Y601" t="s">
        <v>182</v>
      </c>
      <c r="Z601" t="s">
        <v>182</v>
      </c>
      <c r="AA601" t="s">
        <v>182</v>
      </c>
      <c r="AB601" t="s">
        <v>30</v>
      </c>
      <c r="AE601">
        <v>0</v>
      </c>
      <c r="AF601">
        <v>0</v>
      </c>
    </row>
    <row r="602" spans="1:32" x14ac:dyDescent="0.2">
      <c r="A602" t="s">
        <v>939</v>
      </c>
      <c r="B602" s="107">
        <v>45169</v>
      </c>
      <c r="D602" s="107">
        <v>45169</v>
      </c>
      <c r="E602">
        <v>-10000</v>
      </c>
      <c r="G602" t="s">
        <v>43</v>
      </c>
      <c r="H602">
        <v>1</v>
      </c>
      <c r="I602">
        <v>-10000</v>
      </c>
      <c r="K602">
        <v>0</v>
      </c>
      <c r="N602" t="s">
        <v>199</v>
      </c>
      <c r="O602">
        <v>100</v>
      </c>
      <c r="P602" t="s">
        <v>160</v>
      </c>
      <c r="Q602" t="s">
        <v>199</v>
      </c>
      <c r="S602" t="s">
        <v>940</v>
      </c>
      <c r="W602" t="s">
        <v>201</v>
      </c>
      <c r="X602" t="s">
        <v>201</v>
      </c>
      <c r="Y602" t="s">
        <v>201</v>
      </c>
      <c r="Z602" t="s">
        <v>202</v>
      </c>
      <c r="AA602" t="s">
        <v>202</v>
      </c>
      <c r="AB602" t="s">
        <v>24</v>
      </c>
      <c r="AE602">
        <v>0</v>
      </c>
      <c r="AF602">
        <v>0</v>
      </c>
    </row>
    <row r="603" spans="1:32" x14ac:dyDescent="0.2">
      <c r="A603" t="s">
        <v>941</v>
      </c>
      <c r="B603" s="107">
        <v>45168</v>
      </c>
      <c r="D603" s="107">
        <v>45168</v>
      </c>
      <c r="E603">
        <v>-400</v>
      </c>
      <c r="G603" t="s">
        <v>43</v>
      </c>
      <c r="H603">
        <v>1</v>
      </c>
      <c r="I603">
        <v>-400</v>
      </c>
      <c r="K603">
        <v>0</v>
      </c>
      <c r="N603" t="s">
        <v>188</v>
      </c>
      <c r="O603">
        <v>100</v>
      </c>
      <c r="P603" t="s">
        <v>160</v>
      </c>
      <c r="Q603" t="s">
        <v>188</v>
      </c>
      <c r="S603" t="s">
        <v>189</v>
      </c>
      <c r="W603" t="s">
        <v>190</v>
      </c>
      <c r="X603" t="s">
        <v>191</v>
      </c>
      <c r="Y603" t="s">
        <v>192</v>
      </c>
      <c r="Z603" t="s">
        <v>193</v>
      </c>
      <c r="AA603" t="s">
        <v>193</v>
      </c>
      <c r="AB603" t="s">
        <v>19</v>
      </c>
      <c r="AE603">
        <v>0</v>
      </c>
      <c r="AF603">
        <v>0</v>
      </c>
    </row>
    <row r="604" spans="1:32" x14ac:dyDescent="0.2">
      <c r="A604" t="s">
        <v>942</v>
      </c>
      <c r="B604" s="107">
        <v>45168</v>
      </c>
      <c r="D604" s="107">
        <v>45168</v>
      </c>
      <c r="E604">
        <v>-3000</v>
      </c>
      <c r="G604" t="s">
        <v>43</v>
      </c>
      <c r="H604">
        <v>1</v>
      </c>
      <c r="I604">
        <v>-3000</v>
      </c>
      <c r="K604">
        <v>0</v>
      </c>
      <c r="N604" t="s">
        <v>199</v>
      </c>
      <c r="O604">
        <v>100</v>
      </c>
      <c r="P604" t="s">
        <v>160</v>
      </c>
      <c r="Q604" t="s">
        <v>199</v>
      </c>
      <c r="S604" t="s">
        <v>200</v>
      </c>
      <c r="W604" t="s">
        <v>201</v>
      </c>
      <c r="X604" t="s">
        <v>201</v>
      </c>
      <c r="Y604" t="s">
        <v>201</v>
      </c>
      <c r="Z604" t="s">
        <v>202</v>
      </c>
      <c r="AA604" t="s">
        <v>202</v>
      </c>
      <c r="AB604" t="s">
        <v>24</v>
      </c>
      <c r="AE604">
        <v>0</v>
      </c>
      <c r="AF604">
        <v>0</v>
      </c>
    </row>
    <row r="605" spans="1:32" x14ac:dyDescent="0.2">
      <c r="A605" t="s">
        <v>943</v>
      </c>
      <c r="B605" s="107">
        <v>45168</v>
      </c>
      <c r="D605" s="107">
        <v>45168</v>
      </c>
      <c r="E605">
        <v>-10000</v>
      </c>
      <c r="G605" t="s">
        <v>43</v>
      </c>
      <c r="H605">
        <v>1</v>
      </c>
      <c r="I605">
        <v>-10000</v>
      </c>
      <c r="K605">
        <v>0</v>
      </c>
      <c r="N605" t="s">
        <v>199</v>
      </c>
      <c r="O605">
        <v>100</v>
      </c>
      <c r="P605" t="s">
        <v>15</v>
      </c>
      <c r="Q605" t="s">
        <v>199</v>
      </c>
      <c r="S605" t="s">
        <v>204</v>
      </c>
      <c r="W605" t="s">
        <v>205</v>
      </c>
      <c r="X605" t="s">
        <v>205</v>
      </c>
      <c r="Y605" t="s">
        <v>205</v>
      </c>
      <c r="Z605" t="s">
        <v>202</v>
      </c>
      <c r="AA605" t="s">
        <v>202</v>
      </c>
      <c r="AB605" t="s">
        <v>15</v>
      </c>
      <c r="AE605">
        <v>0</v>
      </c>
      <c r="AF605">
        <v>0</v>
      </c>
    </row>
    <row r="606" spans="1:32" x14ac:dyDescent="0.2">
      <c r="A606" t="s">
        <v>944</v>
      </c>
      <c r="B606" s="107">
        <v>45168</v>
      </c>
      <c r="D606" s="107">
        <v>45168</v>
      </c>
      <c r="E606">
        <v>-2000</v>
      </c>
      <c r="G606" t="s">
        <v>43</v>
      </c>
      <c r="H606">
        <v>1</v>
      </c>
      <c r="I606">
        <v>-2000</v>
      </c>
      <c r="K606">
        <v>0</v>
      </c>
      <c r="N606" t="s">
        <v>199</v>
      </c>
      <c r="O606">
        <v>100</v>
      </c>
      <c r="P606" t="s">
        <v>160</v>
      </c>
      <c r="Q606" t="s">
        <v>199</v>
      </c>
      <c r="S606" t="s">
        <v>207</v>
      </c>
      <c r="W606" t="s">
        <v>208</v>
      </c>
      <c r="Y606" t="s">
        <v>208</v>
      </c>
      <c r="Z606" t="s">
        <v>202</v>
      </c>
      <c r="AA606" t="s">
        <v>202</v>
      </c>
      <c r="AB606" t="s">
        <v>18</v>
      </c>
      <c r="AE606">
        <v>0</v>
      </c>
      <c r="AF606">
        <v>0</v>
      </c>
    </row>
    <row r="607" spans="1:32" x14ac:dyDescent="0.2">
      <c r="A607" t="s">
        <v>945</v>
      </c>
      <c r="B607" s="107">
        <v>45168</v>
      </c>
      <c r="D607" s="107">
        <v>45168</v>
      </c>
      <c r="E607">
        <v>-10000</v>
      </c>
      <c r="G607" t="s">
        <v>43</v>
      </c>
      <c r="H607">
        <v>1</v>
      </c>
      <c r="I607">
        <v>-10000</v>
      </c>
      <c r="K607">
        <v>0</v>
      </c>
      <c r="N607" t="s">
        <v>199</v>
      </c>
      <c r="O607">
        <v>100</v>
      </c>
      <c r="P607" t="s">
        <v>23</v>
      </c>
      <c r="Q607" t="s">
        <v>199</v>
      </c>
      <c r="S607" t="s">
        <v>210</v>
      </c>
      <c r="W607" t="s">
        <v>211</v>
      </c>
      <c r="X607" t="s">
        <v>211</v>
      </c>
      <c r="Y607" t="s">
        <v>211</v>
      </c>
      <c r="Z607" t="s">
        <v>202</v>
      </c>
      <c r="AA607" t="s">
        <v>202</v>
      </c>
      <c r="AB607" t="s">
        <v>23</v>
      </c>
      <c r="AE607">
        <v>0</v>
      </c>
      <c r="AF607">
        <v>0</v>
      </c>
    </row>
    <row r="608" spans="1:32" x14ac:dyDescent="0.2">
      <c r="A608" t="s">
        <v>946</v>
      </c>
      <c r="B608" s="107">
        <v>45168</v>
      </c>
      <c r="D608" s="107">
        <v>45168</v>
      </c>
      <c r="E608">
        <v>-124</v>
      </c>
      <c r="G608" t="s">
        <v>43</v>
      </c>
      <c r="H608">
        <v>1</v>
      </c>
      <c r="I608">
        <v>-124</v>
      </c>
      <c r="K608">
        <v>0</v>
      </c>
      <c r="N608" t="s">
        <v>213</v>
      </c>
      <c r="O608">
        <v>100</v>
      </c>
      <c r="P608" t="s">
        <v>214</v>
      </c>
      <c r="Q608" t="s">
        <v>213</v>
      </c>
      <c r="S608" t="s">
        <v>215</v>
      </c>
      <c r="W608" t="s">
        <v>216</v>
      </c>
      <c r="X608" t="s">
        <v>30</v>
      </c>
      <c r="Y608" t="s">
        <v>182</v>
      </c>
      <c r="Z608" t="s">
        <v>182</v>
      </c>
      <c r="AA608" t="s">
        <v>182</v>
      </c>
      <c r="AB608" t="s">
        <v>30</v>
      </c>
      <c r="AE608">
        <v>0</v>
      </c>
      <c r="AF608">
        <v>0</v>
      </c>
    </row>
    <row r="609" spans="1:32" x14ac:dyDescent="0.2">
      <c r="A609" t="s">
        <v>947</v>
      </c>
      <c r="B609" s="107">
        <v>45168</v>
      </c>
      <c r="D609" s="107">
        <v>45168</v>
      </c>
      <c r="E609">
        <v>-500</v>
      </c>
      <c r="G609" t="s">
        <v>43</v>
      </c>
      <c r="H609">
        <v>1</v>
      </c>
      <c r="I609">
        <v>-500</v>
      </c>
      <c r="K609">
        <v>0</v>
      </c>
      <c r="N609" t="s">
        <v>218</v>
      </c>
      <c r="O609">
        <v>100</v>
      </c>
      <c r="P609" t="s">
        <v>219</v>
      </c>
      <c r="Q609" t="s">
        <v>218</v>
      </c>
      <c r="S609" t="s">
        <v>220</v>
      </c>
      <c r="W609" t="s">
        <v>220</v>
      </c>
      <c r="X609" t="s">
        <v>30</v>
      </c>
      <c r="Y609" t="s">
        <v>182</v>
      </c>
      <c r="Z609" t="s">
        <v>182</v>
      </c>
      <c r="AA609" t="s">
        <v>182</v>
      </c>
      <c r="AB609" t="s">
        <v>30</v>
      </c>
      <c r="AE609">
        <v>0</v>
      </c>
      <c r="AF609">
        <v>0</v>
      </c>
    </row>
    <row r="610" spans="1:32" x14ac:dyDescent="0.2">
      <c r="A610" t="s">
        <v>948</v>
      </c>
      <c r="B610" s="107">
        <v>45167</v>
      </c>
      <c r="D610" s="107">
        <v>45167</v>
      </c>
      <c r="E610">
        <v>-13000</v>
      </c>
      <c r="G610" t="s">
        <v>43</v>
      </c>
      <c r="H610">
        <v>1</v>
      </c>
      <c r="I610">
        <v>-13000</v>
      </c>
      <c r="K610">
        <v>0</v>
      </c>
      <c r="N610" t="s">
        <v>195</v>
      </c>
      <c r="O610">
        <v>100</v>
      </c>
      <c r="P610" t="s">
        <v>160</v>
      </c>
      <c r="Q610" t="s">
        <v>195</v>
      </c>
      <c r="S610" t="s">
        <v>196</v>
      </c>
      <c r="W610" t="s">
        <v>197</v>
      </c>
      <c r="X610" t="s">
        <v>191</v>
      </c>
      <c r="Y610" t="s">
        <v>192</v>
      </c>
      <c r="Z610" t="s">
        <v>193</v>
      </c>
      <c r="AA610" t="s">
        <v>193</v>
      </c>
      <c r="AB610" t="s">
        <v>19</v>
      </c>
      <c r="AE610">
        <v>0</v>
      </c>
      <c r="AF610">
        <v>0</v>
      </c>
    </row>
    <row r="611" spans="1:32" x14ac:dyDescent="0.2">
      <c r="A611" t="s">
        <v>949</v>
      </c>
      <c r="B611" s="107">
        <v>45166</v>
      </c>
      <c r="D611" s="107">
        <v>45166</v>
      </c>
      <c r="E611">
        <v>-611.38</v>
      </c>
      <c r="G611" t="s">
        <v>43</v>
      </c>
      <c r="H611">
        <v>1</v>
      </c>
      <c r="I611">
        <v>-611.38</v>
      </c>
      <c r="K611">
        <v>0</v>
      </c>
      <c r="N611" t="s">
        <v>222</v>
      </c>
      <c r="O611">
        <v>100</v>
      </c>
      <c r="P611" t="s">
        <v>15</v>
      </c>
      <c r="Q611" t="s">
        <v>222</v>
      </c>
      <c r="S611" t="s">
        <v>223</v>
      </c>
      <c r="W611" t="s">
        <v>223</v>
      </c>
      <c r="X611" t="s">
        <v>30</v>
      </c>
      <c r="Y611" t="s">
        <v>182</v>
      </c>
      <c r="Z611" t="s">
        <v>182</v>
      </c>
      <c r="AA611" t="s">
        <v>182</v>
      </c>
      <c r="AB611" t="s">
        <v>30</v>
      </c>
      <c r="AE611">
        <v>0</v>
      </c>
      <c r="AF611">
        <v>0</v>
      </c>
    </row>
    <row r="612" spans="1:32" x14ac:dyDescent="0.2">
      <c r="A612" t="s">
        <v>950</v>
      </c>
      <c r="B612" s="107">
        <v>45164</v>
      </c>
      <c r="D612" s="107">
        <v>45164</v>
      </c>
      <c r="E612">
        <v>-811.37</v>
      </c>
      <c r="G612" t="s">
        <v>43</v>
      </c>
      <c r="H612">
        <v>1</v>
      </c>
      <c r="I612">
        <v>-811.37</v>
      </c>
      <c r="K612">
        <v>0</v>
      </c>
      <c r="N612" t="s">
        <v>225</v>
      </c>
      <c r="O612">
        <v>100</v>
      </c>
      <c r="P612" t="s">
        <v>15</v>
      </c>
      <c r="Q612" t="s">
        <v>225</v>
      </c>
      <c r="S612" t="s">
        <v>226</v>
      </c>
      <c r="W612" t="s">
        <v>226</v>
      </c>
      <c r="X612" t="s">
        <v>30</v>
      </c>
      <c r="Y612" t="s">
        <v>182</v>
      </c>
      <c r="Z612" t="s">
        <v>182</v>
      </c>
      <c r="AA612" t="s">
        <v>182</v>
      </c>
      <c r="AB612" t="s">
        <v>30</v>
      </c>
      <c r="AE612">
        <v>0</v>
      </c>
      <c r="AF612">
        <v>0</v>
      </c>
    </row>
    <row r="613" spans="1:32" x14ac:dyDescent="0.2">
      <c r="A613" t="s">
        <v>951</v>
      </c>
      <c r="B613" s="107">
        <v>45160</v>
      </c>
      <c r="D613" s="107">
        <v>45160</v>
      </c>
      <c r="E613">
        <v>-184.27</v>
      </c>
      <c r="G613" t="s">
        <v>43</v>
      </c>
      <c r="H613">
        <v>1</v>
      </c>
      <c r="I613">
        <v>-184.27</v>
      </c>
      <c r="K613">
        <v>0</v>
      </c>
      <c r="N613" t="s">
        <v>228</v>
      </c>
      <c r="O613">
        <v>100</v>
      </c>
      <c r="P613" t="s">
        <v>15</v>
      </c>
      <c r="Q613" t="s">
        <v>228</v>
      </c>
      <c r="S613" t="s">
        <v>229</v>
      </c>
      <c r="W613" t="s">
        <v>229</v>
      </c>
      <c r="X613" t="s">
        <v>30</v>
      </c>
      <c r="Y613" t="s">
        <v>182</v>
      </c>
      <c r="Z613" t="s">
        <v>182</v>
      </c>
      <c r="AA613" t="s">
        <v>182</v>
      </c>
      <c r="AB613" t="s">
        <v>30</v>
      </c>
      <c r="AE613">
        <v>0</v>
      </c>
      <c r="AF613">
        <v>0</v>
      </c>
    </row>
    <row r="614" spans="1:32" x14ac:dyDescent="0.2">
      <c r="A614" t="s">
        <v>952</v>
      </c>
      <c r="B614" s="107">
        <v>45160</v>
      </c>
      <c r="D614" s="107">
        <v>45160</v>
      </c>
      <c r="E614">
        <v>-52.8</v>
      </c>
      <c r="G614" t="s">
        <v>43</v>
      </c>
      <c r="H614">
        <v>1</v>
      </c>
      <c r="I614">
        <v>-52.8</v>
      </c>
      <c r="K614">
        <v>0</v>
      </c>
      <c r="N614" t="s">
        <v>231</v>
      </c>
      <c r="O614">
        <v>100</v>
      </c>
      <c r="P614" t="s">
        <v>219</v>
      </c>
      <c r="Q614" t="s">
        <v>231</v>
      </c>
      <c r="S614" t="s">
        <v>232</v>
      </c>
      <c r="W614" t="s">
        <v>233</v>
      </c>
      <c r="X614" t="s">
        <v>30</v>
      </c>
      <c r="Y614" t="s">
        <v>182</v>
      </c>
      <c r="Z614" t="s">
        <v>182</v>
      </c>
      <c r="AA614" t="s">
        <v>182</v>
      </c>
      <c r="AB614" t="s">
        <v>30</v>
      </c>
      <c r="AE614">
        <v>0</v>
      </c>
      <c r="AF614">
        <v>0</v>
      </c>
    </row>
    <row r="615" spans="1:32" x14ac:dyDescent="0.2">
      <c r="A615" t="s">
        <v>953</v>
      </c>
      <c r="B615" s="107">
        <v>45160</v>
      </c>
      <c r="D615" s="107">
        <v>45160</v>
      </c>
      <c r="E615">
        <v>-1000</v>
      </c>
      <c r="G615" t="s">
        <v>43</v>
      </c>
      <c r="H615">
        <v>1</v>
      </c>
      <c r="I615">
        <v>-1000</v>
      </c>
      <c r="K615">
        <v>0</v>
      </c>
      <c r="N615" t="s">
        <v>235</v>
      </c>
      <c r="O615">
        <v>100</v>
      </c>
      <c r="P615" t="s">
        <v>236</v>
      </c>
      <c r="Q615" t="s">
        <v>235</v>
      </c>
      <c r="S615" t="s">
        <v>237</v>
      </c>
      <c r="W615" t="s">
        <v>237</v>
      </c>
      <c r="X615" t="s">
        <v>30</v>
      </c>
      <c r="Y615" t="s">
        <v>182</v>
      </c>
      <c r="Z615" t="s">
        <v>182</v>
      </c>
      <c r="AA615" t="s">
        <v>182</v>
      </c>
      <c r="AB615" t="s">
        <v>30</v>
      </c>
      <c r="AE615">
        <v>0</v>
      </c>
      <c r="AF615">
        <v>0</v>
      </c>
    </row>
    <row r="616" spans="1:32" x14ac:dyDescent="0.2">
      <c r="A616" t="s">
        <v>954</v>
      </c>
      <c r="B616" s="107">
        <v>45158</v>
      </c>
      <c r="D616" s="107">
        <v>45158</v>
      </c>
      <c r="E616">
        <v>-622.63</v>
      </c>
      <c r="G616" t="s">
        <v>43</v>
      </c>
      <c r="H616">
        <v>1</v>
      </c>
      <c r="I616">
        <v>-622.63</v>
      </c>
      <c r="K616">
        <v>0</v>
      </c>
      <c r="N616" t="s">
        <v>239</v>
      </c>
      <c r="O616">
        <v>100</v>
      </c>
      <c r="Q616" t="s">
        <v>239</v>
      </c>
      <c r="S616" t="s">
        <v>240</v>
      </c>
      <c r="W616" t="s">
        <v>240</v>
      </c>
      <c r="X616" t="s">
        <v>30</v>
      </c>
      <c r="Y616" t="s">
        <v>182</v>
      </c>
      <c r="Z616" t="s">
        <v>182</v>
      </c>
      <c r="AA616" t="s">
        <v>182</v>
      </c>
      <c r="AB616" t="s">
        <v>30</v>
      </c>
      <c r="AE616">
        <v>0</v>
      </c>
      <c r="AF616">
        <v>0</v>
      </c>
    </row>
    <row r="617" spans="1:32" x14ac:dyDescent="0.2">
      <c r="A617" t="s">
        <v>955</v>
      </c>
      <c r="B617" s="107">
        <v>45158</v>
      </c>
      <c r="D617" s="107">
        <v>45158</v>
      </c>
      <c r="E617">
        <v>-6980.61</v>
      </c>
      <c r="G617" t="s">
        <v>43</v>
      </c>
      <c r="H617">
        <v>1</v>
      </c>
      <c r="I617">
        <v>-6980.61</v>
      </c>
      <c r="K617">
        <v>0</v>
      </c>
      <c r="N617" t="s">
        <v>242</v>
      </c>
      <c r="O617">
        <v>100</v>
      </c>
      <c r="P617" t="s">
        <v>160</v>
      </c>
      <c r="Q617" t="s">
        <v>242</v>
      </c>
      <c r="S617" t="s">
        <v>243</v>
      </c>
      <c r="W617" t="s">
        <v>244</v>
      </c>
      <c r="X617" t="s">
        <v>245</v>
      </c>
      <c r="Y617" t="s">
        <v>246</v>
      </c>
      <c r="Z617" t="s">
        <v>246</v>
      </c>
      <c r="AA617" t="s">
        <v>246</v>
      </c>
      <c r="AB617" t="s">
        <v>27</v>
      </c>
      <c r="AE617">
        <v>0</v>
      </c>
      <c r="AF617">
        <v>0</v>
      </c>
    </row>
    <row r="618" spans="1:32" x14ac:dyDescent="0.2">
      <c r="A618" t="s">
        <v>956</v>
      </c>
      <c r="B618" s="107">
        <v>45158</v>
      </c>
      <c r="D618" s="107">
        <v>45158</v>
      </c>
      <c r="E618">
        <v>-553.51</v>
      </c>
      <c r="G618" t="s">
        <v>43</v>
      </c>
      <c r="H618">
        <v>1</v>
      </c>
      <c r="I618">
        <v>-553.51</v>
      </c>
      <c r="K618">
        <v>0</v>
      </c>
      <c r="N618" t="s">
        <v>242</v>
      </c>
      <c r="O618">
        <v>100</v>
      </c>
      <c r="P618" t="s">
        <v>160</v>
      </c>
      <c r="Q618" t="s">
        <v>242</v>
      </c>
      <c r="S618" t="s">
        <v>248</v>
      </c>
      <c r="W618" t="s">
        <v>168</v>
      </c>
      <c r="X618" t="s">
        <v>169</v>
      </c>
      <c r="Y618" t="s">
        <v>170</v>
      </c>
      <c r="Z618" t="s">
        <v>164</v>
      </c>
      <c r="AA618" t="s">
        <v>164</v>
      </c>
      <c r="AB618" t="s">
        <v>22</v>
      </c>
      <c r="AE618">
        <v>0</v>
      </c>
      <c r="AF618">
        <v>0</v>
      </c>
    </row>
    <row r="619" spans="1:32" x14ac:dyDescent="0.2">
      <c r="A619" t="s">
        <v>957</v>
      </c>
      <c r="B619" s="107">
        <v>45157</v>
      </c>
      <c r="D619" s="107">
        <v>45157</v>
      </c>
      <c r="E619">
        <v>-572.77</v>
      </c>
      <c r="G619" t="s">
        <v>43</v>
      </c>
      <c r="H619">
        <v>1</v>
      </c>
      <c r="I619">
        <v>-572.77</v>
      </c>
      <c r="K619">
        <v>0</v>
      </c>
      <c r="N619" t="s">
        <v>242</v>
      </c>
      <c r="O619">
        <v>100</v>
      </c>
      <c r="P619" t="s">
        <v>160</v>
      </c>
      <c r="Q619" t="s">
        <v>242</v>
      </c>
      <c r="S619" t="s">
        <v>250</v>
      </c>
      <c r="W619" t="s">
        <v>251</v>
      </c>
      <c r="X619" t="s">
        <v>245</v>
      </c>
      <c r="Y619" t="s">
        <v>246</v>
      </c>
      <c r="Z619" t="s">
        <v>246</v>
      </c>
      <c r="AA619" t="s">
        <v>246</v>
      </c>
      <c r="AB619" t="s">
        <v>27</v>
      </c>
      <c r="AE619">
        <v>0</v>
      </c>
      <c r="AF619">
        <v>0</v>
      </c>
    </row>
    <row r="620" spans="1:32" x14ac:dyDescent="0.2">
      <c r="A620" t="s">
        <v>958</v>
      </c>
      <c r="B620" s="107">
        <v>45157</v>
      </c>
      <c r="D620" s="107">
        <v>45157</v>
      </c>
      <c r="E620">
        <v>-2904.3</v>
      </c>
      <c r="G620" t="s">
        <v>43</v>
      </c>
      <c r="H620">
        <v>1</v>
      </c>
      <c r="I620">
        <v>-2904.3</v>
      </c>
      <c r="K620">
        <v>0</v>
      </c>
      <c r="N620" t="s">
        <v>242</v>
      </c>
      <c r="O620">
        <v>100</v>
      </c>
      <c r="P620" t="s">
        <v>160</v>
      </c>
      <c r="Q620" t="s">
        <v>242</v>
      </c>
      <c r="S620" t="s">
        <v>253</v>
      </c>
      <c r="W620" t="s">
        <v>254</v>
      </c>
      <c r="X620" t="s">
        <v>245</v>
      </c>
      <c r="Y620" t="s">
        <v>246</v>
      </c>
      <c r="Z620" t="s">
        <v>246</v>
      </c>
      <c r="AA620" t="s">
        <v>246</v>
      </c>
      <c r="AB620" t="s">
        <v>27</v>
      </c>
      <c r="AE620">
        <v>0</v>
      </c>
      <c r="AF620">
        <v>0</v>
      </c>
    </row>
    <row r="621" spans="1:32" x14ac:dyDescent="0.2">
      <c r="A621" t="s">
        <v>959</v>
      </c>
      <c r="B621" s="107">
        <v>45155</v>
      </c>
      <c r="D621" s="107">
        <v>45155</v>
      </c>
      <c r="E621">
        <v>-36</v>
      </c>
      <c r="G621" t="s">
        <v>43</v>
      </c>
      <c r="H621">
        <v>1</v>
      </c>
      <c r="I621">
        <v>-36</v>
      </c>
      <c r="K621">
        <v>0</v>
      </c>
      <c r="N621" t="s">
        <v>259</v>
      </c>
      <c r="O621">
        <v>100</v>
      </c>
      <c r="P621" t="s">
        <v>236</v>
      </c>
      <c r="Q621" t="s">
        <v>259</v>
      </c>
      <c r="S621" t="s">
        <v>260</v>
      </c>
      <c r="W621" t="s">
        <v>261</v>
      </c>
      <c r="X621" t="s">
        <v>30</v>
      </c>
      <c r="Y621" t="s">
        <v>182</v>
      </c>
      <c r="Z621" t="s">
        <v>182</v>
      </c>
      <c r="AA621" t="s">
        <v>182</v>
      </c>
      <c r="AB621" t="s">
        <v>30</v>
      </c>
      <c r="AE621">
        <v>0</v>
      </c>
      <c r="AF621">
        <v>0</v>
      </c>
    </row>
    <row r="622" spans="1:32" x14ac:dyDescent="0.2">
      <c r="A622" t="s">
        <v>960</v>
      </c>
      <c r="B622" s="107">
        <v>45155</v>
      </c>
      <c r="D622" s="107">
        <v>45155</v>
      </c>
      <c r="E622">
        <v>-259</v>
      </c>
      <c r="G622" t="s">
        <v>43</v>
      </c>
      <c r="H622">
        <v>1</v>
      </c>
      <c r="I622">
        <v>-259</v>
      </c>
      <c r="K622">
        <v>0</v>
      </c>
      <c r="N622" t="s">
        <v>263</v>
      </c>
      <c r="O622">
        <v>100</v>
      </c>
      <c r="P622" t="s">
        <v>15</v>
      </c>
      <c r="Q622" t="s">
        <v>263</v>
      </c>
      <c r="S622" t="s">
        <v>264</v>
      </c>
      <c r="W622" t="s">
        <v>265</v>
      </c>
      <c r="X622" t="s">
        <v>30</v>
      </c>
      <c r="Y622" t="s">
        <v>182</v>
      </c>
      <c r="Z622" t="s">
        <v>182</v>
      </c>
      <c r="AA622" t="s">
        <v>182</v>
      </c>
      <c r="AB622" t="s">
        <v>30</v>
      </c>
      <c r="AE622">
        <v>0</v>
      </c>
      <c r="AF622">
        <v>0</v>
      </c>
    </row>
    <row r="623" spans="1:32" x14ac:dyDescent="0.2">
      <c r="A623" t="s">
        <v>961</v>
      </c>
      <c r="B623" s="107">
        <v>45154</v>
      </c>
      <c r="D623" s="107">
        <v>45154</v>
      </c>
      <c r="E623">
        <v>-750</v>
      </c>
      <c r="G623" t="s">
        <v>43</v>
      </c>
      <c r="H623">
        <v>1</v>
      </c>
      <c r="I623">
        <v>-750</v>
      </c>
      <c r="K623">
        <v>0</v>
      </c>
      <c r="N623" t="s">
        <v>267</v>
      </c>
      <c r="O623">
        <v>100</v>
      </c>
      <c r="P623" t="s">
        <v>268</v>
      </c>
      <c r="Q623" t="s">
        <v>267</v>
      </c>
      <c r="S623" t="s">
        <v>269</v>
      </c>
      <c r="V623" t="s">
        <v>174</v>
      </c>
      <c r="W623" t="s">
        <v>270</v>
      </c>
      <c r="X623" t="s">
        <v>115</v>
      </c>
      <c r="Y623" t="s">
        <v>175</v>
      </c>
      <c r="Z623" t="s">
        <v>176</v>
      </c>
      <c r="AA623" t="s">
        <v>176</v>
      </c>
      <c r="AB623" t="s">
        <v>25</v>
      </c>
      <c r="AE623">
        <v>0</v>
      </c>
      <c r="AF623">
        <v>0</v>
      </c>
    </row>
    <row r="624" spans="1:32" x14ac:dyDescent="0.2">
      <c r="A624" t="s">
        <v>962</v>
      </c>
      <c r="B624" s="107">
        <v>45153</v>
      </c>
      <c r="D624" s="107">
        <v>45153</v>
      </c>
      <c r="E624">
        <v>-450</v>
      </c>
      <c r="G624" t="s">
        <v>43</v>
      </c>
      <c r="H624">
        <v>1</v>
      </c>
      <c r="I624">
        <v>-450</v>
      </c>
      <c r="K624">
        <v>0</v>
      </c>
      <c r="N624" t="s">
        <v>272</v>
      </c>
      <c r="O624">
        <v>100</v>
      </c>
      <c r="P624" t="s">
        <v>268</v>
      </c>
      <c r="Q624" t="s">
        <v>272</v>
      </c>
      <c r="S624" t="s">
        <v>273</v>
      </c>
      <c r="W624" t="s">
        <v>274</v>
      </c>
      <c r="X624" t="s">
        <v>30</v>
      </c>
      <c r="Y624" t="s">
        <v>182</v>
      </c>
      <c r="Z624" t="s">
        <v>182</v>
      </c>
      <c r="AA624" t="s">
        <v>182</v>
      </c>
      <c r="AB624" t="s">
        <v>30</v>
      </c>
      <c r="AE624">
        <v>0</v>
      </c>
      <c r="AF624">
        <v>0</v>
      </c>
    </row>
    <row r="625" spans="1:32" x14ac:dyDescent="0.2">
      <c r="A625" t="s">
        <v>963</v>
      </c>
      <c r="B625" s="107">
        <v>45153</v>
      </c>
      <c r="D625" s="107">
        <v>45153</v>
      </c>
      <c r="E625">
        <v>-75</v>
      </c>
      <c r="G625" t="s">
        <v>43</v>
      </c>
      <c r="H625">
        <v>1</v>
      </c>
      <c r="I625">
        <v>-75</v>
      </c>
      <c r="K625">
        <v>0</v>
      </c>
      <c r="N625" t="s">
        <v>276</v>
      </c>
      <c r="O625">
        <v>100</v>
      </c>
      <c r="P625" t="s">
        <v>236</v>
      </c>
      <c r="Q625" t="s">
        <v>276</v>
      </c>
      <c r="S625" t="s">
        <v>277</v>
      </c>
      <c r="W625" t="s">
        <v>277</v>
      </c>
      <c r="X625" t="s">
        <v>30</v>
      </c>
      <c r="Y625" t="s">
        <v>182</v>
      </c>
      <c r="Z625" t="s">
        <v>182</v>
      </c>
      <c r="AA625" t="s">
        <v>182</v>
      </c>
      <c r="AB625" t="s">
        <v>30</v>
      </c>
      <c r="AE625">
        <v>0</v>
      </c>
      <c r="AF625">
        <v>0</v>
      </c>
    </row>
    <row r="626" spans="1:32" x14ac:dyDescent="0.2">
      <c r="A626" t="s">
        <v>964</v>
      </c>
      <c r="B626" s="107">
        <v>45152</v>
      </c>
      <c r="D626" s="107">
        <v>45152</v>
      </c>
      <c r="E626">
        <v>-700</v>
      </c>
      <c r="G626" t="s">
        <v>43</v>
      </c>
      <c r="H626">
        <v>1</v>
      </c>
      <c r="I626">
        <v>-700</v>
      </c>
      <c r="K626">
        <v>0</v>
      </c>
      <c r="N626" t="s">
        <v>279</v>
      </c>
      <c r="O626">
        <v>100</v>
      </c>
      <c r="P626" t="s">
        <v>268</v>
      </c>
      <c r="Q626" t="s">
        <v>279</v>
      </c>
      <c r="S626" t="s">
        <v>280</v>
      </c>
      <c r="W626" t="s">
        <v>280</v>
      </c>
      <c r="X626" t="s">
        <v>30</v>
      </c>
      <c r="Y626" t="s">
        <v>182</v>
      </c>
      <c r="Z626" t="s">
        <v>182</v>
      </c>
      <c r="AA626" t="s">
        <v>182</v>
      </c>
      <c r="AB626" t="s">
        <v>30</v>
      </c>
      <c r="AE626">
        <v>0</v>
      </c>
      <c r="AF626">
        <v>0</v>
      </c>
    </row>
    <row r="627" spans="1:32" x14ac:dyDescent="0.2">
      <c r="A627" t="s">
        <v>965</v>
      </c>
      <c r="B627" s="107">
        <v>45151</v>
      </c>
      <c r="D627" s="107">
        <v>45151</v>
      </c>
      <c r="E627">
        <v>-335.61</v>
      </c>
      <c r="G627" t="s">
        <v>43</v>
      </c>
      <c r="H627">
        <v>1</v>
      </c>
      <c r="I627">
        <v>-335.61</v>
      </c>
      <c r="K627">
        <v>0</v>
      </c>
      <c r="N627" t="s">
        <v>282</v>
      </c>
      <c r="O627">
        <v>100</v>
      </c>
      <c r="P627" t="s">
        <v>160</v>
      </c>
      <c r="Q627" t="s">
        <v>282</v>
      </c>
      <c r="S627" t="s">
        <v>283</v>
      </c>
      <c r="W627" t="s">
        <v>284</v>
      </c>
      <c r="X627" t="s">
        <v>191</v>
      </c>
      <c r="Y627" t="s">
        <v>192</v>
      </c>
      <c r="Z627" t="s">
        <v>193</v>
      </c>
      <c r="AA627" t="s">
        <v>193</v>
      </c>
      <c r="AB627" t="s">
        <v>19</v>
      </c>
      <c r="AE627">
        <v>0</v>
      </c>
      <c r="AF627">
        <v>0</v>
      </c>
    </row>
    <row r="628" spans="1:32" x14ac:dyDescent="0.2">
      <c r="A628" t="s">
        <v>966</v>
      </c>
      <c r="B628" s="107">
        <v>45151</v>
      </c>
      <c r="D628" s="107">
        <v>45151</v>
      </c>
      <c r="E628">
        <v>-13.82</v>
      </c>
      <c r="G628" t="s">
        <v>43</v>
      </c>
      <c r="H628">
        <v>1</v>
      </c>
      <c r="I628">
        <v>-13.82</v>
      </c>
      <c r="K628">
        <v>0</v>
      </c>
      <c r="N628" t="s">
        <v>286</v>
      </c>
      <c r="O628">
        <v>100</v>
      </c>
      <c r="Q628" t="s">
        <v>286</v>
      </c>
      <c r="S628" t="s">
        <v>967</v>
      </c>
      <c r="W628" t="s">
        <v>288</v>
      </c>
      <c r="X628" t="s">
        <v>30</v>
      </c>
      <c r="Y628" t="s">
        <v>182</v>
      </c>
      <c r="Z628" t="s">
        <v>182</v>
      </c>
      <c r="AA628" t="s">
        <v>182</v>
      </c>
      <c r="AB628" t="s">
        <v>30</v>
      </c>
      <c r="AE628">
        <v>0</v>
      </c>
      <c r="AF628">
        <v>0</v>
      </c>
    </row>
    <row r="629" spans="1:32" x14ac:dyDescent="0.2">
      <c r="A629" t="s">
        <v>968</v>
      </c>
      <c r="B629" s="107">
        <v>45151</v>
      </c>
      <c r="D629" s="107">
        <v>45151</v>
      </c>
      <c r="E629">
        <v>-3000</v>
      </c>
      <c r="G629" t="s">
        <v>43</v>
      </c>
      <c r="H629">
        <v>1</v>
      </c>
      <c r="I629">
        <v>-3000</v>
      </c>
      <c r="K629">
        <v>0</v>
      </c>
      <c r="N629" t="s">
        <v>199</v>
      </c>
      <c r="O629">
        <v>100</v>
      </c>
      <c r="P629" t="s">
        <v>15</v>
      </c>
      <c r="Q629" t="s">
        <v>199</v>
      </c>
      <c r="S629" t="s">
        <v>969</v>
      </c>
      <c r="W629" t="s">
        <v>291</v>
      </c>
      <c r="X629" t="s">
        <v>245</v>
      </c>
      <c r="Y629" t="s">
        <v>246</v>
      </c>
      <c r="Z629" t="s">
        <v>246</v>
      </c>
      <c r="AA629" t="s">
        <v>246</v>
      </c>
      <c r="AB629" t="s">
        <v>26</v>
      </c>
      <c r="AE629">
        <v>0</v>
      </c>
      <c r="AF629">
        <v>0</v>
      </c>
    </row>
    <row r="630" spans="1:32" x14ac:dyDescent="0.2">
      <c r="A630" t="s">
        <v>970</v>
      </c>
      <c r="B630" s="107">
        <v>45151</v>
      </c>
      <c r="D630" s="107">
        <v>45151</v>
      </c>
      <c r="E630">
        <v>-550</v>
      </c>
      <c r="G630" t="s">
        <v>43</v>
      </c>
      <c r="H630">
        <v>1</v>
      </c>
      <c r="I630">
        <v>-550</v>
      </c>
      <c r="K630">
        <v>0</v>
      </c>
      <c r="N630" t="s">
        <v>293</v>
      </c>
      <c r="O630">
        <v>100</v>
      </c>
      <c r="P630" t="s">
        <v>236</v>
      </c>
      <c r="Q630" t="s">
        <v>293</v>
      </c>
      <c r="S630" t="s">
        <v>294</v>
      </c>
      <c r="W630" t="s">
        <v>294</v>
      </c>
      <c r="X630" t="s">
        <v>295</v>
      </c>
      <c r="Y630" t="s">
        <v>182</v>
      </c>
      <c r="Z630" t="s">
        <v>182</v>
      </c>
      <c r="AA630" t="s">
        <v>182</v>
      </c>
      <c r="AB630" t="s">
        <v>30</v>
      </c>
      <c r="AE630">
        <v>0</v>
      </c>
      <c r="AF630">
        <v>0</v>
      </c>
    </row>
    <row r="631" spans="1:32" x14ac:dyDescent="0.2">
      <c r="A631" t="s">
        <v>971</v>
      </c>
      <c r="B631" s="107">
        <v>45150</v>
      </c>
      <c r="D631" s="107">
        <v>45150</v>
      </c>
      <c r="E631">
        <v>-250</v>
      </c>
      <c r="G631" t="s">
        <v>43</v>
      </c>
      <c r="H631">
        <v>1</v>
      </c>
      <c r="I631">
        <v>-250</v>
      </c>
      <c r="K631">
        <v>0</v>
      </c>
      <c r="N631" t="s">
        <v>272</v>
      </c>
      <c r="O631">
        <v>100</v>
      </c>
      <c r="P631" t="s">
        <v>268</v>
      </c>
      <c r="Q631" t="s">
        <v>272</v>
      </c>
      <c r="S631" t="s">
        <v>274</v>
      </c>
      <c r="W631" t="s">
        <v>274</v>
      </c>
      <c r="X631" t="s">
        <v>30</v>
      </c>
      <c r="Y631" t="s">
        <v>182</v>
      </c>
      <c r="Z631" t="s">
        <v>182</v>
      </c>
      <c r="AA631" t="s">
        <v>182</v>
      </c>
      <c r="AB631" t="s">
        <v>30</v>
      </c>
      <c r="AE631">
        <v>0</v>
      </c>
      <c r="AF631">
        <v>0</v>
      </c>
    </row>
    <row r="632" spans="1:32" x14ac:dyDescent="0.2">
      <c r="A632" t="s">
        <v>972</v>
      </c>
      <c r="B632" s="107">
        <v>45150</v>
      </c>
      <c r="D632" s="107">
        <v>45150</v>
      </c>
      <c r="E632">
        <v>-379.63</v>
      </c>
      <c r="G632" t="s">
        <v>43</v>
      </c>
      <c r="H632">
        <v>1</v>
      </c>
      <c r="I632">
        <v>-379.63</v>
      </c>
      <c r="K632">
        <v>0</v>
      </c>
      <c r="N632" t="s">
        <v>298</v>
      </c>
      <c r="O632">
        <v>100</v>
      </c>
      <c r="P632" t="s">
        <v>15</v>
      </c>
      <c r="Q632" t="s">
        <v>298</v>
      </c>
      <c r="S632" t="s">
        <v>299</v>
      </c>
      <c r="W632" t="s">
        <v>299</v>
      </c>
      <c r="X632" t="s">
        <v>30</v>
      </c>
      <c r="Y632" t="s">
        <v>182</v>
      </c>
      <c r="Z632" t="s">
        <v>182</v>
      </c>
      <c r="AA632" t="s">
        <v>182</v>
      </c>
      <c r="AB632" t="s">
        <v>30</v>
      </c>
      <c r="AE632">
        <v>0</v>
      </c>
      <c r="AF632">
        <v>0</v>
      </c>
    </row>
    <row r="633" spans="1:32" x14ac:dyDescent="0.2">
      <c r="A633" t="s">
        <v>973</v>
      </c>
      <c r="B633" s="107">
        <v>45149</v>
      </c>
      <c r="D633" s="107">
        <v>45149</v>
      </c>
      <c r="E633">
        <v>-700</v>
      </c>
      <c r="G633" t="s">
        <v>43</v>
      </c>
      <c r="H633">
        <v>1</v>
      </c>
      <c r="I633">
        <v>-700</v>
      </c>
      <c r="K633">
        <v>0</v>
      </c>
      <c r="N633" t="s">
        <v>301</v>
      </c>
      <c r="O633">
        <v>100</v>
      </c>
      <c r="P633" t="s">
        <v>160</v>
      </c>
      <c r="Q633" t="s">
        <v>301</v>
      </c>
      <c r="S633" t="s">
        <v>302</v>
      </c>
      <c r="W633" t="s">
        <v>190</v>
      </c>
      <c r="X633" t="s">
        <v>191</v>
      </c>
      <c r="Y633" t="s">
        <v>192</v>
      </c>
      <c r="Z633" t="s">
        <v>193</v>
      </c>
      <c r="AA633" t="s">
        <v>193</v>
      </c>
      <c r="AB633" t="s">
        <v>19</v>
      </c>
      <c r="AE633">
        <v>0</v>
      </c>
      <c r="AF633">
        <v>0</v>
      </c>
    </row>
    <row r="634" spans="1:32" x14ac:dyDescent="0.2">
      <c r="A634" t="s">
        <v>974</v>
      </c>
      <c r="B634" s="107">
        <v>45146</v>
      </c>
      <c r="D634" s="107">
        <v>45146</v>
      </c>
      <c r="E634">
        <v>-850</v>
      </c>
      <c r="G634" t="s">
        <v>43</v>
      </c>
      <c r="H634">
        <v>1</v>
      </c>
      <c r="I634">
        <v>-850</v>
      </c>
      <c r="K634">
        <v>0</v>
      </c>
      <c r="N634" t="s">
        <v>304</v>
      </c>
      <c r="O634">
        <v>100</v>
      </c>
      <c r="P634" t="s">
        <v>268</v>
      </c>
      <c r="Q634" t="s">
        <v>304</v>
      </c>
      <c r="S634" t="s">
        <v>305</v>
      </c>
      <c r="W634" t="s">
        <v>305</v>
      </c>
      <c r="X634" t="s">
        <v>30</v>
      </c>
      <c r="Y634" t="s">
        <v>182</v>
      </c>
      <c r="Z634" t="s">
        <v>182</v>
      </c>
      <c r="AA634" t="s">
        <v>182</v>
      </c>
      <c r="AB634" t="s">
        <v>30</v>
      </c>
      <c r="AE634">
        <v>0</v>
      </c>
      <c r="AF634">
        <v>0</v>
      </c>
    </row>
    <row r="635" spans="1:32" x14ac:dyDescent="0.2">
      <c r="A635" t="s">
        <v>975</v>
      </c>
      <c r="B635" s="107">
        <v>45146</v>
      </c>
      <c r="D635" s="107">
        <v>45146</v>
      </c>
      <c r="E635">
        <v>-404.99</v>
      </c>
      <c r="G635" t="s">
        <v>43</v>
      </c>
      <c r="H635">
        <v>1</v>
      </c>
      <c r="I635">
        <v>-404.99</v>
      </c>
      <c r="K635">
        <v>0</v>
      </c>
      <c r="N635" t="s">
        <v>307</v>
      </c>
      <c r="O635">
        <v>100</v>
      </c>
      <c r="P635" t="s">
        <v>160</v>
      </c>
      <c r="Q635" t="s">
        <v>307</v>
      </c>
      <c r="S635" t="s">
        <v>308</v>
      </c>
      <c r="W635" t="s">
        <v>309</v>
      </c>
      <c r="X635" t="s">
        <v>191</v>
      </c>
      <c r="Y635" t="s">
        <v>192</v>
      </c>
      <c r="Z635" t="s">
        <v>193</v>
      </c>
      <c r="AA635" t="s">
        <v>193</v>
      </c>
      <c r="AB635" t="s">
        <v>19</v>
      </c>
      <c r="AE635">
        <v>0</v>
      </c>
      <c r="AF635">
        <v>0</v>
      </c>
    </row>
    <row r="636" spans="1:32" x14ac:dyDescent="0.2">
      <c r="A636" t="s">
        <v>976</v>
      </c>
      <c r="B636" s="107">
        <v>45144</v>
      </c>
      <c r="D636" s="107">
        <v>45144</v>
      </c>
      <c r="E636">
        <v>-85</v>
      </c>
      <c r="G636" t="s">
        <v>43</v>
      </c>
      <c r="H636">
        <v>1</v>
      </c>
      <c r="I636">
        <v>-85</v>
      </c>
      <c r="K636">
        <v>0</v>
      </c>
      <c r="N636" t="s">
        <v>311</v>
      </c>
      <c r="O636">
        <v>100</v>
      </c>
      <c r="P636" t="s">
        <v>15</v>
      </c>
      <c r="Q636" t="s">
        <v>311</v>
      </c>
      <c r="S636" t="s">
        <v>312</v>
      </c>
      <c r="W636" t="s">
        <v>312</v>
      </c>
      <c r="X636" t="s">
        <v>30</v>
      </c>
      <c r="Y636" t="s">
        <v>182</v>
      </c>
      <c r="Z636" t="s">
        <v>182</v>
      </c>
      <c r="AA636" t="s">
        <v>182</v>
      </c>
      <c r="AB636" t="s">
        <v>30</v>
      </c>
      <c r="AE636">
        <v>0</v>
      </c>
      <c r="AF636">
        <v>0</v>
      </c>
    </row>
    <row r="637" spans="1:32" x14ac:dyDescent="0.2">
      <c r="A637" t="s">
        <v>977</v>
      </c>
      <c r="B637" s="107">
        <v>45143</v>
      </c>
      <c r="D637" s="107">
        <v>45143</v>
      </c>
      <c r="E637">
        <v>-6671.35</v>
      </c>
      <c r="G637" t="s">
        <v>43</v>
      </c>
      <c r="H637">
        <v>1</v>
      </c>
      <c r="I637">
        <v>-6671.35</v>
      </c>
      <c r="K637">
        <v>0</v>
      </c>
      <c r="N637" t="s">
        <v>314</v>
      </c>
      <c r="O637">
        <v>100</v>
      </c>
      <c r="P637" t="s">
        <v>236</v>
      </c>
      <c r="Q637" t="s">
        <v>314</v>
      </c>
      <c r="S637" t="s">
        <v>315</v>
      </c>
      <c r="W637" t="s">
        <v>315</v>
      </c>
      <c r="X637" t="s">
        <v>30</v>
      </c>
      <c r="Y637" t="s">
        <v>182</v>
      </c>
      <c r="Z637" t="s">
        <v>182</v>
      </c>
      <c r="AA637" t="s">
        <v>182</v>
      </c>
      <c r="AB637" t="s">
        <v>30</v>
      </c>
      <c r="AE637">
        <v>0</v>
      </c>
      <c r="AF637">
        <v>0</v>
      </c>
    </row>
    <row r="638" spans="1:32" x14ac:dyDescent="0.2">
      <c r="A638" t="s">
        <v>978</v>
      </c>
      <c r="B638" s="107">
        <v>45143</v>
      </c>
      <c r="D638" s="107">
        <v>45143</v>
      </c>
      <c r="E638">
        <v>-110</v>
      </c>
      <c r="G638" t="s">
        <v>43</v>
      </c>
      <c r="H638">
        <v>1</v>
      </c>
      <c r="I638">
        <v>-110</v>
      </c>
      <c r="K638">
        <v>0</v>
      </c>
      <c r="N638" t="s">
        <v>317</v>
      </c>
      <c r="O638">
        <v>100</v>
      </c>
      <c r="P638" t="s">
        <v>236</v>
      </c>
      <c r="Q638" t="s">
        <v>317</v>
      </c>
      <c r="S638" t="s">
        <v>318</v>
      </c>
      <c r="W638" t="s">
        <v>318</v>
      </c>
      <c r="X638" t="s">
        <v>30</v>
      </c>
      <c r="Y638" t="s">
        <v>182</v>
      </c>
      <c r="Z638" t="s">
        <v>182</v>
      </c>
      <c r="AA638" t="s">
        <v>182</v>
      </c>
      <c r="AB638" t="s">
        <v>30</v>
      </c>
      <c r="AE638">
        <v>0</v>
      </c>
      <c r="AF638">
        <v>0</v>
      </c>
    </row>
    <row r="639" spans="1:32" x14ac:dyDescent="0.2">
      <c r="A639" t="s">
        <v>979</v>
      </c>
      <c r="B639" s="107">
        <v>45142</v>
      </c>
      <c r="D639" s="107">
        <v>45142</v>
      </c>
      <c r="E639">
        <v>-52.8</v>
      </c>
      <c r="G639" t="s">
        <v>43</v>
      </c>
      <c r="H639">
        <v>1</v>
      </c>
      <c r="I639">
        <v>-52.8</v>
      </c>
      <c r="K639">
        <v>0</v>
      </c>
      <c r="N639" t="s">
        <v>231</v>
      </c>
      <c r="O639">
        <v>100</v>
      </c>
      <c r="P639" t="s">
        <v>219</v>
      </c>
      <c r="Q639" t="s">
        <v>231</v>
      </c>
      <c r="S639" t="s">
        <v>320</v>
      </c>
      <c r="W639" t="s">
        <v>233</v>
      </c>
      <c r="X639" t="s">
        <v>30</v>
      </c>
      <c r="Y639" t="s">
        <v>182</v>
      </c>
      <c r="Z639" t="s">
        <v>182</v>
      </c>
      <c r="AA639" t="s">
        <v>182</v>
      </c>
      <c r="AB639" t="s">
        <v>30</v>
      </c>
      <c r="AE639">
        <v>0</v>
      </c>
      <c r="AF639">
        <v>0</v>
      </c>
    </row>
    <row r="640" spans="1:32" x14ac:dyDescent="0.2">
      <c r="A640" t="s">
        <v>980</v>
      </c>
      <c r="B640" s="107">
        <v>45142</v>
      </c>
      <c r="D640" s="107">
        <v>45142</v>
      </c>
      <c r="E640">
        <v>-6500</v>
      </c>
      <c r="G640" t="s">
        <v>43</v>
      </c>
      <c r="H640">
        <v>1</v>
      </c>
      <c r="I640">
        <v>-6500</v>
      </c>
      <c r="K640">
        <v>0</v>
      </c>
      <c r="N640" t="s">
        <v>322</v>
      </c>
      <c r="O640">
        <v>100</v>
      </c>
      <c r="P640" t="s">
        <v>236</v>
      </c>
      <c r="Q640" t="s">
        <v>322</v>
      </c>
      <c r="S640" t="s">
        <v>323</v>
      </c>
      <c r="W640" t="s">
        <v>323</v>
      </c>
      <c r="X640" t="s">
        <v>324</v>
      </c>
      <c r="Y640" t="s">
        <v>325</v>
      </c>
      <c r="Z640" t="s">
        <v>325</v>
      </c>
      <c r="AA640" t="s">
        <v>325</v>
      </c>
      <c r="AB640" t="s">
        <v>27</v>
      </c>
      <c r="AE640">
        <v>0</v>
      </c>
      <c r="AF640">
        <v>0</v>
      </c>
    </row>
    <row r="641" spans="1:32" x14ac:dyDescent="0.2">
      <c r="A641" t="s">
        <v>981</v>
      </c>
      <c r="B641" s="107">
        <v>45142</v>
      </c>
      <c r="D641" s="107">
        <v>45142</v>
      </c>
      <c r="E641">
        <v>-10000</v>
      </c>
      <c r="G641" t="s">
        <v>43</v>
      </c>
      <c r="H641">
        <v>1</v>
      </c>
      <c r="I641">
        <v>-10000</v>
      </c>
      <c r="K641">
        <v>0</v>
      </c>
      <c r="N641" t="s">
        <v>327</v>
      </c>
      <c r="O641">
        <v>100</v>
      </c>
      <c r="P641" t="s">
        <v>236</v>
      </c>
      <c r="Q641" t="s">
        <v>327</v>
      </c>
      <c r="S641" t="s">
        <v>323</v>
      </c>
      <c r="W641" t="s">
        <v>323</v>
      </c>
      <c r="X641" t="s">
        <v>324</v>
      </c>
      <c r="Y641" t="s">
        <v>325</v>
      </c>
      <c r="Z641" t="s">
        <v>325</v>
      </c>
      <c r="AA641" t="s">
        <v>325</v>
      </c>
      <c r="AB641" t="s">
        <v>27</v>
      </c>
      <c r="AE641">
        <v>0</v>
      </c>
      <c r="AF641">
        <v>0</v>
      </c>
    </row>
    <row r="642" spans="1:32" x14ac:dyDescent="0.2">
      <c r="A642" t="s">
        <v>982</v>
      </c>
      <c r="B642" s="107">
        <v>45142</v>
      </c>
      <c r="D642" s="107">
        <v>45142</v>
      </c>
      <c r="E642">
        <v>-10000</v>
      </c>
      <c r="G642" t="s">
        <v>43</v>
      </c>
      <c r="H642">
        <v>1</v>
      </c>
      <c r="I642">
        <v>-10000</v>
      </c>
      <c r="K642">
        <v>0</v>
      </c>
      <c r="N642" t="s">
        <v>329</v>
      </c>
      <c r="O642">
        <v>100</v>
      </c>
      <c r="P642" t="s">
        <v>179</v>
      </c>
      <c r="Q642" t="s">
        <v>329</v>
      </c>
      <c r="S642" t="s">
        <v>323</v>
      </c>
      <c r="W642" t="s">
        <v>323</v>
      </c>
      <c r="X642" t="s">
        <v>324</v>
      </c>
      <c r="Y642" t="s">
        <v>325</v>
      </c>
      <c r="Z642" t="s">
        <v>325</v>
      </c>
      <c r="AA642" t="s">
        <v>325</v>
      </c>
      <c r="AB642" t="s">
        <v>27</v>
      </c>
      <c r="AE642">
        <v>0</v>
      </c>
      <c r="AF642">
        <v>0</v>
      </c>
    </row>
    <row r="643" spans="1:32" x14ac:dyDescent="0.2">
      <c r="A643" t="s">
        <v>983</v>
      </c>
      <c r="B643" s="107">
        <v>45142</v>
      </c>
      <c r="D643" s="107">
        <v>45142</v>
      </c>
      <c r="E643">
        <v>-3500</v>
      </c>
      <c r="G643" t="s">
        <v>43</v>
      </c>
      <c r="H643">
        <v>1</v>
      </c>
      <c r="I643">
        <v>-3500</v>
      </c>
      <c r="K643">
        <v>0</v>
      </c>
      <c r="N643" t="s">
        <v>331</v>
      </c>
      <c r="O643">
        <v>100</v>
      </c>
      <c r="P643" t="s">
        <v>219</v>
      </c>
      <c r="Q643" t="s">
        <v>331</v>
      </c>
      <c r="S643" t="s">
        <v>332</v>
      </c>
      <c r="W643" t="s">
        <v>333</v>
      </c>
      <c r="X643" t="s">
        <v>324</v>
      </c>
      <c r="Y643" t="s">
        <v>325</v>
      </c>
      <c r="Z643" t="s">
        <v>325</v>
      </c>
      <c r="AA643" t="s">
        <v>325</v>
      </c>
      <c r="AB643" t="s">
        <v>27</v>
      </c>
      <c r="AE643">
        <v>0</v>
      </c>
      <c r="AF643">
        <v>0</v>
      </c>
    </row>
    <row r="644" spans="1:32" x14ac:dyDescent="0.2">
      <c r="A644" t="s">
        <v>984</v>
      </c>
      <c r="B644" s="107">
        <v>45142</v>
      </c>
      <c r="D644" s="107">
        <v>45142</v>
      </c>
      <c r="E644">
        <v>-17500</v>
      </c>
      <c r="G644" t="s">
        <v>43</v>
      </c>
      <c r="H644">
        <v>1</v>
      </c>
      <c r="I644">
        <v>-17500</v>
      </c>
      <c r="K644">
        <v>0</v>
      </c>
      <c r="N644" t="s">
        <v>335</v>
      </c>
      <c r="O644">
        <v>100</v>
      </c>
      <c r="P644" t="s">
        <v>236</v>
      </c>
      <c r="Q644" t="s">
        <v>335</v>
      </c>
      <c r="S644" t="s">
        <v>323</v>
      </c>
      <c r="W644" t="s">
        <v>323</v>
      </c>
      <c r="X644" t="s">
        <v>324</v>
      </c>
      <c r="Y644" t="s">
        <v>325</v>
      </c>
      <c r="Z644" t="s">
        <v>325</v>
      </c>
      <c r="AA644" t="s">
        <v>325</v>
      </c>
      <c r="AB644" t="s">
        <v>27</v>
      </c>
      <c r="AE644">
        <v>0</v>
      </c>
      <c r="AF644">
        <v>0</v>
      </c>
    </row>
    <row r="645" spans="1:32" x14ac:dyDescent="0.2">
      <c r="A645" t="s">
        <v>985</v>
      </c>
      <c r="B645" s="107">
        <v>45142</v>
      </c>
      <c r="D645" s="107">
        <v>45142</v>
      </c>
      <c r="E645">
        <v>-13313.44</v>
      </c>
      <c r="G645" t="s">
        <v>43</v>
      </c>
      <c r="H645">
        <v>1</v>
      </c>
      <c r="I645">
        <v>-13313.44</v>
      </c>
      <c r="K645">
        <v>0</v>
      </c>
      <c r="N645" t="s">
        <v>337</v>
      </c>
      <c r="O645">
        <v>100</v>
      </c>
      <c r="P645" t="s">
        <v>15</v>
      </c>
      <c r="Q645" t="s">
        <v>337</v>
      </c>
      <c r="S645" t="s">
        <v>323</v>
      </c>
      <c r="W645" t="s">
        <v>323</v>
      </c>
      <c r="X645" t="s">
        <v>324</v>
      </c>
      <c r="Y645" t="s">
        <v>325</v>
      </c>
      <c r="Z645" t="s">
        <v>325</v>
      </c>
      <c r="AA645" t="s">
        <v>325</v>
      </c>
      <c r="AB645" t="s">
        <v>27</v>
      </c>
      <c r="AE645">
        <v>0</v>
      </c>
      <c r="AF645">
        <v>0</v>
      </c>
    </row>
    <row r="646" spans="1:32" x14ac:dyDescent="0.2">
      <c r="A646" t="s">
        <v>986</v>
      </c>
      <c r="B646" s="107">
        <v>45142</v>
      </c>
      <c r="D646" s="107">
        <v>45142</v>
      </c>
      <c r="E646">
        <v>-3000</v>
      </c>
      <c r="G646" t="s">
        <v>43</v>
      </c>
      <c r="H646">
        <v>1</v>
      </c>
      <c r="I646">
        <v>-3000</v>
      </c>
      <c r="K646">
        <v>0</v>
      </c>
      <c r="N646" t="s">
        <v>339</v>
      </c>
      <c r="O646">
        <v>100</v>
      </c>
      <c r="P646" t="s">
        <v>340</v>
      </c>
      <c r="Q646" t="s">
        <v>339</v>
      </c>
      <c r="S646" t="s">
        <v>323</v>
      </c>
      <c r="W646" t="s">
        <v>323</v>
      </c>
      <c r="X646" t="s">
        <v>324</v>
      </c>
      <c r="Y646" t="s">
        <v>325</v>
      </c>
      <c r="Z646" t="s">
        <v>325</v>
      </c>
      <c r="AA646" t="s">
        <v>325</v>
      </c>
      <c r="AB646" t="s">
        <v>27</v>
      </c>
      <c r="AE646">
        <v>0</v>
      </c>
      <c r="AF646">
        <v>0</v>
      </c>
    </row>
    <row r="647" spans="1:32" x14ac:dyDescent="0.2">
      <c r="A647" t="s">
        <v>987</v>
      </c>
      <c r="B647" s="107">
        <v>45142</v>
      </c>
      <c r="D647" s="107">
        <v>45142</v>
      </c>
      <c r="E647">
        <v>-13313.44</v>
      </c>
      <c r="G647" t="s">
        <v>43</v>
      </c>
      <c r="H647">
        <v>1</v>
      </c>
      <c r="I647">
        <v>-13313.44</v>
      </c>
      <c r="K647">
        <v>0</v>
      </c>
      <c r="N647" t="s">
        <v>342</v>
      </c>
      <c r="O647">
        <v>100</v>
      </c>
      <c r="P647" t="s">
        <v>15</v>
      </c>
      <c r="Q647" t="s">
        <v>342</v>
      </c>
      <c r="S647" t="s">
        <v>323</v>
      </c>
      <c r="W647" t="s">
        <v>323</v>
      </c>
      <c r="X647" t="s">
        <v>324</v>
      </c>
      <c r="Y647" t="s">
        <v>325</v>
      </c>
      <c r="Z647" t="s">
        <v>325</v>
      </c>
      <c r="AA647" t="s">
        <v>325</v>
      </c>
      <c r="AB647" t="s">
        <v>27</v>
      </c>
      <c r="AE647">
        <v>0</v>
      </c>
      <c r="AF647">
        <v>0</v>
      </c>
    </row>
    <row r="648" spans="1:32" x14ac:dyDescent="0.2">
      <c r="A648" t="s">
        <v>988</v>
      </c>
      <c r="B648" s="107">
        <v>45142</v>
      </c>
      <c r="D648" s="107">
        <v>45142</v>
      </c>
      <c r="E648">
        <v>-6000</v>
      </c>
      <c r="G648" t="s">
        <v>43</v>
      </c>
      <c r="H648">
        <v>1</v>
      </c>
      <c r="I648">
        <v>-6000</v>
      </c>
      <c r="K648">
        <v>0</v>
      </c>
      <c r="N648" t="s">
        <v>344</v>
      </c>
      <c r="O648">
        <v>100</v>
      </c>
      <c r="P648" t="s">
        <v>179</v>
      </c>
      <c r="Q648" t="s">
        <v>344</v>
      </c>
      <c r="S648" t="s">
        <v>323</v>
      </c>
      <c r="W648" t="s">
        <v>323</v>
      </c>
      <c r="X648" t="s">
        <v>324</v>
      </c>
      <c r="Y648" t="s">
        <v>325</v>
      </c>
      <c r="Z648" t="s">
        <v>325</v>
      </c>
      <c r="AA648" t="s">
        <v>325</v>
      </c>
      <c r="AB648" t="s">
        <v>27</v>
      </c>
      <c r="AE648">
        <v>0</v>
      </c>
      <c r="AF648">
        <v>0</v>
      </c>
    </row>
    <row r="649" spans="1:32" x14ac:dyDescent="0.2">
      <c r="A649" t="s">
        <v>989</v>
      </c>
      <c r="B649" s="107">
        <v>45142</v>
      </c>
      <c r="D649" s="107">
        <v>45142</v>
      </c>
      <c r="E649">
        <v>-4500</v>
      </c>
      <c r="G649" t="s">
        <v>43</v>
      </c>
      <c r="H649">
        <v>1</v>
      </c>
      <c r="I649">
        <v>-4500</v>
      </c>
      <c r="K649">
        <v>0</v>
      </c>
      <c r="N649" t="s">
        <v>346</v>
      </c>
      <c r="O649">
        <v>100</v>
      </c>
      <c r="P649" t="s">
        <v>236</v>
      </c>
      <c r="Q649" t="s">
        <v>346</v>
      </c>
      <c r="S649" t="s">
        <v>323</v>
      </c>
      <c r="W649" t="s">
        <v>323</v>
      </c>
      <c r="X649" t="s">
        <v>324</v>
      </c>
      <c r="Y649" t="s">
        <v>325</v>
      </c>
      <c r="Z649" t="s">
        <v>325</v>
      </c>
      <c r="AA649" t="s">
        <v>325</v>
      </c>
      <c r="AB649" t="s">
        <v>27</v>
      </c>
      <c r="AE649">
        <v>0</v>
      </c>
      <c r="AF649">
        <v>0</v>
      </c>
    </row>
    <row r="650" spans="1:32" x14ac:dyDescent="0.2">
      <c r="A650" t="s">
        <v>990</v>
      </c>
      <c r="B650" s="107">
        <v>45142</v>
      </c>
      <c r="D650" s="107">
        <v>45142</v>
      </c>
      <c r="E650">
        <v>-6000</v>
      </c>
      <c r="G650" t="s">
        <v>43</v>
      </c>
      <c r="H650">
        <v>1</v>
      </c>
      <c r="I650">
        <v>-6000</v>
      </c>
      <c r="K650">
        <v>0</v>
      </c>
      <c r="N650" t="s">
        <v>348</v>
      </c>
      <c r="O650">
        <v>100</v>
      </c>
      <c r="P650" t="s">
        <v>15</v>
      </c>
      <c r="Q650" t="s">
        <v>348</v>
      </c>
      <c r="S650" t="s">
        <v>323</v>
      </c>
      <c r="W650" t="s">
        <v>323</v>
      </c>
      <c r="X650" t="s">
        <v>324</v>
      </c>
      <c r="Y650" t="s">
        <v>325</v>
      </c>
      <c r="Z650" t="s">
        <v>325</v>
      </c>
      <c r="AA650" t="s">
        <v>325</v>
      </c>
      <c r="AB650" t="s">
        <v>27</v>
      </c>
      <c r="AE650">
        <v>0</v>
      </c>
      <c r="AF650">
        <v>0</v>
      </c>
    </row>
    <row r="651" spans="1:32" x14ac:dyDescent="0.2">
      <c r="A651" t="s">
        <v>991</v>
      </c>
      <c r="B651" s="107">
        <v>45142</v>
      </c>
      <c r="D651" s="107">
        <v>45142</v>
      </c>
      <c r="E651">
        <v>-13313.44</v>
      </c>
      <c r="G651" t="s">
        <v>43</v>
      </c>
      <c r="H651">
        <v>1</v>
      </c>
      <c r="I651">
        <v>-13313.44</v>
      </c>
      <c r="K651">
        <v>0</v>
      </c>
      <c r="N651" t="s">
        <v>350</v>
      </c>
      <c r="O651">
        <v>100</v>
      </c>
      <c r="P651" t="s">
        <v>219</v>
      </c>
      <c r="Q651" t="s">
        <v>350</v>
      </c>
      <c r="S651" t="s">
        <v>323</v>
      </c>
      <c r="W651" t="s">
        <v>323</v>
      </c>
      <c r="X651" t="s">
        <v>324</v>
      </c>
      <c r="Y651" t="s">
        <v>325</v>
      </c>
      <c r="Z651" t="s">
        <v>325</v>
      </c>
      <c r="AA651" t="s">
        <v>325</v>
      </c>
      <c r="AB651" t="s">
        <v>27</v>
      </c>
      <c r="AE651">
        <v>0</v>
      </c>
      <c r="AF651">
        <v>0</v>
      </c>
    </row>
    <row r="652" spans="1:32" x14ac:dyDescent="0.2">
      <c r="A652" t="s">
        <v>992</v>
      </c>
      <c r="B652" s="107">
        <v>45142</v>
      </c>
      <c r="D652" s="107">
        <v>45142</v>
      </c>
      <c r="E652">
        <v>-8500</v>
      </c>
      <c r="G652" t="s">
        <v>43</v>
      </c>
      <c r="H652">
        <v>1</v>
      </c>
      <c r="I652">
        <v>-8500</v>
      </c>
      <c r="K652">
        <v>0</v>
      </c>
      <c r="N652" t="s">
        <v>352</v>
      </c>
      <c r="O652">
        <v>100</v>
      </c>
      <c r="P652" t="s">
        <v>236</v>
      </c>
      <c r="Q652" t="s">
        <v>352</v>
      </c>
      <c r="S652" t="s">
        <v>323</v>
      </c>
      <c r="W652" t="s">
        <v>323</v>
      </c>
      <c r="X652" t="s">
        <v>324</v>
      </c>
      <c r="Y652" t="s">
        <v>325</v>
      </c>
      <c r="Z652" t="s">
        <v>325</v>
      </c>
      <c r="AA652" t="s">
        <v>325</v>
      </c>
      <c r="AB652" t="s">
        <v>27</v>
      </c>
      <c r="AE652">
        <v>0</v>
      </c>
      <c r="AF652">
        <v>0</v>
      </c>
    </row>
    <row r="653" spans="1:32" x14ac:dyDescent="0.2">
      <c r="A653" t="s">
        <v>993</v>
      </c>
      <c r="B653" s="107">
        <v>45142</v>
      </c>
      <c r="D653" s="107">
        <v>45142</v>
      </c>
      <c r="E653">
        <v>-10000</v>
      </c>
      <c r="G653" t="s">
        <v>43</v>
      </c>
      <c r="H653">
        <v>1</v>
      </c>
      <c r="I653">
        <v>-10000</v>
      </c>
      <c r="K653">
        <v>0</v>
      </c>
      <c r="N653" t="s">
        <v>354</v>
      </c>
      <c r="O653">
        <v>100</v>
      </c>
      <c r="P653" t="s">
        <v>214</v>
      </c>
      <c r="Q653" t="s">
        <v>354</v>
      </c>
      <c r="S653" t="s">
        <v>323</v>
      </c>
      <c r="W653" t="s">
        <v>323</v>
      </c>
      <c r="X653" t="s">
        <v>324</v>
      </c>
      <c r="Y653" t="s">
        <v>325</v>
      </c>
      <c r="Z653" t="s">
        <v>325</v>
      </c>
      <c r="AA653" t="s">
        <v>325</v>
      </c>
      <c r="AB653" t="s">
        <v>27</v>
      </c>
      <c r="AE653">
        <v>0</v>
      </c>
      <c r="AF653">
        <v>0</v>
      </c>
    </row>
    <row r="654" spans="1:32" x14ac:dyDescent="0.2">
      <c r="A654" t="s">
        <v>994</v>
      </c>
      <c r="B654" s="107">
        <v>45142</v>
      </c>
      <c r="D654" s="107">
        <v>45142</v>
      </c>
      <c r="E654">
        <v>-5500</v>
      </c>
      <c r="G654" t="s">
        <v>43</v>
      </c>
      <c r="H654">
        <v>1</v>
      </c>
      <c r="I654">
        <v>-5500</v>
      </c>
      <c r="K654">
        <v>0</v>
      </c>
      <c r="N654" t="s">
        <v>356</v>
      </c>
      <c r="O654">
        <v>100</v>
      </c>
      <c r="P654" t="s">
        <v>236</v>
      </c>
      <c r="Q654" t="s">
        <v>356</v>
      </c>
      <c r="S654" t="s">
        <v>323</v>
      </c>
      <c r="W654" t="s">
        <v>323</v>
      </c>
      <c r="X654" t="s">
        <v>324</v>
      </c>
      <c r="Y654" t="s">
        <v>325</v>
      </c>
      <c r="Z654" t="s">
        <v>325</v>
      </c>
      <c r="AA654" t="s">
        <v>325</v>
      </c>
      <c r="AB654" t="s">
        <v>27</v>
      </c>
      <c r="AE654">
        <v>0</v>
      </c>
      <c r="AF654">
        <v>0</v>
      </c>
    </row>
    <row r="655" spans="1:32" x14ac:dyDescent="0.2">
      <c r="A655" t="s">
        <v>995</v>
      </c>
      <c r="B655" s="107">
        <v>45142</v>
      </c>
      <c r="D655" s="107">
        <v>45142</v>
      </c>
      <c r="E655">
        <v>-3500</v>
      </c>
      <c r="G655" t="s">
        <v>43</v>
      </c>
      <c r="H655">
        <v>1</v>
      </c>
      <c r="I655">
        <v>-3500</v>
      </c>
      <c r="K655">
        <v>0</v>
      </c>
      <c r="N655" t="s">
        <v>358</v>
      </c>
      <c r="O655">
        <v>100</v>
      </c>
      <c r="P655" t="s">
        <v>23</v>
      </c>
      <c r="Q655" t="s">
        <v>358</v>
      </c>
      <c r="S655" t="s">
        <v>323</v>
      </c>
      <c r="W655" t="s">
        <v>323</v>
      </c>
      <c r="X655" t="s">
        <v>324</v>
      </c>
      <c r="Y655" t="s">
        <v>325</v>
      </c>
      <c r="Z655" t="s">
        <v>325</v>
      </c>
      <c r="AA655" t="s">
        <v>325</v>
      </c>
      <c r="AB655" t="s">
        <v>27</v>
      </c>
      <c r="AE655">
        <v>0</v>
      </c>
      <c r="AF655">
        <v>0</v>
      </c>
    </row>
    <row r="656" spans="1:32" x14ac:dyDescent="0.2">
      <c r="A656" t="s">
        <v>996</v>
      </c>
      <c r="B656" s="107">
        <v>45142</v>
      </c>
      <c r="D656" s="107">
        <v>45142</v>
      </c>
      <c r="E656">
        <v>-10000</v>
      </c>
      <c r="G656" t="s">
        <v>43</v>
      </c>
      <c r="H656">
        <v>1</v>
      </c>
      <c r="I656">
        <v>-10000</v>
      </c>
      <c r="K656">
        <v>0</v>
      </c>
      <c r="N656" t="s">
        <v>360</v>
      </c>
      <c r="O656">
        <v>100</v>
      </c>
      <c r="P656" t="s">
        <v>15</v>
      </c>
      <c r="Q656" t="s">
        <v>360</v>
      </c>
      <c r="S656" t="s">
        <v>323</v>
      </c>
      <c r="W656" t="s">
        <v>323</v>
      </c>
      <c r="X656" t="s">
        <v>324</v>
      </c>
      <c r="Y656" t="s">
        <v>325</v>
      </c>
      <c r="Z656" t="s">
        <v>325</v>
      </c>
      <c r="AA656" t="s">
        <v>325</v>
      </c>
      <c r="AB656" t="s">
        <v>27</v>
      </c>
      <c r="AE656">
        <v>0</v>
      </c>
      <c r="AF656">
        <v>0</v>
      </c>
    </row>
    <row r="657" spans="1:32" x14ac:dyDescent="0.2">
      <c r="A657" t="s">
        <v>997</v>
      </c>
      <c r="B657" s="107">
        <v>45142</v>
      </c>
      <c r="D657" s="107">
        <v>45142</v>
      </c>
      <c r="E657">
        <v>-16000</v>
      </c>
      <c r="G657" t="s">
        <v>43</v>
      </c>
      <c r="H657">
        <v>1</v>
      </c>
      <c r="I657">
        <v>-16000</v>
      </c>
      <c r="K657">
        <v>0</v>
      </c>
      <c r="N657" t="s">
        <v>362</v>
      </c>
      <c r="O657">
        <v>100</v>
      </c>
      <c r="P657" t="s">
        <v>236</v>
      </c>
      <c r="Q657" t="s">
        <v>362</v>
      </c>
      <c r="S657" t="s">
        <v>323</v>
      </c>
      <c r="W657" t="s">
        <v>323</v>
      </c>
      <c r="X657" t="s">
        <v>324</v>
      </c>
      <c r="Y657" t="s">
        <v>325</v>
      </c>
      <c r="Z657" t="s">
        <v>325</v>
      </c>
      <c r="AA657" t="s">
        <v>325</v>
      </c>
      <c r="AB657" t="s">
        <v>27</v>
      </c>
      <c r="AE657">
        <v>0</v>
      </c>
      <c r="AF657">
        <v>0</v>
      </c>
    </row>
    <row r="658" spans="1:32" x14ac:dyDescent="0.2">
      <c r="A658" t="s">
        <v>998</v>
      </c>
      <c r="B658" s="107">
        <v>45142</v>
      </c>
      <c r="D658" s="107">
        <v>45142</v>
      </c>
      <c r="E658">
        <v>-13000</v>
      </c>
      <c r="G658" t="s">
        <v>43</v>
      </c>
      <c r="H658">
        <v>1</v>
      </c>
      <c r="I658">
        <v>-13000</v>
      </c>
      <c r="K658">
        <v>0</v>
      </c>
      <c r="N658" t="s">
        <v>364</v>
      </c>
      <c r="O658">
        <v>100</v>
      </c>
      <c r="P658" t="s">
        <v>23</v>
      </c>
      <c r="Q658" t="s">
        <v>364</v>
      </c>
      <c r="S658" t="s">
        <v>323</v>
      </c>
      <c r="W658" t="s">
        <v>323</v>
      </c>
      <c r="X658" t="s">
        <v>324</v>
      </c>
      <c r="Y658" t="s">
        <v>325</v>
      </c>
      <c r="Z658" t="s">
        <v>325</v>
      </c>
      <c r="AA658" t="s">
        <v>325</v>
      </c>
      <c r="AB658" t="s">
        <v>27</v>
      </c>
      <c r="AE658">
        <v>0</v>
      </c>
      <c r="AF658">
        <v>0</v>
      </c>
    </row>
    <row r="659" spans="1:32" x14ac:dyDescent="0.2">
      <c r="A659" t="s">
        <v>999</v>
      </c>
      <c r="B659" s="107">
        <v>45142</v>
      </c>
      <c r="D659" s="107">
        <v>45142</v>
      </c>
      <c r="E659">
        <v>-4500</v>
      </c>
      <c r="G659" t="s">
        <v>43</v>
      </c>
      <c r="H659">
        <v>1</v>
      </c>
      <c r="I659">
        <v>-4500</v>
      </c>
      <c r="K659">
        <v>0</v>
      </c>
      <c r="N659" t="s">
        <v>366</v>
      </c>
      <c r="O659">
        <v>100</v>
      </c>
      <c r="P659" t="s">
        <v>236</v>
      </c>
      <c r="Q659" t="s">
        <v>366</v>
      </c>
      <c r="S659" t="s">
        <v>323</v>
      </c>
      <c r="W659" t="s">
        <v>323</v>
      </c>
      <c r="X659" t="s">
        <v>324</v>
      </c>
      <c r="Y659" t="s">
        <v>325</v>
      </c>
      <c r="Z659" t="s">
        <v>325</v>
      </c>
      <c r="AA659" t="s">
        <v>325</v>
      </c>
      <c r="AB659" t="s">
        <v>27</v>
      </c>
      <c r="AE659">
        <v>0</v>
      </c>
      <c r="AF659">
        <v>0</v>
      </c>
    </row>
    <row r="660" spans="1:32" x14ac:dyDescent="0.2">
      <c r="A660" t="s">
        <v>1000</v>
      </c>
      <c r="B660" s="107">
        <v>45142</v>
      </c>
      <c r="D660" s="107">
        <v>45142</v>
      </c>
      <c r="E660">
        <v>-4000</v>
      </c>
      <c r="G660" t="s">
        <v>43</v>
      </c>
      <c r="H660">
        <v>1</v>
      </c>
      <c r="I660">
        <v>-4000</v>
      </c>
      <c r="K660">
        <v>0</v>
      </c>
      <c r="N660" t="s">
        <v>368</v>
      </c>
      <c r="O660">
        <v>100</v>
      </c>
      <c r="P660" t="s">
        <v>23</v>
      </c>
      <c r="Q660" t="s">
        <v>368</v>
      </c>
      <c r="S660" t="s">
        <v>323</v>
      </c>
      <c r="W660" t="s">
        <v>323</v>
      </c>
      <c r="X660" t="s">
        <v>324</v>
      </c>
      <c r="Y660" t="s">
        <v>325</v>
      </c>
      <c r="Z660" t="s">
        <v>325</v>
      </c>
      <c r="AA660" t="s">
        <v>325</v>
      </c>
      <c r="AB660" t="s">
        <v>27</v>
      </c>
      <c r="AE660">
        <v>0</v>
      </c>
      <c r="AF660">
        <v>0</v>
      </c>
    </row>
    <row r="661" spans="1:32" x14ac:dyDescent="0.2">
      <c r="A661" t="s">
        <v>1001</v>
      </c>
      <c r="B661" s="107">
        <v>45142</v>
      </c>
      <c r="D661" s="107">
        <v>45142</v>
      </c>
      <c r="E661">
        <v>-3500</v>
      </c>
      <c r="G661" t="s">
        <v>43</v>
      </c>
      <c r="H661">
        <v>1</v>
      </c>
      <c r="I661">
        <v>-3500</v>
      </c>
      <c r="K661">
        <v>0</v>
      </c>
      <c r="N661" t="s">
        <v>370</v>
      </c>
      <c r="O661">
        <v>100</v>
      </c>
      <c r="P661" t="s">
        <v>15</v>
      </c>
      <c r="Q661" t="s">
        <v>370</v>
      </c>
      <c r="S661" t="s">
        <v>323</v>
      </c>
      <c r="W661" t="s">
        <v>323</v>
      </c>
      <c r="X661" t="s">
        <v>324</v>
      </c>
      <c r="Y661" t="s">
        <v>325</v>
      </c>
      <c r="Z661" t="s">
        <v>325</v>
      </c>
      <c r="AA661" t="s">
        <v>325</v>
      </c>
      <c r="AB661" t="s">
        <v>27</v>
      </c>
      <c r="AE661">
        <v>0</v>
      </c>
      <c r="AF661">
        <v>0</v>
      </c>
    </row>
    <row r="662" spans="1:32" x14ac:dyDescent="0.2">
      <c r="A662" t="s">
        <v>1002</v>
      </c>
      <c r="B662" s="107">
        <v>45142</v>
      </c>
      <c r="D662" s="107">
        <v>45142</v>
      </c>
      <c r="E662">
        <v>-1600</v>
      </c>
      <c r="G662" t="s">
        <v>43</v>
      </c>
      <c r="H662">
        <v>1</v>
      </c>
      <c r="I662">
        <v>-1600</v>
      </c>
      <c r="K662">
        <v>0</v>
      </c>
      <c r="N662" t="s">
        <v>372</v>
      </c>
      <c r="O662">
        <v>100</v>
      </c>
      <c r="P662" t="s">
        <v>236</v>
      </c>
      <c r="Q662" t="s">
        <v>372</v>
      </c>
      <c r="S662" t="s">
        <v>323</v>
      </c>
      <c r="W662" t="s">
        <v>323</v>
      </c>
      <c r="X662" t="s">
        <v>324</v>
      </c>
      <c r="Y662" t="s">
        <v>325</v>
      </c>
      <c r="Z662" t="s">
        <v>325</v>
      </c>
      <c r="AA662" t="s">
        <v>325</v>
      </c>
      <c r="AB662" t="s">
        <v>27</v>
      </c>
      <c r="AE662">
        <v>0</v>
      </c>
      <c r="AF662">
        <v>0</v>
      </c>
    </row>
    <row r="663" spans="1:32" x14ac:dyDescent="0.2">
      <c r="A663" t="s">
        <v>1003</v>
      </c>
      <c r="B663" s="107">
        <v>45142</v>
      </c>
      <c r="D663" s="107">
        <v>45142</v>
      </c>
      <c r="E663">
        <v>-21276.6</v>
      </c>
      <c r="G663" t="s">
        <v>43</v>
      </c>
      <c r="H663">
        <v>1</v>
      </c>
      <c r="I663">
        <v>-21276.6</v>
      </c>
      <c r="K663">
        <v>0</v>
      </c>
      <c r="N663" t="s">
        <v>374</v>
      </c>
      <c r="O663">
        <v>100</v>
      </c>
      <c r="P663" t="s">
        <v>179</v>
      </c>
      <c r="Q663" t="s">
        <v>374</v>
      </c>
      <c r="S663" t="s">
        <v>323</v>
      </c>
      <c r="W663" t="s">
        <v>323</v>
      </c>
      <c r="X663" t="s">
        <v>324</v>
      </c>
      <c r="Y663" t="s">
        <v>325</v>
      </c>
      <c r="Z663" t="s">
        <v>325</v>
      </c>
      <c r="AA663" t="s">
        <v>325</v>
      </c>
      <c r="AB663" t="s">
        <v>27</v>
      </c>
      <c r="AE663">
        <v>0</v>
      </c>
      <c r="AF663">
        <v>0</v>
      </c>
    </row>
    <row r="664" spans="1:32" x14ac:dyDescent="0.2">
      <c r="A664" t="s">
        <v>1004</v>
      </c>
      <c r="B664" s="107">
        <v>45142</v>
      </c>
      <c r="D664" s="107">
        <v>45142</v>
      </c>
      <c r="E664">
        <v>-8500</v>
      </c>
      <c r="G664" t="s">
        <v>43</v>
      </c>
      <c r="H664">
        <v>1</v>
      </c>
      <c r="I664">
        <v>-8500</v>
      </c>
      <c r="K664">
        <v>0</v>
      </c>
      <c r="N664" t="s">
        <v>376</v>
      </c>
      <c r="O664">
        <v>100</v>
      </c>
      <c r="P664" t="s">
        <v>236</v>
      </c>
      <c r="Q664" t="s">
        <v>376</v>
      </c>
      <c r="S664" t="s">
        <v>323</v>
      </c>
      <c r="W664" t="s">
        <v>323</v>
      </c>
      <c r="X664" t="s">
        <v>324</v>
      </c>
      <c r="Y664" t="s">
        <v>325</v>
      </c>
      <c r="Z664" t="s">
        <v>325</v>
      </c>
      <c r="AA664" t="s">
        <v>325</v>
      </c>
      <c r="AB664" t="s">
        <v>27</v>
      </c>
      <c r="AE664">
        <v>0</v>
      </c>
      <c r="AF664">
        <v>0</v>
      </c>
    </row>
    <row r="665" spans="1:32" x14ac:dyDescent="0.2">
      <c r="A665" t="s">
        <v>1005</v>
      </c>
      <c r="B665" s="107">
        <v>45142</v>
      </c>
      <c r="D665" s="107">
        <v>45142</v>
      </c>
      <c r="E665">
        <v>-5500</v>
      </c>
      <c r="G665" t="s">
        <v>43</v>
      </c>
      <c r="H665">
        <v>1</v>
      </c>
      <c r="I665">
        <v>-5500</v>
      </c>
      <c r="K665">
        <v>0</v>
      </c>
      <c r="N665" t="s">
        <v>378</v>
      </c>
      <c r="O665">
        <v>100</v>
      </c>
      <c r="P665" t="s">
        <v>236</v>
      </c>
      <c r="Q665" t="s">
        <v>378</v>
      </c>
      <c r="S665" t="s">
        <v>323</v>
      </c>
      <c r="W665" t="s">
        <v>323</v>
      </c>
      <c r="X665" t="s">
        <v>324</v>
      </c>
      <c r="Y665" t="s">
        <v>325</v>
      </c>
      <c r="Z665" t="s">
        <v>325</v>
      </c>
      <c r="AA665" t="s">
        <v>325</v>
      </c>
      <c r="AB665" t="s">
        <v>27</v>
      </c>
      <c r="AE665">
        <v>0</v>
      </c>
      <c r="AF665">
        <v>0</v>
      </c>
    </row>
    <row r="666" spans="1:32" x14ac:dyDescent="0.2">
      <c r="A666" t="s">
        <v>1006</v>
      </c>
      <c r="B666" s="107">
        <v>45142</v>
      </c>
      <c r="D666" s="107">
        <v>45142</v>
      </c>
      <c r="E666">
        <v>-1600</v>
      </c>
      <c r="G666" t="s">
        <v>43</v>
      </c>
      <c r="H666">
        <v>1</v>
      </c>
      <c r="I666">
        <v>-1600</v>
      </c>
      <c r="K666">
        <v>0</v>
      </c>
      <c r="N666" t="s">
        <v>199</v>
      </c>
      <c r="O666">
        <v>100</v>
      </c>
      <c r="P666" t="s">
        <v>179</v>
      </c>
      <c r="Q666" t="s">
        <v>199</v>
      </c>
      <c r="S666" t="s">
        <v>380</v>
      </c>
      <c r="W666" t="s">
        <v>323</v>
      </c>
      <c r="X666" t="s">
        <v>324</v>
      </c>
      <c r="Y666" t="s">
        <v>325</v>
      </c>
      <c r="Z666" t="s">
        <v>325</v>
      </c>
      <c r="AA666" t="s">
        <v>325</v>
      </c>
      <c r="AB666" t="s">
        <v>27</v>
      </c>
      <c r="AE666">
        <v>0</v>
      </c>
      <c r="AF666">
        <v>0</v>
      </c>
    </row>
    <row r="667" spans="1:32" x14ac:dyDescent="0.2">
      <c r="A667" t="s">
        <v>1007</v>
      </c>
      <c r="B667" s="107">
        <v>45142</v>
      </c>
      <c r="D667" s="107">
        <v>45142</v>
      </c>
      <c r="E667">
        <v>-6000</v>
      </c>
      <c r="G667" t="s">
        <v>43</v>
      </c>
      <c r="H667">
        <v>1</v>
      </c>
      <c r="I667">
        <v>-6000</v>
      </c>
      <c r="K667">
        <v>0</v>
      </c>
      <c r="N667" t="s">
        <v>199</v>
      </c>
      <c r="O667">
        <v>100</v>
      </c>
      <c r="P667" t="s">
        <v>160</v>
      </c>
      <c r="Q667" t="s">
        <v>199</v>
      </c>
      <c r="S667" t="s">
        <v>323</v>
      </c>
      <c r="W667" t="s">
        <v>323</v>
      </c>
      <c r="X667" t="s">
        <v>324</v>
      </c>
      <c r="Y667" t="s">
        <v>325</v>
      </c>
      <c r="Z667" t="s">
        <v>325</v>
      </c>
      <c r="AA667" t="s">
        <v>325</v>
      </c>
      <c r="AB667" t="s">
        <v>27</v>
      </c>
      <c r="AE667">
        <v>0</v>
      </c>
      <c r="AF667">
        <v>0</v>
      </c>
    </row>
    <row r="668" spans="1:32" x14ac:dyDescent="0.2">
      <c r="A668" t="s">
        <v>1008</v>
      </c>
      <c r="B668" s="107">
        <v>45142</v>
      </c>
      <c r="D668" s="107">
        <v>45142</v>
      </c>
      <c r="E668">
        <v>-7507.49</v>
      </c>
      <c r="G668" t="s">
        <v>43</v>
      </c>
      <c r="H668">
        <v>1</v>
      </c>
      <c r="I668">
        <v>-7507.49</v>
      </c>
      <c r="K668">
        <v>0</v>
      </c>
      <c r="N668" t="s">
        <v>350</v>
      </c>
      <c r="O668">
        <v>100</v>
      </c>
      <c r="P668" t="s">
        <v>219</v>
      </c>
      <c r="Q668" t="s">
        <v>350</v>
      </c>
      <c r="S668" t="s">
        <v>383</v>
      </c>
      <c r="W668" t="s">
        <v>384</v>
      </c>
      <c r="X668" t="s">
        <v>324</v>
      </c>
      <c r="Y668" t="s">
        <v>325</v>
      </c>
      <c r="Z668" t="s">
        <v>325</v>
      </c>
      <c r="AA668" t="s">
        <v>325</v>
      </c>
      <c r="AB668" t="s">
        <v>27</v>
      </c>
      <c r="AE668">
        <v>0</v>
      </c>
      <c r="AF668">
        <v>0</v>
      </c>
    </row>
    <row r="669" spans="1:32" x14ac:dyDescent="0.2">
      <c r="A669" t="s">
        <v>1009</v>
      </c>
      <c r="B669" s="107">
        <v>45142</v>
      </c>
      <c r="D669" s="107">
        <v>45142</v>
      </c>
      <c r="E669">
        <v>-7507.49</v>
      </c>
      <c r="G669" t="s">
        <v>43</v>
      </c>
      <c r="H669">
        <v>1</v>
      </c>
      <c r="I669">
        <v>-7507.49</v>
      </c>
      <c r="K669">
        <v>0</v>
      </c>
      <c r="N669" t="s">
        <v>337</v>
      </c>
      <c r="O669">
        <v>100</v>
      </c>
      <c r="P669" t="s">
        <v>15</v>
      </c>
      <c r="Q669" t="s">
        <v>337</v>
      </c>
      <c r="S669" t="s">
        <v>386</v>
      </c>
      <c r="W669" t="s">
        <v>384</v>
      </c>
      <c r="X669" t="s">
        <v>324</v>
      </c>
      <c r="Y669" t="s">
        <v>325</v>
      </c>
      <c r="Z669" t="s">
        <v>325</v>
      </c>
      <c r="AA669" t="s">
        <v>325</v>
      </c>
      <c r="AB669" t="s">
        <v>27</v>
      </c>
      <c r="AE669">
        <v>0</v>
      </c>
      <c r="AF669">
        <v>0</v>
      </c>
    </row>
    <row r="670" spans="1:32" x14ac:dyDescent="0.2">
      <c r="A670" t="s">
        <v>1010</v>
      </c>
      <c r="B670" s="107">
        <v>45142</v>
      </c>
      <c r="D670" s="107">
        <v>45142</v>
      </c>
      <c r="E670">
        <v>-7507.49</v>
      </c>
      <c r="G670" t="s">
        <v>43</v>
      </c>
      <c r="H670">
        <v>1</v>
      </c>
      <c r="I670">
        <v>-7507.49</v>
      </c>
      <c r="K670">
        <v>0</v>
      </c>
      <c r="N670" t="s">
        <v>342</v>
      </c>
      <c r="O670">
        <v>100</v>
      </c>
      <c r="P670" t="s">
        <v>236</v>
      </c>
      <c r="Q670" t="s">
        <v>342</v>
      </c>
      <c r="S670" t="s">
        <v>384</v>
      </c>
      <c r="W670" t="s">
        <v>384</v>
      </c>
      <c r="X670" t="s">
        <v>324</v>
      </c>
      <c r="Y670" t="s">
        <v>325</v>
      </c>
      <c r="Z670" t="s">
        <v>325</v>
      </c>
      <c r="AA670" t="s">
        <v>325</v>
      </c>
      <c r="AB670" t="s">
        <v>27</v>
      </c>
      <c r="AE670">
        <v>0</v>
      </c>
      <c r="AF670">
        <v>0</v>
      </c>
    </row>
    <row r="671" spans="1:32" x14ac:dyDescent="0.2">
      <c r="A671" t="s">
        <v>1011</v>
      </c>
      <c r="B671" s="107">
        <v>45142</v>
      </c>
      <c r="D671" s="107">
        <v>45142</v>
      </c>
      <c r="E671">
        <v>-5000</v>
      </c>
      <c r="G671" t="s">
        <v>43</v>
      </c>
      <c r="H671">
        <v>1</v>
      </c>
      <c r="I671">
        <v>-5000</v>
      </c>
      <c r="K671">
        <v>0</v>
      </c>
      <c r="N671" t="s">
        <v>389</v>
      </c>
      <c r="O671">
        <v>100</v>
      </c>
      <c r="P671" t="s">
        <v>160</v>
      </c>
      <c r="Q671" t="s">
        <v>389</v>
      </c>
      <c r="S671" t="s">
        <v>390</v>
      </c>
      <c r="W671" t="s">
        <v>390</v>
      </c>
      <c r="X671" t="s">
        <v>391</v>
      </c>
      <c r="Y671" t="s">
        <v>23</v>
      </c>
      <c r="Z671" t="s">
        <v>164</v>
      </c>
      <c r="AA671" t="s">
        <v>164</v>
      </c>
      <c r="AB671" t="s">
        <v>23</v>
      </c>
      <c r="AE671">
        <v>0</v>
      </c>
      <c r="AF671">
        <v>0</v>
      </c>
    </row>
    <row r="672" spans="1:32" x14ac:dyDescent="0.2">
      <c r="A672" t="s">
        <v>1012</v>
      </c>
      <c r="B672" s="107">
        <v>45141</v>
      </c>
      <c r="D672" s="107">
        <v>45141</v>
      </c>
      <c r="E672">
        <v>-2130</v>
      </c>
      <c r="G672" t="s">
        <v>43</v>
      </c>
      <c r="H672">
        <v>1</v>
      </c>
      <c r="I672">
        <v>-2130</v>
      </c>
      <c r="K672">
        <v>0</v>
      </c>
      <c r="N672" t="s">
        <v>159</v>
      </c>
      <c r="O672">
        <v>100</v>
      </c>
      <c r="P672" t="s">
        <v>160</v>
      </c>
      <c r="Q672" t="s">
        <v>159</v>
      </c>
      <c r="S672" t="s">
        <v>161</v>
      </c>
      <c r="W672" t="s">
        <v>162</v>
      </c>
      <c r="X672" t="s">
        <v>16</v>
      </c>
      <c r="Y672" t="s">
        <v>163</v>
      </c>
      <c r="Z672" t="s">
        <v>164</v>
      </c>
      <c r="AA672" t="s">
        <v>164</v>
      </c>
      <c r="AB672" t="s">
        <v>16</v>
      </c>
      <c r="AE672">
        <v>0</v>
      </c>
      <c r="AF672">
        <v>0</v>
      </c>
    </row>
    <row r="673" spans="1:32" x14ac:dyDescent="0.2">
      <c r="A673" t="s">
        <v>1013</v>
      </c>
      <c r="B673" s="107">
        <v>45141</v>
      </c>
      <c r="D673" s="107">
        <v>45141</v>
      </c>
      <c r="E673">
        <v>-5000</v>
      </c>
      <c r="G673" t="s">
        <v>43</v>
      </c>
      <c r="H673">
        <v>1</v>
      </c>
      <c r="I673">
        <v>-5000</v>
      </c>
      <c r="K673">
        <v>0</v>
      </c>
      <c r="N673" t="s">
        <v>166</v>
      </c>
      <c r="O673">
        <v>100</v>
      </c>
      <c r="P673" t="s">
        <v>160</v>
      </c>
      <c r="Q673" t="s">
        <v>166</v>
      </c>
      <c r="S673" t="s">
        <v>167</v>
      </c>
      <c r="W673" t="s">
        <v>168</v>
      </c>
      <c r="X673" t="s">
        <v>169</v>
      </c>
      <c r="Y673" t="s">
        <v>170</v>
      </c>
      <c r="Z673" t="s">
        <v>164</v>
      </c>
      <c r="AA673" t="s">
        <v>164</v>
      </c>
      <c r="AB673" t="s">
        <v>22</v>
      </c>
      <c r="AE673">
        <v>0</v>
      </c>
      <c r="AF673">
        <v>0</v>
      </c>
    </row>
    <row r="674" spans="1:32" x14ac:dyDescent="0.2">
      <c r="A674" t="s">
        <v>1014</v>
      </c>
      <c r="B674" s="107">
        <v>45140</v>
      </c>
      <c r="D674" s="107">
        <v>45140</v>
      </c>
      <c r="E674">
        <v>-5500</v>
      </c>
      <c r="G674" t="s">
        <v>43</v>
      </c>
      <c r="H674">
        <v>1</v>
      </c>
      <c r="I674">
        <v>-5500</v>
      </c>
      <c r="K674">
        <v>0</v>
      </c>
      <c r="N674" t="s">
        <v>172</v>
      </c>
      <c r="O674">
        <v>100</v>
      </c>
      <c r="P674" t="s">
        <v>160</v>
      </c>
      <c r="Q674" t="s">
        <v>172</v>
      </c>
      <c r="S674" t="s">
        <v>173</v>
      </c>
      <c r="V674" t="s">
        <v>174</v>
      </c>
      <c r="W674" t="s">
        <v>173</v>
      </c>
      <c r="X674" t="s">
        <v>115</v>
      </c>
      <c r="Y674" t="s">
        <v>175</v>
      </c>
      <c r="Z674" t="s">
        <v>176</v>
      </c>
      <c r="AA674" t="s">
        <v>176</v>
      </c>
      <c r="AB674" t="s">
        <v>25</v>
      </c>
      <c r="AE674">
        <v>0</v>
      </c>
      <c r="AF674">
        <v>0</v>
      </c>
    </row>
    <row r="675" spans="1:32" x14ac:dyDescent="0.2">
      <c r="A675" t="s">
        <v>1015</v>
      </c>
      <c r="B675" s="107">
        <v>45139</v>
      </c>
      <c r="D675" s="107">
        <v>45139</v>
      </c>
      <c r="E675">
        <v>-120</v>
      </c>
      <c r="G675" t="s">
        <v>43</v>
      </c>
      <c r="H675">
        <v>1</v>
      </c>
      <c r="I675">
        <v>-120</v>
      </c>
      <c r="K675">
        <v>0</v>
      </c>
      <c r="N675" t="s">
        <v>178</v>
      </c>
      <c r="O675">
        <v>100</v>
      </c>
      <c r="P675" t="s">
        <v>179</v>
      </c>
      <c r="Q675" t="s">
        <v>178</v>
      </c>
      <c r="S675" t="s">
        <v>1016</v>
      </c>
      <c r="W675" t="s">
        <v>181</v>
      </c>
      <c r="X675" t="s">
        <v>30</v>
      </c>
      <c r="Y675" t="s">
        <v>182</v>
      </c>
      <c r="Z675" t="s">
        <v>182</v>
      </c>
      <c r="AA675" t="s">
        <v>182</v>
      </c>
      <c r="AB675" t="s">
        <v>30</v>
      </c>
      <c r="AE675">
        <v>0</v>
      </c>
      <c r="AF675">
        <v>0</v>
      </c>
    </row>
    <row r="676" spans="1:32" x14ac:dyDescent="0.2">
      <c r="A676" t="s">
        <v>1017</v>
      </c>
      <c r="B676" s="107">
        <v>45139</v>
      </c>
      <c r="D676" s="107">
        <v>45139</v>
      </c>
      <c r="E676">
        <v>-1700</v>
      </c>
      <c r="G676" t="s">
        <v>43</v>
      </c>
      <c r="H676">
        <v>1</v>
      </c>
      <c r="I676">
        <v>-1700</v>
      </c>
      <c r="K676">
        <v>0</v>
      </c>
      <c r="N676" t="s">
        <v>184</v>
      </c>
      <c r="O676">
        <v>100</v>
      </c>
      <c r="P676" t="s">
        <v>160</v>
      </c>
      <c r="Q676" t="s">
        <v>184</v>
      </c>
      <c r="S676" t="s">
        <v>185</v>
      </c>
      <c r="W676" t="s">
        <v>186</v>
      </c>
      <c r="X676" t="s">
        <v>30</v>
      </c>
      <c r="Y676" t="s">
        <v>182</v>
      </c>
      <c r="Z676" t="s">
        <v>182</v>
      </c>
      <c r="AA676" t="s">
        <v>182</v>
      </c>
      <c r="AB676" t="s">
        <v>30</v>
      </c>
      <c r="AE676">
        <v>0</v>
      </c>
      <c r="AF676">
        <v>0</v>
      </c>
    </row>
    <row r="677" spans="1:32" x14ac:dyDescent="0.2">
      <c r="A677" t="s">
        <v>1018</v>
      </c>
      <c r="B677" s="107">
        <v>45137</v>
      </c>
      <c r="D677" s="107">
        <v>45137</v>
      </c>
      <c r="E677">
        <v>-400</v>
      </c>
      <c r="G677" t="s">
        <v>43</v>
      </c>
      <c r="H677">
        <v>1</v>
      </c>
      <c r="I677">
        <v>-400</v>
      </c>
      <c r="K677">
        <v>0</v>
      </c>
      <c r="N677" t="s">
        <v>188</v>
      </c>
      <c r="O677">
        <v>100</v>
      </c>
      <c r="P677" t="s">
        <v>160</v>
      </c>
      <c r="Q677" t="s">
        <v>188</v>
      </c>
      <c r="S677" t="s">
        <v>189</v>
      </c>
      <c r="W677" t="s">
        <v>190</v>
      </c>
      <c r="X677" t="s">
        <v>191</v>
      </c>
      <c r="Y677" t="s">
        <v>192</v>
      </c>
      <c r="Z677" t="s">
        <v>193</v>
      </c>
      <c r="AA677" t="s">
        <v>193</v>
      </c>
      <c r="AB677" t="s">
        <v>19</v>
      </c>
      <c r="AE677">
        <v>0</v>
      </c>
      <c r="AF677">
        <v>0</v>
      </c>
    </row>
    <row r="678" spans="1:32" x14ac:dyDescent="0.2">
      <c r="A678" t="s">
        <v>1019</v>
      </c>
      <c r="B678" s="107">
        <v>45137</v>
      </c>
      <c r="D678" s="107">
        <v>45137</v>
      </c>
      <c r="E678">
        <v>-3000</v>
      </c>
      <c r="G678" t="s">
        <v>43</v>
      </c>
      <c r="H678">
        <v>1</v>
      </c>
      <c r="I678">
        <v>-3000</v>
      </c>
      <c r="K678">
        <v>0</v>
      </c>
      <c r="N678" t="s">
        <v>199</v>
      </c>
      <c r="O678">
        <v>100</v>
      </c>
      <c r="P678" t="s">
        <v>160</v>
      </c>
      <c r="Q678" t="s">
        <v>199</v>
      </c>
      <c r="S678" t="s">
        <v>200</v>
      </c>
      <c r="W678" t="s">
        <v>201</v>
      </c>
      <c r="X678" t="s">
        <v>201</v>
      </c>
      <c r="Y678" t="s">
        <v>201</v>
      </c>
      <c r="Z678" t="s">
        <v>202</v>
      </c>
      <c r="AA678" t="s">
        <v>202</v>
      </c>
      <c r="AB678" t="s">
        <v>24</v>
      </c>
      <c r="AE678">
        <v>0</v>
      </c>
      <c r="AF678">
        <v>0</v>
      </c>
    </row>
    <row r="679" spans="1:32" x14ac:dyDescent="0.2">
      <c r="A679" t="s">
        <v>1020</v>
      </c>
      <c r="B679" s="107">
        <v>45137</v>
      </c>
      <c r="D679" s="107">
        <v>45137</v>
      </c>
      <c r="E679">
        <v>-10000</v>
      </c>
      <c r="G679" t="s">
        <v>43</v>
      </c>
      <c r="H679">
        <v>1</v>
      </c>
      <c r="I679">
        <v>-10000</v>
      </c>
      <c r="K679">
        <v>0</v>
      </c>
      <c r="N679" t="s">
        <v>199</v>
      </c>
      <c r="O679">
        <v>100</v>
      </c>
      <c r="P679" t="s">
        <v>15</v>
      </c>
      <c r="Q679" t="s">
        <v>199</v>
      </c>
      <c r="S679" t="s">
        <v>204</v>
      </c>
      <c r="W679" t="s">
        <v>205</v>
      </c>
      <c r="X679" t="s">
        <v>205</v>
      </c>
      <c r="Y679" t="s">
        <v>205</v>
      </c>
      <c r="Z679" t="s">
        <v>202</v>
      </c>
      <c r="AA679" t="s">
        <v>202</v>
      </c>
      <c r="AB679" t="s">
        <v>15</v>
      </c>
      <c r="AE679">
        <v>0</v>
      </c>
      <c r="AF679">
        <v>0</v>
      </c>
    </row>
    <row r="680" spans="1:32" x14ac:dyDescent="0.2">
      <c r="A680" t="s">
        <v>1021</v>
      </c>
      <c r="B680" s="107">
        <v>45137</v>
      </c>
      <c r="D680" s="107">
        <v>45137</v>
      </c>
      <c r="E680">
        <v>-2000</v>
      </c>
      <c r="G680" t="s">
        <v>43</v>
      </c>
      <c r="H680">
        <v>1</v>
      </c>
      <c r="I680">
        <v>-2000</v>
      </c>
      <c r="K680">
        <v>0</v>
      </c>
      <c r="N680" t="s">
        <v>199</v>
      </c>
      <c r="O680">
        <v>100</v>
      </c>
      <c r="P680" t="s">
        <v>160</v>
      </c>
      <c r="Q680" t="s">
        <v>199</v>
      </c>
      <c r="S680" t="s">
        <v>207</v>
      </c>
      <c r="W680" t="s">
        <v>208</v>
      </c>
      <c r="Y680" t="s">
        <v>208</v>
      </c>
      <c r="Z680" t="s">
        <v>202</v>
      </c>
      <c r="AA680" t="s">
        <v>202</v>
      </c>
      <c r="AB680" t="s">
        <v>18</v>
      </c>
      <c r="AE680">
        <v>0</v>
      </c>
      <c r="AF680">
        <v>0</v>
      </c>
    </row>
    <row r="681" spans="1:32" x14ac:dyDescent="0.2">
      <c r="A681" t="s">
        <v>1022</v>
      </c>
      <c r="B681" s="107">
        <v>45137</v>
      </c>
      <c r="D681" s="107">
        <v>45137</v>
      </c>
      <c r="E681">
        <v>-10000</v>
      </c>
      <c r="G681" t="s">
        <v>43</v>
      </c>
      <c r="H681">
        <v>1</v>
      </c>
      <c r="I681">
        <v>-10000</v>
      </c>
      <c r="K681">
        <v>0</v>
      </c>
      <c r="N681" t="s">
        <v>199</v>
      </c>
      <c r="O681">
        <v>100</v>
      </c>
      <c r="P681" t="s">
        <v>23</v>
      </c>
      <c r="Q681" t="s">
        <v>199</v>
      </c>
      <c r="S681" t="s">
        <v>210</v>
      </c>
      <c r="W681" t="s">
        <v>211</v>
      </c>
      <c r="X681" t="s">
        <v>211</v>
      </c>
      <c r="Y681" t="s">
        <v>211</v>
      </c>
      <c r="Z681" t="s">
        <v>202</v>
      </c>
      <c r="AA681" t="s">
        <v>202</v>
      </c>
      <c r="AB681" t="s">
        <v>23</v>
      </c>
      <c r="AE681">
        <v>0</v>
      </c>
      <c r="AF681">
        <v>0</v>
      </c>
    </row>
    <row r="682" spans="1:32" x14ac:dyDescent="0.2">
      <c r="A682" t="s">
        <v>1023</v>
      </c>
      <c r="B682" s="107">
        <v>45137</v>
      </c>
      <c r="D682" s="107">
        <v>45137</v>
      </c>
      <c r="E682">
        <v>-124</v>
      </c>
      <c r="G682" t="s">
        <v>43</v>
      </c>
      <c r="H682">
        <v>1</v>
      </c>
      <c r="I682">
        <v>-124</v>
      </c>
      <c r="K682">
        <v>0</v>
      </c>
      <c r="N682" t="s">
        <v>213</v>
      </c>
      <c r="O682">
        <v>100</v>
      </c>
      <c r="P682" t="s">
        <v>214</v>
      </c>
      <c r="Q682" t="s">
        <v>213</v>
      </c>
      <c r="S682" t="s">
        <v>215</v>
      </c>
      <c r="W682" t="s">
        <v>216</v>
      </c>
      <c r="X682" t="s">
        <v>30</v>
      </c>
      <c r="Y682" t="s">
        <v>182</v>
      </c>
      <c r="Z682" t="s">
        <v>182</v>
      </c>
      <c r="AA682" t="s">
        <v>182</v>
      </c>
      <c r="AB682" t="s">
        <v>30</v>
      </c>
      <c r="AE682">
        <v>0</v>
      </c>
      <c r="AF682">
        <v>0</v>
      </c>
    </row>
    <row r="683" spans="1:32" x14ac:dyDescent="0.2">
      <c r="A683" t="s">
        <v>1024</v>
      </c>
      <c r="B683" s="107">
        <v>45137</v>
      </c>
      <c r="D683" s="107">
        <v>45137</v>
      </c>
      <c r="E683">
        <v>-500</v>
      </c>
      <c r="G683" t="s">
        <v>43</v>
      </c>
      <c r="H683">
        <v>1</v>
      </c>
      <c r="I683">
        <v>-500</v>
      </c>
      <c r="K683">
        <v>0</v>
      </c>
      <c r="N683" t="s">
        <v>218</v>
      </c>
      <c r="O683">
        <v>100</v>
      </c>
      <c r="P683" t="s">
        <v>219</v>
      </c>
      <c r="Q683" t="s">
        <v>218</v>
      </c>
      <c r="S683" t="s">
        <v>220</v>
      </c>
      <c r="W683" t="s">
        <v>220</v>
      </c>
      <c r="X683" t="s">
        <v>30</v>
      </c>
      <c r="Y683" t="s">
        <v>182</v>
      </c>
      <c r="Z683" t="s">
        <v>182</v>
      </c>
      <c r="AA683" t="s">
        <v>182</v>
      </c>
      <c r="AB683" t="s">
        <v>30</v>
      </c>
      <c r="AE683">
        <v>0</v>
      </c>
      <c r="AF683">
        <v>0</v>
      </c>
    </row>
    <row r="684" spans="1:32" x14ac:dyDescent="0.2">
      <c r="A684" t="s">
        <v>1025</v>
      </c>
      <c r="B684" s="107">
        <v>45137</v>
      </c>
      <c r="D684" s="107">
        <v>45137</v>
      </c>
      <c r="E684">
        <v>-10000</v>
      </c>
      <c r="G684" t="s">
        <v>43</v>
      </c>
      <c r="H684">
        <v>1</v>
      </c>
      <c r="I684">
        <v>-10000</v>
      </c>
      <c r="K684">
        <v>0</v>
      </c>
      <c r="N684" t="s">
        <v>199</v>
      </c>
      <c r="O684">
        <v>100</v>
      </c>
      <c r="P684" t="s">
        <v>160</v>
      </c>
      <c r="Q684" t="s">
        <v>199</v>
      </c>
      <c r="S684" t="s">
        <v>940</v>
      </c>
      <c r="W684" t="s">
        <v>201</v>
      </c>
      <c r="X684" t="s">
        <v>201</v>
      </c>
      <c r="Y684" t="s">
        <v>201</v>
      </c>
      <c r="Z684" t="s">
        <v>202</v>
      </c>
      <c r="AA684" t="s">
        <v>202</v>
      </c>
      <c r="AB684" t="s">
        <v>24</v>
      </c>
      <c r="AE684">
        <v>0</v>
      </c>
      <c r="AF684">
        <v>0</v>
      </c>
    </row>
    <row r="685" spans="1:32" x14ac:dyDescent="0.2">
      <c r="A685" t="s">
        <v>1026</v>
      </c>
      <c r="B685" s="107">
        <v>45136</v>
      </c>
      <c r="D685" s="107">
        <v>45136</v>
      </c>
      <c r="E685">
        <v>-13000</v>
      </c>
      <c r="G685" t="s">
        <v>43</v>
      </c>
      <c r="H685">
        <v>1</v>
      </c>
      <c r="I685">
        <v>-13000</v>
      </c>
      <c r="K685">
        <v>0</v>
      </c>
      <c r="N685" t="s">
        <v>195</v>
      </c>
      <c r="O685">
        <v>100</v>
      </c>
      <c r="P685" t="s">
        <v>160</v>
      </c>
      <c r="Q685" t="s">
        <v>195</v>
      </c>
      <c r="S685" t="s">
        <v>196</v>
      </c>
      <c r="W685" t="s">
        <v>197</v>
      </c>
      <c r="X685" t="s">
        <v>191</v>
      </c>
      <c r="Y685" t="s">
        <v>192</v>
      </c>
      <c r="Z685" t="s">
        <v>193</v>
      </c>
      <c r="AA685" t="s">
        <v>193</v>
      </c>
      <c r="AB685" t="s">
        <v>19</v>
      </c>
      <c r="AE685">
        <v>0</v>
      </c>
      <c r="AF685">
        <v>0</v>
      </c>
    </row>
    <row r="686" spans="1:32" x14ac:dyDescent="0.2">
      <c r="A686" t="s">
        <v>1027</v>
      </c>
      <c r="B686" s="107">
        <v>45135</v>
      </c>
      <c r="D686" s="107">
        <v>45135</v>
      </c>
      <c r="E686">
        <v>-611.38</v>
      </c>
      <c r="G686" t="s">
        <v>43</v>
      </c>
      <c r="H686">
        <v>1</v>
      </c>
      <c r="I686">
        <v>-611.38</v>
      </c>
      <c r="K686">
        <v>0</v>
      </c>
      <c r="N686" t="s">
        <v>222</v>
      </c>
      <c r="O686">
        <v>100</v>
      </c>
      <c r="P686" t="s">
        <v>15</v>
      </c>
      <c r="Q686" t="s">
        <v>222</v>
      </c>
      <c r="S686" t="s">
        <v>223</v>
      </c>
      <c r="W686" t="s">
        <v>223</v>
      </c>
      <c r="X686" t="s">
        <v>30</v>
      </c>
      <c r="Y686" t="s">
        <v>182</v>
      </c>
      <c r="Z686" t="s">
        <v>182</v>
      </c>
      <c r="AA686" t="s">
        <v>182</v>
      </c>
      <c r="AB686" t="s">
        <v>30</v>
      </c>
      <c r="AE686">
        <v>0</v>
      </c>
      <c r="AF686">
        <v>0</v>
      </c>
    </row>
    <row r="687" spans="1:32" x14ac:dyDescent="0.2">
      <c r="A687" t="s">
        <v>1028</v>
      </c>
      <c r="B687" s="107">
        <v>45133</v>
      </c>
      <c r="D687" s="107">
        <v>45133</v>
      </c>
      <c r="E687">
        <v>-811.37</v>
      </c>
      <c r="G687" t="s">
        <v>43</v>
      </c>
      <c r="H687">
        <v>1</v>
      </c>
      <c r="I687">
        <v>-811.37</v>
      </c>
      <c r="K687">
        <v>0</v>
      </c>
      <c r="N687" t="s">
        <v>225</v>
      </c>
      <c r="O687">
        <v>100</v>
      </c>
      <c r="P687" t="s">
        <v>15</v>
      </c>
      <c r="Q687" t="s">
        <v>225</v>
      </c>
      <c r="S687" t="s">
        <v>226</v>
      </c>
      <c r="W687" t="s">
        <v>226</v>
      </c>
      <c r="X687" t="s">
        <v>30</v>
      </c>
      <c r="Y687" t="s">
        <v>182</v>
      </c>
      <c r="Z687" t="s">
        <v>182</v>
      </c>
      <c r="AA687" t="s">
        <v>182</v>
      </c>
      <c r="AB687" t="s">
        <v>30</v>
      </c>
      <c r="AE687">
        <v>0</v>
      </c>
      <c r="AF687">
        <v>0</v>
      </c>
    </row>
    <row r="688" spans="1:32" x14ac:dyDescent="0.2">
      <c r="A688" t="s">
        <v>1029</v>
      </c>
      <c r="B688" s="107">
        <v>45129</v>
      </c>
      <c r="D688" s="107">
        <v>45129</v>
      </c>
      <c r="E688">
        <v>-184.27</v>
      </c>
      <c r="G688" t="s">
        <v>43</v>
      </c>
      <c r="H688">
        <v>1</v>
      </c>
      <c r="I688">
        <v>-184.27</v>
      </c>
      <c r="K688">
        <v>0</v>
      </c>
      <c r="N688" t="s">
        <v>228</v>
      </c>
      <c r="O688">
        <v>100</v>
      </c>
      <c r="P688" t="s">
        <v>15</v>
      </c>
      <c r="Q688" t="s">
        <v>228</v>
      </c>
      <c r="S688" t="s">
        <v>229</v>
      </c>
      <c r="W688" t="s">
        <v>229</v>
      </c>
      <c r="X688" t="s">
        <v>30</v>
      </c>
      <c r="Y688" t="s">
        <v>182</v>
      </c>
      <c r="Z688" t="s">
        <v>182</v>
      </c>
      <c r="AA688" t="s">
        <v>182</v>
      </c>
      <c r="AB688" t="s">
        <v>30</v>
      </c>
      <c r="AE688">
        <v>0</v>
      </c>
      <c r="AF688">
        <v>0</v>
      </c>
    </row>
    <row r="689" spans="1:32" x14ac:dyDescent="0.2">
      <c r="A689" t="s">
        <v>1030</v>
      </c>
      <c r="B689" s="107">
        <v>45129</v>
      </c>
      <c r="D689" s="107">
        <v>45129</v>
      </c>
      <c r="E689">
        <v>-52.8</v>
      </c>
      <c r="G689" t="s">
        <v>43</v>
      </c>
      <c r="H689">
        <v>1</v>
      </c>
      <c r="I689">
        <v>-52.8</v>
      </c>
      <c r="K689">
        <v>0</v>
      </c>
      <c r="N689" t="s">
        <v>231</v>
      </c>
      <c r="O689">
        <v>100</v>
      </c>
      <c r="P689" t="s">
        <v>219</v>
      </c>
      <c r="Q689" t="s">
        <v>231</v>
      </c>
      <c r="S689" t="s">
        <v>232</v>
      </c>
      <c r="W689" t="s">
        <v>233</v>
      </c>
      <c r="X689" t="s">
        <v>30</v>
      </c>
      <c r="Y689" t="s">
        <v>182</v>
      </c>
      <c r="Z689" t="s">
        <v>182</v>
      </c>
      <c r="AA689" t="s">
        <v>182</v>
      </c>
      <c r="AB689" t="s">
        <v>30</v>
      </c>
      <c r="AE689">
        <v>0</v>
      </c>
      <c r="AF689">
        <v>0</v>
      </c>
    </row>
    <row r="690" spans="1:32" x14ac:dyDescent="0.2">
      <c r="A690" t="s">
        <v>1031</v>
      </c>
      <c r="B690" s="107">
        <v>45129</v>
      </c>
      <c r="D690" s="107">
        <v>45129</v>
      </c>
      <c r="E690">
        <v>-1000</v>
      </c>
      <c r="G690" t="s">
        <v>43</v>
      </c>
      <c r="H690">
        <v>1</v>
      </c>
      <c r="I690">
        <v>-1000</v>
      </c>
      <c r="K690">
        <v>0</v>
      </c>
      <c r="N690" t="s">
        <v>235</v>
      </c>
      <c r="O690">
        <v>100</v>
      </c>
      <c r="P690" t="s">
        <v>236</v>
      </c>
      <c r="Q690" t="s">
        <v>235</v>
      </c>
      <c r="S690" t="s">
        <v>237</v>
      </c>
      <c r="W690" t="s">
        <v>237</v>
      </c>
      <c r="X690" t="s">
        <v>30</v>
      </c>
      <c r="Y690" t="s">
        <v>182</v>
      </c>
      <c r="Z690" t="s">
        <v>182</v>
      </c>
      <c r="AA690" t="s">
        <v>182</v>
      </c>
      <c r="AB690" t="s">
        <v>30</v>
      </c>
      <c r="AE690">
        <v>0</v>
      </c>
      <c r="AF690">
        <v>0</v>
      </c>
    </row>
    <row r="691" spans="1:32" x14ac:dyDescent="0.2">
      <c r="A691" t="s">
        <v>1032</v>
      </c>
      <c r="B691" s="107">
        <v>45127</v>
      </c>
      <c r="D691" s="107">
        <v>45127</v>
      </c>
      <c r="E691">
        <v>-622.63</v>
      </c>
      <c r="G691" t="s">
        <v>43</v>
      </c>
      <c r="H691">
        <v>1</v>
      </c>
      <c r="I691">
        <v>-622.63</v>
      </c>
      <c r="K691">
        <v>0</v>
      </c>
      <c r="N691" t="s">
        <v>239</v>
      </c>
      <c r="O691">
        <v>100</v>
      </c>
      <c r="Q691" t="s">
        <v>239</v>
      </c>
      <c r="S691" t="s">
        <v>240</v>
      </c>
      <c r="W691" t="s">
        <v>240</v>
      </c>
      <c r="X691" t="s">
        <v>30</v>
      </c>
      <c r="Y691" t="s">
        <v>182</v>
      </c>
      <c r="Z691" t="s">
        <v>182</v>
      </c>
      <c r="AA691" t="s">
        <v>182</v>
      </c>
      <c r="AB691" t="s">
        <v>30</v>
      </c>
      <c r="AE691">
        <v>0</v>
      </c>
      <c r="AF691">
        <v>0</v>
      </c>
    </row>
    <row r="692" spans="1:32" x14ac:dyDescent="0.2">
      <c r="A692" t="s">
        <v>1033</v>
      </c>
      <c r="B692" s="107">
        <v>45127</v>
      </c>
      <c r="D692" s="107">
        <v>45127</v>
      </c>
      <c r="E692">
        <v>-6980.61</v>
      </c>
      <c r="G692" t="s">
        <v>43</v>
      </c>
      <c r="H692">
        <v>1</v>
      </c>
      <c r="I692">
        <v>-6980.61</v>
      </c>
      <c r="K692">
        <v>0</v>
      </c>
      <c r="N692" t="s">
        <v>242</v>
      </c>
      <c r="O692">
        <v>100</v>
      </c>
      <c r="P692" t="s">
        <v>160</v>
      </c>
      <c r="Q692" t="s">
        <v>242</v>
      </c>
      <c r="S692" t="s">
        <v>243</v>
      </c>
      <c r="W692" t="s">
        <v>244</v>
      </c>
      <c r="X692" t="s">
        <v>245</v>
      </c>
      <c r="Y692" t="s">
        <v>246</v>
      </c>
      <c r="Z692" t="s">
        <v>246</v>
      </c>
      <c r="AA692" t="s">
        <v>246</v>
      </c>
      <c r="AB692" t="s">
        <v>27</v>
      </c>
      <c r="AE692">
        <v>0</v>
      </c>
      <c r="AF692">
        <v>0</v>
      </c>
    </row>
    <row r="693" spans="1:32" x14ac:dyDescent="0.2">
      <c r="A693" t="s">
        <v>1034</v>
      </c>
      <c r="B693" s="107">
        <v>45127</v>
      </c>
      <c r="D693" s="107">
        <v>45127</v>
      </c>
      <c r="E693">
        <v>-553.51</v>
      </c>
      <c r="G693" t="s">
        <v>43</v>
      </c>
      <c r="H693">
        <v>1</v>
      </c>
      <c r="I693">
        <v>-553.51</v>
      </c>
      <c r="K693">
        <v>0</v>
      </c>
      <c r="N693" t="s">
        <v>242</v>
      </c>
      <c r="O693">
        <v>100</v>
      </c>
      <c r="P693" t="s">
        <v>160</v>
      </c>
      <c r="Q693" t="s">
        <v>242</v>
      </c>
      <c r="S693" t="s">
        <v>248</v>
      </c>
      <c r="W693" t="s">
        <v>168</v>
      </c>
      <c r="X693" t="s">
        <v>169</v>
      </c>
      <c r="Y693" t="s">
        <v>170</v>
      </c>
      <c r="Z693" t="s">
        <v>164</v>
      </c>
      <c r="AA693" t="s">
        <v>164</v>
      </c>
      <c r="AB693" t="s">
        <v>22</v>
      </c>
      <c r="AE693">
        <v>0</v>
      </c>
      <c r="AF693">
        <v>0</v>
      </c>
    </row>
    <row r="694" spans="1:32" x14ac:dyDescent="0.2">
      <c r="A694" t="s">
        <v>1035</v>
      </c>
      <c r="B694" s="107">
        <v>45126</v>
      </c>
      <c r="D694" s="107">
        <v>45126</v>
      </c>
      <c r="E694">
        <v>-572.77</v>
      </c>
      <c r="G694" t="s">
        <v>43</v>
      </c>
      <c r="H694">
        <v>1</v>
      </c>
      <c r="I694">
        <v>-572.77</v>
      </c>
      <c r="K694">
        <v>0</v>
      </c>
      <c r="N694" t="s">
        <v>242</v>
      </c>
      <c r="O694">
        <v>100</v>
      </c>
      <c r="P694" t="s">
        <v>160</v>
      </c>
      <c r="Q694" t="s">
        <v>242</v>
      </c>
      <c r="S694" t="s">
        <v>250</v>
      </c>
      <c r="W694" t="s">
        <v>251</v>
      </c>
      <c r="X694" t="s">
        <v>245</v>
      </c>
      <c r="Y694" t="s">
        <v>246</v>
      </c>
      <c r="Z694" t="s">
        <v>246</v>
      </c>
      <c r="AA694" t="s">
        <v>246</v>
      </c>
      <c r="AB694" t="s">
        <v>27</v>
      </c>
      <c r="AE694">
        <v>0</v>
      </c>
      <c r="AF694">
        <v>0</v>
      </c>
    </row>
    <row r="695" spans="1:32" x14ac:dyDescent="0.2">
      <c r="A695" t="s">
        <v>1036</v>
      </c>
      <c r="B695" s="107">
        <v>45126</v>
      </c>
      <c r="D695" s="107">
        <v>45126</v>
      </c>
      <c r="E695">
        <v>-2904.3</v>
      </c>
      <c r="G695" t="s">
        <v>43</v>
      </c>
      <c r="H695">
        <v>1</v>
      </c>
      <c r="I695">
        <v>-2904.3</v>
      </c>
      <c r="K695">
        <v>0</v>
      </c>
      <c r="N695" t="s">
        <v>242</v>
      </c>
      <c r="O695">
        <v>100</v>
      </c>
      <c r="P695" t="s">
        <v>160</v>
      </c>
      <c r="Q695" t="s">
        <v>242</v>
      </c>
      <c r="S695" t="s">
        <v>253</v>
      </c>
      <c r="W695" t="s">
        <v>254</v>
      </c>
      <c r="X695" t="s">
        <v>245</v>
      </c>
      <c r="Y695" t="s">
        <v>246</v>
      </c>
      <c r="Z695" t="s">
        <v>246</v>
      </c>
      <c r="AA695" t="s">
        <v>246</v>
      </c>
      <c r="AB695" t="s">
        <v>27</v>
      </c>
      <c r="AE695">
        <v>0</v>
      </c>
      <c r="AF695">
        <v>0</v>
      </c>
    </row>
    <row r="696" spans="1:32" x14ac:dyDescent="0.2">
      <c r="A696" t="s">
        <v>1037</v>
      </c>
      <c r="B696" s="107">
        <v>45125</v>
      </c>
      <c r="D696" s="107">
        <v>45125</v>
      </c>
      <c r="E696">
        <v>-3000</v>
      </c>
      <c r="G696" t="s">
        <v>43</v>
      </c>
      <c r="H696">
        <v>1</v>
      </c>
      <c r="I696">
        <v>-3000</v>
      </c>
      <c r="K696">
        <v>0</v>
      </c>
      <c r="N696" t="s">
        <v>166</v>
      </c>
      <c r="O696">
        <v>100</v>
      </c>
      <c r="P696" t="s">
        <v>160</v>
      </c>
      <c r="Q696" t="s">
        <v>166</v>
      </c>
      <c r="S696" t="s">
        <v>256</v>
      </c>
      <c r="W696" t="s">
        <v>257</v>
      </c>
      <c r="AE696">
        <v>0</v>
      </c>
      <c r="AF696">
        <v>0</v>
      </c>
    </row>
    <row r="697" spans="1:32" x14ac:dyDescent="0.2">
      <c r="A697" t="s">
        <v>1038</v>
      </c>
      <c r="B697" s="107">
        <v>45124</v>
      </c>
      <c r="D697" s="107">
        <v>45124</v>
      </c>
      <c r="E697">
        <v>-36</v>
      </c>
      <c r="G697" t="s">
        <v>43</v>
      </c>
      <c r="H697">
        <v>1</v>
      </c>
      <c r="I697">
        <v>-36</v>
      </c>
      <c r="K697">
        <v>0</v>
      </c>
      <c r="N697" t="s">
        <v>259</v>
      </c>
      <c r="O697">
        <v>100</v>
      </c>
      <c r="P697" t="s">
        <v>236</v>
      </c>
      <c r="Q697" t="s">
        <v>259</v>
      </c>
      <c r="S697" t="s">
        <v>260</v>
      </c>
      <c r="W697" t="s">
        <v>261</v>
      </c>
      <c r="X697" t="s">
        <v>30</v>
      </c>
      <c r="Y697" t="s">
        <v>182</v>
      </c>
      <c r="Z697" t="s">
        <v>182</v>
      </c>
      <c r="AA697" t="s">
        <v>182</v>
      </c>
      <c r="AB697" t="s">
        <v>30</v>
      </c>
      <c r="AE697">
        <v>0</v>
      </c>
      <c r="AF697">
        <v>0</v>
      </c>
    </row>
    <row r="698" spans="1:32" x14ac:dyDescent="0.2">
      <c r="A698" t="s">
        <v>1039</v>
      </c>
      <c r="B698" s="107">
        <v>45124</v>
      </c>
      <c r="D698" s="107">
        <v>45124</v>
      </c>
      <c r="E698">
        <v>-259</v>
      </c>
      <c r="G698" t="s">
        <v>43</v>
      </c>
      <c r="H698">
        <v>1</v>
      </c>
      <c r="I698">
        <v>-259</v>
      </c>
      <c r="K698">
        <v>0</v>
      </c>
      <c r="N698" t="s">
        <v>263</v>
      </c>
      <c r="O698">
        <v>100</v>
      </c>
      <c r="P698" t="s">
        <v>15</v>
      </c>
      <c r="Q698" t="s">
        <v>263</v>
      </c>
      <c r="S698" t="s">
        <v>264</v>
      </c>
      <c r="W698" t="s">
        <v>265</v>
      </c>
      <c r="X698" t="s">
        <v>30</v>
      </c>
      <c r="Y698" t="s">
        <v>182</v>
      </c>
      <c r="Z698" t="s">
        <v>182</v>
      </c>
      <c r="AA698" t="s">
        <v>182</v>
      </c>
      <c r="AB698" t="s">
        <v>30</v>
      </c>
      <c r="AE698">
        <v>0</v>
      </c>
      <c r="AF698">
        <v>0</v>
      </c>
    </row>
    <row r="699" spans="1:32" x14ac:dyDescent="0.2">
      <c r="A699" t="s">
        <v>1040</v>
      </c>
      <c r="B699" s="107">
        <v>45123</v>
      </c>
      <c r="D699" s="107">
        <v>45123</v>
      </c>
      <c r="E699">
        <v>-750</v>
      </c>
      <c r="G699" t="s">
        <v>43</v>
      </c>
      <c r="H699">
        <v>1</v>
      </c>
      <c r="I699">
        <v>-750</v>
      </c>
      <c r="K699">
        <v>0</v>
      </c>
      <c r="N699" t="s">
        <v>267</v>
      </c>
      <c r="O699">
        <v>100</v>
      </c>
      <c r="P699" t="s">
        <v>268</v>
      </c>
      <c r="Q699" t="s">
        <v>267</v>
      </c>
      <c r="S699" t="s">
        <v>269</v>
      </c>
      <c r="V699" t="s">
        <v>174</v>
      </c>
      <c r="W699" t="s">
        <v>270</v>
      </c>
      <c r="X699" t="s">
        <v>115</v>
      </c>
      <c r="Y699" t="s">
        <v>175</v>
      </c>
      <c r="Z699" t="s">
        <v>176</v>
      </c>
      <c r="AA699" t="s">
        <v>176</v>
      </c>
      <c r="AB699" t="s">
        <v>25</v>
      </c>
      <c r="AE699">
        <v>0</v>
      </c>
      <c r="AF699">
        <v>0</v>
      </c>
    </row>
    <row r="700" spans="1:32" x14ac:dyDescent="0.2">
      <c r="A700" t="s">
        <v>1041</v>
      </c>
      <c r="B700" s="107">
        <v>45122</v>
      </c>
      <c r="D700" s="107">
        <v>45122</v>
      </c>
      <c r="E700">
        <v>-450</v>
      </c>
      <c r="G700" t="s">
        <v>43</v>
      </c>
      <c r="H700">
        <v>1</v>
      </c>
      <c r="I700">
        <v>-450</v>
      </c>
      <c r="K700">
        <v>0</v>
      </c>
      <c r="N700" t="s">
        <v>272</v>
      </c>
      <c r="O700">
        <v>100</v>
      </c>
      <c r="P700" t="s">
        <v>268</v>
      </c>
      <c r="Q700" t="s">
        <v>272</v>
      </c>
      <c r="S700" t="s">
        <v>273</v>
      </c>
      <c r="W700" t="s">
        <v>274</v>
      </c>
      <c r="X700" t="s">
        <v>30</v>
      </c>
      <c r="Y700" t="s">
        <v>182</v>
      </c>
      <c r="Z700" t="s">
        <v>182</v>
      </c>
      <c r="AA700" t="s">
        <v>182</v>
      </c>
      <c r="AB700" t="s">
        <v>30</v>
      </c>
      <c r="AE700">
        <v>0</v>
      </c>
      <c r="AF700">
        <v>0</v>
      </c>
    </row>
    <row r="701" spans="1:32" x14ac:dyDescent="0.2">
      <c r="A701" t="s">
        <v>1042</v>
      </c>
      <c r="B701" s="107">
        <v>45122</v>
      </c>
      <c r="D701" s="107">
        <v>45122</v>
      </c>
      <c r="E701">
        <v>-75</v>
      </c>
      <c r="G701" t="s">
        <v>43</v>
      </c>
      <c r="H701">
        <v>1</v>
      </c>
      <c r="I701">
        <v>-75</v>
      </c>
      <c r="K701">
        <v>0</v>
      </c>
      <c r="N701" t="s">
        <v>276</v>
      </c>
      <c r="O701">
        <v>100</v>
      </c>
      <c r="P701" t="s">
        <v>236</v>
      </c>
      <c r="Q701" t="s">
        <v>276</v>
      </c>
      <c r="S701" t="s">
        <v>277</v>
      </c>
      <c r="W701" t="s">
        <v>277</v>
      </c>
      <c r="X701" t="s">
        <v>30</v>
      </c>
      <c r="Y701" t="s">
        <v>182</v>
      </c>
      <c r="Z701" t="s">
        <v>182</v>
      </c>
      <c r="AA701" t="s">
        <v>182</v>
      </c>
      <c r="AB701" t="s">
        <v>30</v>
      </c>
      <c r="AE701">
        <v>0</v>
      </c>
      <c r="AF701">
        <v>0</v>
      </c>
    </row>
    <row r="702" spans="1:32" x14ac:dyDescent="0.2">
      <c r="A702" t="s">
        <v>1043</v>
      </c>
      <c r="B702" s="107">
        <v>45121</v>
      </c>
      <c r="D702" s="107">
        <v>45121</v>
      </c>
      <c r="E702">
        <v>-700</v>
      </c>
      <c r="G702" t="s">
        <v>43</v>
      </c>
      <c r="H702">
        <v>1</v>
      </c>
      <c r="I702">
        <v>-700</v>
      </c>
      <c r="K702">
        <v>0</v>
      </c>
      <c r="N702" t="s">
        <v>279</v>
      </c>
      <c r="O702">
        <v>100</v>
      </c>
      <c r="P702" t="s">
        <v>268</v>
      </c>
      <c r="Q702" t="s">
        <v>279</v>
      </c>
      <c r="S702" t="s">
        <v>280</v>
      </c>
      <c r="W702" t="s">
        <v>280</v>
      </c>
      <c r="X702" t="s">
        <v>30</v>
      </c>
      <c r="Y702" t="s">
        <v>182</v>
      </c>
      <c r="Z702" t="s">
        <v>182</v>
      </c>
      <c r="AA702" t="s">
        <v>182</v>
      </c>
      <c r="AB702" t="s">
        <v>30</v>
      </c>
      <c r="AE702">
        <v>0</v>
      </c>
      <c r="AF702">
        <v>0</v>
      </c>
    </row>
    <row r="703" spans="1:32" x14ac:dyDescent="0.2">
      <c r="A703" t="s">
        <v>1044</v>
      </c>
      <c r="B703" s="107">
        <v>45120</v>
      </c>
      <c r="D703" s="107">
        <v>45120</v>
      </c>
      <c r="E703">
        <v>-335.61</v>
      </c>
      <c r="G703" t="s">
        <v>43</v>
      </c>
      <c r="H703">
        <v>1</v>
      </c>
      <c r="I703">
        <v>-335.61</v>
      </c>
      <c r="K703">
        <v>0</v>
      </c>
      <c r="N703" t="s">
        <v>282</v>
      </c>
      <c r="O703">
        <v>100</v>
      </c>
      <c r="P703" t="s">
        <v>160</v>
      </c>
      <c r="Q703" t="s">
        <v>282</v>
      </c>
      <c r="S703" t="s">
        <v>283</v>
      </c>
      <c r="W703" t="s">
        <v>284</v>
      </c>
      <c r="X703" t="s">
        <v>191</v>
      </c>
      <c r="Y703" t="s">
        <v>192</v>
      </c>
      <c r="Z703" t="s">
        <v>193</v>
      </c>
      <c r="AA703" t="s">
        <v>193</v>
      </c>
      <c r="AB703" t="s">
        <v>19</v>
      </c>
      <c r="AE703">
        <v>0</v>
      </c>
      <c r="AF703">
        <v>0</v>
      </c>
    </row>
    <row r="704" spans="1:32" x14ac:dyDescent="0.2">
      <c r="A704" t="s">
        <v>1045</v>
      </c>
      <c r="B704" s="107">
        <v>45120</v>
      </c>
      <c r="D704" s="107">
        <v>45120</v>
      </c>
      <c r="E704">
        <v>-13.82</v>
      </c>
      <c r="G704" t="s">
        <v>43</v>
      </c>
      <c r="H704">
        <v>1</v>
      </c>
      <c r="I704">
        <v>-13.82</v>
      </c>
      <c r="K704">
        <v>0</v>
      </c>
      <c r="N704" t="s">
        <v>286</v>
      </c>
      <c r="O704">
        <v>100</v>
      </c>
      <c r="Q704" t="s">
        <v>286</v>
      </c>
      <c r="S704" t="s">
        <v>1046</v>
      </c>
      <c r="W704" t="s">
        <v>288</v>
      </c>
      <c r="X704" t="s">
        <v>30</v>
      </c>
      <c r="Y704" t="s">
        <v>182</v>
      </c>
      <c r="Z704" t="s">
        <v>182</v>
      </c>
      <c r="AA704" t="s">
        <v>182</v>
      </c>
      <c r="AB704" t="s">
        <v>30</v>
      </c>
      <c r="AE704">
        <v>0</v>
      </c>
      <c r="AF704">
        <v>0</v>
      </c>
    </row>
    <row r="705" spans="1:32" x14ac:dyDescent="0.2">
      <c r="A705" t="s">
        <v>1047</v>
      </c>
      <c r="B705" s="107">
        <v>45120</v>
      </c>
      <c r="D705" s="107">
        <v>45120</v>
      </c>
      <c r="E705">
        <v>-3000</v>
      </c>
      <c r="G705" t="s">
        <v>43</v>
      </c>
      <c r="H705">
        <v>1</v>
      </c>
      <c r="I705">
        <v>-3000</v>
      </c>
      <c r="K705">
        <v>0</v>
      </c>
      <c r="N705" t="s">
        <v>199</v>
      </c>
      <c r="O705">
        <v>100</v>
      </c>
      <c r="P705" t="s">
        <v>15</v>
      </c>
      <c r="Q705" t="s">
        <v>199</v>
      </c>
      <c r="S705" t="s">
        <v>1048</v>
      </c>
      <c r="W705" t="s">
        <v>291</v>
      </c>
      <c r="X705" t="s">
        <v>245</v>
      </c>
      <c r="Y705" t="s">
        <v>246</v>
      </c>
      <c r="Z705" t="s">
        <v>246</v>
      </c>
      <c r="AA705" t="s">
        <v>246</v>
      </c>
      <c r="AB705" t="s">
        <v>26</v>
      </c>
      <c r="AE705">
        <v>0</v>
      </c>
      <c r="AF705">
        <v>0</v>
      </c>
    </row>
    <row r="706" spans="1:32" x14ac:dyDescent="0.2">
      <c r="A706" t="s">
        <v>1049</v>
      </c>
      <c r="B706" s="107">
        <v>45120</v>
      </c>
      <c r="D706" s="107">
        <v>45120</v>
      </c>
      <c r="E706">
        <v>-550</v>
      </c>
      <c r="G706" t="s">
        <v>43</v>
      </c>
      <c r="H706">
        <v>1</v>
      </c>
      <c r="I706">
        <v>-550</v>
      </c>
      <c r="K706">
        <v>0</v>
      </c>
      <c r="N706" t="s">
        <v>293</v>
      </c>
      <c r="O706">
        <v>100</v>
      </c>
      <c r="P706" t="s">
        <v>236</v>
      </c>
      <c r="Q706" t="s">
        <v>293</v>
      </c>
      <c r="S706" t="s">
        <v>294</v>
      </c>
      <c r="W706" t="s">
        <v>294</v>
      </c>
      <c r="X706" t="s">
        <v>295</v>
      </c>
      <c r="Y706" t="s">
        <v>182</v>
      </c>
      <c r="Z706" t="s">
        <v>182</v>
      </c>
      <c r="AA706" t="s">
        <v>182</v>
      </c>
      <c r="AB706" t="s">
        <v>30</v>
      </c>
      <c r="AE706">
        <v>0</v>
      </c>
      <c r="AF706">
        <v>0</v>
      </c>
    </row>
    <row r="707" spans="1:32" x14ac:dyDescent="0.2">
      <c r="A707" t="s">
        <v>1050</v>
      </c>
      <c r="B707" s="107">
        <v>45119</v>
      </c>
      <c r="D707" s="107">
        <v>45119</v>
      </c>
      <c r="E707">
        <v>-250</v>
      </c>
      <c r="G707" t="s">
        <v>43</v>
      </c>
      <c r="H707">
        <v>1</v>
      </c>
      <c r="I707">
        <v>-250</v>
      </c>
      <c r="K707">
        <v>0</v>
      </c>
      <c r="N707" t="s">
        <v>272</v>
      </c>
      <c r="O707">
        <v>100</v>
      </c>
      <c r="P707" t="s">
        <v>268</v>
      </c>
      <c r="Q707" t="s">
        <v>272</v>
      </c>
      <c r="S707" t="s">
        <v>274</v>
      </c>
      <c r="W707" t="s">
        <v>274</v>
      </c>
      <c r="X707" t="s">
        <v>30</v>
      </c>
      <c r="Y707" t="s">
        <v>182</v>
      </c>
      <c r="Z707" t="s">
        <v>182</v>
      </c>
      <c r="AA707" t="s">
        <v>182</v>
      </c>
      <c r="AB707" t="s">
        <v>30</v>
      </c>
      <c r="AE707">
        <v>0</v>
      </c>
      <c r="AF707">
        <v>0</v>
      </c>
    </row>
    <row r="708" spans="1:32" x14ac:dyDescent="0.2">
      <c r="A708" t="s">
        <v>1051</v>
      </c>
      <c r="B708" s="107">
        <v>45119</v>
      </c>
      <c r="D708" s="107">
        <v>45119</v>
      </c>
      <c r="E708">
        <v>-379.63</v>
      </c>
      <c r="G708" t="s">
        <v>43</v>
      </c>
      <c r="H708">
        <v>1</v>
      </c>
      <c r="I708">
        <v>-379.63</v>
      </c>
      <c r="K708">
        <v>0</v>
      </c>
      <c r="N708" t="s">
        <v>298</v>
      </c>
      <c r="O708">
        <v>100</v>
      </c>
      <c r="P708" t="s">
        <v>15</v>
      </c>
      <c r="Q708" t="s">
        <v>298</v>
      </c>
      <c r="S708" t="s">
        <v>299</v>
      </c>
      <c r="W708" t="s">
        <v>299</v>
      </c>
      <c r="X708" t="s">
        <v>30</v>
      </c>
      <c r="Y708" t="s">
        <v>182</v>
      </c>
      <c r="Z708" t="s">
        <v>182</v>
      </c>
      <c r="AA708" t="s">
        <v>182</v>
      </c>
      <c r="AB708" t="s">
        <v>30</v>
      </c>
      <c r="AE708">
        <v>0</v>
      </c>
      <c r="AF708">
        <v>0</v>
      </c>
    </row>
    <row r="709" spans="1:32" x14ac:dyDescent="0.2">
      <c r="A709" t="s">
        <v>1052</v>
      </c>
      <c r="B709" s="107">
        <v>45118</v>
      </c>
      <c r="D709" s="107">
        <v>45118</v>
      </c>
      <c r="E709">
        <v>-700</v>
      </c>
      <c r="G709" t="s">
        <v>43</v>
      </c>
      <c r="H709">
        <v>1</v>
      </c>
      <c r="I709">
        <v>-700</v>
      </c>
      <c r="K709">
        <v>0</v>
      </c>
      <c r="N709" t="s">
        <v>301</v>
      </c>
      <c r="O709">
        <v>100</v>
      </c>
      <c r="P709" t="s">
        <v>160</v>
      </c>
      <c r="Q709" t="s">
        <v>301</v>
      </c>
      <c r="S709" t="s">
        <v>302</v>
      </c>
      <c r="W709" t="s">
        <v>190</v>
      </c>
      <c r="X709" t="s">
        <v>191</v>
      </c>
      <c r="Y709" t="s">
        <v>192</v>
      </c>
      <c r="Z709" t="s">
        <v>193</v>
      </c>
      <c r="AA709" t="s">
        <v>193</v>
      </c>
      <c r="AB709" t="s">
        <v>19</v>
      </c>
      <c r="AE709">
        <v>0</v>
      </c>
      <c r="AF709">
        <v>0</v>
      </c>
    </row>
    <row r="710" spans="1:32" x14ac:dyDescent="0.2">
      <c r="A710" t="s">
        <v>1053</v>
      </c>
      <c r="B710" s="107">
        <v>45115</v>
      </c>
      <c r="D710" s="107">
        <v>45115</v>
      </c>
      <c r="E710">
        <v>-850</v>
      </c>
      <c r="G710" t="s">
        <v>43</v>
      </c>
      <c r="H710">
        <v>1</v>
      </c>
      <c r="I710">
        <v>-850</v>
      </c>
      <c r="K710">
        <v>0</v>
      </c>
      <c r="N710" t="s">
        <v>304</v>
      </c>
      <c r="O710">
        <v>100</v>
      </c>
      <c r="P710" t="s">
        <v>268</v>
      </c>
      <c r="Q710" t="s">
        <v>304</v>
      </c>
      <c r="S710" t="s">
        <v>305</v>
      </c>
      <c r="W710" t="s">
        <v>305</v>
      </c>
      <c r="X710" t="s">
        <v>30</v>
      </c>
      <c r="Y710" t="s">
        <v>182</v>
      </c>
      <c r="Z710" t="s">
        <v>182</v>
      </c>
      <c r="AA710" t="s">
        <v>182</v>
      </c>
      <c r="AB710" t="s">
        <v>30</v>
      </c>
      <c r="AE710">
        <v>0</v>
      </c>
      <c r="AF710">
        <v>0</v>
      </c>
    </row>
    <row r="711" spans="1:32" x14ac:dyDescent="0.2">
      <c r="A711" t="s">
        <v>1054</v>
      </c>
      <c r="B711" s="107">
        <v>45115</v>
      </c>
      <c r="D711" s="107">
        <v>45115</v>
      </c>
      <c r="E711">
        <v>-404.99</v>
      </c>
      <c r="G711" t="s">
        <v>43</v>
      </c>
      <c r="H711">
        <v>1</v>
      </c>
      <c r="I711">
        <v>-404.99</v>
      </c>
      <c r="K711">
        <v>0</v>
      </c>
      <c r="N711" t="s">
        <v>307</v>
      </c>
      <c r="O711">
        <v>100</v>
      </c>
      <c r="P711" t="s">
        <v>160</v>
      </c>
      <c r="Q711" t="s">
        <v>307</v>
      </c>
      <c r="S711" t="s">
        <v>308</v>
      </c>
      <c r="W711" t="s">
        <v>309</v>
      </c>
      <c r="X711" t="s">
        <v>191</v>
      </c>
      <c r="Y711" t="s">
        <v>192</v>
      </c>
      <c r="Z711" t="s">
        <v>193</v>
      </c>
      <c r="AA711" t="s">
        <v>193</v>
      </c>
      <c r="AB711" t="s">
        <v>19</v>
      </c>
      <c r="AE711">
        <v>0</v>
      </c>
      <c r="AF711">
        <v>0</v>
      </c>
    </row>
    <row r="712" spans="1:32" x14ac:dyDescent="0.2">
      <c r="A712" t="s">
        <v>1055</v>
      </c>
      <c r="B712" s="107">
        <v>45113</v>
      </c>
      <c r="D712" s="107">
        <v>45113</v>
      </c>
      <c r="E712">
        <v>-85</v>
      </c>
      <c r="G712" t="s">
        <v>43</v>
      </c>
      <c r="H712">
        <v>1</v>
      </c>
      <c r="I712">
        <v>-85</v>
      </c>
      <c r="K712">
        <v>0</v>
      </c>
      <c r="N712" t="s">
        <v>311</v>
      </c>
      <c r="O712">
        <v>100</v>
      </c>
      <c r="P712" t="s">
        <v>15</v>
      </c>
      <c r="Q712" t="s">
        <v>311</v>
      </c>
      <c r="S712" t="s">
        <v>312</v>
      </c>
      <c r="W712" t="s">
        <v>312</v>
      </c>
      <c r="X712" t="s">
        <v>30</v>
      </c>
      <c r="Y712" t="s">
        <v>182</v>
      </c>
      <c r="Z712" t="s">
        <v>182</v>
      </c>
      <c r="AA712" t="s">
        <v>182</v>
      </c>
      <c r="AB712" t="s">
        <v>30</v>
      </c>
      <c r="AE712">
        <v>0</v>
      </c>
      <c r="AF712">
        <v>0</v>
      </c>
    </row>
    <row r="713" spans="1:32" x14ac:dyDescent="0.2">
      <c r="A713" t="s">
        <v>1056</v>
      </c>
      <c r="B713" s="107">
        <v>45112</v>
      </c>
      <c r="D713" s="107">
        <v>45112</v>
      </c>
      <c r="E713">
        <v>90000</v>
      </c>
      <c r="G713" t="s">
        <v>43</v>
      </c>
      <c r="H713">
        <v>1</v>
      </c>
      <c r="I713">
        <v>90000</v>
      </c>
      <c r="K713">
        <v>0</v>
      </c>
      <c r="M713" t="s">
        <v>1057</v>
      </c>
      <c r="N713" t="s">
        <v>1058</v>
      </c>
      <c r="O713">
        <v>100</v>
      </c>
      <c r="P713" t="s">
        <v>160</v>
      </c>
      <c r="Q713" t="s">
        <v>1057</v>
      </c>
      <c r="S713" t="s">
        <v>1059</v>
      </c>
      <c r="U713" t="s">
        <v>1058</v>
      </c>
      <c r="V713" t="s">
        <v>108</v>
      </c>
      <c r="W713" t="s">
        <v>1060</v>
      </c>
      <c r="X713" t="s">
        <v>1061</v>
      </c>
      <c r="Y713" t="s">
        <v>1062</v>
      </c>
      <c r="Z713" t="s">
        <v>1063</v>
      </c>
      <c r="AA713" t="s">
        <v>1063</v>
      </c>
      <c r="AB713" t="s">
        <v>29</v>
      </c>
      <c r="AE713">
        <v>0</v>
      </c>
      <c r="AF713">
        <v>0</v>
      </c>
    </row>
    <row r="714" spans="1:32" x14ac:dyDescent="0.2">
      <c r="A714" t="s">
        <v>1064</v>
      </c>
      <c r="B714" s="107">
        <v>45112</v>
      </c>
      <c r="D714" s="107">
        <v>45112</v>
      </c>
      <c r="E714">
        <v>-6671.35</v>
      </c>
      <c r="G714" t="s">
        <v>43</v>
      </c>
      <c r="H714">
        <v>1</v>
      </c>
      <c r="I714">
        <v>-6671.35</v>
      </c>
      <c r="K714">
        <v>0</v>
      </c>
      <c r="N714" t="s">
        <v>314</v>
      </c>
      <c r="O714">
        <v>100</v>
      </c>
      <c r="P714" t="s">
        <v>236</v>
      </c>
      <c r="Q714" t="s">
        <v>314</v>
      </c>
      <c r="S714" t="s">
        <v>315</v>
      </c>
      <c r="W714" t="s">
        <v>315</v>
      </c>
      <c r="X714" t="s">
        <v>30</v>
      </c>
      <c r="Y714" t="s">
        <v>182</v>
      </c>
      <c r="Z714" t="s">
        <v>182</v>
      </c>
      <c r="AA714" t="s">
        <v>182</v>
      </c>
      <c r="AB714" t="s">
        <v>30</v>
      </c>
      <c r="AE714">
        <v>0</v>
      </c>
      <c r="AF714">
        <v>0</v>
      </c>
    </row>
    <row r="715" spans="1:32" x14ac:dyDescent="0.2">
      <c r="A715" t="s">
        <v>1065</v>
      </c>
      <c r="B715" s="107">
        <v>45112</v>
      </c>
      <c r="D715" s="107">
        <v>45112</v>
      </c>
      <c r="E715">
        <v>-110</v>
      </c>
      <c r="G715" t="s">
        <v>43</v>
      </c>
      <c r="H715">
        <v>1</v>
      </c>
      <c r="I715">
        <v>-110</v>
      </c>
      <c r="K715">
        <v>0</v>
      </c>
      <c r="N715" t="s">
        <v>317</v>
      </c>
      <c r="O715">
        <v>100</v>
      </c>
      <c r="P715" t="s">
        <v>236</v>
      </c>
      <c r="Q715" t="s">
        <v>317</v>
      </c>
      <c r="S715" t="s">
        <v>318</v>
      </c>
      <c r="W715" t="s">
        <v>318</v>
      </c>
      <c r="X715" t="s">
        <v>30</v>
      </c>
      <c r="Y715" t="s">
        <v>182</v>
      </c>
      <c r="Z715" t="s">
        <v>182</v>
      </c>
      <c r="AA715" t="s">
        <v>182</v>
      </c>
      <c r="AB715" t="s">
        <v>30</v>
      </c>
      <c r="AE715">
        <v>0</v>
      </c>
      <c r="AF715">
        <v>0</v>
      </c>
    </row>
    <row r="716" spans="1:32" x14ac:dyDescent="0.2">
      <c r="A716" t="s">
        <v>1066</v>
      </c>
      <c r="B716" s="107">
        <v>45111</v>
      </c>
      <c r="D716" s="107">
        <v>45111</v>
      </c>
      <c r="E716">
        <v>-52.8</v>
      </c>
      <c r="G716" t="s">
        <v>43</v>
      </c>
      <c r="H716">
        <v>1</v>
      </c>
      <c r="I716">
        <v>-52.8</v>
      </c>
      <c r="K716">
        <v>0</v>
      </c>
      <c r="N716" t="s">
        <v>231</v>
      </c>
      <c r="O716">
        <v>100</v>
      </c>
      <c r="P716" t="s">
        <v>219</v>
      </c>
      <c r="Q716" t="s">
        <v>231</v>
      </c>
      <c r="S716" t="s">
        <v>320</v>
      </c>
      <c r="W716" t="s">
        <v>233</v>
      </c>
      <c r="X716" t="s">
        <v>30</v>
      </c>
      <c r="Y716" t="s">
        <v>182</v>
      </c>
      <c r="Z716" t="s">
        <v>182</v>
      </c>
      <c r="AA716" t="s">
        <v>182</v>
      </c>
      <c r="AB716" t="s">
        <v>30</v>
      </c>
      <c r="AE716">
        <v>0</v>
      </c>
      <c r="AF716">
        <v>0</v>
      </c>
    </row>
    <row r="717" spans="1:32" x14ac:dyDescent="0.2">
      <c r="A717" t="s">
        <v>1067</v>
      </c>
      <c r="B717" s="107">
        <v>45111</v>
      </c>
      <c r="D717" s="107">
        <v>45111</v>
      </c>
      <c r="E717">
        <v>-6500</v>
      </c>
      <c r="G717" t="s">
        <v>43</v>
      </c>
      <c r="H717">
        <v>1</v>
      </c>
      <c r="I717">
        <v>-6500</v>
      </c>
      <c r="K717">
        <v>0</v>
      </c>
      <c r="N717" t="s">
        <v>322</v>
      </c>
      <c r="O717">
        <v>100</v>
      </c>
      <c r="P717" t="s">
        <v>236</v>
      </c>
      <c r="Q717" t="s">
        <v>322</v>
      </c>
      <c r="S717" t="s">
        <v>323</v>
      </c>
      <c r="W717" t="s">
        <v>323</v>
      </c>
      <c r="X717" t="s">
        <v>324</v>
      </c>
      <c r="Y717" t="s">
        <v>325</v>
      </c>
      <c r="Z717" t="s">
        <v>325</v>
      </c>
      <c r="AA717" t="s">
        <v>325</v>
      </c>
      <c r="AB717" t="s">
        <v>27</v>
      </c>
      <c r="AE717">
        <v>0</v>
      </c>
      <c r="AF717">
        <v>0</v>
      </c>
    </row>
    <row r="718" spans="1:32" x14ac:dyDescent="0.2">
      <c r="A718" t="s">
        <v>1068</v>
      </c>
      <c r="B718" s="107">
        <v>45111</v>
      </c>
      <c r="D718" s="107">
        <v>45111</v>
      </c>
      <c r="E718">
        <v>-10000</v>
      </c>
      <c r="G718" t="s">
        <v>43</v>
      </c>
      <c r="H718">
        <v>1</v>
      </c>
      <c r="I718">
        <v>-10000</v>
      </c>
      <c r="K718">
        <v>0</v>
      </c>
      <c r="N718" t="s">
        <v>327</v>
      </c>
      <c r="O718">
        <v>100</v>
      </c>
      <c r="P718" t="s">
        <v>236</v>
      </c>
      <c r="Q718" t="s">
        <v>327</v>
      </c>
      <c r="S718" t="s">
        <v>323</v>
      </c>
      <c r="W718" t="s">
        <v>323</v>
      </c>
      <c r="X718" t="s">
        <v>324</v>
      </c>
      <c r="Y718" t="s">
        <v>325</v>
      </c>
      <c r="Z718" t="s">
        <v>325</v>
      </c>
      <c r="AA718" t="s">
        <v>325</v>
      </c>
      <c r="AB718" t="s">
        <v>27</v>
      </c>
      <c r="AE718">
        <v>0</v>
      </c>
      <c r="AF718">
        <v>0</v>
      </c>
    </row>
    <row r="719" spans="1:32" x14ac:dyDescent="0.2">
      <c r="A719" t="s">
        <v>1069</v>
      </c>
      <c r="B719" s="107">
        <v>45111</v>
      </c>
      <c r="D719" s="107">
        <v>45111</v>
      </c>
      <c r="E719">
        <v>-10000</v>
      </c>
      <c r="G719" t="s">
        <v>43</v>
      </c>
      <c r="H719">
        <v>1</v>
      </c>
      <c r="I719">
        <v>-10000</v>
      </c>
      <c r="K719">
        <v>0</v>
      </c>
      <c r="N719" t="s">
        <v>329</v>
      </c>
      <c r="O719">
        <v>100</v>
      </c>
      <c r="P719" t="s">
        <v>179</v>
      </c>
      <c r="Q719" t="s">
        <v>329</v>
      </c>
      <c r="S719" t="s">
        <v>323</v>
      </c>
      <c r="W719" t="s">
        <v>323</v>
      </c>
      <c r="X719" t="s">
        <v>324</v>
      </c>
      <c r="Y719" t="s">
        <v>325</v>
      </c>
      <c r="Z719" t="s">
        <v>325</v>
      </c>
      <c r="AA719" t="s">
        <v>325</v>
      </c>
      <c r="AB719" t="s">
        <v>27</v>
      </c>
      <c r="AE719">
        <v>0</v>
      </c>
      <c r="AF719">
        <v>0</v>
      </c>
    </row>
    <row r="720" spans="1:32" x14ac:dyDescent="0.2">
      <c r="A720" t="s">
        <v>1070</v>
      </c>
      <c r="B720" s="107">
        <v>45111</v>
      </c>
      <c r="D720" s="107">
        <v>45111</v>
      </c>
      <c r="E720">
        <v>-3500</v>
      </c>
      <c r="G720" t="s">
        <v>43</v>
      </c>
      <c r="H720">
        <v>1</v>
      </c>
      <c r="I720">
        <v>-3500</v>
      </c>
      <c r="K720">
        <v>0</v>
      </c>
      <c r="N720" t="s">
        <v>331</v>
      </c>
      <c r="O720">
        <v>100</v>
      </c>
      <c r="P720" t="s">
        <v>219</v>
      </c>
      <c r="Q720" t="s">
        <v>331</v>
      </c>
      <c r="S720" t="s">
        <v>332</v>
      </c>
      <c r="W720" t="s">
        <v>333</v>
      </c>
      <c r="X720" t="s">
        <v>324</v>
      </c>
      <c r="Y720" t="s">
        <v>325</v>
      </c>
      <c r="Z720" t="s">
        <v>325</v>
      </c>
      <c r="AA720" t="s">
        <v>325</v>
      </c>
      <c r="AB720" t="s">
        <v>27</v>
      </c>
      <c r="AE720">
        <v>0</v>
      </c>
      <c r="AF720">
        <v>0</v>
      </c>
    </row>
    <row r="721" spans="1:32" x14ac:dyDescent="0.2">
      <c r="A721" t="s">
        <v>1071</v>
      </c>
      <c r="B721" s="107">
        <v>45111</v>
      </c>
      <c r="D721" s="107">
        <v>45111</v>
      </c>
      <c r="E721">
        <v>-17500</v>
      </c>
      <c r="G721" t="s">
        <v>43</v>
      </c>
      <c r="H721">
        <v>1</v>
      </c>
      <c r="I721">
        <v>-17500</v>
      </c>
      <c r="K721">
        <v>0</v>
      </c>
      <c r="N721" t="s">
        <v>335</v>
      </c>
      <c r="O721">
        <v>100</v>
      </c>
      <c r="P721" t="s">
        <v>236</v>
      </c>
      <c r="Q721" t="s">
        <v>335</v>
      </c>
      <c r="S721" t="s">
        <v>323</v>
      </c>
      <c r="W721" t="s">
        <v>323</v>
      </c>
      <c r="X721" t="s">
        <v>324</v>
      </c>
      <c r="Y721" t="s">
        <v>325</v>
      </c>
      <c r="Z721" t="s">
        <v>325</v>
      </c>
      <c r="AA721" t="s">
        <v>325</v>
      </c>
      <c r="AB721" t="s">
        <v>27</v>
      </c>
      <c r="AE721">
        <v>0</v>
      </c>
      <c r="AF721">
        <v>0</v>
      </c>
    </row>
    <row r="722" spans="1:32" x14ac:dyDescent="0.2">
      <c r="A722" t="s">
        <v>1072</v>
      </c>
      <c r="B722" s="107">
        <v>45111</v>
      </c>
      <c r="D722" s="107">
        <v>45111</v>
      </c>
      <c r="E722">
        <v>-13313.44</v>
      </c>
      <c r="G722" t="s">
        <v>43</v>
      </c>
      <c r="H722">
        <v>1</v>
      </c>
      <c r="I722">
        <v>-13313.44</v>
      </c>
      <c r="K722">
        <v>0</v>
      </c>
      <c r="N722" t="s">
        <v>337</v>
      </c>
      <c r="O722">
        <v>100</v>
      </c>
      <c r="P722" t="s">
        <v>15</v>
      </c>
      <c r="Q722" t="s">
        <v>337</v>
      </c>
      <c r="S722" t="s">
        <v>323</v>
      </c>
      <c r="W722" t="s">
        <v>323</v>
      </c>
      <c r="X722" t="s">
        <v>324</v>
      </c>
      <c r="Y722" t="s">
        <v>325</v>
      </c>
      <c r="Z722" t="s">
        <v>325</v>
      </c>
      <c r="AA722" t="s">
        <v>325</v>
      </c>
      <c r="AB722" t="s">
        <v>27</v>
      </c>
      <c r="AE722">
        <v>0</v>
      </c>
      <c r="AF722">
        <v>0</v>
      </c>
    </row>
    <row r="723" spans="1:32" x14ac:dyDescent="0.2">
      <c r="A723" t="s">
        <v>1073</v>
      </c>
      <c r="B723" s="107">
        <v>45111</v>
      </c>
      <c r="D723" s="107">
        <v>45111</v>
      </c>
      <c r="E723">
        <v>-3000</v>
      </c>
      <c r="G723" t="s">
        <v>43</v>
      </c>
      <c r="H723">
        <v>1</v>
      </c>
      <c r="I723">
        <v>-3000</v>
      </c>
      <c r="K723">
        <v>0</v>
      </c>
      <c r="N723" t="s">
        <v>339</v>
      </c>
      <c r="O723">
        <v>100</v>
      </c>
      <c r="P723" t="s">
        <v>340</v>
      </c>
      <c r="Q723" t="s">
        <v>339</v>
      </c>
      <c r="S723" t="s">
        <v>323</v>
      </c>
      <c r="W723" t="s">
        <v>323</v>
      </c>
      <c r="X723" t="s">
        <v>324</v>
      </c>
      <c r="Y723" t="s">
        <v>325</v>
      </c>
      <c r="Z723" t="s">
        <v>325</v>
      </c>
      <c r="AA723" t="s">
        <v>325</v>
      </c>
      <c r="AB723" t="s">
        <v>27</v>
      </c>
      <c r="AE723">
        <v>0</v>
      </c>
      <c r="AF723">
        <v>0</v>
      </c>
    </row>
    <row r="724" spans="1:32" x14ac:dyDescent="0.2">
      <c r="A724" t="s">
        <v>1074</v>
      </c>
      <c r="B724" s="107">
        <v>45111</v>
      </c>
      <c r="D724" s="107">
        <v>45111</v>
      </c>
      <c r="E724">
        <v>-13313.44</v>
      </c>
      <c r="G724" t="s">
        <v>43</v>
      </c>
      <c r="H724">
        <v>1</v>
      </c>
      <c r="I724">
        <v>-13313.44</v>
      </c>
      <c r="K724">
        <v>0</v>
      </c>
      <c r="N724" t="s">
        <v>342</v>
      </c>
      <c r="O724">
        <v>100</v>
      </c>
      <c r="P724" t="s">
        <v>15</v>
      </c>
      <c r="Q724" t="s">
        <v>342</v>
      </c>
      <c r="S724" t="s">
        <v>323</v>
      </c>
      <c r="W724" t="s">
        <v>323</v>
      </c>
      <c r="X724" t="s">
        <v>324</v>
      </c>
      <c r="Y724" t="s">
        <v>325</v>
      </c>
      <c r="Z724" t="s">
        <v>325</v>
      </c>
      <c r="AA724" t="s">
        <v>325</v>
      </c>
      <c r="AB724" t="s">
        <v>27</v>
      </c>
      <c r="AE724">
        <v>0</v>
      </c>
      <c r="AF724">
        <v>0</v>
      </c>
    </row>
    <row r="725" spans="1:32" x14ac:dyDescent="0.2">
      <c r="A725" t="s">
        <v>1075</v>
      </c>
      <c r="B725" s="107">
        <v>45111</v>
      </c>
      <c r="D725" s="107">
        <v>45111</v>
      </c>
      <c r="E725">
        <v>-6000</v>
      </c>
      <c r="G725" t="s">
        <v>43</v>
      </c>
      <c r="H725">
        <v>1</v>
      </c>
      <c r="I725">
        <v>-6000</v>
      </c>
      <c r="K725">
        <v>0</v>
      </c>
      <c r="N725" t="s">
        <v>344</v>
      </c>
      <c r="O725">
        <v>100</v>
      </c>
      <c r="P725" t="s">
        <v>179</v>
      </c>
      <c r="Q725" t="s">
        <v>344</v>
      </c>
      <c r="S725" t="s">
        <v>323</v>
      </c>
      <c r="W725" t="s">
        <v>323</v>
      </c>
      <c r="X725" t="s">
        <v>324</v>
      </c>
      <c r="Y725" t="s">
        <v>325</v>
      </c>
      <c r="Z725" t="s">
        <v>325</v>
      </c>
      <c r="AA725" t="s">
        <v>325</v>
      </c>
      <c r="AB725" t="s">
        <v>27</v>
      </c>
      <c r="AE725">
        <v>0</v>
      </c>
      <c r="AF725">
        <v>0</v>
      </c>
    </row>
    <row r="726" spans="1:32" x14ac:dyDescent="0.2">
      <c r="A726" t="s">
        <v>1076</v>
      </c>
      <c r="B726" s="107">
        <v>45111</v>
      </c>
      <c r="D726" s="107">
        <v>45111</v>
      </c>
      <c r="E726">
        <v>-4500</v>
      </c>
      <c r="G726" t="s">
        <v>43</v>
      </c>
      <c r="H726">
        <v>1</v>
      </c>
      <c r="I726">
        <v>-4500</v>
      </c>
      <c r="K726">
        <v>0</v>
      </c>
      <c r="N726" t="s">
        <v>346</v>
      </c>
      <c r="O726">
        <v>100</v>
      </c>
      <c r="P726" t="s">
        <v>236</v>
      </c>
      <c r="Q726" t="s">
        <v>346</v>
      </c>
      <c r="S726" t="s">
        <v>323</v>
      </c>
      <c r="W726" t="s">
        <v>323</v>
      </c>
      <c r="X726" t="s">
        <v>324</v>
      </c>
      <c r="Y726" t="s">
        <v>325</v>
      </c>
      <c r="Z726" t="s">
        <v>325</v>
      </c>
      <c r="AA726" t="s">
        <v>325</v>
      </c>
      <c r="AB726" t="s">
        <v>27</v>
      </c>
      <c r="AE726">
        <v>0</v>
      </c>
      <c r="AF726">
        <v>0</v>
      </c>
    </row>
    <row r="727" spans="1:32" x14ac:dyDescent="0.2">
      <c r="A727" t="s">
        <v>1077</v>
      </c>
      <c r="B727" s="107">
        <v>45111</v>
      </c>
      <c r="D727" s="107">
        <v>45111</v>
      </c>
      <c r="E727">
        <v>-6000</v>
      </c>
      <c r="G727" t="s">
        <v>43</v>
      </c>
      <c r="H727">
        <v>1</v>
      </c>
      <c r="I727">
        <v>-6000</v>
      </c>
      <c r="K727">
        <v>0</v>
      </c>
      <c r="N727" t="s">
        <v>348</v>
      </c>
      <c r="O727">
        <v>100</v>
      </c>
      <c r="P727" t="s">
        <v>15</v>
      </c>
      <c r="Q727" t="s">
        <v>348</v>
      </c>
      <c r="S727" t="s">
        <v>323</v>
      </c>
      <c r="W727" t="s">
        <v>323</v>
      </c>
      <c r="X727" t="s">
        <v>324</v>
      </c>
      <c r="Y727" t="s">
        <v>325</v>
      </c>
      <c r="Z727" t="s">
        <v>325</v>
      </c>
      <c r="AA727" t="s">
        <v>325</v>
      </c>
      <c r="AB727" t="s">
        <v>27</v>
      </c>
      <c r="AE727">
        <v>0</v>
      </c>
      <c r="AF727">
        <v>0</v>
      </c>
    </row>
    <row r="728" spans="1:32" x14ac:dyDescent="0.2">
      <c r="A728" t="s">
        <v>1078</v>
      </c>
      <c r="B728" s="107">
        <v>45111</v>
      </c>
      <c r="D728" s="107">
        <v>45111</v>
      </c>
      <c r="E728">
        <v>-13313.44</v>
      </c>
      <c r="G728" t="s">
        <v>43</v>
      </c>
      <c r="H728">
        <v>1</v>
      </c>
      <c r="I728">
        <v>-13313.44</v>
      </c>
      <c r="K728">
        <v>0</v>
      </c>
      <c r="N728" t="s">
        <v>350</v>
      </c>
      <c r="O728">
        <v>100</v>
      </c>
      <c r="P728" t="s">
        <v>219</v>
      </c>
      <c r="Q728" t="s">
        <v>350</v>
      </c>
      <c r="S728" t="s">
        <v>323</v>
      </c>
      <c r="W728" t="s">
        <v>323</v>
      </c>
      <c r="X728" t="s">
        <v>324</v>
      </c>
      <c r="Y728" t="s">
        <v>325</v>
      </c>
      <c r="Z728" t="s">
        <v>325</v>
      </c>
      <c r="AA728" t="s">
        <v>325</v>
      </c>
      <c r="AB728" t="s">
        <v>27</v>
      </c>
      <c r="AE728">
        <v>0</v>
      </c>
      <c r="AF728">
        <v>0</v>
      </c>
    </row>
    <row r="729" spans="1:32" x14ac:dyDescent="0.2">
      <c r="A729" t="s">
        <v>1079</v>
      </c>
      <c r="B729" s="107">
        <v>45111</v>
      </c>
      <c r="D729" s="107">
        <v>45111</v>
      </c>
      <c r="E729">
        <v>-8500</v>
      </c>
      <c r="G729" t="s">
        <v>43</v>
      </c>
      <c r="H729">
        <v>1</v>
      </c>
      <c r="I729">
        <v>-8500</v>
      </c>
      <c r="K729">
        <v>0</v>
      </c>
      <c r="N729" t="s">
        <v>352</v>
      </c>
      <c r="O729">
        <v>100</v>
      </c>
      <c r="P729" t="s">
        <v>236</v>
      </c>
      <c r="Q729" t="s">
        <v>352</v>
      </c>
      <c r="S729" t="s">
        <v>323</v>
      </c>
      <c r="W729" t="s">
        <v>323</v>
      </c>
      <c r="X729" t="s">
        <v>324</v>
      </c>
      <c r="Y729" t="s">
        <v>325</v>
      </c>
      <c r="Z729" t="s">
        <v>325</v>
      </c>
      <c r="AA729" t="s">
        <v>325</v>
      </c>
      <c r="AB729" t="s">
        <v>27</v>
      </c>
      <c r="AE729">
        <v>0</v>
      </c>
      <c r="AF729">
        <v>0</v>
      </c>
    </row>
    <row r="730" spans="1:32" x14ac:dyDescent="0.2">
      <c r="A730" t="s">
        <v>1080</v>
      </c>
      <c r="B730" s="107">
        <v>45111</v>
      </c>
      <c r="D730" s="107">
        <v>45111</v>
      </c>
      <c r="E730">
        <v>-10000</v>
      </c>
      <c r="G730" t="s">
        <v>43</v>
      </c>
      <c r="H730">
        <v>1</v>
      </c>
      <c r="I730">
        <v>-10000</v>
      </c>
      <c r="K730">
        <v>0</v>
      </c>
      <c r="N730" t="s">
        <v>354</v>
      </c>
      <c r="O730">
        <v>100</v>
      </c>
      <c r="P730" t="s">
        <v>214</v>
      </c>
      <c r="Q730" t="s">
        <v>354</v>
      </c>
      <c r="S730" t="s">
        <v>323</v>
      </c>
      <c r="W730" t="s">
        <v>323</v>
      </c>
      <c r="X730" t="s">
        <v>324</v>
      </c>
      <c r="Y730" t="s">
        <v>325</v>
      </c>
      <c r="Z730" t="s">
        <v>325</v>
      </c>
      <c r="AA730" t="s">
        <v>325</v>
      </c>
      <c r="AB730" t="s">
        <v>27</v>
      </c>
      <c r="AE730">
        <v>0</v>
      </c>
      <c r="AF730">
        <v>0</v>
      </c>
    </row>
    <row r="731" spans="1:32" x14ac:dyDescent="0.2">
      <c r="A731" t="s">
        <v>1081</v>
      </c>
      <c r="B731" s="107">
        <v>45111</v>
      </c>
      <c r="D731" s="107">
        <v>45111</v>
      </c>
      <c r="E731">
        <v>-5500</v>
      </c>
      <c r="G731" t="s">
        <v>43</v>
      </c>
      <c r="H731">
        <v>1</v>
      </c>
      <c r="I731">
        <v>-5500</v>
      </c>
      <c r="K731">
        <v>0</v>
      </c>
      <c r="N731" t="s">
        <v>356</v>
      </c>
      <c r="O731">
        <v>100</v>
      </c>
      <c r="P731" t="s">
        <v>236</v>
      </c>
      <c r="Q731" t="s">
        <v>356</v>
      </c>
      <c r="S731" t="s">
        <v>323</v>
      </c>
      <c r="W731" t="s">
        <v>323</v>
      </c>
      <c r="X731" t="s">
        <v>324</v>
      </c>
      <c r="Y731" t="s">
        <v>325</v>
      </c>
      <c r="Z731" t="s">
        <v>325</v>
      </c>
      <c r="AA731" t="s">
        <v>325</v>
      </c>
      <c r="AB731" t="s">
        <v>27</v>
      </c>
      <c r="AE731">
        <v>0</v>
      </c>
      <c r="AF731">
        <v>0</v>
      </c>
    </row>
    <row r="732" spans="1:32" x14ac:dyDescent="0.2">
      <c r="A732" t="s">
        <v>1082</v>
      </c>
      <c r="B732" s="107">
        <v>45111</v>
      </c>
      <c r="D732" s="107">
        <v>45111</v>
      </c>
      <c r="E732">
        <v>-3500</v>
      </c>
      <c r="G732" t="s">
        <v>43</v>
      </c>
      <c r="H732">
        <v>1</v>
      </c>
      <c r="I732">
        <v>-3500</v>
      </c>
      <c r="K732">
        <v>0</v>
      </c>
      <c r="N732" t="s">
        <v>358</v>
      </c>
      <c r="O732">
        <v>100</v>
      </c>
      <c r="P732" t="s">
        <v>23</v>
      </c>
      <c r="Q732" t="s">
        <v>358</v>
      </c>
      <c r="S732" t="s">
        <v>323</v>
      </c>
      <c r="W732" t="s">
        <v>323</v>
      </c>
      <c r="X732" t="s">
        <v>324</v>
      </c>
      <c r="Y732" t="s">
        <v>325</v>
      </c>
      <c r="Z732" t="s">
        <v>325</v>
      </c>
      <c r="AA732" t="s">
        <v>325</v>
      </c>
      <c r="AB732" t="s">
        <v>27</v>
      </c>
      <c r="AE732">
        <v>0</v>
      </c>
      <c r="AF732">
        <v>0</v>
      </c>
    </row>
    <row r="733" spans="1:32" x14ac:dyDescent="0.2">
      <c r="A733" t="s">
        <v>1083</v>
      </c>
      <c r="B733" s="107">
        <v>45111</v>
      </c>
      <c r="D733" s="107">
        <v>45111</v>
      </c>
      <c r="E733">
        <v>-10000</v>
      </c>
      <c r="G733" t="s">
        <v>43</v>
      </c>
      <c r="H733">
        <v>1</v>
      </c>
      <c r="I733">
        <v>-10000</v>
      </c>
      <c r="K733">
        <v>0</v>
      </c>
      <c r="N733" t="s">
        <v>360</v>
      </c>
      <c r="O733">
        <v>100</v>
      </c>
      <c r="P733" t="s">
        <v>15</v>
      </c>
      <c r="Q733" t="s">
        <v>360</v>
      </c>
      <c r="S733" t="s">
        <v>323</v>
      </c>
      <c r="W733" t="s">
        <v>323</v>
      </c>
      <c r="X733" t="s">
        <v>324</v>
      </c>
      <c r="Y733" t="s">
        <v>325</v>
      </c>
      <c r="Z733" t="s">
        <v>325</v>
      </c>
      <c r="AA733" t="s">
        <v>325</v>
      </c>
      <c r="AB733" t="s">
        <v>27</v>
      </c>
      <c r="AE733">
        <v>0</v>
      </c>
      <c r="AF733">
        <v>0</v>
      </c>
    </row>
    <row r="734" spans="1:32" x14ac:dyDescent="0.2">
      <c r="A734" t="s">
        <v>1084</v>
      </c>
      <c r="B734" s="107">
        <v>45111</v>
      </c>
      <c r="D734" s="107">
        <v>45111</v>
      </c>
      <c r="E734">
        <v>-16000</v>
      </c>
      <c r="G734" t="s">
        <v>43</v>
      </c>
      <c r="H734">
        <v>1</v>
      </c>
      <c r="I734">
        <v>-16000</v>
      </c>
      <c r="K734">
        <v>0</v>
      </c>
      <c r="N734" t="s">
        <v>362</v>
      </c>
      <c r="O734">
        <v>100</v>
      </c>
      <c r="P734" t="s">
        <v>236</v>
      </c>
      <c r="Q734" t="s">
        <v>362</v>
      </c>
      <c r="S734" t="s">
        <v>323</v>
      </c>
      <c r="W734" t="s">
        <v>323</v>
      </c>
      <c r="X734" t="s">
        <v>324</v>
      </c>
      <c r="Y734" t="s">
        <v>325</v>
      </c>
      <c r="Z734" t="s">
        <v>325</v>
      </c>
      <c r="AA734" t="s">
        <v>325</v>
      </c>
      <c r="AB734" t="s">
        <v>27</v>
      </c>
      <c r="AE734">
        <v>0</v>
      </c>
      <c r="AF734">
        <v>0</v>
      </c>
    </row>
    <row r="735" spans="1:32" x14ac:dyDescent="0.2">
      <c r="A735" t="s">
        <v>1085</v>
      </c>
      <c r="B735" s="107">
        <v>45111</v>
      </c>
      <c r="D735" s="107">
        <v>45111</v>
      </c>
      <c r="E735">
        <v>-13000</v>
      </c>
      <c r="G735" t="s">
        <v>43</v>
      </c>
      <c r="H735">
        <v>1</v>
      </c>
      <c r="I735">
        <v>-13000</v>
      </c>
      <c r="K735">
        <v>0</v>
      </c>
      <c r="N735" t="s">
        <v>364</v>
      </c>
      <c r="O735">
        <v>100</v>
      </c>
      <c r="P735" t="s">
        <v>23</v>
      </c>
      <c r="Q735" t="s">
        <v>364</v>
      </c>
      <c r="S735" t="s">
        <v>323</v>
      </c>
      <c r="W735" t="s">
        <v>323</v>
      </c>
      <c r="X735" t="s">
        <v>324</v>
      </c>
      <c r="Y735" t="s">
        <v>325</v>
      </c>
      <c r="Z735" t="s">
        <v>325</v>
      </c>
      <c r="AA735" t="s">
        <v>325</v>
      </c>
      <c r="AB735" t="s">
        <v>27</v>
      </c>
      <c r="AE735">
        <v>0</v>
      </c>
      <c r="AF735">
        <v>0</v>
      </c>
    </row>
    <row r="736" spans="1:32" x14ac:dyDescent="0.2">
      <c r="A736" t="s">
        <v>1086</v>
      </c>
      <c r="B736" s="107">
        <v>45111</v>
      </c>
      <c r="D736" s="107">
        <v>45111</v>
      </c>
      <c r="E736">
        <v>-4500</v>
      </c>
      <c r="G736" t="s">
        <v>43</v>
      </c>
      <c r="H736">
        <v>1</v>
      </c>
      <c r="I736">
        <v>-4500</v>
      </c>
      <c r="K736">
        <v>0</v>
      </c>
      <c r="N736" t="s">
        <v>366</v>
      </c>
      <c r="O736">
        <v>100</v>
      </c>
      <c r="P736" t="s">
        <v>236</v>
      </c>
      <c r="Q736" t="s">
        <v>366</v>
      </c>
      <c r="S736" t="s">
        <v>323</v>
      </c>
      <c r="W736" t="s">
        <v>323</v>
      </c>
      <c r="X736" t="s">
        <v>324</v>
      </c>
      <c r="Y736" t="s">
        <v>325</v>
      </c>
      <c r="Z736" t="s">
        <v>325</v>
      </c>
      <c r="AA736" t="s">
        <v>325</v>
      </c>
      <c r="AB736" t="s">
        <v>27</v>
      </c>
      <c r="AE736">
        <v>0</v>
      </c>
      <c r="AF736">
        <v>0</v>
      </c>
    </row>
    <row r="737" spans="1:32" x14ac:dyDescent="0.2">
      <c r="A737" t="s">
        <v>1087</v>
      </c>
      <c r="B737" s="107">
        <v>45111</v>
      </c>
      <c r="D737" s="107">
        <v>45111</v>
      </c>
      <c r="E737">
        <v>-4000</v>
      </c>
      <c r="G737" t="s">
        <v>43</v>
      </c>
      <c r="H737">
        <v>1</v>
      </c>
      <c r="I737">
        <v>-4000</v>
      </c>
      <c r="K737">
        <v>0</v>
      </c>
      <c r="N737" t="s">
        <v>368</v>
      </c>
      <c r="O737">
        <v>100</v>
      </c>
      <c r="P737" t="s">
        <v>23</v>
      </c>
      <c r="Q737" t="s">
        <v>368</v>
      </c>
      <c r="S737" t="s">
        <v>323</v>
      </c>
      <c r="W737" t="s">
        <v>323</v>
      </c>
      <c r="X737" t="s">
        <v>324</v>
      </c>
      <c r="Y737" t="s">
        <v>325</v>
      </c>
      <c r="Z737" t="s">
        <v>325</v>
      </c>
      <c r="AA737" t="s">
        <v>325</v>
      </c>
      <c r="AB737" t="s">
        <v>27</v>
      </c>
      <c r="AE737">
        <v>0</v>
      </c>
      <c r="AF737">
        <v>0</v>
      </c>
    </row>
    <row r="738" spans="1:32" x14ac:dyDescent="0.2">
      <c r="A738" t="s">
        <v>1088</v>
      </c>
      <c r="B738" s="107">
        <v>45111</v>
      </c>
      <c r="D738" s="107">
        <v>45111</v>
      </c>
      <c r="E738">
        <v>-3500</v>
      </c>
      <c r="G738" t="s">
        <v>43</v>
      </c>
      <c r="H738">
        <v>1</v>
      </c>
      <c r="I738">
        <v>-3500</v>
      </c>
      <c r="K738">
        <v>0</v>
      </c>
      <c r="N738" t="s">
        <v>370</v>
      </c>
      <c r="O738">
        <v>100</v>
      </c>
      <c r="P738" t="s">
        <v>15</v>
      </c>
      <c r="Q738" t="s">
        <v>370</v>
      </c>
      <c r="S738" t="s">
        <v>323</v>
      </c>
      <c r="W738" t="s">
        <v>323</v>
      </c>
      <c r="X738" t="s">
        <v>324</v>
      </c>
      <c r="Y738" t="s">
        <v>325</v>
      </c>
      <c r="Z738" t="s">
        <v>325</v>
      </c>
      <c r="AA738" t="s">
        <v>325</v>
      </c>
      <c r="AB738" t="s">
        <v>27</v>
      </c>
      <c r="AE738">
        <v>0</v>
      </c>
      <c r="AF738">
        <v>0</v>
      </c>
    </row>
    <row r="739" spans="1:32" x14ac:dyDescent="0.2">
      <c r="A739" t="s">
        <v>1089</v>
      </c>
      <c r="B739" s="107">
        <v>45111</v>
      </c>
      <c r="D739" s="107">
        <v>45111</v>
      </c>
      <c r="E739">
        <v>-1600</v>
      </c>
      <c r="G739" t="s">
        <v>43</v>
      </c>
      <c r="H739">
        <v>1</v>
      </c>
      <c r="I739">
        <v>-1600</v>
      </c>
      <c r="K739">
        <v>0</v>
      </c>
      <c r="N739" t="s">
        <v>372</v>
      </c>
      <c r="O739">
        <v>100</v>
      </c>
      <c r="P739" t="s">
        <v>236</v>
      </c>
      <c r="Q739" t="s">
        <v>372</v>
      </c>
      <c r="S739" t="s">
        <v>323</v>
      </c>
      <c r="W739" t="s">
        <v>323</v>
      </c>
      <c r="X739" t="s">
        <v>324</v>
      </c>
      <c r="Y739" t="s">
        <v>325</v>
      </c>
      <c r="Z739" t="s">
        <v>325</v>
      </c>
      <c r="AA739" t="s">
        <v>325</v>
      </c>
      <c r="AB739" t="s">
        <v>27</v>
      </c>
      <c r="AE739">
        <v>0</v>
      </c>
      <c r="AF739">
        <v>0</v>
      </c>
    </row>
    <row r="740" spans="1:32" x14ac:dyDescent="0.2">
      <c r="A740" t="s">
        <v>1090</v>
      </c>
      <c r="B740" s="107">
        <v>45111</v>
      </c>
      <c r="D740" s="107">
        <v>45111</v>
      </c>
      <c r="E740">
        <v>-21276.6</v>
      </c>
      <c r="G740" t="s">
        <v>43</v>
      </c>
      <c r="H740">
        <v>1</v>
      </c>
      <c r="I740">
        <v>-21276.6</v>
      </c>
      <c r="K740">
        <v>0</v>
      </c>
      <c r="N740" t="s">
        <v>374</v>
      </c>
      <c r="O740">
        <v>100</v>
      </c>
      <c r="P740" t="s">
        <v>179</v>
      </c>
      <c r="Q740" t="s">
        <v>374</v>
      </c>
      <c r="S740" t="s">
        <v>323</v>
      </c>
      <c r="W740" t="s">
        <v>323</v>
      </c>
      <c r="X740" t="s">
        <v>324</v>
      </c>
      <c r="Y740" t="s">
        <v>325</v>
      </c>
      <c r="Z740" t="s">
        <v>325</v>
      </c>
      <c r="AA740" t="s">
        <v>325</v>
      </c>
      <c r="AB740" t="s">
        <v>27</v>
      </c>
      <c r="AE740">
        <v>0</v>
      </c>
      <c r="AF740">
        <v>0</v>
      </c>
    </row>
    <row r="741" spans="1:32" x14ac:dyDescent="0.2">
      <c r="A741" t="s">
        <v>1091</v>
      </c>
      <c r="B741" s="107">
        <v>45111</v>
      </c>
      <c r="D741" s="107">
        <v>45111</v>
      </c>
      <c r="E741">
        <v>-8500</v>
      </c>
      <c r="G741" t="s">
        <v>43</v>
      </c>
      <c r="H741">
        <v>1</v>
      </c>
      <c r="I741">
        <v>-8500</v>
      </c>
      <c r="K741">
        <v>0</v>
      </c>
      <c r="N741" t="s">
        <v>376</v>
      </c>
      <c r="O741">
        <v>100</v>
      </c>
      <c r="P741" t="s">
        <v>236</v>
      </c>
      <c r="Q741" t="s">
        <v>376</v>
      </c>
      <c r="S741" t="s">
        <v>323</v>
      </c>
      <c r="W741" t="s">
        <v>323</v>
      </c>
      <c r="X741" t="s">
        <v>324</v>
      </c>
      <c r="Y741" t="s">
        <v>325</v>
      </c>
      <c r="Z741" t="s">
        <v>325</v>
      </c>
      <c r="AA741" t="s">
        <v>325</v>
      </c>
      <c r="AB741" t="s">
        <v>27</v>
      </c>
      <c r="AE741">
        <v>0</v>
      </c>
      <c r="AF741">
        <v>0</v>
      </c>
    </row>
    <row r="742" spans="1:32" x14ac:dyDescent="0.2">
      <c r="A742" t="s">
        <v>1092</v>
      </c>
      <c r="B742" s="107">
        <v>45111</v>
      </c>
      <c r="D742" s="107">
        <v>45111</v>
      </c>
      <c r="E742">
        <v>-5500</v>
      </c>
      <c r="G742" t="s">
        <v>43</v>
      </c>
      <c r="H742">
        <v>1</v>
      </c>
      <c r="I742">
        <v>-5500</v>
      </c>
      <c r="K742">
        <v>0</v>
      </c>
      <c r="N742" t="s">
        <v>378</v>
      </c>
      <c r="O742">
        <v>100</v>
      </c>
      <c r="P742" t="s">
        <v>236</v>
      </c>
      <c r="Q742" t="s">
        <v>378</v>
      </c>
      <c r="S742" t="s">
        <v>323</v>
      </c>
      <c r="W742" t="s">
        <v>323</v>
      </c>
      <c r="X742" t="s">
        <v>324</v>
      </c>
      <c r="Y742" t="s">
        <v>325</v>
      </c>
      <c r="Z742" t="s">
        <v>325</v>
      </c>
      <c r="AA742" t="s">
        <v>325</v>
      </c>
      <c r="AB742" t="s">
        <v>27</v>
      </c>
      <c r="AE742">
        <v>0</v>
      </c>
      <c r="AF742">
        <v>0</v>
      </c>
    </row>
    <row r="743" spans="1:32" x14ac:dyDescent="0.2">
      <c r="A743" t="s">
        <v>1093</v>
      </c>
      <c r="B743" s="107">
        <v>45111</v>
      </c>
      <c r="D743" s="107">
        <v>45111</v>
      </c>
      <c r="E743">
        <v>-1600</v>
      </c>
      <c r="G743" t="s">
        <v>43</v>
      </c>
      <c r="H743">
        <v>1</v>
      </c>
      <c r="I743">
        <v>-1600</v>
      </c>
      <c r="K743">
        <v>0</v>
      </c>
      <c r="N743" t="s">
        <v>199</v>
      </c>
      <c r="O743">
        <v>100</v>
      </c>
      <c r="P743" t="s">
        <v>179</v>
      </c>
      <c r="Q743" t="s">
        <v>199</v>
      </c>
      <c r="S743" t="s">
        <v>380</v>
      </c>
      <c r="W743" t="s">
        <v>323</v>
      </c>
      <c r="X743" t="s">
        <v>324</v>
      </c>
      <c r="Y743" t="s">
        <v>325</v>
      </c>
      <c r="Z743" t="s">
        <v>325</v>
      </c>
      <c r="AA743" t="s">
        <v>325</v>
      </c>
      <c r="AB743" t="s">
        <v>27</v>
      </c>
      <c r="AE743">
        <v>0</v>
      </c>
      <c r="AF743">
        <v>0</v>
      </c>
    </row>
    <row r="744" spans="1:32" x14ac:dyDescent="0.2">
      <c r="A744" t="s">
        <v>1094</v>
      </c>
      <c r="B744" s="107">
        <v>45111</v>
      </c>
      <c r="D744" s="107">
        <v>45111</v>
      </c>
      <c r="E744">
        <v>-6000</v>
      </c>
      <c r="G744" t="s">
        <v>43</v>
      </c>
      <c r="H744">
        <v>1</v>
      </c>
      <c r="I744">
        <v>-6000</v>
      </c>
      <c r="K744">
        <v>0</v>
      </c>
      <c r="N744" t="s">
        <v>199</v>
      </c>
      <c r="O744">
        <v>100</v>
      </c>
      <c r="P744" t="s">
        <v>160</v>
      </c>
      <c r="Q744" t="s">
        <v>199</v>
      </c>
      <c r="S744" t="s">
        <v>323</v>
      </c>
      <c r="W744" t="s">
        <v>323</v>
      </c>
      <c r="X744" t="s">
        <v>324</v>
      </c>
      <c r="Y744" t="s">
        <v>325</v>
      </c>
      <c r="Z744" t="s">
        <v>325</v>
      </c>
      <c r="AA744" t="s">
        <v>325</v>
      </c>
      <c r="AB744" t="s">
        <v>27</v>
      </c>
      <c r="AE744">
        <v>0</v>
      </c>
      <c r="AF744">
        <v>0</v>
      </c>
    </row>
    <row r="745" spans="1:32" x14ac:dyDescent="0.2">
      <c r="A745" t="s">
        <v>1095</v>
      </c>
      <c r="B745" s="107">
        <v>45111</v>
      </c>
      <c r="D745" s="107">
        <v>45111</v>
      </c>
      <c r="E745">
        <v>-7507.49</v>
      </c>
      <c r="G745" t="s">
        <v>43</v>
      </c>
      <c r="H745">
        <v>1</v>
      </c>
      <c r="I745">
        <v>-7507.49</v>
      </c>
      <c r="K745">
        <v>0</v>
      </c>
      <c r="N745" t="s">
        <v>350</v>
      </c>
      <c r="O745">
        <v>100</v>
      </c>
      <c r="P745" t="s">
        <v>219</v>
      </c>
      <c r="Q745" t="s">
        <v>350</v>
      </c>
      <c r="S745" t="s">
        <v>383</v>
      </c>
      <c r="W745" t="s">
        <v>384</v>
      </c>
      <c r="X745" t="s">
        <v>324</v>
      </c>
      <c r="Y745" t="s">
        <v>325</v>
      </c>
      <c r="Z745" t="s">
        <v>325</v>
      </c>
      <c r="AA745" t="s">
        <v>325</v>
      </c>
      <c r="AB745" t="s">
        <v>27</v>
      </c>
      <c r="AE745">
        <v>0</v>
      </c>
      <c r="AF745">
        <v>0</v>
      </c>
    </row>
    <row r="746" spans="1:32" x14ac:dyDescent="0.2">
      <c r="A746" t="s">
        <v>1096</v>
      </c>
      <c r="B746" s="107">
        <v>45111</v>
      </c>
      <c r="D746" s="107">
        <v>45111</v>
      </c>
      <c r="E746">
        <v>-7507.49</v>
      </c>
      <c r="G746" t="s">
        <v>43</v>
      </c>
      <c r="H746">
        <v>1</v>
      </c>
      <c r="I746">
        <v>-7507.49</v>
      </c>
      <c r="K746">
        <v>0</v>
      </c>
      <c r="N746" t="s">
        <v>337</v>
      </c>
      <c r="O746">
        <v>100</v>
      </c>
      <c r="P746" t="s">
        <v>15</v>
      </c>
      <c r="Q746" t="s">
        <v>337</v>
      </c>
      <c r="S746" t="s">
        <v>386</v>
      </c>
      <c r="W746" t="s">
        <v>384</v>
      </c>
      <c r="X746" t="s">
        <v>324</v>
      </c>
      <c r="Y746" t="s">
        <v>325</v>
      </c>
      <c r="Z746" t="s">
        <v>325</v>
      </c>
      <c r="AA746" t="s">
        <v>325</v>
      </c>
      <c r="AB746" t="s">
        <v>27</v>
      </c>
      <c r="AE746">
        <v>0</v>
      </c>
      <c r="AF746">
        <v>0</v>
      </c>
    </row>
    <row r="747" spans="1:32" x14ac:dyDescent="0.2">
      <c r="A747" t="s">
        <v>1097</v>
      </c>
      <c r="B747" s="107">
        <v>45111</v>
      </c>
      <c r="D747" s="107">
        <v>45111</v>
      </c>
      <c r="E747">
        <v>-7507.49</v>
      </c>
      <c r="G747" t="s">
        <v>43</v>
      </c>
      <c r="H747">
        <v>1</v>
      </c>
      <c r="I747">
        <v>-7507.49</v>
      </c>
      <c r="K747">
        <v>0</v>
      </c>
      <c r="N747" t="s">
        <v>342</v>
      </c>
      <c r="O747">
        <v>100</v>
      </c>
      <c r="P747" t="s">
        <v>236</v>
      </c>
      <c r="Q747" t="s">
        <v>342</v>
      </c>
      <c r="S747" t="s">
        <v>384</v>
      </c>
      <c r="W747" t="s">
        <v>384</v>
      </c>
      <c r="X747" t="s">
        <v>324</v>
      </c>
      <c r="Y747" t="s">
        <v>325</v>
      </c>
      <c r="Z747" t="s">
        <v>325</v>
      </c>
      <c r="AA747" t="s">
        <v>325</v>
      </c>
      <c r="AB747" t="s">
        <v>27</v>
      </c>
      <c r="AE747">
        <v>0</v>
      </c>
      <c r="AF747">
        <v>0</v>
      </c>
    </row>
    <row r="748" spans="1:32" x14ac:dyDescent="0.2">
      <c r="A748" t="s">
        <v>1098</v>
      </c>
      <c r="B748" s="107">
        <v>45111</v>
      </c>
      <c r="D748" s="107">
        <v>45111</v>
      </c>
      <c r="E748">
        <v>-5000</v>
      </c>
      <c r="G748" t="s">
        <v>43</v>
      </c>
      <c r="H748">
        <v>1</v>
      </c>
      <c r="I748">
        <v>-5000</v>
      </c>
      <c r="K748">
        <v>0</v>
      </c>
      <c r="N748" t="s">
        <v>389</v>
      </c>
      <c r="O748">
        <v>100</v>
      </c>
      <c r="P748" t="s">
        <v>160</v>
      </c>
      <c r="Q748" t="s">
        <v>389</v>
      </c>
      <c r="S748" t="s">
        <v>390</v>
      </c>
      <c r="W748" t="s">
        <v>390</v>
      </c>
      <c r="X748" t="s">
        <v>391</v>
      </c>
      <c r="Y748" t="s">
        <v>23</v>
      </c>
      <c r="Z748" t="s">
        <v>164</v>
      </c>
      <c r="AA748" t="s">
        <v>164</v>
      </c>
      <c r="AB748" t="s">
        <v>23</v>
      </c>
      <c r="AE748">
        <v>0</v>
      </c>
      <c r="AF748">
        <v>0</v>
      </c>
    </row>
    <row r="749" spans="1:32" x14ac:dyDescent="0.2">
      <c r="A749" t="s">
        <v>1099</v>
      </c>
      <c r="B749" s="107">
        <v>45110</v>
      </c>
      <c r="D749" s="107">
        <v>45110</v>
      </c>
      <c r="E749">
        <v>-2130</v>
      </c>
      <c r="G749" t="s">
        <v>43</v>
      </c>
      <c r="H749">
        <v>1</v>
      </c>
      <c r="I749">
        <v>-2130</v>
      </c>
      <c r="K749">
        <v>0</v>
      </c>
      <c r="N749" t="s">
        <v>159</v>
      </c>
      <c r="O749">
        <v>100</v>
      </c>
      <c r="P749" t="s">
        <v>160</v>
      </c>
      <c r="Q749" t="s">
        <v>159</v>
      </c>
      <c r="S749" t="s">
        <v>161</v>
      </c>
      <c r="W749" t="s">
        <v>162</v>
      </c>
      <c r="X749" t="s">
        <v>16</v>
      </c>
      <c r="Y749" t="s">
        <v>163</v>
      </c>
      <c r="Z749" t="s">
        <v>164</v>
      </c>
      <c r="AA749" t="s">
        <v>164</v>
      </c>
      <c r="AB749" t="s">
        <v>16</v>
      </c>
      <c r="AE749">
        <v>0</v>
      </c>
      <c r="AF749">
        <v>0</v>
      </c>
    </row>
    <row r="750" spans="1:32" x14ac:dyDescent="0.2">
      <c r="A750" t="s">
        <v>1100</v>
      </c>
      <c r="B750" s="107">
        <v>45110</v>
      </c>
      <c r="D750" s="107">
        <v>45110</v>
      </c>
      <c r="E750">
        <v>-5000</v>
      </c>
      <c r="G750" t="s">
        <v>43</v>
      </c>
      <c r="H750">
        <v>1</v>
      </c>
      <c r="I750">
        <v>-5000</v>
      </c>
      <c r="K750">
        <v>0</v>
      </c>
      <c r="N750" t="s">
        <v>166</v>
      </c>
      <c r="O750">
        <v>100</v>
      </c>
      <c r="P750" t="s">
        <v>160</v>
      </c>
      <c r="Q750" t="s">
        <v>166</v>
      </c>
      <c r="S750" t="s">
        <v>167</v>
      </c>
      <c r="W750" t="s">
        <v>168</v>
      </c>
      <c r="X750" t="s">
        <v>169</v>
      </c>
      <c r="Y750" t="s">
        <v>170</v>
      </c>
      <c r="Z750" t="s">
        <v>164</v>
      </c>
      <c r="AA750" t="s">
        <v>164</v>
      </c>
      <c r="AB750" t="s">
        <v>22</v>
      </c>
      <c r="AE750">
        <v>0</v>
      </c>
      <c r="AF750">
        <v>0</v>
      </c>
    </row>
    <row r="751" spans="1:32" x14ac:dyDescent="0.2">
      <c r="A751" t="s">
        <v>1101</v>
      </c>
      <c r="B751" s="107">
        <v>45109</v>
      </c>
      <c r="D751" s="107">
        <v>45109</v>
      </c>
      <c r="E751">
        <v>-5500</v>
      </c>
      <c r="G751" t="s">
        <v>43</v>
      </c>
      <c r="H751">
        <v>1</v>
      </c>
      <c r="I751">
        <v>-5500</v>
      </c>
      <c r="K751">
        <v>0</v>
      </c>
      <c r="N751" t="s">
        <v>172</v>
      </c>
      <c r="O751">
        <v>100</v>
      </c>
      <c r="P751" t="s">
        <v>160</v>
      </c>
      <c r="Q751" t="s">
        <v>172</v>
      </c>
      <c r="S751" t="s">
        <v>173</v>
      </c>
      <c r="V751" t="s">
        <v>174</v>
      </c>
      <c r="W751" t="s">
        <v>173</v>
      </c>
      <c r="X751" t="s">
        <v>115</v>
      </c>
      <c r="Y751" t="s">
        <v>175</v>
      </c>
      <c r="Z751" t="s">
        <v>176</v>
      </c>
      <c r="AA751" t="s">
        <v>176</v>
      </c>
      <c r="AB751" t="s">
        <v>25</v>
      </c>
      <c r="AE751">
        <v>0</v>
      </c>
      <c r="AF751">
        <v>0</v>
      </c>
    </row>
    <row r="752" spans="1:32" x14ac:dyDescent="0.2">
      <c r="A752" t="s">
        <v>1102</v>
      </c>
      <c r="B752" s="107">
        <v>45108</v>
      </c>
      <c r="D752" s="107">
        <v>45108</v>
      </c>
      <c r="E752">
        <v>-120</v>
      </c>
      <c r="G752" t="s">
        <v>43</v>
      </c>
      <c r="H752">
        <v>1</v>
      </c>
      <c r="I752">
        <v>-120</v>
      </c>
      <c r="K752">
        <v>0</v>
      </c>
      <c r="N752" t="s">
        <v>178</v>
      </c>
      <c r="O752">
        <v>100</v>
      </c>
      <c r="P752" t="s">
        <v>179</v>
      </c>
      <c r="Q752" t="s">
        <v>178</v>
      </c>
      <c r="S752" t="s">
        <v>1103</v>
      </c>
      <c r="W752" t="s">
        <v>181</v>
      </c>
      <c r="X752" t="s">
        <v>30</v>
      </c>
      <c r="Y752" t="s">
        <v>182</v>
      </c>
      <c r="Z752" t="s">
        <v>182</v>
      </c>
      <c r="AA752" t="s">
        <v>182</v>
      </c>
      <c r="AB752" t="s">
        <v>30</v>
      </c>
      <c r="AE752">
        <v>0</v>
      </c>
      <c r="AF752">
        <v>0</v>
      </c>
    </row>
    <row r="753" spans="1:32" x14ac:dyDescent="0.2">
      <c r="A753" t="s">
        <v>1104</v>
      </c>
      <c r="B753" s="107">
        <v>45108</v>
      </c>
      <c r="D753" s="107">
        <v>45108</v>
      </c>
      <c r="E753">
        <v>-1700</v>
      </c>
      <c r="G753" t="s">
        <v>43</v>
      </c>
      <c r="H753">
        <v>1</v>
      </c>
      <c r="I753">
        <v>-1700</v>
      </c>
      <c r="K753">
        <v>0</v>
      </c>
      <c r="N753" t="s">
        <v>184</v>
      </c>
      <c r="O753">
        <v>100</v>
      </c>
      <c r="P753" t="s">
        <v>160</v>
      </c>
      <c r="Q753" t="s">
        <v>184</v>
      </c>
      <c r="S753" t="s">
        <v>185</v>
      </c>
      <c r="W753" t="s">
        <v>186</v>
      </c>
      <c r="X753" t="s">
        <v>30</v>
      </c>
      <c r="Y753" t="s">
        <v>182</v>
      </c>
      <c r="Z753" t="s">
        <v>182</v>
      </c>
      <c r="AA753" t="s">
        <v>182</v>
      </c>
      <c r="AB753" t="s">
        <v>30</v>
      </c>
      <c r="AE753">
        <v>0</v>
      </c>
      <c r="AF753">
        <v>0</v>
      </c>
    </row>
    <row r="754" spans="1:32" x14ac:dyDescent="0.2">
      <c r="A754" t="s">
        <v>1105</v>
      </c>
      <c r="B754" s="107">
        <v>45107</v>
      </c>
      <c r="D754" s="107">
        <v>45107</v>
      </c>
      <c r="E754">
        <v>-400</v>
      </c>
      <c r="G754" t="s">
        <v>43</v>
      </c>
      <c r="H754">
        <v>1</v>
      </c>
      <c r="I754">
        <v>-400</v>
      </c>
      <c r="K754">
        <v>0</v>
      </c>
      <c r="N754" t="s">
        <v>188</v>
      </c>
      <c r="O754">
        <v>100</v>
      </c>
      <c r="P754" t="s">
        <v>160</v>
      </c>
      <c r="Q754" t="s">
        <v>188</v>
      </c>
      <c r="S754" t="s">
        <v>189</v>
      </c>
      <c r="W754" t="s">
        <v>190</v>
      </c>
      <c r="X754" t="s">
        <v>191</v>
      </c>
      <c r="Y754" t="s">
        <v>192</v>
      </c>
      <c r="Z754" t="s">
        <v>193</v>
      </c>
      <c r="AA754" t="s">
        <v>193</v>
      </c>
      <c r="AB754" t="s">
        <v>19</v>
      </c>
      <c r="AE754">
        <v>0</v>
      </c>
      <c r="AF754">
        <v>0</v>
      </c>
    </row>
    <row r="755" spans="1:32" x14ac:dyDescent="0.2">
      <c r="A755" t="s">
        <v>1106</v>
      </c>
      <c r="B755" s="107">
        <v>45107</v>
      </c>
      <c r="D755" s="107">
        <v>45107</v>
      </c>
      <c r="E755">
        <v>-3000</v>
      </c>
      <c r="G755" t="s">
        <v>43</v>
      </c>
      <c r="H755">
        <v>1</v>
      </c>
      <c r="I755">
        <v>-3000</v>
      </c>
      <c r="K755">
        <v>0</v>
      </c>
      <c r="N755" t="s">
        <v>199</v>
      </c>
      <c r="O755">
        <v>100</v>
      </c>
      <c r="P755" t="s">
        <v>160</v>
      </c>
      <c r="Q755" t="s">
        <v>199</v>
      </c>
      <c r="S755" t="s">
        <v>200</v>
      </c>
      <c r="W755" t="s">
        <v>201</v>
      </c>
      <c r="X755" t="s">
        <v>201</v>
      </c>
      <c r="Y755" t="s">
        <v>201</v>
      </c>
      <c r="Z755" t="s">
        <v>202</v>
      </c>
      <c r="AA755" t="s">
        <v>202</v>
      </c>
      <c r="AB755" t="s">
        <v>24</v>
      </c>
      <c r="AE755">
        <v>0</v>
      </c>
      <c r="AF755">
        <v>0</v>
      </c>
    </row>
    <row r="756" spans="1:32" x14ac:dyDescent="0.2">
      <c r="A756" t="s">
        <v>1107</v>
      </c>
      <c r="B756" s="107">
        <v>45107</v>
      </c>
      <c r="D756" s="107">
        <v>45107</v>
      </c>
      <c r="E756">
        <v>-10000</v>
      </c>
      <c r="G756" t="s">
        <v>43</v>
      </c>
      <c r="H756">
        <v>1</v>
      </c>
      <c r="I756">
        <v>-10000</v>
      </c>
      <c r="K756">
        <v>0</v>
      </c>
      <c r="N756" t="s">
        <v>199</v>
      </c>
      <c r="O756">
        <v>100</v>
      </c>
      <c r="P756" t="s">
        <v>15</v>
      </c>
      <c r="Q756" t="s">
        <v>199</v>
      </c>
      <c r="S756" t="s">
        <v>204</v>
      </c>
      <c r="W756" t="s">
        <v>205</v>
      </c>
      <c r="X756" t="s">
        <v>205</v>
      </c>
      <c r="Y756" t="s">
        <v>205</v>
      </c>
      <c r="Z756" t="s">
        <v>202</v>
      </c>
      <c r="AA756" t="s">
        <v>202</v>
      </c>
      <c r="AB756" t="s">
        <v>15</v>
      </c>
      <c r="AE756">
        <v>0</v>
      </c>
      <c r="AF756">
        <v>0</v>
      </c>
    </row>
    <row r="757" spans="1:32" x14ac:dyDescent="0.2">
      <c r="A757" t="s">
        <v>1108</v>
      </c>
      <c r="B757" s="107">
        <v>45107</v>
      </c>
      <c r="D757" s="107">
        <v>45107</v>
      </c>
      <c r="E757">
        <v>-2000</v>
      </c>
      <c r="G757" t="s">
        <v>43</v>
      </c>
      <c r="H757">
        <v>1</v>
      </c>
      <c r="I757">
        <v>-2000</v>
      </c>
      <c r="K757">
        <v>0</v>
      </c>
      <c r="N757" t="s">
        <v>199</v>
      </c>
      <c r="O757">
        <v>100</v>
      </c>
      <c r="P757" t="s">
        <v>160</v>
      </c>
      <c r="Q757" t="s">
        <v>199</v>
      </c>
      <c r="S757" t="s">
        <v>207</v>
      </c>
      <c r="W757" t="s">
        <v>208</v>
      </c>
      <c r="Y757" t="s">
        <v>208</v>
      </c>
      <c r="Z757" t="s">
        <v>202</v>
      </c>
      <c r="AA757" t="s">
        <v>202</v>
      </c>
      <c r="AB757" t="s">
        <v>18</v>
      </c>
      <c r="AE757">
        <v>0</v>
      </c>
      <c r="AF757">
        <v>0</v>
      </c>
    </row>
    <row r="758" spans="1:32" x14ac:dyDescent="0.2">
      <c r="A758" t="s">
        <v>1109</v>
      </c>
      <c r="B758" s="107">
        <v>45107</v>
      </c>
      <c r="D758" s="107">
        <v>45107</v>
      </c>
      <c r="E758">
        <v>-10000</v>
      </c>
      <c r="G758" t="s">
        <v>43</v>
      </c>
      <c r="H758">
        <v>1</v>
      </c>
      <c r="I758">
        <v>-10000</v>
      </c>
      <c r="K758">
        <v>0</v>
      </c>
      <c r="N758" t="s">
        <v>199</v>
      </c>
      <c r="O758">
        <v>100</v>
      </c>
      <c r="P758" t="s">
        <v>23</v>
      </c>
      <c r="Q758" t="s">
        <v>199</v>
      </c>
      <c r="S758" t="s">
        <v>210</v>
      </c>
      <c r="W758" t="s">
        <v>211</v>
      </c>
      <c r="X758" t="s">
        <v>211</v>
      </c>
      <c r="Y758" t="s">
        <v>211</v>
      </c>
      <c r="Z758" t="s">
        <v>202</v>
      </c>
      <c r="AA758" t="s">
        <v>202</v>
      </c>
      <c r="AB758" t="s">
        <v>23</v>
      </c>
      <c r="AE758">
        <v>0</v>
      </c>
      <c r="AF758">
        <v>0</v>
      </c>
    </row>
    <row r="759" spans="1:32" x14ac:dyDescent="0.2">
      <c r="A759" t="s">
        <v>1110</v>
      </c>
      <c r="B759" s="107">
        <v>45107</v>
      </c>
      <c r="D759" s="107">
        <v>45107</v>
      </c>
      <c r="E759">
        <v>-124</v>
      </c>
      <c r="G759" t="s">
        <v>43</v>
      </c>
      <c r="H759">
        <v>1</v>
      </c>
      <c r="I759">
        <v>-124</v>
      </c>
      <c r="K759">
        <v>0</v>
      </c>
      <c r="N759" t="s">
        <v>213</v>
      </c>
      <c r="O759">
        <v>100</v>
      </c>
      <c r="P759" t="s">
        <v>214</v>
      </c>
      <c r="Q759" t="s">
        <v>213</v>
      </c>
      <c r="S759" t="s">
        <v>215</v>
      </c>
      <c r="W759" t="s">
        <v>216</v>
      </c>
      <c r="X759" t="s">
        <v>30</v>
      </c>
      <c r="Y759" t="s">
        <v>182</v>
      </c>
      <c r="Z759" t="s">
        <v>182</v>
      </c>
      <c r="AA759" t="s">
        <v>182</v>
      </c>
      <c r="AB759" t="s">
        <v>30</v>
      </c>
      <c r="AE759">
        <v>0</v>
      </c>
      <c r="AF759">
        <v>0</v>
      </c>
    </row>
    <row r="760" spans="1:32" x14ac:dyDescent="0.2">
      <c r="A760" t="s">
        <v>1111</v>
      </c>
      <c r="B760" s="107">
        <v>45107</v>
      </c>
      <c r="D760" s="107">
        <v>45107</v>
      </c>
      <c r="E760">
        <v>-500</v>
      </c>
      <c r="G760" t="s">
        <v>43</v>
      </c>
      <c r="H760">
        <v>1</v>
      </c>
      <c r="I760">
        <v>-500</v>
      </c>
      <c r="K760">
        <v>0</v>
      </c>
      <c r="N760" t="s">
        <v>218</v>
      </c>
      <c r="O760">
        <v>100</v>
      </c>
      <c r="P760" t="s">
        <v>219</v>
      </c>
      <c r="Q760" t="s">
        <v>218</v>
      </c>
      <c r="S760" t="s">
        <v>220</v>
      </c>
      <c r="W760" t="s">
        <v>220</v>
      </c>
      <c r="X760" t="s">
        <v>30</v>
      </c>
      <c r="Y760" t="s">
        <v>182</v>
      </c>
      <c r="Z760" t="s">
        <v>182</v>
      </c>
      <c r="AA760" t="s">
        <v>182</v>
      </c>
      <c r="AB760" t="s">
        <v>30</v>
      </c>
      <c r="AE760">
        <v>0</v>
      </c>
      <c r="AF760">
        <v>0</v>
      </c>
    </row>
    <row r="761" spans="1:32" x14ac:dyDescent="0.2">
      <c r="A761" t="s">
        <v>1112</v>
      </c>
      <c r="B761" s="107">
        <v>45107</v>
      </c>
      <c r="D761" s="107">
        <v>45107</v>
      </c>
      <c r="E761">
        <v>-10000</v>
      </c>
      <c r="G761" t="s">
        <v>43</v>
      </c>
      <c r="H761">
        <v>1</v>
      </c>
      <c r="I761">
        <v>-10000</v>
      </c>
      <c r="K761">
        <v>0</v>
      </c>
      <c r="N761" t="s">
        <v>199</v>
      </c>
      <c r="O761">
        <v>100</v>
      </c>
      <c r="P761" t="s">
        <v>160</v>
      </c>
      <c r="Q761" t="s">
        <v>199</v>
      </c>
      <c r="S761" t="s">
        <v>1113</v>
      </c>
      <c r="W761" t="s">
        <v>201</v>
      </c>
      <c r="X761" t="s">
        <v>201</v>
      </c>
      <c r="Y761" t="s">
        <v>201</v>
      </c>
      <c r="Z761" t="s">
        <v>202</v>
      </c>
      <c r="AA761" t="s">
        <v>202</v>
      </c>
      <c r="AB761" t="s">
        <v>24</v>
      </c>
      <c r="AE761">
        <v>0</v>
      </c>
      <c r="AF761">
        <v>0</v>
      </c>
    </row>
    <row r="762" spans="1:32" x14ac:dyDescent="0.2">
      <c r="A762" t="s">
        <v>1114</v>
      </c>
      <c r="B762" s="107">
        <v>45106</v>
      </c>
      <c r="D762" s="107">
        <v>45106</v>
      </c>
      <c r="E762">
        <v>-13000</v>
      </c>
      <c r="G762" t="s">
        <v>43</v>
      </c>
      <c r="H762">
        <v>1</v>
      </c>
      <c r="I762">
        <v>-13000</v>
      </c>
      <c r="K762">
        <v>0</v>
      </c>
      <c r="N762" t="s">
        <v>195</v>
      </c>
      <c r="O762">
        <v>100</v>
      </c>
      <c r="P762" t="s">
        <v>160</v>
      </c>
      <c r="Q762" t="s">
        <v>195</v>
      </c>
      <c r="S762" t="s">
        <v>196</v>
      </c>
      <c r="W762" t="s">
        <v>197</v>
      </c>
      <c r="X762" t="s">
        <v>191</v>
      </c>
      <c r="Y762" t="s">
        <v>192</v>
      </c>
      <c r="Z762" t="s">
        <v>193</v>
      </c>
      <c r="AA762" t="s">
        <v>193</v>
      </c>
      <c r="AB762" t="s">
        <v>19</v>
      </c>
      <c r="AE762">
        <v>0</v>
      </c>
      <c r="AF762">
        <v>0</v>
      </c>
    </row>
    <row r="763" spans="1:32" x14ac:dyDescent="0.2">
      <c r="A763" t="s">
        <v>1115</v>
      </c>
      <c r="B763" s="107">
        <v>45105</v>
      </c>
      <c r="D763" s="107">
        <v>45105</v>
      </c>
      <c r="E763">
        <v>-611.38</v>
      </c>
      <c r="G763" t="s">
        <v>43</v>
      </c>
      <c r="H763">
        <v>1</v>
      </c>
      <c r="I763">
        <v>-611.38</v>
      </c>
      <c r="K763">
        <v>0</v>
      </c>
      <c r="N763" t="s">
        <v>222</v>
      </c>
      <c r="O763">
        <v>100</v>
      </c>
      <c r="P763" t="s">
        <v>15</v>
      </c>
      <c r="Q763" t="s">
        <v>222</v>
      </c>
      <c r="S763" t="s">
        <v>223</v>
      </c>
      <c r="W763" t="s">
        <v>223</v>
      </c>
      <c r="X763" t="s">
        <v>30</v>
      </c>
      <c r="Y763" t="s">
        <v>182</v>
      </c>
      <c r="Z763" t="s">
        <v>182</v>
      </c>
      <c r="AA763" t="s">
        <v>182</v>
      </c>
      <c r="AB763" t="s">
        <v>30</v>
      </c>
      <c r="AE763">
        <v>0</v>
      </c>
      <c r="AF763">
        <v>0</v>
      </c>
    </row>
    <row r="764" spans="1:32" x14ac:dyDescent="0.2">
      <c r="A764" t="s">
        <v>1116</v>
      </c>
      <c r="B764" s="107">
        <v>45103</v>
      </c>
      <c r="D764" s="107">
        <v>45103</v>
      </c>
      <c r="E764">
        <v>-811.37</v>
      </c>
      <c r="G764" t="s">
        <v>43</v>
      </c>
      <c r="H764">
        <v>1</v>
      </c>
      <c r="I764">
        <v>-811.37</v>
      </c>
      <c r="K764">
        <v>0</v>
      </c>
      <c r="N764" t="s">
        <v>225</v>
      </c>
      <c r="O764">
        <v>100</v>
      </c>
      <c r="P764" t="s">
        <v>15</v>
      </c>
      <c r="Q764" t="s">
        <v>225</v>
      </c>
      <c r="S764" t="s">
        <v>226</v>
      </c>
      <c r="W764" t="s">
        <v>226</v>
      </c>
      <c r="X764" t="s">
        <v>30</v>
      </c>
      <c r="Y764" t="s">
        <v>182</v>
      </c>
      <c r="Z764" t="s">
        <v>182</v>
      </c>
      <c r="AA764" t="s">
        <v>182</v>
      </c>
      <c r="AB764" t="s">
        <v>30</v>
      </c>
      <c r="AE764">
        <v>0</v>
      </c>
      <c r="AF764">
        <v>0</v>
      </c>
    </row>
    <row r="765" spans="1:32" x14ac:dyDescent="0.2">
      <c r="A765" t="s">
        <v>1117</v>
      </c>
      <c r="B765" s="107">
        <v>45099</v>
      </c>
      <c r="D765" s="107">
        <v>45099</v>
      </c>
      <c r="E765">
        <v>-184.27</v>
      </c>
      <c r="G765" t="s">
        <v>43</v>
      </c>
      <c r="H765">
        <v>1</v>
      </c>
      <c r="I765">
        <v>-184.27</v>
      </c>
      <c r="K765">
        <v>0</v>
      </c>
      <c r="N765" t="s">
        <v>228</v>
      </c>
      <c r="O765">
        <v>100</v>
      </c>
      <c r="P765" t="s">
        <v>15</v>
      </c>
      <c r="Q765" t="s">
        <v>228</v>
      </c>
      <c r="S765" t="s">
        <v>229</v>
      </c>
      <c r="W765" t="s">
        <v>229</v>
      </c>
      <c r="X765" t="s">
        <v>30</v>
      </c>
      <c r="Y765" t="s">
        <v>182</v>
      </c>
      <c r="Z765" t="s">
        <v>182</v>
      </c>
      <c r="AA765" t="s">
        <v>182</v>
      </c>
      <c r="AB765" t="s">
        <v>30</v>
      </c>
      <c r="AE765">
        <v>0</v>
      </c>
      <c r="AF765">
        <v>0</v>
      </c>
    </row>
    <row r="766" spans="1:32" x14ac:dyDescent="0.2">
      <c r="A766" t="s">
        <v>1118</v>
      </c>
      <c r="B766" s="107">
        <v>45099</v>
      </c>
      <c r="D766" s="107">
        <v>45099</v>
      </c>
      <c r="E766">
        <v>-52.8</v>
      </c>
      <c r="G766" t="s">
        <v>43</v>
      </c>
      <c r="H766">
        <v>1</v>
      </c>
      <c r="I766">
        <v>-52.8</v>
      </c>
      <c r="K766">
        <v>0</v>
      </c>
      <c r="N766" t="s">
        <v>231</v>
      </c>
      <c r="O766">
        <v>100</v>
      </c>
      <c r="P766" t="s">
        <v>219</v>
      </c>
      <c r="Q766" t="s">
        <v>231</v>
      </c>
      <c r="S766" t="s">
        <v>232</v>
      </c>
      <c r="W766" t="s">
        <v>233</v>
      </c>
      <c r="X766" t="s">
        <v>30</v>
      </c>
      <c r="Y766" t="s">
        <v>182</v>
      </c>
      <c r="Z766" t="s">
        <v>182</v>
      </c>
      <c r="AA766" t="s">
        <v>182</v>
      </c>
      <c r="AB766" t="s">
        <v>30</v>
      </c>
      <c r="AE766">
        <v>0</v>
      </c>
      <c r="AF766">
        <v>0</v>
      </c>
    </row>
    <row r="767" spans="1:32" x14ac:dyDescent="0.2">
      <c r="A767" t="s">
        <v>1119</v>
      </c>
      <c r="B767" s="107">
        <v>45099</v>
      </c>
      <c r="D767" s="107">
        <v>45099</v>
      </c>
      <c r="E767">
        <v>-1000</v>
      </c>
      <c r="G767" t="s">
        <v>43</v>
      </c>
      <c r="H767">
        <v>1</v>
      </c>
      <c r="I767">
        <v>-1000</v>
      </c>
      <c r="K767">
        <v>0</v>
      </c>
      <c r="N767" t="s">
        <v>235</v>
      </c>
      <c r="O767">
        <v>100</v>
      </c>
      <c r="P767" t="s">
        <v>236</v>
      </c>
      <c r="Q767" t="s">
        <v>235</v>
      </c>
      <c r="S767" t="s">
        <v>237</v>
      </c>
      <c r="W767" t="s">
        <v>237</v>
      </c>
      <c r="X767" t="s">
        <v>30</v>
      </c>
      <c r="Y767" t="s">
        <v>182</v>
      </c>
      <c r="Z767" t="s">
        <v>182</v>
      </c>
      <c r="AA767" t="s">
        <v>182</v>
      </c>
      <c r="AB767" t="s">
        <v>30</v>
      </c>
      <c r="AE767">
        <v>0</v>
      </c>
      <c r="AF767">
        <v>0</v>
      </c>
    </row>
    <row r="768" spans="1:32" x14ac:dyDescent="0.2">
      <c r="A768" t="s">
        <v>1120</v>
      </c>
      <c r="B768" s="107">
        <v>45097</v>
      </c>
      <c r="D768" s="107">
        <v>45097</v>
      </c>
      <c r="E768">
        <v>-622.63</v>
      </c>
      <c r="G768" t="s">
        <v>43</v>
      </c>
      <c r="H768">
        <v>1</v>
      </c>
      <c r="I768">
        <v>-622.63</v>
      </c>
      <c r="K768">
        <v>0</v>
      </c>
      <c r="N768" t="s">
        <v>239</v>
      </c>
      <c r="O768">
        <v>100</v>
      </c>
      <c r="Q768" t="s">
        <v>239</v>
      </c>
      <c r="S768" t="s">
        <v>240</v>
      </c>
      <c r="W768" t="s">
        <v>240</v>
      </c>
      <c r="X768" t="s">
        <v>30</v>
      </c>
      <c r="Y768" t="s">
        <v>182</v>
      </c>
      <c r="Z768" t="s">
        <v>182</v>
      </c>
      <c r="AA768" t="s">
        <v>182</v>
      </c>
      <c r="AB768" t="s">
        <v>30</v>
      </c>
      <c r="AE768">
        <v>0</v>
      </c>
      <c r="AF768">
        <v>0</v>
      </c>
    </row>
    <row r="769" spans="1:32" x14ac:dyDescent="0.2">
      <c r="A769" t="s">
        <v>1121</v>
      </c>
      <c r="B769" s="107">
        <v>45097</v>
      </c>
      <c r="D769" s="107">
        <v>45097</v>
      </c>
      <c r="E769">
        <v>-6980.61</v>
      </c>
      <c r="G769" t="s">
        <v>43</v>
      </c>
      <c r="H769">
        <v>1</v>
      </c>
      <c r="I769">
        <v>-6980.61</v>
      </c>
      <c r="K769">
        <v>0</v>
      </c>
      <c r="N769" t="s">
        <v>242</v>
      </c>
      <c r="O769">
        <v>100</v>
      </c>
      <c r="P769" t="s">
        <v>160</v>
      </c>
      <c r="Q769" t="s">
        <v>242</v>
      </c>
      <c r="S769" t="s">
        <v>243</v>
      </c>
      <c r="W769" t="s">
        <v>244</v>
      </c>
      <c r="X769" t="s">
        <v>245</v>
      </c>
      <c r="Y769" t="s">
        <v>246</v>
      </c>
      <c r="Z769" t="s">
        <v>246</v>
      </c>
      <c r="AA769" t="s">
        <v>246</v>
      </c>
      <c r="AB769" t="s">
        <v>27</v>
      </c>
      <c r="AE769">
        <v>0</v>
      </c>
      <c r="AF769">
        <v>0</v>
      </c>
    </row>
    <row r="770" spans="1:32" x14ac:dyDescent="0.2">
      <c r="A770" t="s">
        <v>1122</v>
      </c>
      <c r="B770" s="107">
        <v>45097</v>
      </c>
      <c r="D770" s="107">
        <v>45097</v>
      </c>
      <c r="E770">
        <v>-553.51</v>
      </c>
      <c r="G770" t="s">
        <v>43</v>
      </c>
      <c r="H770">
        <v>1</v>
      </c>
      <c r="I770">
        <v>-553.51</v>
      </c>
      <c r="K770">
        <v>0</v>
      </c>
      <c r="N770" t="s">
        <v>242</v>
      </c>
      <c r="O770">
        <v>100</v>
      </c>
      <c r="P770" t="s">
        <v>160</v>
      </c>
      <c r="Q770" t="s">
        <v>242</v>
      </c>
      <c r="S770" t="s">
        <v>248</v>
      </c>
      <c r="W770" t="s">
        <v>168</v>
      </c>
      <c r="X770" t="s">
        <v>169</v>
      </c>
      <c r="Y770" t="s">
        <v>170</v>
      </c>
      <c r="Z770" t="s">
        <v>164</v>
      </c>
      <c r="AA770" t="s">
        <v>164</v>
      </c>
      <c r="AB770" t="s">
        <v>22</v>
      </c>
      <c r="AE770">
        <v>0</v>
      </c>
      <c r="AF770">
        <v>0</v>
      </c>
    </row>
    <row r="771" spans="1:32" x14ac:dyDescent="0.2">
      <c r="A771" t="s">
        <v>1123</v>
      </c>
      <c r="B771" s="107">
        <v>45097</v>
      </c>
      <c r="D771" s="107">
        <v>45097</v>
      </c>
      <c r="E771">
        <v>-1454.12</v>
      </c>
      <c r="G771" t="s">
        <v>43</v>
      </c>
      <c r="H771">
        <v>1</v>
      </c>
      <c r="I771">
        <v>-1454.12</v>
      </c>
      <c r="K771">
        <v>0</v>
      </c>
      <c r="N771" t="s">
        <v>199</v>
      </c>
      <c r="O771">
        <v>100</v>
      </c>
      <c r="P771" t="s">
        <v>160</v>
      </c>
      <c r="Q771" t="s">
        <v>199</v>
      </c>
      <c r="S771" t="s">
        <v>1124</v>
      </c>
      <c r="W771" t="s">
        <v>1125</v>
      </c>
      <c r="X771" t="s">
        <v>245</v>
      </c>
      <c r="Y771" t="s">
        <v>246</v>
      </c>
      <c r="Z771" t="s">
        <v>246</v>
      </c>
      <c r="AA771" t="s">
        <v>246</v>
      </c>
      <c r="AB771" t="s">
        <v>20</v>
      </c>
      <c r="AE771">
        <v>0</v>
      </c>
      <c r="AF771">
        <v>0</v>
      </c>
    </row>
    <row r="772" spans="1:32" x14ac:dyDescent="0.2">
      <c r="A772" t="s">
        <v>1126</v>
      </c>
      <c r="B772" s="107">
        <v>45097</v>
      </c>
      <c r="D772" s="107">
        <v>45097</v>
      </c>
      <c r="E772">
        <v>-2585.1</v>
      </c>
      <c r="G772" t="s">
        <v>43</v>
      </c>
      <c r="H772">
        <v>1</v>
      </c>
      <c r="I772">
        <v>-2585.1</v>
      </c>
      <c r="K772">
        <v>0</v>
      </c>
      <c r="N772" t="s">
        <v>199</v>
      </c>
      <c r="O772">
        <v>100</v>
      </c>
      <c r="P772" t="s">
        <v>160</v>
      </c>
      <c r="Q772" t="s">
        <v>199</v>
      </c>
      <c r="S772" t="s">
        <v>1127</v>
      </c>
      <c r="W772" t="s">
        <v>1127</v>
      </c>
      <c r="X772" t="s">
        <v>245</v>
      </c>
      <c r="Y772" t="s">
        <v>246</v>
      </c>
      <c r="Z772" t="s">
        <v>246</v>
      </c>
      <c r="AA772" t="s">
        <v>246</v>
      </c>
      <c r="AB772" t="s">
        <v>20</v>
      </c>
      <c r="AE772">
        <v>0</v>
      </c>
      <c r="AF772">
        <v>0</v>
      </c>
    </row>
    <row r="773" spans="1:32" x14ac:dyDescent="0.2">
      <c r="A773" t="s">
        <v>1128</v>
      </c>
      <c r="B773" s="107">
        <v>45096</v>
      </c>
      <c r="D773" s="107">
        <v>45096</v>
      </c>
      <c r="E773">
        <v>-572.77</v>
      </c>
      <c r="G773" t="s">
        <v>43</v>
      </c>
      <c r="H773">
        <v>1</v>
      </c>
      <c r="I773">
        <v>-572.77</v>
      </c>
      <c r="K773">
        <v>0</v>
      </c>
      <c r="N773" t="s">
        <v>242</v>
      </c>
      <c r="O773">
        <v>100</v>
      </c>
      <c r="P773" t="s">
        <v>160</v>
      </c>
      <c r="Q773" t="s">
        <v>242</v>
      </c>
      <c r="S773" t="s">
        <v>250</v>
      </c>
      <c r="W773" t="s">
        <v>251</v>
      </c>
      <c r="X773" t="s">
        <v>245</v>
      </c>
      <c r="Y773" t="s">
        <v>246</v>
      </c>
      <c r="Z773" t="s">
        <v>246</v>
      </c>
      <c r="AA773" t="s">
        <v>246</v>
      </c>
      <c r="AB773" t="s">
        <v>27</v>
      </c>
      <c r="AE773">
        <v>0</v>
      </c>
      <c r="AF773">
        <v>0</v>
      </c>
    </row>
    <row r="774" spans="1:32" x14ac:dyDescent="0.2">
      <c r="A774" t="s">
        <v>1129</v>
      </c>
      <c r="B774" s="107">
        <v>45096</v>
      </c>
      <c r="D774" s="107">
        <v>45096</v>
      </c>
      <c r="E774">
        <v>-2904.3</v>
      </c>
      <c r="G774" t="s">
        <v>43</v>
      </c>
      <c r="H774">
        <v>1</v>
      </c>
      <c r="I774">
        <v>-2904.3</v>
      </c>
      <c r="K774">
        <v>0</v>
      </c>
      <c r="N774" t="s">
        <v>242</v>
      </c>
      <c r="O774">
        <v>100</v>
      </c>
      <c r="P774" t="s">
        <v>160</v>
      </c>
      <c r="Q774" t="s">
        <v>242</v>
      </c>
      <c r="S774" t="s">
        <v>253</v>
      </c>
      <c r="W774" t="s">
        <v>254</v>
      </c>
      <c r="X774" t="s">
        <v>245</v>
      </c>
      <c r="Y774" t="s">
        <v>246</v>
      </c>
      <c r="Z774" t="s">
        <v>246</v>
      </c>
      <c r="AA774" t="s">
        <v>246</v>
      </c>
      <c r="AB774" t="s">
        <v>27</v>
      </c>
      <c r="AE774">
        <v>0</v>
      </c>
      <c r="AF774">
        <v>0</v>
      </c>
    </row>
    <row r="775" spans="1:32" x14ac:dyDescent="0.2">
      <c r="A775" t="s">
        <v>1130</v>
      </c>
      <c r="B775" s="107">
        <v>45094</v>
      </c>
      <c r="D775" s="107">
        <v>45094</v>
      </c>
      <c r="E775">
        <v>-36</v>
      </c>
      <c r="G775" t="s">
        <v>43</v>
      </c>
      <c r="H775">
        <v>1</v>
      </c>
      <c r="I775">
        <v>-36</v>
      </c>
      <c r="K775">
        <v>0</v>
      </c>
      <c r="N775" t="s">
        <v>259</v>
      </c>
      <c r="O775">
        <v>100</v>
      </c>
      <c r="P775" t="s">
        <v>236</v>
      </c>
      <c r="Q775" t="s">
        <v>259</v>
      </c>
      <c r="S775" t="s">
        <v>260</v>
      </c>
      <c r="W775" t="s">
        <v>261</v>
      </c>
      <c r="X775" t="s">
        <v>30</v>
      </c>
      <c r="Y775" t="s">
        <v>182</v>
      </c>
      <c r="Z775" t="s">
        <v>182</v>
      </c>
      <c r="AA775" t="s">
        <v>182</v>
      </c>
      <c r="AB775" t="s">
        <v>30</v>
      </c>
      <c r="AE775">
        <v>0</v>
      </c>
      <c r="AF775">
        <v>0</v>
      </c>
    </row>
    <row r="776" spans="1:32" x14ac:dyDescent="0.2">
      <c r="A776" t="s">
        <v>1131</v>
      </c>
      <c r="B776" s="107">
        <v>45094</v>
      </c>
      <c r="D776" s="107">
        <v>45094</v>
      </c>
      <c r="E776">
        <v>-259</v>
      </c>
      <c r="G776" t="s">
        <v>43</v>
      </c>
      <c r="H776">
        <v>1</v>
      </c>
      <c r="I776">
        <v>-259</v>
      </c>
      <c r="K776">
        <v>0</v>
      </c>
      <c r="N776" t="s">
        <v>263</v>
      </c>
      <c r="O776">
        <v>100</v>
      </c>
      <c r="P776" t="s">
        <v>15</v>
      </c>
      <c r="Q776" t="s">
        <v>263</v>
      </c>
      <c r="S776" t="s">
        <v>264</v>
      </c>
      <c r="W776" t="s">
        <v>265</v>
      </c>
      <c r="X776" t="s">
        <v>30</v>
      </c>
      <c r="Y776" t="s">
        <v>182</v>
      </c>
      <c r="Z776" t="s">
        <v>182</v>
      </c>
      <c r="AA776" t="s">
        <v>182</v>
      </c>
      <c r="AB776" t="s">
        <v>30</v>
      </c>
      <c r="AE776">
        <v>0</v>
      </c>
      <c r="AF776">
        <v>0</v>
      </c>
    </row>
    <row r="777" spans="1:32" x14ac:dyDescent="0.2">
      <c r="A777" t="s">
        <v>1132</v>
      </c>
      <c r="B777" s="107">
        <v>45093</v>
      </c>
      <c r="D777" s="107">
        <v>45093</v>
      </c>
      <c r="E777">
        <v>-750</v>
      </c>
      <c r="G777" t="s">
        <v>43</v>
      </c>
      <c r="H777">
        <v>1</v>
      </c>
      <c r="I777">
        <v>-750</v>
      </c>
      <c r="K777">
        <v>0</v>
      </c>
      <c r="N777" t="s">
        <v>267</v>
      </c>
      <c r="O777">
        <v>100</v>
      </c>
      <c r="P777" t="s">
        <v>268</v>
      </c>
      <c r="Q777" t="s">
        <v>267</v>
      </c>
      <c r="S777" t="s">
        <v>269</v>
      </c>
      <c r="V777" t="s">
        <v>174</v>
      </c>
      <c r="W777" t="s">
        <v>270</v>
      </c>
      <c r="X777" t="s">
        <v>115</v>
      </c>
      <c r="Y777" t="s">
        <v>175</v>
      </c>
      <c r="Z777" t="s">
        <v>176</v>
      </c>
      <c r="AA777" t="s">
        <v>176</v>
      </c>
      <c r="AB777" t="s">
        <v>25</v>
      </c>
      <c r="AE777">
        <v>0</v>
      </c>
      <c r="AF777">
        <v>0</v>
      </c>
    </row>
    <row r="778" spans="1:32" x14ac:dyDescent="0.2">
      <c r="A778" t="s">
        <v>1133</v>
      </c>
      <c r="B778" s="107">
        <v>45092</v>
      </c>
      <c r="D778" s="107">
        <v>45092</v>
      </c>
      <c r="E778">
        <v>-450</v>
      </c>
      <c r="G778" t="s">
        <v>43</v>
      </c>
      <c r="H778">
        <v>1</v>
      </c>
      <c r="I778">
        <v>-450</v>
      </c>
      <c r="K778">
        <v>0</v>
      </c>
      <c r="N778" t="s">
        <v>272</v>
      </c>
      <c r="O778">
        <v>100</v>
      </c>
      <c r="P778" t="s">
        <v>268</v>
      </c>
      <c r="Q778" t="s">
        <v>272</v>
      </c>
      <c r="S778" t="s">
        <v>273</v>
      </c>
      <c r="W778" t="s">
        <v>274</v>
      </c>
      <c r="X778" t="s">
        <v>30</v>
      </c>
      <c r="Y778" t="s">
        <v>182</v>
      </c>
      <c r="Z778" t="s">
        <v>182</v>
      </c>
      <c r="AA778" t="s">
        <v>182</v>
      </c>
      <c r="AB778" t="s">
        <v>30</v>
      </c>
      <c r="AE778">
        <v>0</v>
      </c>
      <c r="AF778">
        <v>0</v>
      </c>
    </row>
    <row r="779" spans="1:32" x14ac:dyDescent="0.2">
      <c r="A779" t="s">
        <v>1134</v>
      </c>
      <c r="B779" s="107">
        <v>45092</v>
      </c>
      <c r="D779" s="107">
        <v>45092</v>
      </c>
      <c r="E779">
        <v>-75</v>
      </c>
      <c r="G779" t="s">
        <v>43</v>
      </c>
      <c r="H779">
        <v>1</v>
      </c>
      <c r="I779">
        <v>-75</v>
      </c>
      <c r="K779">
        <v>0</v>
      </c>
      <c r="N779" t="s">
        <v>276</v>
      </c>
      <c r="O779">
        <v>100</v>
      </c>
      <c r="P779" t="s">
        <v>236</v>
      </c>
      <c r="Q779" t="s">
        <v>276</v>
      </c>
      <c r="S779" t="s">
        <v>277</v>
      </c>
      <c r="W779" t="s">
        <v>277</v>
      </c>
      <c r="X779" t="s">
        <v>30</v>
      </c>
      <c r="Y779" t="s">
        <v>182</v>
      </c>
      <c r="Z779" t="s">
        <v>182</v>
      </c>
      <c r="AA779" t="s">
        <v>182</v>
      </c>
      <c r="AB779" t="s">
        <v>30</v>
      </c>
      <c r="AE779">
        <v>0</v>
      </c>
      <c r="AF779">
        <v>0</v>
      </c>
    </row>
    <row r="780" spans="1:32" x14ac:dyDescent="0.2">
      <c r="A780" t="s">
        <v>1135</v>
      </c>
      <c r="B780" s="107">
        <v>45092</v>
      </c>
      <c r="D780" s="107">
        <v>45092</v>
      </c>
      <c r="E780">
        <v>-6033.3</v>
      </c>
      <c r="G780" t="s">
        <v>43</v>
      </c>
      <c r="H780">
        <v>1</v>
      </c>
      <c r="I780">
        <v>-6033.3</v>
      </c>
      <c r="K780">
        <v>0</v>
      </c>
      <c r="N780" t="s">
        <v>1136</v>
      </c>
      <c r="O780">
        <v>100</v>
      </c>
      <c r="P780" t="s">
        <v>160</v>
      </c>
      <c r="Q780" t="s">
        <v>1136</v>
      </c>
      <c r="S780" t="s">
        <v>1137</v>
      </c>
      <c r="T780" t="s">
        <v>1138</v>
      </c>
      <c r="W780" t="s">
        <v>323</v>
      </c>
      <c r="X780" t="s">
        <v>324</v>
      </c>
      <c r="Y780" t="s">
        <v>325</v>
      </c>
      <c r="Z780" t="s">
        <v>325</v>
      </c>
      <c r="AA780" t="s">
        <v>325</v>
      </c>
      <c r="AB780" t="s">
        <v>27</v>
      </c>
      <c r="AE780">
        <v>0</v>
      </c>
      <c r="AF780">
        <v>0</v>
      </c>
    </row>
    <row r="781" spans="1:32" x14ac:dyDescent="0.2">
      <c r="A781" t="s">
        <v>1139</v>
      </c>
      <c r="B781" s="107">
        <v>45091</v>
      </c>
      <c r="D781" s="107">
        <v>45091</v>
      </c>
      <c r="E781">
        <v>-700</v>
      </c>
      <c r="G781" t="s">
        <v>43</v>
      </c>
      <c r="H781">
        <v>1</v>
      </c>
      <c r="I781">
        <v>-700</v>
      </c>
      <c r="K781">
        <v>0</v>
      </c>
      <c r="N781" t="s">
        <v>279</v>
      </c>
      <c r="O781">
        <v>100</v>
      </c>
      <c r="P781" t="s">
        <v>268</v>
      </c>
      <c r="Q781" t="s">
        <v>279</v>
      </c>
      <c r="S781" t="s">
        <v>280</v>
      </c>
      <c r="W781" t="s">
        <v>280</v>
      </c>
      <c r="X781" t="s">
        <v>30</v>
      </c>
      <c r="Y781" t="s">
        <v>182</v>
      </c>
      <c r="Z781" t="s">
        <v>182</v>
      </c>
      <c r="AA781" t="s">
        <v>182</v>
      </c>
      <c r="AB781" t="s">
        <v>30</v>
      </c>
      <c r="AE781">
        <v>0</v>
      </c>
      <c r="AF781">
        <v>0</v>
      </c>
    </row>
    <row r="782" spans="1:32" x14ac:dyDescent="0.2">
      <c r="A782" t="s">
        <v>1140</v>
      </c>
      <c r="B782" s="107">
        <v>45090</v>
      </c>
      <c r="D782" s="107">
        <v>45090</v>
      </c>
      <c r="E782">
        <v>-335.61</v>
      </c>
      <c r="G782" t="s">
        <v>43</v>
      </c>
      <c r="H782">
        <v>1</v>
      </c>
      <c r="I782">
        <v>-335.61</v>
      </c>
      <c r="K782">
        <v>0</v>
      </c>
      <c r="N782" t="s">
        <v>282</v>
      </c>
      <c r="O782">
        <v>100</v>
      </c>
      <c r="P782" t="s">
        <v>160</v>
      </c>
      <c r="Q782" t="s">
        <v>282</v>
      </c>
      <c r="S782" t="s">
        <v>283</v>
      </c>
      <c r="W782" t="s">
        <v>284</v>
      </c>
      <c r="X782" t="s">
        <v>191</v>
      </c>
      <c r="Y782" t="s">
        <v>192</v>
      </c>
      <c r="Z782" t="s">
        <v>193</v>
      </c>
      <c r="AA782" t="s">
        <v>193</v>
      </c>
      <c r="AB782" t="s">
        <v>19</v>
      </c>
      <c r="AE782">
        <v>0</v>
      </c>
      <c r="AF782">
        <v>0</v>
      </c>
    </row>
    <row r="783" spans="1:32" x14ac:dyDescent="0.2">
      <c r="A783" t="s">
        <v>1141</v>
      </c>
      <c r="B783" s="107">
        <v>45090</v>
      </c>
      <c r="D783" s="107">
        <v>45090</v>
      </c>
      <c r="E783">
        <v>-13.82</v>
      </c>
      <c r="G783" t="s">
        <v>43</v>
      </c>
      <c r="H783">
        <v>1</v>
      </c>
      <c r="I783">
        <v>-13.82</v>
      </c>
      <c r="K783">
        <v>0</v>
      </c>
      <c r="N783" t="s">
        <v>286</v>
      </c>
      <c r="O783">
        <v>100</v>
      </c>
      <c r="Q783" t="s">
        <v>286</v>
      </c>
      <c r="S783" t="s">
        <v>1142</v>
      </c>
      <c r="W783" t="s">
        <v>288</v>
      </c>
      <c r="X783" t="s">
        <v>30</v>
      </c>
      <c r="Y783" t="s">
        <v>182</v>
      </c>
      <c r="Z783" t="s">
        <v>182</v>
      </c>
      <c r="AA783" t="s">
        <v>182</v>
      </c>
      <c r="AB783" t="s">
        <v>30</v>
      </c>
      <c r="AE783">
        <v>0</v>
      </c>
      <c r="AF783">
        <v>0</v>
      </c>
    </row>
    <row r="784" spans="1:32" x14ac:dyDescent="0.2">
      <c r="A784" t="s">
        <v>1143</v>
      </c>
      <c r="B784" s="107">
        <v>45090</v>
      </c>
      <c r="D784" s="107">
        <v>45090</v>
      </c>
      <c r="E784">
        <v>-3000</v>
      </c>
      <c r="G784" t="s">
        <v>43</v>
      </c>
      <c r="H784">
        <v>1</v>
      </c>
      <c r="I784">
        <v>-3000</v>
      </c>
      <c r="K784">
        <v>0</v>
      </c>
      <c r="N784" t="s">
        <v>199</v>
      </c>
      <c r="O784">
        <v>100</v>
      </c>
      <c r="P784" t="s">
        <v>15</v>
      </c>
      <c r="Q784" t="s">
        <v>199</v>
      </c>
      <c r="S784" t="s">
        <v>1144</v>
      </c>
      <c r="W784" t="s">
        <v>291</v>
      </c>
      <c r="X784" t="s">
        <v>245</v>
      </c>
      <c r="Y784" t="s">
        <v>246</v>
      </c>
      <c r="Z784" t="s">
        <v>246</v>
      </c>
      <c r="AA784" t="s">
        <v>246</v>
      </c>
      <c r="AB784" t="s">
        <v>26</v>
      </c>
      <c r="AE784">
        <v>0</v>
      </c>
      <c r="AF784">
        <v>0</v>
      </c>
    </row>
    <row r="785" spans="1:32" x14ac:dyDescent="0.2">
      <c r="A785" t="s">
        <v>1145</v>
      </c>
      <c r="B785" s="107">
        <v>45090</v>
      </c>
      <c r="D785" s="107">
        <v>45090</v>
      </c>
      <c r="E785">
        <v>-550</v>
      </c>
      <c r="G785" t="s">
        <v>43</v>
      </c>
      <c r="H785">
        <v>1</v>
      </c>
      <c r="I785">
        <v>-550</v>
      </c>
      <c r="K785">
        <v>0</v>
      </c>
      <c r="N785" t="s">
        <v>293</v>
      </c>
      <c r="O785">
        <v>100</v>
      </c>
      <c r="P785" t="s">
        <v>236</v>
      </c>
      <c r="Q785" t="s">
        <v>293</v>
      </c>
      <c r="S785" t="s">
        <v>294</v>
      </c>
      <c r="W785" t="s">
        <v>294</v>
      </c>
      <c r="X785" t="s">
        <v>295</v>
      </c>
      <c r="Y785" t="s">
        <v>182</v>
      </c>
      <c r="Z785" t="s">
        <v>182</v>
      </c>
      <c r="AA785" t="s">
        <v>182</v>
      </c>
      <c r="AB785" t="s">
        <v>30</v>
      </c>
      <c r="AE785">
        <v>0</v>
      </c>
      <c r="AF785">
        <v>0</v>
      </c>
    </row>
    <row r="786" spans="1:32" x14ac:dyDescent="0.2">
      <c r="A786" t="s">
        <v>1146</v>
      </c>
      <c r="B786" s="107">
        <v>45089</v>
      </c>
      <c r="D786" s="107">
        <v>45089</v>
      </c>
      <c r="E786">
        <v>-250</v>
      </c>
      <c r="G786" t="s">
        <v>43</v>
      </c>
      <c r="H786">
        <v>1</v>
      </c>
      <c r="I786">
        <v>-250</v>
      </c>
      <c r="K786">
        <v>0</v>
      </c>
      <c r="N786" t="s">
        <v>272</v>
      </c>
      <c r="O786">
        <v>100</v>
      </c>
      <c r="P786" t="s">
        <v>268</v>
      </c>
      <c r="Q786" t="s">
        <v>272</v>
      </c>
      <c r="S786" t="s">
        <v>274</v>
      </c>
      <c r="W786" t="s">
        <v>274</v>
      </c>
      <c r="X786" t="s">
        <v>30</v>
      </c>
      <c r="Y786" t="s">
        <v>182</v>
      </c>
      <c r="Z786" t="s">
        <v>182</v>
      </c>
      <c r="AA786" t="s">
        <v>182</v>
      </c>
      <c r="AB786" t="s">
        <v>30</v>
      </c>
      <c r="AE786">
        <v>0</v>
      </c>
      <c r="AF786">
        <v>0</v>
      </c>
    </row>
    <row r="787" spans="1:32" x14ac:dyDescent="0.2">
      <c r="A787" t="s">
        <v>1147</v>
      </c>
      <c r="B787" s="107">
        <v>45089</v>
      </c>
      <c r="D787" s="107">
        <v>45089</v>
      </c>
      <c r="E787">
        <v>-379.63</v>
      </c>
      <c r="G787" t="s">
        <v>43</v>
      </c>
      <c r="H787">
        <v>1</v>
      </c>
      <c r="I787">
        <v>-379.63</v>
      </c>
      <c r="K787">
        <v>0</v>
      </c>
      <c r="N787" t="s">
        <v>298</v>
      </c>
      <c r="O787">
        <v>100</v>
      </c>
      <c r="P787" t="s">
        <v>15</v>
      </c>
      <c r="Q787" t="s">
        <v>298</v>
      </c>
      <c r="S787" t="s">
        <v>299</v>
      </c>
      <c r="W787" t="s">
        <v>299</v>
      </c>
      <c r="X787" t="s">
        <v>30</v>
      </c>
      <c r="Y787" t="s">
        <v>182</v>
      </c>
      <c r="Z787" t="s">
        <v>182</v>
      </c>
      <c r="AA787" t="s">
        <v>182</v>
      </c>
      <c r="AB787" t="s">
        <v>30</v>
      </c>
      <c r="AE787">
        <v>0</v>
      </c>
      <c r="AF787">
        <v>0</v>
      </c>
    </row>
    <row r="788" spans="1:32" x14ac:dyDescent="0.2">
      <c r="A788" t="s">
        <v>1148</v>
      </c>
      <c r="B788" s="107">
        <v>45088</v>
      </c>
      <c r="D788" s="107">
        <v>45088</v>
      </c>
      <c r="E788">
        <v>-700</v>
      </c>
      <c r="G788" t="s">
        <v>43</v>
      </c>
      <c r="H788">
        <v>1</v>
      </c>
      <c r="I788">
        <v>-700</v>
      </c>
      <c r="K788">
        <v>0</v>
      </c>
      <c r="N788" t="s">
        <v>301</v>
      </c>
      <c r="O788">
        <v>100</v>
      </c>
      <c r="P788" t="s">
        <v>160</v>
      </c>
      <c r="Q788" t="s">
        <v>301</v>
      </c>
      <c r="S788" t="s">
        <v>302</v>
      </c>
      <c r="W788" t="s">
        <v>190</v>
      </c>
      <c r="X788" t="s">
        <v>191</v>
      </c>
      <c r="Y788" t="s">
        <v>192</v>
      </c>
      <c r="Z788" t="s">
        <v>193</v>
      </c>
      <c r="AA788" t="s">
        <v>193</v>
      </c>
      <c r="AB788" t="s">
        <v>19</v>
      </c>
      <c r="AE788">
        <v>0</v>
      </c>
      <c r="AF788">
        <v>0</v>
      </c>
    </row>
    <row r="789" spans="1:32" x14ac:dyDescent="0.2">
      <c r="A789" t="s">
        <v>1149</v>
      </c>
      <c r="B789" s="107">
        <v>45085</v>
      </c>
      <c r="D789" s="107">
        <v>45085</v>
      </c>
      <c r="E789">
        <v>-850</v>
      </c>
      <c r="G789" t="s">
        <v>43</v>
      </c>
      <c r="H789">
        <v>1</v>
      </c>
      <c r="I789">
        <v>-850</v>
      </c>
      <c r="K789">
        <v>0</v>
      </c>
      <c r="N789" t="s">
        <v>304</v>
      </c>
      <c r="O789">
        <v>100</v>
      </c>
      <c r="P789" t="s">
        <v>268</v>
      </c>
      <c r="Q789" t="s">
        <v>304</v>
      </c>
      <c r="S789" t="s">
        <v>305</v>
      </c>
      <c r="W789" t="s">
        <v>305</v>
      </c>
      <c r="X789" t="s">
        <v>30</v>
      </c>
      <c r="Y789" t="s">
        <v>182</v>
      </c>
      <c r="Z789" t="s">
        <v>182</v>
      </c>
      <c r="AA789" t="s">
        <v>182</v>
      </c>
      <c r="AB789" t="s">
        <v>30</v>
      </c>
      <c r="AE789">
        <v>0</v>
      </c>
      <c r="AF789">
        <v>0</v>
      </c>
    </row>
    <row r="790" spans="1:32" x14ac:dyDescent="0.2">
      <c r="A790" t="s">
        <v>1150</v>
      </c>
      <c r="B790" s="107">
        <v>45085</v>
      </c>
      <c r="D790" s="107">
        <v>45085</v>
      </c>
      <c r="E790">
        <v>-404.99</v>
      </c>
      <c r="G790" t="s">
        <v>43</v>
      </c>
      <c r="H790">
        <v>1</v>
      </c>
      <c r="I790">
        <v>-404.99</v>
      </c>
      <c r="K790">
        <v>0</v>
      </c>
      <c r="N790" t="s">
        <v>307</v>
      </c>
      <c r="O790">
        <v>100</v>
      </c>
      <c r="P790" t="s">
        <v>160</v>
      </c>
      <c r="Q790" t="s">
        <v>307</v>
      </c>
      <c r="S790" t="s">
        <v>308</v>
      </c>
      <c r="W790" t="s">
        <v>309</v>
      </c>
      <c r="X790" t="s">
        <v>191</v>
      </c>
      <c r="Y790" t="s">
        <v>192</v>
      </c>
      <c r="Z790" t="s">
        <v>193</v>
      </c>
      <c r="AA790" t="s">
        <v>193</v>
      </c>
      <c r="AB790" t="s">
        <v>19</v>
      </c>
      <c r="AE790">
        <v>0</v>
      </c>
      <c r="AF790">
        <v>0</v>
      </c>
    </row>
    <row r="791" spans="1:32" x14ac:dyDescent="0.2">
      <c r="A791" t="s">
        <v>1151</v>
      </c>
      <c r="B791" s="107">
        <v>45083</v>
      </c>
      <c r="D791" s="107">
        <v>45083</v>
      </c>
      <c r="E791">
        <v>-85</v>
      </c>
      <c r="G791" t="s">
        <v>43</v>
      </c>
      <c r="H791">
        <v>1</v>
      </c>
      <c r="I791">
        <v>-85</v>
      </c>
      <c r="K791">
        <v>0</v>
      </c>
      <c r="N791" t="s">
        <v>311</v>
      </c>
      <c r="O791">
        <v>100</v>
      </c>
      <c r="P791" t="s">
        <v>15</v>
      </c>
      <c r="Q791" t="s">
        <v>311</v>
      </c>
      <c r="S791" t="s">
        <v>312</v>
      </c>
      <c r="W791" t="s">
        <v>312</v>
      </c>
      <c r="X791" t="s">
        <v>30</v>
      </c>
      <c r="Y791" t="s">
        <v>182</v>
      </c>
      <c r="Z791" t="s">
        <v>182</v>
      </c>
      <c r="AA791" t="s">
        <v>182</v>
      </c>
      <c r="AB791" t="s">
        <v>30</v>
      </c>
      <c r="AE791">
        <v>0</v>
      </c>
      <c r="AF791">
        <v>0</v>
      </c>
    </row>
    <row r="792" spans="1:32" x14ac:dyDescent="0.2">
      <c r="A792" t="s">
        <v>1152</v>
      </c>
      <c r="B792" s="107">
        <v>45082</v>
      </c>
      <c r="D792" s="107">
        <v>45082</v>
      </c>
      <c r="E792">
        <v>-6671.35</v>
      </c>
      <c r="G792" t="s">
        <v>43</v>
      </c>
      <c r="H792">
        <v>1</v>
      </c>
      <c r="I792">
        <v>-6671.35</v>
      </c>
      <c r="K792">
        <v>0</v>
      </c>
      <c r="N792" t="s">
        <v>314</v>
      </c>
      <c r="O792">
        <v>100</v>
      </c>
      <c r="P792" t="s">
        <v>236</v>
      </c>
      <c r="Q792" t="s">
        <v>314</v>
      </c>
      <c r="S792" t="s">
        <v>315</v>
      </c>
      <c r="W792" t="s">
        <v>315</v>
      </c>
      <c r="X792" t="s">
        <v>30</v>
      </c>
      <c r="Y792" t="s">
        <v>182</v>
      </c>
      <c r="Z792" t="s">
        <v>182</v>
      </c>
      <c r="AA792" t="s">
        <v>182</v>
      </c>
      <c r="AB792" t="s">
        <v>30</v>
      </c>
      <c r="AE792">
        <v>0</v>
      </c>
      <c r="AF792">
        <v>0</v>
      </c>
    </row>
    <row r="793" spans="1:32" x14ac:dyDescent="0.2">
      <c r="A793" t="s">
        <v>1153</v>
      </c>
      <c r="B793" s="107">
        <v>45082</v>
      </c>
      <c r="D793" s="107">
        <v>45082</v>
      </c>
      <c r="E793">
        <v>-110</v>
      </c>
      <c r="G793" t="s">
        <v>43</v>
      </c>
      <c r="H793">
        <v>1</v>
      </c>
      <c r="I793">
        <v>-110</v>
      </c>
      <c r="K793">
        <v>0</v>
      </c>
      <c r="N793" t="s">
        <v>317</v>
      </c>
      <c r="O793">
        <v>100</v>
      </c>
      <c r="P793" t="s">
        <v>236</v>
      </c>
      <c r="Q793" t="s">
        <v>317</v>
      </c>
      <c r="S793" t="s">
        <v>318</v>
      </c>
      <c r="W793" t="s">
        <v>318</v>
      </c>
      <c r="X793" t="s">
        <v>30</v>
      </c>
      <c r="Y793" t="s">
        <v>182</v>
      </c>
      <c r="Z793" t="s">
        <v>182</v>
      </c>
      <c r="AA793" t="s">
        <v>182</v>
      </c>
      <c r="AB793" t="s">
        <v>30</v>
      </c>
      <c r="AE793">
        <v>0</v>
      </c>
      <c r="AF793">
        <v>0</v>
      </c>
    </row>
    <row r="794" spans="1:32" x14ac:dyDescent="0.2">
      <c r="A794" t="s">
        <v>1154</v>
      </c>
      <c r="B794" s="107">
        <v>45081</v>
      </c>
      <c r="D794" s="107">
        <v>45081</v>
      </c>
      <c r="E794">
        <v>-52.8</v>
      </c>
      <c r="G794" t="s">
        <v>43</v>
      </c>
      <c r="H794">
        <v>1</v>
      </c>
      <c r="I794">
        <v>-52.8</v>
      </c>
      <c r="K794">
        <v>0</v>
      </c>
      <c r="N794" t="s">
        <v>231</v>
      </c>
      <c r="O794">
        <v>100</v>
      </c>
      <c r="P794" t="s">
        <v>219</v>
      </c>
      <c r="Q794" t="s">
        <v>231</v>
      </c>
      <c r="S794" t="s">
        <v>320</v>
      </c>
      <c r="W794" t="s">
        <v>233</v>
      </c>
      <c r="X794" t="s">
        <v>30</v>
      </c>
      <c r="Y794" t="s">
        <v>182</v>
      </c>
      <c r="Z794" t="s">
        <v>182</v>
      </c>
      <c r="AA794" t="s">
        <v>182</v>
      </c>
      <c r="AB794" t="s">
        <v>30</v>
      </c>
      <c r="AE794">
        <v>0</v>
      </c>
      <c r="AF794">
        <v>0</v>
      </c>
    </row>
    <row r="795" spans="1:32" x14ac:dyDescent="0.2">
      <c r="A795" t="s">
        <v>1155</v>
      </c>
      <c r="B795" s="107">
        <v>45081</v>
      </c>
      <c r="D795" s="107">
        <v>45081</v>
      </c>
      <c r="E795">
        <v>-6500</v>
      </c>
      <c r="G795" t="s">
        <v>43</v>
      </c>
      <c r="H795">
        <v>1</v>
      </c>
      <c r="I795">
        <v>-6500</v>
      </c>
      <c r="K795">
        <v>0</v>
      </c>
      <c r="N795" t="s">
        <v>322</v>
      </c>
      <c r="O795">
        <v>100</v>
      </c>
      <c r="P795" t="s">
        <v>236</v>
      </c>
      <c r="Q795" t="s">
        <v>322</v>
      </c>
      <c r="S795" t="s">
        <v>323</v>
      </c>
      <c r="W795" t="s">
        <v>323</v>
      </c>
      <c r="X795" t="s">
        <v>324</v>
      </c>
      <c r="Y795" t="s">
        <v>325</v>
      </c>
      <c r="Z795" t="s">
        <v>325</v>
      </c>
      <c r="AA795" t="s">
        <v>325</v>
      </c>
      <c r="AB795" t="s">
        <v>27</v>
      </c>
      <c r="AE795">
        <v>0</v>
      </c>
      <c r="AF795">
        <v>0</v>
      </c>
    </row>
    <row r="796" spans="1:32" x14ac:dyDescent="0.2">
      <c r="A796" t="s">
        <v>1156</v>
      </c>
      <c r="B796" s="107">
        <v>45081</v>
      </c>
      <c r="D796" s="107">
        <v>45081</v>
      </c>
      <c r="E796">
        <v>-10000</v>
      </c>
      <c r="G796" t="s">
        <v>43</v>
      </c>
      <c r="H796">
        <v>1</v>
      </c>
      <c r="I796">
        <v>-10000</v>
      </c>
      <c r="K796">
        <v>0</v>
      </c>
      <c r="N796" t="s">
        <v>327</v>
      </c>
      <c r="O796">
        <v>100</v>
      </c>
      <c r="P796" t="s">
        <v>236</v>
      </c>
      <c r="Q796" t="s">
        <v>327</v>
      </c>
      <c r="S796" t="s">
        <v>323</v>
      </c>
      <c r="W796" t="s">
        <v>323</v>
      </c>
      <c r="X796" t="s">
        <v>324</v>
      </c>
      <c r="Y796" t="s">
        <v>325</v>
      </c>
      <c r="Z796" t="s">
        <v>325</v>
      </c>
      <c r="AA796" t="s">
        <v>325</v>
      </c>
      <c r="AB796" t="s">
        <v>27</v>
      </c>
      <c r="AE796">
        <v>0</v>
      </c>
      <c r="AF796">
        <v>0</v>
      </c>
    </row>
    <row r="797" spans="1:32" x14ac:dyDescent="0.2">
      <c r="A797" t="s">
        <v>1157</v>
      </c>
      <c r="B797" s="107">
        <v>45081</v>
      </c>
      <c r="D797" s="107">
        <v>45081</v>
      </c>
      <c r="E797">
        <v>-10000</v>
      </c>
      <c r="G797" t="s">
        <v>43</v>
      </c>
      <c r="H797">
        <v>1</v>
      </c>
      <c r="I797">
        <v>-10000</v>
      </c>
      <c r="K797">
        <v>0</v>
      </c>
      <c r="N797" t="s">
        <v>329</v>
      </c>
      <c r="O797">
        <v>100</v>
      </c>
      <c r="P797" t="s">
        <v>179</v>
      </c>
      <c r="Q797" t="s">
        <v>329</v>
      </c>
      <c r="S797" t="s">
        <v>323</v>
      </c>
      <c r="W797" t="s">
        <v>323</v>
      </c>
      <c r="X797" t="s">
        <v>324</v>
      </c>
      <c r="Y797" t="s">
        <v>325</v>
      </c>
      <c r="Z797" t="s">
        <v>325</v>
      </c>
      <c r="AA797" t="s">
        <v>325</v>
      </c>
      <c r="AB797" t="s">
        <v>27</v>
      </c>
      <c r="AE797">
        <v>0</v>
      </c>
      <c r="AF797">
        <v>0</v>
      </c>
    </row>
    <row r="798" spans="1:32" x14ac:dyDescent="0.2">
      <c r="A798" t="s">
        <v>1158</v>
      </c>
      <c r="B798" s="107">
        <v>45081</v>
      </c>
      <c r="D798" s="107">
        <v>45081</v>
      </c>
      <c r="E798">
        <v>-3500</v>
      </c>
      <c r="G798" t="s">
        <v>43</v>
      </c>
      <c r="H798">
        <v>1</v>
      </c>
      <c r="I798">
        <v>-3500</v>
      </c>
      <c r="K798">
        <v>0</v>
      </c>
      <c r="N798" t="s">
        <v>331</v>
      </c>
      <c r="O798">
        <v>100</v>
      </c>
      <c r="P798" t="s">
        <v>219</v>
      </c>
      <c r="Q798" t="s">
        <v>331</v>
      </c>
      <c r="S798" t="s">
        <v>332</v>
      </c>
      <c r="W798" t="s">
        <v>333</v>
      </c>
      <c r="X798" t="s">
        <v>324</v>
      </c>
      <c r="Y798" t="s">
        <v>325</v>
      </c>
      <c r="Z798" t="s">
        <v>325</v>
      </c>
      <c r="AA798" t="s">
        <v>325</v>
      </c>
      <c r="AB798" t="s">
        <v>27</v>
      </c>
      <c r="AE798">
        <v>0</v>
      </c>
      <c r="AF798">
        <v>0</v>
      </c>
    </row>
    <row r="799" spans="1:32" x14ac:dyDescent="0.2">
      <c r="A799" t="s">
        <v>1159</v>
      </c>
      <c r="B799" s="107">
        <v>45081</v>
      </c>
      <c r="D799" s="107">
        <v>45081</v>
      </c>
      <c r="E799">
        <v>-17500</v>
      </c>
      <c r="G799" t="s">
        <v>43</v>
      </c>
      <c r="H799">
        <v>1</v>
      </c>
      <c r="I799">
        <v>-17500</v>
      </c>
      <c r="K799">
        <v>0</v>
      </c>
      <c r="N799" t="s">
        <v>335</v>
      </c>
      <c r="O799">
        <v>100</v>
      </c>
      <c r="P799" t="s">
        <v>236</v>
      </c>
      <c r="Q799" t="s">
        <v>335</v>
      </c>
      <c r="S799" t="s">
        <v>323</v>
      </c>
      <c r="W799" t="s">
        <v>323</v>
      </c>
      <c r="X799" t="s">
        <v>324</v>
      </c>
      <c r="Y799" t="s">
        <v>325</v>
      </c>
      <c r="Z799" t="s">
        <v>325</v>
      </c>
      <c r="AA799" t="s">
        <v>325</v>
      </c>
      <c r="AB799" t="s">
        <v>27</v>
      </c>
      <c r="AE799">
        <v>0</v>
      </c>
      <c r="AF799">
        <v>0</v>
      </c>
    </row>
    <row r="800" spans="1:32" x14ac:dyDescent="0.2">
      <c r="A800" t="s">
        <v>1160</v>
      </c>
      <c r="B800" s="107">
        <v>45081</v>
      </c>
      <c r="D800" s="107">
        <v>45081</v>
      </c>
      <c r="E800">
        <v>-13313.44</v>
      </c>
      <c r="G800" t="s">
        <v>43</v>
      </c>
      <c r="H800">
        <v>1</v>
      </c>
      <c r="I800">
        <v>-13313.44</v>
      </c>
      <c r="K800">
        <v>0</v>
      </c>
      <c r="N800" t="s">
        <v>337</v>
      </c>
      <c r="O800">
        <v>100</v>
      </c>
      <c r="P800" t="s">
        <v>15</v>
      </c>
      <c r="Q800" t="s">
        <v>337</v>
      </c>
      <c r="S800" t="s">
        <v>323</v>
      </c>
      <c r="W800" t="s">
        <v>323</v>
      </c>
      <c r="X800" t="s">
        <v>324</v>
      </c>
      <c r="Y800" t="s">
        <v>325</v>
      </c>
      <c r="Z800" t="s">
        <v>325</v>
      </c>
      <c r="AA800" t="s">
        <v>325</v>
      </c>
      <c r="AB800" t="s">
        <v>27</v>
      </c>
      <c r="AE800">
        <v>0</v>
      </c>
      <c r="AF800">
        <v>0</v>
      </c>
    </row>
    <row r="801" spans="1:32" x14ac:dyDescent="0.2">
      <c r="A801" t="s">
        <v>1161</v>
      </c>
      <c r="B801" s="107">
        <v>45081</v>
      </c>
      <c r="D801" s="107">
        <v>45081</v>
      </c>
      <c r="E801">
        <v>-3000</v>
      </c>
      <c r="G801" t="s">
        <v>43</v>
      </c>
      <c r="H801">
        <v>1</v>
      </c>
      <c r="I801">
        <v>-3000</v>
      </c>
      <c r="K801">
        <v>0</v>
      </c>
      <c r="N801" t="s">
        <v>339</v>
      </c>
      <c r="O801">
        <v>100</v>
      </c>
      <c r="P801" t="s">
        <v>340</v>
      </c>
      <c r="Q801" t="s">
        <v>339</v>
      </c>
      <c r="S801" t="s">
        <v>323</v>
      </c>
      <c r="W801" t="s">
        <v>323</v>
      </c>
      <c r="X801" t="s">
        <v>324</v>
      </c>
      <c r="Y801" t="s">
        <v>325</v>
      </c>
      <c r="Z801" t="s">
        <v>325</v>
      </c>
      <c r="AA801" t="s">
        <v>325</v>
      </c>
      <c r="AB801" t="s">
        <v>27</v>
      </c>
      <c r="AE801">
        <v>0</v>
      </c>
      <c r="AF801">
        <v>0</v>
      </c>
    </row>
    <row r="802" spans="1:32" x14ac:dyDescent="0.2">
      <c r="A802" t="s">
        <v>1162</v>
      </c>
      <c r="B802" s="107">
        <v>45081</v>
      </c>
      <c r="D802" s="107">
        <v>45081</v>
      </c>
      <c r="E802">
        <v>-13313.44</v>
      </c>
      <c r="G802" t="s">
        <v>43</v>
      </c>
      <c r="H802">
        <v>1</v>
      </c>
      <c r="I802">
        <v>-13313.44</v>
      </c>
      <c r="K802">
        <v>0</v>
      </c>
      <c r="N802" t="s">
        <v>342</v>
      </c>
      <c r="O802">
        <v>100</v>
      </c>
      <c r="P802" t="s">
        <v>15</v>
      </c>
      <c r="Q802" t="s">
        <v>342</v>
      </c>
      <c r="S802" t="s">
        <v>323</v>
      </c>
      <c r="W802" t="s">
        <v>323</v>
      </c>
      <c r="X802" t="s">
        <v>324</v>
      </c>
      <c r="Y802" t="s">
        <v>325</v>
      </c>
      <c r="Z802" t="s">
        <v>325</v>
      </c>
      <c r="AA802" t="s">
        <v>325</v>
      </c>
      <c r="AB802" t="s">
        <v>27</v>
      </c>
      <c r="AE802">
        <v>0</v>
      </c>
      <c r="AF802">
        <v>0</v>
      </c>
    </row>
    <row r="803" spans="1:32" x14ac:dyDescent="0.2">
      <c r="A803" t="s">
        <v>1163</v>
      </c>
      <c r="B803" s="107">
        <v>45081</v>
      </c>
      <c r="D803" s="107">
        <v>45081</v>
      </c>
      <c r="E803">
        <v>-6000</v>
      </c>
      <c r="G803" t="s">
        <v>43</v>
      </c>
      <c r="H803">
        <v>1</v>
      </c>
      <c r="I803">
        <v>-6000</v>
      </c>
      <c r="K803">
        <v>0</v>
      </c>
      <c r="N803" t="s">
        <v>344</v>
      </c>
      <c r="O803">
        <v>100</v>
      </c>
      <c r="P803" t="s">
        <v>179</v>
      </c>
      <c r="Q803" t="s">
        <v>344</v>
      </c>
      <c r="S803" t="s">
        <v>323</v>
      </c>
      <c r="W803" t="s">
        <v>323</v>
      </c>
      <c r="X803" t="s">
        <v>324</v>
      </c>
      <c r="Y803" t="s">
        <v>325</v>
      </c>
      <c r="Z803" t="s">
        <v>325</v>
      </c>
      <c r="AA803" t="s">
        <v>325</v>
      </c>
      <c r="AB803" t="s">
        <v>27</v>
      </c>
      <c r="AE803">
        <v>0</v>
      </c>
      <c r="AF803">
        <v>0</v>
      </c>
    </row>
    <row r="804" spans="1:32" x14ac:dyDescent="0.2">
      <c r="A804" t="s">
        <v>1164</v>
      </c>
      <c r="B804" s="107">
        <v>45081</v>
      </c>
      <c r="D804" s="107">
        <v>45081</v>
      </c>
      <c r="E804">
        <v>-4500</v>
      </c>
      <c r="G804" t="s">
        <v>43</v>
      </c>
      <c r="H804">
        <v>1</v>
      </c>
      <c r="I804">
        <v>-4500</v>
      </c>
      <c r="K804">
        <v>0</v>
      </c>
      <c r="N804" t="s">
        <v>346</v>
      </c>
      <c r="O804">
        <v>100</v>
      </c>
      <c r="P804" t="s">
        <v>236</v>
      </c>
      <c r="Q804" t="s">
        <v>346</v>
      </c>
      <c r="S804" t="s">
        <v>323</v>
      </c>
      <c r="W804" t="s">
        <v>323</v>
      </c>
      <c r="X804" t="s">
        <v>324</v>
      </c>
      <c r="Y804" t="s">
        <v>325</v>
      </c>
      <c r="Z804" t="s">
        <v>325</v>
      </c>
      <c r="AA804" t="s">
        <v>325</v>
      </c>
      <c r="AB804" t="s">
        <v>27</v>
      </c>
      <c r="AE804">
        <v>0</v>
      </c>
      <c r="AF804">
        <v>0</v>
      </c>
    </row>
    <row r="805" spans="1:32" x14ac:dyDescent="0.2">
      <c r="A805" t="s">
        <v>1165</v>
      </c>
      <c r="B805" s="107">
        <v>45081</v>
      </c>
      <c r="D805" s="107">
        <v>45081</v>
      </c>
      <c r="E805">
        <v>-6000</v>
      </c>
      <c r="G805" t="s">
        <v>43</v>
      </c>
      <c r="H805">
        <v>1</v>
      </c>
      <c r="I805">
        <v>-6000</v>
      </c>
      <c r="K805">
        <v>0</v>
      </c>
      <c r="N805" t="s">
        <v>348</v>
      </c>
      <c r="O805">
        <v>100</v>
      </c>
      <c r="P805" t="s">
        <v>15</v>
      </c>
      <c r="Q805" t="s">
        <v>348</v>
      </c>
      <c r="S805" t="s">
        <v>323</v>
      </c>
      <c r="W805" t="s">
        <v>323</v>
      </c>
      <c r="X805" t="s">
        <v>324</v>
      </c>
      <c r="Y805" t="s">
        <v>325</v>
      </c>
      <c r="Z805" t="s">
        <v>325</v>
      </c>
      <c r="AA805" t="s">
        <v>325</v>
      </c>
      <c r="AB805" t="s">
        <v>27</v>
      </c>
      <c r="AE805">
        <v>0</v>
      </c>
      <c r="AF805">
        <v>0</v>
      </c>
    </row>
    <row r="806" spans="1:32" x14ac:dyDescent="0.2">
      <c r="A806" t="s">
        <v>1166</v>
      </c>
      <c r="B806" s="107">
        <v>45081</v>
      </c>
      <c r="D806" s="107">
        <v>45081</v>
      </c>
      <c r="E806">
        <v>-13313.44</v>
      </c>
      <c r="G806" t="s">
        <v>43</v>
      </c>
      <c r="H806">
        <v>1</v>
      </c>
      <c r="I806">
        <v>-13313.44</v>
      </c>
      <c r="K806">
        <v>0</v>
      </c>
      <c r="N806" t="s">
        <v>350</v>
      </c>
      <c r="O806">
        <v>100</v>
      </c>
      <c r="P806" t="s">
        <v>219</v>
      </c>
      <c r="Q806" t="s">
        <v>350</v>
      </c>
      <c r="S806" t="s">
        <v>323</v>
      </c>
      <c r="W806" t="s">
        <v>323</v>
      </c>
      <c r="X806" t="s">
        <v>324</v>
      </c>
      <c r="Y806" t="s">
        <v>325</v>
      </c>
      <c r="Z806" t="s">
        <v>325</v>
      </c>
      <c r="AA806" t="s">
        <v>325</v>
      </c>
      <c r="AB806" t="s">
        <v>27</v>
      </c>
      <c r="AE806">
        <v>0</v>
      </c>
      <c r="AF806">
        <v>0</v>
      </c>
    </row>
    <row r="807" spans="1:32" x14ac:dyDescent="0.2">
      <c r="A807" t="s">
        <v>1167</v>
      </c>
      <c r="B807" s="107">
        <v>45081</v>
      </c>
      <c r="D807" s="107">
        <v>45081</v>
      </c>
      <c r="E807">
        <v>-8500</v>
      </c>
      <c r="G807" t="s">
        <v>43</v>
      </c>
      <c r="H807">
        <v>1</v>
      </c>
      <c r="I807">
        <v>-8500</v>
      </c>
      <c r="K807">
        <v>0</v>
      </c>
      <c r="N807" t="s">
        <v>352</v>
      </c>
      <c r="O807">
        <v>100</v>
      </c>
      <c r="P807" t="s">
        <v>236</v>
      </c>
      <c r="Q807" t="s">
        <v>352</v>
      </c>
      <c r="S807" t="s">
        <v>323</v>
      </c>
      <c r="W807" t="s">
        <v>323</v>
      </c>
      <c r="X807" t="s">
        <v>324</v>
      </c>
      <c r="Y807" t="s">
        <v>325</v>
      </c>
      <c r="Z807" t="s">
        <v>325</v>
      </c>
      <c r="AA807" t="s">
        <v>325</v>
      </c>
      <c r="AB807" t="s">
        <v>27</v>
      </c>
      <c r="AE807">
        <v>0</v>
      </c>
      <c r="AF807">
        <v>0</v>
      </c>
    </row>
    <row r="808" spans="1:32" x14ac:dyDescent="0.2">
      <c r="A808" t="s">
        <v>1168</v>
      </c>
      <c r="B808" s="107">
        <v>45081</v>
      </c>
      <c r="D808" s="107">
        <v>45081</v>
      </c>
      <c r="E808">
        <v>-15000</v>
      </c>
      <c r="G808" t="s">
        <v>43</v>
      </c>
      <c r="H808">
        <v>1</v>
      </c>
      <c r="I808">
        <v>-15000</v>
      </c>
      <c r="K808">
        <v>0</v>
      </c>
      <c r="N808" t="s">
        <v>1169</v>
      </c>
      <c r="O808">
        <v>100</v>
      </c>
      <c r="P808" t="s">
        <v>268</v>
      </c>
      <c r="Q808" t="s">
        <v>1169</v>
      </c>
      <c r="S808" t="s">
        <v>323</v>
      </c>
      <c r="W808" t="s">
        <v>323</v>
      </c>
      <c r="X808" t="s">
        <v>324</v>
      </c>
      <c r="Y808" t="s">
        <v>325</v>
      </c>
      <c r="Z808" t="s">
        <v>325</v>
      </c>
      <c r="AA808" t="s">
        <v>325</v>
      </c>
      <c r="AB808" t="s">
        <v>27</v>
      </c>
      <c r="AE808">
        <v>0</v>
      </c>
      <c r="AF808">
        <v>0</v>
      </c>
    </row>
    <row r="809" spans="1:32" x14ac:dyDescent="0.2">
      <c r="A809" t="s">
        <v>1170</v>
      </c>
      <c r="B809" s="107">
        <v>45081</v>
      </c>
      <c r="D809" s="107">
        <v>45081</v>
      </c>
      <c r="E809">
        <v>-10000</v>
      </c>
      <c r="G809" t="s">
        <v>43</v>
      </c>
      <c r="H809">
        <v>1</v>
      </c>
      <c r="I809">
        <v>-10000</v>
      </c>
      <c r="K809">
        <v>0</v>
      </c>
      <c r="N809" t="s">
        <v>354</v>
      </c>
      <c r="O809">
        <v>100</v>
      </c>
      <c r="P809" t="s">
        <v>214</v>
      </c>
      <c r="Q809" t="s">
        <v>354</v>
      </c>
      <c r="S809" t="s">
        <v>323</v>
      </c>
      <c r="W809" t="s">
        <v>323</v>
      </c>
      <c r="X809" t="s">
        <v>324</v>
      </c>
      <c r="Y809" t="s">
        <v>325</v>
      </c>
      <c r="Z809" t="s">
        <v>325</v>
      </c>
      <c r="AA809" t="s">
        <v>325</v>
      </c>
      <c r="AB809" t="s">
        <v>27</v>
      </c>
      <c r="AE809">
        <v>0</v>
      </c>
      <c r="AF809">
        <v>0</v>
      </c>
    </row>
    <row r="810" spans="1:32" x14ac:dyDescent="0.2">
      <c r="A810" t="s">
        <v>1171</v>
      </c>
      <c r="B810" s="107">
        <v>45081</v>
      </c>
      <c r="D810" s="107">
        <v>45081</v>
      </c>
      <c r="E810">
        <v>-5500</v>
      </c>
      <c r="G810" t="s">
        <v>43</v>
      </c>
      <c r="H810">
        <v>1</v>
      </c>
      <c r="I810">
        <v>-5500</v>
      </c>
      <c r="K810">
        <v>0</v>
      </c>
      <c r="N810" t="s">
        <v>356</v>
      </c>
      <c r="O810">
        <v>100</v>
      </c>
      <c r="P810" t="s">
        <v>236</v>
      </c>
      <c r="Q810" t="s">
        <v>356</v>
      </c>
      <c r="S810" t="s">
        <v>323</v>
      </c>
      <c r="W810" t="s">
        <v>323</v>
      </c>
      <c r="X810" t="s">
        <v>324</v>
      </c>
      <c r="Y810" t="s">
        <v>325</v>
      </c>
      <c r="Z810" t="s">
        <v>325</v>
      </c>
      <c r="AA810" t="s">
        <v>325</v>
      </c>
      <c r="AB810" t="s">
        <v>27</v>
      </c>
      <c r="AE810">
        <v>0</v>
      </c>
      <c r="AF810">
        <v>0</v>
      </c>
    </row>
    <row r="811" spans="1:32" x14ac:dyDescent="0.2">
      <c r="A811" t="s">
        <v>1172</v>
      </c>
      <c r="B811" s="107">
        <v>45081</v>
      </c>
      <c r="D811" s="107">
        <v>45081</v>
      </c>
      <c r="E811">
        <v>-3500</v>
      </c>
      <c r="G811" t="s">
        <v>43</v>
      </c>
      <c r="H811">
        <v>1</v>
      </c>
      <c r="I811">
        <v>-3500</v>
      </c>
      <c r="K811">
        <v>0</v>
      </c>
      <c r="N811" t="s">
        <v>358</v>
      </c>
      <c r="O811">
        <v>100</v>
      </c>
      <c r="P811" t="s">
        <v>23</v>
      </c>
      <c r="Q811" t="s">
        <v>358</v>
      </c>
      <c r="S811" t="s">
        <v>323</v>
      </c>
      <c r="W811" t="s">
        <v>323</v>
      </c>
      <c r="X811" t="s">
        <v>324</v>
      </c>
      <c r="Y811" t="s">
        <v>325</v>
      </c>
      <c r="Z811" t="s">
        <v>325</v>
      </c>
      <c r="AA811" t="s">
        <v>325</v>
      </c>
      <c r="AB811" t="s">
        <v>27</v>
      </c>
      <c r="AE811">
        <v>0</v>
      </c>
      <c r="AF811">
        <v>0</v>
      </c>
    </row>
    <row r="812" spans="1:32" x14ac:dyDescent="0.2">
      <c r="A812" t="s">
        <v>1173</v>
      </c>
      <c r="B812" s="107">
        <v>45081</v>
      </c>
      <c r="D812" s="107">
        <v>45081</v>
      </c>
      <c r="E812">
        <v>-10000</v>
      </c>
      <c r="G812" t="s">
        <v>43</v>
      </c>
      <c r="H812">
        <v>1</v>
      </c>
      <c r="I812">
        <v>-10000</v>
      </c>
      <c r="K812">
        <v>0</v>
      </c>
      <c r="N812" t="s">
        <v>360</v>
      </c>
      <c r="O812">
        <v>100</v>
      </c>
      <c r="P812" t="s">
        <v>15</v>
      </c>
      <c r="Q812" t="s">
        <v>360</v>
      </c>
      <c r="S812" t="s">
        <v>323</v>
      </c>
      <c r="W812" t="s">
        <v>323</v>
      </c>
      <c r="X812" t="s">
        <v>324</v>
      </c>
      <c r="Y812" t="s">
        <v>325</v>
      </c>
      <c r="Z812" t="s">
        <v>325</v>
      </c>
      <c r="AA812" t="s">
        <v>325</v>
      </c>
      <c r="AB812" t="s">
        <v>27</v>
      </c>
      <c r="AE812">
        <v>0</v>
      </c>
      <c r="AF812">
        <v>0</v>
      </c>
    </row>
    <row r="813" spans="1:32" x14ac:dyDescent="0.2">
      <c r="A813" t="s">
        <v>1174</v>
      </c>
      <c r="B813" s="107">
        <v>45081</v>
      </c>
      <c r="D813" s="107">
        <v>45081</v>
      </c>
      <c r="E813">
        <v>-16000</v>
      </c>
      <c r="G813" t="s">
        <v>43</v>
      </c>
      <c r="H813">
        <v>1</v>
      </c>
      <c r="I813">
        <v>-16000</v>
      </c>
      <c r="K813">
        <v>0</v>
      </c>
      <c r="N813" t="s">
        <v>362</v>
      </c>
      <c r="O813">
        <v>100</v>
      </c>
      <c r="P813" t="s">
        <v>236</v>
      </c>
      <c r="Q813" t="s">
        <v>362</v>
      </c>
      <c r="S813" t="s">
        <v>323</v>
      </c>
      <c r="W813" t="s">
        <v>323</v>
      </c>
      <c r="X813" t="s">
        <v>324</v>
      </c>
      <c r="Y813" t="s">
        <v>325</v>
      </c>
      <c r="Z813" t="s">
        <v>325</v>
      </c>
      <c r="AA813" t="s">
        <v>325</v>
      </c>
      <c r="AB813" t="s">
        <v>27</v>
      </c>
      <c r="AE813">
        <v>0</v>
      </c>
      <c r="AF813">
        <v>0</v>
      </c>
    </row>
    <row r="814" spans="1:32" x14ac:dyDescent="0.2">
      <c r="A814" t="s">
        <v>1175</v>
      </c>
      <c r="B814" s="107">
        <v>45081</v>
      </c>
      <c r="D814" s="107">
        <v>45081</v>
      </c>
      <c r="E814">
        <v>-13000</v>
      </c>
      <c r="G814" t="s">
        <v>43</v>
      </c>
      <c r="H814">
        <v>1</v>
      </c>
      <c r="I814">
        <v>-13000</v>
      </c>
      <c r="K814">
        <v>0</v>
      </c>
      <c r="N814" t="s">
        <v>364</v>
      </c>
      <c r="O814">
        <v>100</v>
      </c>
      <c r="P814" t="s">
        <v>23</v>
      </c>
      <c r="Q814" t="s">
        <v>364</v>
      </c>
      <c r="S814" t="s">
        <v>323</v>
      </c>
      <c r="W814" t="s">
        <v>323</v>
      </c>
      <c r="X814" t="s">
        <v>324</v>
      </c>
      <c r="Y814" t="s">
        <v>325</v>
      </c>
      <c r="Z814" t="s">
        <v>325</v>
      </c>
      <c r="AA814" t="s">
        <v>325</v>
      </c>
      <c r="AB814" t="s">
        <v>27</v>
      </c>
      <c r="AE814">
        <v>0</v>
      </c>
      <c r="AF814">
        <v>0</v>
      </c>
    </row>
    <row r="815" spans="1:32" x14ac:dyDescent="0.2">
      <c r="A815" t="s">
        <v>1176</v>
      </c>
      <c r="B815" s="107">
        <v>45081</v>
      </c>
      <c r="D815" s="107">
        <v>45081</v>
      </c>
      <c r="E815">
        <v>-4500</v>
      </c>
      <c r="G815" t="s">
        <v>43</v>
      </c>
      <c r="H815">
        <v>1</v>
      </c>
      <c r="I815">
        <v>-4500</v>
      </c>
      <c r="K815">
        <v>0</v>
      </c>
      <c r="N815" t="s">
        <v>366</v>
      </c>
      <c r="O815">
        <v>100</v>
      </c>
      <c r="P815" t="s">
        <v>236</v>
      </c>
      <c r="Q815" t="s">
        <v>366</v>
      </c>
      <c r="S815" t="s">
        <v>323</v>
      </c>
      <c r="W815" t="s">
        <v>323</v>
      </c>
      <c r="X815" t="s">
        <v>324</v>
      </c>
      <c r="Y815" t="s">
        <v>325</v>
      </c>
      <c r="Z815" t="s">
        <v>325</v>
      </c>
      <c r="AA815" t="s">
        <v>325</v>
      </c>
      <c r="AB815" t="s">
        <v>27</v>
      </c>
      <c r="AE815">
        <v>0</v>
      </c>
      <c r="AF815">
        <v>0</v>
      </c>
    </row>
    <row r="816" spans="1:32" x14ac:dyDescent="0.2">
      <c r="A816" t="s">
        <v>1177</v>
      </c>
      <c r="B816" s="107">
        <v>45081</v>
      </c>
      <c r="D816" s="107">
        <v>45081</v>
      </c>
      <c r="E816">
        <v>-4000</v>
      </c>
      <c r="G816" t="s">
        <v>43</v>
      </c>
      <c r="H816">
        <v>1</v>
      </c>
      <c r="I816">
        <v>-4000</v>
      </c>
      <c r="K816">
        <v>0</v>
      </c>
      <c r="N816" t="s">
        <v>368</v>
      </c>
      <c r="O816">
        <v>100</v>
      </c>
      <c r="P816" t="s">
        <v>23</v>
      </c>
      <c r="Q816" t="s">
        <v>368</v>
      </c>
      <c r="S816" t="s">
        <v>323</v>
      </c>
      <c r="W816" t="s">
        <v>323</v>
      </c>
      <c r="X816" t="s">
        <v>324</v>
      </c>
      <c r="Y816" t="s">
        <v>325</v>
      </c>
      <c r="Z816" t="s">
        <v>325</v>
      </c>
      <c r="AA816" t="s">
        <v>325</v>
      </c>
      <c r="AB816" t="s">
        <v>27</v>
      </c>
      <c r="AE816">
        <v>0</v>
      </c>
      <c r="AF816">
        <v>0</v>
      </c>
    </row>
    <row r="817" spans="1:32" x14ac:dyDescent="0.2">
      <c r="A817" t="s">
        <v>1178</v>
      </c>
      <c r="B817" s="107">
        <v>45081</v>
      </c>
      <c r="D817" s="107">
        <v>45081</v>
      </c>
      <c r="E817">
        <v>-3500</v>
      </c>
      <c r="G817" t="s">
        <v>43</v>
      </c>
      <c r="H817">
        <v>1</v>
      </c>
      <c r="I817">
        <v>-3500</v>
      </c>
      <c r="K817">
        <v>0</v>
      </c>
      <c r="N817" t="s">
        <v>370</v>
      </c>
      <c r="O817">
        <v>100</v>
      </c>
      <c r="P817" t="s">
        <v>15</v>
      </c>
      <c r="Q817" t="s">
        <v>370</v>
      </c>
      <c r="S817" t="s">
        <v>323</v>
      </c>
      <c r="W817" t="s">
        <v>323</v>
      </c>
      <c r="X817" t="s">
        <v>324</v>
      </c>
      <c r="Y817" t="s">
        <v>325</v>
      </c>
      <c r="Z817" t="s">
        <v>325</v>
      </c>
      <c r="AA817" t="s">
        <v>325</v>
      </c>
      <c r="AB817" t="s">
        <v>27</v>
      </c>
      <c r="AE817">
        <v>0</v>
      </c>
      <c r="AF817">
        <v>0</v>
      </c>
    </row>
    <row r="818" spans="1:32" x14ac:dyDescent="0.2">
      <c r="A818" t="s">
        <v>1179</v>
      </c>
      <c r="B818" s="107">
        <v>45081</v>
      </c>
      <c r="D818" s="107">
        <v>45081</v>
      </c>
      <c r="E818">
        <v>-1600</v>
      </c>
      <c r="G818" t="s">
        <v>43</v>
      </c>
      <c r="H818">
        <v>1</v>
      </c>
      <c r="I818">
        <v>-1600</v>
      </c>
      <c r="K818">
        <v>0</v>
      </c>
      <c r="N818" t="s">
        <v>372</v>
      </c>
      <c r="O818">
        <v>100</v>
      </c>
      <c r="P818" t="s">
        <v>236</v>
      </c>
      <c r="Q818" t="s">
        <v>372</v>
      </c>
      <c r="S818" t="s">
        <v>323</v>
      </c>
      <c r="W818" t="s">
        <v>323</v>
      </c>
      <c r="X818" t="s">
        <v>324</v>
      </c>
      <c r="Y818" t="s">
        <v>325</v>
      </c>
      <c r="Z818" t="s">
        <v>325</v>
      </c>
      <c r="AA818" t="s">
        <v>325</v>
      </c>
      <c r="AB818" t="s">
        <v>27</v>
      </c>
      <c r="AE818">
        <v>0</v>
      </c>
      <c r="AF818">
        <v>0</v>
      </c>
    </row>
    <row r="819" spans="1:32" x14ac:dyDescent="0.2">
      <c r="A819" t="s">
        <v>1180</v>
      </c>
      <c r="B819" s="107">
        <v>45081</v>
      </c>
      <c r="D819" s="107">
        <v>45081</v>
      </c>
      <c r="E819">
        <v>-21276.6</v>
      </c>
      <c r="G819" t="s">
        <v>43</v>
      </c>
      <c r="H819">
        <v>1</v>
      </c>
      <c r="I819">
        <v>-21276.6</v>
      </c>
      <c r="K819">
        <v>0</v>
      </c>
      <c r="N819" t="s">
        <v>374</v>
      </c>
      <c r="O819">
        <v>100</v>
      </c>
      <c r="P819" t="s">
        <v>179</v>
      </c>
      <c r="Q819" t="s">
        <v>374</v>
      </c>
      <c r="S819" t="s">
        <v>323</v>
      </c>
      <c r="W819" t="s">
        <v>323</v>
      </c>
      <c r="X819" t="s">
        <v>324</v>
      </c>
      <c r="Y819" t="s">
        <v>325</v>
      </c>
      <c r="Z819" t="s">
        <v>325</v>
      </c>
      <c r="AA819" t="s">
        <v>325</v>
      </c>
      <c r="AB819" t="s">
        <v>27</v>
      </c>
      <c r="AE819">
        <v>0</v>
      </c>
      <c r="AF819">
        <v>0</v>
      </c>
    </row>
    <row r="820" spans="1:32" x14ac:dyDescent="0.2">
      <c r="A820" t="s">
        <v>1181</v>
      </c>
      <c r="B820" s="107">
        <v>45081</v>
      </c>
      <c r="D820" s="107">
        <v>45081</v>
      </c>
      <c r="E820">
        <v>-8500</v>
      </c>
      <c r="G820" t="s">
        <v>43</v>
      </c>
      <c r="H820">
        <v>1</v>
      </c>
      <c r="I820">
        <v>-8500</v>
      </c>
      <c r="K820">
        <v>0</v>
      </c>
      <c r="N820" t="s">
        <v>376</v>
      </c>
      <c r="O820">
        <v>100</v>
      </c>
      <c r="P820" t="s">
        <v>236</v>
      </c>
      <c r="Q820" t="s">
        <v>376</v>
      </c>
      <c r="S820" t="s">
        <v>323</v>
      </c>
      <c r="W820" t="s">
        <v>323</v>
      </c>
      <c r="X820" t="s">
        <v>324</v>
      </c>
      <c r="Y820" t="s">
        <v>325</v>
      </c>
      <c r="Z820" t="s">
        <v>325</v>
      </c>
      <c r="AA820" t="s">
        <v>325</v>
      </c>
      <c r="AB820" t="s">
        <v>27</v>
      </c>
      <c r="AE820">
        <v>0</v>
      </c>
      <c r="AF820">
        <v>0</v>
      </c>
    </row>
    <row r="821" spans="1:32" x14ac:dyDescent="0.2">
      <c r="A821" t="s">
        <v>1182</v>
      </c>
      <c r="B821" s="107">
        <v>45081</v>
      </c>
      <c r="D821" s="107">
        <v>45081</v>
      </c>
      <c r="E821">
        <v>-5500</v>
      </c>
      <c r="G821" t="s">
        <v>43</v>
      </c>
      <c r="H821">
        <v>1</v>
      </c>
      <c r="I821">
        <v>-5500</v>
      </c>
      <c r="K821">
        <v>0</v>
      </c>
      <c r="N821" t="s">
        <v>378</v>
      </c>
      <c r="O821">
        <v>100</v>
      </c>
      <c r="P821" t="s">
        <v>236</v>
      </c>
      <c r="Q821" t="s">
        <v>378</v>
      </c>
      <c r="S821" t="s">
        <v>323</v>
      </c>
      <c r="W821" t="s">
        <v>323</v>
      </c>
      <c r="X821" t="s">
        <v>324</v>
      </c>
      <c r="Y821" t="s">
        <v>325</v>
      </c>
      <c r="Z821" t="s">
        <v>325</v>
      </c>
      <c r="AA821" t="s">
        <v>325</v>
      </c>
      <c r="AB821" t="s">
        <v>27</v>
      </c>
      <c r="AE821">
        <v>0</v>
      </c>
      <c r="AF821">
        <v>0</v>
      </c>
    </row>
    <row r="822" spans="1:32" x14ac:dyDescent="0.2">
      <c r="A822" t="s">
        <v>1183</v>
      </c>
      <c r="B822" s="107">
        <v>45081</v>
      </c>
      <c r="D822" s="107">
        <v>45081</v>
      </c>
      <c r="E822">
        <v>-1600</v>
      </c>
      <c r="G822" t="s">
        <v>43</v>
      </c>
      <c r="H822">
        <v>1</v>
      </c>
      <c r="I822">
        <v>-1600</v>
      </c>
      <c r="K822">
        <v>0</v>
      </c>
      <c r="N822" t="s">
        <v>199</v>
      </c>
      <c r="O822">
        <v>100</v>
      </c>
      <c r="P822" t="s">
        <v>179</v>
      </c>
      <c r="Q822" t="s">
        <v>199</v>
      </c>
      <c r="S822" t="s">
        <v>380</v>
      </c>
      <c r="W822" t="s">
        <v>323</v>
      </c>
      <c r="X822" t="s">
        <v>324</v>
      </c>
      <c r="Y822" t="s">
        <v>325</v>
      </c>
      <c r="Z822" t="s">
        <v>325</v>
      </c>
      <c r="AA822" t="s">
        <v>325</v>
      </c>
      <c r="AB822" t="s">
        <v>27</v>
      </c>
      <c r="AE822">
        <v>0</v>
      </c>
      <c r="AF822">
        <v>0</v>
      </c>
    </row>
    <row r="823" spans="1:32" x14ac:dyDescent="0.2">
      <c r="A823" t="s">
        <v>1184</v>
      </c>
      <c r="B823" s="107">
        <v>45081</v>
      </c>
      <c r="D823" s="107">
        <v>45081</v>
      </c>
      <c r="E823">
        <v>-6000</v>
      </c>
      <c r="G823" t="s">
        <v>43</v>
      </c>
      <c r="H823">
        <v>1</v>
      </c>
      <c r="I823">
        <v>-6000</v>
      </c>
      <c r="K823">
        <v>0</v>
      </c>
      <c r="N823" t="s">
        <v>199</v>
      </c>
      <c r="O823">
        <v>100</v>
      </c>
      <c r="P823" t="s">
        <v>160</v>
      </c>
      <c r="Q823" t="s">
        <v>199</v>
      </c>
      <c r="S823" t="s">
        <v>323</v>
      </c>
      <c r="W823" t="s">
        <v>323</v>
      </c>
      <c r="X823" t="s">
        <v>324</v>
      </c>
      <c r="Y823" t="s">
        <v>325</v>
      </c>
      <c r="Z823" t="s">
        <v>325</v>
      </c>
      <c r="AA823" t="s">
        <v>325</v>
      </c>
      <c r="AB823" t="s">
        <v>27</v>
      </c>
      <c r="AE823">
        <v>0</v>
      </c>
      <c r="AF823">
        <v>0</v>
      </c>
    </row>
    <row r="824" spans="1:32" x14ac:dyDescent="0.2">
      <c r="A824" t="s">
        <v>1185</v>
      </c>
      <c r="B824" s="107">
        <v>45081</v>
      </c>
      <c r="D824" s="107">
        <v>45081</v>
      </c>
      <c r="E824">
        <v>-7507.49</v>
      </c>
      <c r="G824" t="s">
        <v>43</v>
      </c>
      <c r="H824">
        <v>1</v>
      </c>
      <c r="I824">
        <v>-7507.49</v>
      </c>
      <c r="K824">
        <v>0</v>
      </c>
      <c r="N824" t="s">
        <v>350</v>
      </c>
      <c r="O824">
        <v>100</v>
      </c>
      <c r="P824" t="s">
        <v>219</v>
      </c>
      <c r="Q824" t="s">
        <v>350</v>
      </c>
      <c r="S824" t="s">
        <v>383</v>
      </c>
      <c r="W824" t="s">
        <v>384</v>
      </c>
      <c r="X824" t="s">
        <v>324</v>
      </c>
      <c r="Y824" t="s">
        <v>325</v>
      </c>
      <c r="Z824" t="s">
        <v>325</v>
      </c>
      <c r="AA824" t="s">
        <v>325</v>
      </c>
      <c r="AB824" t="s">
        <v>27</v>
      </c>
      <c r="AE824">
        <v>0</v>
      </c>
      <c r="AF824">
        <v>0</v>
      </c>
    </row>
    <row r="825" spans="1:32" x14ac:dyDescent="0.2">
      <c r="A825" t="s">
        <v>1186</v>
      </c>
      <c r="B825" s="107">
        <v>45081</v>
      </c>
      <c r="D825" s="107">
        <v>45081</v>
      </c>
      <c r="E825">
        <v>-7507.49</v>
      </c>
      <c r="G825" t="s">
        <v>43</v>
      </c>
      <c r="H825">
        <v>1</v>
      </c>
      <c r="I825">
        <v>-7507.49</v>
      </c>
      <c r="K825">
        <v>0</v>
      </c>
      <c r="N825" t="s">
        <v>337</v>
      </c>
      <c r="O825">
        <v>100</v>
      </c>
      <c r="P825" t="s">
        <v>15</v>
      </c>
      <c r="Q825" t="s">
        <v>337</v>
      </c>
      <c r="S825" t="s">
        <v>386</v>
      </c>
      <c r="W825" t="s">
        <v>384</v>
      </c>
      <c r="X825" t="s">
        <v>324</v>
      </c>
      <c r="Y825" t="s">
        <v>325</v>
      </c>
      <c r="Z825" t="s">
        <v>325</v>
      </c>
      <c r="AA825" t="s">
        <v>325</v>
      </c>
      <c r="AB825" t="s">
        <v>27</v>
      </c>
      <c r="AE825">
        <v>0</v>
      </c>
      <c r="AF825">
        <v>0</v>
      </c>
    </row>
    <row r="826" spans="1:32" x14ac:dyDescent="0.2">
      <c r="A826" t="s">
        <v>1187</v>
      </c>
      <c r="B826" s="107">
        <v>45081</v>
      </c>
      <c r="D826" s="107">
        <v>45081</v>
      </c>
      <c r="E826">
        <v>-7507.49</v>
      </c>
      <c r="G826" t="s">
        <v>43</v>
      </c>
      <c r="H826">
        <v>1</v>
      </c>
      <c r="I826">
        <v>-7507.49</v>
      </c>
      <c r="K826">
        <v>0</v>
      </c>
      <c r="N826" t="s">
        <v>342</v>
      </c>
      <c r="O826">
        <v>100</v>
      </c>
      <c r="P826" t="s">
        <v>236</v>
      </c>
      <c r="Q826" t="s">
        <v>342</v>
      </c>
      <c r="S826" t="s">
        <v>384</v>
      </c>
      <c r="W826" t="s">
        <v>384</v>
      </c>
      <c r="X826" t="s">
        <v>324</v>
      </c>
      <c r="Y826" t="s">
        <v>325</v>
      </c>
      <c r="Z826" t="s">
        <v>325</v>
      </c>
      <c r="AA826" t="s">
        <v>325</v>
      </c>
      <c r="AB826" t="s">
        <v>27</v>
      </c>
      <c r="AE826">
        <v>0</v>
      </c>
      <c r="AF826">
        <v>0</v>
      </c>
    </row>
    <row r="827" spans="1:32" x14ac:dyDescent="0.2">
      <c r="A827" t="s">
        <v>1188</v>
      </c>
      <c r="B827" s="107">
        <v>45081</v>
      </c>
      <c r="D827" s="107">
        <v>45081</v>
      </c>
      <c r="E827">
        <v>-5000</v>
      </c>
      <c r="G827" t="s">
        <v>43</v>
      </c>
      <c r="H827">
        <v>1</v>
      </c>
      <c r="I827">
        <v>-5000</v>
      </c>
      <c r="K827">
        <v>0</v>
      </c>
      <c r="N827" t="s">
        <v>389</v>
      </c>
      <c r="O827">
        <v>100</v>
      </c>
      <c r="P827" t="s">
        <v>160</v>
      </c>
      <c r="Q827" t="s">
        <v>389</v>
      </c>
      <c r="S827" t="s">
        <v>390</v>
      </c>
      <c r="W827" t="s">
        <v>390</v>
      </c>
      <c r="X827" t="s">
        <v>391</v>
      </c>
      <c r="Y827" t="s">
        <v>23</v>
      </c>
      <c r="Z827" t="s">
        <v>164</v>
      </c>
      <c r="AA827" t="s">
        <v>164</v>
      </c>
      <c r="AB827" t="s">
        <v>23</v>
      </c>
      <c r="AE827">
        <v>0</v>
      </c>
      <c r="AF827">
        <v>0</v>
      </c>
    </row>
    <row r="828" spans="1:32" x14ac:dyDescent="0.2">
      <c r="A828" t="s">
        <v>1189</v>
      </c>
      <c r="B828" s="107">
        <v>45080</v>
      </c>
      <c r="D828" s="107">
        <v>45080</v>
      </c>
      <c r="E828">
        <v>-1700</v>
      </c>
      <c r="G828" t="s">
        <v>43</v>
      </c>
      <c r="H828">
        <v>1</v>
      </c>
      <c r="I828">
        <v>-1700</v>
      </c>
      <c r="K828">
        <v>0</v>
      </c>
      <c r="N828" t="s">
        <v>1190</v>
      </c>
      <c r="O828">
        <v>100</v>
      </c>
      <c r="P828" t="s">
        <v>160</v>
      </c>
      <c r="Q828" t="s">
        <v>1190</v>
      </c>
      <c r="S828" t="s">
        <v>1191</v>
      </c>
      <c r="W828" t="s">
        <v>162</v>
      </c>
      <c r="X828" t="s">
        <v>16</v>
      </c>
      <c r="Y828" t="s">
        <v>163</v>
      </c>
      <c r="Z828" t="s">
        <v>164</v>
      </c>
      <c r="AA828" t="s">
        <v>164</v>
      </c>
      <c r="AB828" t="s">
        <v>16</v>
      </c>
      <c r="AE828">
        <v>0</v>
      </c>
      <c r="AF828">
        <v>0</v>
      </c>
    </row>
    <row r="829" spans="1:32" x14ac:dyDescent="0.2">
      <c r="A829" t="s">
        <v>1192</v>
      </c>
      <c r="B829" s="107">
        <v>45080</v>
      </c>
      <c r="D829" s="107">
        <v>45080</v>
      </c>
      <c r="E829">
        <v>-5000</v>
      </c>
      <c r="G829" t="s">
        <v>43</v>
      </c>
      <c r="H829">
        <v>1</v>
      </c>
      <c r="I829">
        <v>-5000</v>
      </c>
      <c r="K829">
        <v>0</v>
      </c>
      <c r="N829" t="s">
        <v>166</v>
      </c>
      <c r="O829">
        <v>100</v>
      </c>
      <c r="P829" t="s">
        <v>160</v>
      </c>
      <c r="Q829" t="s">
        <v>166</v>
      </c>
      <c r="S829" t="s">
        <v>167</v>
      </c>
      <c r="W829" t="s">
        <v>168</v>
      </c>
      <c r="X829" t="s">
        <v>169</v>
      </c>
      <c r="Y829" t="s">
        <v>170</v>
      </c>
      <c r="Z829" t="s">
        <v>164</v>
      </c>
      <c r="AA829" t="s">
        <v>164</v>
      </c>
      <c r="AB829" t="s">
        <v>22</v>
      </c>
      <c r="AE829">
        <v>0</v>
      </c>
      <c r="AF829">
        <v>0</v>
      </c>
    </row>
    <row r="830" spans="1:32" x14ac:dyDescent="0.2">
      <c r="A830" t="s">
        <v>1193</v>
      </c>
      <c r="B830" s="107">
        <v>45079</v>
      </c>
      <c r="D830" s="107">
        <v>45079</v>
      </c>
      <c r="E830">
        <v>-5500</v>
      </c>
      <c r="G830" t="s">
        <v>43</v>
      </c>
      <c r="H830">
        <v>1</v>
      </c>
      <c r="I830">
        <v>-5500</v>
      </c>
      <c r="K830">
        <v>0</v>
      </c>
      <c r="N830" t="s">
        <v>172</v>
      </c>
      <c r="O830">
        <v>100</v>
      </c>
      <c r="P830" t="s">
        <v>160</v>
      </c>
      <c r="Q830" t="s">
        <v>172</v>
      </c>
      <c r="S830" t="s">
        <v>173</v>
      </c>
      <c r="V830" t="s">
        <v>174</v>
      </c>
      <c r="W830" t="s">
        <v>173</v>
      </c>
      <c r="X830" t="s">
        <v>115</v>
      </c>
      <c r="Y830" t="s">
        <v>175</v>
      </c>
      <c r="Z830" t="s">
        <v>176</v>
      </c>
      <c r="AA830" t="s">
        <v>176</v>
      </c>
      <c r="AB830" t="s">
        <v>25</v>
      </c>
      <c r="AE830">
        <v>0</v>
      </c>
      <c r="AF830">
        <v>0</v>
      </c>
    </row>
    <row r="831" spans="1:32" x14ac:dyDescent="0.2">
      <c r="A831" t="s">
        <v>1194</v>
      </c>
      <c r="B831" s="107">
        <v>45078</v>
      </c>
      <c r="D831" s="107">
        <v>45078</v>
      </c>
      <c r="E831">
        <v>-120</v>
      </c>
      <c r="G831" t="s">
        <v>43</v>
      </c>
      <c r="H831">
        <v>1</v>
      </c>
      <c r="I831">
        <v>-120</v>
      </c>
      <c r="K831">
        <v>0</v>
      </c>
      <c r="N831" t="s">
        <v>178</v>
      </c>
      <c r="O831">
        <v>100</v>
      </c>
      <c r="P831" t="s">
        <v>179</v>
      </c>
      <c r="Q831" t="s">
        <v>178</v>
      </c>
      <c r="S831" t="s">
        <v>1195</v>
      </c>
      <c r="W831" t="s">
        <v>181</v>
      </c>
      <c r="X831" t="s">
        <v>30</v>
      </c>
      <c r="Y831" t="s">
        <v>182</v>
      </c>
      <c r="Z831" t="s">
        <v>182</v>
      </c>
      <c r="AA831" t="s">
        <v>182</v>
      </c>
      <c r="AB831" t="s">
        <v>30</v>
      </c>
      <c r="AE831">
        <v>0</v>
      </c>
      <c r="AF831">
        <v>0</v>
      </c>
    </row>
    <row r="832" spans="1:32" x14ac:dyDescent="0.2">
      <c r="A832" t="s">
        <v>1196</v>
      </c>
      <c r="B832" s="107">
        <v>45078</v>
      </c>
      <c r="D832" s="107">
        <v>45078</v>
      </c>
      <c r="E832">
        <v>-1700</v>
      </c>
      <c r="G832" t="s">
        <v>43</v>
      </c>
      <c r="H832">
        <v>1</v>
      </c>
      <c r="I832">
        <v>-1700</v>
      </c>
      <c r="K832">
        <v>0</v>
      </c>
      <c r="N832" t="s">
        <v>184</v>
      </c>
      <c r="O832">
        <v>100</v>
      </c>
      <c r="P832" t="s">
        <v>160</v>
      </c>
      <c r="Q832" t="s">
        <v>184</v>
      </c>
      <c r="S832" t="s">
        <v>185</v>
      </c>
      <c r="W832" t="s">
        <v>186</v>
      </c>
      <c r="X832" t="s">
        <v>30</v>
      </c>
      <c r="Y832" t="s">
        <v>182</v>
      </c>
      <c r="Z832" t="s">
        <v>182</v>
      </c>
      <c r="AA832" t="s">
        <v>182</v>
      </c>
      <c r="AB832" t="s">
        <v>30</v>
      </c>
      <c r="AE832">
        <v>0</v>
      </c>
      <c r="AF832">
        <v>0</v>
      </c>
    </row>
    <row r="833" spans="1:32" x14ac:dyDescent="0.2">
      <c r="A833" t="s">
        <v>1197</v>
      </c>
      <c r="B833" s="107">
        <v>45077</v>
      </c>
      <c r="D833" s="107">
        <v>45077</v>
      </c>
      <c r="E833">
        <v>-400</v>
      </c>
      <c r="G833" t="s">
        <v>43</v>
      </c>
      <c r="H833">
        <v>1</v>
      </c>
      <c r="I833">
        <v>-400</v>
      </c>
      <c r="K833">
        <v>0</v>
      </c>
      <c r="N833" t="s">
        <v>188</v>
      </c>
      <c r="O833">
        <v>100</v>
      </c>
      <c r="P833" t="s">
        <v>160</v>
      </c>
      <c r="Q833" t="s">
        <v>188</v>
      </c>
      <c r="S833" t="s">
        <v>189</v>
      </c>
      <c r="W833" t="s">
        <v>190</v>
      </c>
      <c r="X833" t="s">
        <v>191</v>
      </c>
      <c r="Y833" t="s">
        <v>192</v>
      </c>
      <c r="Z833" t="s">
        <v>193</v>
      </c>
      <c r="AA833" t="s">
        <v>193</v>
      </c>
      <c r="AB833" t="s">
        <v>19</v>
      </c>
      <c r="AE833">
        <v>0</v>
      </c>
      <c r="AF833">
        <v>0</v>
      </c>
    </row>
    <row r="834" spans="1:32" x14ac:dyDescent="0.2">
      <c r="A834" t="s">
        <v>1198</v>
      </c>
      <c r="B834" s="107">
        <v>45077</v>
      </c>
      <c r="D834" s="107">
        <v>45077</v>
      </c>
      <c r="E834">
        <v>-1700</v>
      </c>
      <c r="G834" t="s">
        <v>43</v>
      </c>
      <c r="H834">
        <v>1</v>
      </c>
      <c r="I834">
        <v>-1700</v>
      </c>
      <c r="K834">
        <v>0</v>
      </c>
      <c r="N834" t="s">
        <v>184</v>
      </c>
      <c r="O834">
        <v>100</v>
      </c>
      <c r="P834" t="s">
        <v>160</v>
      </c>
      <c r="Q834" t="s">
        <v>184</v>
      </c>
      <c r="S834" t="s">
        <v>185</v>
      </c>
      <c r="W834" t="s">
        <v>186</v>
      </c>
      <c r="X834" t="s">
        <v>30</v>
      </c>
      <c r="Y834" t="s">
        <v>182</v>
      </c>
      <c r="Z834" t="s">
        <v>182</v>
      </c>
      <c r="AA834" t="s">
        <v>182</v>
      </c>
      <c r="AB834" t="s">
        <v>30</v>
      </c>
      <c r="AE834">
        <v>0</v>
      </c>
      <c r="AF834">
        <v>0</v>
      </c>
    </row>
    <row r="835" spans="1:32" x14ac:dyDescent="0.2">
      <c r="A835" t="s">
        <v>1199</v>
      </c>
      <c r="B835" s="107">
        <v>45077</v>
      </c>
      <c r="D835" s="107">
        <v>45077</v>
      </c>
      <c r="E835">
        <v>-327.64999999999998</v>
      </c>
      <c r="G835" t="s">
        <v>43</v>
      </c>
      <c r="H835">
        <v>1</v>
      </c>
      <c r="I835">
        <v>-327.64999999999998</v>
      </c>
      <c r="K835">
        <v>0</v>
      </c>
      <c r="N835" t="s">
        <v>166</v>
      </c>
      <c r="O835">
        <v>100</v>
      </c>
      <c r="P835" t="s">
        <v>160</v>
      </c>
      <c r="Q835" t="s">
        <v>166</v>
      </c>
      <c r="S835" t="s">
        <v>1200</v>
      </c>
      <c r="W835" t="s">
        <v>168</v>
      </c>
      <c r="X835" t="s">
        <v>169</v>
      </c>
      <c r="Y835" t="s">
        <v>170</v>
      </c>
      <c r="Z835" t="s">
        <v>164</v>
      </c>
      <c r="AA835" t="s">
        <v>164</v>
      </c>
      <c r="AB835" t="s">
        <v>22</v>
      </c>
      <c r="AE835">
        <v>0</v>
      </c>
      <c r="AF835">
        <v>0</v>
      </c>
    </row>
    <row r="836" spans="1:32" x14ac:dyDescent="0.2">
      <c r="A836" t="s">
        <v>1201</v>
      </c>
      <c r="B836" s="107">
        <v>45077</v>
      </c>
      <c r="D836" s="107">
        <v>45077</v>
      </c>
      <c r="E836">
        <v>-3000</v>
      </c>
      <c r="G836" t="s">
        <v>43</v>
      </c>
      <c r="H836">
        <v>1</v>
      </c>
      <c r="I836">
        <v>-3000</v>
      </c>
      <c r="K836">
        <v>0</v>
      </c>
      <c r="N836" t="s">
        <v>166</v>
      </c>
      <c r="O836">
        <v>100</v>
      </c>
      <c r="P836" t="s">
        <v>160</v>
      </c>
      <c r="Q836" t="s">
        <v>166</v>
      </c>
      <c r="S836" t="s">
        <v>1202</v>
      </c>
      <c r="W836" t="s">
        <v>1203</v>
      </c>
      <c r="X836" t="s">
        <v>1204</v>
      </c>
      <c r="Y836" t="s">
        <v>170</v>
      </c>
      <c r="Z836" t="s">
        <v>164</v>
      </c>
      <c r="AA836" t="s">
        <v>164</v>
      </c>
      <c r="AB836" t="s">
        <v>22</v>
      </c>
      <c r="AE836">
        <v>0</v>
      </c>
      <c r="AF836">
        <v>0</v>
      </c>
    </row>
    <row r="837" spans="1:32" x14ac:dyDescent="0.2">
      <c r="A837" t="s">
        <v>1205</v>
      </c>
      <c r="B837" s="107">
        <v>45076</v>
      </c>
      <c r="D837" s="107">
        <v>45076</v>
      </c>
      <c r="E837">
        <v>-3000</v>
      </c>
      <c r="G837" t="s">
        <v>43</v>
      </c>
      <c r="H837">
        <v>1</v>
      </c>
      <c r="I837">
        <v>-3000</v>
      </c>
      <c r="K837">
        <v>0</v>
      </c>
      <c r="N837" t="s">
        <v>242</v>
      </c>
      <c r="O837">
        <v>100</v>
      </c>
      <c r="P837" t="s">
        <v>160</v>
      </c>
      <c r="Q837" t="s">
        <v>242</v>
      </c>
      <c r="S837" t="s">
        <v>1206</v>
      </c>
      <c r="W837" t="s">
        <v>291</v>
      </c>
      <c r="X837" t="s">
        <v>245</v>
      </c>
      <c r="Y837" t="s">
        <v>246</v>
      </c>
      <c r="Z837" t="s">
        <v>246</v>
      </c>
      <c r="AA837" t="s">
        <v>246</v>
      </c>
      <c r="AB837" t="s">
        <v>26</v>
      </c>
      <c r="AE837">
        <v>0</v>
      </c>
      <c r="AF837">
        <v>0</v>
      </c>
    </row>
    <row r="838" spans="1:32" x14ac:dyDescent="0.2">
      <c r="A838" t="s">
        <v>1207</v>
      </c>
      <c r="B838" s="107">
        <v>45076</v>
      </c>
      <c r="D838" s="107">
        <v>45076</v>
      </c>
      <c r="E838">
        <v>-3000</v>
      </c>
      <c r="G838" t="s">
        <v>43</v>
      </c>
      <c r="H838">
        <v>1</v>
      </c>
      <c r="I838">
        <v>-3000</v>
      </c>
      <c r="K838">
        <v>0</v>
      </c>
      <c r="N838" t="s">
        <v>199</v>
      </c>
      <c r="O838">
        <v>100</v>
      </c>
      <c r="P838" t="s">
        <v>160</v>
      </c>
      <c r="Q838" t="s">
        <v>199</v>
      </c>
      <c r="S838" t="s">
        <v>200</v>
      </c>
      <c r="W838" t="s">
        <v>201</v>
      </c>
      <c r="X838" t="s">
        <v>201</v>
      </c>
      <c r="Y838" t="s">
        <v>201</v>
      </c>
      <c r="Z838" t="s">
        <v>202</v>
      </c>
      <c r="AA838" t="s">
        <v>202</v>
      </c>
      <c r="AB838" t="s">
        <v>24</v>
      </c>
      <c r="AE838">
        <v>0</v>
      </c>
      <c r="AF838">
        <v>0</v>
      </c>
    </row>
    <row r="839" spans="1:32" x14ac:dyDescent="0.2">
      <c r="A839" t="s">
        <v>1208</v>
      </c>
      <c r="B839" s="107">
        <v>45076</v>
      </c>
      <c r="D839" s="107">
        <v>45076</v>
      </c>
      <c r="E839">
        <v>-10000</v>
      </c>
      <c r="G839" t="s">
        <v>43</v>
      </c>
      <c r="H839">
        <v>1</v>
      </c>
      <c r="I839">
        <v>-10000</v>
      </c>
      <c r="K839">
        <v>0</v>
      </c>
      <c r="N839" t="s">
        <v>199</v>
      </c>
      <c r="O839">
        <v>100</v>
      </c>
      <c r="P839" t="s">
        <v>15</v>
      </c>
      <c r="Q839" t="s">
        <v>199</v>
      </c>
      <c r="S839" t="s">
        <v>204</v>
      </c>
      <c r="W839" t="s">
        <v>205</v>
      </c>
      <c r="X839" t="s">
        <v>205</v>
      </c>
      <c r="Y839" t="s">
        <v>205</v>
      </c>
      <c r="Z839" t="s">
        <v>202</v>
      </c>
      <c r="AA839" t="s">
        <v>202</v>
      </c>
      <c r="AB839" t="s">
        <v>15</v>
      </c>
      <c r="AE839">
        <v>0</v>
      </c>
      <c r="AF839">
        <v>0</v>
      </c>
    </row>
    <row r="840" spans="1:32" x14ac:dyDescent="0.2">
      <c r="A840" t="s">
        <v>1209</v>
      </c>
      <c r="B840" s="107">
        <v>45076</v>
      </c>
      <c r="D840" s="107">
        <v>45076</v>
      </c>
      <c r="E840">
        <v>-2000</v>
      </c>
      <c r="G840" t="s">
        <v>43</v>
      </c>
      <c r="H840">
        <v>1</v>
      </c>
      <c r="I840">
        <v>-2000</v>
      </c>
      <c r="K840">
        <v>0</v>
      </c>
      <c r="N840" t="s">
        <v>199</v>
      </c>
      <c r="O840">
        <v>100</v>
      </c>
      <c r="P840" t="s">
        <v>160</v>
      </c>
      <c r="Q840" t="s">
        <v>199</v>
      </c>
      <c r="S840" t="s">
        <v>207</v>
      </c>
      <c r="W840" t="s">
        <v>208</v>
      </c>
      <c r="Y840" t="s">
        <v>208</v>
      </c>
      <c r="Z840" t="s">
        <v>202</v>
      </c>
      <c r="AA840" t="s">
        <v>202</v>
      </c>
      <c r="AB840" t="s">
        <v>18</v>
      </c>
      <c r="AE840">
        <v>0</v>
      </c>
      <c r="AF840">
        <v>0</v>
      </c>
    </row>
    <row r="841" spans="1:32" x14ac:dyDescent="0.2">
      <c r="A841" t="s">
        <v>1210</v>
      </c>
      <c r="B841" s="107">
        <v>45076</v>
      </c>
      <c r="D841" s="107">
        <v>45076</v>
      </c>
      <c r="E841">
        <v>-10000</v>
      </c>
      <c r="G841" t="s">
        <v>43</v>
      </c>
      <c r="H841">
        <v>1</v>
      </c>
      <c r="I841">
        <v>-10000</v>
      </c>
      <c r="K841">
        <v>0</v>
      </c>
      <c r="N841" t="s">
        <v>199</v>
      </c>
      <c r="O841">
        <v>100</v>
      </c>
      <c r="P841" t="s">
        <v>23</v>
      </c>
      <c r="Q841" t="s">
        <v>199</v>
      </c>
      <c r="S841" t="s">
        <v>210</v>
      </c>
      <c r="W841" t="s">
        <v>211</v>
      </c>
      <c r="X841" t="s">
        <v>211</v>
      </c>
      <c r="Y841" t="s">
        <v>211</v>
      </c>
      <c r="Z841" t="s">
        <v>202</v>
      </c>
      <c r="AA841" t="s">
        <v>202</v>
      </c>
      <c r="AB841" t="s">
        <v>23</v>
      </c>
      <c r="AE841">
        <v>0</v>
      </c>
      <c r="AF841">
        <v>0</v>
      </c>
    </row>
    <row r="842" spans="1:32" x14ac:dyDescent="0.2">
      <c r="A842" t="s">
        <v>1211</v>
      </c>
      <c r="B842" s="107">
        <v>45076</v>
      </c>
      <c r="D842" s="107">
        <v>45076</v>
      </c>
      <c r="E842">
        <v>-124</v>
      </c>
      <c r="G842" t="s">
        <v>43</v>
      </c>
      <c r="H842">
        <v>1</v>
      </c>
      <c r="I842">
        <v>-124</v>
      </c>
      <c r="K842">
        <v>0</v>
      </c>
      <c r="N842" t="s">
        <v>213</v>
      </c>
      <c r="O842">
        <v>100</v>
      </c>
      <c r="P842" t="s">
        <v>214</v>
      </c>
      <c r="Q842" t="s">
        <v>213</v>
      </c>
      <c r="S842" t="s">
        <v>215</v>
      </c>
      <c r="W842" t="s">
        <v>216</v>
      </c>
      <c r="X842" t="s">
        <v>30</v>
      </c>
      <c r="Y842" t="s">
        <v>182</v>
      </c>
      <c r="Z842" t="s">
        <v>182</v>
      </c>
      <c r="AA842" t="s">
        <v>182</v>
      </c>
      <c r="AB842" t="s">
        <v>30</v>
      </c>
      <c r="AE842">
        <v>0</v>
      </c>
      <c r="AF842">
        <v>0</v>
      </c>
    </row>
    <row r="843" spans="1:32" x14ac:dyDescent="0.2">
      <c r="A843" t="s">
        <v>1212</v>
      </c>
      <c r="B843" s="107">
        <v>45076</v>
      </c>
      <c r="D843" s="107">
        <v>45076</v>
      </c>
      <c r="E843">
        <v>-500</v>
      </c>
      <c r="G843" t="s">
        <v>43</v>
      </c>
      <c r="H843">
        <v>1</v>
      </c>
      <c r="I843">
        <v>-500</v>
      </c>
      <c r="K843">
        <v>0</v>
      </c>
      <c r="N843" t="s">
        <v>218</v>
      </c>
      <c r="O843">
        <v>100</v>
      </c>
      <c r="P843" t="s">
        <v>219</v>
      </c>
      <c r="Q843" t="s">
        <v>218</v>
      </c>
      <c r="S843" t="s">
        <v>220</v>
      </c>
      <c r="W843" t="s">
        <v>220</v>
      </c>
      <c r="X843" t="s">
        <v>30</v>
      </c>
      <c r="Y843" t="s">
        <v>182</v>
      </c>
      <c r="Z843" t="s">
        <v>182</v>
      </c>
      <c r="AA843" t="s">
        <v>182</v>
      </c>
      <c r="AB843" t="s">
        <v>30</v>
      </c>
      <c r="AE843">
        <v>0</v>
      </c>
      <c r="AF843">
        <v>0</v>
      </c>
    </row>
    <row r="844" spans="1:32" x14ac:dyDescent="0.2">
      <c r="A844" t="s">
        <v>1213</v>
      </c>
      <c r="B844" s="107">
        <v>45075</v>
      </c>
      <c r="D844" s="107">
        <v>45075</v>
      </c>
      <c r="E844">
        <v>-13000</v>
      </c>
      <c r="G844" t="s">
        <v>43</v>
      </c>
      <c r="H844">
        <v>1</v>
      </c>
      <c r="I844">
        <v>-13000</v>
      </c>
      <c r="K844">
        <v>0</v>
      </c>
      <c r="N844" t="s">
        <v>195</v>
      </c>
      <c r="O844">
        <v>100</v>
      </c>
      <c r="P844" t="s">
        <v>160</v>
      </c>
      <c r="Q844" t="s">
        <v>195</v>
      </c>
      <c r="S844" t="s">
        <v>196</v>
      </c>
      <c r="W844" t="s">
        <v>197</v>
      </c>
      <c r="X844" t="s">
        <v>191</v>
      </c>
      <c r="Y844" t="s">
        <v>192</v>
      </c>
      <c r="Z844" t="s">
        <v>193</v>
      </c>
      <c r="AA844" t="s">
        <v>193</v>
      </c>
      <c r="AB844" t="s">
        <v>19</v>
      </c>
      <c r="AE844">
        <v>0</v>
      </c>
      <c r="AF844">
        <v>0</v>
      </c>
    </row>
    <row r="845" spans="1:32" x14ac:dyDescent="0.2">
      <c r="A845" t="s">
        <v>1214</v>
      </c>
      <c r="B845" s="107">
        <v>45074</v>
      </c>
      <c r="D845" s="107">
        <v>45074</v>
      </c>
      <c r="E845">
        <v>-611.38</v>
      </c>
      <c r="G845" t="s">
        <v>43</v>
      </c>
      <c r="H845">
        <v>1</v>
      </c>
      <c r="I845">
        <v>-611.38</v>
      </c>
      <c r="K845">
        <v>0</v>
      </c>
      <c r="N845" t="s">
        <v>222</v>
      </c>
      <c r="O845">
        <v>100</v>
      </c>
      <c r="P845" t="s">
        <v>15</v>
      </c>
      <c r="Q845" t="s">
        <v>222</v>
      </c>
      <c r="S845" t="s">
        <v>223</v>
      </c>
      <c r="W845" t="s">
        <v>223</v>
      </c>
      <c r="X845" t="s">
        <v>30</v>
      </c>
      <c r="Y845" t="s">
        <v>182</v>
      </c>
      <c r="Z845" t="s">
        <v>182</v>
      </c>
      <c r="AA845" t="s">
        <v>182</v>
      </c>
      <c r="AB845" t="s">
        <v>30</v>
      </c>
      <c r="AE845">
        <v>0</v>
      </c>
      <c r="AF845">
        <v>0</v>
      </c>
    </row>
    <row r="846" spans="1:32" x14ac:dyDescent="0.2">
      <c r="A846" t="s">
        <v>1215</v>
      </c>
      <c r="B846" s="107">
        <v>45072</v>
      </c>
      <c r="D846" s="107">
        <v>45072</v>
      </c>
      <c r="E846">
        <v>-811.37</v>
      </c>
      <c r="G846" t="s">
        <v>43</v>
      </c>
      <c r="H846">
        <v>1</v>
      </c>
      <c r="I846">
        <v>-811.37</v>
      </c>
      <c r="K846">
        <v>0</v>
      </c>
      <c r="N846" t="s">
        <v>225</v>
      </c>
      <c r="O846">
        <v>100</v>
      </c>
      <c r="P846" t="s">
        <v>15</v>
      </c>
      <c r="Q846" t="s">
        <v>225</v>
      </c>
      <c r="S846" t="s">
        <v>226</v>
      </c>
      <c r="W846" t="s">
        <v>226</v>
      </c>
      <c r="X846" t="s">
        <v>30</v>
      </c>
      <c r="Y846" t="s">
        <v>182</v>
      </c>
      <c r="Z846" t="s">
        <v>182</v>
      </c>
      <c r="AA846" t="s">
        <v>182</v>
      </c>
      <c r="AB846" t="s">
        <v>30</v>
      </c>
      <c r="AE846">
        <v>0</v>
      </c>
      <c r="AF846">
        <v>0</v>
      </c>
    </row>
    <row r="847" spans="1:32" x14ac:dyDescent="0.2">
      <c r="A847" t="s">
        <v>1216</v>
      </c>
      <c r="B847" s="107">
        <v>45068</v>
      </c>
      <c r="D847" s="107">
        <v>45068</v>
      </c>
      <c r="E847">
        <v>-184.27</v>
      </c>
      <c r="G847" t="s">
        <v>43</v>
      </c>
      <c r="H847">
        <v>1</v>
      </c>
      <c r="I847">
        <v>-184.27</v>
      </c>
      <c r="K847">
        <v>0</v>
      </c>
      <c r="N847" t="s">
        <v>228</v>
      </c>
      <c r="O847">
        <v>100</v>
      </c>
      <c r="P847" t="s">
        <v>15</v>
      </c>
      <c r="Q847" t="s">
        <v>228</v>
      </c>
      <c r="S847" t="s">
        <v>229</v>
      </c>
      <c r="W847" t="s">
        <v>229</v>
      </c>
      <c r="X847" t="s">
        <v>30</v>
      </c>
      <c r="Y847" t="s">
        <v>182</v>
      </c>
      <c r="Z847" t="s">
        <v>182</v>
      </c>
      <c r="AA847" t="s">
        <v>182</v>
      </c>
      <c r="AB847" t="s">
        <v>30</v>
      </c>
      <c r="AE847">
        <v>0</v>
      </c>
      <c r="AF847">
        <v>0</v>
      </c>
    </row>
    <row r="848" spans="1:32" x14ac:dyDescent="0.2">
      <c r="A848" t="s">
        <v>1217</v>
      </c>
      <c r="B848" s="107">
        <v>45068</v>
      </c>
      <c r="D848" s="107">
        <v>45068</v>
      </c>
      <c r="E848">
        <v>-52.8</v>
      </c>
      <c r="G848" t="s">
        <v>43</v>
      </c>
      <c r="H848">
        <v>1</v>
      </c>
      <c r="I848">
        <v>-52.8</v>
      </c>
      <c r="K848">
        <v>0</v>
      </c>
      <c r="N848" t="s">
        <v>231</v>
      </c>
      <c r="O848">
        <v>100</v>
      </c>
      <c r="P848" t="s">
        <v>219</v>
      </c>
      <c r="Q848" t="s">
        <v>231</v>
      </c>
      <c r="S848" t="s">
        <v>232</v>
      </c>
      <c r="W848" t="s">
        <v>233</v>
      </c>
      <c r="X848" t="s">
        <v>30</v>
      </c>
      <c r="Y848" t="s">
        <v>182</v>
      </c>
      <c r="Z848" t="s">
        <v>182</v>
      </c>
      <c r="AA848" t="s">
        <v>182</v>
      </c>
      <c r="AB848" t="s">
        <v>30</v>
      </c>
      <c r="AE848">
        <v>0</v>
      </c>
      <c r="AF848">
        <v>0</v>
      </c>
    </row>
    <row r="849" spans="1:32" x14ac:dyDescent="0.2">
      <c r="A849" t="s">
        <v>1218</v>
      </c>
      <c r="B849" s="107">
        <v>45068</v>
      </c>
      <c r="D849" s="107">
        <v>45068</v>
      </c>
      <c r="E849">
        <v>-1000</v>
      </c>
      <c r="G849" t="s">
        <v>43</v>
      </c>
      <c r="H849">
        <v>1</v>
      </c>
      <c r="I849">
        <v>-1000</v>
      </c>
      <c r="K849">
        <v>0</v>
      </c>
      <c r="N849" t="s">
        <v>235</v>
      </c>
      <c r="O849">
        <v>100</v>
      </c>
      <c r="P849" t="s">
        <v>236</v>
      </c>
      <c r="Q849" t="s">
        <v>235</v>
      </c>
      <c r="S849" t="s">
        <v>237</v>
      </c>
      <c r="W849" t="s">
        <v>237</v>
      </c>
      <c r="X849" t="s">
        <v>30</v>
      </c>
      <c r="Y849" t="s">
        <v>182</v>
      </c>
      <c r="Z849" t="s">
        <v>182</v>
      </c>
      <c r="AA849" t="s">
        <v>182</v>
      </c>
      <c r="AB849" t="s">
        <v>30</v>
      </c>
      <c r="AE849">
        <v>0</v>
      </c>
      <c r="AF849">
        <v>0</v>
      </c>
    </row>
    <row r="850" spans="1:32" x14ac:dyDescent="0.2">
      <c r="A850" t="s">
        <v>1219</v>
      </c>
      <c r="B850" s="107">
        <v>45066</v>
      </c>
      <c r="D850" s="107">
        <v>45066</v>
      </c>
      <c r="E850">
        <v>-622.63</v>
      </c>
      <c r="G850" t="s">
        <v>43</v>
      </c>
      <c r="H850">
        <v>1</v>
      </c>
      <c r="I850">
        <v>-622.63</v>
      </c>
      <c r="K850">
        <v>0</v>
      </c>
      <c r="N850" t="s">
        <v>239</v>
      </c>
      <c r="O850">
        <v>100</v>
      </c>
      <c r="Q850" t="s">
        <v>239</v>
      </c>
      <c r="S850" t="s">
        <v>240</v>
      </c>
      <c r="W850" t="s">
        <v>240</v>
      </c>
      <c r="X850" t="s">
        <v>30</v>
      </c>
      <c r="Y850" t="s">
        <v>182</v>
      </c>
      <c r="Z850" t="s">
        <v>182</v>
      </c>
      <c r="AA850" t="s">
        <v>182</v>
      </c>
      <c r="AB850" t="s">
        <v>30</v>
      </c>
      <c r="AE850">
        <v>0</v>
      </c>
      <c r="AF850">
        <v>0</v>
      </c>
    </row>
    <row r="851" spans="1:32" x14ac:dyDescent="0.2">
      <c r="A851" t="s">
        <v>1220</v>
      </c>
      <c r="B851" s="107">
        <v>45066</v>
      </c>
      <c r="D851" s="107">
        <v>45066</v>
      </c>
      <c r="E851">
        <v>-6980.61</v>
      </c>
      <c r="G851" t="s">
        <v>43</v>
      </c>
      <c r="H851">
        <v>1</v>
      </c>
      <c r="I851">
        <v>-6980.61</v>
      </c>
      <c r="K851">
        <v>0</v>
      </c>
      <c r="N851" t="s">
        <v>242</v>
      </c>
      <c r="O851">
        <v>100</v>
      </c>
      <c r="P851" t="s">
        <v>160</v>
      </c>
      <c r="Q851" t="s">
        <v>242</v>
      </c>
      <c r="S851" t="s">
        <v>243</v>
      </c>
      <c r="W851" t="s">
        <v>244</v>
      </c>
      <c r="X851" t="s">
        <v>245</v>
      </c>
      <c r="Y851" t="s">
        <v>246</v>
      </c>
      <c r="Z851" t="s">
        <v>246</v>
      </c>
      <c r="AA851" t="s">
        <v>246</v>
      </c>
      <c r="AB851" t="s">
        <v>27</v>
      </c>
      <c r="AE851">
        <v>0</v>
      </c>
      <c r="AF851">
        <v>0</v>
      </c>
    </row>
    <row r="852" spans="1:32" x14ac:dyDescent="0.2">
      <c r="A852" t="s">
        <v>1221</v>
      </c>
      <c r="B852" s="107">
        <v>45066</v>
      </c>
      <c r="D852" s="107">
        <v>45066</v>
      </c>
      <c r="E852">
        <v>-1009.8</v>
      </c>
      <c r="G852" t="s">
        <v>43</v>
      </c>
      <c r="H852">
        <v>1</v>
      </c>
      <c r="I852">
        <v>-1009.8</v>
      </c>
      <c r="K852">
        <v>0</v>
      </c>
      <c r="N852" t="s">
        <v>242</v>
      </c>
      <c r="O852">
        <v>100</v>
      </c>
      <c r="P852" t="s">
        <v>160</v>
      </c>
      <c r="Q852" t="s">
        <v>242</v>
      </c>
      <c r="S852" t="s">
        <v>1222</v>
      </c>
      <c r="W852" t="s">
        <v>1223</v>
      </c>
      <c r="X852" t="s">
        <v>245</v>
      </c>
      <c r="Y852" t="s">
        <v>246</v>
      </c>
      <c r="Z852" t="s">
        <v>246</v>
      </c>
      <c r="AA852" t="s">
        <v>246</v>
      </c>
      <c r="AB852" t="s">
        <v>20</v>
      </c>
      <c r="AE852">
        <v>0</v>
      </c>
      <c r="AF852">
        <v>0</v>
      </c>
    </row>
    <row r="853" spans="1:32" x14ac:dyDescent="0.2">
      <c r="A853" t="s">
        <v>1224</v>
      </c>
      <c r="B853" s="107">
        <v>45066</v>
      </c>
      <c r="D853" s="107">
        <v>45066</v>
      </c>
      <c r="E853">
        <v>-553.51</v>
      </c>
      <c r="G853" t="s">
        <v>43</v>
      </c>
      <c r="H853">
        <v>1</v>
      </c>
      <c r="I853">
        <v>-553.51</v>
      </c>
      <c r="K853">
        <v>0</v>
      </c>
      <c r="N853" t="s">
        <v>242</v>
      </c>
      <c r="O853">
        <v>100</v>
      </c>
      <c r="P853" t="s">
        <v>160</v>
      </c>
      <c r="Q853" t="s">
        <v>242</v>
      </c>
      <c r="S853" t="s">
        <v>248</v>
      </c>
      <c r="W853" t="s">
        <v>168</v>
      </c>
      <c r="X853" t="s">
        <v>169</v>
      </c>
      <c r="Y853" t="s">
        <v>170</v>
      </c>
      <c r="Z853" t="s">
        <v>164</v>
      </c>
      <c r="AA853" t="s">
        <v>164</v>
      </c>
      <c r="AB853" t="s">
        <v>22</v>
      </c>
      <c r="AE853">
        <v>0</v>
      </c>
      <c r="AF853">
        <v>0</v>
      </c>
    </row>
    <row r="854" spans="1:32" x14ac:dyDescent="0.2">
      <c r="A854" t="s">
        <v>1225</v>
      </c>
      <c r="B854" s="107">
        <v>45066</v>
      </c>
      <c r="D854" s="107">
        <v>45066</v>
      </c>
      <c r="E854">
        <v>-982.95</v>
      </c>
      <c r="G854" t="s">
        <v>43</v>
      </c>
      <c r="H854">
        <v>1</v>
      </c>
      <c r="I854">
        <v>-982.95</v>
      </c>
      <c r="K854">
        <v>0</v>
      </c>
      <c r="N854" t="s">
        <v>166</v>
      </c>
      <c r="O854">
        <v>100</v>
      </c>
      <c r="P854" t="s">
        <v>160</v>
      </c>
      <c r="Q854" t="s">
        <v>166</v>
      </c>
      <c r="S854" t="s">
        <v>1226</v>
      </c>
      <c r="T854" t="s">
        <v>1227</v>
      </c>
      <c r="W854" t="s">
        <v>1228</v>
      </c>
      <c r="X854" t="s">
        <v>1229</v>
      </c>
      <c r="Y854" t="s">
        <v>163</v>
      </c>
      <c r="Z854" t="s">
        <v>164</v>
      </c>
      <c r="AA854" t="s">
        <v>164</v>
      </c>
      <c r="AB854" t="s">
        <v>22</v>
      </c>
      <c r="AE854">
        <v>0</v>
      </c>
      <c r="AF854">
        <v>0</v>
      </c>
    </row>
    <row r="855" spans="1:32" x14ac:dyDescent="0.2">
      <c r="A855" t="s">
        <v>1230</v>
      </c>
      <c r="B855" s="107">
        <v>45066</v>
      </c>
      <c r="D855" s="107">
        <v>45066</v>
      </c>
      <c r="E855">
        <v>-98.3</v>
      </c>
      <c r="G855" t="s">
        <v>43</v>
      </c>
      <c r="H855">
        <v>1</v>
      </c>
      <c r="I855">
        <v>-98.3</v>
      </c>
      <c r="K855">
        <v>0</v>
      </c>
      <c r="N855" t="s">
        <v>166</v>
      </c>
      <c r="O855">
        <v>100</v>
      </c>
      <c r="P855" t="s">
        <v>160</v>
      </c>
      <c r="Q855" t="s">
        <v>166</v>
      </c>
      <c r="S855" t="s">
        <v>1231</v>
      </c>
      <c r="T855" t="s">
        <v>1232</v>
      </c>
      <c r="W855" t="s">
        <v>1233</v>
      </c>
      <c r="X855" t="s">
        <v>1234</v>
      </c>
      <c r="Y855" t="s">
        <v>170</v>
      </c>
      <c r="Z855" t="s">
        <v>164</v>
      </c>
      <c r="AA855" t="s">
        <v>164</v>
      </c>
      <c r="AB855" t="s">
        <v>22</v>
      </c>
      <c r="AE855">
        <v>0</v>
      </c>
      <c r="AF855">
        <v>0</v>
      </c>
    </row>
    <row r="856" spans="1:32" x14ac:dyDescent="0.2">
      <c r="A856" t="s">
        <v>1235</v>
      </c>
      <c r="B856" s="107">
        <v>45066</v>
      </c>
      <c r="D856" s="107">
        <v>45066</v>
      </c>
      <c r="E856">
        <v>-196.59</v>
      </c>
      <c r="G856" t="s">
        <v>43</v>
      </c>
      <c r="H856">
        <v>1</v>
      </c>
      <c r="I856">
        <v>-196.59</v>
      </c>
      <c r="K856">
        <v>0</v>
      </c>
      <c r="N856" t="s">
        <v>166</v>
      </c>
      <c r="O856">
        <v>100</v>
      </c>
      <c r="P856" t="s">
        <v>160</v>
      </c>
      <c r="Q856" t="s">
        <v>166</v>
      </c>
      <c r="S856" t="s">
        <v>1236</v>
      </c>
      <c r="T856" t="s">
        <v>1237</v>
      </c>
      <c r="W856" t="s">
        <v>1233</v>
      </c>
      <c r="X856" t="s">
        <v>1234</v>
      </c>
      <c r="Y856" t="s">
        <v>170</v>
      </c>
      <c r="Z856" t="s">
        <v>164</v>
      </c>
      <c r="AA856" t="s">
        <v>164</v>
      </c>
      <c r="AB856" t="s">
        <v>22</v>
      </c>
      <c r="AE856">
        <v>0</v>
      </c>
      <c r="AF856">
        <v>0</v>
      </c>
    </row>
    <row r="857" spans="1:32" x14ac:dyDescent="0.2">
      <c r="A857" t="s">
        <v>1238</v>
      </c>
      <c r="B857" s="107">
        <v>45066</v>
      </c>
      <c r="D857" s="107">
        <v>45066</v>
      </c>
      <c r="E857">
        <v>-1514.7</v>
      </c>
      <c r="G857" t="s">
        <v>43</v>
      </c>
      <c r="H857">
        <v>1</v>
      </c>
      <c r="I857">
        <v>-1514.7</v>
      </c>
      <c r="K857">
        <v>0</v>
      </c>
      <c r="N857" t="s">
        <v>242</v>
      </c>
      <c r="O857">
        <v>100</v>
      </c>
      <c r="P857" t="s">
        <v>160</v>
      </c>
      <c r="Q857" t="s">
        <v>242</v>
      </c>
      <c r="S857" t="s">
        <v>1239</v>
      </c>
      <c r="W857" t="s">
        <v>1239</v>
      </c>
      <c r="X857" t="s">
        <v>245</v>
      </c>
      <c r="Y857" t="s">
        <v>246</v>
      </c>
      <c r="Z857" t="s">
        <v>246</v>
      </c>
      <c r="AA857" t="s">
        <v>246</v>
      </c>
      <c r="AB857" t="s">
        <v>20</v>
      </c>
      <c r="AE857">
        <v>0</v>
      </c>
      <c r="AF857">
        <v>0</v>
      </c>
    </row>
    <row r="858" spans="1:32" x14ac:dyDescent="0.2">
      <c r="A858" t="s">
        <v>1240</v>
      </c>
      <c r="B858" s="107">
        <v>45066</v>
      </c>
      <c r="D858" s="107">
        <v>45066</v>
      </c>
      <c r="E858">
        <v>-328.19</v>
      </c>
      <c r="G858" t="s">
        <v>43</v>
      </c>
      <c r="H858">
        <v>1</v>
      </c>
      <c r="I858">
        <v>-328.19</v>
      </c>
      <c r="K858">
        <v>0</v>
      </c>
      <c r="N858" t="s">
        <v>242</v>
      </c>
      <c r="O858">
        <v>100</v>
      </c>
      <c r="P858" t="s">
        <v>160</v>
      </c>
      <c r="Q858" t="s">
        <v>242</v>
      </c>
      <c r="S858" t="s">
        <v>1241</v>
      </c>
      <c r="W858" t="s">
        <v>1241</v>
      </c>
      <c r="X858" t="s">
        <v>245</v>
      </c>
      <c r="Y858" t="s">
        <v>246</v>
      </c>
      <c r="Z858" t="s">
        <v>246</v>
      </c>
      <c r="AA858" t="s">
        <v>246</v>
      </c>
      <c r="AB858" t="s">
        <v>20</v>
      </c>
      <c r="AE858">
        <v>0</v>
      </c>
      <c r="AF858">
        <v>0</v>
      </c>
    </row>
    <row r="859" spans="1:32" x14ac:dyDescent="0.2">
      <c r="A859" t="s">
        <v>1242</v>
      </c>
      <c r="B859" s="107">
        <v>45065</v>
      </c>
      <c r="D859" s="107">
        <v>45065</v>
      </c>
      <c r="E859">
        <v>-572.77</v>
      </c>
      <c r="G859" t="s">
        <v>43</v>
      </c>
      <c r="H859">
        <v>1</v>
      </c>
      <c r="I859">
        <v>-572.77</v>
      </c>
      <c r="K859">
        <v>0</v>
      </c>
      <c r="N859" t="s">
        <v>242</v>
      </c>
      <c r="O859">
        <v>100</v>
      </c>
      <c r="P859" t="s">
        <v>160</v>
      </c>
      <c r="Q859" t="s">
        <v>242</v>
      </c>
      <c r="S859" t="s">
        <v>250</v>
      </c>
      <c r="W859" t="s">
        <v>251</v>
      </c>
      <c r="X859" t="s">
        <v>245</v>
      </c>
      <c r="Y859" t="s">
        <v>246</v>
      </c>
      <c r="Z859" t="s">
        <v>246</v>
      </c>
      <c r="AA859" t="s">
        <v>246</v>
      </c>
      <c r="AB859" t="s">
        <v>27</v>
      </c>
      <c r="AE859">
        <v>0</v>
      </c>
      <c r="AF859">
        <v>0</v>
      </c>
    </row>
    <row r="860" spans="1:32" x14ac:dyDescent="0.2">
      <c r="A860" t="s">
        <v>1243</v>
      </c>
      <c r="B860" s="107">
        <v>45065</v>
      </c>
      <c r="D860" s="107">
        <v>45065</v>
      </c>
      <c r="E860">
        <v>-2904.3</v>
      </c>
      <c r="G860" t="s">
        <v>43</v>
      </c>
      <c r="H860">
        <v>1</v>
      </c>
      <c r="I860">
        <v>-2904.3</v>
      </c>
      <c r="K860">
        <v>0</v>
      </c>
      <c r="N860" t="s">
        <v>242</v>
      </c>
      <c r="O860">
        <v>100</v>
      </c>
      <c r="P860" t="s">
        <v>160</v>
      </c>
      <c r="Q860" t="s">
        <v>242</v>
      </c>
      <c r="S860" t="s">
        <v>253</v>
      </c>
      <c r="W860" t="s">
        <v>254</v>
      </c>
      <c r="X860" t="s">
        <v>245</v>
      </c>
      <c r="Y860" t="s">
        <v>246</v>
      </c>
      <c r="Z860" t="s">
        <v>246</v>
      </c>
      <c r="AA860" t="s">
        <v>246</v>
      </c>
      <c r="AB860" t="s">
        <v>27</v>
      </c>
      <c r="AE860">
        <v>0</v>
      </c>
      <c r="AF860">
        <v>0</v>
      </c>
    </row>
    <row r="861" spans="1:32" x14ac:dyDescent="0.2">
      <c r="A861" t="s">
        <v>1244</v>
      </c>
      <c r="B861" s="107">
        <v>45063</v>
      </c>
      <c r="D861" s="107">
        <v>45063</v>
      </c>
      <c r="E861">
        <v>-36</v>
      </c>
      <c r="G861" t="s">
        <v>43</v>
      </c>
      <c r="H861">
        <v>1</v>
      </c>
      <c r="I861">
        <v>-36</v>
      </c>
      <c r="K861">
        <v>0</v>
      </c>
      <c r="N861" t="s">
        <v>259</v>
      </c>
      <c r="O861">
        <v>100</v>
      </c>
      <c r="P861" t="s">
        <v>236</v>
      </c>
      <c r="Q861" t="s">
        <v>259</v>
      </c>
      <c r="S861" t="s">
        <v>260</v>
      </c>
      <c r="W861" t="s">
        <v>261</v>
      </c>
      <c r="X861" t="s">
        <v>30</v>
      </c>
      <c r="Y861" t="s">
        <v>182</v>
      </c>
      <c r="Z861" t="s">
        <v>182</v>
      </c>
      <c r="AA861" t="s">
        <v>182</v>
      </c>
      <c r="AB861" t="s">
        <v>30</v>
      </c>
      <c r="AE861">
        <v>0</v>
      </c>
      <c r="AF861">
        <v>0</v>
      </c>
    </row>
    <row r="862" spans="1:32" x14ac:dyDescent="0.2">
      <c r="A862" t="s">
        <v>1245</v>
      </c>
      <c r="B862" s="107">
        <v>45063</v>
      </c>
      <c r="D862" s="107">
        <v>45063</v>
      </c>
      <c r="E862">
        <v>-259</v>
      </c>
      <c r="G862" t="s">
        <v>43</v>
      </c>
      <c r="H862">
        <v>1</v>
      </c>
      <c r="I862">
        <v>-259</v>
      </c>
      <c r="K862">
        <v>0</v>
      </c>
      <c r="N862" t="s">
        <v>263</v>
      </c>
      <c r="O862">
        <v>100</v>
      </c>
      <c r="P862" t="s">
        <v>15</v>
      </c>
      <c r="Q862" t="s">
        <v>263</v>
      </c>
      <c r="S862" t="s">
        <v>264</v>
      </c>
      <c r="W862" t="s">
        <v>265</v>
      </c>
      <c r="X862" t="s">
        <v>30</v>
      </c>
      <c r="Y862" t="s">
        <v>182</v>
      </c>
      <c r="Z862" t="s">
        <v>182</v>
      </c>
      <c r="AA862" t="s">
        <v>182</v>
      </c>
      <c r="AB862" t="s">
        <v>30</v>
      </c>
      <c r="AE862">
        <v>0</v>
      </c>
      <c r="AF862">
        <v>0</v>
      </c>
    </row>
    <row r="863" spans="1:32" x14ac:dyDescent="0.2">
      <c r="A863" t="s">
        <v>1246</v>
      </c>
      <c r="B863" s="107">
        <v>45062</v>
      </c>
      <c r="D863" s="107">
        <v>45062</v>
      </c>
      <c r="E863">
        <v>-750</v>
      </c>
      <c r="G863" t="s">
        <v>43</v>
      </c>
      <c r="H863">
        <v>1</v>
      </c>
      <c r="I863">
        <v>-750</v>
      </c>
      <c r="K863">
        <v>0</v>
      </c>
      <c r="N863" t="s">
        <v>267</v>
      </c>
      <c r="O863">
        <v>100</v>
      </c>
      <c r="P863" t="s">
        <v>268</v>
      </c>
      <c r="Q863" t="s">
        <v>267</v>
      </c>
      <c r="S863" t="s">
        <v>269</v>
      </c>
      <c r="V863" t="s">
        <v>174</v>
      </c>
      <c r="W863" t="s">
        <v>270</v>
      </c>
      <c r="X863" t="s">
        <v>115</v>
      </c>
      <c r="Y863" t="s">
        <v>175</v>
      </c>
      <c r="Z863" t="s">
        <v>176</v>
      </c>
      <c r="AA863" t="s">
        <v>176</v>
      </c>
      <c r="AB863" t="s">
        <v>25</v>
      </c>
      <c r="AE863">
        <v>0</v>
      </c>
      <c r="AF863">
        <v>0</v>
      </c>
    </row>
    <row r="864" spans="1:32" x14ac:dyDescent="0.2">
      <c r="A864" t="s">
        <v>1247</v>
      </c>
      <c r="B864" s="107">
        <v>45061</v>
      </c>
      <c r="D864" s="107">
        <v>45061</v>
      </c>
      <c r="E864">
        <v>-450</v>
      </c>
      <c r="G864" t="s">
        <v>43</v>
      </c>
      <c r="H864">
        <v>1</v>
      </c>
      <c r="I864">
        <v>-450</v>
      </c>
      <c r="K864">
        <v>0</v>
      </c>
      <c r="N864" t="s">
        <v>272</v>
      </c>
      <c r="O864">
        <v>100</v>
      </c>
      <c r="P864" t="s">
        <v>268</v>
      </c>
      <c r="Q864" t="s">
        <v>272</v>
      </c>
      <c r="S864" t="s">
        <v>273</v>
      </c>
      <c r="W864" t="s">
        <v>274</v>
      </c>
      <c r="X864" t="s">
        <v>30</v>
      </c>
      <c r="Y864" t="s">
        <v>182</v>
      </c>
      <c r="Z864" t="s">
        <v>182</v>
      </c>
      <c r="AA864" t="s">
        <v>182</v>
      </c>
      <c r="AB864" t="s">
        <v>30</v>
      </c>
      <c r="AE864">
        <v>0</v>
      </c>
      <c r="AF864">
        <v>0</v>
      </c>
    </row>
    <row r="865" spans="1:32" x14ac:dyDescent="0.2">
      <c r="A865" t="s">
        <v>1248</v>
      </c>
      <c r="B865" s="107">
        <v>45061</v>
      </c>
      <c r="D865" s="107">
        <v>45061</v>
      </c>
      <c r="E865">
        <v>-75</v>
      </c>
      <c r="G865" t="s">
        <v>43</v>
      </c>
      <c r="H865">
        <v>1</v>
      </c>
      <c r="I865">
        <v>-75</v>
      </c>
      <c r="K865">
        <v>0</v>
      </c>
      <c r="N865" t="s">
        <v>276</v>
      </c>
      <c r="O865">
        <v>100</v>
      </c>
      <c r="P865" t="s">
        <v>236</v>
      </c>
      <c r="Q865" t="s">
        <v>276</v>
      </c>
      <c r="S865" t="s">
        <v>277</v>
      </c>
      <c r="W865" t="s">
        <v>277</v>
      </c>
      <c r="X865" t="s">
        <v>30</v>
      </c>
      <c r="Y865" t="s">
        <v>182</v>
      </c>
      <c r="Z865" t="s">
        <v>182</v>
      </c>
      <c r="AA865" t="s">
        <v>182</v>
      </c>
      <c r="AB865" t="s">
        <v>30</v>
      </c>
      <c r="AE865">
        <v>0</v>
      </c>
      <c r="AF865">
        <v>0</v>
      </c>
    </row>
    <row r="866" spans="1:32" x14ac:dyDescent="0.2">
      <c r="A866" t="s">
        <v>1249</v>
      </c>
      <c r="B866" s="107">
        <v>45060</v>
      </c>
      <c r="D866" s="107">
        <v>45060</v>
      </c>
      <c r="E866">
        <v>-700</v>
      </c>
      <c r="G866" t="s">
        <v>43</v>
      </c>
      <c r="H866">
        <v>1</v>
      </c>
      <c r="I866">
        <v>-700</v>
      </c>
      <c r="K866">
        <v>0</v>
      </c>
      <c r="N866" t="s">
        <v>279</v>
      </c>
      <c r="O866">
        <v>100</v>
      </c>
      <c r="P866" t="s">
        <v>268</v>
      </c>
      <c r="Q866" t="s">
        <v>279</v>
      </c>
      <c r="S866" t="s">
        <v>280</v>
      </c>
      <c r="W866" t="s">
        <v>280</v>
      </c>
      <c r="X866" t="s">
        <v>30</v>
      </c>
      <c r="Y866" t="s">
        <v>182</v>
      </c>
      <c r="Z866" t="s">
        <v>182</v>
      </c>
      <c r="AA866" t="s">
        <v>182</v>
      </c>
      <c r="AB866" t="s">
        <v>30</v>
      </c>
      <c r="AE866">
        <v>0</v>
      </c>
      <c r="AF866">
        <v>0</v>
      </c>
    </row>
    <row r="867" spans="1:32" x14ac:dyDescent="0.2">
      <c r="A867" t="s">
        <v>1250</v>
      </c>
      <c r="B867" s="107">
        <v>45059</v>
      </c>
      <c r="D867" s="107">
        <v>45059</v>
      </c>
      <c r="E867">
        <v>-335.61</v>
      </c>
      <c r="G867" t="s">
        <v>43</v>
      </c>
      <c r="H867">
        <v>1</v>
      </c>
      <c r="I867">
        <v>-335.61</v>
      </c>
      <c r="K867">
        <v>0</v>
      </c>
      <c r="N867" t="s">
        <v>282</v>
      </c>
      <c r="O867">
        <v>100</v>
      </c>
      <c r="P867" t="s">
        <v>160</v>
      </c>
      <c r="Q867" t="s">
        <v>282</v>
      </c>
      <c r="S867" t="s">
        <v>283</v>
      </c>
      <c r="W867" t="s">
        <v>284</v>
      </c>
      <c r="X867" t="s">
        <v>191</v>
      </c>
      <c r="Y867" t="s">
        <v>192</v>
      </c>
      <c r="Z867" t="s">
        <v>193</v>
      </c>
      <c r="AA867" t="s">
        <v>193</v>
      </c>
      <c r="AB867" t="s">
        <v>19</v>
      </c>
      <c r="AE867">
        <v>0</v>
      </c>
      <c r="AF867">
        <v>0</v>
      </c>
    </row>
    <row r="868" spans="1:32" x14ac:dyDescent="0.2">
      <c r="A868" t="s">
        <v>1251</v>
      </c>
      <c r="B868" s="107">
        <v>45059</v>
      </c>
      <c r="D868" s="107">
        <v>45059</v>
      </c>
      <c r="E868">
        <v>-13.82</v>
      </c>
      <c r="G868" t="s">
        <v>43</v>
      </c>
      <c r="H868">
        <v>1</v>
      </c>
      <c r="I868">
        <v>-13.82</v>
      </c>
      <c r="K868">
        <v>0</v>
      </c>
      <c r="N868" t="s">
        <v>286</v>
      </c>
      <c r="O868">
        <v>100</v>
      </c>
      <c r="Q868" t="s">
        <v>286</v>
      </c>
      <c r="S868" t="s">
        <v>1252</v>
      </c>
      <c r="W868" t="s">
        <v>288</v>
      </c>
      <c r="X868" t="s">
        <v>30</v>
      </c>
      <c r="Y868" t="s">
        <v>182</v>
      </c>
      <c r="Z868" t="s">
        <v>182</v>
      </c>
      <c r="AA868" t="s">
        <v>182</v>
      </c>
      <c r="AB868" t="s">
        <v>30</v>
      </c>
      <c r="AE868">
        <v>0</v>
      </c>
      <c r="AF868">
        <v>0</v>
      </c>
    </row>
    <row r="869" spans="1:32" x14ac:dyDescent="0.2">
      <c r="A869" t="s">
        <v>1253</v>
      </c>
      <c r="B869" s="107">
        <v>45059</v>
      </c>
      <c r="D869" s="107">
        <v>45059</v>
      </c>
      <c r="E869">
        <v>-3000</v>
      </c>
      <c r="G869" t="s">
        <v>43</v>
      </c>
      <c r="H869">
        <v>1</v>
      </c>
      <c r="I869">
        <v>-3000</v>
      </c>
      <c r="K869">
        <v>0</v>
      </c>
      <c r="N869" t="s">
        <v>199</v>
      </c>
      <c r="O869">
        <v>100</v>
      </c>
      <c r="P869" t="s">
        <v>15</v>
      </c>
      <c r="Q869" t="s">
        <v>199</v>
      </c>
      <c r="S869" t="s">
        <v>1254</v>
      </c>
      <c r="W869" t="s">
        <v>291</v>
      </c>
      <c r="X869" t="s">
        <v>245</v>
      </c>
      <c r="Y869" t="s">
        <v>246</v>
      </c>
      <c r="Z869" t="s">
        <v>246</v>
      </c>
      <c r="AA869" t="s">
        <v>246</v>
      </c>
      <c r="AB869" t="s">
        <v>26</v>
      </c>
      <c r="AE869">
        <v>0</v>
      </c>
      <c r="AF869">
        <v>0</v>
      </c>
    </row>
    <row r="870" spans="1:32" x14ac:dyDescent="0.2">
      <c r="A870" t="s">
        <v>1255</v>
      </c>
      <c r="B870" s="107">
        <v>45059</v>
      </c>
      <c r="D870" s="107">
        <v>45059</v>
      </c>
      <c r="E870">
        <v>-550</v>
      </c>
      <c r="G870" t="s">
        <v>43</v>
      </c>
      <c r="H870">
        <v>1</v>
      </c>
      <c r="I870">
        <v>-550</v>
      </c>
      <c r="K870">
        <v>0</v>
      </c>
      <c r="N870" t="s">
        <v>293</v>
      </c>
      <c r="O870">
        <v>100</v>
      </c>
      <c r="P870" t="s">
        <v>236</v>
      </c>
      <c r="Q870" t="s">
        <v>293</v>
      </c>
      <c r="S870" t="s">
        <v>294</v>
      </c>
      <c r="W870" t="s">
        <v>294</v>
      </c>
      <c r="X870" t="s">
        <v>295</v>
      </c>
      <c r="Y870" t="s">
        <v>182</v>
      </c>
      <c r="Z870" t="s">
        <v>182</v>
      </c>
      <c r="AA870" t="s">
        <v>182</v>
      </c>
      <c r="AB870" t="s">
        <v>30</v>
      </c>
      <c r="AE870">
        <v>0</v>
      </c>
      <c r="AF870">
        <v>0</v>
      </c>
    </row>
    <row r="871" spans="1:32" x14ac:dyDescent="0.2">
      <c r="A871" t="s">
        <v>1256</v>
      </c>
      <c r="B871" s="107">
        <v>45058</v>
      </c>
      <c r="D871" s="107">
        <v>45058</v>
      </c>
      <c r="E871">
        <v>-250</v>
      </c>
      <c r="G871" t="s">
        <v>43</v>
      </c>
      <c r="H871">
        <v>1</v>
      </c>
      <c r="I871">
        <v>-250</v>
      </c>
      <c r="K871">
        <v>0</v>
      </c>
      <c r="N871" t="s">
        <v>272</v>
      </c>
      <c r="O871">
        <v>100</v>
      </c>
      <c r="P871" t="s">
        <v>268</v>
      </c>
      <c r="Q871" t="s">
        <v>272</v>
      </c>
      <c r="S871" t="s">
        <v>274</v>
      </c>
      <c r="W871" t="s">
        <v>274</v>
      </c>
      <c r="X871" t="s">
        <v>30</v>
      </c>
      <c r="Y871" t="s">
        <v>182</v>
      </c>
      <c r="Z871" t="s">
        <v>182</v>
      </c>
      <c r="AA871" t="s">
        <v>182</v>
      </c>
      <c r="AB871" t="s">
        <v>30</v>
      </c>
      <c r="AE871">
        <v>0</v>
      </c>
      <c r="AF871">
        <v>0</v>
      </c>
    </row>
    <row r="872" spans="1:32" x14ac:dyDescent="0.2">
      <c r="A872" t="s">
        <v>1257</v>
      </c>
      <c r="B872" s="107">
        <v>45058</v>
      </c>
      <c r="D872" s="107">
        <v>45058</v>
      </c>
      <c r="E872">
        <v>-379.63</v>
      </c>
      <c r="G872" t="s">
        <v>43</v>
      </c>
      <c r="H872">
        <v>1</v>
      </c>
      <c r="I872">
        <v>-379.63</v>
      </c>
      <c r="K872">
        <v>0</v>
      </c>
      <c r="N872" t="s">
        <v>298</v>
      </c>
      <c r="O872">
        <v>100</v>
      </c>
      <c r="P872" t="s">
        <v>15</v>
      </c>
      <c r="Q872" t="s">
        <v>298</v>
      </c>
      <c r="S872" t="s">
        <v>299</v>
      </c>
      <c r="W872" t="s">
        <v>299</v>
      </c>
      <c r="X872" t="s">
        <v>30</v>
      </c>
      <c r="Y872" t="s">
        <v>182</v>
      </c>
      <c r="Z872" t="s">
        <v>182</v>
      </c>
      <c r="AA872" t="s">
        <v>182</v>
      </c>
      <c r="AB872" t="s">
        <v>30</v>
      </c>
      <c r="AE872">
        <v>0</v>
      </c>
      <c r="AF872">
        <v>0</v>
      </c>
    </row>
    <row r="873" spans="1:32" x14ac:dyDescent="0.2">
      <c r="A873" t="s">
        <v>1258</v>
      </c>
      <c r="B873" s="107">
        <v>45057</v>
      </c>
      <c r="D873" s="107">
        <v>45057</v>
      </c>
      <c r="E873">
        <v>-700</v>
      </c>
      <c r="G873" t="s">
        <v>43</v>
      </c>
      <c r="H873">
        <v>1</v>
      </c>
      <c r="I873">
        <v>-700</v>
      </c>
      <c r="K873">
        <v>0</v>
      </c>
      <c r="N873" t="s">
        <v>301</v>
      </c>
      <c r="O873">
        <v>100</v>
      </c>
      <c r="P873" t="s">
        <v>160</v>
      </c>
      <c r="Q873" t="s">
        <v>301</v>
      </c>
      <c r="S873" t="s">
        <v>302</v>
      </c>
      <c r="W873" t="s">
        <v>190</v>
      </c>
      <c r="X873" t="s">
        <v>191</v>
      </c>
      <c r="Y873" t="s">
        <v>192</v>
      </c>
      <c r="Z873" t="s">
        <v>193</v>
      </c>
      <c r="AA873" t="s">
        <v>193</v>
      </c>
      <c r="AB873" t="s">
        <v>19</v>
      </c>
      <c r="AE873">
        <v>0</v>
      </c>
      <c r="AF873">
        <v>0</v>
      </c>
    </row>
    <row r="874" spans="1:32" x14ac:dyDescent="0.2">
      <c r="A874" t="s">
        <v>1259</v>
      </c>
      <c r="B874" s="107">
        <v>45054</v>
      </c>
      <c r="D874" s="107">
        <v>45054</v>
      </c>
      <c r="E874">
        <v>-6500</v>
      </c>
      <c r="G874" t="s">
        <v>43</v>
      </c>
      <c r="H874">
        <v>1</v>
      </c>
      <c r="I874">
        <v>-6500</v>
      </c>
      <c r="K874">
        <v>0</v>
      </c>
      <c r="N874" t="s">
        <v>352</v>
      </c>
      <c r="O874">
        <v>100</v>
      </c>
      <c r="P874" t="s">
        <v>236</v>
      </c>
      <c r="Q874" t="s">
        <v>352</v>
      </c>
      <c r="S874" t="s">
        <v>323</v>
      </c>
      <c r="W874" t="s">
        <v>323</v>
      </c>
      <c r="X874" t="s">
        <v>324</v>
      </c>
      <c r="Y874" t="s">
        <v>325</v>
      </c>
      <c r="Z874" t="s">
        <v>325</v>
      </c>
      <c r="AA874" t="s">
        <v>325</v>
      </c>
      <c r="AB874" t="s">
        <v>27</v>
      </c>
      <c r="AE874">
        <v>0</v>
      </c>
      <c r="AF874">
        <v>0</v>
      </c>
    </row>
    <row r="875" spans="1:32" x14ac:dyDescent="0.2">
      <c r="A875" t="s">
        <v>1260</v>
      </c>
      <c r="B875" s="107">
        <v>45054</v>
      </c>
      <c r="D875" s="107">
        <v>45054</v>
      </c>
      <c r="E875">
        <v>-850</v>
      </c>
      <c r="G875" t="s">
        <v>43</v>
      </c>
      <c r="H875">
        <v>1</v>
      </c>
      <c r="I875">
        <v>-850</v>
      </c>
      <c r="K875">
        <v>0</v>
      </c>
      <c r="N875" t="s">
        <v>304</v>
      </c>
      <c r="O875">
        <v>100</v>
      </c>
      <c r="P875" t="s">
        <v>268</v>
      </c>
      <c r="Q875" t="s">
        <v>304</v>
      </c>
      <c r="S875" t="s">
        <v>305</v>
      </c>
      <c r="W875" t="s">
        <v>305</v>
      </c>
      <c r="X875" t="s">
        <v>30</v>
      </c>
      <c r="Y875" t="s">
        <v>182</v>
      </c>
      <c r="Z875" t="s">
        <v>182</v>
      </c>
      <c r="AA875" t="s">
        <v>182</v>
      </c>
      <c r="AB875" t="s">
        <v>30</v>
      </c>
      <c r="AE875">
        <v>0</v>
      </c>
      <c r="AF875">
        <v>0</v>
      </c>
    </row>
    <row r="876" spans="1:32" x14ac:dyDescent="0.2">
      <c r="A876" t="s">
        <v>1261</v>
      </c>
      <c r="B876" s="107">
        <v>45054</v>
      </c>
      <c r="D876" s="107">
        <v>45054</v>
      </c>
      <c r="E876">
        <v>-404.99</v>
      </c>
      <c r="G876" t="s">
        <v>43</v>
      </c>
      <c r="H876">
        <v>1</v>
      </c>
      <c r="I876">
        <v>-404.99</v>
      </c>
      <c r="K876">
        <v>0</v>
      </c>
      <c r="N876" t="s">
        <v>307</v>
      </c>
      <c r="O876">
        <v>100</v>
      </c>
      <c r="P876" t="s">
        <v>160</v>
      </c>
      <c r="Q876" t="s">
        <v>307</v>
      </c>
      <c r="S876" t="s">
        <v>308</v>
      </c>
      <c r="W876" t="s">
        <v>309</v>
      </c>
      <c r="X876" t="s">
        <v>191</v>
      </c>
      <c r="Y876" t="s">
        <v>192</v>
      </c>
      <c r="Z876" t="s">
        <v>193</v>
      </c>
      <c r="AA876" t="s">
        <v>193</v>
      </c>
      <c r="AB876" t="s">
        <v>19</v>
      </c>
      <c r="AE876">
        <v>0</v>
      </c>
      <c r="AF876">
        <v>0</v>
      </c>
    </row>
    <row r="877" spans="1:32" x14ac:dyDescent="0.2">
      <c r="A877" t="s">
        <v>1262</v>
      </c>
      <c r="B877" s="107">
        <v>45052</v>
      </c>
      <c r="D877" s="107">
        <v>45052</v>
      </c>
      <c r="E877">
        <v>-85</v>
      </c>
      <c r="G877" t="s">
        <v>43</v>
      </c>
      <c r="H877">
        <v>1</v>
      </c>
      <c r="I877">
        <v>-85</v>
      </c>
      <c r="K877">
        <v>0</v>
      </c>
      <c r="N877" t="s">
        <v>311</v>
      </c>
      <c r="O877">
        <v>100</v>
      </c>
      <c r="P877" t="s">
        <v>15</v>
      </c>
      <c r="Q877" t="s">
        <v>311</v>
      </c>
      <c r="S877" t="s">
        <v>312</v>
      </c>
      <c r="W877" t="s">
        <v>312</v>
      </c>
      <c r="X877" t="s">
        <v>30</v>
      </c>
      <c r="Y877" t="s">
        <v>182</v>
      </c>
      <c r="Z877" t="s">
        <v>182</v>
      </c>
      <c r="AA877" t="s">
        <v>182</v>
      </c>
      <c r="AB877" t="s">
        <v>30</v>
      </c>
      <c r="AE877">
        <v>0</v>
      </c>
      <c r="AF877">
        <v>0</v>
      </c>
    </row>
    <row r="878" spans="1:32" x14ac:dyDescent="0.2">
      <c r="A878" t="s">
        <v>1263</v>
      </c>
      <c r="B878" s="107">
        <v>45052</v>
      </c>
      <c r="C878" s="107">
        <v>45052</v>
      </c>
      <c r="D878" s="107">
        <v>45052</v>
      </c>
      <c r="E878">
        <v>-2.7203000000000001E-2</v>
      </c>
      <c r="F878">
        <v>-2.7203000000000001E-2</v>
      </c>
      <c r="G878" t="s">
        <v>72</v>
      </c>
      <c r="H878">
        <v>4.9303135888501748</v>
      </c>
      <c r="I878">
        <v>-0.13411932055749129</v>
      </c>
      <c r="J878">
        <v>-0.13411932055749129</v>
      </c>
      <c r="K878">
        <v>1</v>
      </c>
      <c r="M878" t="s">
        <v>67</v>
      </c>
      <c r="U878" t="s">
        <v>67</v>
      </c>
      <c r="W878" t="s">
        <v>1264</v>
      </c>
      <c r="X878" t="s">
        <v>1265</v>
      </c>
      <c r="Y878" t="s">
        <v>182</v>
      </c>
      <c r="Z878" t="s">
        <v>164</v>
      </c>
      <c r="AA878" t="s">
        <v>164</v>
      </c>
      <c r="AB878" t="s">
        <v>18</v>
      </c>
      <c r="AD878" t="s">
        <v>1266</v>
      </c>
      <c r="AE878">
        <v>1</v>
      </c>
      <c r="AF878">
        <v>1</v>
      </c>
    </row>
    <row r="879" spans="1:32" x14ac:dyDescent="0.2">
      <c r="A879" t="s">
        <v>1267</v>
      </c>
      <c r="B879" s="107">
        <v>45052</v>
      </c>
      <c r="C879" s="107">
        <v>45052</v>
      </c>
      <c r="D879" s="107">
        <v>45052</v>
      </c>
      <c r="E879">
        <v>-2.45486E-2</v>
      </c>
      <c r="F879">
        <v>-2.45486E-2</v>
      </c>
      <c r="G879" t="s">
        <v>72</v>
      </c>
      <c r="H879">
        <v>4.9303135888501748</v>
      </c>
      <c r="I879">
        <v>-0.12103229616724739</v>
      </c>
      <c r="J879">
        <v>-0.12103229616724739</v>
      </c>
      <c r="K879">
        <v>1</v>
      </c>
      <c r="M879" t="s">
        <v>67</v>
      </c>
      <c r="U879" t="s">
        <v>67</v>
      </c>
      <c r="W879" t="s">
        <v>1264</v>
      </c>
      <c r="X879" t="s">
        <v>1265</v>
      </c>
      <c r="Y879" t="s">
        <v>182</v>
      </c>
      <c r="Z879" t="s">
        <v>164</v>
      </c>
      <c r="AA879" t="s">
        <v>164</v>
      </c>
      <c r="AB879" t="s">
        <v>18</v>
      </c>
      <c r="AD879" t="s">
        <v>1268</v>
      </c>
      <c r="AE879">
        <v>1</v>
      </c>
      <c r="AF879">
        <v>1</v>
      </c>
    </row>
    <row r="880" spans="1:32" x14ac:dyDescent="0.2">
      <c r="A880" t="s">
        <v>1269</v>
      </c>
      <c r="B880" s="107">
        <v>45052</v>
      </c>
      <c r="C880" s="107">
        <v>45052</v>
      </c>
      <c r="D880" s="107">
        <v>45052</v>
      </c>
      <c r="E880">
        <v>-0.20474619359999999</v>
      </c>
      <c r="F880">
        <v>-0.20474619359999999</v>
      </c>
      <c r="G880" t="s">
        <v>72</v>
      </c>
      <c r="H880">
        <v>4.9303135888501748</v>
      </c>
      <c r="I880">
        <v>-1.009462940571429</v>
      </c>
      <c r="J880">
        <v>-1.009462940571429</v>
      </c>
      <c r="K880">
        <v>1</v>
      </c>
      <c r="M880" t="s">
        <v>67</v>
      </c>
      <c r="N880" t="s">
        <v>102</v>
      </c>
      <c r="U880" t="s">
        <v>67</v>
      </c>
      <c r="W880" t="s">
        <v>1270</v>
      </c>
      <c r="X880" t="s">
        <v>1271</v>
      </c>
      <c r="Y880" t="s">
        <v>182</v>
      </c>
      <c r="Z880" t="s">
        <v>164</v>
      </c>
      <c r="AA880" t="s">
        <v>164</v>
      </c>
      <c r="AB880" t="s">
        <v>18</v>
      </c>
      <c r="AD880" t="s">
        <v>1272</v>
      </c>
      <c r="AE880">
        <v>1</v>
      </c>
      <c r="AF880">
        <v>1</v>
      </c>
    </row>
    <row r="881" spans="1:32" x14ac:dyDescent="0.2">
      <c r="A881" t="s">
        <v>1273</v>
      </c>
      <c r="B881" s="107">
        <v>45052</v>
      </c>
      <c r="C881" s="107">
        <v>45052</v>
      </c>
      <c r="D881" s="107">
        <v>45052</v>
      </c>
      <c r="E881">
        <v>-0.51031439360000008</v>
      </c>
      <c r="F881">
        <v>-0.51031439360000008</v>
      </c>
      <c r="G881" t="s">
        <v>72</v>
      </c>
      <c r="H881">
        <v>4.9303135888501748</v>
      </c>
      <c r="I881">
        <v>-2.5160099893519172</v>
      </c>
      <c r="J881">
        <v>-2.5160099893519172</v>
      </c>
      <c r="K881">
        <v>1</v>
      </c>
      <c r="M881" t="s">
        <v>67</v>
      </c>
      <c r="N881" t="s">
        <v>102</v>
      </c>
      <c r="U881" t="s">
        <v>67</v>
      </c>
      <c r="W881" t="s">
        <v>1270</v>
      </c>
      <c r="X881" t="s">
        <v>1271</v>
      </c>
      <c r="Y881" t="s">
        <v>182</v>
      </c>
      <c r="Z881" t="s">
        <v>164</v>
      </c>
      <c r="AA881" t="s">
        <v>164</v>
      </c>
      <c r="AB881" t="s">
        <v>18</v>
      </c>
      <c r="AD881" t="s">
        <v>1274</v>
      </c>
      <c r="AE881">
        <v>1</v>
      </c>
      <c r="AF881">
        <v>1</v>
      </c>
    </row>
    <row r="882" spans="1:32" x14ac:dyDescent="0.2">
      <c r="A882" t="s">
        <v>1275</v>
      </c>
      <c r="B882" s="107">
        <v>45052</v>
      </c>
      <c r="C882" s="107">
        <v>45052</v>
      </c>
      <c r="D882" s="107">
        <v>45052</v>
      </c>
      <c r="E882">
        <v>-2.6308399999999999E-2</v>
      </c>
      <c r="F882">
        <v>-2.6308399999999999E-2</v>
      </c>
      <c r="G882" t="s">
        <v>72</v>
      </c>
      <c r="H882">
        <v>4.9303135888501748</v>
      </c>
      <c r="I882">
        <v>-0.12970866202090589</v>
      </c>
      <c r="J882">
        <v>-0.12970866202090589</v>
      </c>
      <c r="K882">
        <v>1</v>
      </c>
      <c r="M882" t="s">
        <v>67</v>
      </c>
      <c r="U882" t="s">
        <v>67</v>
      </c>
      <c r="W882" t="s">
        <v>1264</v>
      </c>
      <c r="X882" t="s">
        <v>1265</v>
      </c>
      <c r="Y882" t="s">
        <v>182</v>
      </c>
      <c r="Z882" t="s">
        <v>164</v>
      </c>
      <c r="AA882" t="s">
        <v>164</v>
      </c>
      <c r="AB882" t="s">
        <v>18</v>
      </c>
      <c r="AD882" t="s">
        <v>1276</v>
      </c>
      <c r="AE882">
        <v>1</v>
      </c>
      <c r="AF882">
        <v>1</v>
      </c>
    </row>
    <row r="883" spans="1:32" x14ac:dyDescent="0.2">
      <c r="A883" t="s">
        <v>1277</v>
      </c>
      <c r="B883" s="107">
        <v>45052</v>
      </c>
      <c r="C883" s="107">
        <v>45052</v>
      </c>
      <c r="D883" s="107">
        <v>45052</v>
      </c>
      <c r="E883">
        <v>-0.60374903039999994</v>
      </c>
      <c r="F883">
        <v>-0.60374903039999994</v>
      </c>
      <c r="G883" t="s">
        <v>72</v>
      </c>
      <c r="H883">
        <v>4.9303135888501748</v>
      </c>
      <c r="I883">
        <v>-2.976672048836237</v>
      </c>
      <c r="J883">
        <v>-2.976672048836237</v>
      </c>
      <c r="K883">
        <v>1</v>
      </c>
      <c r="M883" t="s">
        <v>67</v>
      </c>
      <c r="N883" t="s">
        <v>102</v>
      </c>
      <c r="U883" t="s">
        <v>67</v>
      </c>
      <c r="W883" t="s">
        <v>1270</v>
      </c>
      <c r="X883" t="s">
        <v>1271</v>
      </c>
      <c r="Y883" t="s">
        <v>182</v>
      </c>
      <c r="Z883" t="s">
        <v>164</v>
      </c>
      <c r="AA883" t="s">
        <v>164</v>
      </c>
      <c r="AB883" t="s">
        <v>18</v>
      </c>
      <c r="AD883" t="s">
        <v>1278</v>
      </c>
      <c r="AE883">
        <v>1</v>
      </c>
      <c r="AF883">
        <v>1</v>
      </c>
    </row>
    <row r="884" spans="1:32" x14ac:dyDescent="0.2">
      <c r="A884" t="s">
        <v>1279</v>
      </c>
      <c r="B884" s="107">
        <v>45051</v>
      </c>
      <c r="D884" s="107">
        <v>45051</v>
      </c>
      <c r="E884">
        <v>-6671.35</v>
      </c>
      <c r="G884" t="s">
        <v>43</v>
      </c>
      <c r="H884">
        <v>1</v>
      </c>
      <c r="I884">
        <v>-6671.35</v>
      </c>
      <c r="K884">
        <v>0</v>
      </c>
      <c r="N884" t="s">
        <v>314</v>
      </c>
      <c r="O884">
        <v>100</v>
      </c>
      <c r="P884" t="s">
        <v>236</v>
      </c>
      <c r="Q884" t="s">
        <v>314</v>
      </c>
      <c r="S884" t="s">
        <v>315</v>
      </c>
      <c r="W884" t="s">
        <v>315</v>
      </c>
      <c r="X884" t="s">
        <v>30</v>
      </c>
      <c r="Y884" t="s">
        <v>182</v>
      </c>
      <c r="Z884" t="s">
        <v>182</v>
      </c>
      <c r="AA884" t="s">
        <v>182</v>
      </c>
      <c r="AB884" t="s">
        <v>30</v>
      </c>
      <c r="AE884">
        <v>0</v>
      </c>
      <c r="AF884">
        <v>0</v>
      </c>
    </row>
    <row r="885" spans="1:32" x14ac:dyDescent="0.2">
      <c r="A885" t="s">
        <v>1280</v>
      </c>
      <c r="B885" s="107">
        <v>45051</v>
      </c>
      <c r="D885" s="107">
        <v>45051</v>
      </c>
      <c r="E885">
        <v>-110</v>
      </c>
      <c r="G885" t="s">
        <v>43</v>
      </c>
      <c r="H885">
        <v>1</v>
      </c>
      <c r="I885">
        <v>-110</v>
      </c>
      <c r="K885">
        <v>0</v>
      </c>
      <c r="N885" t="s">
        <v>317</v>
      </c>
      <c r="O885">
        <v>100</v>
      </c>
      <c r="P885" t="s">
        <v>236</v>
      </c>
      <c r="Q885" t="s">
        <v>317</v>
      </c>
      <c r="S885" t="s">
        <v>318</v>
      </c>
      <c r="W885" t="s">
        <v>318</v>
      </c>
      <c r="X885" t="s">
        <v>30</v>
      </c>
      <c r="Y885" t="s">
        <v>182</v>
      </c>
      <c r="Z885" t="s">
        <v>182</v>
      </c>
      <c r="AA885" t="s">
        <v>182</v>
      </c>
      <c r="AB885" t="s">
        <v>30</v>
      </c>
      <c r="AE885">
        <v>0</v>
      </c>
      <c r="AF885">
        <v>0</v>
      </c>
    </row>
    <row r="886" spans="1:32" x14ac:dyDescent="0.2">
      <c r="A886" t="s">
        <v>1281</v>
      </c>
      <c r="B886" s="107">
        <v>45051</v>
      </c>
      <c r="C886" s="107">
        <v>45051</v>
      </c>
      <c r="D886" s="107">
        <v>45051</v>
      </c>
      <c r="E886">
        <v>-2.1823338599999999E-2</v>
      </c>
      <c r="F886">
        <v>-2.1823338599999999E-2</v>
      </c>
      <c r="G886" t="s">
        <v>72</v>
      </c>
      <c r="H886">
        <v>4.9716276754604278</v>
      </c>
      <c r="I886">
        <v>-0.10849751415470379</v>
      </c>
      <c r="J886">
        <v>-0.10849751415470379</v>
      </c>
      <c r="K886">
        <v>1</v>
      </c>
      <c r="M886" t="s">
        <v>67</v>
      </c>
      <c r="U886" t="s">
        <v>67</v>
      </c>
      <c r="W886" t="s">
        <v>1270</v>
      </c>
      <c r="X886" t="s">
        <v>1271</v>
      </c>
      <c r="Y886" t="s">
        <v>182</v>
      </c>
      <c r="Z886" t="s">
        <v>164</v>
      </c>
      <c r="AA886" t="s">
        <v>164</v>
      </c>
      <c r="AB886" t="s">
        <v>18</v>
      </c>
      <c r="AD886" t="s">
        <v>1282</v>
      </c>
      <c r="AE886">
        <v>1</v>
      </c>
      <c r="AF886">
        <v>1</v>
      </c>
    </row>
    <row r="887" spans="1:32" x14ac:dyDescent="0.2">
      <c r="A887" t="s">
        <v>1283</v>
      </c>
      <c r="B887" s="107">
        <v>45051</v>
      </c>
      <c r="C887" s="107">
        <v>45051</v>
      </c>
      <c r="D887" s="107">
        <v>45051</v>
      </c>
      <c r="E887">
        <v>-2.4479299999999999E-2</v>
      </c>
      <c r="F887">
        <v>-2.4479299999999999E-2</v>
      </c>
      <c r="G887" t="s">
        <v>72</v>
      </c>
      <c r="H887">
        <v>4.9716276754604278</v>
      </c>
      <c r="I887">
        <v>-0.1217019653558985</v>
      </c>
      <c r="J887">
        <v>-0.1217019653558985</v>
      </c>
      <c r="K887">
        <v>1</v>
      </c>
      <c r="M887" t="s">
        <v>67</v>
      </c>
      <c r="U887" t="s">
        <v>67</v>
      </c>
      <c r="W887" t="s">
        <v>1264</v>
      </c>
      <c r="X887" t="s">
        <v>1265</v>
      </c>
      <c r="Y887" t="s">
        <v>182</v>
      </c>
      <c r="Z887" t="s">
        <v>164</v>
      </c>
      <c r="AA887" t="s">
        <v>164</v>
      </c>
      <c r="AB887" t="s">
        <v>18</v>
      </c>
      <c r="AD887" t="s">
        <v>1284</v>
      </c>
      <c r="AE887">
        <v>1</v>
      </c>
      <c r="AF887">
        <v>1</v>
      </c>
    </row>
    <row r="888" spans="1:32" x14ac:dyDescent="0.2">
      <c r="A888" t="s">
        <v>1285</v>
      </c>
      <c r="B888" s="107">
        <v>45051</v>
      </c>
      <c r="C888" s="107">
        <v>45051</v>
      </c>
      <c r="D888" s="107">
        <v>45051</v>
      </c>
      <c r="E888">
        <v>-0.1497527448</v>
      </c>
      <c r="F888">
        <v>-0.1497527448</v>
      </c>
      <c r="G888" t="s">
        <v>72</v>
      </c>
      <c r="H888">
        <v>4.9716276754604278</v>
      </c>
      <c r="I888">
        <v>-0.74451489052384268</v>
      </c>
      <c r="J888">
        <v>-0.74451489052384268</v>
      </c>
      <c r="K888">
        <v>1</v>
      </c>
      <c r="M888" t="s">
        <v>67</v>
      </c>
      <c r="N888" t="s">
        <v>102</v>
      </c>
      <c r="U888" t="s">
        <v>67</v>
      </c>
      <c r="W888" t="s">
        <v>1270</v>
      </c>
      <c r="X888" t="s">
        <v>1271</v>
      </c>
      <c r="Y888" t="s">
        <v>182</v>
      </c>
      <c r="Z888" t="s">
        <v>164</v>
      </c>
      <c r="AA888" t="s">
        <v>164</v>
      </c>
      <c r="AB888" t="s">
        <v>18</v>
      </c>
      <c r="AD888" t="s">
        <v>1286</v>
      </c>
      <c r="AE888">
        <v>1</v>
      </c>
      <c r="AF888">
        <v>1</v>
      </c>
    </row>
    <row r="889" spans="1:32" x14ac:dyDescent="0.2">
      <c r="A889" t="s">
        <v>1287</v>
      </c>
      <c r="B889" s="107">
        <v>45051</v>
      </c>
      <c r="C889" s="107">
        <v>45051</v>
      </c>
      <c r="D889" s="107">
        <v>45051</v>
      </c>
      <c r="E889">
        <v>-2.5270999999999998E-2</v>
      </c>
      <c r="F889">
        <v>-2.5270999999999998E-2</v>
      </c>
      <c r="G889" t="s">
        <v>72</v>
      </c>
      <c r="H889">
        <v>4.9716276754604278</v>
      </c>
      <c r="I889">
        <v>-0.1256380029865605</v>
      </c>
      <c r="J889">
        <v>-0.1256380029865605</v>
      </c>
      <c r="K889">
        <v>1</v>
      </c>
      <c r="M889" t="s">
        <v>67</v>
      </c>
      <c r="U889" t="s">
        <v>67</v>
      </c>
      <c r="W889" t="s">
        <v>1264</v>
      </c>
      <c r="X889" t="s">
        <v>1265</v>
      </c>
      <c r="Y889" t="s">
        <v>182</v>
      </c>
      <c r="Z889" t="s">
        <v>164</v>
      </c>
      <c r="AA889" t="s">
        <v>164</v>
      </c>
      <c r="AB889" t="s">
        <v>18</v>
      </c>
      <c r="AD889" t="s">
        <v>1288</v>
      </c>
      <c r="AE889">
        <v>1</v>
      </c>
      <c r="AF889">
        <v>1</v>
      </c>
    </row>
    <row r="890" spans="1:32" x14ac:dyDescent="0.2">
      <c r="A890" t="s">
        <v>1289</v>
      </c>
      <c r="B890" s="107">
        <v>45051</v>
      </c>
      <c r="C890" s="107">
        <v>45051</v>
      </c>
      <c r="D890" s="107">
        <v>45051</v>
      </c>
      <c r="E890">
        <v>-2.7730100000000001E-2</v>
      </c>
      <c r="F890">
        <v>-2.7730100000000001E-2</v>
      </c>
      <c r="G890" t="s">
        <v>72</v>
      </c>
      <c r="H890">
        <v>4.9716276754604278</v>
      </c>
      <c r="I890">
        <v>-0.13786373260328519</v>
      </c>
      <c r="J890">
        <v>-0.13786373260328519</v>
      </c>
      <c r="K890">
        <v>1</v>
      </c>
      <c r="M890" t="s">
        <v>67</v>
      </c>
      <c r="U890" t="s">
        <v>67</v>
      </c>
      <c r="W890" t="s">
        <v>1264</v>
      </c>
      <c r="X890" t="s">
        <v>1265</v>
      </c>
      <c r="Y890" t="s">
        <v>182</v>
      </c>
      <c r="Z890" t="s">
        <v>164</v>
      </c>
      <c r="AA890" t="s">
        <v>164</v>
      </c>
      <c r="AB890" t="s">
        <v>18</v>
      </c>
      <c r="AD890" t="s">
        <v>1290</v>
      </c>
      <c r="AE890">
        <v>1</v>
      </c>
      <c r="AF890">
        <v>1</v>
      </c>
    </row>
    <row r="891" spans="1:32" x14ac:dyDescent="0.2">
      <c r="A891" t="s">
        <v>1291</v>
      </c>
      <c r="B891" s="107">
        <v>45051</v>
      </c>
      <c r="C891" s="107">
        <v>45051</v>
      </c>
      <c r="D891" s="107">
        <v>45051</v>
      </c>
      <c r="E891">
        <v>-0.21315920520000001</v>
      </c>
      <c r="F891">
        <v>-0.21315920520000001</v>
      </c>
      <c r="G891" t="s">
        <v>72</v>
      </c>
      <c r="H891">
        <v>4.9716276754604278</v>
      </c>
      <c r="I891">
        <v>-1.0597482038514681</v>
      </c>
      <c r="J891">
        <v>-1.0597482038514681</v>
      </c>
      <c r="K891">
        <v>1</v>
      </c>
      <c r="M891" t="s">
        <v>67</v>
      </c>
      <c r="N891" t="s">
        <v>102</v>
      </c>
      <c r="U891" t="s">
        <v>67</v>
      </c>
      <c r="W891" t="s">
        <v>1270</v>
      </c>
      <c r="X891" t="s">
        <v>1271</v>
      </c>
      <c r="Y891" t="s">
        <v>182</v>
      </c>
      <c r="Z891" t="s">
        <v>164</v>
      </c>
      <c r="AA891" t="s">
        <v>164</v>
      </c>
      <c r="AB891" t="s">
        <v>18</v>
      </c>
      <c r="AD891" t="s">
        <v>1292</v>
      </c>
      <c r="AE891">
        <v>1</v>
      </c>
      <c r="AF891">
        <v>1</v>
      </c>
    </row>
    <row r="892" spans="1:32" x14ac:dyDescent="0.2">
      <c r="A892" t="s">
        <v>1293</v>
      </c>
      <c r="B892" s="107">
        <v>45050</v>
      </c>
      <c r="D892" s="107">
        <v>45050</v>
      </c>
      <c r="E892">
        <v>-3000</v>
      </c>
      <c r="G892" t="s">
        <v>43</v>
      </c>
      <c r="H892">
        <v>1</v>
      </c>
      <c r="I892">
        <v>-3000</v>
      </c>
      <c r="K892">
        <v>0</v>
      </c>
      <c r="N892" t="s">
        <v>339</v>
      </c>
      <c r="O892">
        <v>100</v>
      </c>
      <c r="P892" t="s">
        <v>340</v>
      </c>
      <c r="Q892" t="s">
        <v>339</v>
      </c>
      <c r="S892" t="s">
        <v>323</v>
      </c>
      <c r="W892" t="s">
        <v>323</v>
      </c>
      <c r="X892" t="s">
        <v>324</v>
      </c>
      <c r="Y892" t="s">
        <v>325</v>
      </c>
      <c r="Z892" t="s">
        <v>325</v>
      </c>
      <c r="AA892" t="s">
        <v>325</v>
      </c>
      <c r="AB892" t="s">
        <v>27</v>
      </c>
      <c r="AE892">
        <v>0</v>
      </c>
      <c r="AF892">
        <v>0</v>
      </c>
    </row>
    <row r="893" spans="1:32" x14ac:dyDescent="0.2">
      <c r="A893" t="s">
        <v>1294</v>
      </c>
      <c r="B893" s="107">
        <v>45050</v>
      </c>
      <c r="D893" s="107">
        <v>45050</v>
      </c>
      <c r="E893">
        <v>-6400</v>
      </c>
      <c r="G893" t="s">
        <v>43</v>
      </c>
      <c r="H893">
        <v>1</v>
      </c>
      <c r="I893">
        <v>-6400</v>
      </c>
      <c r="K893">
        <v>0</v>
      </c>
      <c r="N893" t="s">
        <v>370</v>
      </c>
      <c r="O893">
        <v>100</v>
      </c>
      <c r="P893" t="s">
        <v>15</v>
      </c>
      <c r="Q893" t="s">
        <v>370</v>
      </c>
      <c r="S893" t="s">
        <v>323</v>
      </c>
      <c r="T893" t="s">
        <v>1295</v>
      </c>
      <c r="W893" t="s">
        <v>323</v>
      </c>
      <c r="X893" t="s">
        <v>324</v>
      </c>
      <c r="Y893" t="s">
        <v>325</v>
      </c>
      <c r="Z893" t="s">
        <v>325</v>
      </c>
      <c r="AA893" t="s">
        <v>325</v>
      </c>
      <c r="AB893" t="s">
        <v>27</v>
      </c>
      <c r="AE893">
        <v>0</v>
      </c>
      <c r="AF893">
        <v>0</v>
      </c>
    </row>
    <row r="894" spans="1:32" x14ac:dyDescent="0.2">
      <c r="A894" t="s">
        <v>1296</v>
      </c>
      <c r="B894" s="107">
        <v>45050</v>
      </c>
      <c r="D894" s="107">
        <v>45050</v>
      </c>
      <c r="E894">
        <v>-52.8</v>
      </c>
      <c r="G894" t="s">
        <v>43</v>
      </c>
      <c r="H894">
        <v>1</v>
      </c>
      <c r="I894">
        <v>-52.8</v>
      </c>
      <c r="K894">
        <v>0</v>
      </c>
      <c r="N894" t="s">
        <v>231</v>
      </c>
      <c r="O894">
        <v>100</v>
      </c>
      <c r="P894" t="s">
        <v>219</v>
      </c>
      <c r="Q894" t="s">
        <v>231</v>
      </c>
      <c r="S894" t="s">
        <v>320</v>
      </c>
      <c r="W894" t="s">
        <v>233</v>
      </c>
      <c r="X894" t="s">
        <v>30</v>
      </c>
      <c r="Y894" t="s">
        <v>182</v>
      </c>
      <c r="Z894" t="s">
        <v>182</v>
      </c>
      <c r="AA894" t="s">
        <v>182</v>
      </c>
      <c r="AB894" t="s">
        <v>30</v>
      </c>
      <c r="AE894">
        <v>0</v>
      </c>
      <c r="AF894">
        <v>0</v>
      </c>
    </row>
    <row r="895" spans="1:32" x14ac:dyDescent="0.2">
      <c r="A895" t="s">
        <v>1297</v>
      </c>
      <c r="B895" s="107">
        <v>45050</v>
      </c>
      <c r="D895" s="107">
        <v>45050</v>
      </c>
      <c r="E895">
        <v>-4000</v>
      </c>
      <c r="G895" t="s">
        <v>43</v>
      </c>
      <c r="H895">
        <v>1</v>
      </c>
      <c r="I895">
        <v>-4000</v>
      </c>
      <c r="K895">
        <v>0</v>
      </c>
      <c r="N895" t="s">
        <v>368</v>
      </c>
      <c r="O895">
        <v>100</v>
      </c>
      <c r="P895" t="s">
        <v>160</v>
      </c>
      <c r="Q895" t="s">
        <v>368</v>
      </c>
      <c r="S895" t="s">
        <v>323</v>
      </c>
      <c r="W895" t="s">
        <v>323</v>
      </c>
      <c r="X895" t="s">
        <v>324</v>
      </c>
      <c r="Y895" t="s">
        <v>325</v>
      </c>
      <c r="Z895" t="s">
        <v>325</v>
      </c>
      <c r="AA895" t="s">
        <v>325</v>
      </c>
      <c r="AB895" t="s">
        <v>27</v>
      </c>
      <c r="AE895">
        <v>0</v>
      </c>
      <c r="AF895">
        <v>0</v>
      </c>
    </row>
    <row r="896" spans="1:32" x14ac:dyDescent="0.2">
      <c r="A896" t="s">
        <v>1298</v>
      </c>
      <c r="B896" s="107">
        <v>45050</v>
      </c>
      <c r="D896" s="107">
        <v>45050</v>
      </c>
      <c r="E896">
        <v>-6500</v>
      </c>
      <c r="G896" t="s">
        <v>43</v>
      </c>
      <c r="H896">
        <v>1</v>
      </c>
      <c r="I896">
        <v>-6500</v>
      </c>
      <c r="K896">
        <v>0</v>
      </c>
      <c r="N896" t="s">
        <v>322</v>
      </c>
      <c r="O896">
        <v>100</v>
      </c>
      <c r="P896" t="s">
        <v>160</v>
      </c>
      <c r="Q896" t="s">
        <v>322</v>
      </c>
      <c r="S896" t="s">
        <v>323</v>
      </c>
      <c r="T896" t="s">
        <v>1299</v>
      </c>
      <c r="W896" t="s">
        <v>323</v>
      </c>
      <c r="X896" t="s">
        <v>324</v>
      </c>
      <c r="Y896" t="s">
        <v>325</v>
      </c>
      <c r="Z896" t="s">
        <v>325</v>
      </c>
      <c r="AA896" t="s">
        <v>325</v>
      </c>
      <c r="AB896" t="s">
        <v>27</v>
      </c>
      <c r="AE896">
        <v>0</v>
      </c>
      <c r="AF896">
        <v>0</v>
      </c>
    </row>
    <row r="897" spans="1:32" x14ac:dyDescent="0.2">
      <c r="A897" t="s">
        <v>1300</v>
      </c>
      <c r="B897" s="107">
        <v>45050</v>
      </c>
      <c r="D897" s="107">
        <v>45050</v>
      </c>
      <c r="E897">
        <v>-10000</v>
      </c>
      <c r="G897" t="s">
        <v>43</v>
      </c>
      <c r="H897">
        <v>1</v>
      </c>
      <c r="I897">
        <v>-10000</v>
      </c>
      <c r="K897">
        <v>0</v>
      </c>
      <c r="N897" t="s">
        <v>327</v>
      </c>
      <c r="O897">
        <v>100</v>
      </c>
      <c r="P897" t="s">
        <v>160</v>
      </c>
      <c r="Q897" t="s">
        <v>327</v>
      </c>
      <c r="S897" t="s">
        <v>323</v>
      </c>
      <c r="W897" t="s">
        <v>323</v>
      </c>
      <c r="X897" t="s">
        <v>324</v>
      </c>
      <c r="Y897" t="s">
        <v>325</v>
      </c>
      <c r="Z897" t="s">
        <v>325</v>
      </c>
      <c r="AA897" t="s">
        <v>325</v>
      </c>
      <c r="AB897" t="s">
        <v>27</v>
      </c>
      <c r="AE897">
        <v>0</v>
      </c>
      <c r="AF897">
        <v>0</v>
      </c>
    </row>
    <row r="898" spans="1:32" x14ac:dyDescent="0.2">
      <c r="A898" t="s">
        <v>1301</v>
      </c>
      <c r="B898" s="107">
        <v>45050</v>
      </c>
      <c r="D898" s="107">
        <v>45050</v>
      </c>
      <c r="E898">
        <v>-4600</v>
      </c>
      <c r="G898" t="s">
        <v>43</v>
      </c>
      <c r="H898">
        <v>1</v>
      </c>
      <c r="I898">
        <v>-4600</v>
      </c>
      <c r="K898">
        <v>0</v>
      </c>
      <c r="N898" t="s">
        <v>329</v>
      </c>
      <c r="O898">
        <v>100</v>
      </c>
      <c r="P898" t="s">
        <v>160</v>
      </c>
      <c r="Q898" t="s">
        <v>329</v>
      </c>
      <c r="S898" t="s">
        <v>323</v>
      </c>
      <c r="W898" t="s">
        <v>323</v>
      </c>
      <c r="X898" t="s">
        <v>324</v>
      </c>
      <c r="Y898" t="s">
        <v>325</v>
      </c>
      <c r="Z898" t="s">
        <v>325</v>
      </c>
      <c r="AA898" t="s">
        <v>325</v>
      </c>
      <c r="AB898" t="s">
        <v>27</v>
      </c>
      <c r="AE898">
        <v>0</v>
      </c>
      <c r="AF898">
        <v>0</v>
      </c>
    </row>
    <row r="899" spans="1:32" x14ac:dyDescent="0.2">
      <c r="A899" t="s">
        <v>1302</v>
      </c>
      <c r="B899" s="107">
        <v>45050</v>
      </c>
      <c r="D899" s="107">
        <v>45050</v>
      </c>
      <c r="E899">
        <v>-7933.33</v>
      </c>
      <c r="G899" t="s">
        <v>43</v>
      </c>
      <c r="H899">
        <v>1</v>
      </c>
      <c r="I899">
        <v>-7933.33</v>
      </c>
      <c r="K899">
        <v>0</v>
      </c>
      <c r="N899" t="s">
        <v>376</v>
      </c>
      <c r="O899">
        <v>100</v>
      </c>
      <c r="P899" t="s">
        <v>160</v>
      </c>
      <c r="Q899" t="s">
        <v>376</v>
      </c>
      <c r="S899" t="s">
        <v>323</v>
      </c>
      <c r="W899" t="s">
        <v>323</v>
      </c>
      <c r="X899" t="s">
        <v>324</v>
      </c>
      <c r="Y899" t="s">
        <v>325</v>
      </c>
      <c r="Z899" t="s">
        <v>325</v>
      </c>
      <c r="AA899" t="s">
        <v>325</v>
      </c>
      <c r="AB899" t="s">
        <v>27</v>
      </c>
      <c r="AE899">
        <v>0</v>
      </c>
      <c r="AF899">
        <v>0</v>
      </c>
    </row>
    <row r="900" spans="1:32" x14ac:dyDescent="0.2">
      <c r="A900" t="s">
        <v>1303</v>
      </c>
      <c r="B900" s="107">
        <v>45050</v>
      </c>
      <c r="D900" s="107">
        <v>45050</v>
      </c>
      <c r="E900">
        <v>-3666.66</v>
      </c>
      <c r="G900" t="s">
        <v>43</v>
      </c>
      <c r="H900">
        <v>1</v>
      </c>
      <c r="I900">
        <v>-3666.66</v>
      </c>
      <c r="K900">
        <v>0</v>
      </c>
      <c r="N900" t="s">
        <v>378</v>
      </c>
      <c r="O900">
        <v>100</v>
      </c>
      <c r="P900" t="s">
        <v>160</v>
      </c>
      <c r="Q900" t="s">
        <v>378</v>
      </c>
      <c r="S900" t="s">
        <v>323</v>
      </c>
      <c r="T900" t="s">
        <v>1304</v>
      </c>
      <c r="W900" t="s">
        <v>323</v>
      </c>
      <c r="X900" t="s">
        <v>324</v>
      </c>
      <c r="Y900" t="s">
        <v>325</v>
      </c>
      <c r="Z900" t="s">
        <v>325</v>
      </c>
      <c r="AA900" t="s">
        <v>325</v>
      </c>
      <c r="AB900" t="s">
        <v>27</v>
      </c>
      <c r="AE900">
        <v>0</v>
      </c>
      <c r="AF900">
        <v>0</v>
      </c>
    </row>
    <row r="901" spans="1:32" x14ac:dyDescent="0.2">
      <c r="A901" t="s">
        <v>1305</v>
      </c>
      <c r="B901" s="107">
        <v>45050</v>
      </c>
      <c r="D901" s="107">
        <v>45050</v>
      </c>
      <c r="E901">
        <v>-13313.44</v>
      </c>
      <c r="G901" t="s">
        <v>43</v>
      </c>
      <c r="H901">
        <v>1</v>
      </c>
      <c r="I901">
        <v>-13313.44</v>
      </c>
      <c r="K901">
        <v>0</v>
      </c>
      <c r="N901" t="s">
        <v>337</v>
      </c>
      <c r="O901">
        <v>100</v>
      </c>
      <c r="P901" t="s">
        <v>160</v>
      </c>
      <c r="Q901" t="s">
        <v>337</v>
      </c>
      <c r="S901" t="s">
        <v>323</v>
      </c>
      <c r="W901" t="s">
        <v>323</v>
      </c>
      <c r="X901" t="s">
        <v>324</v>
      </c>
      <c r="Y901" t="s">
        <v>325</v>
      </c>
      <c r="Z901" t="s">
        <v>325</v>
      </c>
      <c r="AA901" t="s">
        <v>325</v>
      </c>
      <c r="AB901" t="s">
        <v>27</v>
      </c>
      <c r="AE901">
        <v>0</v>
      </c>
      <c r="AF901">
        <v>0</v>
      </c>
    </row>
    <row r="902" spans="1:32" x14ac:dyDescent="0.2">
      <c r="A902" t="s">
        <v>1306</v>
      </c>
      <c r="B902" s="107">
        <v>45050</v>
      </c>
      <c r="D902" s="107">
        <v>45050</v>
      </c>
      <c r="E902">
        <v>-13313.44</v>
      </c>
      <c r="G902" t="s">
        <v>43</v>
      </c>
      <c r="H902">
        <v>1</v>
      </c>
      <c r="I902">
        <v>-13313.44</v>
      </c>
      <c r="K902">
        <v>0</v>
      </c>
      <c r="N902" t="s">
        <v>342</v>
      </c>
      <c r="O902">
        <v>100</v>
      </c>
      <c r="P902" t="s">
        <v>160</v>
      </c>
      <c r="Q902" t="s">
        <v>342</v>
      </c>
      <c r="S902" t="s">
        <v>323</v>
      </c>
      <c r="W902" t="s">
        <v>323</v>
      </c>
      <c r="X902" t="s">
        <v>324</v>
      </c>
      <c r="Y902" t="s">
        <v>325</v>
      </c>
      <c r="Z902" t="s">
        <v>325</v>
      </c>
      <c r="AA902" t="s">
        <v>325</v>
      </c>
      <c r="AB902" t="s">
        <v>27</v>
      </c>
      <c r="AE902">
        <v>0</v>
      </c>
      <c r="AF902">
        <v>0</v>
      </c>
    </row>
    <row r="903" spans="1:32" x14ac:dyDescent="0.2">
      <c r="A903" t="s">
        <v>1307</v>
      </c>
      <c r="B903" s="107">
        <v>45050</v>
      </c>
      <c r="D903" s="107">
        <v>45050</v>
      </c>
      <c r="E903">
        <v>-6000</v>
      </c>
      <c r="G903" t="s">
        <v>43</v>
      </c>
      <c r="H903">
        <v>1</v>
      </c>
      <c r="I903">
        <v>-6000</v>
      </c>
      <c r="K903">
        <v>0</v>
      </c>
      <c r="N903" t="s">
        <v>344</v>
      </c>
      <c r="O903">
        <v>100</v>
      </c>
      <c r="P903" t="s">
        <v>160</v>
      </c>
      <c r="Q903" t="s">
        <v>344</v>
      </c>
      <c r="S903" t="s">
        <v>323</v>
      </c>
      <c r="T903" t="s">
        <v>1308</v>
      </c>
      <c r="W903" t="s">
        <v>323</v>
      </c>
      <c r="X903" t="s">
        <v>324</v>
      </c>
      <c r="Y903" t="s">
        <v>325</v>
      </c>
      <c r="Z903" t="s">
        <v>325</v>
      </c>
      <c r="AA903" t="s">
        <v>325</v>
      </c>
      <c r="AB903" t="s">
        <v>27</v>
      </c>
      <c r="AE903">
        <v>0</v>
      </c>
      <c r="AF903">
        <v>0</v>
      </c>
    </row>
    <row r="904" spans="1:32" x14ac:dyDescent="0.2">
      <c r="A904" t="s">
        <v>1309</v>
      </c>
      <c r="B904" s="107">
        <v>45050</v>
      </c>
      <c r="D904" s="107">
        <v>45050</v>
      </c>
      <c r="E904">
        <v>-4000</v>
      </c>
      <c r="G904" t="s">
        <v>43</v>
      </c>
      <c r="H904">
        <v>1</v>
      </c>
      <c r="I904">
        <v>-4000</v>
      </c>
      <c r="K904">
        <v>0</v>
      </c>
      <c r="N904" t="s">
        <v>346</v>
      </c>
      <c r="O904">
        <v>100</v>
      </c>
      <c r="P904" t="s">
        <v>160</v>
      </c>
      <c r="Q904" t="s">
        <v>346</v>
      </c>
      <c r="S904" t="s">
        <v>323</v>
      </c>
      <c r="W904" t="s">
        <v>323</v>
      </c>
      <c r="X904" t="s">
        <v>324</v>
      </c>
      <c r="Y904" t="s">
        <v>325</v>
      </c>
      <c r="Z904" t="s">
        <v>325</v>
      </c>
      <c r="AA904" t="s">
        <v>325</v>
      </c>
      <c r="AB904" t="s">
        <v>27</v>
      </c>
      <c r="AE904">
        <v>0</v>
      </c>
      <c r="AF904">
        <v>0</v>
      </c>
    </row>
    <row r="905" spans="1:32" x14ac:dyDescent="0.2">
      <c r="A905" t="s">
        <v>1310</v>
      </c>
      <c r="B905" s="107">
        <v>45050</v>
      </c>
      <c r="D905" s="107">
        <v>45050</v>
      </c>
      <c r="E905">
        <v>-6000</v>
      </c>
      <c r="G905" t="s">
        <v>43</v>
      </c>
      <c r="H905">
        <v>1</v>
      </c>
      <c r="I905">
        <v>-6000</v>
      </c>
      <c r="K905">
        <v>0</v>
      </c>
      <c r="N905" t="s">
        <v>348</v>
      </c>
      <c r="O905">
        <v>100</v>
      </c>
      <c r="P905" t="s">
        <v>160</v>
      </c>
      <c r="Q905" t="s">
        <v>348</v>
      </c>
      <c r="S905" t="s">
        <v>323</v>
      </c>
      <c r="T905" t="s">
        <v>1311</v>
      </c>
      <c r="W905" t="s">
        <v>323</v>
      </c>
      <c r="X905" t="s">
        <v>324</v>
      </c>
      <c r="Y905" t="s">
        <v>325</v>
      </c>
      <c r="Z905" t="s">
        <v>325</v>
      </c>
      <c r="AA905" t="s">
        <v>325</v>
      </c>
      <c r="AB905" t="s">
        <v>27</v>
      </c>
      <c r="AE905">
        <v>0</v>
      </c>
      <c r="AF905">
        <v>0</v>
      </c>
    </row>
    <row r="906" spans="1:32" x14ac:dyDescent="0.2">
      <c r="A906" t="s">
        <v>1312</v>
      </c>
      <c r="B906" s="107">
        <v>45050</v>
      </c>
      <c r="D906" s="107">
        <v>45050</v>
      </c>
      <c r="E906">
        <v>-13313.44</v>
      </c>
      <c r="G906" t="s">
        <v>43</v>
      </c>
      <c r="H906">
        <v>1</v>
      </c>
      <c r="I906">
        <v>-13313.44</v>
      </c>
      <c r="K906">
        <v>0</v>
      </c>
      <c r="N906" t="s">
        <v>350</v>
      </c>
      <c r="O906">
        <v>100</v>
      </c>
      <c r="P906" t="s">
        <v>160</v>
      </c>
      <c r="Q906" t="s">
        <v>350</v>
      </c>
      <c r="S906" t="s">
        <v>323</v>
      </c>
      <c r="T906" t="s">
        <v>1313</v>
      </c>
      <c r="W906" t="s">
        <v>323</v>
      </c>
      <c r="X906" t="s">
        <v>324</v>
      </c>
      <c r="Y906" t="s">
        <v>325</v>
      </c>
      <c r="Z906" t="s">
        <v>325</v>
      </c>
      <c r="AA906" t="s">
        <v>325</v>
      </c>
      <c r="AB906" t="s">
        <v>27</v>
      </c>
      <c r="AE906">
        <v>0</v>
      </c>
      <c r="AF906">
        <v>0</v>
      </c>
    </row>
    <row r="907" spans="1:32" x14ac:dyDescent="0.2">
      <c r="A907" t="s">
        <v>1314</v>
      </c>
      <c r="B907" s="107">
        <v>45050</v>
      </c>
      <c r="D907" s="107">
        <v>45050</v>
      </c>
      <c r="E907">
        <v>-11500</v>
      </c>
      <c r="G907" t="s">
        <v>43</v>
      </c>
      <c r="H907">
        <v>1</v>
      </c>
      <c r="I907">
        <v>-11500</v>
      </c>
      <c r="K907">
        <v>0</v>
      </c>
      <c r="N907" t="s">
        <v>1169</v>
      </c>
      <c r="O907">
        <v>100</v>
      </c>
      <c r="P907" t="s">
        <v>160</v>
      </c>
      <c r="Q907" t="s">
        <v>1169</v>
      </c>
      <c r="S907" t="s">
        <v>323</v>
      </c>
      <c r="T907" t="s">
        <v>1315</v>
      </c>
      <c r="W907" t="s">
        <v>323</v>
      </c>
      <c r="X907" t="s">
        <v>324</v>
      </c>
      <c r="Y907" t="s">
        <v>325</v>
      </c>
      <c r="Z907" t="s">
        <v>325</v>
      </c>
      <c r="AA907" t="s">
        <v>325</v>
      </c>
      <c r="AB907" t="s">
        <v>27</v>
      </c>
      <c r="AE907">
        <v>0</v>
      </c>
      <c r="AF907">
        <v>0</v>
      </c>
    </row>
    <row r="908" spans="1:32" x14ac:dyDescent="0.2">
      <c r="A908" t="s">
        <v>1316</v>
      </c>
      <c r="B908" s="107">
        <v>45050</v>
      </c>
      <c r="D908" s="107">
        <v>45050</v>
      </c>
      <c r="E908">
        <v>-6500</v>
      </c>
      <c r="G908" t="s">
        <v>43</v>
      </c>
      <c r="H908">
        <v>1</v>
      </c>
      <c r="I908">
        <v>-6500</v>
      </c>
      <c r="K908">
        <v>0</v>
      </c>
      <c r="N908" t="s">
        <v>354</v>
      </c>
      <c r="O908">
        <v>100</v>
      </c>
      <c r="P908" t="s">
        <v>160</v>
      </c>
      <c r="Q908" t="s">
        <v>354</v>
      </c>
      <c r="S908" t="s">
        <v>323</v>
      </c>
      <c r="W908" t="s">
        <v>323</v>
      </c>
      <c r="X908" t="s">
        <v>324</v>
      </c>
      <c r="Y908" t="s">
        <v>325</v>
      </c>
      <c r="Z908" t="s">
        <v>325</v>
      </c>
      <c r="AA908" t="s">
        <v>325</v>
      </c>
      <c r="AB908" t="s">
        <v>27</v>
      </c>
      <c r="AE908">
        <v>0</v>
      </c>
      <c r="AF908">
        <v>0</v>
      </c>
    </row>
    <row r="909" spans="1:32" x14ac:dyDescent="0.2">
      <c r="A909" t="s">
        <v>1317</v>
      </c>
      <c r="B909" s="107">
        <v>45050</v>
      </c>
      <c r="D909" s="107">
        <v>45050</v>
      </c>
      <c r="E909">
        <v>-4500</v>
      </c>
      <c r="G909" t="s">
        <v>43</v>
      </c>
      <c r="H909">
        <v>1</v>
      </c>
      <c r="I909">
        <v>-4500</v>
      </c>
      <c r="K909">
        <v>0</v>
      </c>
      <c r="N909" t="s">
        <v>356</v>
      </c>
      <c r="O909">
        <v>100</v>
      </c>
      <c r="P909" t="s">
        <v>160</v>
      </c>
      <c r="Q909" t="s">
        <v>356</v>
      </c>
      <c r="S909" t="s">
        <v>323</v>
      </c>
      <c r="T909" t="s">
        <v>1318</v>
      </c>
      <c r="W909" t="s">
        <v>323</v>
      </c>
      <c r="X909" t="s">
        <v>324</v>
      </c>
      <c r="Y909" t="s">
        <v>325</v>
      </c>
      <c r="Z909" t="s">
        <v>325</v>
      </c>
      <c r="AA909" t="s">
        <v>325</v>
      </c>
      <c r="AB909" t="s">
        <v>27</v>
      </c>
      <c r="AE909">
        <v>0</v>
      </c>
      <c r="AF909">
        <v>0</v>
      </c>
    </row>
    <row r="910" spans="1:32" x14ac:dyDescent="0.2">
      <c r="A910" t="s">
        <v>1319</v>
      </c>
      <c r="B910" s="107">
        <v>45050</v>
      </c>
      <c r="D910" s="107">
        <v>45050</v>
      </c>
      <c r="E910">
        <v>-2500</v>
      </c>
      <c r="G910" t="s">
        <v>43</v>
      </c>
      <c r="H910">
        <v>1</v>
      </c>
      <c r="I910">
        <v>-2500</v>
      </c>
      <c r="K910">
        <v>0</v>
      </c>
      <c r="N910" t="s">
        <v>358</v>
      </c>
      <c r="O910">
        <v>100</v>
      </c>
      <c r="P910" t="s">
        <v>160</v>
      </c>
      <c r="Q910" t="s">
        <v>358</v>
      </c>
      <c r="S910" t="s">
        <v>323</v>
      </c>
      <c r="W910" t="s">
        <v>323</v>
      </c>
      <c r="X910" t="s">
        <v>324</v>
      </c>
      <c r="Y910" t="s">
        <v>325</v>
      </c>
      <c r="Z910" t="s">
        <v>325</v>
      </c>
      <c r="AA910" t="s">
        <v>325</v>
      </c>
      <c r="AB910" t="s">
        <v>27</v>
      </c>
      <c r="AE910">
        <v>0</v>
      </c>
      <c r="AF910">
        <v>0</v>
      </c>
    </row>
    <row r="911" spans="1:32" x14ac:dyDescent="0.2">
      <c r="A911" t="s">
        <v>1320</v>
      </c>
      <c r="B911" s="107">
        <v>45050</v>
      </c>
      <c r="D911" s="107">
        <v>45050</v>
      </c>
      <c r="E911">
        <v>-9000</v>
      </c>
      <c r="G911" t="s">
        <v>43</v>
      </c>
      <c r="H911">
        <v>1</v>
      </c>
      <c r="I911">
        <v>-9000</v>
      </c>
      <c r="K911">
        <v>0</v>
      </c>
      <c r="N911" t="s">
        <v>360</v>
      </c>
      <c r="O911">
        <v>100</v>
      </c>
      <c r="P911" t="s">
        <v>160</v>
      </c>
      <c r="Q911" t="s">
        <v>360</v>
      </c>
      <c r="S911" t="s">
        <v>323</v>
      </c>
      <c r="W911" t="s">
        <v>323</v>
      </c>
      <c r="X911" t="s">
        <v>324</v>
      </c>
      <c r="Y911" t="s">
        <v>325</v>
      </c>
      <c r="Z911" t="s">
        <v>325</v>
      </c>
      <c r="AA911" t="s">
        <v>325</v>
      </c>
      <c r="AB911" t="s">
        <v>27</v>
      </c>
      <c r="AE911">
        <v>0</v>
      </c>
      <c r="AF911">
        <v>0</v>
      </c>
    </row>
    <row r="912" spans="1:32" x14ac:dyDescent="0.2">
      <c r="A912" t="s">
        <v>1321</v>
      </c>
      <c r="B912" s="107">
        <v>45050</v>
      </c>
      <c r="D912" s="107">
        <v>45050</v>
      </c>
      <c r="E912">
        <v>-10000</v>
      </c>
      <c r="G912" t="s">
        <v>43</v>
      </c>
      <c r="H912">
        <v>1</v>
      </c>
      <c r="I912">
        <v>-10000</v>
      </c>
      <c r="K912">
        <v>0</v>
      </c>
      <c r="N912" t="s">
        <v>362</v>
      </c>
      <c r="O912">
        <v>100</v>
      </c>
      <c r="P912" t="s">
        <v>160</v>
      </c>
      <c r="Q912" t="s">
        <v>362</v>
      </c>
      <c r="S912" t="s">
        <v>323</v>
      </c>
      <c r="T912" t="s">
        <v>1322</v>
      </c>
      <c r="W912" t="s">
        <v>323</v>
      </c>
      <c r="X912" t="s">
        <v>324</v>
      </c>
      <c r="Y912" t="s">
        <v>325</v>
      </c>
      <c r="Z912" t="s">
        <v>325</v>
      </c>
      <c r="AA912" t="s">
        <v>325</v>
      </c>
      <c r="AB912" t="s">
        <v>27</v>
      </c>
      <c r="AE912">
        <v>0</v>
      </c>
      <c r="AF912">
        <v>0</v>
      </c>
    </row>
    <row r="913" spans="1:32" x14ac:dyDescent="0.2">
      <c r="A913" t="s">
        <v>1323</v>
      </c>
      <c r="B913" s="107">
        <v>45050</v>
      </c>
      <c r="D913" s="107">
        <v>45050</v>
      </c>
      <c r="E913">
        <v>-9000</v>
      </c>
      <c r="G913" t="s">
        <v>43</v>
      </c>
      <c r="H913">
        <v>1</v>
      </c>
      <c r="I913">
        <v>-9000</v>
      </c>
      <c r="K913">
        <v>0</v>
      </c>
      <c r="N913" t="s">
        <v>364</v>
      </c>
      <c r="O913">
        <v>100</v>
      </c>
      <c r="P913" t="s">
        <v>160</v>
      </c>
      <c r="Q913" t="s">
        <v>364</v>
      </c>
      <c r="S913" t="s">
        <v>323</v>
      </c>
      <c r="T913" t="s">
        <v>1324</v>
      </c>
      <c r="W913" t="s">
        <v>323</v>
      </c>
      <c r="X913" t="s">
        <v>324</v>
      </c>
      <c r="Y913" t="s">
        <v>325</v>
      </c>
      <c r="Z913" t="s">
        <v>325</v>
      </c>
      <c r="AA913" t="s">
        <v>325</v>
      </c>
      <c r="AB913" t="s">
        <v>27</v>
      </c>
      <c r="AE913">
        <v>0</v>
      </c>
      <c r="AF913">
        <v>0</v>
      </c>
    </row>
    <row r="914" spans="1:32" x14ac:dyDescent="0.2">
      <c r="A914" t="s">
        <v>1325</v>
      </c>
      <c r="B914" s="107">
        <v>45050</v>
      </c>
      <c r="D914" s="107">
        <v>45050</v>
      </c>
      <c r="E914">
        <v>-3500</v>
      </c>
      <c r="G914" t="s">
        <v>43</v>
      </c>
      <c r="H914">
        <v>1</v>
      </c>
      <c r="I914">
        <v>-3500</v>
      </c>
      <c r="K914">
        <v>0</v>
      </c>
      <c r="N914" t="s">
        <v>366</v>
      </c>
      <c r="O914">
        <v>100</v>
      </c>
      <c r="P914" t="s">
        <v>160</v>
      </c>
      <c r="Q914" t="s">
        <v>366</v>
      </c>
      <c r="S914" t="s">
        <v>323</v>
      </c>
      <c r="T914" t="s">
        <v>1313</v>
      </c>
      <c r="W914" t="s">
        <v>323</v>
      </c>
      <c r="X914" t="s">
        <v>324</v>
      </c>
      <c r="Y914" t="s">
        <v>325</v>
      </c>
      <c r="Z914" t="s">
        <v>325</v>
      </c>
      <c r="AA914" t="s">
        <v>325</v>
      </c>
      <c r="AB914" t="s">
        <v>27</v>
      </c>
      <c r="AE914">
        <v>0</v>
      </c>
      <c r="AF914">
        <v>0</v>
      </c>
    </row>
    <row r="915" spans="1:32" x14ac:dyDescent="0.2">
      <c r="A915" t="s">
        <v>1326</v>
      </c>
      <c r="B915" s="107">
        <v>45050</v>
      </c>
      <c r="D915" s="107">
        <v>45050</v>
      </c>
      <c r="E915">
        <v>-1600</v>
      </c>
      <c r="G915" t="s">
        <v>43</v>
      </c>
      <c r="H915">
        <v>1</v>
      </c>
      <c r="I915">
        <v>-1600</v>
      </c>
      <c r="K915">
        <v>0</v>
      </c>
      <c r="N915" t="s">
        <v>370</v>
      </c>
      <c r="O915">
        <v>100</v>
      </c>
      <c r="P915" t="s">
        <v>160</v>
      </c>
      <c r="Q915" t="s">
        <v>370</v>
      </c>
      <c r="S915" t="s">
        <v>323</v>
      </c>
      <c r="T915" t="s">
        <v>1327</v>
      </c>
      <c r="W915" t="s">
        <v>323</v>
      </c>
      <c r="X915" t="s">
        <v>324</v>
      </c>
      <c r="Y915" t="s">
        <v>325</v>
      </c>
      <c r="Z915" t="s">
        <v>325</v>
      </c>
      <c r="AA915" t="s">
        <v>325</v>
      </c>
      <c r="AB915" t="s">
        <v>27</v>
      </c>
      <c r="AE915">
        <v>0</v>
      </c>
      <c r="AF915">
        <v>0</v>
      </c>
    </row>
    <row r="916" spans="1:32" x14ac:dyDescent="0.2">
      <c r="A916" t="s">
        <v>1328</v>
      </c>
      <c r="B916" s="107">
        <v>45050</v>
      </c>
      <c r="D916" s="107">
        <v>45050</v>
      </c>
      <c r="E916">
        <v>-1600</v>
      </c>
      <c r="G916" t="s">
        <v>43</v>
      </c>
      <c r="H916">
        <v>1</v>
      </c>
      <c r="I916">
        <v>-1600</v>
      </c>
      <c r="K916">
        <v>0</v>
      </c>
      <c r="N916" t="s">
        <v>372</v>
      </c>
      <c r="O916">
        <v>100</v>
      </c>
      <c r="P916" t="s">
        <v>160</v>
      </c>
      <c r="Q916" t="s">
        <v>372</v>
      </c>
      <c r="S916" t="s">
        <v>323</v>
      </c>
      <c r="T916" t="s">
        <v>1138</v>
      </c>
      <c r="W916" t="s">
        <v>323</v>
      </c>
      <c r="X916" t="s">
        <v>324</v>
      </c>
      <c r="Y916" t="s">
        <v>325</v>
      </c>
      <c r="Z916" t="s">
        <v>325</v>
      </c>
      <c r="AA916" t="s">
        <v>325</v>
      </c>
      <c r="AB916" t="s">
        <v>27</v>
      </c>
      <c r="AE916">
        <v>0</v>
      </c>
      <c r="AF916">
        <v>0</v>
      </c>
    </row>
    <row r="917" spans="1:32" x14ac:dyDescent="0.2">
      <c r="A917" t="s">
        <v>1329</v>
      </c>
      <c r="B917" s="107">
        <v>45050</v>
      </c>
      <c r="D917" s="107">
        <v>45050</v>
      </c>
      <c r="E917">
        <v>-10000</v>
      </c>
      <c r="G917" t="s">
        <v>43</v>
      </c>
      <c r="H917">
        <v>1</v>
      </c>
      <c r="I917">
        <v>-10000</v>
      </c>
      <c r="K917">
        <v>0</v>
      </c>
      <c r="N917" t="s">
        <v>1330</v>
      </c>
      <c r="O917">
        <v>100</v>
      </c>
      <c r="P917" t="s">
        <v>160</v>
      </c>
      <c r="Q917" t="s">
        <v>1330</v>
      </c>
      <c r="S917" t="s">
        <v>323</v>
      </c>
      <c r="T917" t="s">
        <v>1331</v>
      </c>
      <c r="W917" t="s">
        <v>323</v>
      </c>
      <c r="X917" t="s">
        <v>324</v>
      </c>
      <c r="Y917" t="s">
        <v>325</v>
      </c>
      <c r="Z917" t="s">
        <v>325</v>
      </c>
      <c r="AA917" t="s">
        <v>325</v>
      </c>
      <c r="AB917" t="s">
        <v>27</v>
      </c>
      <c r="AE917">
        <v>0</v>
      </c>
      <c r="AF917">
        <v>0</v>
      </c>
    </row>
    <row r="918" spans="1:32" x14ac:dyDescent="0.2">
      <c r="A918" t="s">
        <v>1332</v>
      </c>
      <c r="B918" s="107">
        <v>45050</v>
      </c>
      <c r="D918" s="107">
        <v>45050</v>
      </c>
      <c r="E918">
        <v>-21276.6</v>
      </c>
      <c r="G918" t="s">
        <v>43</v>
      </c>
      <c r="H918">
        <v>1</v>
      </c>
      <c r="I918">
        <v>-21276.6</v>
      </c>
      <c r="K918">
        <v>0</v>
      </c>
      <c r="N918" t="s">
        <v>374</v>
      </c>
      <c r="O918">
        <v>100</v>
      </c>
      <c r="P918" t="s">
        <v>160</v>
      </c>
      <c r="Q918" t="s">
        <v>374</v>
      </c>
      <c r="S918" t="s">
        <v>323</v>
      </c>
      <c r="T918" t="s">
        <v>1333</v>
      </c>
      <c r="W918" t="s">
        <v>323</v>
      </c>
      <c r="X918" t="s">
        <v>324</v>
      </c>
      <c r="Y918" t="s">
        <v>325</v>
      </c>
      <c r="Z918" t="s">
        <v>325</v>
      </c>
      <c r="AA918" t="s">
        <v>325</v>
      </c>
      <c r="AB918" t="s">
        <v>27</v>
      </c>
      <c r="AE918">
        <v>0</v>
      </c>
      <c r="AF918">
        <v>0</v>
      </c>
    </row>
    <row r="919" spans="1:32" x14ac:dyDescent="0.2">
      <c r="A919" t="s">
        <v>1334</v>
      </c>
      <c r="B919" s="107">
        <v>45050</v>
      </c>
      <c r="D919" s="107">
        <v>45050</v>
      </c>
      <c r="E919">
        <v>-3500</v>
      </c>
      <c r="G919" t="s">
        <v>43</v>
      </c>
      <c r="H919">
        <v>1</v>
      </c>
      <c r="I919">
        <v>-3500</v>
      </c>
      <c r="K919">
        <v>0</v>
      </c>
      <c r="N919" t="s">
        <v>331</v>
      </c>
      <c r="O919">
        <v>100</v>
      </c>
      <c r="P919" t="s">
        <v>219</v>
      </c>
      <c r="Q919" t="s">
        <v>331</v>
      </c>
      <c r="S919" t="s">
        <v>332</v>
      </c>
      <c r="W919" t="s">
        <v>333</v>
      </c>
      <c r="X919" t="s">
        <v>324</v>
      </c>
      <c r="Y919" t="s">
        <v>325</v>
      </c>
      <c r="Z919" t="s">
        <v>325</v>
      </c>
      <c r="AA919" t="s">
        <v>325</v>
      </c>
      <c r="AB919" t="s">
        <v>27</v>
      </c>
      <c r="AE919">
        <v>0</v>
      </c>
      <c r="AF919">
        <v>0</v>
      </c>
    </row>
    <row r="920" spans="1:32" x14ac:dyDescent="0.2">
      <c r="A920" t="s">
        <v>1335</v>
      </c>
      <c r="B920" s="107">
        <v>45050</v>
      </c>
      <c r="D920" s="107">
        <v>45050</v>
      </c>
      <c r="E920">
        <v>-17500</v>
      </c>
      <c r="G920" t="s">
        <v>43</v>
      </c>
      <c r="H920">
        <v>1</v>
      </c>
      <c r="I920">
        <v>-17500</v>
      </c>
      <c r="K920">
        <v>0</v>
      </c>
      <c r="N920" t="s">
        <v>335</v>
      </c>
      <c r="O920">
        <v>100</v>
      </c>
      <c r="P920" t="s">
        <v>236</v>
      </c>
      <c r="Q920" t="s">
        <v>335</v>
      </c>
      <c r="S920" t="s">
        <v>323</v>
      </c>
      <c r="T920" t="s">
        <v>1336</v>
      </c>
      <c r="W920" t="s">
        <v>323</v>
      </c>
      <c r="X920" t="s">
        <v>324</v>
      </c>
      <c r="Y920" t="s">
        <v>325</v>
      </c>
      <c r="Z920" t="s">
        <v>325</v>
      </c>
      <c r="AA920" t="s">
        <v>325</v>
      </c>
      <c r="AB920" t="s">
        <v>27</v>
      </c>
      <c r="AE920">
        <v>0</v>
      </c>
      <c r="AF920">
        <v>0</v>
      </c>
    </row>
    <row r="921" spans="1:32" x14ac:dyDescent="0.2">
      <c r="A921" t="s">
        <v>1337</v>
      </c>
      <c r="B921" s="107">
        <v>45050</v>
      </c>
      <c r="D921" s="107">
        <v>45050</v>
      </c>
      <c r="E921">
        <v>-4500</v>
      </c>
      <c r="G921" t="s">
        <v>43</v>
      </c>
      <c r="H921">
        <v>1</v>
      </c>
      <c r="I921">
        <v>-4500</v>
      </c>
      <c r="K921">
        <v>0</v>
      </c>
      <c r="N921" t="s">
        <v>1338</v>
      </c>
      <c r="O921">
        <v>100</v>
      </c>
      <c r="P921" t="s">
        <v>236</v>
      </c>
      <c r="Q921" t="s">
        <v>1338</v>
      </c>
      <c r="S921" t="s">
        <v>1339</v>
      </c>
      <c r="T921" t="s">
        <v>1340</v>
      </c>
      <c r="W921" t="s">
        <v>323</v>
      </c>
      <c r="X921" t="s">
        <v>324</v>
      </c>
      <c r="Y921" t="s">
        <v>325</v>
      </c>
      <c r="Z921" t="s">
        <v>325</v>
      </c>
      <c r="AA921" t="s">
        <v>325</v>
      </c>
      <c r="AB921" t="s">
        <v>27</v>
      </c>
      <c r="AE921">
        <v>0</v>
      </c>
      <c r="AF921">
        <v>0</v>
      </c>
    </row>
    <row r="922" spans="1:32" x14ac:dyDescent="0.2">
      <c r="A922" t="s">
        <v>1341</v>
      </c>
      <c r="B922" s="107">
        <v>45050</v>
      </c>
      <c r="D922" s="107">
        <v>45050</v>
      </c>
      <c r="E922">
        <v>-7507.49</v>
      </c>
      <c r="G922" t="s">
        <v>43</v>
      </c>
      <c r="H922">
        <v>1</v>
      </c>
      <c r="I922">
        <v>-7507.49</v>
      </c>
      <c r="K922">
        <v>0</v>
      </c>
      <c r="N922" t="s">
        <v>350</v>
      </c>
      <c r="O922">
        <v>100</v>
      </c>
      <c r="P922" t="s">
        <v>219</v>
      </c>
      <c r="Q922" t="s">
        <v>350</v>
      </c>
      <c r="S922" t="s">
        <v>383</v>
      </c>
      <c r="W922" t="s">
        <v>384</v>
      </c>
      <c r="X922" t="s">
        <v>324</v>
      </c>
      <c r="Y922" t="s">
        <v>325</v>
      </c>
      <c r="Z922" t="s">
        <v>325</v>
      </c>
      <c r="AA922" t="s">
        <v>325</v>
      </c>
      <c r="AB922" t="s">
        <v>27</v>
      </c>
      <c r="AE922">
        <v>0</v>
      </c>
      <c r="AF922">
        <v>0</v>
      </c>
    </row>
    <row r="923" spans="1:32" x14ac:dyDescent="0.2">
      <c r="A923" t="s">
        <v>1342</v>
      </c>
      <c r="B923" s="107">
        <v>45050</v>
      </c>
      <c r="D923" s="107">
        <v>45050</v>
      </c>
      <c r="E923">
        <v>-7507.49</v>
      </c>
      <c r="G923" t="s">
        <v>43</v>
      </c>
      <c r="H923">
        <v>1</v>
      </c>
      <c r="I923">
        <v>-7507.49</v>
      </c>
      <c r="K923">
        <v>0</v>
      </c>
      <c r="N923" t="s">
        <v>337</v>
      </c>
      <c r="O923">
        <v>100</v>
      </c>
      <c r="P923" t="s">
        <v>15</v>
      </c>
      <c r="Q923" t="s">
        <v>337</v>
      </c>
      <c r="S923" t="s">
        <v>386</v>
      </c>
      <c r="W923" t="s">
        <v>384</v>
      </c>
      <c r="X923" t="s">
        <v>324</v>
      </c>
      <c r="Y923" t="s">
        <v>325</v>
      </c>
      <c r="Z923" t="s">
        <v>325</v>
      </c>
      <c r="AA923" t="s">
        <v>325</v>
      </c>
      <c r="AB923" t="s">
        <v>27</v>
      </c>
      <c r="AE923">
        <v>0</v>
      </c>
      <c r="AF923">
        <v>0</v>
      </c>
    </row>
    <row r="924" spans="1:32" x14ac:dyDescent="0.2">
      <c r="A924" t="s">
        <v>1343</v>
      </c>
      <c r="B924" s="107">
        <v>45050</v>
      </c>
      <c r="D924" s="107">
        <v>45050</v>
      </c>
      <c r="E924">
        <v>-7507.49</v>
      </c>
      <c r="G924" t="s">
        <v>43</v>
      </c>
      <c r="H924">
        <v>1</v>
      </c>
      <c r="I924">
        <v>-7507.49</v>
      </c>
      <c r="K924">
        <v>0</v>
      </c>
      <c r="N924" t="s">
        <v>342</v>
      </c>
      <c r="O924">
        <v>100</v>
      </c>
      <c r="P924" t="s">
        <v>236</v>
      </c>
      <c r="Q924" t="s">
        <v>342</v>
      </c>
      <c r="S924" t="s">
        <v>384</v>
      </c>
      <c r="W924" t="s">
        <v>384</v>
      </c>
      <c r="X924" t="s">
        <v>324</v>
      </c>
      <c r="Y924" t="s">
        <v>325</v>
      </c>
      <c r="Z924" t="s">
        <v>325</v>
      </c>
      <c r="AA924" t="s">
        <v>325</v>
      </c>
      <c r="AB924" t="s">
        <v>27</v>
      </c>
      <c r="AE924">
        <v>0</v>
      </c>
      <c r="AF924">
        <v>0</v>
      </c>
    </row>
    <row r="925" spans="1:32" x14ac:dyDescent="0.2">
      <c r="A925" t="s">
        <v>1344</v>
      </c>
      <c r="B925" s="107">
        <v>45050</v>
      </c>
      <c r="D925" s="107">
        <v>45050</v>
      </c>
      <c r="E925">
        <v>-5000</v>
      </c>
      <c r="G925" t="s">
        <v>43</v>
      </c>
      <c r="H925">
        <v>1</v>
      </c>
      <c r="I925">
        <v>-5000</v>
      </c>
      <c r="K925">
        <v>0</v>
      </c>
      <c r="N925" t="s">
        <v>389</v>
      </c>
      <c r="O925">
        <v>100</v>
      </c>
      <c r="P925" t="s">
        <v>160</v>
      </c>
      <c r="Q925" t="s">
        <v>389</v>
      </c>
      <c r="S925" t="s">
        <v>390</v>
      </c>
      <c r="W925" t="s">
        <v>390</v>
      </c>
      <c r="X925" t="s">
        <v>391</v>
      </c>
      <c r="Y925" t="s">
        <v>23</v>
      </c>
      <c r="Z925" t="s">
        <v>164</v>
      </c>
      <c r="AA925" t="s">
        <v>164</v>
      </c>
      <c r="AB925" t="s">
        <v>23</v>
      </c>
      <c r="AE925">
        <v>0</v>
      </c>
      <c r="AF925">
        <v>0</v>
      </c>
    </row>
    <row r="926" spans="1:32" x14ac:dyDescent="0.2">
      <c r="A926" t="s">
        <v>1345</v>
      </c>
      <c r="B926" s="107">
        <v>45050</v>
      </c>
      <c r="C926" s="107">
        <v>45050</v>
      </c>
      <c r="D926" s="107">
        <v>45050</v>
      </c>
      <c r="E926">
        <v>7.4999999999999997E-3</v>
      </c>
      <c r="F926">
        <v>7.4999999999999997E-3</v>
      </c>
      <c r="G926" t="s">
        <v>72</v>
      </c>
      <c r="H926">
        <v>4.9110444777611191</v>
      </c>
      <c r="I926">
        <v>3.6832833583208387E-2</v>
      </c>
      <c r="J926">
        <v>3.6832833583208387E-2</v>
      </c>
      <c r="K926">
        <v>1</v>
      </c>
      <c r="N926" t="s">
        <v>56</v>
      </c>
      <c r="U926" t="s">
        <v>56</v>
      </c>
      <c r="W926" t="s">
        <v>1264</v>
      </c>
      <c r="X926" t="s">
        <v>1265</v>
      </c>
      <c r="Y926" t="s">
        <v>182</v>
      </c>
      <c r="Z926" t="s">
        <v>164</v>
      </c>
      <c r="AA926" t="s">
        <v>164</v>
      </c>
      <c r="AB926" t="s">
        <v>18</v>
      </c>
      <c r="AD926" t="s">
        <v>1346</v>
      </c>
      <c r="AE926">
        <v>1</v>
      </c>
      <c r="AF926">
        <v>1</v>
      </c>
    </row>
    <row r="927" spans="1:32" x14ac:dyDescent="0.2">
      <c r="A927" t="s">
        <v>1347</v>
      </c>
      <c r="B927" s="107">
        <v>45050</v>
      </c>
      <c r="C927" s="107">
        <v>45050</v>
      </c>
      <c r="D927" s="107">
        <v>45050</v>
      </c>
      <c r="E927">
        <v>7.4999999999999997E-3</v>
      </c>
      <c r="F927">
        <v>7.4999999999999997E-3</v>
      </c>
      <c r="G927" t="s">
        <v>72</v>
      </c>
      <c r="H927">
        <v>4.9110444777611191</v>
      </c>
      <c r="I927">
        <v>3.6832833583208387E-2</v>
      </c>
      <c r="J927">
        <v>3.6832833583208387E-2</v>
      </c>
      <c r="K927">
        <v>1</v>
      </c>
      <c r="N927" t="s">
        <v>56</v>
      </c>
      <c r="U927" t="s">
        <v>56</v>
      </c>
      <c r="W927" t="s">
        <v>1264</v>
      </c>
      <c r="X927" t="s">
        <v>1265</v>
      </c>
      <c r="Y927" t="s">
        <v>182</v>
      </c>
      <c r="Z927" t="s">
        <v>164</v>
      </c>
      <c r="AA927" t="s">
        <v>164</v>
      </c>
      <c r="AB927" t="s">
        <v>18</v>
      </c>
      <c r="AD927" t="s">
        <v>1348</v>
      </c>
      <c r="AE927">
        <v>1</v>
      </c>
      <c r="AF927">
        <v>1</v>
      </c>
    </row>
    <row r="928" spans="1:32" x14ac:dyDescent="0.2">
      <c r="A928" t="s">
        <v>1349</v>
      </c>
      <c r="B928" s="107">
        <v>45050</v>
      </c>
      <c r="C928" s="107">
        <v>45050</v>
      </c>
      <c r="D928" s="107">
        <v>45050</v>
      </c>
      <c r="E928">
        <v>-1.77972957E-2</v>
      </c>
      <c r="F928">
        <v>-1.77972957E-2</v>
      </c>
      <c r="G928" t="s">
        <v>72</v>
      </c>
      <c r="H928">
        <v>4.9110444777611191</v>
      </c>
      <c r="I928">
        <v>-8.7403310766566711E-2</v>
      </c>
      <c r="J928">
        <v>-8.7403310766566711E-2</v>
      </c>
      <c r="K928">
        <v>1</v>
      </c>
      <c r="M928" t="s">
        <v>67</v>
      </c>
      <c r="U928" t="s">
        <v>67</v>
      </c>
      <c r="W928" t="s">
        <v>1270</v>
      </c>
      <c r="X928" t="s">
        <v>1271</v>
      </c>
      <c r="Y928" t="s">
        <v>182</v>
      </c>
      <c r="Z928" t="s">
        <v>164</v>
      </c>
      <c r="AA928" t="s">
        <v>164</v>
      </c>
      <c r="AB928" t="s">
        <v>18</v>
      </c>
      <c r="AD928" t="s">
        <v>1350</v>
      </c>
      <c r="AE928">
        <v>1</v>
      </c>
      <c r="AF928">
        <v>1</v>
      </c>
    </row>
    <row r="929" spans="1:32" x14ac:dyDescent="0.2">
      <c r="A929" t="s">
        <v>1351</v>
      </c>
      <c r="B929" s="107">
        <v>45050</v>
      </c>
      <c r="C929" s="107">
        <v>45050</v>
      </c>
      <c r="D929" s="107">
        <v>45050</v>
      </c>
      <c r="E929">
        <v>7.4999999999999997E-3</v>
      </c>
      <c r="F929">
        <v>7.4999999999999997E-3</v>
      </c>
      <c r="G929" t="s">
        <v>72</v>
      </c>
      <c r="H929">
        <v>4.9110444777611191</v>
      </c>
      <c r="I929">
        <v>3.6832833583208387E-2</v>
      </c>
      <c r="J929">
        <v>3.6832833583208387E-2</v>
      </c>
      <c r="K929">
        <v>1</v>
      </c>
      <c r="N929" t="s">
        <v>56</v>
      </c>
      <c r="U929" t="s">
        <v>56</v>
      </c>
      <c r="W929" t="s">
        <v>1264</v>
      </c>
      <c r="X929" t="s">
        <v>1265</v>
      </c>
      <c r="Y929" t="s">
        <v>182</v>
      </c>
      <c r="Z929" t="s">
        <v>164</v>
      </c>
      <c r="AA929" t="s">
        <v>164</v>
      </c>
      <c r="AB929" t="s">
        <v>18</v>
      </c>
      <c r="AD929" t="s">
        <v>1352</v>
      </c>
      <c r="AE929">
        <v>1</v>
      </c>
      <c r="AF929">
        <v>1</v>
      </c>
    </row>
    <row r="930" spans="1:32" x14ac:dyDescent="0.2">
      <c r="A930" t="s">
        <v>1353</v>
      </c>
      <c r="B930" s="107">
        <v>45049</v>
      </c>
      <c r="C930" s="107">
        <v>45049</v>
      </c>
      <c r="D930" s="107">
        <v>45049</v>
      </c>
      <c r="E930">
        <v>0.16</v>
      </c>
      <c r="F930">
        <v>0.16</v>
      </c>
      <c r="G930" t="s">
        <v>43</v>
      </c>
      <c r="H930">
        <v>1</v>
      </c>
      <c r="I930">
        <v>0.16</v>
      </c>
      <c r="J930">
        <v>0.16</v>
      </c>
      <c r="K930">
        <v>1</v>
      </c>
      <c r="M930" t="s">
        <v>199</v>
      </c>
      <c r="N930" t="s">
        <v>49</v>
      </c>
      <c r="O930">
        <v>100</v>
      </c>
      <c r="P930" t="s">
        <v>160</v>
      </c>
      <c r="Q930" t="s">
        <v>199</v>
      </c>
      <c r="S930" t="s">
        <v>1354</v>
      </c>
      <c r="U930" t="s">
        <v>49</v>
      </c>
      <c r="W930" t="s">
        <v>1355</v>
      </c>
      <c r="X930" t="s">
        <v>1355</v>
      </c>
      <c r="Y930" t="s">
        <v>1356</v>
      </c>
      <c r="Z930" t="s">
        <v>1356</v>
      </c>
      <c r="AA930" t="s">
        <v>1356</v>
      </c>
      <c r="AB930" t="s">
        <v>28</v>
      </c>
      <c r="AE930">
        <v>0</v>
      </c>
      <c r="AF930">
        <v>0</v>
      </c>
    </row>
    <row r="931" spans="1:32" x14ac:dyDescent="0.2">
      <c r="A931" t="s">
        <v>1357</v>
      </c>
      <c r="B931" s="107">
        <v>45049</v>
      </c>
      <c r="C931" s="107">
        <v>45049</v>
      </c>
      <c r="D931" s="107">
        <v>45049</v>
      </c>
      <c r="E931">
        <v>-200</v>
      </c>
      <c r="F931">
        <v>-200</v>
      </c>
      <c r="G931" t="s">
        <v>43</v>
      </c>
      <c r="H931">
        <v>1</v>
      </c>
      <c r="I931">
        <v>-200</v>
      </c>
      <c r="J931">
        <v>-200</v>
      </c>
      <c r="K931">
        <v>1</v>
      </c>
      <c r="M931" t="s">
        <v>1058</v>
      </c>
      <c r="N931" t="s">
        <v>188</v>
      </c>
      <c r="O931">
        <v>100</v>
      </c>
      <c r="P931" t="s">
        <v>160</v>
      </c>
      <c r="Q931" t="s">
        <v>188</v>
      </c>
      <c r="S931" t="s">
        <v>189</v>
      </c>
      <c r="U931" t="s">
        <v>1058</v>
      </c>
      <c r="W931" t="s">
        <v>190</v>
      </c>
      <c r="X931" t="s">
        <v>191</v>
      </c>
      <c r="Y931" t="s">
        <v>192</v>
      </c>
      <c r="Z931" t="s">
        <v>193</v>
      </c>
      <c r="AA931" t="s">
        <v>193</v>
      </c>
      <c r="AB931" t="s">
        <v>19</v>
      </c>
      <c r="AE931">
        <v>0</v>
      </c>
      <c r="AF931">
        <v>0</v>
      </c>
    </row>
    <row r="932" spans="1:32" x14ac:dyDescent="0.2">
      <c r="A932" t="s">
        <v>1358</v>
      </c>
      <c r="B932" s="107">
        <v>45049</v>
      </c>
      <c r="C932" s="107">
        <v>45049</v>
      </c>
      <c r="D932" s="107">
        <v>45049</v>
      </c>
      <c r="E932">
        <v>-51.34</v>
      </c>
      <c r="F932">
        <v>-55.7</v>
      </c>
      <c r="G932" t="s">
        <v>43</v>
      </c>
      <c r="H932">
        <v>1</v>
      </c>
      <c r="I932">
        <v>-51.34</v>
      </c>
      <c r="J932">
        <v>-55.7</v>
      </c>
      <c r="K932">
        <v>1</v>
      </c>
      <c r="M932" t="s">
        <v>1359</v>
      </c>
      <c r="N932" t="s">
        <v>199</v>
      </c>
      <c r="O932">
        <v>100</v>
      </c>
      <c r="P932" t="s">
        <v>214</v>
      </c>
      <c r="Q932" t="s">
        <v>199</v>
      </c>
      <c r="S932" t="s">
        <v>1360</v>
      </c>
      <c r="U932" t="s">
        <v>1359</v>
      </c>
      <c r="W932" t="s">
        <v>323</v>
      </c>
      <c r="X932" t="s">
        <v>324</v>
      </c>
      <c r="Y932" t="s">
        <v>325</v>
      </c>
      <c r="Z932" t="s">
        <v>325</v>
      </c>
      <c r="AA932" t="s">
        <v>325</v>
      </c>
      <c r="AB932" t="s">
        <v>27</v>
      </c>
      <c r="AE932">
        <v>0</v>
      </c>
      <c r="AF932">
        <v>0</v>
      </c>
    </row>
    <row r="933" spans="1:32" x14ac:dyDescent="0.2">
      <c r="A933" t="s">
        <v>1361</v>
      </c>
      <c r="B933" s="107">
        <v>45049</v>
      </c>
      <c r="C933" s="107">
        <v>45049</v>
      </c>
      <c r="D933" s="107">
        <v>45049</v>
      </c>
      <c r="E933">
        <v>-51.34</v>
      </c>
      <c r="F933">
        <v>-51.34</v>
      </c>
      <c r="G933" t="s">
        <v>43</v>
      </c>
      <c r="H933">
        <v>1</v>
      </c>
      <c r="I933">
        <v>-51.34</v>
      </c>
      <c r="J933">
        <v>-51.34</v>
      </c>
      <c r="K933">
        <v>1</v>
      </c>
      <c r="M933" t="s">
        <v>1359</v>
      </c>
      <c r="N933" t="s">
        <v>199</v>
      </c>
      <c r="O933">
        <v>100</v>
      </c>
      <c r="P933" t="s">
        <v>214</v>
      </c>
      <c r="Q933" t="s">
        <v>199</v>
      </c>
      <c r="S933" t="s">
        <v>1360</v>
      </c>
      <c r="U933" t="s">
        <v>1359</v>
      </c>
      <c r="W933" t="s">
        <v>1360</v>
      </c>
      <c r="X933" t="s">
        <v>30</v>
      </c>
      <c r="Y933" t="s">
        <v>182</v>
      </c>
      <c r="Z933" t="s">
        <v>182</v>
      </c>
      <c r="AA933" t="s">
        <v>182</v>
      </c>
      <c r="AB933" t="s">
        <v>30</v>
      </c>
      <c r="AE933">
        <v>0</v>
      </c>
      <c r="AF933">
        <v>0</v>
      </c>
    </row>
    <row r="934" spans="1:32" x14ac:dyDescent="0.2">
      <c r="A934" t="s">
        <v>1362</v>
      </c>
      <c r="B934" s="107">
        <v>45049</v>
      </c>
      <c r="C934" s="107">
        <v>45049</v>
      </c>
      <c r="D934" s="107">
        <v>45049</v>
      </c>
      <c r="E934">
        <v>-108.19</v>
      </c>
      <c r="F934">
        <v>-108.19</v>
      </c>
      <c r="G934" t="s">
        <v>43</v>
      </c>
      <c r="H934">
        <v>1</v>
      </c>
      <c r="I934">
        <v>-108.19</v>
      </c>
      <c r="J934">
        <v>-108.19</v>
      </c>
      <c r="K934">
        <v>1</v>
      </c>
      <c r="M934" t="s">
        <v>49</v>
      </c>
      <c r="N934" t="s">
        <v>178</v>
      </c>
      <c r="O934">
        <v>100</v>
      </c>
      <c r="P934" t="s">
        <v>179</v>
      </c>
      <c r="Q934" t="s">
        <v>178</v>
      </c>
      <c r="S934" t="s">
        <v>181</v>
      </c>
      <c r="U934" t="s">
        <v>49</v>
      </c>
      <c r="W934" t="s">
        <v>181</v>
      </c>
      <c r="X934" t="s">
        <v>30</v>
      </c>
      <c r="Y934" t="s">
        <v>182</v>
      </c>
      <c r="Z934" t="s">
        <v>182</v>
      </c>
      <c r="AA934" t="s">
        <v>182</v>
      </c>
      <c r="AB934" t="s">
        <v>30</v>
      </c>
      <c r="AE934">
        <v>0</v>
      </c>
      <c r="AF934">
        <v>0</v>
      </c>
    </row>
    <row r="935" spans="1:32" x14ac:dyDescent="0.2">
      <c r="A935" t="s">
        <v>1363</v>
      </c>
      <c r="B935" s="107">
        <v>45049</v>
      </c>
      <c r="C935" s="107">
        <v>45049</v>
      </c>
      <c r="D935" s="107">
        <v>45049</v>
      </c>
      <c r="E935">
        <v>-32</v>
      </c>
      <c r="F935">
        <v>-32</v>
      </c>
      <c r="G935" t="s">
        <v>43</v>
      </c>
      <c r="H935">
        <v>1</v>
      </c>
      <c r="I935">
        <v>-32</v>
      </c>
      <c r="J935">
        <v>-32</v>
      </c>
      <c r="K935">
        <v>1</v>
      </c>
      <c r="M935" t="s">
        <v>49</v>
      </c>
      <c r="N935" t="s">
        <v>199</v>
      </c>
      <c r="O935">
        <v>100</v>
      </c>
      <c r="P935" t="s">
        <v>15</v>
      </c>
      <c r="Q935" t="s">
        <v>199</v>
      </c>
      <c r="S935" t="s">
        <v>1364</v>
      </c>
      <c r="U935" t="s">
        <v>49</v>
      </c>
      <c r="W935" t="s">
        <v>1365</v>
      </c>
      <c r="X935" t="s">
        <v>1366</v>
      </c>
      <c r="Y935" t="s">
        <v>15</v>
      </c>
      <c r="Z935" t="s">
        <v>164</v>
      </c>
      <c r="AA935" t="s">
        <v>164</v>
      </c>
      <c r="AB935" t="s">
        <v>15</v>
      </c>
      <c r="AE935">
        <v>0</v>
      </c>
      <c r="AF935">
        <v>0</v>
      </c>
    </row>
    <row r="936" spans="1:32" x14ac:dyDescent="0.2">
      <c r="A936" t="s">
        <v>1367</v>
      </c>
      <c r="B936" s="107">
        <v>45049</v>
      </c>
      <c r="C936" s="107">
        <v>45049</v>
      </c>
      <c r="D936" s="107">
        <v>45049</v>
      </c>
      <c r="E936">
        <v>-2.5344499999999999E-2</v>
      </c>
      <c r="F936">
        <v>-2.5344499999999999E-2</v>
      </c>
      <c r="G936" t="s">
        <v>72</v>
      </c>
      <c r="H936">
        <v>5.0451354062186562</v>
      </c>
      <c r="I936">
        <v>-0.1278664343029087</v>
      </c>
      <c r="J936">
        <v>-0.1278664343029087</v>
      </c>
      <c r="K936">
        <v>1</v>
      </c>
      <c r="M936" t="s">
        <v>67</v>
      </c>
      <c r="U936" t="s">
        <v>67</v>
      </c>
      <c r="W936" t="s">
        <v>1264</v>
      </c>
      <c r="X936" t="s">
        <v>1265</v>
      </c>
      <c r="Y936" t="s">
        <v>182</v>
      </c>
      <c r="Z936" t="s">
        <v>164</v>
      </c>
      <c r="AA936" t="s">
        <v>164</v>
      </c>
      <c r="AB936" t="s">
        <v>18</v>
      </c>
      <c r="AD936" t="s">
        <v>1368</v>
      </c>
      <c r="AE936">
        <v>1</v>
      </c>
      <c r="AF936">
        <v>1</v>
      </c>
    </row>
    <row r="937" spans="1:32" x14ac:dyDescent="0.2">
      <c r="A937" t="s">
        <v>1369</v>
      </c>
      <c r="B937" s="107">
        <v>45049</v>
      </c>
      <c r="C937" s="107">
        <v>45049</v>
      </c>
      <c r="D937" s="107">
        <v>45049</v>
      </c>
      <c r="E937">
        <v>-0.12816015140000001</v>
      </c>
      <c r="F937">
        <v>-0.12816015140000001</v>
      </c>
      <c r="G937" t="s">
        <v>72</v>
      </c>
      <c r="H937">
        <v>5.0451354062186562</v>
      </c>
      <c r="I937">
        <v>-0.64658531749448356</v>
      </c>
      <c r="J937">
        <v>-0.64658531749448356</v>
      </c>
      <c r="K937">
        <v>1</v>
      </c>
      <c r="M937" t="s">
        <v>67</v>
      </c>
      <c r="N937" t="s">
        <v>102</v>
      </c>
      <c r="U937" t="s">
        <v>67</v>
      </c>
      <c r="W937" t="s">
        <v>1270</v>
      </c>
      <c r="X937" t="s">
        <v>1271</v>
      </c>
      <c r="Y937" t="s">
        <v>182</v>
      </c>
      <c r="Z937" t="s">
        <v>164</v>
      </c>
      <c r="AA937" t="s">
        <v>164</v>
      </c>
      <c r="AB937" t="s">
        <v>18</v>
      </c>
      <c r="AD937" t="s">
        <v>1370</v>
      </c>
      <c r="AE937">
        <v>1</v>
      </c>
      <c r="AF937">
        <v>1</v>
      </c>
    </row>
    <row r="938" spans="1:32" x14ac:dyDescent="0.2">
      <c r="A938" t="s">
        <v>1371</v>
      </c>
      <c r="B938" s="107">
        <v>45049</v>
      </c>
      <c r="C938" s="107">
        <v>45049</v>
      </c>
      <c r="D938" s="107">
        <v>45049</v>
      </c>
      <c r="E938">
        <v>9.75E-3</v>
      </c>
      <c r="F938">
        <v>9.75E-3</v>
      </c>
      <c r="G938" t="s">
        <v>72</v>
      </c>
      <c r="H938">
        <v>5.0451354062186562</v>
      </c>
      <c r="I938">
        <v>4.9190070210631903E-2</v>
      </c>
      <c r="J938">
        <v>4.9190070210631903E-2</v>
      </c>
      <c r="K938">
        <v>1</v>
      </c>
      <c r="N938" t="s">
        <v>56</v>
      </c>
      <c r="U938" t="s">
        <v>56</v>
      </c>
      <c r="W938" t="s">
        <v>1264</v>
      </c>
      <c r="X938" t="s">
        <v>1265</v>
      </c>
      <c r="Y938" t="s">
        <v>182</v>
      </c>
      <c r="Z938" t="s">
        <v>164</v>
      </c>
      <c r="AA938" t="s">
        <v>164</v>
      </c>
      <c r="AB938" t="s">
        <v>18</v>
      </c>
      <c r="AD938" t="s">
        <v>1372</v>
      </c>
      <c r="AE938">
        <v>1</v>
      </c>
      <c r="AF938">
        <v>1</v>
      </c>
    </row>
    <row r="939" spans="1:32" x14ac:dyDescent="0.2">
      <c r="A939" t="s">
        <v>1373</v>
      </c>
      <c r="B939" s="107">
        <v>45048</v>
      </c>
      <c r="C939" s="107">
        <v>45048</v>
      </c>
      <c r="D939" s="107">
        <v>45048</v>
      </c>
      <c r="E939">
        <v>-5500</v>
      </c>
      <c r="F939">
        <v>-5100.1000000000004</v>
      </c>
      <c r="G939" t="s">
        <v>43</v>
      </c>
      <c r="H939">
        <v>1</v>
      </c>
      <c r="I939">
        <v>-5500</v>
      </c>
      <c r="J939">
        <v>-5100.1000000000004</v>
      </c>
      <c r="K939">
        <v>1</v>
      </c>
      <c r="M939" t="s">
        <v>1359</v>
      </c>
      <c r="N939" t="s">
        <v>172</v>
      </c>
      <c r="O939">
        <v>100</v>
      </c>
      <c r="P939" t="s">
        <v>160</v>
      </c>
      <c r="Q939" t="s">
        <v>172</v>
      </c>
      <c r="S939" t="s">
        <v>173</v>
      </c>
      <c r="U939" t="s">
        <v>1359</v>
      </c>
      <c r="V939" t="s">
        <v>174</v>
      </c>
      <c r="W939" t="s">
        <v>173</v>
      </c>
      <c r="X939" t="s">
        <v>115</v>
      </c>
      <c r="Y939" t="s">
        <v>175</v>
      </c>
      <c r="Z939" t="s">
        <v>176</v>
      </c>
      <c r="AA939" t="s">
        <v>176</v>
      </c>
      <c r="AB939" t="s">
        <v>25</v>
      </c>
      <c r="AE939">
        <v>0</v>
      </c>
      <c r="AF939">
        <v>0</v>
      </c>
    </row>
    <row r="940" spans="1:32" x14ac:dyDescent="0.2">
      <c r="A940" t="s">
        <v>1374</v>
      </c>
      <c r="B940" s="107">
        <v>45048</v>
      </c>
      <c r="C940" s="107">
        <v>45048</v>
      </c>
      <c r="D940" s="107">
        <v>45049</v>
      </c>
      <c r="E940">
        <v>-1700</v>
      </c>
      <c r="F940">
        <v>-1700</v>
      </c>
      <c r="G940" t="s">
        <v>43</v>
      </c>
      <c r="H940">
        <v>1</v>
      </c>
      <c r="I940">
        <v>-1700</v>
      </c>
      <c r="J940">
        <v>-1700</v>
      </c>
      <c r="K940">
        <v>1</v>
      </c>
      <c r="M940" t="s">
        <v>1058</v>
      </c>
      <c r="N940" t="s">
        <v>1190</v>
      </c>
      <c r="O940">
        <v>100</v>
      </c>
      <c r="P940" t="s">
        <v>160</v>
      </c>
      <c r="Q940" t="s">
        <v>1190</v>
      </c>
      <c r="S940" t="s">
        <v>1375</v>
      </c>
      <c r="U940" t="s">
        <v>1058</v>
      </c>
      <c r="W940" t="s">
        <v>162</v>
      </c>
      <c r="X940" t="s">
        <v>16</v>
      </c>
      <c r="Y940" t="s">
        <v>163</v>
      </c>
      <c r="Z940" t="s">
        <v>164</v>
      </c>
      <c r="AA940" t="s">
        <v>164</v>
      </c>
      <c r="AB940" t="s">
        <v>16</v>
      </c>
      <c r="AE940">
        <v>0</v>
      </c>
      <c r="AF940">
        <v>0</v>
      </c>
    </row>
    <row r="941" spans="1:32" x14ac:dyDescent="0.2">
      <c r="A941" t="s">
        <v>1376</v>
      </c>
      <c r="B941" s="107">
        <v>45048</v>
      </c>
      <c r="C941" s="107">
        <v>45048</v>
      </c>
      <c r="D941" s="107">
        <v>45046</v>
      </c>
      <c r="E941">
        <v>-124</v>
      </c>
      <c r="F941">
        <v>-124</v>
      </c>
      <c r="G941" t="s">
        <v>43</v>
      </c>
      <c r="H941">
        <v>1</v>
      </c>
      <c r="I941">
        <v>-124</v>
      </c>
      <c r="J941">
        <v>-124</v>
      </c>
      <c r="K941">
        <v>1</v>
      </c>
      <c r="M941" t="s">
        <v>50</v>
      </c>
      <c r="N941" t="s">
        <v>213</v>
      </c>
      <c r="O941">
        <v>100</v>
      </c>
      <c r="P941" t="s">
        <v>214</v>
      </c>
      <c r="Q941" t="s">
        <v>213</v>
      </c>
      <c r="S941" t="s">
        <v>215</v>
      </c>
      <c r="U941" t="s">
        <v>50</v>
      </c>
      <c r="W941" t="s">
        <v>216</v>
      </c>
      <c r="X941" t="s">
        <v>30</v>
      </c>
      <c r="Y941" t="s">
        <v>182</v>
      </c>
      <c r="Z941" t="s">
        <v>182</v>
      </c>
      <c r="AA941" t="s">
        <v>182</v>
      </c>
      <c r="AB941" t="s">
        <v>30</v>
      </c>
      <c r="AE941">
        <v>0</v>
      </c>
      <c r="AF941">
        <v>0</v>
      </c>
    </row>
    <row r="942" spans="1:32" x14ac:dyDescent="0.2">
      <c r="A942" t="s">
        <v>1377</v>
      </c>
      <c r="B942" s="107">
        <v>45048</v>
      </c>
      <c r="C942" s="107">
        <v>45048</v>
      </c>
      <c r="D942" s="107">
        <v>45048</v>
      </c>
      <c r="E942">
        <v>12000</v>
      </c>
      <c r="F942">
        <v>12000</v>
      </c>
      <c r="G942" t="s">
        <v>43</v>
      </c>
      <c r="H942">
        <v>1</v>
      </c>
      <c r="I942">
        <v>12000</v>
      </c>
      <c r="J942">
        <v>12000</v>
      </c>
      <c r="K942">
        <v>1</v>
      </c>
      <c r="M942" t="s">
        <v>199</v>
      </c>
      <c r="N942" t="s">
        <v>1359</v>
      </c>
      <c r="O942">
        <v>100</v>
      </c>
      <c r="P942" t="s">
        <v>15</v>
      </c>
      <c r="Q942" t="s">
        <v>199</v>
      </c>
      <c r="S942" t="s">
        <v>1378</v>
      </c>
      <c r="U942" t="s">
        <v>1359</v>
      </c>
      <c r="W942" t="s">
        <v>1379</v>
      </c>
      <c r="X942" t="s">
        <v>1379</v>
      </c>
      <c r="Y942" t="s">
        <v>163</v>
      </c>
      <c r="Z942" t="s">
        <v>193</v>
      </c>
      <c r="AA942" t="s">
        <v>193</v>
      </c>
      <c r="AB942" t="s">
        <v>24</v>
      </c>
      <c r="AE942">
        <v>0</v>
      </c>
      <c r="AF942">
        <v>0</v>
      </c>
    </row>
    <row r="943" spans="1:32" x14ac:dyDescent="0.2">
      <c r="A943" t="s">
        <v>1380</v>
      </c>
      <c r="B943" s="107">
        <v>45048</v>
      </c>
      <c r="C943" s="107">
        <v>45048</v>
      </c>
      <c r="D943" s="107">
        <v>45048</v>
      </c>
      <c r="E943">
        <v>15000</v>
      </c>
      <c r="F943">
        <v>15000</v>
      </c>
      <c r="G943" t="s">
        <v>43</v>
      </c>
      <c r="H943">
        <v>1</v>
      </c>
      <c r="I943">
        <v>15000</v>
      </c>
      <c r="J943">
        <v>15000</v>
      </c>
      <c r="K943">
        <v>1</v>
      </c>
      <c r="M943" t="s">
        <v>199</v>
      </c>
      <c r="N943" t="s">
        <v>49</v>
      </c>
      <c r="O943">
        <v>100</v>
      </c>
      <c r="P943" t="s">
        <v>15</v>
      </c>
      <c r="Q943" t="s">
        <v>199</v>
      </c>
      <c r="S943" t="s">
        <v>1381</v>
      </c>
      <c r="U943" t="s">
        <v>49</v>
      </c>
      <c r="W943" t="s">
        <v>1379</v>
      </c>
      <c r="X943" t="s">
        <v>1379</v>
      </c>
      <c r="Y943" t="s">
        <v>163</v>
      </c>
      <c r="Z943" t="s">
        <v>193</v>
      </c>
      <c r="AA943" t="s">
        <v>193</v>
      </c>
      <c r="AB943" t="s">
        <v>24</v>
      </c>
      <c r="AE943">
        <v>0</v>
      </c>
      <c r="AF943">
        <v>0</v>
      </c>
    </row>
    <row r="944" spans="1:32" x14ac:dyDescent="0.2">
      <c r="A944" t="s">
        <v>1382</v>
      </c>
      <c r="B944" s="107">
        <v>45048</v>
      </c>
      <c r="C944" s="107">
        <v>45048</v>
      </c>
      <c r="D944" s="107">
        <v>45048</v>
      </c>
      <c r="E944">
        <v>2000</v>
      </c>
      <c r="F944">
        <v>2000</v>
      </c>
      <c r="G944" t="s">
        <v>43</v>
      </c>
      <c r="H944">
        <v>1</v>
      </c>
      <c r="I944">
        <v>2000</v>
      </c>
      <c r="J944">
        <v>2000</v>
      </c>
      <c r="K944">
        <v>1</v>
      </c>
      <c r="M944" t="s">
        <v>199</v>
      </c>
      <c r="N944" t="s">
        <v>50</v>
      </c>
      <c r="O944">
        <v>100</v>
      </c>
      <c r="P944" t="s">
        <v>15</v>
      </c>
      <c r="Q944" t="s">
        <v>199</v>
      </c>
      <c r="S944" t="s">
        <v>1378</v>
      </c>
      <c r="U944" t="s">
        <v>50</v>
      </c>
      <c r="W944" t="s">
        <v>1379</v>
      </c>
      <c r="X944" t="s">
        <v>1379</v>
      </c>
      <c r="Y944" t="s">
        <v>163</v>
      </c>
      <c r="Z944" t="s">
        <v>193</v>
      </c>
      <c r="AA944" t="s">
        <v>193</v>
      </c>
      <c r="AB944" t="s">
        <v>24</v>
      </c>
      <c r="AE944">
        <v>0</v>
      </c>
      <c r="AF944">
        <v>0</v>
      </c>
    </row>
    <row r="945" spans="1:32" x14ac:dyDescent="0.2">
      <c r="A945" t="s">
        <v>1383</v>
      </c>
      <c r="B945" s="107">
        <v>45048</v>
      </c>
      <c r="C945" s="107">
        <v>45048</v>
      </c>
      <c r="D945" s="107">
        <v>45048</v>
      </c>
      <c r="E945">
        <v>-100.06</v>
      </c>
      <c r="F945">
        <v>-100.06</v>
      </c>
      <c r="G945" t="s">
        <v>43</v>
      </c>
      <c r="H945">
        <v>1</v>
      </c>
      <c r="I945">
        <v>-100.06</v>
      </c>
      <c r="J945">
        <v>-100.06</v>
      </c>
      <c r="K945">
        <v>1</v>
      </c>
      <c r="M945" t="s">
        <v>1359</v>
      </c>
      <c r="N945" t="s">
        <v>272</v>
      </c>
      <c r="O945">
        <v>100</v>
      </c>
      <c r="P945" t="s">
        <v>268</v>
      </c>
      <c r="Q945" t="s">
        <v>272</v>
      </c>
      <c r="S945" t="s">
        <v>274</v>
      </c>
      <c r="U945" t="s">
        <v>1359</v>
      </c>
      <c r="W945" t="s">
        <v>274</v>
      </c>
      <c r="X945" t="s">
        <v>30</v>
      </c>
      <c r="Y945" t="s">
        <v>182</v>
      </c>
      <c r="Z945" t="s">
        <v>182</v>
      </c>
      <c r="AA945" t="s">
        <v>182</v>
      </c>
      <c r="AB945" t="s">
        <v>30</v>
      </c>
      <c r="AE945">
        <v>0</v>
      </c>
      <c r="AF945">
        <v>0</v>
      </c>
    </row>
    <row r="946" spans="1:32" x14ac:dyDescent="0.2">
      <c r="A946" t="s">
        <v>1384</v>
      </c>
      <c r="B946" s="107">
        <v>45048</v>
      </c>
      <c r="C946" s="107">
        <v>45048</v>
      </c>
      <c r="D946" s="107">
        <v>45048</v>
      </c>
      <c r="E946">
        <v>-5.83</v>
      </c>
      <c r="F946">
        <v>-5.38</v>
      </c>
      <c r="G946" t="s">
        <v>43</v>
      </c>
      <c r="H946">
        <v>1</v>
      </c>
      <c r="I946">
        <v>-5.83</v>
      </c>
      <c r="J946">
        <v>-5.38</v>
      </c>
      <c r="K946">
        <v>1</v>
      </c>
      <c r="M946" t="s">
        <v>1359</v>
      </c>
      <c r="N946" t="s">
        <v>199</v>
      </c>
      <c r="O946">
        <v>100</v>
      </c>
      <c r="P946" t="s">
        <v>268</v>
      </c>
      <c r="Q946" t="s">
        <v>199</v>
      </c>
      <c r="S946" t="s">
        <v>1385</v>
      </c>
      <c r="U946" t="s">
        <v>1359</v>
      </c>
      <c r="W946" t="s">
        <v>1386</v>
      </c>
      <c r="X946" t="s">
        <v>1387</v>
      </c>
      <c r="Y946" t="s">
        <v>246</v>
      </c>
      <c r="Z946" t="s">
        <v>246</v>
      </c>
      <c r="AA946" t="s">
        <v>246</v>
      </c>
      <c r="AB946" t="s">
        <v>20</v>
      </c>
      <c r="AE946">
        <v>0</v>
      </c>
      <c r="AF946">
        <v>0</v>
      </c>
    </row>
    <row r="947" spans="1:32" x14ac:dyDescent="0.2">
      <c r="A947" t="s">
        <v>1388</v>
      </c>
      <c r="B947" s="107">
        <v>45048</v>
      </c>
      <c r="C947" s="107">
        <v>45048</v>
      </c>
      <c r="D947" s="107">
        <v>45048</v>
      </c>
      <c r="E947">
        <v>-93.4</v>
      </c>
      <c r="F947">
        <v>-93.4</v>
      </c>
      <c r="G947" t="s">
        <v>43</v>
      </c>
      <c r="H947">
        <v>1</v>
      </c>
      <c r="I947">
        <v>-93.4</v>
      </c>
      <c r="J947">
        <v>-93.4</v>
      </c>
      <c r="K947">
        <v>1</v>
      </c>
      <c r="M947" t="s">
        <v>1359</v>
      </c>
      <c r="N947" t="s">
        <v>1389</v>
      </c>
      <c r="O947">
        <v>100</v>
      </c>
      <c r="P947" t="s">
        <v>15</v>
      </c>
      <c r="Q947" t="s">
        <v>1389</v>
      </c>
      <c r="S947" t="s">
        <v>1390</v>
      </c>
      <c r="U947" t="s">
        <v>1359</v>
      </c>
      <c r="W947" t="s">
        <v>1391</v>
      </c>
      <c r="X947" t="s">
        <v>1366</v>
      </c>
      <c r="Y947" t="s">
        <v>15</v>
      </c>
      <c r="Z947" t="s">
        <v>164</v>
      </c>
      <c r="AA947" t="s">
        <v>164</v>
      </c>
      <c r="AB947" t="s">
        <v>15</v>
      </c>
      <c r="AE947">
        <v>0</v>
      </c>
      <c r="AF947">
        <v>0</v>
      </c>
    </row>
    <row r="948" spans="1:32" x14ac:dyDescent="0.2">
      <c r="A948" t="s">
        <v>1392</v>
      </c>
      <c r="B948" s="107">
        <v>45048</v>
      </c>
      <c r="C948" s="107">
        <v>45048</v>
      </c>
      <c r="D948" s="107">
        <v>45048</v>
      </c>
      <c r="E948">
        <v>-12000</v>
      </c>
      <c r="F948">
        <v>-12000</v>
      </c>
      <c r="G948" t="s">
        <v>43</v>
      </c>
      <c r="H948">
        <v>1</v>
      </c>
      <c r="I948">
        <v>-12000</v>
      </c>
      <c r="J948">
        <v>-12000</v>
      </c>
      <c r="K948">
        <v>1</v>
      </c>
      <c r="M948" t="s">
        <v>49</v>
      </c>
      <c r="N948" t="s">
        <v>199</v>
      </c>
      <c r="O948">
        <v>100</v>
      </c>
      <c r="P948" t="s">
        <v>160</v>
      </c>
      <c r="Q948" t="s">
        <v>199</v>
      </c>
      <c r="S948" t="s">
        <v>1381</v>
      </c>
      <c r="U948" t="s">
        <v>49</v>
      </c>
      <c r="W948" t="s">
        <v>1379</v>
      </c>
      <c r="X948" t="s">
        <v>1379</v>
      </c>
      <c r="Y948" t="s">
        <v>163</v>
      </c>
      <c r="Z948" t="s">
        <v>193</v>
      </c>
      <c r="AA948" t="s">
        <v>193</v>
      </c>
      <c r="AB948" t="s">
        <v>24</v>
      </c>
      <c r="AE948">
        <v>0</v>
      </c>
      <c r="AF948">
        <v>0</v>
      </c>
    </row>
    <row r="949" spans="1:32" x14ac:dyDescent="0.2">
      <c r="A949" t="s">
        <v>1393</v>
      </c>
      <c r="B949" s="107">
        <v>45048</v>
      </c>
      <c r="C949" s="107">
        <v>45048</v>
      </c>
      <c r="D949" s="107">
        <v>45048</v>
      </c>
      <c r="E949">
        <v>-71.53</v>
      </c>
      <c r="F949">
        <v>-71.53</v>
      </c>
      <c r="G949" t="s">
        <v>43</v>
      </c>
      <c r="H949">
        <v>1</v>
      </c>
      <c r="I949">
        <v>-71.53</v>
      </c>
      <c r="J949">
        <v>-71.53</v>
      </c>
      <c r="K949">
        <v>1</v>
      </c>
      <c r="M949" t="s">
        <v>49</v>
      </c>
      <c r="N949" t="s">
        <v>1394</v>
      </c>
      <c r="O949">
        <v>100</v>
      </c>
      <c r="P949" t="s">
        <v>160</v>
      </c>
      <c r="Q949" t="s">
        <v>1394</v>
      </c>
      <c r="S949" t="s">
        <v>1395</v>
      </c>
      <c r="U949" t="s">
        <v>49</v>
      </c>
      <c r="W949" t="s">
        <v>1396</v>
      </c>
      <c r="X949" t="s">
        <v>30</v>
      </c>
      <c r="Y949" t="s">
        <v>182</v>
      </c>
      <c r="Z949" t="s">
        <v>182</v>
      </c>
      <c r="AA949" t="s">
        <v>182</v>
      </c>
      <c r="AB949" t="s">
        <v>30</v>
      </c>
      <c r="AE949">
        <v>0</v>
      </c>
      <c r="AF949">
        <v>0</v>
      </c>
    </row>
    <row r="950" spans="1:32" x14ac:dyDescent="0.2">
      <c r="A950" t="s">
        <v>1397</v>
      </c>
      <c r="B950" s="107">
        <v>45048</v>
      </c>
      <c r="C950" s="107">
        <v>45048</v>
      </c>
      <c r="D950" s="107">
        <v>45048</v>
      </c>
      <c r="E950">
        <v>-30</v>
      </c>
      <c r="F950">
        <v>-30</v>
      </c>
      <c r="G950" t="s">
        <v>43</v>
      </c>
      <c r="H950">
        <v>1</v>
      </c>
      <c r="I950">
        <v>-30</v>
      </c>
      <c r="J950">
        <v>-30</v>
      </c>
      <c r="K950">
        <v>1</v>
      </c>
      <c r="M950" t="s">
        <v>49</v>
      </c>
      <c r="N950" t="s">
        <v>199</v>
      </c>
      <c r="O950">
        <v>100</v>
      </c>
      <c r="P950" t="s">
        <v>15</v>
      </c>
      <c r="Q950" t="s">
        <v>199</v>
      </c>
      <c r="S950" t="s">
        <v>1364</v>
      </c>
      <c r="U950" t="s">
        <v>49</v>
      </c>
      <c r="W950" t="s">
        <v>1365</v>
      </c>
      <c r="X950" t="s">
        <v>1366</v>
      </c>
      <c r="Y950" t="s">
        <v>15</v>
      </c>
      <c r="Z950" t="s">
        <v>164</v>
      </c>
      <c r="AA950" t="s">
        <v>164</v>
      </c>
      <c r="AB950" t="s">
        <v>15</v>
      </c>
      <c r="AE950">
        <v>0</v>
      </c>
      <c r="AF950">
        <v>0</v>
      </c>
    </row>
    <row r="951" spans="1:32" x14ac:dyDescent="0.2">
      <c r="A951" t="s">
        <v>1398</v>
      </c>
      <c r="B951" s="107">
        <v>45048</v>
      </c>
      <c r="C951" s="107">
        <v>45048</v>
      </c>
      <c r="D951" s="107">
        <v>45048</v>
      </c>
      <c r="E951">
        <v>-15000</v>
      </c>
      <c r="F951">
        <v>-15000</v>
      </c>
      <c r="G951" t="s">
        <v>43</v>
      </c>
      <c r="H951">
        <v>1</v>
      </c>
      <c r="I951">
        <v>-15000</v>
      </c>
      <c r="J951">
        <v>-15000</v>
      </c>
      <c r="K951">
        <v>1</v>
      </c>
      <c r="M951" t="s">
        <v>1058</v>
      </c>
      <c r="N951" t="s">
        <v>199</v>
      </c>
      <c r="O951">
        <v>100</v>
      </c>
      <c r="P951" t="s">
        <v>340</v>
      </c>
      <c r="Q951" t="s">
        <v>199</v>
      </c>
      <c r="S951" t="s">
        <v>1378</v>
      </c>
      <c r="U951" t="s">
        <v>1058</v>
      </c>
      <c r="W951" t="s">
        <v>1379</v>
      </c>
      <c r="X951" t="s">
        <v>1379</v>
      </c>
      <c r="Y951" t="s">
        <v>163</v>
      </c>
      <c r="Z951" t="s">
        <v>193</v>
      </c>
      <c r="AA951" t="s">
        <v>193</v>
      </c>
      <c r="AB951" t="s">
        <v>24</v>
      </c>
      <c r="AE951">
        <v>0</v>
      </c>
      <c r="AF951">
        <v>0</v>
      </c>
    </row>
    <row r="952" spans="1:32" x14ac:dyDescent="0.2">
      <c r="A952" t="s">
        <v>1399</v>
      </c>
      <c r="B952" s="107">
        <v>45048</v>
      </c>
      <c r="C952" s="107">
        <v>45048</v>
      </c>
      <c r="D952" s="107">
        <v>45048</v>
      </c>
      <c r="E952">
        <v>-2000</v>
      </c>
      <c r="F952">
        <v>-2000</v>
      </c>
      <c r="G952" t="s">
        <v>43</v>
      </c>
      <c r="H952">
        <v>1</v>
      </c>
      <c r="I952">
        <v>-2000</v>
      </c>
      <c r="J952">
        <v>-2000</v>
      </c>
      <c r="K952">
        <v>1</v>
      </c>
      <c r="M952" t="s">
        <v>1058</v>
      </c>
      <c r="N952" t="s">
        <v>199</v>
      </c>
      <c r="O952">
        <v>100</v>
      </c>
      <c r="P952" t="s">
        <v>340</v>
      </c>
      <c r="Q952" t="s">
        <v>199</v>
      </c>
      <c r="S952" t="s">
        <v>1400</v>
      </c>
      <c r="U952" t="s">
        <v>1058</v>
      </c>
      <c r="W952" t="s">
        <v>1379</v>
      </c>
      <c r="X952" t="s">
        <v>1379</v>
      </c>
      <c r="Y952" t="s">
        <v>163</v>
      </c>
      <c r="Z952" t="s">
        <v>193</v>
      </c>
      <c r="AA952" t="s">
        <v>193</v>
      </c>
      <c r="AB952" t="s">
        <v>24</v>
      </c>
      <c r="AE952">
        <v>0</v>
      </c>
      <c r="AF952">
        <v>0</v>
      </c>
    </row>
    <row r="953" spans="1:32" x14ac:dyDescent="0.2">
      <c r="A953" t="s">
        <v>1401</v>
      </c>
      <c r="B953" s="107">
        <v>45048</v>
      </c>
      <c r="C953" s="107">
        <v>45048</v>
      </c>
      <c r="D953" s="107">
        <v>45048</v>
      </c>
      <c r="E953">
        <v>-2.0923515E-2</v>
      </c>
      <c r="F953">
        <v>-2.0923515E-2</v>
      </c>
      <c r="G953" t="s">
        <v>72</v>
      </c>
      <c r="H953">
        <v>4.94585020242915</v>
      </c>
      <c r="I953">
        <v>-0.10348457089827939</v>
      </c>
      <c r="J953">
        <v>-0.10348457089827939</v>
      </c>
      <c r="K953">
        <v>1</v>
      </c>
      <c r="M953" t="s">
        <v>67</v>
      </c>
      <c r="U953" t="s">
        <v>67</v>
      </c>
      <c r="W953" t="s">
        <v>1270</v>
      </c>
      <c r="X953" t="s">
        <v>1271</v>
      </c>
      <c r="Y953" t="s">
        <v>182</v>
      </c>
      <c r="Z953" t="s">
        <v>164</v>
      </c>
      <c r="AA953" t="s">
        <v>164</v>
      </c>
      <c r="AB953" t="s">
        <v>18</v>
      </c>
      <c r="AD953" t="s">
        <v>1402</v>
      </c>
      <c r="AE953">
        <v>1</v>
      </c>
      <c r="AF953">
        <v>1</v>
      </c>
    </row>
    <row r="954" spans="1:32" x14ac:dyDescent="0.2">
      <c r="A954" t="s">
        <v>1403</v>
      </c>
      <c r="B954" s="107">
        <v>45048</v>
      </c>
      <c r="C954" s="107">
        <v>45048</v>
      </c>
      <c r="D954" s="107">
        <v>45048</v>
      </c>
      <c r="E954">
        <v>0.01</v>
      </c>
      <c r="F954">
        <v>0.01</v>
      </c>
      <c r="G954" t="s">
        <v>72</v>
      </c>
      <c r="H954">
        <v>4.94585020242915</v>
      </c>
      <c r="I954">
        <v>4.9458502024291501E-2</v>
      </c>
      <c r="J954">
        <v>4.9458502024291501E-2</v>
      </c>
      <c r="K954">
        <v>1</v>
      </c>
      <c r="N954" t="s">
        <v>56</v>
      </c>
      <c r="U954" t="s">
        <v>56</v>
      </c>
      <c r="W954" t="s">
        <v>1264</v>
      </c>
      <c r="X954" t="s">
        <v>1265</v>
      </c>
      <c r="Y954" t="s">
        <v>182</v>
      </c>
      <c r="Z954" t="s">
        <v>164</v>
      </c>
      <c r="AA954" t="s">
        <v>164</v>
      </c>
      <c r="AB954" t="s">
        <v>18</v>
      </c>
      <c r="AD954" t="s">
        <v>1404</v>
      </c>
      <c r="AE954">
        <v>1</v>
      </c>
      <c r="AF954">
        <v>1</v>
      </c>
    </row>
    <row r="955" spans="1:32" x14ac:dyDescent="0.2">
      <c r="A955" t="s">
        <v>1405</v>
      </c>
      <c r="B955" s="107">
        <v>45047</v>
      </c>
      <c r="C955" s="107">
        <v>45047</v>
      </c>
      <c r="D955" s="107">
        <v>45047</v>
      </c>
      <c r="E955">
        <v>-2.2882921800000001E-2</v>
      </c>
      <c r="F955">
        <v>-2.2882921800000001E-2</v>
      </c>
      <c r="G955" t="s">
        <v>72</v>
      </c>
      <c r="H955">
        <v>4.8489898989898981</v>
      </c>
      <c r="I955">
        <v>-0.1109590566675757</v>
      </c>
      <c r="J955">
        <v>-0.1109590566675757</v>
      </c>
      <c r="K955">
        <v>1</v>
      </c>
      <c r="M955" t="s">
        <v>67</v>
      </c>
      <c r="U955" t="s">
        <v>67</v>
      </c>
      <c r="W955" t="s">
        <v>1270</v>
      </c>
      <c r="X955" t="s">
        <v>1271</v>
      </c>
      <c r="Y955" t="s">
        <v>182</v>
      </c>
      <c r="Z955" t="s">
        <v>164</v>
      </c>
      <c r="AA955" t="s">
        <v>164</v>
      </c>
      <c r="AB955" t="s">
        <v>18</v>
      </c>
      <c r="AD955" t="s">
        <v>1406</v>
      </c>
      <c r="AE955">
        <v>1</v>
      </c>
      <c r="AF955">
        <v>1</v>
      </c>
    </row>
    <row r="956" spans="1:32" x14ac:dyDescent="0.2">
      <c r="A956" t="s">
        <v>1407</v>
      </c>
      <c r="B956" s="107">
        <v>45047</v>
      </c>
      <c r="C956" s="107">
        <v>45047</v>
      </c>
      <c r="D956" s="107">
        <v>45047</v>
      </c>
      <c r="E956">
        <v>-5.2496841583199996E-3</v>
      </c>
      <c r="F956">
        <v>-5.2496841583199996E-3</v>
      </c>
      <c r="G956" t="s">
        <v>72</v>
      </c>
      <c r="H956">
        <v>4.8489898989898981</v>
      </c>
      <c r="I956">
        <v>-2.545566545658097E-2</v>
      </c>
      <c r="J956">
        <v>-2.545566545658097E-2</v>
      </c>
      <c r="K956">
        <v>1</v>
      </c>
      <c r="M956" t="s">
        <v>67</v>
      </c>
      <c r="N956" t="s">
        <v>67</v>
      </c>
      <c r="S956" t="s">
        <v>1408</v>
      </c>
      <c r="U956" t="s">
        <v>67</v>
      </c>
      <c r="W956" t="s">
        <v>1379</v>
      </c>
      <c r="X956" t="s">
        <v>1379</v>
      </c>
      <c r="Y956" t="s">
        <v>163</v>
      </c>
      <c r="Z956" t="s">
        <v>193</v>
      </c>
      <c r="AA956" t="s">
        <v>193</v>
      </c>
      <c r="AB956" t="s">
        <v>24</v>
      </c>
      <c r="AD956" t="s">
        <v>1409</v>
      </c>
      <c r="AE956">
        <v>1</v>
      </c>
      <c r="AF956">
        <v>1</v>
      </c>
    </row>
    <row r="957" spans="1:32" x14ac:dyDescent="0.2">
      <c r="A957" t="s">
        <v>1410</v>
      </c>
      <c r="B957" s="107">
        <v>45047</v>
      </c>
      <c r="C957" s="107">
        <v>45047</v>
      </c>
      <c r="D957" s="107">
        <v>45047</v>
      </c>
      <c r="E957">
        <v>-3.0422263799999998E-2</v>
      </c>
      <c r="F957">
        <v>-3.0422263799999998E-2</v>
      </c>
      <c r="G957" t="s">
        <v>72</v>
      </c>
      <c r="H957">
        <v>4.8489898989898981</v>
      </c>
      <c r="I957">
        <v>-0.14751724987060599</v>
      </c>
      <c r="J957">
        <v>-0.14751724987060599</v>
      </c>
      <c r="K957">
        <v>1</v>
      </c>
      <c r="M957" t="s">
        <v>67</v>
      </c>
      <c r="U957" t="s">
        <v>67</v>
      </c>
      <c r="W957" t="s">
        <v>1270</v>
      </c>
      <c r="X957" t="s">
        <v>1271</v>
      </c>
      <c r="Y957" t="s">
        <v>182</v>
      </c>
      <c r="Z957" t="s">
        <v>164</v>
      </c>
      <c r="AA957" t="s">
        <v>164</v>
      </c>
      <c r="AB957" t="s">
        <v>18</v>
      </c>
      <c r="AD957" t="s">
        <v>1411</v>
      </c>
      <c r="AE957">
        <v>1</v>
      </c>
      <c r="AF957">
        <v>1</v>
      </c>
    </row>
    <row r="958" spans="1:32" x14ac:dyDescent="0.2">
      <c r="A958" t="s">
        <v>1412</v>
      </c>
      <c r="B958" s="107">
        <v>45047</v>
      </c>
      <c r="C958" s="107">
        <v>45047</v>
      </c>
      <c r="D958" s="107">
        <v>45047</v>
      </c>
      <c r="E958">
        <v>-2.547075E-2</v>
      </c>
      <c r="F958">
        <v>-2.547075E-2</v>
      </c>
      <c r="G958" t="s">
        <v>72</v>
      </c>
      <c r="H958">
        <v>4.8489898989898981</v>
      </c>
      <c r="I958">
        <v>-0.1235074094696969</v>
      </c>
      <c r="J958">
        <v>-0.1235074094696969</v>
      </c>
      <c r="K958">
        <v>1</v>
      </c>
      <c r="M958" t="s">
        <v>67</v>
      </c>
      <c r="U958" t="s">
        <v>67</v>
      </c>
      <c r="W958" t="s">
        <v>1270</v>
      </c>
      <c r="X958" t="s">
        <v>1271</v>
      </c>
      <c r="Y958" t="s">
        <v>182</v>
      </c>
      <c r="Z958" t="s">
        <v>164</v>
      </c>
      <c r="AA958" t="s">
        <v>164</v>
      </c>
      <c r="AB958" t="s">
        <v>18</v>
      </c>
      <c r="AD958" t="s">
        <v>1413</v>
      </c>
      <c r="AE958">
        <v>1</v>
      </c>
      <c r="AF958">
        <v>1</v>
      </c>
    </row>
    <row r="959" spans="1:32" x14ac:dyDescent="0.2">
      <c r="A959" t="s">
        <v>1414</v>
      </c>
      <c r="B959" s="107">
        <v>45047</v>
      </c>
      <c r="C959" s="107">
        <v>45047</v>
      </c>
      <c r="D959" s="107">
        <v>45047</v>
      </c>
      <c r="E959">
        <v>-1.063102277039873</v>
      </c>
      <c r="F959">
        <v>-1.063102277039873</v>
      </c>
      <c r="G959" t="s">
        <v>72</v>
      </c>
      <c r="H959">
        <v>4.8489898989898981</v>
      </c>
      <c r="I959">
        <v>-5.1549722029595024</v>
      </c>
      <c r="J959">
        <v>-5.1549722029595024</v>
      </c>
      <c r="K959">
        <v>1</v>
      </c>
      <c r="M959" t="s">
        <v>67</v>
      </c>
      <c r="U959" t="s">
        <v>67</v>
      </c>
      <c r="W959" t="s">
        <v>1415</v>
      </c>
      <c r="X959" t="s">
        <v>1265</v>
      </c>
      <c r="Y959" t="s">
        <v>182</v>
      </c>
      <c r="Z959" t="s">
        <v>164</v>
      </c>
      <c r="AA959" t="s">
        <v>164</v>
      </c>
      <c r="AB959" t="s">
        <v>18</v>
      </c>
      <c r="AD959" t="s">
        <v>1416</v>
      </c>
      <c r="AE959">
        <v>1</v>
      </c>
      <c r="AF959">
        <v>1</v>
      </c>
    </row>
    <row r="960" spans="1:32" x14ac:dyDescent="0.2">
      <c r="A960" t="s">
        <v>1417</v>
      </c>
      <c r="B960" s="107">
        <v>45046</v>
      </c>
      <c r="C960" s="107">
        <v>45046</v>
      </c>
      <c r="D960" s="107">
        <v>45046</v>
      </c>
      <c r="E960">
        <v>2.46</v>
      </c>
      <c r="F960">
        <v>2.46</v>
      </c>
      <c r="G960" t="s">
        <v>43</v>
      </c>
      <c r="H960">
        <v>1</v>
      </c>
      <c r="I960">
        <v>2.46</v>
      </c>
      <c r="J960">
        <v>2.46</v>
      </c>
      <c r="K960">
        <v>1</v>
      </c>
      <c r="M960" t="s">
        <v>199</v>
      </c>
      <c r="N960" t="s">
        <v>1058</v>
      </c>
      <c r="O960">
        <v>100</v>
      </c>
      <c r="P960" t="s">
        <v>15</v>
      </c>
      <c r="Q960" t="s">
        <v>199</v>
      </c>
      <c r="S960" t="s">
        <v>1354</v>
      </c>
      <c r="U960" t="s">
        <v>1058</v>
      </c>
      <c r="W960" t="s">
        <v>1355</v>
      </c>
      <c r="X960" t="s">
        <v>1355</v>
      </c>
      <c r="Y960" t="s">
        <v>1356</v>
      </c>
      <c r="Z960" t="s">
        <v>1356</v>
      </c>
      <c r="AA960" t="s">
        <v>1356</v>
      </c>
      <c r="AB960" t="s">
        <v>28</v>
      </c>
      <c r="AE960">
        <v>0</v>
      </c>
      <c r="AF960">
        <v>0</v>
      </c>
    </row>
    <row r="961" spans="1:32" x14ac:dyDescent="0.2">
      <c r="A961" t="s">
        <v>1418</v>
      </c>
      <c r="B961" s="107">
        <v>45046</v>
      </c>
      <c r="C961" s="107">
        <v>45046</v>
      </c>
      <c r="D961" s="107">
        <v>45046</v>
      </c>
      <c r="E961">
        <v>-195000</v>
      </c>
      <c r="F961">
        <v>-195000</v>
      </c>
      <c r="G961" t="s">
        <v>43</v>
      </c>
      <c r="H961">
        <v>1</v>
      </c>
      <c r="I961">
        <v>-195000</v>
      </c>
      <c r="J961">
        <v>-195000</v>
      </c>
      <c r="K961">
        <v>1</v>
      </c>
      <c r="M961" t="s">
        <v>1419</v>
      </c>
      <c r="N961" t="s">
        <v>199</v>
      </c>
      <c r="O961">
        <v>100</v>
      </c>
      <c r="P961" t="s">
        <v>160</v>
      </c>
      <c r="Q961" t="s">
        <v>199</v>
      </c>
      <c r="S961" t="s">
        <v>1378</v>
      </c>
      <c r="U961" t="s">
        <v>1419</v>
      </c>
      <c r="W961" t="s">
        <v>1379</v>
      </c>
      <c r="X961" t="s">
        <v>1379</v>
      </c>
      <c r="Y961" t="s">
        <v>163</v>
      </c>
      <c r="Z961" t="s">
        <v>193</v>
      </c>
      <c r="AA961" t="s">
        <v>193</v>
      </c>
      <c r="AB961" t="s">
        <v>24</v>
      </c>
      <c r="AE961">
        <v>0</v>
      </c>
      <c r="AF961">
        <v>0</v>
      </c>
    </row>
    <row r="962" spans="1:32" x14ac:dyDescent="0.2">
      <c r="A962" t="s">
        <v>1420</v>
      </c>
      <c r="B962" s="107">
        <v>45046</v>
      </c>
      <c r="C962" s="107">
        <v>45046</v>
      </c>
      <c r="D962" s="107">
        <v>45046</v>
      </c>
      <c r="E962">
        <v>4.0250000000000001E-2</v>
      </c>
      <c r="F962">
        <v>4.0250000000000001E-2</v>
      </c>
      <c r="G962" t="s">
        <v>72</v>
      </c>
      <c r="H962">
        <v>4.9306184012066367</v>
      </c>
      <c r="I962">
        <v>0.1984573906485671</v>
      </c>
      <c r="J962">
        <v>0.1984573906485671</v>
      </c>
      <c r="K962">
        <v>1</v>
      </c>
      <c r="N962" t="s">
        <v>56</v>
      </c>
      <c r="U962" t="s">
        <v>56</v>
      </c>
      <c r="W962" t="s">
        <v>1264</v>
      </c>
      <c r="X962" t="s">
        <v>1265</v>
      </c>
      <c r="Y962" t="s">
        <v>182</v>
      </c>
      <c r="Z962" t="s">
        <v>164</v>
      </c>
      <c r="AA962" t="s">
        <v>164</v>
      </c>
      <c r="AB962" t="s">
        <v>18</v>
      </c>
      <c r="AD962" t="s">
        <v>1421</v>
      </c>
      <c r="AE962">
        <v>1</v>
      </c>
      <c r="AF962">
        <v>1</v>
      </c>
    </row>
    <row r="963" spans="1:32" x14ac:dyDescent="0.2">
      <c r="A963" t="s">
        <v>1422</v>
      </c>
      <c r="B963" s="107">
        <v>45045</v>
      </c>
      <c r="C963" s="107">
        <v>45045</v>
      </c>
      <c r="D963" s="107">
        <v>45045</v>
      </c>
      <c r="E963">
        <v>-3.18037428E-2</v>
      </c>
      <c r="F963">
        <v>-3.18037428E-2</v>
      </c>
      <c r="G963" t="s">
        <v>72</v>
      </c>
      <c r="H963">
        <v>5.0477626948215182</v>
      </c>
      <c r="I963">
        <v>-0.16053774646153851</v>
      </c>
      <c r="J963">
        <v>-0.16053774646153851</v>
      </c>
      <c r="K963">
        <v>1</v>
      </c>
      <c r="M963" t="s">
        <v>67</v>
      </c>
      <c r="U963" t="s">
        <v>67</v>
      </c>
      <c r="W963" t="s">
        <v>1270</v>
      </c>
      <c r="X963" t="s">
        <v>1271</v>
      </c>
      <c r="Y963" t="s">
        <v>182</v>
      </c>
      <c r="Z963" t="s">
        <v>164</v>
      </c>
      <c r="AA963" t="s">
        <v>164</v>
      </c>
      <c r="AB963" t="s">
        <v>18</v>
      </c>
      <c r="AD963" t="s">
        <v>1423</v>
      </c>
      <c r="AE963">
        <v>1</v>
      </c>
      <c r="AF963">
        <v>1</v>
      </c>
    </row>
    <row r="964" spans="1:32" x14ac:dyDescent="0.2">
      <c r="A964" t="s">
        <v>1424</v>
      </c>
      <c r="B964" s="107">
        <v>45044</v>
      </c>
      <c r="C964" s="107">
        <v>45044</v>
      </c>
      <c r="D964" s="107">
        <v>45044</v>
      </c>
      <c r="E964">
        <v>-12586.23</v>
      </c>
      <c r="F964">
        <v>-12586.23</v>
      </c>
      <c r="G964" t="s">
        <v>43</v>
      </c>
      <c r="H964">
        <v>1</v>
      </c>
      <c r="I964">
        <v>-12586.23</v>
      </c>
      <c r="J964">
        <v>-12586.23</v>
      </c>
      <c r="K964">
        <v>1</v>
      </c>
      <c r="M964" t="s">
        <v>1058</v>
      </c>
      <c r="N964" t="s">
        <v>195</v>
      </c>
      <c r="O964">
        <v>100</v>
      </c>
      <c r="Q964" t="s">
        <v>195</v>
      </c>
      <c r="S964" t="s">
        <v>196</v>
      </c>
      <c r="U964" t="s">
        <v>1058</v>
      </c>
      <c r="W964" t="s">
        <v>197</v>
      </c>
      <c r="X964" t="s">
        <v>191</v>
      </c>
      <c r="Y964" t="s">
        <v>192</v>
      </c>
      <c r="Z964" t="s">
        <v>193</v>
      </c>
      <c r="AA964" t="s">
        <v>193</v>
      </c>
      <c r="AB964" t="s">
        <v>19</v>
      </c>
      <c r="AE964">
        <v>0</v>
      </c>
      <c r="AF964">
        <v>0</v>
      </c>
    </row>
    <row r="965" spans="1:32" x14ac:dyDescent="0.2">
      <c r="A965" t="s">
        <v>1425</v>
      </c>
      <c r="B965" s="107">
        <v>45044</v>
      </c>
      <c r="C965" s="107">
        <v>45044</v>
      </c>
      <c r="D965" s="107">
        <v>45043</v>
      </c>
      <c r="E965">
        <v>195000</v>
      </c>
      <c r="F965">
        <v>195000</v>
      </c>
      <c r="G965" t="s">
        <v>43</v>
      </c>
      <c r="H965">
        <v>1</v>
      </c>
      <c r="I965">
        <v>195000</v>
      </c>
      <c r="J965">
        <v>195000</v>
      </c>
      <c r="K965">
        <v>1</v>
      </c>
      <c r="M965" t="s">
        <v>199</v>
      </c>
      <c r="N965" t="s">
        <v>1058</v>
      </c>
      <c r="O965">
        <v>100</v>
      </c>
      <c r="P965" t="s">
        <v>160</v>
      </c>
      <c r="Q965" t="s">
        <v>199</v>
      </c>
      <c r="S965" t="s">
        <v>1378</v>
      </c>
      <c r="U965" t="s">
        <v>1058</v>
      </c>
      <c r="W965" t="s">
        <v>1379</v>
      </c>
      <c r="X965" t="s">
        <v>1379</v>
      </c>
      <c r="Y965" t="s">
        <v>163</v>
      </c>
      <c r="Z965" t="s">
        <v>193</v>
      </c>
      <c r="AA965" t="s">
        <v>193</v>
      </c>
      <c r="AB965" t="s">
        <v>24</v>
      </c>
      <c r="AE965">
        <v>0</v>
      </c>
      <c r="AF965">
        <v>0</v>
      </c>
    </row>
    <row r="966" spans="1:32" x14ac:dyDescent="0.2">
      <c r="A966" t="s">
        <v>1426</v>
      </c>
      <c r="B966" s="107">
        <v>45044</v>
      </c>
      <c r="C966" s="107">
        <v>45044</v>
      </c>
      <c r="D966" s="107">
        <v>45044</v>
      </c>
      <c r="E966">
        <v>4000</v>
      </c>
      <c r="F966">
        <v>4000</v>
      </c>
      <c r="G966" t="s">
        <v>43</v>
      </c>
      <c r="H966">
        <v>1</v>
      </c>
      <c r="I966">
        <v>4000</v>
      </c>
      <c r="J966">
        <v>4000</v>
      </c>
      <c r="K966">
        <v>1</v>
      </c>
      <c r="M966" t="s">
        <v>199</v>
      </c>
      <c r="N966" t="s">
        <v>47</v>
      </c>
      <c r="O966">
        <v>100</v>
      </c>
      <c r="P966" t="s">
        <v>15</v>
      </c>
      <c r="Q966" t="s">
        <v>199</v>
      </c>
      <c r="S966" t="s">
        <v>1381</v>
      </c>
      <c r="U966" t="s">
        <v>47</v>
      </c>
      <c r="W966" t="s">
        <v>1379</v>
      </c>
      <c r="X966" t="s">
        <v>1379</v>
      </c>
      <c r="Y966" t="s">
        <v>163</v>
      </c>
      <c r="Z966" t="s">
        <v>193</v>
      </c>
      <c r="AA966" t="s">
        <v>193</v>
      </c>
      <c r="AB966" t="s">
        <v>24</v>
      </c>
      <c r="AE966">
        <v>0</v>
      </c>
      <c r="AF966">
        <v>0</v>
      </c>
    </row>
    <row r="967" spans="1:32" x14ac:dyDescent="0.2">
      <c r="A967" t="s">
        <v>1427</v>
      </c>
      <c r="B967" s="107">
        <v>45044</v>
      </c>
      <c r="C967" s="107">
        <v>45044</v>
      </c>
      <c r="D967" s="107">
        <v>45044</v>
      </c>
      <c r="E967">
        <v>3000</v>
      </c>
      <c r="F967">
        <v>3000</v>
      </c>
      <c r="G967" t="s">
        <v>43</v>
      </c>
      <c r="H967">
        <v>1</v>
      </c>
      <c r="I967">
        <v>3000</v>
      </c>
      <c r="J967">
        <v>3000</v>
      </c>
      <c r="K967">
        <v>1</v>
      </c>
      <c r="M967" t="s">
        <v>199</v>
      </c>
      <c r="N967" t="s">
        <v>49</v>
      </c>
      <c r="O967">
        <v>100</v>
      </c>
      <c r="P967" t="s">
        <v>15</v>
      </c>
      <c r="Q967" t="s">
        <v>199</v>
      </c>
      <c r="S967" t="s">
        <v>1381</v>
      </c>
      <c r="U967" t="s">
        <v>49</v>
      </c>
      <c r="W967" t="s">
        <v>1379</v>
      </c>
      <c r="X967" t="s">
        <v>1379</v>
      </c>
      <c r="Y967" t="s">
        <v>163</v>
      </c>
      <c r="Z967" t="s">
        <v>193</v>
      </c>
      <c r="AA967" t="s">
        <v>193</v>
      </c>
      <c r="AB967" t="s">
        <v>24</v>
      </c>
      <c r="AE967">
        <v>0</v>
      </c>
      <c r="AF967">
        <v>0</v>
      </c>
    </row>
    <row r="968" spans="1:32" x14ac:dyDescent="0.2">
      <c r="A968" t="s">
        <v>1428</v>
      </c>
      <c r="B968" s="107">
        <v>45044</v>
      </c>
      <c r="C968" s="107">
        <v>45044</v>
      </c>
      <c r="D968" s="107">
        <v>45044</v>
      </c>
      <c r="E968">
        <v>3000</v>
      </c>
      <c r="F968">
        <v>3000</v>
      </c>
      <c r="G968" t="s">
        <v>43</v>
      </c>
      <c r="H968">
        <v>1</v>
      </c>
      <c r="I968">
        <v>3000</v>
      </c>
      <c r="J968">
        <v>3000</v>
      </c>
      <c r="K968">
        <v>1</v>
      </c>
      <c r="M968" t="s">
        <v>199</v>
      </c>
      <c r="N968" t="s">
        <v>1359</v>
      </c>
      <c r="O968">
        <v>100</v>
      </c>
      <c r="P968" t="s">
        <v>160</v>
      </c>
      <c r="Q968" t="s">
        <v>199</v>
      </c>
      <c r="S968" t="s">
        <v>1378</v>
      </c>
      <c r="U968" t="s">
        <v>1359</v>
      </c>
      <c r="W968" t="s">
        <v>1379</v>
      </c>
      <c r="X968" t="s">
        <v>1379</v>
      </c>
      <c r="Y968" t="s">
        <v>163</v>
      </c>
      <c r="Z968" t="s">
        <v>193</v>
      </c>
      <c r="AA968" t="s">
        <v>193</v>
      </c>
      <c r="AB968" t="s">
        <v>24</v>
      </c>
      <c r="AE968">
        <v>0</v>
      </c>
      <c r="AF968">
        <v>0</v>
      </c>
    </row>
    <row r="969" spans="1:32" x14ac:dyDescent="0.2">
      <c r="A969" t="s">
        <v>1429</v>
      </c>
      <c r="B969" s="107">
        <v>45044</v>
      </c>
      <c r="C969" s="107">
        <v>45044</v>
      </c>
      <c r="D969" s="107">
        <v>45044</v>
      </c>
      <c r="E969">
        <v>-492.3</v>
      </c>
      <c r="F969">
        <v>-492.3</v>
      </c>
      <c r="G969" t="s">
        <v>43</v>
      </c>
      <c r="H969">
        <v>1</v>
      </c>
      <c r="I969">
        <v>-492.3</v>
      </c>
      <c r="J969">
        <v>-492.3</v>
      </c>
      <c r="K969">
        <v>1</v>
      </c>
      <c r="M969" t="s">
        <v>1058</v>
      </c>
      <c r="N969" t="s">
        <v>242</v>
      </c>
      <c r="O969">
        <v>100</v>
      </c>
      <c r="P969" t="s">
        <v>160</v>
      </c>
      <c r="Q969" t="s">
        <v>242</v>
      </c>
      <c r="S969" t="s">
        <v>1430</v>
      </c>
      <c r="U969" t="s">
        <v>1058</v>
      </c>
      <c r="W969" t="s">
        <v>384</v>
      </c>
      <c r="X969" t="s">
        <v>324</v>
      </c>
      <c r="Y969" t="s">
        <v>325</v>
      </c>
      <c r="Z969" t="s">
        <v>325</v>
      </c>
      <c r="AA969" t="s">
        <v>325</v>
      </c>
      <c r="AB969" t="s">
        <v>27</v>
      </c>
      <c r="AE969">
        <v>0</v>
      </c>
      <c r="AF969">
        <v>0</v>
      </c>
    </row>
    <row r="970" spans="1:32" x14ac:dyDescent="0.2">
      <c r="A970" t="s">
        <v>1431</v>
      </c>
      <c r="B970" s="107">
        <v>45044</v>
      </c>
      <c r="C970" s="107">
        <v>45044</v>
      </c>
      <c r="D970" s="107">
        <v>45044</v>
      </c>
      <c r="E970">
        <v>-46642.14</v>
      </c>
      <c r="F970">
        <v>-46642.14</v>
      </c>
      <c r="G970" t="s">
        <v>43</v>
      </c>
      <c r="H970">
        <v>1</v>
      </c>
      <c r="I970">
        <v>-46642.14</v>
      </c>
      <c r="J970">
        <v>-46642.14</v>
      </c>
      <c r="K970">
        <v>1</v>
      </c>
      <c r="M970" t="s">
        <v>1058</v>
      </c>
      <c r="N970" t="s">
        <v>242</v>
      </c>
      <c r="O970">
        <v>100</v>
      </c>
      <c r="P970" t="s">
        <v>160</v>
      </c>
      <c r="Q970" t="s">
        <v>242</v>
      </c>
      <c r="S970" t="s">
        <v>1432</v>
      </c>
      <c r="U970" t="s">
        <v>1058</v>
      </c>
      <c r="W970" t="s">
        <v>1127</v>
      </c>
      <c r="X970" t="s">
        <v>245</v>
      </c>
      <c r="Y970" t="s">
        <v>246</v>
      </c>
      <c r="Z970" t="s">
        <v>246</v>
      </c>
      <c r="AA970" t="s">
        <v>246</v>
      </c>
      <c r="AB970" t="s">
        <v>20</v>
      </c>
      <c r="AE970">
        <v>0</v>
      </c>
      <c r="AF970">
        <v>0</v>
      </c>
    </row>
    <row r="971" spans="1:32" x14ac:dyDescent="0.2">
      <c r="A971" t="s">
        <v>1433</v>
      </c>
      <c r="B971" s="107">
        <v>45044</v>
      </c>
      <c r="C971" s="107">
        <v>45044</v>
      </c>
      <c r="D971" s="107">
        <v>45044</v>
      </c>
      <c r="E971">
        <v>-90.98</v>
      </c>
      <c r="F971">
        <v>-90.98</v>
      </c>
      <c r="G971" t="s">
        <v>43</v>
      </c>
      <c r="H971">
        <v>1</v>
      </c>
      <c r="I971">
        <v>-90.98</v>
      </c>
      <c r="J971">
        <v>-90.98</v>
      </c>
      <c r="K971">
        <v>1</v>
      </c>
      <c r="M971" t="s">
        <v>1058</v>
      </c>
      <c r="N971" t="s">
        <v>242</v>
      </c>
      <c r="O971">
        <v>100</v>
      </c>
      <c r="P971" t="s">
        <v>160</v>
      </c>
      <c r="Q971" t="s">
        <v>242</v>
      </c>
      <c r="S971" t="s">
        <v>254</v>
      </c>
      <c r="U971" t="s">
        <v>1058</v>
      </c>
      <c r="W971" t="s">
        <v>254</v>
      </c>
      <c r="X971" t="s">
        <v>245</v>
      </c>
      <c r="Y971" t="s">
        <v>246</v>
      </c>
      <c r="Z971" t="s">
        <v>246</v>
      </c>
      <c r="AA971" t="s">
        <v>246</v>
      </c>
      <c r="AB971" t="s">
        <v>27</v>
      </c>
      <c r="AE971">
        <v>0</v>
      </c>
      <c r="AF971">
        <v>0</v>
      </c>
    </row>
    <row r="972" spans="1:32" x14ac:dyDescent="0.2">
      <c r="A972" t="s">
        <v>1434</v>
      </c>
      <c r="B972" s="107">
        <v>45044</v>
      </c>
      <c r="C972" s="107">
        <v>45044</v>
      </c>
      <c r="D972" s="107">
        <v>45044</v>
      </c>
      <c r="E972">
        <v>-4164.58</v>
      </c>
      <c r="F972">
        <v>-4164.58</v>
      </c>
      <c r="G972" t="s">
        <v>43</v>
      </c>
      <c r="H972">
        <v>1</v>
      </c>
      <c r="I972">
        <v>-4164.58</v>
      </c>
      <c r="J972">
        <v>-4164.58</v>
      </c>
      <c r="K972">
        <v>1</v>
      </c>
      <c r="M972" t="s">
        <v>1058</v>
      </c>
      <c r="N972" t="s">
        <v>242</v>
      </c>
      <c r="O972">
        <v>100</v>
      </c>
      <c r="P972" t="s">
        <v>160</v>
      </c>
      <c r="Q972" t="s">
        <v>242</v>
      </c>
      <c r="S972" t="s">
        <v>254</v>
      </c>
      <c r="U972" t="s">
        <v>1058</v>
      </c>
      <c r="W972" t="s">
        <v>254</v>
      </c>
      <c r="X972" t="s">
        <v>245</v>
      </c>
      <c r="Y972" t="s">
        <v>246</v>
      </c>
      <c r="Z972" t="s">
        <v>246</v>
      </c>
      <c r="AA972" t="s">
        <v>246</v>
      </c>
      <c r="AB972" t="s">
        <v>27</v>
      </c>
      <c r="AE972">
        <v>0</v>
      </c>
      <c r="AF972">
        <v>0</v>
      </c>
    </row>
    <row r="973" spans="1:32" x14ac:dyDescent="0.2">
      <c r="A973" t="s">
        <v>1435</v>
      </c>
      <c r="B973" s="107">
        <v>45044</v>
      </c>
      <c r="C973" s="107">
        <v>45044</v>
      </c>
      <c r="D973" s="107">
        <v>45044</v>
      </c>
      <c r="E973">
        <v>-2014.02</v>
      </c>
      <c r="F973">
        <v>-2014.02</v>
      </c>
      <c r="G973" t="s">
        <v>43</v>
      </c>
      <c r="H973">
        <v>1</v>
      </c>
      <c r="I973">
        <v>-2014.02</v>
      </c>
      <c r="J973">
        <v>-2014.02</v>
      </c>
      <c r="K973">
        <v>1</v>
      </c>
      <c r="M973" t="s">
        <v>1058</v>
      </c>
      <c r="N973" t="s">
        <v>242</v>
      </c>
      <c r="O973">
        <v>100</v>
      </c>
      <c r="P973" t="s">
        <v>160</v>
      </c>
      <c r="Q973" t="s">
        <v>242</v>
      </c>
      <c r="S973" t="s">
        <v>1239</v>
      </c>
      <c r="U973" t="s">
        <v>1058</v>
      </c>
      <c r="W973" t="s">
        <v>1239</v>
      </c>
      <c r="X973" t="s">
        <v>245</v>
      </c>
      <c r="Y973" t="s">
        <v>246</v>
      </c>
      <c r="Z973" t="s">
        <v>246</v>
      </c>
      <c r="AA973" t="s">
        <v>246</v>
      </c>
      <c r="AB973" t="s">
        <v>20</v>
      </c>
      <c r="AE973">
        <v>0</v>
      </c>
      <c r="AF973">
        <v>0</v>
      </c>
    </row>
    <row r="974" spans="1:32" x14ac:dyDescent="0.2">
      <c r="A974" t="s">
        <v>1436</v>
      </c>
      <c r="B974" s="107">
        <v>45044</v>
      </c>
      <c r="C974" s="107">
        <v>45044</v>
      </c>
      <c r="D974" s="107">
        <v>45044</v>
      </c>
      <c r="E974">
        <v>-895.11</v>
      </c>
      <c r="F974">
        <v>-895.11</v>
      </c>
      <c r="G974" t="s">
        <v>43</v>
      </c>
      <c r="H974">
        <v>1</v>
      </c>
      <c r="I974">
        <v>-895.11</v>
      </c>
      <c r="J974">
        <v>-895.11</v>
      </c>
      <c r="K974">
        <v>1</v>
      </c>
      <c r="M974" t="s">
        <v>1058</v>
      </c>
      <c r="N974" t="s">
        <v>242</v>
      </c>
      <c r="O974">
        <v>100</v>
      </c>
      <c r="P974" t="s">
        <v>160</v>
      </c>
      <c r="Q974" t="s">
        <v>242</v>
      </c>
      <c r="S974" t="s">
        <v>1437</v>
      </c>
      <c r="U974" t="s">
        <v>1058</v>
      </c>
      <c r="W974" t="s">
        <v>384</v>
      </c>
      <c r="X974" t="s">
        <v>324</v>
      </c>
      <c r="Y974" t="s">
        <v>325</v>
      </c>
      <c r="Z974" t="s">
        <v>325</v>
      </c>
      <c r="AA974" t="s">
        <v>325</v>
      </c>
      <c r="AB974" t="s">
        <v>27</v>
      </c>
      <c r="AE974">
        <v>0</v>
      </c>
      <c r="AF974">
        <v>0</v>
      </c>
    </row>
    <row r="975" spans="1:32" x14ac:dyDescent="0.2">
      <c r="A975" t="s">
        <v>1438</v>
      </c>
      <c r="B975" s="107">
        <v>45044</v>
      </c>
      <c r="C975" s="107">
        <v>45044</v>
      </c>
      <c r="D975" s="107">
        <v>45044</v>
      </c>
      <c r="E975">
        <v>-51190.65</v>
      </c>
      <c r="F975">
        <v>-51190.65</v>
      </c>
      <c r="G975" t="s">
        <v>43</v>
      </c>
      <c r="H975">
        <v>1</v>
      </c>
      <c r="I975">
        <v>-51190.65</v>
      </c>
      <c r="J975">
        <v>-51190.65</v>
      </c>
      <c r="K975">
        <v>1</v>
      </c>
      <c r="M975" t="s">
        <v>1058</v>
      </c>
      <c r="N975" t="s">
        <v>242</v>
      </c>
      <c r="O975">
        <v>100</v>
      </c>
      <c r="P975" t="s">
        <v>160</v>
      </c>
      <c r="Q975" t="s">
        <v>242</v>
      </c>
      <c r="S975" t="s">
        <v>1127</v>
      </c>
      <c r="U975" t="s">
        <v>1058</v>
      </c>
      <c r="W975" t="s">
        <v>1127</v>
      </c>
      <c r="X975" t="s">
        <v>245</v>
      </c>
      <c r="Y975" t="s">
        <v>246</v>
      </c>
      <c r="Z975" t="s">
        <v>246</v>
      </c>
      <c r="AA975" t="s">
        <v>246</v>
      </c>
      <c r="AB975" t="s">
        <v>20</v>
      </c>
      <c r="AE975">
        <v>0</v>
      </c>
      <c r="AF975">
        <v>0</v>
      </c>
    </row>
    <row r="976" spans="1:32" x14ac:dyDescent="0.2">
      <c r="A976" t="s">
        <v>1439</v>
      </c>
      <c r="B976" s="107">
        <v>45044</v>
      </c>
      <c r="C976" s="107">
        <v>45044</v>
      </c>
      <c r="D976" s="107">
        <v>45044</v>
      </c>
      <c r="E976">
        <v>-19485.400000000001</v>
      </c>
      <c r="F976">
        <v>-19485.400000000001</v>
      </c>
      <c r="G976" t="s">
        <v>43</v>
      </c>
      <c r="H976">
        <v>1</v>
      </c>
      <c r="I976">
        <v>-19485.400000000001</v>
      </c>
      <c r="J976">
        <v>-19485.400000000001</v>
      </c>
      <c r="K976">
        <v>1</v>
      </c>
      <c r="M976" t="s">
        <v>1058</v>
      </c>
      <c r="N976" t="s">
        <v>242</v>
      </c>
      <c r="O976">
        <v>100</v>
      </c>
      <c r="P976" t="s">
        <v>160</v>
      </c>
      <c r="Q976" t="s">
        <v>242</v>
      </c>
      <c r="S976" t="s">
        <v>1125</v>
      </c>
      <c r="U976" t="s">
        <v>1058</v>
      </c>
      <c r="W976" t="s">
        <v>1125</v>
      </c>
      <c r="X976" t="s">
        <v>245</v>
      </c>
      <c r="Y976" t="s">
        <v>246</v>
      </c>
      <c r="Z976" t="s">
        <v>246</v>
      </c>
      <c r="AA976" t="s">
        <v>246</v>
      </c>
      <c r="AB976" t="s">
        <v>20</v>
      </c>
      <c r="AE976">
        <v>0</v>
      </c>
      <c r="AF976">
        <v>0</v>
      </c>
    </row>
    <row r="977" spans="1:32" x14ac:dyDescent="0.2">
      <c r="A977" t="s">
        <v>1440</v>
      </c>
      <c r="B977" s="107">
        <v>45044</v>
      </c>
      <c r="C977" s="107">
        <v>45044</v>
      </c>
      <c r="D977" s="107">
        <v>45044</v>
      </c>
      <c r="E977">
        <v>-282.08999999999997</v>
      </c>
      <c r="F977">
        <v>-282.08999999999997</v>
      </c>
      <c r="G977" t="s">
        <v>43</v>
      </c>
      <c r="H977">
        <v>1</v>
      </c>
      <c r="I977">
        <v>-282.08999999999997</v>
      </c>
      <c r="J977">
        <v>-282.08999999999997</v>
      </c>
      <c r="K977">
        <v>1</v>
      </c>
      <c r="M977" t="s">
        <v>1058</v>
      </c>
      <c r="N977" t="s">
        <v>242</v>
      </c>
      <c r="O977">
        <v>100</v>
      </c>
      <c r="P977" t="s">
        <v>160</v>
      </c>
      <c r="Q977" t="s">
        <v>242</v>
      </c>
      <c r="S977" t="s">
        <v>1441</v>
      </c>
      <c r="U977" t="s">
        <v>1058</v>
      </c>
      <c r="W977" t="s">
        <v>1441</v>
      </c>
      <c r="X977" t="s">
        <v>245</v>
      </c>
      <c r="Y977" t="s">
        <v>246</v>
      </c>
      <c r="Z977" t="s">
        <v>246</v>
      </c>
      <c r="AA977" t="s">
        <v>246</v>
      </c>
      <c r="AB977" t="s">
        <v>20</v>
      </c>
      <c r="AE977">
        <v>0</v>
      </c>
      <c r="AF977">
        <v>0</v>
      </c>
    </row>
    <row r="978" spans="1:32" x14ac:dyDescent="0.2">
      <c r="A978" t="s">
        <v>1442</v>
      </c>
      <c r="B978" s="107">
        <v>45044</v>
      </c>
      <c r="C978" s="107">
        <v>45044</v>
      </c>
      <c r="D978" s="107">
        <v>45044</v>
      </c>
      <c r="E978">
        <v>-436.37</v>
      </c>
      <c r="F978">
        <v>-436.37</v>
      </c>
      <c r="G978" t="s">
        <v>43</v>
      </c>
      <c r="H978">
        <v>1</v>
      </c>
      <c r="I978">
        <v>-436.37</v>
      </c>
      <c r="J978">
        <v>-436.37</v>
      </c>
      <c r="K978">
        <v>1</v>
      </c>
      <c r="M978" t="s">
        <v>1058</v>
      </c>
      <c r="N978" t="s">
        <v>242</v>
      </c>
      <c r="O978">
        <v>100</v>
      </c>
      <c r="P978" t="s">
        <v>160</v>
      </c>
      <c r="Q978" t="s">
        <v>242</v>
      </c>
      <c r="S978" t="s">
        <v>1241</v>
      </c>
      <c r="U978" t="s">
        <v>1058</v>
      </c>
      <c r="W978" t="s">
        <v>1241</v>
      </c>
      <c r="X978" t="s">
        <v>245</v>
      </c>
      <c r="Y978" t="s">
        <v>246</v>
      </c>
      <c r="Z978" t="s">
        <v>246</v>
      </c>
      <c r="AA978" t="s">
        <v>246</v>
      </c>
      <c r="AB978" t="s">
        <v>20</v>
      </c>
      <c r="AE978">
        <v>0</v>
      </c>
      <c r="AF978">
        <v>0</v>
      </c>
    </row>
    <row r="979" spans="1:32" x14ac:dyDescent="0.2">
      <c r="A979" t="s">
        <v>1443</v>
      </c>
      <c r="B979" s="107">
        <v>45044</v>
      </c>
      <c r="C979" s="107">
        <v>45044</v>
      </c>
      <c r="D979" s="107">
        <v>45044</v>
      </c>
      <c r="E979">
        <v>-12910.21</v>
      </c>
      <c r="F979">
        <v>-12910.21</v>
      </c>
      <c r="G979" t="s">
        <v>43</v>
      </c>
      <c r="H979">
        <v>1</v>
      </c>
      <c r="I979">
        <v>-12910.21</v>
      </c>
      <c r="J979">
        <v>-12910.21</v>
      </c>
      <c r="K979">
        <v>1</v>
      </c>
      <c r="M979" t="s">
        <v>1058</v>
      </c>
      <c r="N979" t="s">
        <v>242</v>
      </c>
      <c r="O979">
        <v>100</v>
      </c>
      <c r="P979" t="s">
        <v>160</v>
      </c>
      <c r="Q979" t="s">
        <v>242</v>
      </c>
      <c r="S979" t="s">
        <v>1444</v>
      </c>
      <c r="U979" t="s">
        <v>1058</v>
      </c>
      <c r="W979" t="s">
        <v>1441</v>
      </c>
      <c r="X979" t="s">
        <v>245</v>
      </c>
      <c r="Y979" t="s">
        <v>246</v>
      </c>
      <c r="Z979" t="s">
        <v>246</v>
      </c>
      <c r="AA979" t="s">
        <v>246</v>
      </c>
      <c r="AB979" t="s">
        <v>20</v>
      </c>
      <c r="AE979">
        <v>0</v>
      </c>
      <c r="AF979">
        <v>0</v>
      </c>
    </row>
    <row r="980" spans="1:32" x14ac:dyDescent="0.2">
      <c r="A980" t="s">
        <v>1445</v>
      </c>
      <c r="B980" s="107">
        <v>45044</v>
      </c>
      <c r="C980" s="107">
        <v>45044</v>
      </c>
      <c r="D980" s="107">
        <v>45044</v>
      </c>
      <c r="E980">
        <v>-17754.03</v>
      </c>
      <c r="F980">
        <v>-17754.03</v>
      </c>
      <c r="G980" t="s">
        <v>43</v>
      </c>
      <c r="H980">
        <v>1</v>
      </c>
      <c r="I980">
        <v>-17754.03</v>
      </c>
      <c r="J980">
        <v>-17754.03</v>
      </c>
      <c r="K980">
        <v>1</v>
      </c>
      <c r="M980" t="s">
        <v>1058</v>
      </c>
      <c r="N980" t="s">
        <v>242</v>
      </c>
      <c r="O980">
        <v>100</v>
      </c>
      <c r="P980" t="s">
        <v>160</v>
      </c>
      <c r="Q980" t="s">
        <v>242</v>
      </c>
      <c r="S980" t="s">
        <v>1125</v>
      </c>
      <c r="U980" t="s">
        <v>1058</v>
      </c>
      <c r="W980" t="s">
        <v>1125</v>
      </c>
      <c r="X980" t="s">
        <v>245</v>
      </c>
      <c r="Y980" t="s">
        <v>246</v>
      </c>
      <c r="Z980" t="s">
        <v>246</v>
      </c>
      <c r="AA980" t="s">
        <v>246</v>
      </c>
      <c r="AB980" t="s">
        <v>20</v>
      </c>
      <c r="AE980">
        <v>0</v>
      </c>
      <c r="AF980">
        <v>0</v>
      </c>
    </row>
    <row r="981" spans="1:32" x14ac:dyDescent="0.2">
      <c r="A981" t="s">
        <v>1446</v>
      </c>
      <c r="B981" s="107">
        <v>45044</v>
      </c>
      <c r="C981" s="107">
        <v>45044</v>
      </c>
      <c r="D981" s="107">
        <v>45044</v>
      </c>
      <c r="E981">
        <v>-3000</v>
      </c>
      <c r="F981">
        <v>-3000</v>
      </c>
      <c r="G981" t="s">
        <v>43</v>
      </c>
      <c r="H981">
        <v>1</v>
      </c>
      <c r="I981">
        <v>-3000</v>
      </c>
      <c r="J981">
        <v>-3000</v>
      </c>
      <c r="K981">
        <v>1</v>
      </c>
      <c r="M981" t="s">
        <v>1058</v>
      </c>
      <c r="N981" t="s">
        <v>199</v>
      </c>
      <c r="O981">
        <v>100</v>
      </c>
      <c r="P981" t="s">
        <v>160</v>
      </c>
      <c r="Q981" t="s">
        <v>199</v>
      </c>
      <c r="S981" t="s">
        <v>1378</v>
      </c>
      <c r="U981" t="s">
        <v>1058</v>
      </c>
      <c r="W981" t="s">
        <v>1379</v>
      </c>
      <c r="X981" t="s">
        <v>1379</v>
      </c>
      <c r="Y981" t="s">
        <v>163</v>
      </c>
      <c r="Z981" t="s">
        <v>193</v>
      </c>
      <c r="AA981" t="s">
        <v>193</v>
      </c>
      <c r="AB981" t="s">
        <v>24</v>
      </c>
      <c r="AE981">
        <v>0</v>
      </c>
      <c r="AF981">
        <v>0</v>
      </c>
    </row>
    <row r="982" spans="1:32" x14ac:dyDescent="0.2">
      <c r="A982" t="s">
        <v>1447</v>
      </c>
      <c r="B982" s="107">
        <v>45044</v>
      </c>
      <c r="C982" s="107">
        <v>45044</v>
      </c>
      <c r="D982" s="107">
        <v>45044</v>
      </c>
      <c r="E982">
        <v>-4000</v>
      </c>
      <c r="F982">
        <v>-4000</v>
      </c>
      <c r="G982" t="s">
        <v>43</v>
      </c>
      <c r="H982">
        <v>1</v>
      </c>
      <c r="I982">
        <v>-4000</v>
      </c>
      <c r="J982">
        <v>-4000</v>
      </c>
      <c r="K982">
        <v>1</v>
      </c>
      <c r="M982" t="s">
        <v>1058</v>
      </c>
      <c r="N982" t="s">
        <v>199</v>
      </c>
      <c r="O982">
        <v>100</v>
      </c>
      <c r="P982" t="s">
        <v>160</v>
      </c>
      <c r="Q982" t="s">
        <v>199</v>
      </c>
      <c r="S982" t="s">
        <v>1378</v>
      </c>
      <c r="U982" t="s">
        <v>1058</v>
      </c>
      <c r="W982" t="s">
        <v>1379</v>
      </c>
      <c r="X982" t="s">
        <v>1379</v>
      </c>
      <c r="Y982" t="s">
        <v>163</v>
      </c>
      <c r="Z982" t="s">
        <v>193</v>
      </c>
      <c r="AA982" t="s">
        <v>193</v>
      </c>
      <c r="AB982" t="s">
        <v>24</v>
      </c>
      <c r="AE982">
        <v>0</v>
      </c>
      <c r="AF982">
        <v>0</v>
      </c>
    </row>
    <row r="983" spans="1:32" x14ac:dyDescent="0.2">
      <c r="A983" t="s">
        <v>1448</v>
      </c>
      <c r="B983" s="107">
        <v>45044</v>
      </c>
      <c r="C983" s="107">
        <v>45044</v>
      </c>
      <c r="D983" s="107">
        <v>45044</v>
      </c>
      <c r="E983">
        <v>-192.8</v>
      </c>
      <c r="F983">
        <v>-192.8</v>
      </c>
      <c r="G983" t="s">
        <v>43</v>
      </c>
      <c r="H983">
        <v>1</v>
      </c>
      <c r="I983">
        <v>-192.8</v>
      </c>
      <c r="J983">
        <v>-192.8</v>
      </c>
      <c r="K983">
        <v>1</v>
      </c>
      <c r="M983" t="s">
        <v>50</v>
      </c>
      <c r="N983" t="s">
        <v>1449</v>
      </c>
      <c r="O983">
        <v>100</v>
      </c>
      <c r="P983" t="s">
        <v>160</v>
      </c>
      <c r="Q983" t="s">
        <v>1449</v>
      </c>
      <c r="S983" t="s">
        <v>1450</v>
      </c>
      <c r="U983" t="s">
        <v>50</v>
      </c>
      <c r="W983" t="s">
        <v>1451</v>
      </c>
      <c r="X983" t="s">
        <v>1452</v>
      </c>
      <c r="Y983" t="s">
        <v>192</v>
      </c>
      <c r="Z983" t="s">
        <v>193</v>
      </c>
      <c r="AA983" t="s">
        <v>193</v>
      </c>
      <c r="AB983" t="s">
        <v>24</v>
      </c>
      <c r="AE983">
        <v>0</v>
      </c>
      <c r="AF983">
        <v>0</v>
      </c>
    </row>
    <row r="984" spans="1:32" x14ac:dyDescent="0.2">
      <c r="A984" t="s">
        <v>1453</v>
      </c>
      <c r="B984" s="107">
        <v>45044</v>
      </c>
      <c r="C984" s="107">
        <v>45044</v>
      </c>
      <c r="D984" s="107">
        <v>45044</v>
      </c>
      <c r="E984">
        <v>-298.13</v>
      </c>
      <c r="F984">
        <v>-298.13</v>
      </c>
      <c r="G984" t="s">
        <v>43</v>
      </c>
      <c r="H984">
        <v>1</v>
      </c>
      <c r="I984">
        <v>-298.13</v>
      </c>
      <c r="J984">
        <v>-298.13</v>
      </c>
      <c r="K984">
        <v>1</v>
      </c>
      <c r="M984" t="s">
        <v>50</v>
      </c>
      <c r="N984" t="s">
        <v>1449</v>
      </c>
      <c r="O984">
        <v>100</v>
      </c>
      <c r="P984" t="s">
        <v>160</v>
      </c>
      <c r="Q984" t="s">
        <v>1449</v>
      </c>
      <c r="S984" t="s">
        <v>1450</v>
      </c>
      <c r="U984" t="s">
        <v>50</v>
      </c>
      <c r="W984" t="s">
        <v>1451</v>
      </c>
      <c r="X984" t="s">
        <v>1452</v>
      </c>
      <c r="Y984" t="s">
        <v>192</v>
      </c>
      <c r="Z984" t="s">
        <v>193</v>
      </c>
      <c r="AA984" t="s">
        <v>193</v>
      </c>
      <c r="AB984" t="s">
        <v>24</v>
      </c>
      <c r="AE984">
        <v>0</v>
      </c>
      <c r="AF984">
        <v>0</v>
      </c>
    </row>
    <row r="985" spans="1:32" x14ac:dyDescent="0.2">
      <c r="A985" t="s">
        <v>1454</v>
      </c>
      <c r="B985" s="107">
        <v>45044</v>
      </c>
      <c r="C985" s="107">
        <v>45044</v>
      </c>
      <c r="D985" s="107">
        <v>45044</v>
      </c>
      <c r="E985">
        <v>-347</v>
      </c>
      <c r="F985">
        <v>-347</v>
      </c>
      <c r="G985" t="s">
        <v>43</v>
      </c>
      <c r="H985">
        <v>1</v>
      </c>
      <c r="I985">
        <v>-347</v>
      </c>
      <c r="J985">
        <v>-347</v>
      </c>
      <c r="K985">
        <v>1</v>
      </c>
      <c r="M985" t="s">
        <v>1058</v>
      </c>
      <c r="N985" t="s">
        <v>1455</v>
      </c>
      <c r="O985">
        <v>100</v>
      </c>
      <c r="P985" t="s">
        <v>160</v>
      </c>
      <c r="Q985" t="s">
        <v>1455</v>
      </c>
      <c r="S985" t="s">
        <v>1456</v>
      </c>
      <c r="U985" t="s">
        <v>1058</v>
      </c>
      <c r="W985" t="s">
        <v>1452</v>
      </c>
      <c r="X985" t="s">
        <v>1452</v>
      </c>
      <c r="Y985" t="s">
        <v>192</v>
      </c>
      <c r="Z985" t="s">
        <v>193</v>
      </c>
      <c r="AA985" t="s">
        <v>193</v>
      </c>
      <c r="AB985" t="s">
        <v>24</v>
      </c>
      <c r="AE985">
        <v>0</v>
      </c>
      <c r="AF985">
        <v>0</v>
      </c>
    </row>
    <row r="986" spans="1:32" x14ac:dyDescent="0.2">
      <c r="A986" t="s">
        <v>1457</v>
      </c>
      <c r="B986" s="107">
        <v>45044</v>
      </c>
      <c r="C986" s="107">
        <v>45044</v>
      </c>
      <c r="D986" s="107">
        <v>45044</v>
      </c>
      <c r="E986">
        <v>-3000</v>
      </c>
      <c r="F986">
        <v>-3000</v>
      </c>
      <c r="G986" t="s">
        <v>43</v>
      </c>
      <c r="H986">
        <v>1</v>
      </c>
      <c r="I986">
        <v>-3000</v>
      </c>
      <c r="J986">
        <v>-3000</v>
      </c>
      <c r="K986">
        <v>1</v>
      </c>
      <c r="M986" t="s">
        <v>49</v>
      </c>
      <c r="N986" t="s">
        <v>199</v>
      </c>
      <c r="O986">
        <v>100</v>
      </c>
      <c r="P986" t="s">
        <v>160</v>
      </c>
      <c r="Q986" t="s">
        <v>199</v>
      </c>
      <c r="S986" t="s">
        <v>1378</v>
      </c>
      <c r="U986" t="s">
        <v>49</v>
      </c>
      <c r="W986" t="s">
        <v>1379</v>
      </c>
      <c r="X986" t="s">
        <v>1379</v>
      </c>
      <c r="Y986" t="s">
        <v>163</v>
      </c>
      <c r="Z986" t="s">
        <v>193</v>
      </c>
      <c r="AA986" t="s">
        <v>193</v>
      </c>
      <c r="AB986" t="s">
        <v>24</v>
      </c>
      <c r="AE986">
        <v>0</v>
      </c>
      <c r="AF986">
        <v>0</v>
      </c>
    </row>
    <row r="987" spans="1:32" x14ac:dyDescent="0.2">
      <c r="A987" t="s">
        <v>1458</v>
      </c>
      <c r="B987" s="107">
        <v>45044</v>
      </c>
      <c r="C987" s="107">
        <v>45044</v>
      </c>
      <c r="D987" s="107">
        <v>45044</v>
      </c>
      <c r="E987">
        <v>137.01112588912949</v>
      </c>
      <c r="F987">
        <v>137.01112588912949</v>
      </c>
      <c r="G987" t="s">
        <v>72</v>
      </c>
      <c r="H987">
        <v>5.0271629778672029</v>
      </c>
      <c r="I987">
        <v>688.77725962573459</v>
      </c>
      <c r="J987">
        <v>688.77725962573459</v>
      </c>
      <c r="K987">
        <v>1</v>
      </c>
      <c r="N987" t="s">
        <v>67</v>
      </c>
      <c r="U987" t="s">
        <v>67</v>
      </c>
      <c r="W987" t="s">
        <v>1264</v>
      </c>
      <c r="X987" t="s">
        <v>1265</v>
      </c>
      <c r="Y987" t="s">
        <v>182</v>
      </c>
      <c r="Z987" t="s">
        <v>164</v>
      </c>
      <c r="AA987" t="s">
        <v>164</v>
      </c>
      <c r="AB987" t="s">
        <v>18</v>
      </c>
      <c r="AD987" t="s">
        <v>1459</v>
      </c>
      <c r="AE987">
        <v>1</v>
      </c>
      <c r="AF987">
        <v>1</v>
      </c>
    </row>
    <row r="988" spans="1:32" x14ac:dyDescent="0.2">
      <c r="A988" t="s">
        <v>1460</v>
      </c>
      <c r="B988" s="107">
        <v>45044</v>
      </c>
      <c r="C988" s="107">
        <v>45044</v>
      </c>
      <c r="D988" s="107">
        <v>45044</v>
      </c>
      <c r="E988">
        <v>0.1285</v>
      </c>
      <c r="F988">
        <v>0.1285</v>
      </c>
      <c r="G988" t="s">
        <v>72</v>
      </c>
      <c r="H988">
        <v>5.0271629778672029</v>
      </c>
      <c r="I988">
        <v>0.64599044265593564</v>
      </c>
      <c r="J988">
        <v>0.64599044265593564</v>
      </c>
      <c r="K988">
        <v>1</v>
      </c>
      <c r="N988" t="s">
        <v>56</v>
      </c>
      <c r="U988" t="s">
        <v>56</v>
      </c>
      <c r="W988" t="s">
        <v>1264</v>
      </c>
      <c r="X988" t="s">
        <v>1265</v>
      </c>
      <c r="Y988" t="s">
        <v>182</v>
      </c>
      <c r="Z988" t="s">
        <v>164</v>
      </c>
      <c r="AA988" t="s">
        <v>164</v>
      </c>
      <c r="AB988" t="s">
        <v>18</v>
      </c>
      <c r="AD988" t="s">
        <v>1461</v>
      </c>
      <c r="AE988">
        <v>1</v>
      </c>
      <c r="AF988">
        <v>1</v>
      </c>
    </row>
    <row r="989" spans="1:32" x14ac:dyDescent="0.2">
      <c r="A989" t="s">
        <v>1462</v>
      </c>
      <c r="B989" s="107">
        <v>45044</v>
      </c>
      <c r="C989" s="107">
        <v>45044</v>
      </c>
      <c r="D989" s="107">
        <v>45044</v>
      </c>
      <c r="E989">
        <v>-5.0206610753200511</v>
      </c>
      <c r="F989">
        <v>-5.0206610753200511</v>
      </c>
      <c r="G989" t="s">
        <v>72</v>
      </c>
      <c r="H989">
        <v>5.0271629778672029</v>
      </c>
      <c r="I989">
        <v>-25.239681482267901</v>
      </c>
      <c r="J989">
        <v>-25.239681482267901</v>
      </c>
      <c r="K989">
        <v>1</v>
      </c>
      <c r="M989" t="s">
        <v>67</v>
      </c>
      <c r="U989" t="s">
        <v>67</v>
      </c>
      <c r="AD989" t="s">
        <v>1463</v>
      </c>
      <c r="AE989">
        <v>1</v>
      </c>
      <c r="AF989">
        <v>1</v>
      </c>
    </row>
    <row r="990" spans="1:32" x14ac:dyDescent="0.2">
      <c r="A990" t="s">
        <v>1464</v>
      </c>
      <c r="B990" s="107">
        <v>45044</v>
      </c>
      <c r="C990" s="107">
        <v>45044</v>
      </c>
      <c r="D990" s="107">
        <v>45044</v>
      </c>
      <c r="E990">
        <v>2.1250000000000002E-2</v>
      </c>
      <c r="F990">
        <v>2.1250000000000002E-2</v>
      </c>
      <c r="G990" t="s">
        <v>72</v>
      </c>
      <c r="H990">
        <v>5.0271629778672029</v>
      </c>
      <c r="I990">
        <v>0.1068272132796781</v>
      </c>
      <c r="J990">
        <v>0.1068272132796781</v>
      </c>
      <c r="K990">
        <v>1</v>
      </c>
      <c r="N990" t="s">
        <v>56</v>
      </c>
      <c r="U990" t="s">
        <v>56</v>
      </c>
      <c r="W990" t="s">
        <v>1264</v>
      </c>
      <c r="X990" t="s">
        <v>1265</v>
      </c>
      <c r="Y990" t="s">
        <v>182</v>
      </c>
      <c r="Z990" t="s">
        <v>164</v>
      </c>
      <c r="AA990" t="s">
        <v>164</v>
      </c>
      <c r="AB990" t="s">
        <v>18</v>
      </c>
      <c r="AD990" t="s">
        <v>1465</v>
      </c>
      <c r="AE990">
        <v>1</v>
      </c>
      <c r="AF990">
        <v>1</v>
      </c>
    </row>
    <row r="991" spans="1:32" x14ac:dyDescent="0.2">
      <c r="A991" t="s">
        <v>1466</v>
      </c>
      <c r="B991" s="107">
        <v>45044</v>
      </c>
      <c r="C991" s="107">
        <v>45044</v>
      </c>
      <c r="D991" s="107">
        <v>45044</v>
      </c>
      <c r="E991">
        <v>0.71532499999999999</v>
      </c>
      <c r="F991">
        <v>0.71532499999999999</v>
      </c>
      <c r="G991" t="s">
        <v>72</v>
      </c>
      <c r="H991">
        <v>5.0271629778672029</v>
      </c>
      <c r="I991">
        <v>3.5960553571428568</v>
      </c>
      <c r="J991">
        <v>3.5960553571428568</v>
      </c>
      <c r="K991">
        <v>1</v>
      </c>
      <c r="N991" t="s">
        <v>56</v>
      </c>
      <c r="U991" t="s">
        <v>56</v>
      </c>
      <c r="W991" t="s">
        <v>1264</v>
      </c>
      <c r="X991" t="s">
        <v>1265</v>
      </c>
      <c r="Y991" t="s">
        <v>182</v>
      </c>
      <c r="Z991" t="s">
        <v>164</v>
      </c>
      <c r="AA991" t="s">
        <v>164</v>
      </c>
      <c r="AB991" t="s">
        <v>18</v>
      </c>
      <c r="AD991" t="s">
        <v>1467</v>
      </c>
      <c r="AE991">
        <v>1</v>
      </c>
      <c r="AF991">
        <v>1</v>
      </c>
    </row>
    <row r="992" spans="1:32" x14ac:dyDescent="0.2">
      <c r="A992" t="s">
        <v>1468</v>
      </c>
      <c r="B992" s="107">
        <v>45044</v>
      </c>
      <c r="C992" s="107">
        <v>45044</v>
      </c>
      <c r="D992" s="107">
        <v>45044</v>
      </c>
      <c r="E992">
        <v>2.4500000000000001E-2</v>
      </c>
      <c r="F992">
        <v>2.4500000000000001E-2</v>
      </c>
      <c r="G992" t="s">
        <v>72</v>
      </c>
      <c r="H992">
        <v>5.0271629778672029</v>
      </c>
      <c r="I992">
        <v>0.12316549295774649</v>
      </c>
      <c r="J992">
        <v>0.12316549295774649</v>
      </c>
      <c r="K992">
        <v>1</v>
      </c>
      <c r="N992" t="s">
        <v>56</v>
      </c>
      <c r="U992" t="s">
        <v>56</v>
      </c>
      <c r="W992" t="s">
        <v>1264</v>
      </c>
      <c r="X992" t="s">
        <v>1265</v>
      </c>
      <c r="Y992" t="s">
        <v>182</v>
      </c>
      <c r="Z992" t="s">
        <v>164</v>
      </c>
      <c r="AA992" t="s">
        <v>164</v>
      </c>
      <c r="AB992" t="s">
        <v>18</v>
      </c>
      <c r="AD992" t="s">
        <v>1469</v>
      </c>
      <c r="AE992">
        <v>1</v>
      </c>
      <c r="AF992">
        <v>1</v>
      </c>
    </row>
    <row r="993" spans="1:32" x14ac:dyDescent="0.2">
      <c r="A993" t="s">
        <v>1470</v>
      </c>
      <c r="B993" s="107">
        <v>45044</v>
      </c>
      <c r="C993" s="107">
        <v>45044</v>
      </c>
      <c r="D993" s="107">
        <v>45044</v>
      </c>
      <c r="E993">
        <v>-15.024982961426179</v>
      </c>
      <c r="F993">
        <v>-15.024982961426179</v>
      </c>
      <c r="G993" t="s">
        <v>72</v>
      </c>
      <c r="H993">
        <v>5.0271629778672029</v>
      </c>
      <c r="I993">
        <v>-75.533038086767235</v>
      </c>
      <c r="J993">
        <v>-75.533038086767235</v>
      </c>
      <c r="K993">
        <v>1</v>
      </c>
      <c r="M993" t="s">
        <v>67</v>
      </c>
      <c r="U993" t="s">
        <v>67</v>
      </c>
      <c r="AD993" t="s">
        <v>1471</v>
      </c>
      <c r="AE993">
        <v>1</v>
      </c>
      <c r="AF993">
        <v>1</v>
      </c>
    </row>
    <row r="994" spans="1:32" x14ac:dyDescent="0.2">
      <c r="A994" t="s">
        <v>1472</v>
      </c>
      <c r="B994" s="107">
        <v>45044</v>
      </c>
      <c r="C994" s="107">
        <v>45044</v>
      </c>
      <c r="D994" s="107">
        <v>45044</v>
      </c>
      <c r="E994">
        <v>0.67677500000000002</v>
      </c>
      <c r="F994">
        <v>0.67677500000000002</v>
      </c>
      <c r="G994" t="s">
        <v>72</v>
      </c>
      <c r="H994">
        <v>5.0271629778672029</v>
      </c>
      <c r="I994">
        <v>3.4022582243460762</v>
      </c>
      <c r="J994">
        <v>3.4022582243460762</v>
      </c>
      <c r="K994">
        <v>1</v>
      </c>
      <c r="N994" t="s">
        <v>56</v>
      </c>
      <c r="U994" t="s">
        <v>56</v>
      </c>
      <c r="W994" t="s">
        <v>1264</v>
      </c>
      <c r="X994" t="s">
        <v>1265</v>
      </c>
      <c r="Y994" t="s">
        <v>182</v>
      </c>
      <c r="Z994" t="s">
        <v>164</v>
      </c>
      <c r="AA994" t="s">
        <v>164</v>
      </c>
      <c r="AB994" t="s">
        <v>18</v>
      </c>
      <c r="AD994" t="s">
        <v>1473</v>
      </c>
      <c r="AE994">
        <v>1</v>
      </c>
      <c r="AF994">
        <v>1</v>
      </c>
    </row>
    <row r="995" spans="1:32" x14ac:dyDescent="0.2">
      <c r="A995" t="s">
        <v>1474</v>
      </c>
      <c r="B995" s="107">
        <v>45044</v>
      </c>
      <c r="C995" s="107">
        <v>45044</v>
      </c>
      <c r="D995" s="107">
        <v>45044</v>
      </c>
      <c r="E995">
        <v>-3.4355591099999999E-2</v>
      </c>
      <c r="F995">
        <v>-3.4355591099999999E-2</v>
      </c>
      <c r="G995" t="s">
        <v>72</v>
      </c>
      <c r="H995">
        <v>5.0271629778672029</v>
      </c>
      <c r="I995">
        <v>-0.172711155660664</v>
      </c>
      <c r="J995">
        <v>-0.172711155660664</v>
      </c>
      <c r="K995">
        <v>1</v>
      </c>
      <c r="M995" t="s">
        <v>67</v>
      </c>
      <c r="U995" t="s">
        <v>67</v>
      </c>
      <c r="W995" t="s">
        <v>1270</v>
      </c>
      <c r="X995" t="s">
        <v>1271</v>
      </c>
      <c r="Y995" t="s">
        <v>182</v>
      </c>
      <c r="Z995" t="s">
        <v>164</v>
      </c>
      <c r="AA995" t="s">
        <v>164</v>
      </c>
      <c r="AB995" t="s">
        <v>18</v>
      </c>
      <c r="AD995" t="s">
        <v>1475</v>
      </c>
      <c r="AE995">
        <v>1</v>
      </c>
      <c r="AF995">
        <v>1</v>
      </c>
    </row>
    <row r="996" spans="1:32" x14ac:dyDescent="0.2">
      <c r="A996" t="s">
        <v>1476</v>
      </c>
      <c r="B996" s="107">
        <v>45044</v>
      </c>
      <c r="C996" s="107">
        <v>45044</v>
      </c>
      <c r="D996" s="107">
        <v>45044</v>
      </c>
      <c r="E996">
        <v>-3.313827253799724E-2</v>
      </c>
      <c r="F996">
        <v>-3.313827253799724E-2</v>
      </c>
      <c r="G996" t="s">
        <v>72</v>
      </c>
      <c r="H996">
        <v>5.0271629778672029</v>
      </c>
      <c r="I996">
        <v>-0.1665914968534932</v>
      </c>
      <c r="J996">
        <v>-0.1665914968534932</v>
      </c>
      <c r="K996">
        <v>1</v>
      </c>
      <c r="M996" t="s">
        <v>67</v>
      </c>
      <c r="N996" t="s">
        <v>1477</v>
      </c>
      <c r="U996" t="s">
        <v>67</v>
      </c>
      <c r="W996" t="s">
        <v>1478</v>
      </c>
      <c r="X996" t="s">
        <v>1271</v>
      </c>
      <c r="Y996" t="s">
        <v>182</v>
      </c>
      <c r="Z996" t="s">
        <v>164</v>
      </c>
      <c r="AA996" t="s">
        <v>164</v>
      </c>
      <c r="AB996" t="s">
        <v>18</v>
      </c>
      <c r="AD996" t="s">
        <v>1479</v>
      </c>
      <c r="AE996">
        <v>1</v>
      </c>
      <c r="AF996">
        <v>1</v>
      </c>
    </row>
    <row r="997" spans="1:32" x14ac:dyDescent="0.2">
      <c r="A997" t="s">
        <v>1480</v>
      </c>
      <c r="B997" s="107">
        <v>45044</v>
      </c>
      <c r="C997" s="107">
        <v>45044</v>
      </c>
      <c r="D997" s="107">
        <v>45044</v>
      </c>
      <c r="E997">
        <v>-3.5612948743051563E-2</v>
      </c>
      <c r="F997">
        <v>-3.5612948743051563E-2</v>
      </c>
      <c r="G997" t="s">
        <v>72</v>
      </c>
      <c r="H997">
        <v>5.0271629778672029</v>
      </c>
      <c r="I997">
        <v>-0.17903209745375109</v>
      </c>
      <c r="J997">
        <v>-0.17903209745375109</v>
      </c>
      <c r="K997">
        <v>1</v>
      </c>
      <c r="M997" t="s">
        <v>67</v>
      </c>
      <c r="N997" t="s">
        <v>1477</v>
      </c>
      <c r="U997" t="s">
        <v>67</v>
      </c>
      <c r="W997" t="s">
        <v>1478</v>
      </c>
      <c r="X997" t="s">
        <v>1271</v>
      </c>
      <c r="Y997" t="s">
        <v>182</v>
      </c>
      <c r="Z997" t="s">
        <v>164</v>
      </c>
      <c r="AA997" t="s">
        <v>164</v>
      </c>
      <c r="AB997" t="s">
        <v>18</v>
      </c>
      <c r="AD997" t="s">
        <v>1481</v>
      </c>
      <c r="AE997">
        <v>1</v>
      </c>
      <c r="AF997">
        <v>1</v>
      </c>
    </row>
    <row r="998" spans="1:32" x14ac:dyDescent="0.2">
      <c r="A998" t="s">
        <v>1482</v>
      </c>
      <c r="B998" s="107">
        <v>45044</v>
      </c>
      <c r="C998" s="107">
        <v>45044</v>
      </c>
      <c r="D998" s="107">
        <v>45044</v>
      </c>
      <c r="E998">
        <v>-0.6644963424</v>
      </c>
      <c r="F998">
        <v>-0.6644963424</v>
      </c>
      <c r="G998" t="s">
        <v>72</v>
      </c>
      <c r="H998">
        <v>5.0271629778672029</v>
      </c>
      <c r="I998">
        <v>-3.3405314114414479</v>
      </c>
      <c r="J998">
        <v>-3.3405314114414479</v>
      </c>
      <c r="K998">
        <v>1</v>
      </c>
      <c r="M998" t="s">
        <v>67</v>
      </c>
      <c r="N998" t="s">
        <v>102</v>
      </c>
      <c r="U998" t="s">
        <v>67</v>
      </c>
      <c r="W998" t="s">
        <v>1270</v>
      </c>
      <c r="X998" t="s">
        <v>1271</v>
      </c>
      <c r="Y998" t="s">
        <v>182</v>
      </c>
      <c r="Z998" t="s">
        <v>164</v>
      </c>
      <c r="AA998" t="s">
        <v>164</v>
      </c>
      <c r="AB998" t="s">
        <v>18</v>
      </c>
      <c r="AD998" t="s">
        <v>1483</v>
      </c>
      <c r="AE998">
        <v>1</v>
      </c>
      <c r="AF998">
        <v>1</v>
      </c>
    </row>
    <row r="999" spans="1:32" x14ac:dyDescent="0.2">
      <c r="A999" t="s">
        <v>1484</v>
      </c>
      <c r="B999" s="107">
        <v>45044</v>
      </c>
      <c r="C999" s="107">
        <v>45044</v>
      </c>
      <c r="D999" s="107">
        <v>45044</v>
      </c>
      <c r="E999">
        <v>-2.7440300000000001E-2</v>
      </c>
      <c r="F999">
        <v>-2.7440300000000001E-2</v>
      </c>
      <c r="G999" t="s">
        <v>72</v>
      </c>
      <c r="H999">
        <v>5.0271629778672029</v>
      </c>
      <c r="I999">
        <v>-0.13794686026156941</v>
      </c>
      <c r="J999">
        <v>-0.13794686026156941</v>
      </c>
      <c r="K999">
        <v>1</v>
      </c>
      <c r="M999" t="s">
        <v>67</v>
      </c>
      <c r="U999" t="s">
        <v>67</v>
      </c>
      <c r="W999" t="s">
        <v>1264</v>
      </c>
      <c r="X999" t="s">
        <v>1265</v>
      </c>
      <c r="Y999" t="s">
        <v>182</v>
      </c>
      <c r="Z999" t="s">
        <v>164</v>
      </c>
      <c r="AA999" t="s">
        <v>164</v>
      </c>
      <c r="AB999" t="s">
        <v>18</v>
      </c>
      <c r="AD999" t="s">
        <v>1485</v>
      </c>
      <c r="AE999">
        <v>1</v>
      </c>
      <c r="AF999">
        <v>1</v>
      </c>
    </row>
    <row r="1000" spans="1:32" x14ac:dyDescent="0.2">
      <c r="A1000" t="s">
        <v>1486</v>
      </c>
      <c r="B1000" s="107">
        <v>45044</v>
      </c>
      <c r="C1000" s="107">
        <v>45044</v>
      </c>
      <c r="D1000" s="107">
        <v>45044</v>
      </c>
      <c r="E1000">
        <v>-80.019946230438975</v>
      </c>
      <c r="F1000">
        <v>-80.019946230438975</v>
      </c>
      <c r="G1000" t="s">
        <v>72</v>
      </c>
      <c r="H1000">
        <v>5.0271629778672029</v>
      </c>
      <c r="I1000">
        <v>-402.27331118058697</v>
      </c>
      <c r="J1000">
        <v>-402.27331118058697</v>
      </c>
      <c r="K1000">
        <v>1</v>
      </c>
      <c r="M1000" t="s">
        <v>67</v>
      </c>
      <c r="U1000" t="s">
        <v>67</v>
      </c>
      <c r="AD1000" t="s">
        <v>1487</v>
      </c>
      <c r="AE1000">
        <v>1</v>
      </c>
      <c r="AF1000">
        <v>1</v>
      </c>
    </row>
    <row r="1001" spans="1:32" x14ac:dyDescent="0.2">
      <c r="A1001" t="s">
        <v>1488</v>
      </c>
      <c r="B1001" s="107">
        <v>45044</v>
      </c>
      <c r="C1001" s="107">
        <v>45044</v>
      </c>
      <c r="D1001" s="107">
        <v>45044</v>
      </c>
      <c r="E1001">
        <v>-5.0179174882939348</v>
      </c>
      <c r="F1001">
        <v>-5.0179174882939348</v>
      </c>
      <c r="G1001" t="s">
        <v>72</v>
      </c>
      <c r="H1001">
        <v>5.0271629778672029</v>
      </c>
      <c r="I1001">
        <v>-25.225889023143651</v>
      </c>
      <c r="J1001">
        <v>-25.225889023143651</v>
      </c>
      <c r="K1001">
        <v>1</v>
      </c>
      <c r="M1001" t="s">
        <v>67</v>
      </c>
      <c r="U1001" t="s">
        <v>67</v>
      </c>
      <c r="AD1001" t="s">
        <v>1489</v>
      </c>
      <c r="AE1001">
        <v>1</v>
      </c>
      <c r="AF1001">
        <v>1</v>
      </c>
    </row>
    <row r="1002" spans="1:32" x14ac:dyDescent="0.2">
      <c r="A1002" t="s">
        <v>1490</v>
      </c>
      <c r="B1002" s="107">
        <v>45044</v>
      </c>
      <c r="C1002" s="107">
        <v>45044</v>
      </c>
      <c r="D1002" s="107">
        <v>45044</v>
      </c>
      <c r="E1002">
        <v>-3.0189175260492132</v>
      </c>
      <c r="F1002">
        <v>-3.0189175260492132</v>
      </c>
      <c r="G1002" t="s">
        <v>72</v>
      </c>
      <c r="H1002">
        <v>5.0271629778672029</v>
      </c>
      <c r="I1002">
        <v>-15.176590420189051</v>
      </c>
      <c r="J1002">
        <v>-15.176590420189051</v>
      </c>
      <c r="K1002">
        <v>1</v>
      </c>
      <c r="M1002" t="s">
        <v>67</v>
      </c>
      <c r="U1002" t="s">
        <v>67</v>
      </c>
      <c r="AD1002" t="s">
        <v>1491</v>
      </c>
      <c r="AE1002">
        <v>1</v>
      </c>
      <c r="AF1002">
        <v>1</v>
      </c>
    </row>
    <row r="1003" spans="1:32" x14ac:dyDescent="0.2">
      <c r="A1003" t="s">
        <v>1492</v>
      </c>
      <c r="B1003" s="107">
        <v>45044</v>
      </c>
      <c r="C1003" s="107">
        <v>45044</v>
      </c>
      <c r="D1003" s="107">
        <v>45044</v>
      </c>
      <c r="E1003">
        <v>-3.128274706649764E-2</v>
      </c>
      <c r="F1003">
        <v>-3.128274706649764E-2</v>
      </c>
      <c r="G1003" t="s">
        <v>72</v>
      </c>
      <c r="H1003">
        <v>5.0271629778672029</v>
      </c>
      <c r="I1003">
        <v>-0.15726346789868079</v>
      </c>
      <c r="J1003">
        <v>-0.15726346789868079</v>
      </c>
      <c r="K1003">
        <v>1</v>
      </c>
      <c r="M1003" t="s">
        <v>67</v>
      </c>
      <c r="N1003" t="s">
        <v>1477</v>
      </c>
      <c r="U1003" t="s">
        <v>67</v>
      </c>
      <c r="W1003" t="s">
        <v>1270</v>
      </c>
      <c r="X1003" t="s">
        <v>1271</v>
      </c>
      <c r="Y1003" t="s">
        <v>182</v>
      </c>
      <c r="Z1003" t="s">
        <v>164</v>
      </c>
      <c r="AA1003" t="s">
        <v>164</v>
      </c>
      <c r="AB1003" t="s">
        <v>18</v>
      </c>
      <c r="AD1003" t="s">
        <v>1493</v>
      </c>
      <c r="AE1003">
        <v>1</v>
      </c>
      <c r="AF1003">
        <v>1</v>
      </c>
    </row>
    <row r="1004" spans="1:32" x14ac:dyDescent="0.2">
      <c r="A1004" t="s">
        <v>1494</v>
      </c>
      <c r="B1004" s="107">
        <v>45044</v>
      </c>
      <c r="C1004" s="107">
        <v>45044</v>
      </c>
      <c r="D1004" s="107">
        <v>45044</v>
      </c>
      <c r="E1004">
        <v>0.122772526617775</v>
      </c>
      <c r="F1004">
        <v>0.122772526617775</v>
      </c>
      <c r="G1004" t="s">
        <v>72</v>
      </c>
      <c r="H1004">
        <v>5.0271629778672029</v>
      </c>
      <c r="I1004">
        <v>0.61719750051209421</v>
      </c>
      <c r="J1004">
        <v>0.61719750051209421</v>
      </c>
      <c r="K1004">
        <v>1</v>
      </c>
      <c r="N1004" t="s">
        <v>56</v>
      </c>
      <c r="U1004" t="s">
        <v>56</v>
      </c>
      <c r="W1004" t="s">
        <v>1264</v>
      </c>
      <c r="X1004" t="s">
        <v>1265</v>
      </c>
      <c r="Y1004" t="s">
        <v>182</v>
      </c>
      <c r="Z1004" t="s">
        <v>164</v>
      </c>
      <c r="AA1004" t="s">
        <v>164</v>
      </c>
      <c r="AB1004" t="s">
        <v>18</v>
      </c>
      <c r="AD1004" t="s">
        <v>1495</v>
      </c>
      <c r="AE1004">
        <v>1</v>
      </c>
      <c r="AF1004">
        <v>1</v>
      </c>
    </row>
    <row r="1005" spans="1:32" x14ac:dyDescent="0.2">
      <c r="A1005" t="s">
        <v>1496</v>
      </c>
      <c r="B1005" s="107">
        <v>45044</v>
      </c>
      <c r="C1005" s="107">
        <v>45044</v>
      </c>
      <c r="D1005" s="107">
        <v>45044</v>
      </c>
      <c r="E1005">
        <v>-2.9961775185424672E-2</v>
      </c>
      <c r="F1005">
        <v>-2.9961775185424672E-2</v>
      </c>
      <c r="G1005" t="s">
        <v>72</v>
      </c>
      <c r="H1005">
        <v>5.0271629778672029</v>
      </c>
      <c r="I1005">
        <v>-0.15062272696334719</v>
      </c>
      <c r="J1005">
        <v>-0.15062272696334719</v>
      </c>
      <c r="K1005">
        <v>1</v>
      </c>
      <c r="M1005" t="s">
        <v>67</v>
      </c>
      <c r="N1005" t="s">
        <v>1477</v>
      </c>
      <c r="U1005" t="s">
        <v>67</v>
      </c>
      <c r="W1005" t="s">
        <v>1270</v>
      </c>
      <c r="X1005" t="s">
        <v>1271</v>
      </c>
      <c r="Y1005" t="s">
        <v>182</v>
      </c>
      <c r="Z1005" t="s">
        <v>164</v>
      </c>
      <c r="AA1005" t="s">
        <v>164</v>
      </c>
      <c r="AB1005" t="s">
        <v>18</v>
      </c>
      <c r="AD1005" t="s">
        <v>1497</v>
      </c>
      <c r="AE1005">
        <v>1</v>
      </c>
      <c r="AF1005">
        <v>1</v>
      </c>
    </row>
    <row r="1006" spans="1:32" x14ac:dyDescent="0.2">
      <c r="A1006" t="s">
        <v>1498</v>
      </c>
      <c r="B1006" s="107">
        <v>45044</v>
      </c>
      <c r="C1006" s="107">
        <v>45044</v>
      </c>
      <c r="D1006" s="107">
        <v>45044</v>
      </c>
      <c r="E1006">
        <v>1.18168082E-5</v>
      </c>
      <c r="F1006">
        <v>1.18168082E-5</v>
      </c>
      <c r="G1006" t="s">
        <v>71</v>
      </c>
      <c r="H1006">
        <v>9565.2917505030164</v>
      </c>
      <c r="I1006">
        <v>0.1130312179927364</v>
      </c>
      <c r="J1006">
        <v>0.1130312179927364</v>
      </c>
      <c r="K1006">
        <v>1</v>
      </c>
      <c r="N1006" t="s">
        <v>56</v>
      </c>
      <c r="U1006" t="s">
        <v>56</v>
      </c>
      <c r="W1006" t="s">
        <v>1264</v>
      </c>
      <c r="X1006" t="s">
        <v>1265</v>
      </c>
      <c r="Y1006" t="s">
        <v>182</v>
      </c>
      <c r="Z1006" t="s">
        <v>164</v>
      </c>
      <c r="AA1006" t="s">
        <v>164</v>
      </c>
      <c r="AB1006" t="s">
        <v>18</v>
      </c>
      <c r="AD1006" t="s">
        <v>1499</v>
      </c>
      <c r="AE1006">
        <v>1</v>
      </c>
      <c r="AF1006">
        <v>1</v>
      </c>
    </row>
    <row r="1007" spans="1:32" x14ac:dyDescent="0.2">
      <c r="A1007" t="s">
        <v>1500</v>
      </c>
      <c r="B1007" s="107">
        <v>45044</v>
      </c>
      <c r="C1007" s="107">
        <v>45044</v>
      </c>
      <c r="D1007" s="107">
        <v>45044</v>
      </c>
      <c r="E1007">
        <v>1.2500000000000001E-5</v>
      </c>
      <c r="F1007">
        <v>1.2500000000000001E-5</v>
      </c>
      <c r="G1007" t="s">
        <v>71</v>
      </c>
      <c r="H1007">
        <v>9565.2917505030164</v>
      </c>
      <c r="I1007">
        <v>0.11956614688128769</v>
      </c>
      <c r="J1007">
        <v>0.11956614688128769</v>
      </c>
      <c r="K1007">
        <v>1</v>
      </c>
      <c r="N1007" t="s">
        <v>56</v>
      </c>
      <c r="U1007" t="s">
        <v>56</v>
      </c>
      <c r="W1007" t="s">
        <v>1264</v>
      </c>
      <c r="X1007" t="s">
        <v>1265</v>
      </c>
      <c r="Y1007" t="s">
        <v>182</v>
      </c>
      <c r="Z1007" t="s">
        <v>164</v>
      </c>
      <c r="AA1007" t="s">
        <v>164</v>
      </c>
      <c r="AB1007" t="s">
        <v>18</v>
      </c>
      <c r="AD1007" t="s">
        <v>1501</v>
      </c>
      <c r="AE1007">
        <v>1</v>
      </c>
      <c r="AF1007">
        <v>1</v>
      </c>
    </row>
    <row r="1008" spans="1:32" x14ac:dyDescent="0.2">
      <c r="A1008" t="s">
        <v>1502</v>
      </c>
      <c r="B1008" s="107">
        <v>45044</v>
      </c>
      <c r="C1008" s="107">
        <v>45044</v>
      </c>
      <c r="D1008" s="107">
        <v>45044</v>
      </c>
      <c r="E1008">
        <v>9.3374198250000008E-6</v>
      </c>
      <c r="F1008">
        <v>9.3374198250000008E-6</v>
      </c>
      <c r="G1008" t="s">
        <v>71</v>
      </c>
      <c r="H1008">
        <v>9565.2917505030164</v>
      </c>
      <c r="I1008">
        <v>8.9315144823055831E-2</v>
      </c>
      <c r="J1008">
        <v>8.9315144823055831E-2</v>
      </c>
      <c r="K1008">
        <v>1</v>
      </c>
      <c r="N1008" t="s">
        <v>56</v>
      </c>
      <c r="U1008" t="s">
        <v>56</v>
      </c>
      <c r="W1008" t="s">
        <v>1264</v>
      </c>
      <c r="X1008" t="s">
        <v>1265</v>
      </c>
      <c r="Y1008" t="s">
        <v>182</v>
      </c>
      <c r="Z1008" t="s">
        <v>164</v>
      </c>
      <c r="AA1008" t="s">
        <v>164</v>
      </c>
      <c r="AB1008" t="s">
        <v>18</v>
      </c>
      <c r="AD1008" t="s">
        <v>1503</v>
      </c>
      <c r="AE1008">
        <v>1</v>
      </c>
      <c r="AF1008">
        <v>1</v>
      </c>
    </row>
    <row r="1009" spans="1:32" x14ac:dyDescent="0.2">
      <c r="A1009" t="s">
        <v>1504</v>
      </c>
      <c r="B1009" s="107">
        <v>45043</v>
      </c>
      <c r="C1009" s="107">
        <v>45043</v>
      </c>
      <c r="D1009" s="107">
        <v>45043</v>
      </c>
      <c r="E1009">
        <v>4550.17</v>
      </c>
      <c r="F1009">
        <v>4550.17</v>
      </c>
      <c r="G1009" t="s">
        <v>43</v>
      </c>
      <c r="H1009">
        <v>1</v>
      </c>
      <c r="I1009">
        <v>4550.17</v>
      </c>
      <c r="J1009">
        <v>4550.17</v>
      </c>
      <c r="K1009">
        <v>1</v>
      </c>
      <c r="M1009" t="s">
        <v>337</v>
      </c>
      <c r="N1009" t="s">
        <v>1058</v>
      </c>
      <c r="O1009">
        <v>100</v>
      </c>
      <c r="P1009" t="s">
        <v>160</v>
      </c>
      <c r="Q1009" t="s">
        <v>337</v>
      </c>
      <c r="S1009" t="s">
        <v>1505</v>
      </c>
      <c r="U1009" t="s">
        <v>1058</v>
      </c>
      <c r="W1009" t="s">
        <v>291</v>
      </c>
      <c r="X1009" t="s">
        <v>245</v>
      </c>
      <c r="Y1009" t="s">
        <v>246</v>
      </c>
      <c r="Z1009" t="s">
        <v>246</v>
      </c>
      <c r="AA1009" t="s">
        <v>246</v>
      </c>
      <c r="AB1009" t="s">
        <v>26</v>
      </c>
      <c r="AE1009">
        <v>0</v>
      </c>
      <c r="AF1009">
        <v>0</v>
      </c>
    </row>
    <row r="1010" spans="1:32" x14ac:dyDescent="0.2">
      <c r="A1010" t="s">
        <v>1506</v>
      </c>
      <c r="B1010" s="107">
        <v>45043</v>
      </c>
      <c r="C1010" s="107">
        <v>45043</v>
      </c>
      <c r="D1010" s="107">
        <v>45042</v>
      </c>
      <c r="E1010">
        <v>1</v>
      </c>
      <c r="F1010">
        <v>1</v>
      </c>
      <c r="G1010" t="s">
        <v>43</v>
      </c>
      <c r="H1010">
        <v>1</v>
      </c>
      <c r="I1010">
        <v>1</v>
      </c>
      <c r="J1010">
        <v>1</v>
      </c>
      <c r="K1010">
        <v>1</v>
      </c>
      <c r="M1010" t="s">
        <v>199</v>
      </c>
      <c r="N1010" t="s">
        <v>1058</v>
      </c>
      <c r="O1010">
        <v>100</v>
      </c>
      <c r="P1010" t="s">
        <v>15</v>
      </c>
      <c r="Q1010" t="s">
        <v>199</v>
      </c>
      <c r="S1010" t="s">
        <v>1378</v>
      </c>
      <c r="U1010" t="s">
        <v>1058</v>
      </c>
      <c r="W1010" t="s">
        <v>1379</v>
      </c>
      <c r="X1010" t="s">
        <v>1379</v>
      </c>
      <c r="Y1010" t="s">
        <v>163</v>
      </c>
      <c r="Z1010" t="s">
        <v>193</v>
      </c>
      <c r="AA1010" t="s">
        <v>193</v>
      </c>
      <c r="AB1010" t="s">
        <v>24</v>
      </c>
      <c r="AE1010">
        <v>0</v>
      </c>
      <c r="AF1010">
        <v>0</v>
      </c>
    </row>
    <row r="1011" spans="1:32" x14ac:dyDescent="0.2">
      <c r="A1011" t="s">
        <v>1507</v>
      </c>
      <c r="B1011" s="107">
        <v>45043</v>
      </c>
      <c r="C1011" s="107">
        <v>45043</v>
      </c>
      <c r="D1011" s="107">
        <v>45043</v>
      </c>
      <c r="E1011">
        <v>7000</v>
      </c>
      <c r="F1011">
        <v>7000</v>
      </c>
      <c r="G1011" t="s">
        <v>43</v>
      </c>
      <c r="H1011">
        <v>1</v>
      </c>
      <c r="I1011">
        <v>7000</v>
      </c>
      <c r="J1011">
        <v>7000</v>
      </c>
      <c r="K1011">
        <v>1</v>
      </c>
      <c r="M1011" t="s">
        <v>199</v>
      </c>
      <c r="N1011" t="s">
        <v>49</v>
      </c>
      <c r="O1011">
        <v>100</v>
      </c>
      <c r="P1011" t="s">
        <v>160</v>
      </c>
      <c r="Q1011" t="s">
        <v>199</v>
      </c>
      <c r="S1011" t="s">
        <v>1378</v>
      </c>
      <c r="U1011" t="s">
        <v>49</v>
      </c>
      <c r="W1011" t="s">
        <v>1379</v>
      </c>
      <c r="X1011" t="s">
        <v>1379</v>
      </c>
      <c r="Y1011" t="s">
        <v>163</v>
      </c>
      <c r="Z1011" t="s">
        <v>193</v>
      </c>
      <c r="AA1011" t="s">
        <v>193</v>
      </c>
      <c r="AB1011" t="s">
        <v>24</v>
      </c>
      <c r="AE1011">
        <v>0</v>
      </c>
      <c r="AF1011">
        <v>0</v>
      </c>
    </row>
    <row r="1012" spans="1:32" x14ac:dyDescent="0.2">
      <c r="A1012" t="s">
        <v>1508</v>
      </c>
      <c r="B1012" s="107">
        <v>45043</v>
      </c>
      <c r="C1012" s="107">
        <v>45043</v>
      </c>
      <c r="D1012" s="107">
        <v>45043</v>
      </c>
      <c r="E1012">
        <v>0.32</v>
      </c>
      <c r="F1012">
        <v>0.32</v>
      </c>
      <c r="G1012" t="s">
        <v>43</v>
      </c>
      <c r="H1012">
        <v>1</v>
      </c>
      <c r="I1012">
        <v>0.32</v>
      </c>
      <c r="J1012">
        <v>0.32</v>
      </c>
      <c r="K1012">
        <v>1</v>
      </c>
      <c r="N1012" t="s">
        <v>1058</v>
      </c>
      <c r="O1012">
        <v>100</v>
      </c>
      <c r="P1012" t="s">
        <v>219</v>
      </c>
      <c r="S1012" t="s">
        <v>1354</v>
      </c>
      <c r="U1012" t="s">
        <v>1058</v>
      </c>
      <c r="W1012" t="s">
        <v>1355</v>
      </c>
      <c r="X1012" t="s">
        <v>1355</v>
      </c>
      <c r="Y1012" t="s">
        <v>1356</v>
      </c>
      <c r="Z1012" t="s">
        <v>1356</v>
      </c>
      <c r="AA1012" t="s">
        <v>1356</v>
      </c>
      <c r="AB1012" t="s">
        <v>28</v>
      </c>
      <c r="AE1012">
        <v>0</v>
      </c>
      <c r="AF1012">
        <v>0</v>
      </c>
    </row>
    <row r="1013" spans="1:32" x14ac:dyDescent="0.2">
      <c r="A1013" t="s">
        <v>1509</v>
      </c>
      <c r="B1013" s="107">
        <v>45043</v>
      </c>
      <c r="C1013" s="107">
        <v>45043</v>
      </c>
      <c r="D1013" s="107">
        <v>45042</v>
      </c>
      <c r="E1013">
        <v>-7000</v>
      </c>
      <c r="F1013">
        <v>-7000</v>
      </c>
      <c r="G1013" t="s">
        <v>43</v>
      </c>
      <c r="H1013">
        <v>1</v>
      </c>
      <c r="I1013">
        <v>-7000</v>
      </c>
      <c r="J1013">
        <v>-7000</v>
      </c>
      <c r="K1013">
        <v>1</v>
      </c>
      <c r="M1013" t="s">
        <v>1058</v>
      </c>
      <c r="N1013" t="s">
        <v>199</v>
      </c>
      <c r="O1013">
        <v>100</v>
      </c>
      <c r="P1013" t="s">
        <v>160</v>
      </c>
      <c r="Q1013" t="s">
        <v>199</v>
      </c>
      <c r="S1013" t="s">
        <v>1378</v>
      </c>
      <c r="U1013" t="s">
        <v>1058</v>
      </c>
      <c r="W1013" t="s">
        <v>1379</v>
      </c>
      <c r="X1013" t="s">
        <v>1379</v>
      </c>
      <c r="Y1013" t="s">
        <v>163</v>
      </c>
      <c r="Z1013" t="s">
        <v>193</v>
      </c>
      <c r="AA1013" t="s">
        <v>193</v>
      </c>
      <c r="AB1013" t="s">
        <v>24</v>
      </c>
      <c r="AE1013">
        <v>0</v>
      </c>
      <c r="AF1013">
        <v>0</v>
      </c>
    </row>
    <row r="1014" spans="1:32" x14ac:dyDescent="0.2">
      <c r="A1014" t="s">
        <v>1510</v>
      </c>
      <c r="B1014" s="107">
        <v>45043</v>
      </c>
      <c r="C1014" s="107">
        <v>45043</v>
      </c>
      <c r="D1014" s="107">
        <v>45043</v>
      </c>
      <c r="E1014">
        <v>-6700</v>
      </c>
      <c r="F1014">
        <v>-6700</v>
      </c>
      <c r="G1014" t="s">
        <v>43</v>
      </c>
      <c r="H1014">
        <v>1</v>
      </c>
      <c r="I1014">
        <v>-6700</v>
      </c>
      <c r="J1014">
        <v>-6700</v>
      </c>
      <c r="K1014">
        <v>1</v>
      </c>
      <c r="M1014" t="s">
        <v>49</v>
      </c>
      <c r="N1014" t="s">
        <v>199</v>
      </c>
      <c r="O1014">
        <v>100</v>
      </c>
      <c r="P1014" t="s">
        <v>160</v>
      </c>
      <c r="Q1014" t="s">
        <v>199</v>
      </c>
      <c r="S1014" t="s">
        <v>1378</v>
      </c>
      <c r="U1014" t="s">
        <v>49</v>
      </c>
      <c r="W1014" t="s">
        <v>1379</v>
      </c>
      <c r="X1014" t="s">
        <v>1379</v>
      </c>
      <c r="Y1014" t="s">
        <v>163</v>
      </c>
      <c r="Z1014" t="s">
        <v>193</v>
      </c>
      <c r="AA1014" t="s">
        <v>193</v>
      </c>
      <c r="AB1014" t="s">
        <v>24</v>
      </c>
      <c r="AE1014">
        <v>0</v>
      </c>
      <c r="AF1014">
        <v>0</v>
      </c>
    </row>
    <row r="1015" spans="1:32" x14ac:dyDescent="0.2">
      <c r="A1015" t="s">
        <v>1511</v>
      </c>
      <c r="B1015" s="107">
        <v>45043</v>
      </c>
      <c r="C1015" s="107">
        <v>45043</v>
      </c>
      <c r="D1015" s="107">
        <v>45043</v>
      </c>
      <c r="E1015">
        <v>-9468.44</v>
      </c>
      <c r="F1015">
        <v>-9468.44</v>
      </c>
      <c r="G1015" t="s">
        <v>43</v>
      </c>
      <c r="H1015">
        <v>1</v>
      </c>
      <c r="I1015">
        <v>-9468.44</v>
      </c>
      <c r="J1015">
        <v>-9468.44</v>
      </c>
      <c r="K1015">
        <v>1</v>
      </c>
      <c r="M1015" t="s">
        <v>1359</v>
      </c>
      <c r="N1015" t="s">
        <v>1394</v>
      </c>
      <c r="O1015">
        <v>100</v>
      </c>
      <c r="P1015" t="s">
        <v>160</v>
      </c>
      <c r="Q1015" t="s">
        <v>1394</v>
      </c>
      <c r="S1015" t="s">
        <v>1512</v>
      </c>
      <c r="U1015" t="s">
        <v>1359</v>
      </c>
      <c r="W1015" t="s">
        <v>1451</v>
      </c>
      <c r="X1015" t="s">
        <v>1452</v>
      </c>
      <c r="Y1015" t="s">
        <v>192</v>
      </c>
      <c r="Z1015" t="s">
        <v>193</v>
      </c>
      <c r="AA1015" t="s">
        <v>193</v>
      </c>
      <c r="AB1015" t="s">
        <v>24</v>
      </c>
      <c r="AE1015">
        <v>0</v>
      </c>
      <c r="AF1015">
        <v>0</v>
      </c>
    </row>
    <row r="1016" spans="1:32" x14ac:dyDescent="0.2">
      <c r="A1016" t="s">
        <v>1513</v>
      </c>
      <c r="B1016" s="107">
        <v>45043</v>
      </c>
      <c r="C1016" s="107">
        <v>45043</v>
      </c>
      <c r="D1016" s="107">
        <v>45043</v>
      </c>
      <c r="E1016">
        <v>-509.4</v>
      </c>
      <c r="F1016">
        <v>-509.4</v>
      </c>
      <c r="G1016" t="s">
        <v>43</v>
      </c>
      <c r="H1016">
        <v>1</v>
      </c>
      <c r="I1016">
        <v>-509.4</v>
      </c>
      <c r="J1016">
        <v>-509.4</v>
      </c>
      <c r="K1016">
        <v>1</v>
      </c>
      <c r="M1016" t="s">
        <v>1359</v>
      </c>
      <c r="N1016" t="s">
        <v>199</v>
      </c>
      <c r="O1016">
        <v>100</v>
      </c>
      <c r="P1016" t="s">
        <v>160</v>
      </c>
      <c r="Q1016" t="s">
        <v>199</v>
      </c>
      <c r="S1016" t="s">
        <v>1514</v>
      </c>
      <c r="U1016" t="s">
        <v>1359</v>
      </c>
      <c r="W1016" t="s">
        <v>1386</v>
      </c>
      <c r="X1016" t="s">
        <v>1387</v>
      </c>
      <c r="Y1016" t="s">
        <v>246</v>
      </c>
      <c r="Z1016" t="s">
        <v>246</v>
      </c>
      <c r="AA1016" t="s">
        <v>246</v>
      </c>
      <c r="AB1016" t="s">
        <v>20</v>
      </c>
      <c r="AE1016">
        <v>0</v>
      </c>
      <c r="AF1016">
        <v>0</v>
      </c>
    </row>
    <row r="1017" spans="1:32" x14ac:dyDescent="0.2">
      <c r="A1017" t="s">
        <v>1515</v>
      </c>
      <c r="B1017" s="107">
        <v>45043</v>
      </c>
      <c r="C1017" s="107">
        <v>45043</v>
      </c>
      <c r="D1017" s="107">
        <v>45043</v>
      </c>
      <c r="E1017">
        <v>0.57499999999999996</v>
      </c>
      <c r="F1017">
        <v>0.57499999999999996</v>
      </c>
      <c r="G1017" t="s">
        <v>72</v>
      </c>
      <c r="H1017">
        <v>5.0700700700700692</v>
      </c>
      <c r="I1017">
        <v>2.9152902902902902</v>
      </c>
      <c r="J1017">
        <v>2.9152902902902902</v>
      </c>
      <c r="K1017">
        <v>1</v>
      </c>
      <c r="N1017" t="s">
        <v>56</v>
      </c>
      <c r="U1017" t="s">
        <v>56</v>
      </c>
      <c r="W1017" t="s">
        <v>1264</v>
      </c>
      <c r="X1017" t="s">
        <v>1265</v>
      </c>
      <c r="Y1017" t="s">
        <v>182</v>
      </c>
      <c r="Z1017" t="s">
        <v>164</v>
      </c>
      <c r="AA1017" t="s">
        <v>164</v>
      </c>
      <c r="AB1017" t="s">
        <v>18</v>
      </c>
      <c r="AD1017" t="s">
        <v>1516</v>
      </c>
      <c r="AE1017">
        <v>1</v>
      </c>
      <c r="AF1017">
        <v>1</v>
      </c>
    </row>
    <row r="1018" spans="1:32" x14ac:dyDescent="0.2">
      <c r="A1018" t="s">
        <v>1517</v>
      </c>
      <c r="B1018" s="107">
        <v>45043</v>
      </c>
      <c r="C1018" s="107">
        <v>45043</v>
      </c>
      <c r="D1018" s="107">
        <v>45043</v>
      </c>
      <c r="E1018">
        <v>0.50849999999999995</v>
      </c>
      <c r="F1018">
        <v>0.50849999999999995</v>
      </c>
      <c r="G1018" t="s">
        <v>72</v>
      </c>
      <c r="H1018">
        <v>5.0700700700700692</v>
      </c>
      <c r="I1018">
        <v>2.5781306306306302</v>
      </c>
      <c r="J1018">
        <v>2.5781306306306302</v>
      </c>
      <c r="K1018">
        <v>1</v>
      </c>
      <c r="N1018" t="s">
        <v>56</v>
      </c>
      <c r="U1018" t="s">
        <v>56</v>
      </c>
      <c r="W1018" t="s">
        <v>1264</v>
      </c>
      <c r="X1018" t="s">
        <v>1265</v>
      </c>
      <c r="Y1018" t="s">
        <v>182</v>
      </c>
      <c r="Z1018" t="s">
        <v>164</v>
      </c>
      <c r="AA1018" t="s">
        <v>164</v>
      </c>
      <c r="AB1018" t="s">
        <v>18</v>
      </c>
      <c r="AD1018" t="s">
        <v>1518</v>
      </c>
      <c r="AE1018">
        <v>1</v>
      </c>
      <c r="AF1018">
        <v>1</v>
      </c>
    </row>
    <row r="1019" spans="1:32" x14ac:dyDescent="0.2">
      <c r="A1019" t="s">
        <v>1519</v>
      </c>
      <c r="B1019" s="107">
        <v>45043</v>
      </c>
      <c r="C1019" s="107">
        <v>45043</v>
      </c>
      <c r="D1019" s="107">
        <v>45043</v>
      </c>
      <c r="E1019">
        <v>-3.842677579178818E-2</v>
      </c>
      <c r="F1019">
        <v>-3.842677579178818E-2</v>
      </c>
      <c r="G1019" t="s">
        <v>72</v>
      </c>
      <c r="H1019">
        <v>5.0700700700700692</v>
      </c>
      <c r="I1019">
        <v>-0.19482644583123829</v>
      </c>
      <c r="J1019">
        <v>-0.19482644583123829</v>
      </c>
      <c r="K1019">
        <v>1</v>
      </c>
      <c r="M1019" t="s">
        <v>67</v>
      </c>
      <c r="N1019" t="s">
        <v>1477</v>
      </c>
      <c r="U1019" t="s">
        <v>67</v>
      </c>
      <c r="W1019" t="s">
        <v>1270</v>
      </c>
      <c r="X1019" t="s">
        <v>1271</v>
      </c>
      <c r="Y1019" t="s">
        <v>182</v>
      </c>
      <c r="Z1019" t="s">
        <v>164</v>
      </c>
      <c r="AA1019" t="s">
        <v>164</v>
      </c>
      <c r="AB1019" t="s">
        <v>18</v>
      </c>
      <c r="AD1019" t="s">
        <v>1520</v>
      </c>
      <c r="AE1019">
        <v>1</v>
      </c>
      <c r="AF1019">
        <v>1</v>
      </c>
    </row>
    <row r="1020" spans="1:32" x14ac:dyDescent="0.2">
      <c r="A1020" t="s">
        <v>1521</v>
      </c>
      <c r="B1020" s="107">
        <v>45043</v>
      </c>
      <c r="C1020" s="107">
        <v>45043</v>
      </c>
      <c r="D1020" s="107">
        <v>45043</v>
      </c>
      <c r="E1020">
        <v>-3.1889399819951481E-2</v>
      </c>
      <c r="F1020">
        <v>-3.1889399819951481E-2</v>
      </c>
      <c r="G1020" t="s">
        <v>72</v>
      </c>
      <c r="H1020">
        <v>5.0700700700700692</v>
      </c>
      <c r="I1020">
        <v>-0.16168149157963391</v>
      </c>
      <c r="J1020">
        <v>-0.16168149157963391</v>
      </c>
      <c r="K1020">
        <v>1</v>
      </c>
      <c r="M1020" t="s">
        <v>67</v>
      </c>
      <c r="N1020" t="s">
        <v>1477</v>
      </c>
      <c r="U1020" t="s">
        <v>67</v>
      </c>
      <c r="W1020" t="s">
        <v>1270</v>
      </c>
      <c r="X1020" t="s">
        <v>1271</v>
      </c>
      <c r="Y1020" t="s">
        <v>182</v>
      </c>
      <c r="Z1020" t="s">
        <v>164</v>
      </c>
      <c r="AA1020" t="s">
        <v>164</v>
      </c>
      <c r="AB1020" t="s">
        <v>18</v>
      </c>
      <c r="AD1020" t="s">
        <v>1522</v>
      </c>
      <c r="AE1020">
        <v>1</v>
      </c>
      <c r="AF1020">
        <v>1</v>
      </c>
    </row>
    <row r="1021" spans="1:32" x14ac:dyDescent="0.2">
      <c r="A1021" t="s">
        <v>1523</v>
      </c>
      <c r="B1021" s="107">
        <v>45043</v>
      </c>
      <c r="C1021" s="107">
        <v>45043</v>
      </c>
      <c r="D1021" s="107">
        <v>45043</v>
      </c>
      <c r="E1021">
        <v>4.8750000000000002E-2</v>
      </c>
      <c r="F1021">
        <v>4.8750000000000002E-2</v>
      </c>
      <c r="G1021" t="s">
        <v>72</v>
      </c>
      <c r="H1021">
        <v>5.0700700700700692</v>
      </c>
      <c r="I1021">
        <v>0.24716591591591591</v>
      </c>
      <c r="J1021">
        <v>0.24716591591591591</v>
      </c>
      <c r="K1021">
        <v>1</v>
      </c>
      <c r="N1021" t="s">
        <v>56</v>
      </c>
      <c r="U1021" t="s">
        <v>56</v>
      </c>
      <c r="W1021" t="s">
        <v>1264</v>
      </c>
      <c r="X1021" t="s">
        <v>1265</v>
      </c>
      <c r="Y1021" t="s">
        <v>182</v>
      </c>
      <c r="Z1021" t="s">
        <v>164</v>
      </c>
      <c r="AA1021" t="s">
        <v>164</v>
      </c>
      <c r="AB1021" t="s">
        <v>18</v>
      </c>
      <c r="AD1021" t="s">
        <v>1524</v>
      </c>
      <c r="AE1021">
        <v>1</v>
      </c>
      <c r="AF1021">
        <v>1</v>
      </c>
    </row>
    <row r="1022" spans="1:32" x14ac:dyDescent="0.2">
      <c r="A1022" t="s">
        <v>1525</v>
      </c>
      <c r="B1022" s="107">
        <v>45043</v>
      </c>
      <c r="C1022" s="107">
        <v>45043</v>
      </c>
      <c r="D1022" s="107">
        <v>45043</v>
      </c>
      <c r="E1022">
        <v>1.4999999999999999E-2</v>
      </c>
      <c r="F1022">
        <v>1.4999999999999999E-2</v>
      </c>
      <c r="G1022" t="s">
        <v>72</v>
      </c>
      <c r="H1022">
        <v>5.0700700700700692</v>
      </c>
      <c r="I1022">
        <v>7.6051051051051033E-2</v>
      </c>
      <c r="J1022">
        <v>7.6051051051051033E-2</v>
      </c>
      <c r="K1022">
        <v>1</v>
      </c>
      <c r="N1022" t="s">
        <v>56</v>
      </c>
      <c r="U1022" t="s">
        <v>56</v>
      </c>
      <c r="W1022" t="s">
        <v>1264</v>
      </c>
      <c r="X1022" t="s">
        <v>1265</v>
      </c>
      <c r="Y1022" t="s">
        <v>182</v>
      </c>
      <c r="Z1022" t="s">
        <v>164</v>
      </c>
      <c r="AA1022" t="s">
        <v>164</v>
      </c>
      <c r="AB1022" t="s">
        <v>18</v>
      </c>
      <c r="AD1022" t="s">
        <v>1526</v>
      </c>
      <c r="AE1022">
        <v>1</v>
      </c>
      <c r="AF1022">
        <v>1</v>
      </c>
    </row>
    <row r="1023" spans="1:32" x14ac:dyDescent="0.2">
      <c r="A1023" t="s">
        <v>1527</v>
      </c>
      <c r="B1023" s="107">
        <v>45043</v>
      </c>
      <c r="C1023" s="107">
        <v>45043</v>
      </c>
      <c r="D1023" s="107">
        <v>45043</v>
      </c>
      <c r="E1023">
        <v>1.6250000000000001E-2</v>
      </c>
      <c r="F1023">
        <v>1.6250000000000001E-2</v>
      </c>
      <c r="G1023" t="s">
        <v>72</v>
      </c>
      <c r="H1023">
        <v>5.0700700700700692</v>
      </c>
      <c r="I1023">
        <v>8.2388638638638628E-2</v>
      </c>
      <c r="J1023">
        <v>8.2388638638638628E-2</v>
      </c>
      <c r="K1023">
        <v>1</v>
      </c>
      <c r="N1023" t="s">
        <v>56</v>
      </c>
      <c r="U1023" t="s">
        <v>56</v>
      </c>
      <c r="W1023" t="s">
        <v>1264</v>
      </c>
      <c r="X1023" t="s">
        <v>1265</v>
      </c>
      <c r="Y1023" t="s">
        <v>182</v>
      </c>
      <c r="Z1023" t="s">
        <v>164</v>
      </c>
      <c r="AA1023" t="s">
        <v>164</v>
      </c>
      <c r="AB1023" t="s">
        <v>18</v>
      </c>
      <c r="AD1023" t="s">
        <v>1528</v>
      </c>
      <c r="AE1023">
        <v>1</v>
      </c>
      <c r="AF1023">
        <v>1</v>
      </c>
    </row>
    <row r="1024" spans="1:32" x14ac:dyDescent="0.2">
      <c r="A1024" t="s">
        <v>1529</v>
      </c>
      <c r="B1024" s="107">
        <v>45043</v>
      </c>
      <c r="C1024" s="107">
        <v>45043</v>
      </c>
      <c r="D1024" s="107">
        <v>45043</v>
      </c>
      <c r="E1024">
        <v>0.2155</v>
      </c>
      <c r="F1024">
        <v>0.2155</v>
      </c>
      <c r="G1024" t="s">
        <v>72</v>
      </c>
      <c r="H1024">
        <v>5.0700700700700692</v>
      </c>
      <c r="I1024">
        <v>1.0926001001001</v>
      </c>
      <c r="J1024">
        <v>1.0926001001001</v>
      </c>
      <c r="K1024">
        <v>1</v>
      </c>
      <c r="N1024" t="s">
        <v>56</v>
      </c>
      <c r="U1024" t="s">
        <v>56</v>
      </c>
      <c r="W1024" t="s">
        <v>1264</v>
      </c>
      <c r="X1024" t="s">
        <v>1265</v>
      </c>
      <c r="Y1024" t="s">
        <v>182</v>
      </c>
      <c r="Z1024" t="s">
        <v>164</v>
      </c>
      <c r="AA1024" t="s">
        <v>164</v>
      </c>
      <c r="AB1024" t="s">
        <v>18</v>
      </c>
      <c r="AD1024" t="s">
        <v>1530</v>
      </c>
      <c r="AE1024">
        <v>1</v>
      </c>
      <c r="AF1024">
        <v>1</v>
      </c>
    </row>
    <row r="1025" spans="1:32" x14ac:dyDescent="0.2">
      <c r="A1025" t="s">
        <v>1531</v>
      </c>
      <c r="B1025" s="107">
        <v>45043</v>
      </c>
      <c r="C1025" s="107">
        <v>45043</v>
      </c>
      <c r="D1025" s="107">
        <v>45043</v>
      </c>
      <c r="E1025">
        <v>1.6250000000000001E-2</v>
      </c>
      <c r="F1025">
        <v>1.6250000000000001E-2</v>
      </c>
      <c r="G1025" t="s">
        <v>72</v>
      </c>
      <c r="H1025">
        <v>5.0700700700700692</v>
      </c>
      <c r="I1025">
        <v>8.2388638638638628E-2</v>
      </c>
      <c r="J1025">
        <v>8.2388638638638628E-2</v>
      </c>
      <c r="K1025">
        <v>1</v>
      </c>
      <c r="N1025" t="s">
        <v>56</v>
      </c>
      <c r="U1025" t="s">
        <v>56</v>
      </c>
      <c r="W1025" t="s">
        <v>1264</v>
      </c>
      <c r="X1025" t="s">
        <v>1265</v>
      </c>
      <c r="Y1025" t="s">
        <v>182</v>
      </c>
      <c r="Z1025" t="s">
        <v>164</v>
      </c>
      <c r="AA1025" t="s">
        <v>164</v>
      </c>
      <c r="AB1025" t="s">
        <v>18</v>
      </c>
      <c r="AD1025" t="s">
        <v>1532</v>
      </c>
      <c r="AE1025">
        <v>1</v>
      </c>
      <c r="AF1025">
        <v>1</v>
      </c>
    </row>
    <row r="1026" spans="1:32" x14ac:dyDescent="0.2">
      <c r="A1026" t="s">
        <v>1533</v>
      </c>
      <c r="B1026" s="107">
        <v>45042</v>
      </c>
      <c r="C1026" s="107">
        <v>45042</v>
      </c>
      <c r="D1026" s="107">
        <v>45038</v>
      </c>
      <c r="E1026">
        <v>-52.8</v>
      </c>
      <c r="F1026">
        <v>-52.8</v>
      </c>
      <c r="G1026" t="s">
        <v>43</v>
      </c>
      <c r="H1026">
        <v>1</v>
      </c>
      <c r="I1026">
        <v>-52.8</v>
      </c>
      <c r="J1026">
        <v>-52.8</v>
      </c>
      <c r="K1026">
        <v>1</v>
      </c>
      <c r="M1026" t="s">
        <v>50</v>
      </c>
      <c r="N1026" t="s">
        <v>231</v>
      </c>
      <c r="O1026">
        <v>100</v>
      </c>
      <c r="P1026" t="s">
        <v>219</v>
      </c>
      <c r="Q1026" t="s">
        <v>231</v>
      </c>
      <c r="S1026" t="s">
        <v>232</v>
      </c>
      <c r="U1026" t="s">
        <v>50</v>
      </c>
      <c r="W1026" t="s">
        <v>233</v>
      </c>
      <c r="X1026" t="s">
        <v>30</v>
      </c>
      <c r="Y1026" t="s">
        <v>182</v>
      </c>
      <c r="Z1026" t="s">
        <v>182</v>
      </c>
      <c r="AA1026" t="s">
        <v>182</v>
      </c>
      <c r="AB1026" t="s">
        <v>30</v>
      </c>
      <c r="AE1026">
        <v>0</v>
      </c>
      <c r="AF1026">
        <v>0</v>
      </c>
    </row>
    <row r="1027" spans="1:32" x14ac:dyDescent="0.2">
      <c r="A1027" t="s">
        <v>1534</v>
      </c>
      <c r="B1027" s="107">
        <v>45042</v>
      </c>
      <c r="C1027" s="107">
        <v>45042</v>
      </c>
      <c r="D1027" s="107">
        <v>45043</v>
      </c>
      <c r="E1027">
        <v>1</v>
      </c>
      <c r="F1027">
        <v>1</v>
      </c>
      <c r="G1027" t="s">
        <v>43</v>
      </c>
      <c r="H1027">
        <v>1</v>
      </c>
      <c r="I1027">
        <v>1</v>
      </c>
      <c r="J1027">
        <v>1</v>
      </c>
      <c r="K1027">
        <v>1</v>
      </c>
      <c r="M1027" t="s">
        <v>199</v>
      </c>
      <c r="N1027" t="s">
        <v>1058</v>
      </c>
      <c r="O1027">
        <v>100</v>
      </c>
      <c r="P1027" t="s">
        <v>160</v>
      </c>
      <c r="Q1027" t="s">
        <v>199</v>
      </c>
      <c r="S1027" t="s">
        <v>1378</v>
      </c>
      <c r="U1027" t="s">
        <v>1058</v>
      </c>
      <c r="W1027" t="s">
        <v>1379</v>
      </c>
      <c r="X1027" t="s">
        <v>1379</v>
      </c>
      <c r="Y1027" t="s">
        <v>163</v>
      </c>
      <c r="Z1027" t="s">
        <v>193</v>
      </c>
      <c r="AA1027" t="s">
        <v>193</v>
      </c>
      <c r="AB1027" t="s">
        <v>24</v>
      </c>
      <c r="AE1027">
        <v>0</v>
      </c>
      <c r="AF1027">
        <v>0</v>
      </c>
    </row>
    <row r="1028" spans="1:32" x14ac:dyDescent="0.2">
      <c r="A1028" t="s">
        <v>1535</v>
      </c>
      <c r="B1028" s="107">
        <v>45042</v>
      </c>
      <c r="C1028" s="107">
        <v>45042</v>
      </c>
      <c r="D1028" s="107">
        <v>45043</v>
      </c>
      <c r="E1028">
        <v>6700</v>
      </c>
      <c r="F1028">
        <v>6700</v>
      </c>
      <c r="G1028" t="s">
        <v>43</v>
      </c>
      <c r="H1028">
        <v>1</v>
      </c>
      <c r="I1028">
        <v>6700</v>
      </c>
      <c r="J1028">
        <v>6700</v>
      </c>
      <c r="K1028">
        <v>1</v>
      </c>
      <c r="M1028" t="s">
        <v>199</v>
      </c>
      <c r="N1028" t="s">
        <v>1359</v>
      </c>
      <c r="O1028">
        <v>100</v>
      </c>
      <c r="P1028" t="s">
        <v>15</v>
      </c>
      <c r="Q1028" t="s">
        <v>199</v>
      </c>
      <c r="S1028" t="s">
        <v>1378</v>
      </c>
      <c r="U1028" t="s">
        <v>1359</v>
      </c>
      <c r="W1028" t="s">
        <v>1379</v>
      </c>
      <c r="X1028" t="s">
        <v>1379</v>
      </c>
      <c r="Y1028" t="s">
        <v>163</v>
      </c>
      <c r="Z1028" t="s">
        <v>193</v>
      </c>
      <c r="AA1028" t="s">
        <v>193</v>
      </c>
      <c r="AB1028" t="s">
        <v>24</v>
      </c>
      <c r="AE1028">
        <v>0</v>
      </c>
      <c r="AF1028">
        <v>0</v>
      </c>
    </row>
    <row r="1029" spans="1:32" x14ac:dyDescent="0.2">
      <c r="A1029" t="s">
        <v>1536</v>
      </c>
      <c r="B1029" s="107">
        <v>45042</v>
      </c>
      <c r="C1029" s="107">
        <v>45042</v>
      </c>
      <c r="D1029" s="107">
        <v>45042</v>
      </c>
      <c r="E1029">
        <v>-1</v>
      </c>
      <c r="F1029">
        <v>-1</v>
      </c>
      <c r="G1029" t="s">
        <v>43</v>
      </c>
      <c r="H1029">
        <v>1</v>
      </c>
      <c r="I1029">
        <v>-1</v>
      </c>
      <c r="J1029">
        <v>-1</v>
      </c>
      <c r="K1029">
        <v>1</v>
      </c>
      <c r="M1029" t="s">
        <v>47</v>
      </c>
      <c r="N1029" t="s">
        <v>199</v>
      </c>
      <c r="O1029">
        <v>100</v>
      </c>
      <c r="P1029" t="s">
        <v>160</v>
      </c>
      <c r="Q1029" t="s">
        <v>199</v>
      </c>
      <c r="S1029" t="s">
        <v>1378</v>
      </c>
      <c r="U1029" t="s">
        <v>47</v>
      </c>
      <c r="W1029" t="s">
        <v>1379</v>
      </c>
      <c r="X1029" t="s">
        <v>1379</v>
      </c>
      <c r="Y1029" t="s">
        <v>163</v>
      </c>
      <c r="Z1029" t="s">
        <v>193</v>
      </c>
      <c r="AA1029" t="s">
        <v>193</v>
      </c>
      <c r="AB1029" t="s">
        <v>24</v>
      </c>
      <c r="AE1029">
        <v>0</v>
      </c>
      <c r="AF1029">
        <v>0</v>
      </c>
    </row>
    <row r="1030" spans="1:32" x14ac:dyDescent="0.2">
      <c r="A1030" t="s">
        <v>1537</v>
      </c>
      <c r="B1030" s="107">
        <v>45042</v>
      </c>
      <c r="C1030" s="107">
        <v>45042</v>
      </c>
      <c r="D1030" s="107">
        <v>45042</v>
      </c>
      <c r="E1030">
        <v>-1</v>
      </c>
      <c r="F1030">
        <v>-1</v>
      </c>
      <c r="G1030" t="s">
        <v>43</v>
      </c>
      <c r="H1030">
        <v>1</v>
      </c>
      <c r="I1030">
        <v>-1</v>
      </c>
      <c r="J1030">
        <v>-1</v>
      </c>
      <c r="K1030">
        <v>1</v>
      </c>
      <c r="M1030" t="s">
        <v>47</v>
      </c>
      <c r="N1030" t="s">
        <v>199</v>
      </c>
      <c r="O1030">
        <v>100</v>
      </c>
      <c r="P1030" t="s">
        <v>160</v>
      </c>
      <c r="Q1030" t="s">
        <v>199</v>
      </c>
      <c r="S1030" t="s">
        <v>1378</v>
      </c>
      <c r="U1030" t="s">
        <v>47</v>
      </c>
      <c r="W1030" t="s">
        <v>1379</v>
      </c>
      <c r="X1030" t="s">
        <v>1379</v>
      </c>
      <c r="Y1030" t="s">
        <v>163</v>
      </c>
      <c r="Z1030" t="s">
        <v>193</v>
      </c>
      <c r="AA1030" t="s">
        <v>193</v>
      </c>
      <c r="AB1030" t="s">
        <v>24</v>
      </c>
      <c r="AE1030">
        <v>0</v>
      </c>
      <c r="AF1030">
        <v>0</v>
      </c>
    </row>
    <row r="1031" spans="1:32" x14ac:dyDescent="0.2">
      <c r="A1031" t="s">
        <v>1538</v>
      </c>
      <c r="B1031" s="107">
        <v>45042</v>
      </c>
      <c r="C1031" s="107">
        <v>45042</v>
      </c>
      <c r="D1031" s="107">
        <v>45042</v>
      </c>
      <c r="E1031">
        <v>-3034.14</v>
      </c>
      <c r="F1031">
        <v>-2972.52</v>
      </c>
      <c r="G1031" t="s">
        <v>43</v>
      </c>
      <c r="H1031">
        <v>1</v>
      </c>
      <c r="I1031">
        <v>-3034.14</v>
      </c>
      <c r="J1031">
        <v>-2972.52</v>
      </c>
      <c r="K1031">
        <v>1</v>
      </c>
      <c r="M1031" t="s">
        <v>1359</v>
      </c>
      <c r="N1031" t="s">
        <v>1539</v>
      </c>
      <c r="O1031">
        <v>100</v>
      </c>
      <c r="P1031" t="s">
        <v>236</v>
      </c>
      <c r="Q1031" t="s">
        <v>1539</v>
      </c>
      <c r="S1031" t="s">
        <v>1540</v>
      </c>
      <c r="U1031" t="s">
        <v>1359</v>
      </c>
      <c r="W1031" t="s">
        <v>1540</v>
      </c>
      <c r="AE1031">
        <v>0</v>
      </c>
      <c r="AF1031">
        <v>0</v>
      </c>
    </row>
    <row r="1032" spans="1:32" x14ac:dyDescent="0.2">
      <c r="A1032" t="s">
        <v>1541</v>
      </c>
      <c r="B1032" s="107">
        <v>45042</v>
      </c>
      <c r="C1032" s="107">
        <v>45042</v>
      </c>
      <c r="D1032" s="107">
        <v>45042</v>
      </c>
      <c r="E1032">
        <v>-6.94</v>
      </c>
      <c r="F1032">
        <v>-6.94</v>
      </c>
      <c r="G1032" t="s">
        <v>43</v>
      </c>
      <c r="H1032">
        <v>1</v>
      </c>
      <c r="I1032">
        <v>-6.94</v>
      </c>
      <c r="J1032">
        <v>-6.94</v>
      </c>
      <c r="K1032">
        <v>1</v>
      </c>
      <c r="M1032" t="s">
        <v>1359</v>
      </c>
      <c r="N1032" t="s">
        <v>1542</v>
      </c>
      <c r="O1032">
        <v>100</v>
      </c>
      <c r="P1032" t="s">
        <v>23</v>
      </c>
      <c r="Q1032" t="s">
        <v>1542</v>
      </c>
      <c r="S1032" t="s">
        <v>1543</v>
      </c>
      <c r="U1032" t="s">
        <v>1359</v>
      </c>
      <c r="W1032" t="s">
        <v>1544</v>
      </c>
      <c r="X1032" t="s">
        <v>391</v>
      </c>
      <c r="Y1032" t="s">
        <v>23</v>
      </c>
      <c r="Z1032" t="s">
        <v>164</v>
      </c>
      <c r="AA1032" t="s">
        <v>164</v>
      </c>
      <c r="AB1032" t="s">
        <v>23</v>
      </c>
      <c r="AE1032">
        <v>0</v>
      </c>
      <c r="AF1032">
        <v>0</v>
      </c>
    </row>
    <row r="1033" spans="1:32" x14ac:dyDescent="0.2">
      <c r="A1033" t="s">
        <v>1545</v>
      </c>
      <c r="B1033" s="107">
        <v>45042</v>
      </c>
      <c r="C1033" s="107">
        <v>45042</v>
      </c>
      <c r="D1033" s="107">
        <v>45042</v>
      </c>
      <c r="E1033">
        <v>-78.52</v>
      </c>
      <c r="F1033">
        <v>-78.52</v>
      </c>
      <c r="G1033" t="s">
        <v>43</v>
      </c>
      <c r="H1033">
        <v>1</v>
      </c>
      <c r="I1033">
        <v>-78.52</v>
      </c>
      <c r="J1033">
        <v>-78.52</v>
      </c>
      <c r="K1033">
        <v>1</v>
      </c>
      <c r="M1033" t="s">
        <v>1359</v>
      </c>
      <c r="N1033" t="s">
        <v>1539</v>
      </c>
      <c r="O1033">
        <v>100</v>
      </c>
      <c r="P1033" t="s">
        <v>236</v>
      </c>
      <c r="Q1033" t="s">
        <v>1539</v>
      </c>
      <c r="S1033" t="s">
        <v>1546</v>
      </c>
      <c r="U1033" t="s">
        <v>1359</v>
      </c>
      <c r="W1033" t="s">
        <v>1540</v>
      </c>
      <c r="AE1033">
        <v>0</v>
      </c>
      <c r="AF1033">
        <v>0</v>
      </c>
    </row>
    <row r="1034" spans="1:32" x14ac:dyDescent="0.2">
      <c r="A1034" t="s">
        <v>1547</v>
      </c>
      <c r="B1034" s="107">
        <v>45042</v>
      </c>
      <c r="C1034" s="107">
        <v>45042</v>
      </c>
      <c r="D1034" s="107">
        <v>45042</v>
      </c>
      <c r="E1034">
        <v>-207.24</v>
      </c>
      <c r="F1034">
        <v>-207.24</v>
      </c>
      <c r="G1034" t="s">
        <v>43</v>
      </c>
      <c r="H1034">
        <v>1</v>
      </c>
      <c r="I1034">
        <v>-207.24</v>
      </c>
      <c r="J1034">
        <v>-207.24</v>
      </c>
      <c r="K1034">
        <v>1</v>
      </c>
      <c r="M1034" t="s">
        <v>50</v>
      </c>
      <c r="N1034" t="s">
        <v>1449</v>
      </c>
      <c r="O1034">
        <v>100</v>
      </c>
      <c r="P1034" t="s">
        <v>160</v>
      </c>
      <c r="Q1034" t="s">
        <v>1449</v>
      </c>
      <c r="S1034" t="s">
        <v>1548</v>
      </c>
      <c r="U1034" t="s">
        <v>50</v>
      </c>
      <c r="W1034" t="s">
        <v>1451</v>
      </c>
      <c r="X1034" t="s">
        <v>1452</v>
      </c>
      <c r="Y1034" t="s">
        <v>192</v>
      </c>
      <c r="Z1034" t="s">
        <v>193</v>
      </c>
      <c r="AA1034" t="s">
        <v>193</v>
      </c>
      <c r="AB1034" t="s">
        <v>24</v>
      </c>
      <c r="AE1034">
        <v>0</v>
      </c>
      <c r="AF1034">
        <v>0</v>
      </c>
    </row>
    <row r="1035" spans="1:32" x14ac:dyDescent="0.2">
      <c r="A1035" t="s">
        <v>1549</v>
      </c>
      <c r="B1035" s="107">
        <v>45042</v>
      </c>
      <c r="C1035" s="107">
        <v>45042</v>
      </c>
      <c r="D1035" s="107">
        <v>45042</v>
      </c>
      <c r="E1035">
        <v>-6.5724723299999996E-2</v>
      </c>
      <c r="F1035">
        <v>-6.5724723299999996E-2</v>
      </c>
      <c r="G1035" t="s">
        <v>72</v>
      </c>
      <c r="H1035">
        <v>5.0142348754448394</v>
      </c>
      <c r="I1035">
        <v>-0.32955919974982201</v>
      </c>
      <c r="J1035">
        <v>-0.32955919974982201</v>
      </c>
      <c r="K1035">
        <v>1</v>
      </c>
      <c r="M1035" t="s">
        <v>67</v>
      </c>
      <c r="U1035" t="s">
        <v>67</v>
      </c>
      <c r="W1035" t="s">
        <v>1270</v>
      </c>
      <c r="X1035" t="s">
        <v>1271</v>
      </c>
      <c r="Y1035" t="s">
        <v>182</v>
      </c>
      <c r="Z1035" t="s">
        <v>164</v>
      </c>
      <c r="AA1035" t="s">
        <v>164</v>
      </c>
      <c r="AB1035" t="s">
        <v>18</v>
      </c>
      <c r="AD1035" t="s">
        <v>1550</v>
      </c>
      <c r="AE1035">
        <v>1</v>
      </c>
      <c r="AF1035">
        <v>1</v>
      </c>
    </row>
    <row r="1036" spans="1:32" x14ac:dyDescent="0.2">
      <c r="A1036" t="s">
        <v>1551</v>
      </c>
      <c r="B1036" s="107">
        <v>45042</v>
      </c>
      <c r="C1036" s="107">
        <v>45042</v>
      </c>
      <c r="D1036" s="107">
        <v>45042</v>
      </c>
      <c r="E1036">
        <v>3.6513807999999999E-3</v>
      </c>
      <c r="F1036">
        <v>3.6513807999999999E-3</v>
      </c>
      <c r="G1036" t="s">
        <v>72</v>
      </c>
      <c r="H1036">
        <v>5.0142348754448394</v>
      </c>
      <c r="I1036">
        <v>1.8308880950889679E-2</v>
      </c>
      <c r="J1036">
        <v>1.8308880950889679E-2</v>
      </c>
      <c r="K1036">
        <v>1</v>
      </c>
      <c r="N1036" t="s">
        <v>69</v>
      </c>
      <c r="U1036" t="s">
        <v>69</v>
      </c>
      <c r="W1036" t="s">
        <v>1264</v>
      </c>
      <c r="X1036" t="s">
        <v>1265</v>
      </c>
      <c r="Y1036" t="s">
        <v>182</v>
      </c>
      <c r="Z1036" t="s">
        <v>164</v>
      </c>
      <c r="AA1036" t="s">
        <v>164</v>
      </c>
      <c r="AB1036" t="s">
        <v>18</v>
      </c>
      <c r="AD1036" t="s">
        <v>1552</v>
      </c>
      <c r="AE1036">
        <v>1</v>
      </c>
      <c r="AF1036">
        <v>1</v>
      </c>
    </row>
    <row r="1037" spans="1:32" x14ac:dyDescent="0.2">
      <c r="A1037" t="s">
        <v>1553</v>
      </c>
      <c r="B1037" s="107">
        <v>45042</v>
      </c>
      <c r="C1037" s="107">
        <v>45042</v>
      </c>
      <c r="D1037" s="107">
        <v>45042</v>
      </c>
      <c r="E1037">
        <v>-0.64884808799999993</v>
      </c>
      <c r="F1037">
        <v>-0.64884808799999993</v>
      </c>
      <c r="G1037" t="s">
        <v>72</v>
      </c>
      <c r="H1037">
        <v>5.0142348754448394</v>
      </c>
      <c r="I1037">
        <v>-3.2534767117153018</v>
      </c>
      <c r="J1037">
        <v>-3.2534767117153018</v>
      </c>
      <c r="K1037">
        <v>1</v>
      </c>
      <c r="M1037" t="s">
        <v>67</v>
      </c>
      <c r="N1037" t="s">
        <v>102</v>
      </c>
      <c r="U1037" t="s">
        <v>67</v>
      </c>
      <c r="W1037" t="s">
        <v>1270</v>
      </c>
      <c r="X1037" t="s">
        <v>1271</v>
      </c>
      <c r="Y1037" t="s">
        <v>182</v>
      </c>
      <c r="Z1037" t="s">
        <v>164</v>
      </c>
      <c r="AA1037" t="s">
        <v>164</v>
      </c>
      <c r="AB1037" t="s">
        <v>18</v>
      </c>
      <c r="AD1037" t="s">
        <v>1554</v>
      </c>
      <c r="AE1037">
        <v>1</v>
      </c>
      <c r="AF1037">
        <v>1</v>
      </c>
    </row>
    <row r="1038" spans="1:32" x14ac:dyDescent="0.2">
      <c r="A1038" t="s">
        <v>1555</v>
      </c>
      <c r="B1038" s="107">
        <v>45042</v>
      </c>
      <c r="C1038" s="107">
        <v>45042</v>
      </c>
      <c r="D1038" s="107">
        <v>45042</v>
      </c>
      <c r="E1038">
        <v>-2.97755E-2</v>
      </c>
      <c r="F1038">
        <v>-2.97755E-2</v>
      </c>
      <c r="G1038" t="s">
        <v>72</v>
      </c>
      <c r="H1038">
        <v>5.0142348754448394</v>
      </c>
      <c r="I1038">
        <v>-0.1493013505338078</v>
      </c>
      <c r="J1038">
        <v>-0.1493013505338078</v>
      </c>
      <c r="K1038">
        <v>1</v>
      </c>
      <c r="M1038" t="s">
        <v>67</v>
      </c>
      <c r="U1038" t="s">
        <v>67</v>
      </c>
      <c r="W1038" t="s">
        <v>1264</v>
      </c>
      <c r="X1038" t="s">
        <v>1265</v>
      </c>
      <c r="Y1038" t="s">
        <v>182</v>
      </c>
      <c r="Z1038" t="s">
        <v>164</v>
      </c>
      <c r="AA1038" t="s">
        <v>164</v>
      </c>
      <c r="AB1038" t="s">
        <v>18</v>
      </c>
      <c r="AD1038" t="s">
        <v>1556</v>
      </c>
      <c r="AE1038">
        <v>1</v>
      </c>
      <c r="AF1038">
        <v>1</v>
      </c>
    </row>
    <row r="1039" spans="1:32" x14ac:dyDescent="0.2">
      <c r="A1039" t="s">
        <v>1557</v>
      </c>
      <c r="B1039" s="107">
        <v>45042</v>
      </c>
      <c r="C1039" s="107">
        <v>45042</v>
      </c>
      <c r="D1039" s="107">
        <v>45042</v>
      </c>
      <c r="E1039">
        <v>-5.3040289800000001E-2</v>
      </c>
      <c r="F1039">
        <v>-5.3040289800000001E-2</v>
      </c>
      <c r="G1039" t="s">
        <v>72</v>
      </c>
      <c r="H1039">
        <v>5.0142348754448394</v>
      </c>
      <c r="I1039">
        <v>-0.26595647091886121</v>
      </c>
      <c r="J1039">
        <v>-0.26595647091886121</v>
      </c>
      <c r="K1039">
        <v>1</v>
      </c>
      <c r="M1039" t="s">
        <v>67</v>
      </c>
      <c r="U1039" t="s">
        <v>67</v>
      </c>
      <c r="W1039" t="s">
        <v>1270</v>
      </c>
      <c r="X1039" t="s">
        <v>1271</v>
      </c>
      <c r="Y1039" t="s">
        <v>182</v>
      </c>
      <c r="Z1039" t="s">
        <v>164</v>
      </c>
      <c r="AA1039" t="s">
        <v>164</v>
      </c>
      <c r="AB1039" t="s">
        <v>18</v>
      </c>
      <c r="AD1039" t="s">
        <v>1558</v>
      </c>
      <c r="AE1039">
        <v>1</v>
      </c>
      <c r="AF1039">
        <v>1</v>
      </c>
    </row>
    <row r="1040" spans="1:32" x14ac:dyDescent="0.2">
      <c r="A1040" t="s">
        <v>1559</v>
      </c>
      <c r="B1040" s="107">
        <v>45041</v>
      </c>
      <c r="C1040" s="107">
        <v>45041</v>
      </c>
      <c r="D1040" s="107">
        <v>45042</v>
      </c>
      <c r="E1040">
        <v>-95</v>
      </c>
      <c r="F1040">
        <v>-95</v>
      </c>
      <c r="G1040" t="s">
        <v>43</v>
      </c>
      <c r="H1040">
        <v>1</v>
      </c>
      <c r="I1040">
        <v>-95</v>
      </c>
      <c r="J1040">
        <v>-95</v>
      </c>
      <c r="K1040">
        <v>1</v>
      </c>
      <c r="M1040" t="s">
        <v>1359</v>
      </c>
      <c r="N1040" t="s">
        <v>1542</v>
      </c>
      <c r="O1040">
        <v>100</v>
      </c>
      <c r="P1040" t="s">
        <v>23</v>
      </c>
      <c r="Q1040" t="s">
        <v>1542</v>
      </c>
      <c r="S1040" t="s">
        <v>1560</v>
      </c>
      <c r="U1040" t="s">
        <v>1359</v>
      </c>
      <c r="W1040" t="s">
        <v>1544</v>
      </c>
      <c r="X1040" t="s">
        <v>391</v>
      </c>
      <c r="Y1040" t="s">
        <v>23</v>
      </c>
      <c r="Z1040" t="s">
        <v>164</v>
      </c>
      <c r="AA1040" t="s">
        <v>164</v>
      </c>
      <c r="AB1040" t="s">
        <v>23</v>
      </c>
      <c r="AE1040">
        <v>0</v>
      </c>
      <c r="AF1040">
        <v>0</v>
      </c>
    </row>
    <row r="1041" spans="1:32" x14ac:dyDescent="0.2">
      <c r="A1041" t="s">
        <v>1561</v>
      </c>
      <c r="B1041" s="107">
        <v>45041</v>
      </c>
      <c r="C1041" s="107">
        <v>45041</v>
      </c>
      <c r="D1041" s="107">
        <v>45042</v>
      </c>
      <c r="E1041">
        <v>-129</v>
      </c>
      <c r="F1041">
        <v>-129</v>
      </c>
      <c r="G1041" t="s">
        <v>43</v>
      </c>
      <c r="H1041">
        <v>1</v>
      </c>
      <c r="I1041">
        <v>-129</v>
      </c>
      <c r="J1041">
        <v>-129</v>
      </c>
      <c r="K1041">
        <v>1</v>
      </c>
      <c r="M1041" t="s">
        <v>1359</v>
      </c>
      <c r="N1041" t="s">
        <v>1542</v>
      </c>
      <c r="O1041">
        <v>100</v>
      </c>
      <c r="P1041" t="s">
        <v>23</v>
      </c>
      <c r="Q1041" t="s">
        <v>1542</v>
      </c>
      <c r="S1041" t="s">
        <v>1560</v>
      </c>
      <c r="U1041" t="s">
        <v>1359</v>
      </c>
      <c r="W1041" t="s">
        <v>1544</v>
      </c>
      <c r="X1041" t="s">
        <v>391</v>
      </c>
      <c r="Y1041" t="s">
        <v>23</v>
      </c>
      <c r="Z1041" t="s">
        <v>164</v>
      </c>
      <c r="AA1041" t="s">
        <v>164</v>
      </c>
      <c r="AB1041" t="s">
        <v>23</v>
      </c>
      <c r="AE1041">
        <v>0</v>
      </c>
      <c r="AF1041">
        <v>0</v>
      </c>
    </row>
    <row r="1042" spans="1:32" x14ac:dyDescent="0.2">
      <c r="A1042" t="s">
        <v>1562</v>
      </c>
      <c r="B1042" s="107">
        <v>45041</v>
      </c>
      <c r="C1042" s="107">
        <v>45041</v>
      </c>
      <c r="D1042" s="107">
        <v>45041</v>
      </c>
      <c r="E1042">
        <v>-0.47150749479999998</v>
      </c>
      <c r="F1042">
        <v>-0.47150749479999998</v>
      </c>
      <c r="G1042" t="s">
        <v>72</v>
      </c>
      <c r="H1042">
        <v>5.1119023397761953</v>
      </c>
      <c r="I1042">
        <v>-2.410300265890132</v>
      </c>
      <c r="J1042">
        <v>-2.410300265890132</v>
      </c>
      <c r="K1042">
        <v>1</v>
      </c>
      <c r="M1042" t="s">
        <v>67</v>
      </c>
      <c r="N1042" t="s">
        <v>102</v>
      </c>
      <c r="U1042" t="s">
        <v>67</v>
      </c>
      <c r="W1042" t="s">
        <v>1270</v>
      </c>
      <c r="X1042" t="s">
        <v>1271</v>
      </c>
      <c r="Y1042" t="s">
        <v>182</v>
      </c>
      <c r="Z1042" t="s">
        <v>164</v>
      </c>
      <c r="AA1042" t="s">
        <v>164</v>
      </c>
      <c r="AB1042" t="s">
        <v>18</v>
      </c>
      <c r="AD1042" t="s">
        <v>1563</v>
      </c>
      <c r="AE1042">
        <v>1</v>
      </c>
      <c r="AF1042">
        <v>1</v>
      </c>
    </row>
    <row r="1043" spans="1:32" x14ac:dyDescent="0.2">
      <c r="A1043" t="s">
        <v>1564</v>
      </c>
      <c r="B1043" s="107">
        <v>45041</v>
      </c>
      <c r="C1043" s="107">
        <v>45041</v>
      </c>
      <c r="D1043" s="107">
        <v>45041</v>
      </c>
      <c r="E1043">
        <v>-2.5814196229627689E-2</v>
      </c>
      <c r="F1043">
        <v>-2.5814196229627689E-2</v>
      </c>
      <c r="G1043" t="s">
        <v>72</v>
      </c>
      <c r="H1043">
        <v>5.1119023397761953</v>
      </c>
      <c r="I1043">
        <v>-0.13195965010567559</v>
      </c>
      <c r="J1043">
        <v>-0.13195965010567559</v>
      </c>
      <c r="K1043">
        <v>1</v>
      </c>
      <c r="M1043" t="s">
        <v>67</v>
      </c>
      <c r="N1043" t="s">
        <v>1477</v>
      </c>
      <c r="U1043" t="s">
        <v>67</v>
      </c>
      <c r="W1043" t="s">
        <v>1270</v>
      </c>
      <c r="X1043" t="s">
        <v>1271</v>
      </c>
      <c r="Y1043" t="s">
        <v>182</v>
      </c>
      <c r="Z1043" t="s">
        <v>164</v>
      </c>
      <c r="AA1043" t="s">
        <v>164</v>
      </c>
      <c r="AB1043" t="s">
        <v>18</v>
      </c>
      <c r="AD1043" t="s">
        <v>1565</v>
      </c>
      <c r="AE1043">
        <v>1</v>
      </c>
      <c r="AF1043">
        <v>1</v>
      </c>
    </row>
    <row r="1044" spans="1:32" x14ac:dyDescent="0.2">
      <c r="A1044" t="s">
        <v>1566</v>
      </c>
      <c r="B1044" s="107">
        <v>45041</v>
      </c>
      <c r="C1044" s="107">
        <v>45041</v>
      </c>
      <c r="D1044" s="107">
        <v>45041</v>
      </c>
      <c r="E1044">
        <v>-0.3499684032</v>
      </c>
      <c r="F1044">
        <v>-0.3499684032</v>
      </c>
      <c r="G1044" t="s">
        <v>72</v>
      </c>
      <c r="H1044">
        <v>5.1119023397761953</v>
      </c>
      <c r="I1044">
        <v>-1.789004299165819</v>
      </c>
      <c r="J1044">
        <v>-1.789004299165819</v>
      </c>
      <c r="K1044">
        <v>1</v>
      </c>
      <c r="M1044" t="s">
        <v>67</v>
      </c>
      <c r="N1044" t="s">
        <v>102</v>
      </c>
      <c r="U1044" t="s">
        <v>67</v>
      </c>
      <c r="W1044" t="s">
        <v>1270</v>
      </c>
      <c r="X1044" t="s">
        <v>1271</v>
      </c>
      <c r="Y1044" t="s">
        <v>182</v>
      </c>
      <c r="Z1044" t="s">
        <v>164</v>
      </c>
      <c r="AA1044" t="s">
        <v>164</v>
      </c>
      <c r="AB1044" t="s">
        <v>18</v>
      </c>
      <c r="AD1044" t="s">
        <v>1567</v>
      </c>
      <c r="AE1044">
        <v>1</v>
      </c>
      <c r="AF1044">
        <v>1</v>
      </c>
    </row>
    <row r="1045" spans="1:32" x14ac:dyDescent="0.2">
      <c r="A1045" t="s">
        <v>1568</v>
      </c>
      <c r="B1045" s="107">
        <v>45041</v>
      </c>
      <c r="C1045" s="107">
        <v>45041</v>
      </c>
      <c r="D1045" s="107">
        <v>45041</v>
      </c>
      <c r="E1045">
        <v>3.6749999999999998E-2</v>
      </c>
      <c r="F1045">
        <v>3.6749999999999998E-2</v>
      </c>
      <c r="G1045" t="s">
        <v>72</v>
      </c>
      <c r="H1045">
        <v>5.1119023397761953</v>
      </c>
      <c r="I1045">
        <v>0.1878624109867752</v>
      </c>
      <c r="J1045">
        <v>0.1878624109867752</v>
      </c>
      <c r="K1045">
        <v>1</v>
      </c>
      <c r="N1045" t="s">
        <v>56</v>
      </c>
      <c r="U1045" t="s">
        <v>56</v>
      </c>
      <c r="W1045" t="s">
        <v>1264</v>
      </c>
      <c r="X1045" t="s">
        <v>1265</v>
      </c>
      <c r="Y1045" t="s">
        <v>182</v>
      </c>
      <c r="Z1045" t="s">
        <v>164</v>
      </c>
      <c r="AA1045" t="s">
        <v>164</v>
      </c>
      <c r="AB1045" t="s">
        <v>18</v>
      </c>
      <c r="AD1045" t="s">
        <v>1569</v>
      </c>
      <c r="AE1045">
        <v>1</v>
      </c>
      <c r="AF1045">
        <v>1</v>
      </c>
    </row>
    <row r="1046" spans="1:32" x14ac:dyDescent="0.2">
      <c r="A1046" t="s">
        <v>1570</v>
      </c>
      <c r="B1046" s="107">
        <v>45041</v>
      </c>
      <c r="C1046" s="107">
        <v>45041</v>
      </c>
      <c r="D1046" s="107">
        <v>45041</v>
      </c>
      <c r="E1046">
        <v>1.6250000000000001E-2</v>
      </c>
      <c r="F1046">
        <v>1.6250000000000001E-2</v>
      </c>
      <c r="G1046" t="s">
        <v>72</v>
      </c>
      <c r="H1046">
        <v>5.1119023397761953</v>
      </c>
      <c r="I1046">
        <v>8.3068413021363183E-2</v>
      </c>
      <c r="J1046">
        <v>8.3068413021363183E-2</v>
      </c>
      <c r="K1046">
        <v>1</v>
      </c>
      <c r="N1046" t="s">
        <v>56</v>
      </c>
      <c r="U1046" t="s">
        <v>56</v>
      </c>
      <c r="W1046" t="s">
        <v>1264</v>
      </c>
      <c r="X1046" t="s">
        <v>1265</v>
      </c>
      <c r="Y1046" t="s">
        <v>182</v>
      </c>
      <c r="Z1046" t="s">
        <v>164</v>
      </c>
      <c r="AA1046" t="s">
        <v>164</v>
      </c>
      <c r="AB1046" t="s">
        <v>18</v>
      </c>
      <c r="AD1046" t="s">
        <v>1571</v>
      </c>
      <c r="AE1046">
        <v>1</v>
      </c>
      <c r="AF1046">
        <v>1</v>
      </c>
    </row>
    <row r="1047" spans="1:32" x14ac:dyDescent="0.2">
      <c r="A1047" t="s">
        <v>1572</v>
      </c>
      <c r="B1047" s="107">
        <v>45040</v>
      </c>
      <c r="C1047" s="107">
        <v>45040</v>
      </c>
      <c r="D1047" s="107">
        <v>45040</v>
      </c>
      <c r="E1047">
        <v>0.53</v>
      </c>
      <c r="F1047">
        <v>0.53</v>
      </c>
      <c r="G1047" t="s">
        <v>43</v>
      </c>
      <c r="H1047">
        <v>1</v>
      </c>
      <c r="I1047">
        <v>0.53</v>
      </c>
      <c r="J1047">
        <v>0.53</v>
      </c>
      <c r="K1047">
        <v>1</v>
      </c>
      <c r="M1047" t="s">
        <v>199</v>
      </c>
      <c r="N1047" t="s">
        <v>1058</v>
      </c>
      <c r="O1047">
        <v>100</v>
      </c>
      <c r="P1047" t="s">
        <v>160</v>
      </c>
      <c r="Q1047" t="s">
        <v>199</v>
      </c>
      <c r="S1047" t="s">
        <v>1354</v>
      </c>
      <c r="U1047" t="s">
        <v>1058</v>
      </c>
      <c r="W1047" t="s">
        <v>1355</v>
      </c>
      <c r="X1047" t="s">
        <v>1355</v>
      </c>
      <c r="Y1047" t="s">
        <v>1356</v>
      </c>
      <c r="Z1047" t="s">
        <v>1356</v>
      </c>
      <c r="AA1047" t="s">
        <v>1356</v>
      </c>
      <c r="AB1047" t="s">
        <v>28</v>
      </c>
      <c r="AE1047">
        <v>0</v>
      </c>
      <c r="AF1047">
        <v>0</v>
      </c>
    </row>
    <row r="1048" spans="1:32" x14ac:dyDescent="0.2">
      <c r="A1048" t="s">
        <v>1573</v>
      </c>
      <c r="B1048" s="107">
        <v>45040</v>
      </c>
      <c r="C1048" s="107">
        <v>45040</v>
      </c>
      <c r="D1048" s="107">
        <v>45040</v>
      </c>
      <c r="E1048">
        <v>-30000</v>
      </c>
      <c r="F1048">
        <v>-30000</v>
      </c>
      <c r="G1048" t="s">
        <v>43</v>
      </c>
      <c r="H1048">
        <v>1</v>
      </c>
      <c r="I1048">
        <v>-30000</v>
      </c>
      <c r="J1048">
        <v>-30000</v>
      </c>
      <c r="K1048">
        <v>1</v>
      </c>
      <c r="M1048" t="s">
        <v>1058</v>
      </c>
      <c r="N1048" t="s">
        <v>166</v>
      </c>
      <c r="O1048">
        <v>100</v>
      </c>
      <c r="P1048" t="s">
        <v>160</v>
      </c>
      <c r="Q1048" t="s">
        <v>166</v>
      </c>
      <c r="S1048" t="s">
        <v>1574</v>
      </c>
      <c r="T1048" t="s">
        <v>1575</v>
      </c>
      <c r="U1048" t="s">
        <v>1058</v>
      </c>
      <c r="W1048" t="s">
        <v>1203</v>
      </c>
      <c r="X1048" t="s">
        <v>1204</v>
      </c>
      <c r="Y1048" t="s">
        <v>170</v>
      </c>
      <c r="Z1048" t="s">
        <v>164</v>
      </c>
      <c r="AA1048" t="s">
        <v>164</v>
      </c>
      <c r="AB1048" t="s">
        <v>22</v>
      </c>
      <c r="AE1048">
        <v>0</v>
      </c>
      <c r="AF1048">
        <v>0</v>
      </c>
    </row>
    <row r="1049" spans="1:32" x14ac:dyDescent="0.2">
      <c r="A1049" t="s">
        <v>1576</v>
      </c>
      <c r="B1049" s="107">
        <v>45040</v>
      </c>
      <c r="C1049" s="107">
        <v>45040</v>
      </c>
      <c r="D1049" s="107">
        <v>45040</v>
      </c>
      <c r="E1049">
        <v>-15000</v>
      </c>
      <c r="F1049">
        <v>-15000</v>
      </c>
      <c r="G1049" t="s">
        <v>43</v>
      </c>
      <c r="H1049">
        <v>1</v>
      </c>
      <c r="I1049">
        <v>-15000</v>
      </c>
      <c r="J1049">
        <v>-15000</v>
      </c>
      <c r="K1049">
        <v>1</v>
      </c>
      <c r="M1049" t="s">
        <v>1058</v>
      </c>
      <c r="N1049" t="s">
        <v>166</v>
      </c>
      <c r="O1049">
        <v>100</v>
      </c>
      <c r="P1049" t="s">
        <v>160</v>
      </c>
      <c r="Q1049" t="s">
        <v>166</v>
      </c>
      <c r="S1049" t="s">
        <v>1577</v>
      </c>
      <c r="T1049" t="s">
        <v>1227</v>
      </c>
      <c r="U1049" t="s">
        <v>1058</v>
      </c>
      <c r="W1049" t="s">
        <v>1228</v>
      </c>
      <c r="X1049" t="s">
        <v>1229</v>
      </c>
      <c r="Y1049" t="s">
        <v>163</v>
      </c>
      <c r="Z1049" t="s">
        <v>164</v>
      </c>
      <c r="AA1049" t="s">
        <v>164</v>
      </c>
      <c r="AB1049" t="s">
        <v>22</v>
      </c>
      <c r="AE1049">
        <v>0</v>
      </c>
      <c r="AF1049">
        <v>0</v>
      </c>
    </row>
    <row r="1050" spans="1:32" x14ac:dyDescent="0.2">
      <c r="A1050" t="s">
        <v>1578</v>
      </c>
      <c r="B1050" s="107">
        <v>45040</v>
      </c>
      <c r="C1050" s="107">
        <v>45040</v>
      </c>
      <c r="D1050" s="107">
        <v>45040</v>
      </c>
      <c r="E1050">
        <v>70000</v>
      </c>
      <c r="F1050">
        <v>70000</v>
      </c>
      <c r="G1050" t="s">
        <v>43</v>
      </c>
      <c r="H1050">
        <v>1</v>
      </c>
      <c r="I1050">
        <v>70000</v>
      </c>
      <c r="J1050">
        <v>70000</v>
      </c>
      <c r="K1050">
        <v>1</v>
      </c>
      <c r="M1050" t="s">
        <v>199</v>
      </c>
      <c r="N1050" t="s">
        <v>1058</v>
      </c>
      <c r="O1050">
        <v>100</v>
      </c>
      <c r="Q1050" t="s">
        <v>199</v>
      </c>
      <c r="S1050" t="s">
        <v>1378</v>
      </c>
      <c r="U1050" t="s">
        <v>1058</v>
      </c>
      <c r="W1050" t="s">
        <v>1379</v>
      </c>
      <c r="X1050" t="s">
        <v>1379</v>
      </c>
      <c r="Y1050" t="s">
        <v>163</v>
      </c>
      <c r="Z1050" t="s">
        <v>193</v>
      </c>
      <c r="AA1050" t="s">
        <v>193</v>
      </c>
      <c r="AB1050" t="s">
        <v>24</v>
      </c>
      <c r="AE1050">
        <v>0</v>
      </c>
      <c r="AF1050">
        <v>0</v>
      </c>
    </row>
    <row r="1051" spans="1:32" x14ac:dyDescent="0.2">
      <c r="A1051" t="s">
        <v>1579</v>
      </c>
      <c r="B1051" s="107">
        <v>45040</v>
      </c>
      <c r="C1051" s="107">
        <v>45040</v>
      </c>
      <c r="D1051" s="107">
        <v>45040</v>
      </c>
      <c r="E1051">
        <v>-15000</v>
      </c>
      <c r="F1051">
        <v>-15000</v>
      </c>
      <c r="G1051" t="s">
        <v>43</v>
      </c>
      <c r="H1051">
        <v>1</v>
      </c>
      <c r="I1051">
        <v>-15000</v>
      </c>
      <c r="J1051">
        <v>-15000</v>
      </c>
      <c r="K1051">
        <v>1</v>
      </c>
      <c r="M1051" t="s">
        <v>1058</v>
      </c>
      <c r="N1051" t="s">
        <v>166</v>
      </c>
      <c r="O1051">
        <v>100</v>
      </c>
      <c r="P1051" t="s">
        <v>160</v>
      </c>
      <c r="Q1051" t="s">
        <v>166</v>
      </c>
      <c r="S1051" t="s">
        <v>1580</v>
      </c>
      <c r="T1051" t="s">
        <v>1581</v>
      </c>
      <c r="U1051" t="s">
        <v>1058</v>
      </c>
      <c r="W1051" t="s">
        <v>1228</v>
      </c>
      <c r="X1051" t="s">
        <v>1229</v>
      </c>
      <c r="Y1051" t="s">
        <v>163</v>
      </c>
      <c r="Z1051" t="s">
        <v>164</v>
      </c>
      <c r="AA1051" t="s">
        <v>164</v>
      </c>
      <c r="AB1051" t="s">
        <v>22</v>
      </c>
      <c r="AE1051">
        <v>0</v>
      </c>
      <c r="AF1051">
        <v>0</v>
      </c>
    </row>
    <row r="1052" spans="1:32" x14ac:dyDescent="0.2">
      <c r="A1052" t="s">
        <v>1582</v>
      </c>
      <c r="B1052" s="107">
        <v>45040</v>
      </c>
      <c r="C1052" s="107">
        <v>45040</v>
      </c>
      <c r="D1052" s="107">
        <v>45040</v>
      </c>
      <c r="E1052">
        <v>-1500</v>
      </c>
      <c r="F1052">
        <v>-1500</v>
      </c>
      <c r="G1052" t="s">
        <v>43</v>
      </c>
      <c r="H1052">
        <v>1</v>
      </c>
      <c r="I1052">
        <v>-1500</v>
      </c>
      <c r="J1052">
        <v>-1500</v>
      </c>
      <c r="K1052">
        <v>1</v>
      </c>
      <c r="M1052" t="s">
        <v>1058</v>
      </c>
      <c r="N1052" t="s">
        <v>166</v>
      </c>
      <c r="O1052">
        <v>100</v>
      </c>
      <c r="P1052" t="s">
        <v>160</v>
      </c>
      <c r="Q1052" t="s">
        <v>166</v>
      </c>
      <c r="S1052" t="s">
        <v>1583</v>
      </c>
      <c r="T1052" t="s">
        <v>1232</v>
      </c>
      <c r="U1052" t="s">
        <v>1058</v>
      </c>
      <c r="W1052" t="s">
        <v>1233</v>
      </c>
      <c r="X1052" t="s">
        <v>1234</v>
      </c>
      <c r="Y1052" t="s">
        <v>170</v>
      </c>
      <c r="Z1052" t="s">
        <v>164</v>
      </c>
      <c r="AA1052" t="s">
        <v>164</v>
      </c>
      <c r="AB1052" t="s">
        <v>22</v>
      </c>
      <c r="AE1052">
        <v>0</v>
      </c>
      <c r="AF1052">
        <v>0</v>
      </c>
    </row>
    <row r="1053" spans="1:32" x14ac:dyDescent="0.2">
      <c r="A1053" t="s">
        <v>1584</v>
      </c>
      <c r="B1053" s="107">
        <v>45040</v>
      </c>
      <c r="C1053" s="107">
        <v>45040</v>
      </c>
      <c r="D1053" s="107">
        <v>45040</v>
      </c>
      <c r="E1053">
        <v>-590.55999999999995</v>
      </c>
      <c r="F1053">
        <v>-600</v>
      </c>
      <c r="G1053" t="s">
        <v>43</v>
      </c>
      <c r="H1053">
        <v>1</v>
      </c>
      <c r="I1053">
        <v>-590.55999999999995</v>
      </c>
      <c r="J1053">
        <v>-600</v>
      </c>
      <c r="K1053">
        <v>1</v>
      </c>
      <c r="M1053" t="s">
        <v>1058</v>
      </c>
      <c r="N1053" t="s">
        <v>166</v>
      </c>
      <c r="O1053">
        <v>100</v>
      </c>
      <c r="P1053" t="s">
        <v>160</v>
      </c>
      <c r="Q1053" t="s">
        <v>166</v>
      </c>
      <c r="S1053" t="s">
        <v>1585</v>
      </c>
      <c r="T1053" t="s">
        <v>1586</v>
      </c>
      <c r="U1053" t="s">
        <v>1058</v>
      </c>
      <c r="W1053" t="s">
        <v>1233</v>
      </c>
      <c r="X1053" t="s">
        <v>1234</v>
      </c>
      <c r="Y1053" t="s">
        <v>170</v>
      </c>
      <c r="Z1053" t="s">
        <v>164</v>
      </c>
      <c r="AA1053" t="s">
        <v>164</v>
      </c>
      <c r="AB1053" t="s">
        <v>22</v>
      </c>
      <c r="AE1053">
        <v>0</v>
      </c>
      <c r="AF1053">
        <v>0</v>
      </c>
    </row>
    <row r="1054" spans="1:32" x14ac:dyDescent="0.2">
      <c r="A1054" t="s">
        <v>1587</v>
      </c>
      <c r="B1054" s="107">
        <v>45040</v>
      </c>
      <c r="C1054" s="107">
        <v>45040</v>
      </c>
      <c r="D1054" s="107">
        <v>45040</v>
      </c>
      <c r="E1054">
        <v>-3000</v>
      </c>
      <c r="F1054">
        <v>-3000</v>
      </c>
      <c r="G1054" t="s">
        <v>43</v>
      </c>
      <c r="H1054">
        <v>1</v>
      </c>
      <c r="I1054">
        <v>-3000</v>
      </c>
      <c r="J1054">
        <v>-3000</v>
      </c>
      <c r="K1054">
        <v>1</v>
      </c>
      <c r="M1054" t="s">
        <v>1058</v>
      </c>
      <c r="N1054" t="s">
        <v>166</v>
      </c>
      <c r="O1054">
        <v>100</v>
      </c>
      <c r="P1054" t="s">
        <v>160</v>
      </c>
      <c r="Q1054" t="s">
        <v>166</v>
      </c>
      <c r="S1054" t="s">
        <v>1588</v>
      </c>
      <c r="T1054" t="s">
        <v>1237</v>
      </c>
      <c r="U1054" t="s">
        <v>1058</v>
      </c>
      <c r="W1054" t="s">
        <v>1233</v>
      </c>
      <c r="X1054" t="s">
        <v>1234</v>
      </c>
      <c r="Y1054" t="s">
        <v>170</v>
      </c>
      <c r="Z1054" t="s">
        <v>164</v>
      </c>
      <c r="AA1054" t="s">
        <v>164</v>
      </c>
      <c r="AB1054" t="s">
        <v>22</v>
      </c>
      <c r="AE1054">
        <v>0</v>
      </c>
      <c r="AF1054">
        <v>0</v>
      </c>
    </row>
    <row r="1055" spans="1:32" x14ac:dyDescent="0.2">
      <c r="A1055" t="s">
        <v>1589</v>
      </c>
      <c r="B1055" s="107">
        <v>45040</v>
      </c>
      <c r="C1055" s="107">
        <v>45040</v>
      </c>
      <c r="D1055" s="107">
        <v>45040</v>
      </c>
      <c r="E1055">
        <v>-550</v>
      </c>
      <c r="F1055">
        <v>-550</v>
      </c>
      <c r="G1055" t="s">
        <v>43</v>
      </c>
      <c r="H1055">
        <v>1</v>
      </c>
      <c r="I1055">
        <v>-550</v>
      </c>
      <c r="J1055">
        <v>-550</v>
      </c>
      <c r="K1055">
        <v>1</v>
      </c>
      <c r="M1055" t="s">
        <v>1058</v>
      </c>
      <c r="N1055" t="s">
        <v>1590</v>
      </c>
      <c r="O1055">
        <v>100</v>
      </c>
      <c r="P1055" t="s">
        <v>160</v>
      </c>
      <c r="Q1055" t="s">
        <v>1590</v>
      </c>
      <c r="S1055" t="s">
        <v>1591</v>
      </c>
      <c r="U1055" t="s">
        <v>1058</v>
      </c>
      <c r="W1055" t="s">
        <v>197</v>
      </c>
      <c r="X1055" t="s">
        <v>191</v>
      </c>
      <c r="Y1055" t="s">
        <v>192</v>
      </c>
      <c r="Z1055" t="s">
        <v>193</v>
      </c>
      <c r="AA1055" t="s">
        <v>193</v>
      </c>
      <c r="AB1055" t="s">
        <v>19</v>
      </c>
      <c r="AE1055">
        <v>0</v>
      </c>
      <c r="AF1055">
        <v>0</v>
      </c>
    </row>
    <row r="1056" spans="1:32" x14ac:dyDescent="0.2">
      <c r="A1056" t="s">
        <v>1592</v>
      </c>
      <c r="B1056" s="107">
        <v>45040</v>
      </c>
      <c r="C1056" s="107">
        <v>45040</v>
      </c>
      <c r="D1056" s="107">
        <v>45040</v>
      </c>
      <c r="E1056">
        <v>-253</v>
      </c>
      <c r="F1056">
        <v>-253</v>
      </c>
      <c r="G1056" t="s">
        <v>43</v>
      </c>
      <c r="H1056">
        <v>1</v>
      </c>
      <c r="I1056">
        <v>-253</v>
      </c>
      <c r="J1056">
        <v>-253</v>
      </c>
      <c r="K1056">
        <v>1</v>
      </c>
      <c r="M1056" t="s">
        <v>1058</v>
      </c>
      <c r="N1056" t="s">
        <v>199</v>
      </c>
      <c r="O1056">
        <v>100</v>
      </c>
      <c r="P1056" t="s">
        <v>160</v>
      </c>
      <c r="Q1056" t="s">
        <v>199</v>
      </c>
      <c r="S1056" t="s">
        <v>1593</v>
      </c>
      <c r="U1056" t="s">
        <v>1058</v>
      </c>
      <c r="W1056" t="s">
        <v>1594</v>
      </c>
      <c r="X1056" t="s">
        <v>16</v>
      </c>
      <c r="Y1056" t="s">
        <v>163</v>
      </c>
      <c r="Z1056" t="s">
        <v>164</v>
      </c>
      <c r="AA1056" t="s">
        <v>164</v>
      </c>
      <c r="AB1056" t="s">
        <v>16</v>
      </c>
      <c r="AE1056">
        <v>0</v>
      </c>
      <c r="AF1056">
        <v>0</v>
      </c>
    </row>
    <row r="1057" spans="1:32" x14ac:dyDescent="0.2">
      <c r="A1057" t="s">
        <v>1595</v>
      </c>
      <c r="B1057" s="107">
        <v>45040</v>
      </c>
      <c r="C1057" s="107">
        <v>45040</v>
      </c>
      <c r="D1057" s="107">
        <v>45040</v>
      </c>
      <c r="E1057">
        <v>-297.39999999999998</v>
      </c>
      <c r="F1057">
        <v>-297.39999999999998</v>
      </c>
      <c r="G1057" t="s">
        <v>43</v>
      </c>
      <c r="H1057">
        <v>1</v>
      </c>
      <c r="I1057">
        <v>-297.39999999999998</v>
      </c>
      <c r="J1057">
        <v>-297.39999999999998</v>
      </c>
      <c r="K1057">
        <v>1</v>
      </c>
      <c r="M1057" t="s">
        <v>1058</v>
      </c>
      <c r="N1057" t="s">
        <v>1590</v>
      </c>
      <c r="O1057">
        <v>100</v>
      </c>
      <c r="P1057" t="s">
        <v>160</v>
      </c>
      <c r="Q1057" t="s">
        <v>1590</v>
      </c>
      <c r="S1057" t="s">
        <v>1596</v>
      </c>
      <c r="U1057" t="s">
        <v>1058</v>
      </c>
      <c r="W1057" t="s">
        <v>197</v>
      </c>
      <c r="X1057" t="s">
        <v>191</v>
      </c>
      <c r="Y1057" t="s">
        <v>192</v>
      </c>
      <c r="Z1057" t="s">
        <v>193</v>
      </c>
      <c r="AA1057" t="s">
        <v>193</v>
      </c>
      <c r="AB1057" t="s">
        <v>19</v>
      </c>
      <c r="AE1057">
        <v>0</v>
      </c>
      <c r="AF1057">
        <v>0</v>
      </c>
    </row>
    <row r="1058" spans="1:32" x14ac:dyDescent="0.2">
      <c r="A1058" t="s">
        <v>1597</v>
      </c>
      <c r="B1058" s="107">
        <v>45040</v>
      </c>
      <c r="C1058" s="107">
        <v>45040</v>
      </c>
      <c r="D1058" s="107">
        <v>45040</v>
      </c>
      <c r="E1058">
        <v>-2570.29</v>
      </c>
      <c r="F1058">
        <v>-2570.29</v>
      </c>
      <c r="G1058" t="s">
        <v>43</v>
      </c>
      <c r="H1058">
        <v>1</v>
      </c>
      <c r="I1058">
        <v>-2570.29</v>
      </c>
      <c r="J1058">
        <v>-2570.29</v>
      </c>
      <c r="K1058">
        <v>1</v>
      </c>
      <c r="M1058" t="s">
        <v>1058</v>
      </c>
      <c r="N1058" t="s">
        <v>1598</v>
      </c>
      <c r="O1058">
        <v>100</v>
      </c>
      <c r="P1058" t="s">
        <v>15</v>
      </c>
      <c r="Q1058" t="s">
        <v>1598</v>
      </c>
      <c r="S1058" t="s">
        <v>1599</v>
      </c>
      <c r="U1058" t="s">
        <v>1058</v>
      </c>
      <c r="W1058" t="s">
        <v>15</v>
      </c>
      <c r="X1058" t="s">
        <v>1366</v>
      </c>
      <c r="Y1058" t="s">
        <v>15</v>
      </c>
      <c r="Z1058" t="s">
        <v>164</v>
      </c>
      <c r="AA1058" t="s">
        <v>164</v>
      </c>
      <c r="AB1058" t="s">
        <v>15</v>
      </c>
      <c r="AE1058">
        <v>0</v>
      </c>
      <c r="AF1058">
        <v>0</v>
      </c>
    </row>
    <row r="1059" spans="1:32" x14ac:dyDescent="0.2">
      <c r="A1059" t="s">
        <v>1600</v>
      </c>
      <c r="B1059" s="107">
        <v>45040</v>
      </c>
      <c r="C1059" s="107">
        <v>45040</v>
      </c>
      <c r="D1059" s="107">
        <v>45040</v>
      </c>
      <c r="E1059">
        <v>-70000</v>
      </c>
      <c r="F1059">
        <v>-70000</v>
      </c>
      <c r="G1059" t="s">
        <v>43</v>
      </c>
      <c r="H1059">
        <v>1</v>
      </c>
      <c r="I1059">
        <v>-70000</v>
      </c>
      <c r="J1059">
        <v>-70000</v>
      </c>
      <c r="K1059">
        <v>1</v>
      </c>
      <c r="M1059" t="s">
        <v>1419</v>
      </c>
      <c r="N1059" t="s">
        <v>199</v>
      </c>
      <c r="O1059">
        <v>100</v>
      </c>
      <c r="P1059" t="s">
        <v>340</v>
      </c>
      <c r="Q1059" t="s">
        <v>199</v>
      </c>
      <c r="S1059" t="s">
        <v>1378</v>
      </c>
      <c r="U1059" t="s">
        <v>1419</v>
      </c>
      <c r="W1059" t="s">
        <v>1379</v>
      </c>
      <c r="X1059" t="s">
        <v>1379</v>
      </c>
      <c r="Y1059" t="s">
        <v>163</v>
      </c>
      <c r="Z1059" t="s">
        <v>193</v>
      </c>
      <c r="AA1059" t="s">
        <v>193</v>
      </c>
      <c r="AB1059" t="s">
        <v>24</v>
      </c>
      <c r="AE1059">
        <v>0</v>
      </c>
      <c r="AF1059">
        <v>0</v>
      </c>
    </row>
    <row r="1060" spans="1:32" x14ac:dyDescent="0.2">
      <c r="A1060" t="s">
        <v>1601</v>
      </c>
      <c r="B1060" s="107">
        <v>45040</v>
      </c>
      <c r="C1060" s="107">
        <v>45040</v>
      </c>
      <c r="D1060" s="107">
        <v>45040</v>
      </c>
      <c r="E1060">
        <v>-3.2386818999999997E-2</v>
      </c>
      <c r="F1060">
        <v>-3.2386818999999997E-2</v>
      </c>
      <c r="G1060" t="s">
        <v>72</v>
      </c>
      <c r="H1060">
        <v>5.0197869101978689</v>
      </c>
      <c r="I1060">
        <v>-0.16257493007914761</v>
      </c>
      <c r="J1060">
        <v>-0.16257493007914761</v>
      </c>
      <c r="K1060">
        <v>1</v>
      </c>
      <c r="M1060" t="s">
        <v>67</v>
      </c>
      <c r="N1060" t="s">
        <v>1477</v>
      </c>
      <c r="U1060" t="s">
        <v>67</v>
      </c>
      <c r="W1060" t="s">
        <v>1270</v>
      </c>
      <c r="X1060" t="s">
        <v>1271</v>
      </c>
      <c r="Y1060" t="s">
        <v>182</v>
      </c>
      <c r="Z1060" t="s">
        <v>164</v>
      </c>
      <c r="AA1060" t="s">
        <v>164</v>
      </c>
      <c r="AB1060" t="s">
        <v>18</v>
      </c>
      <c r="AD1060" t="s">
        <v>1602</v>
      </c>
      <c r="AE1060">
        <v>1</v>
      </c>
      <c r="AF1060">
        <v>1</v>
      </c>
    </row>
    <row r="1061" spans="1:32" x14ac:dyDescent="0.2">
      <c r="A1061" t="s">
        <v>1603</v>
      </c>
      <c r="B1061" s="107">
        <v>45040</v>
      </c>
      <c r="C1061" s="107">
        <v>45040</v>
      </c>
      <c r="D1061" s="107">
        <v>45040</v>
      </c>
      <c r="E1061">
        <v>-2.915806E-2</v>
      </c>
      <c r="F1061">
        <v>-2.915806E-2</v>
      </c>
      <c r="G1061" t="s">
        <v>72</v>
      </c>
      <c r="H1061">
        <v>5.0197869101978689</v>
      </c>
      <c r="I1061">
        <v>-0.1463672479147641</v>
      </c>
      <c r="J1061">
        <v>-0.1463672479147641</v>
      </c>
      <c r="K1061">
        <v>1</v>
      </c>
      <c r="M1061" t="s">
        <v>67</v>
      </c>
      <c r="N1061" t="s">
        <v>1477</v>
      </c>
      <c r="U1061" t="s">
        <v>67</v>
      </c>
      <c r="W1061" t="s">
        <v>1270</v>
      </c>
      <c r="X1061" t="s">
        <v>1271</v>
      </c>
      <c r="Y1061" t="s">
        <v>182</v>
      </c>
      <c r="Z1061" t="s">
        <v>164</v>
      </c>
      <c r="AA1061" t="s">
        <v>164</v>
      </c>
      <c r="AB1061" t="s">
        <v>18</v>
      </c>
      <c r="AD1061" t="s">
        <v>1604</v>
      </c>
      <c r="AE1061">
        <v>1</v>
      </c>
      <c r="AF1061">
        <v>1</v>
      </c>
    </row>
    <row r="1062" spans="1:32" x14ac:dyDescent="0.2">
      <c r="A1062" t="s">
        <v>1605</v>
      </c>
      <c r="B1062" s="107">
        <v>45040</v>
      </c>
      <c r="C1062" s="107">
        <v>45040</v>
      </c>
      <c r="D1062" s="107">
        <v>45040</v>
      </c>
      <c r="E1062">
        <v>-2.8524521000000001E-2</v>
      </c>
      <c r="F1062">
        <v>-2.8524521000000001E-2</v>
      </c>
      <c r="G1062" t="s">
        <v>72</v>
      </c>
      <c r="H1062">
        <v>5.0197869101978689</v>
      </c>
      <c r="I1062">
        <v>-0.1431870171354642</v>
      </c>
      <c r="J1062">
        <v>-0.1431870171354642</v>
      </c>
      <c r="K1062">
        <v>1</v>
      </c>
      <c r="M1062" t="s">
        <v>67</v>
      </c>
      <c r="N1062" t="s">
        <v>1477</v>
      </c>
      <c r="U1062" t="s">
        <v>67</v>
      </c>
      <c r="W1062" t="s">
        <v>1270</v>
      </c>
      <c r="X1062" t="s">
        <v>1271</v>
      </c>
      <c r="Y1062" t="s">
        <v>182</v>
      </c>
      <c r="Z1062" t="s">
        <v>164</v>
      </c>
      <c r="AA1062" t="s">
        <v>164</v>
      </c>
      <c r="AB1062" t="s">
        <v>18</v>
      </c>
      <c r="AD1062" t="s">
        <v>1606</v>
      </c>
      <c r="AE1062">
        <v>1</v>
      </c>
      <c r="AF1062">
        <v>1</v>
      </c>
    </row>
    <row r="1063" spans="1:32" x14ac:dyDescent="0.2">
      <c r="A1063" t="s">
        <v>1607</v>
      </c>
      <c r="B1063" s="107">
        <v>45040</v>
      </c>
      <c r="C1063" s="107">
        <v>45040</v>
      </c>
      <c r="D1063" s="107">
        <v>45040</v>
      </c>
      <c r="E1063">
        <v>-4.6703167199999999E-2</v>
      </c>
      <c r="F1063">
        <v>-4.6703167199999999E-2</v>
      </c>
      <c r="G1063" t="s">
        <v>72</v>
      </c>
      <c r="H1063">
        <v>5.0197869101978689</v>
      </c>
      <c r="I1063">
        <v>-0.23443994737534249</v>
      </c>
      <c r="J1063">
        <v>-0.23443994737534249</v>
      </c>
      <c r="K1063">
        <v>1</v>
      </c>
      <c r="M1063" t="s">
        <v>67</v>
      </c>
      <c r="S1063" t="s">
        <v>1608</v>
      </c>
      <c r="U1063" t="s">
        <v>67</v>
      </c>
      <c r="W1063" t="s">
        <v>1270</v>
      </c>
      <c r="X1063" t="s">
        <v>1271</v>
      </c>
      <c r="Y1063" t="s">
        <v>182</v>
      </c>
      <c r="Z1063" t="s">
        <v>164</v>
      </c>
      <c r="AA1063" t="s">
        <v>164</v>
      </c>
      <c r="AB1063" t="s">
        <v>18</v>
      </c>
      <c r="AD1063" t="s">
        <v>1609</v>
      </c>
      <c r="AE1063">
        <v>1</v>
      </c>
      <c r="AF1063">
        <v>1</v>
      </c>
    </row>
    <row r="1064" spans="1:32" x14ac:dyDescent="0.2">
      <c r="A1064" t="s">
        <v>1610</v>
      </c>
      <c r="B1064" s="107">
        <v>45040</v>
      </c>
      <c r="C1064" s="107">
        <v>45040</v>
      </c>
      <c r="D1064" s="107">
        <v>45040</v>
      </c>
      <c r="E1064">
        <v>-4.6762004700000012E-2</v>
      </c>
      <c r="F1064">
        <v>-4.6762004700000012E-2</v>
      </c>
      <c r="G1064" t="s">
        <v>72</v>
      </c>
      <c r="H1064">
        <v>5.0197869101978689</v>
      </c>
      <c r="I1064">
        <v>-0.23473529908767121</v>
      </c>
      <c r="J1064">
        <v>-0.23473529908767121</v>
      </c>
      <c r="K1064">
        <v>1</v>
      </c>
      <c r="M1064" t="s">
        <v>67</v>
      </c>
      <c r="S1064" t="s">
        <v>1608</v>
      </c>
      <c r="U1064" t="s">
        <v>67</v>
      </c>
      <c r="W1064" t="s">
        <v>1270</v>
      </c>
      <c r="X1064" t="s">
        <v>1271</v>
      </c>
      <c r="Y1064" t="s">
        <v>182</v>
      </c>
      <c r="Z1064" t="s">
        <v>164</v>
      </c>
      <c r="AA1064" t="s">
        <v>164</v>
      </c>
      <c r="AB1064" t="s">
        <v>18</v>
      </c>
      <c r="AD1064" t="s">
        <v>1611</v>
      </c>
      <c r="AE1064">
        <v>1</v>
      </c>
      <c r="AF1064">
        <v>1</v>
      </c>
    </row>
    <row r="1065" spans="1:32" x14ac:dyDescent="0.2">
      <c r="A1065" t="s">
        <v>1612</v>
      </c>
      <c r="B1065" s="107">
        <v>45040</v>
      </c>
      <c r="C1065" s="107">
        <v>45040</v>
      </c>
      <c r="D1065" s="107">
        <v>45040</v>
      </c>
      <c r="E1065">
        <v>-3.4501160000000003E-2</v>
      </c>
      <c r="F1065">
        <v>-3.4501160000000003E-2</v>
      </c>
      <c r="G1065" t="s">
        <v>72</v>
      </c>
      <c r="H1065">
        <v>5.0197869101978689</v>
      </c>
      <c r="I1065">
        <v>-0.1731884713546423</v>
      </c>
      <c r="J1065">
        <v>-0.1731884713546423</v>
      </c>
      <c r="K1065">
        <v>1</v>
      </c>
      <c r="M1065" t="s">
        <v>67</v>
      </c>
      <c r="N1065" t="s">
        <v>1477</v>
      </c>
      <c r="U1065" t="s">
        <v>67</v>
      </c>
      <c r="W1065" t="s">
        <v>1270</v>
      </c>
      <c r="X1065" t="s">
        <v>1271</v>
      </c>
      <c r="Y1065" t="s">
        <v>182</v>
      </c>
      <c r="Z1065" t="s">
        <v>164</v>
      </c>
      <c r="AA1065" t="s">
        <v>164</v>
      </c>
      <c r="AB1065" t="s">
        <v>18</v>
      </c>
      <c r="AD1065" t="s">
        <v>1613</v>
      </c>
      <c r="AE1065">
        <v>1</v>
      </c>
      <c r="AF1065">
        <v>1</v>
      </c>
    </row>
    <row r="1066" spans="1:32" x14ac:dyDescent="0.2">
      <c r="A1066" t="s">
        <v>1614</v>
      </c>
      <c r="B1066" s="107">
        <v>45040</v>
      </c>
      <c r="C1066" s="107">
        <v>45040</v>
      </c>
      <c r="D1066" s="107">
        <v>45040</v>
      </c>
      <c r="E1066">
        <v>-3.2318121999999998E-2</v>
      </c>
      <c r="F1066">
        <v>-3.2318121999999998E-2</v>
      </c>
      <c r="G1066" t="s">
        <v>72</v>
      </c>
      <c r="H1066">
        <v>5.0197869101978689</v>
      </c>
      <c r="I1066">
        <v>-0.16223008577777781</v>
      </c>
      <c r="J1066">
        <v>-0.16223008577777781</v>
      </c>
      <c r="K1066">
        <v>1</v>
      </c>
      <c r="M1066" t="s">
        <v>67</v>
      </c>
      <c r="N1066" t="s">
        <v>1477</v>
      </c>
      <c r="U1066" t="s">
        <v>67</v>
      </c>
      <c r="W1066" t="s">
        <v>1270</v>
      </c>
      <c r="X1066" t="s">
        <v>1271</v>
      </c>
      <c r="Y1066" t="s">
        <v>182</v>
      </c>
      <c r="Z1066" t="s">
        <v>164</v>
      </c>
      <c r="AA1066" t="s">
        <v>164</v>
      </c>
      <c r="AB1066" t="s">
        <v>18</v>
      </c>
      <c r="AD1066" t="s">
        <v>1615</v>
      </c>
      <c r="AE1066">
        <v>1</v>
      </c>
      <c r="AF1066">
        <v>1</v>
      </c>
    </row>
    <row r="1067" spans="1:32" x14ac:dyDescent="0.2">
      <c r="A1067" t="s">
        <v>1616</v>
      </c>
      <c r="B1067" s="107">
        <v>45040</v>
      </c>
      <c r="C1067" s="107">
        <v>45040</v>
      </c>
      <c r="D1067" s="107">
        <v>45040</v>
      </c>
      <c r="E1067">
        <v>-3.6699464000000001E-2</v>
      </c>
      <c r="F1067">
        <v>-3.6699464000000001E-2</v>
      </c>
      <c r="G1067" t="s">
        <v>72</v>
      </c>
      <c r="H1067">
        <v>5.0197869101978689</v>
      </c>
      <c r="I1067">
        <v>-0.1842234889984779</v>
      </c>
      <c r="J1067">
        <v>-0.1842234889984779</v>
      </c>
      <c r="K1067">
        <v>1</v>
      </c>
      <c r="M1067" t="s">
        <v>67</v>
      </c>
      <c r="N1067" t="s">
        <v>1477</v>
      </c>
      <c r="U1067" t="s">
        <v>67</v>
      </c>
      <c r="W1067" t="s">
        <v>1270</v>
      </c>
      <c r="X1067" t="s">
        <v>1271</v>
      </c>
      <c r="Y1067" t="s">
        <v>182</v>
      </c>
      <c r="Z1067" t="s">
        <v>164</v>
      </c>
      <c r="AA1067" t="s">
        <v>164</v>
      </c>
      <c r="AB1067" t="s">
        <v>18</v>
      </c>
      <c r="AD1067" t="s">
        <v>1617</v>
      </c>
      <c r="AE1067">
        <v>1</v>
      </c>
      <c r="AF1067">
        <v>1</v>
      </c>
    </row>
    <row r="1068" spans="1:32" x14ac:dyDescent="0.2">
      <c r="A1068" t="s">
        <v>1618</v>
      </c>
      <c r="B1068" s="107">
        <v>45040</v>
      </c>
      <c r="C1068" s="107">
        <v>45040</v>
      </c>
      <c r="D1068" s="107">
        <v>45040</v>
      </c>
      <c r="E1068">
        <v>-3.8859603E-2</v>
      </c>
      <c r="F1068">
        <v>-3.8859603E-2</v>
      </c>
      <c r="G1068" t="s">
        <v>72</v>
      </c>
      <c r="H1068">
        <v>5.0197869101978689</v>
      </c>
      <c r="I1068">
        <v>-0.1950669264748858</v>
      </c>
      <c r="J1068">
        <v>-0.1950669264748858</v>
      </c>
      <c r="K1068">
        <v>1</v>
      </c>
      <c r="M1068" t="s">
        <v>67</v>
      </c>
      <c r="N1068" t="s">
        <v>1477</v>
      </c>
      <c r="U1068" t="s">
        <v>67</v>
      </c>
      <c r="W1068" t="s">
        <v>1270</v>
      </c>
      <c r="X1068" t="s">
        <v>1271</v>
      </c>
      <c r="Y1068" t="s">
        <v>182</v>
      </c>
      <c r="Z1068" t="s">
        <v>164</v>
      </c>
      <c r="AA1068" t="s">
        <v>164</v>
      </c>
      <c r="AB1068" t="s">
        <v>18</v>
      </c>
      <c r="AD1068" t="s">
        <v>1619</v>
      </c>
      <c r="AE1068">
        <v>1</v>
      </c>
      <c r="AF1068">
        <v>1</v>
      </c>
    </row>
    <row r="1069" spans="1:32" x14ac:dyDescent="0.2">
      <c r="A1069" t="s">
        <v>1620</v>
      </c>
      <c r="B1069" s="107">
        <v>45040</v>
      </c>
      <c r="C1069" s="107">
        <v>45040</v>
      </c>
      <c r="D1069" s="107">
        <v>45040</v>
      </c>
      <c r="E1069">
        <v>-3.8859603E-2</v>
      </c>
      <c r="F1069">
        <v>-3.8859603E-2</v>
      </c>
      <c r="G1069" t="s">
        <v>72</v>
      </c>
      <c r="H1069">
        <v>5.0197869101978689</v>
      </c>
      <c r="I1069">
        <v>-0.1950669264748858</v>
      </c>
      <c r="J1069">
        <v>-0.1950669264748858</v>
      </c>
      <c r="K1069">
        <v>1</v>
      </c>
      <c r="M1069" t="s">
        <v>67</v>
      </c>
      <c r="N1069" t="s">
        <v>1477</v>
      </c>
      <c r="U1069" t="s">
        <v>67</v>
      </c>
      <c r="W1069" t="s">
        <v>1270</v>
      </c>
      <c r="X1069" t="s">
        <v>1271</v>
      </c>
      <c r="Y1069" t="s">
        <v>182</v>
      </c>
      <c r="Z1069" t="s">
        <v>164</v>
      </c>
      <c r="AA1069" t="s">
        <v>164</v>
      </c>
      <c r="AB1069" t="s">
        <v>18</v>
      </c>
      <c r="AD1069" t="s">
        <v>1621</v>
      </c>
      <c r="AE1069">
        <v>1</v>
      </c>
      <c r="AF1069">
        <v>1</v>
      </c>
    </row>
    <row r="1070" spans="1:32" x14ac:dyDescent="0.2">
      <c r="A1070" t="s">
        <v>1622</v>
      </c>
      <c r="B1070" s="107">
        <v>45040</v>
      </c>
      <c r="C1070" s="107">
        <v>45040</v>
      </c>
      <c r="D1070" s="107">
        <v>45040</v>
      </c>
      <c r="E1070">
        <v>-2.5699896999999999E-2</v>
      </c>
      <c r="F1070">
        <v>-2.5699896999999999E-2</v>
      </c>
      <c r="G1070" t="s">
        <v>72</v>
      </c>
      <c r="H1070">
        <v>5.0197869101978689</v>
      </c>
      <c r="I1070">
        <v>-0.12900800655403349</v>
      </c>
      <c r="J1070">
        <v>-0.12900800655403349</v>
      </c>
      <c r="K1070">
        <v>1</v>
      </c>
      <c r="M1070" t="s">
        <v>67</v>
      </c>
      <c r="N1070" t="s">
        <v>1477</v>
      </c>
      <c r="U1070" t="s">
        <v>67</v>
      </c>
      <c r="W1070" t="s">
        <v>1270</v>
      </c>
      <c r="X1070" t="s">
        <v>1271</v>
      </c>
      <c r="Y1070" t="s">
        <v>182</v>
      </c>
      <c r="Z1070" t="s">
        <v>164</v>
      </c>
      <c r="AA1070" t="s">
        <v>164</v>
      </c>
      <c r="AB1070" t="s">
        <v>18</v>
      </c>
      <c r="AD1070" t="s">
        <v>1623</v>
      </c>
      <c r="AE1070">
        <v>1</v>
      </c>
      <c r="AF1070">
        <v>1</v>
      </c>
    </row>
    <row r="1071" spans="1:32" x14ac:dyDescent="0.2">
      <c r="A1071" t="s">
        <v>1624</v>
      </c>
      <c r="B1071" s="107">
        <v>45040</v>
      </c>
      <c r="C1071" s="107">
        <v>45040</v>
      </c>
      <c r="D1071" s="107">
        <v>45040</v>
      </c>
      <c r="E1071">
        <v>-2.8837473999999998E-2</v>
      </c>
      <c r="F1071">
        <v>-2.8837473999999998E-2</v>
      </c>
      <c r="G1071" t="s">
        <v>72</v>
      </c>
      <c r="H1071">
        <v>5.0197869101978689</v>
      </c>
      <c r="I1071">
        <v>-0.14475797450837141</v>
      </c>
      <c r="J1071">
        <v>-0.14475797450837141</v>
      </c>
      <c r="K1071">
        <v>1</v>
      </c>
      <c r="M1071" t="s">
        <v>67</v>
      </c>
      <c r="N1071" t="s">
        <v>1477</v>
      </c>
      <c r="U1071" t="s">
        <v>67</v>
      </c>
      <c r="W1071" t="s">
        <v>1270</v>
      </c>
      <c r="X1071" t="s">
        <v>1271</v>
      </c>
      <c r="Y1071" t="s">
        <v>182</v>
      </c>
      <c r="Z1071" t="s">
        <v>164</v>
      </c>
      <c r="AA1071" t="s">
        <v>164</v>
      </c>
      <c r="AB1071" t="s">
        <v>18</v>
      </c>
      <c r="AD1071" t="s">
        <v>1625</v>
      </c>
      <c r="AE1071">
        <v>1</v>
      </c>
      <c r="AF1071">
        <v>1</v>
      </c>
    </row>
    <row r="1072" spans="1:32" x14ac:dyDescent="0.2">
      <c r="A1072" t="s">
        <v>1626</v>
      </c>
      <c r="B1072" s="107">
        <v>45040</v>
      </c>
      <c r="C1072" s="107">
        <v>45040</v>
      </c>
      <c r="D1072" s="107">
        <v>45040</v>
      </c>
      <c r="E1072">
        <v>-3.106631E-2</v>
      </c>
      <c r="F1072">
        <v>-3.106631E-2</v>
      </c>
      <c r="G1072" t="s">
        <v>72</v>
      </c>
      <c r="H1072">
        <v>5.0197869101978689</v>
      </c>
      <c r="I1072">
        <v>-0.15594625628614919</v>
      </c>
      <c r="J1072">
        <v>-0.15594625628614919</v>
      </c>
      <c r="K1072">
        <v>1</v>
      </c>
      <c r="M1072" t="s">
        <v>67</v>
      </c>
      <c r="N1072" t="s">
        <v>1477</v>
      </c>
      <c r="U1072" t="s">
        <v>67</v>
      </c>
      <c r="W1072" t="s">
        <v>1270</v>
      </c>
      <c r="X1072" t="s">
        <v>1271</v>
      </c>
      <c r="Y1072" t="s">
        <v>182</v>
      </c>
      <c r="Z1072" t="s">
        <v>164</v>
      </c>
      <c r="AA1072" t="s">
        <v>164</v>
      </c>
      <c r="AB1072" t="s">
        <v>18</v>
      </c>
      <c r="AD1072" t="s">
        <v>1627</v>
      </c>
      <c r="AE1072">
        <v>1</v>
      </c>
      <c r="AF1072">
        <v>1</v>
      </c>
    </row>
    <row r="1073" spans="1:32" x14ac:dyDescent="0.2">
      <c r="A1073" t="s">
        <v>1628</v>
      </c>
      <c r="B1073" s="107">
        <v>45040</v>
      </c>
      <c r="C1073" s="107">
        <v>45040</v>
      </c>
      <c r="D1073" s="107">
        <v>45040</v>
      </c>
      <c r="E1073">
        <v>-3.0570165E-2</v>
      </c>
      <c r="F1073">
        <v>-3.0570165E-2</v>
      </c>
      <c r="G1073" t="s">
        <v>72</v>
      </c>
      <c r="H1073">
        <v>5.0197869101978689</v>
      </c>
      <c r="I1073">
        <v>-0.153455714109589</v>
      </c>
      <c r="J1073">
        <v>-0.153455714109589</v>
      </c>
      <c r="K1073">
        <v>1</v>
      </c>
      <c r="M1073" t="s">
        <v>67</v>
      </c>
      <c r="N1073" t="s">
        <v>1477</v>
      </c>
      <c r="U1073" t="s">
        <v>67</v>
      </c>
      <c r="W1073" t="s">
        <v>1270</v>
      </c>
      <c r="X1073" t="s">
        <v>1271</v>
      </c>
      <c r="Y1073" t="s">
        <v>182</v>
      </c>
      <c r="Z1073" t="s">
        <v>164</v>
      </c>
      <c r="AA1073" t="s">
        <v>164</v>
      </c>
      <c r="AB1073" t="s">
        <v>18</v>
      </c>
      <c r="AD1073" t="s">
        <v>1629</v>
      </c>
      <c r="AE1073">
        <v>1</v>
      </c>
      <c r="AF1073">
        <v>1</v>
      </c>
    </row>
    <row r="1074" spans="1:32" x14ac:dyDescent="0.2">
      <c r="A1074" t="s">
        <v>1630</v>
      </c>
      <c r="B1074" s="107">
        <v>45040</v>
      </c>
      <c r="C1074" s="107">
        <v>45040</v>
      </c>
      <c r="D1074" s="107">
        <v>45040</v>
      </c>
      <c r="E1074">
        <v>-3.1211336999999999E-2</v>
      </c>
      <c r="F1074">
        <v>-3.1211336999999999E-2</v>
      </c>
      <c r="G1074" t="s">
        <v>72</v>
      </c>
      <c r="H1074">
        <v>5.0197869101978689</v>
      </c>
      <c r="I1074">
        <v>-0.15667426092237441</v>
      </c>
      <c r="J1074">
        <v>-0.15667426092237441</v>
      </c>
      <c r="K1074">
        <v>1</v>
      </c>
      <c r="M1074" t="s">
        <v>67</v>
      </c>
      <c r="N1074" t="s">
        <v>1477</v>
      </c>
      <c r="U1074" t="s">
        <v>67</v>
      </c>
      <c r="W1074" t="s">
        <v>1270</v>
      </c>
      <c r="X1074" t="s">
        <v>1271</v>
      </c>
      <c r="Y1074" t="s">
        <v>182</v>
      </c>
      <c r="Z1074" t="s">
        <v>164</v>
      </c>
      <c r="AA1074" t="s">
        <v>164</v>
      </c>
      <c r="AB1074" t="s">
        <v>18</v>
      </c>
      <c r="AD1074" t="s">
        <v>1631</v>
      </c>
      <c r="AE1074">
        <v>1</v>
      </c>
      <c r="AF1074">
        <v>1</v>
      </c>
    </row>
    <row r="1075" spans="1:32" x14ac:dyDescent="0.2">
      <c r="A1075" t="s">
        <v>1632</v>
      </c>
      <c r="B1075" s="107">
        <v>45040</v>
      </c>
      <c r="C1075" s="107">
        <v>45040</v>
      </c>
      <c r="D1075" s="107">
        <v>45040</v>
      </c>
      <c r="E1075">
        <v>-3.6760528000000001E-2</v>
      </c>
      <c r="F1075">
        <v>-3.6760528000000001E-2</v>
      </c>
      <c r="G1075" t="s">
        <v>72</v>
      </c>
      <c r="H1075">
        <v>5.0197869101978689</v>
      </c>
      <c r="I1075">
        <v>-0.18453001726636231</v>
      </c>
      <c r="J1075">
        <v>-0.18453001726636231</v>
      </c>
      <c r="K1075">
        <v>1</v>
      </c>
      <c r="M1075" t="s">
        <v>67</v>
      </c>
      <c r="N1075" t="s">
        <v>1477</v>
      </c>
      <c r="U1075" t="s">
        <v>67</v>
      </c>
      <c r="W1075" t="s">
        <v>1270</v>
      </c>
      <c r="X1075" t="s">
        <v>1271</v>
      </c>
      <c r="Y1075" t="s">
        <v>182</v>
      </c>
      <c r="Z1075" t="s">
        <v>164</v>
      </c>
      <c r="AA1075" t="s">
        <v>164</v>
      </c>
      <c r="AB1075" t="s">
        <v>18</v>
      </c>
      <c r="AD1075" t="s">
        <v>1633</v>
      </c>
      <c r="AE1075">
        <v>1</v>
      </c>
      <c r="AF1075">
        <v>1</v>
      </c>
    </row>
    <row r="1076" spans="1:32" x14ac:dyDescent="0.2">
      <c r="A1076" t="s">
        <v>1634</v>
      </c>
      <c r="B1076" s="107">
        <v>45040</v>
      </c>
      <c r="C1076" s="107">
        <v>45040</v>
      </c>
      <c r="D1076" s="107">
        <v>45040</v>
      </c>
      <c r="E1076">
        <v>-3.20586E-2</v>
      </c>
      <c r="F1076">
        <v>-3.20586E-2</v>
      </c>
      <c r="G1076" t="s">
        <v>72</v>
      </c>
      <c r="H1076">
        <v>5.0197869101978689</v>
      </c>
      <c r="I1076">
        <v>-0.16092734063926939</v>
      </c>
      <c r="J1076">
        <v>-0.16092734063926939</v>
      </c>
      <c r="K1076">
        <v>1</v>
      </c>
      <c r="M1076" t="s">
        <v>67</v>
      </c>
      <c r="N1076" t="s">
        <v>1477</v>
      </c>
      <c r="U1076" t="s">
        <v>67</v>
      </c>
      <c r="W1076" t="s">
        <v>1270</v>
      </c>
      <c r="X1076" t="s">
        <v>1271</v>
      </c>
      <c r="Y1076" t="s">
        <v>182</v>
      </c>
      <c r="Z1076" t="s">
        <v>164</v>
      </c>
      <c r="AA1076" t="s">
        <v>164</v>
      </c>
      <c r="AB1076" t="s">
        <v>18</v>
      </c>
      <c r="AD1076" t="s">
        <v>1635</v>
      </c>
      <c r="AE1076">
        <v>1</v>
      </c>
      <c r="AF1076">
        <v>1</v>
      </c>
    </row>
    <row r="1077" spans="1:32" x14ac:dyDescent="0.2">
      <c r="A1077" t="s">
        <v>1636</v>
      </c>
      <c r="B1077" s="107">
        <v>45040</v>
      </c>
      <c r="C1077" s="107">
        <v>45040</v>
      </c>
      <c r="D1077" s="107">
        <v>45040</v>
      </c>
      <c r="E1077">
        <v>-3.0898384000000001E-2</v>
      </c>
      <c r="F1077">
        <v>-3.0898384000000001E-2</v>
      </c>
      <c r="G1077" t="s">
        <v>72</v>
      </c>
      <c r="H1077">
        <v>5.0197869101978689</v>
      </c>
      <c r="I1077">
        <v>-0.1551033035494673</v>
      </c>
      <c r="J1077">
        <v>-0.1551033035494673</v>
      </c>
      <c r="K1077">
        <v>1</v>
      </c>
      <c r="M1077" t="s">
        <v>67</v>
      </c>
      <c r="N1077" t="s">
        <v>1477</v>
      </c>
      <c r="U1077" t="s">
        <v>67</v>
      </c>
      <c r="W1077" t="s">
        <v>1270</v>
      </c>
      <c r="X1077" t="s">
        <v>1271</v>
      </c>
      <c r="Y1077" t="s">
        <v>182</v>
      </c>
      <c r="Z1077" t="s">
        <v>164</v>
      </c>
      <c r="AA1077" t="s">
        <v>164</v>
      </c>
      <c r="AB1077" t="s">
        <v>18</v>
      </c>
      <c r="AD1077" t="s">
        <v>1637</v>
      </c>
      <c r="AE1077">
        <v>1</v>
      </c>
      <c r="AF1077">
        <v>1</v>
      </c>
    </row>
    <row r="1078" spans="1:32" x14ac:dyDescent="0.2">
      <c r="A1078" t="s">
        <v>1638</v>
      </c>
      <c r="B1078" s="107">
        <v>45040</v>
      </c>
      <c r="C1078" s="107">
        <v>45040</v>
      </c>
      <c r="D1078" s="107">
        <v>45040</v>
      </c>
      <c r="E1078">
        <v>-2.9387050000000001E-2</v>
      </c>
      <c r="F1078">
        <v>-2.9387050000000001E-2</v>
      </c>
      <c r="G1078" t="s">
        <v>72</v>
      </c>
      <c r="H1078">
        <v>5.0197869101978689</v>
      </c>
      <c r="I1078">
        <v>-0.14751672891933029</v>
      </c>
      <c r="J1078">
        <v>-0.14751672891933029</v>
      </c>
      <c r="K1078">
        <v>1</v>
      </c>
      <c r="M1078" t="s">
        <v>67</v>
      </c>
      <c r="N1078" t="s">
        <v>1477</v>
      </c>
      <c r="U1078" t="s">
        <v>67</v>
      </c>
      <c r="W1078" t="s">
        <v>1270</v>
      </c>
      <c r="X1078" t="s">
        <v>1271</v>
      </c>
      <c r="Y1078" t="s">
        <v>182</v>
      </c>
      <c r="Z1078" t="s">
        <v>164</v>
      </c>
      <c r="AA1078" t="s">
        <v>164</v>
      </c>
      <c r="AB1078" t="s">
        <v>18</v>
      </c>
      <c r="AD1078" t="s">
        <v>1639</v>
      </c>
      <c r="AE1078">
        <v>1</v>
      </c>
      <c r="AF1078">
        <v>1</v>
      </c>
    </row>
    <row r="1079" spans="1:32" x14ac:dyDescent="0.2">
      <c r="A1079" t="s">
        <v>1640</v>
      </c>
      <c r="B1079" s="107">
        <v>45040</v>
      </c>
      <c r="C1079" s="107">
        <v>45040</v>
      </c>
      <c r="D1079" s="107">
        <v>45040</v>
      </c>
      <c r="E1079">
        <v>-2.9417582000000001E-2</v>
      </c>
      <c r="F1079">
        <v>-2.9417582000000001E-2</v>
      </c>
      <c r="G1079" t="s">
        <v>72</v>
      </c>
      <c r="H1079">
        <v>5.0197869101978689</v>
      </c>
      <c r="I1079">
        <v>-0.14766999305327241</v>
      </c>
      <c r="J1079">
        <v>-0.14766999305327241</v>
      </c>
      <c r="K1079">
        <v>1</v>
      </c>
      <c r="M1079" t="s">
        <v>67</v>
      </c>
      <c r="N1079" t="s">
        <v>1477</v>
      </c>
      <c r="U1079" t="s">
        <v>67</v>
      </c>
      <c r="W1079" t="s">
        <v>1270</v>
      </c>
      <c r="X1079" t="s">
        <v>1271</v>
      </c>
      <c r="Y1079" t="s">
        <v>182</v>
      </c>
      <c r="Z1079" t="s">
        <v>164</v>
      </c>
      <c r="AA1079" t="s">
        <v>164</v>
      </c>
      <c r="AB1079" t="s">
        <v>18</v>
      </c>
      <c r="AD1079" t="s">
        <v>1641</v>
      </c>
      <c r="AE1079">
        <v>1</v>
      </c>
      <c r="AF1079">
        <v>1</v>
      </c>
    </row>
    <row r="1080" spans="1:32" x14ac:dyDescent="0.2">
      <c r="A1080" t="s">
        <v>1642</v>
      </c>
      <c r="B1080" s="107">
        <v>45040</v>
      </c>
      <c r="C1080" s="107">
        <v>45040</v>
      </c>
      <c r="D1080" s="107">
        <v>45040</v>
      </c>
      <c r="E1080">
        <v>-3.1325831999999998E-2</v>
      </c>
      <c r="F1080">
        <v>-3.1325831999999998E-2</v>
      </c>
      <c r="G1080" t="s">
        <v>72</v>
      </c>
      <c r="H1080">
        <v>5.0197869101978689</v>
      </c>
      <c r="I1080">
        <v>-0.15724900142465759</v>
      </c>
      <c r="J1080">
        <v>-0.15724900142465759</v>
      </c>
      <c r="K1080">
        <v>1</v>
      </c>
      <c r="M1080" t="s">
        <v>67</v>
      </c>
      <c r="N1080" t="s">
        <v>1477</v>
      </c>
      <c r="U1080" t="s">
        <v>67</v>
      </c>
      <c r="W1080" t="s">
        <v>1270</v>
      </c>
      <c r="X1080" t="s">
        <v>1271</v>
      </c>
      <c r="Y1080" t="s">
        <v>182</v>
      </c>
      <c r="Z1080" t="s">
        <v>164</v>
      </c>
      <c r="AA1080" t="s">
        <v>164</v>
      </c>
      <c r="AB1080" t="s">
        <v>18</v>
      </c>
      <c r="AD1080" t="s">
        <v>1643</v>
      </c>
      <c r="AE1080">
        <v>1</v>
      </c>
      <c r="AF1080">
        <v>1</v>
      </c>
    </row>
    <row r="1081" spans="1:32" x14ac:dyDescent="0.2">
      <c r="A1081" t="s">
        <v>1644</v>
      </c>
      <c r="B1081" s="107">
        <v>45040</v>
      </c>
      <c r="C1081" s="107">
        <v>45040</v>
      </c>
      <c r="D1081" s="107">
        <v>45040</v>
      </c>
      <c r="E1081">
        <v>-2.9242022999999999E-2</v>
      </c>
      <c r="F1081">
        <v>-2.9242022999999999E-2</v>
      </c>
      <c r="G1081" t="s">
        <v>72</v>
      </c>
      <c r="H1081">
        <v>5.0197869101978689</v>
      </c>
      <c r="I1081">
        <v>-0.14678872428310499</v>
      </c>
      <c r="J1081">
        <v>-0.14678872428310499</v>
      </c>
      <c r="K1081">
        <v>1</v>
      </c>
      <c r="M1081" t="s">
        <v>67</v>
      </c>
      <c r="N1081" t="s">
        <v>1477</v>
      </c>
      <c r="U1081" t="s">
        <v>67</v>
      </c>
      <c r="W1081" t="s">
        <v>1270</v>
      </c>
      <c r="X1081" t="s">
        <v>1271</v>
      </c>
      <c r="Y1081" t="s">
        <v>182</v>
      </c>
      <c r="Z1081" t="s">
        <v>164</v>
      </c>
      <c r="AA1081" t="s">
        <v>164</v>
      </c>
      <c r="AB1081" t="s">
        <v>18</v>
      </c>
      <c r="AD1081" t="s">
        <v>1645</v>
      </c>
      <c r="AE1081">
        <v>1</v>
      </c>
      <c r="AF1081">
        <v>1</v>
      </c>
    </row>
    <row r="1082" spans="1:32" x14ac:dyDescent="0.2">
      <c r="A1082" t="s">
        <v>1646</v>
      </c>
      <c r="B1082" s="107">
        <v>45040</v>
      </c>
      <c r="C1082" s="107">
        <v>45040</v>
      </c>
      <c r="D1082" s="107">
        <v>45040</v>
      </c>
      <c r="E1082">
        <v>-3.0264844999999999E-2</v>
      </c>
      <c r="F1082">
        <v>-3.0264844999999999E-2</v>
      </c>
      <c r="G1082" t="s">
        <v>72</v>
      </c>
      <c r="H1082">
        <v>5.0197869101978689</v>
      </c>
      <c r="I1082">
        <v>-0.15192307277016739</v>
      </c>
      <c r="J1082">
        <v>-0.15192307277016739</v>
      </c>
      <c r="K1082">
        <v>1</v>
      </c>
      <c r="M1082" t="s">
        <v>67</v>
      </c>
      <c r="N1082" t="s">
        <v>1477</v>
      </c>
      <c r="U1082" t="s">
        <v>67</v>
      </c>
      <c r="W1082" t="s">
        <v>1270</v>
      </c>
      <c r="X1082" t="s">
        <v>1271</v>
      </c>
      <c r="Y1082" t="s">
        <v>182</v>
      </c>
      <c r="Z1082" t="s">
        <v>164</v>
      </c>
      <c r="AA1082" t="s">
        <v>164</v>
      </c>
      <c r="AB1082" t="s">
        <v>18</v>
      </c>
      <c r="AD1082" t="s">
        <v>1647</v>
      </c>
      <c r="AE1082">
        <v>1</v>
      </c>
      <c r="AF1082">
        <v>1</v>
      </c>
    </row>
    <row r="1083" spans="1:32" x14ac:dyDescent="0.2">
      <c r="A1083" t="s">
        <v>1648</v>
      </c>
      <c r="B1083" s="107">
        <v>45040</v>
      </c>
      <c r="C1083" s="107">
        <v>45040</v>
      </c>
      <c r="D1083" s="107">
        <v>45040</v>
      </c>
      <c r="E1083">
        <v>-2.9035932E-2</v>
      </c>
      <c r="F1083">
        <v>-2.9035932E-2</v>
      </c>
      <c r="G1083" t="s">
        <v>72</v>
      </c>
      <c r="H1083">
        <v>5.0197869101978689</v>
      </c>
      <c r="I1083">
        <v>-0.1457541913789954</v>
      </c>
      <c r="J1083">
        <v>-0.1457541913789954</v>
      </c>
      <c r="K1083">
        <v>1</v>
      </c>
      <c r="M1083" t="s">
        <v>67</v>
      </c>
      <c r="N1083" t="s">
        <v>1477</v>
      </c>
      <c r="U1083" t="s">
        <v>67</v>
      </c>
      <c r="W1083" t="s">
        <v>1270</v>
      </c>
      <c r="X1083" t="s">
        <v>1271</v>
      </c>
      <c r="Y1083" t="s">
        <v>182</v>
      </c>
      <c r="Z1083" t="s">
        <v>164</v>
      </c>
      <c r="AA1083" t="s">
        <v>164</v>
      </c>
      <c r="AB1083" t="s">
        <v>18</v>
      </c>
      <c r="AD1083" t="s">
        <v>1649</v>
      </c>
      <c r="AE1083">
        <v>1</v>
      </c>
      <c r="AF1083">
        <v>1</v>
      </c>
    </row>
    <row r="1084" spans="1:32" x14ac:dyDescent="0.2">
      <c r="A1084" t="s">
        <v>1650</v>
      </c>
      <c r="B1084" s="107">
        <v>45040</v>
      </c>
      <c r="C1084" s="107">
        <v>45040</v>
      </c>
      <c r="D1084" s="107">
        <v>45040</v>
      </c>
      <c r="E1084">
        <v>-2.7356671999999999E-2</v>
      </c>
      <c r="F1084">
        <v>-2.7356671999999999E-2</v>
      </c>
      <c r="G1084" t="s">
        <v>72</v>
      </c>
      <c r="H1084">
        <v>5.0197869101978689</v>
      </c>
      <c r="I1084">
        <v>-0.13732466401217661</v>
      </c>
      <c r="J1084">
        <v>-0.13732466401217661</v>
      </c>
      <c r="K1084">
        <v>1</v>
      </c>
      <c r="M1084" t="s">
        <v>67</v>
      </c>
      <c r="N1084" t="s">
        <v>1477</v>
      </c>
      <c r="U1084" t="s">
        <v>67</v>
      </c>
      <c r="W1084" t="s">
        <v>1270</v>
      </c>
      <c r="X1084" t="s">
        <v>1271</v>
      </c>
      <c r="Y1084" t="s">
        <v>182</v>
      </c>
      <c r="Z1084" t="s">
        <v>164</v>
      </c>
      <c r="AA1084" t="s">
        <v>164</v>
      </c>
      <c r="AB1084" t="s">
        <v>18</v>
      </c>
      <c r="AD1084" t="s">
        <v>1651</v>
      </c>
      <c r="AE1084">
        <v>1</v>
      </c>
      <c r="AF1084">
        <v>1</v>
      </c>
    </row>
    <row r="1085" spans="1:32" x14ac:dyDescent="0.2">
      <c r="A1085" t="s">
        <v>1652</v>
      </c>
      <c r="B1085" s="107">
        <v>45040</v>
      </c>
      <c r="C1085" s="107">
        <v>45040</v>
      </c>
      <c r="D1085" s="107">
        <v>45040</v>
      </c>
      <c r="E1085">
        <v>-2.7898615000000002E-2</v>
      </c>
      <c r="F1085">
        <v>-2.7898615000000002E-2</v>
      </c>
      <c r="G1085" t="s">
        <v>72</v>
      </c>
      <c r="H1085">
        <v>5.0197869101978689</v>
      </c>
      <c r="I1085">
        <v>-0.1400451023896499</v>
      </c>
      <c r="J1085">
        <v>-0.1400451023896499</v>
      </c>
      <c r="K1085">
        <v>1</v>
      </c>
      <c r="M1085" t="s">
        <v>67</v>
      </c>
      <c r="N1085" t="s">
        <v>1477</v>
      </c>
      <c r="U1085" t="s">
        <v>67</v>
      </c>
      <c r="W1085" t="s">
        <v>1270</v>
      </c>
      <c r="X1085" t="s">
        <v>1271</v>
      </c>
      <c r="Y1085" t="s">
        <v>182</v>
      </c>
      <c r="Z1085" t="s">
        <v>164</v>
      </c>
      <c r="AA1085" t="s">
        <v>164</v>
      </c>
      <c r="AB1085" t="s">
        <v>18</v>
      </c>
      <c r="AD1085" t="s">
        <v>1653</v>
      </c>
      <c r="AE1085">
        <v>1</v>
      </c>
      <c r="AF1085">
        <v>1</v>
      </c>
    </row>
    <row r="1086" spans="1:32" x14ac:dyDescent="0.2">
      <c r="A1086" t="s">
        <v>1654</v>
      </c>
      <c r="B1086" s="107">
        <v>45040</v>
      </c>
      <c r="C1086" s="107">
        <v>45040</v>
      </c>
      <c r="D1086" s="107">
        <v>45040</v>
      </c>
      <c r="E1086">
        <v>-2.7898615000000002E-2</v>
      </c>
      <c r="F1086">
        <v>-2.7898615000000002E-2</v>
      </c>
      <c r="G1086" t="s">
        <v>72</v>
      </c>
      <c r="H1086">
        <v>5.0197869101978689</v>
      </c>
      <c r="I1086">
        <v>-0.1400451023896499</v>
      </c>
      <c r="J1086">
        <v>-0.1400451023896499</v>
      </c>
      <c r="K1086">
        <v>1</v>
      </c>
      <c r="M1086" t="s">
        <v>67</v>
      </c>
      <c r="N1086" t="s">
        <v>1477</v>
      </c>
      <c r="U1086" t="s">
        <v>67</v>
      </c>
      <c r="W1086" t="s">
        <v>1270</v>
      </c>
      <c r="X1086" t="s">
        <v>1271</v>
      </c>
      <c r="Y1086" t="s">
        <v>182</v>
      </c>
      <c r="Z1086" t="s">
        <v>164</v>
      </c>
      <c r="AA1086" t="s">
        <v>164</v>
      </c>
      <c r="AB1086" t="s">
        <v>18</v>
      </c>
      <c r="AD1086" t="s">
        <v>1655</v>
      </c>
      <c r="AE1086">
        <v>1</v>
      </c>
      <c r="AF1086">
        <v>1</v>
      </c>
    </row>
    <row r="1087" spans="1:32" x14ac:dyDescent="0.2">
      <c r="A1087" t="s">
        <v>1656</v>
      </c>
      <c r="B1087" s="107">
        <v>45040</v>
      </c>
      <c r="C1087" s="107">
        <v>45040</v>
      </c>
      <c r="D1087" s="107">
        <v>45040</v>
      </c>
      <c r="E1087">
        <v>-2.8326062999999999E-2</v>
      </c>
      <c r="F1087">
        <v>-2.8326062999999999E-2</v>
      </c>
      <c r="G1087" t="s">
        <v>72</v>
      </c>
      <c r="H1087">
        <v>5.0197869101978689</v>
      </c>
      <c r="I1087">
        <v>-0.14219080026484021</v>
      </c>
      <c r="J1087">
        <v>-0.14219080026484021</v>
      </c>
      <c r="K1087">
        <v>1</v>
      </c>
      <c r="M1087" t="s">
        <v>67</v>
      </c>
      <c r="N1087" t="s">
        <v>1477</v>
      </c>
      <c r="U1087" t="s">
        <v>67</v>
      </c>
      <c r="W1087" t="s">
        <v>1270</v>
      </c>
      <c r="X1087" t="s">
        <v>1271</v>
      </c>
      <c r="Y1087" t="s">
        <v>182</v>
      </c>
      <c r="Z1087" t="s">
        <v>164</v>
      </c>
      <c r="AA1087" t="s">
        <v>164</v>
      </c>
      <c r="AB1087" t="s">
        <v>18</v>
      </c>
      <c r="AD1087" t="s">
        <v>1657</v>
      </c>
      <c r="AE1087">
        <v>1</v>
      </c>
      <c r="AF1087">
        <v>1</v>
      </c>
    </row>
    <row r="1088" spans="1:32" x14ac:dyDescent="0.2">
      <c r="A1088" t="s">
        <v>1658</v>
      </c>
      <c r="B1088" s="107">
        <v>45040</v>
      </c>
      <c r="C1088" s="107">
        <v>45040</v>
      </c>
      <c r="D1088" s="107">
        <v>45040</v>
      </c>
      <c r="E1088">
        <v>-3.0695099600000001E-2</v>
      </c>
      <c r="F1088">
        <v>-3.0695099600000001E-2</v>
      </c>
      <c r="G1088" t="s">
        <v>72</v>
      </c>
      <c r="H1088">
        <v>5.0197869101978689</v>
      </c>
      <c r="I1088">
        <v>-0.15408285917929981</v>
      </c>
      <c r="J1088">
        <v>-0.15408285917929981</v>
      </c>
      <c r="K1088">
        <v>1</v>
      </c>
      <c r="M1088" t="s">
        <v>67</v>
      </c>
      <c r="N1088" t="s">
        <v>1477</v>
      </c>
      <c r="U1088" t="s">
        <v>67</v>
      </c>
      <c r="W1088" t="s">
        <v>1270</v>
      </c>
      <c r="X1088" t="s">
        <v>1271</v>
      </c>
      <c r="Y1088" t="s">
        <v>182</v>
      </c>
      <c r="Z1088" t="s">
        <v>164</v>
      </c>
      <c r="AA1088" t="s">
        <v>164</v>
      </c>
      <c r="AB1088" t="s">
        <v>18</v>
      </c>
      <c r="AD1088" t="s">
        <v>1659</v>
      </c>
      <c r="AE1088">
        <v>1</v>
      </c>
      <c r="AF1088">
        <v>1</v>
      </c>
    </row>
    <row r="1089" spans="1:32" x14ac:dyDescent="0.2">
      <c r="A1089" t="s">
        <v>1660</v>
      </c>
      <c r="B1089" s="107">
        <v>45040</v>
      </c>
      <c r="C1089" s="107">
        <v>45040</v>
      </c>
      <c r="D1089" s="107">
        <v>45040</v>
      </c>
      <c r="E1089">
        <v>-3.1051044E-2</v>
      </c>
      <c r="F1089">
        <v>-3.1051044E-2</v>
      </c>
      <c r="G1089" t="s">
        <v>72</v>
      </c>
      <c r="H1089">
        <v>5.0197869101978689</v>
      </c>
      <c r="I1089">
        <v>-0.1558696242191781</v>
      </c>
      <c r="J1089">
        <v>-0.1558696242191781</v>
      </c>
      <c r="K1089">
        <v>1</v>
      </c>
      <c r="M1089" t="s">
        <v>67</v>
      </c>
      <c r="N1089" t="s">
        <v>1477</v>
      </c>
      <c r="U1089" t="s">
        <v>67</v>
      </c>
      <c r="W1089" t="s">
        <v>1270</v>
      </c>
      <c r="X1089" t="s">
        <v>1271</v>
      </c>
      <c r="Y1089" t="s">
        <v>182</v>
      </c>
      <c r="Z1089" t="s">
        <v>164</v>
      </c>
      <c r="AA1089" t="s">
        <v>164</v>
      </c>
      <c r="AB1089" t="s">
        <v>18</v>
      </c>
      <c r="AD1089" t="s">
        <v>1661</v>
      </c>
      <c r="AE1089">
        <v>1</v>
      </c>
      <c r="AF1089">
        <v>1</v>
      </c>
    </row>
    <row r="1090" spans="1:32" x14ac:dyDescent="0.2">
      <c r="A1090" t="s">
        <v>1662</v>
      </c>
      <c r="B1090" s="107">
        <v>45040</v>
      </c>
      <c r="C1090" s="107">
        <v>45040</v>
      </c>
      <c r="D1090" s="107">
        <v>45040</v>
      </c>
      <c r="E1090">
        <v>-3.0043488E-2</v>
      </c>
      <c r="F1090">
        <v>-3.0043488E-2</v>
      </c>
      <c r="G1090" t="s">
        <v>72</v>
      </c>
      <c r="H1090">
        <v>5.0197869101978689</v>
      </c>
      <c r="I1090">
        <v>-0.15081190779908671</v>
      </c>
      <c r="J1090">
        <v>-0.15081190779908671</v>
      </c>
      <c r="K1090">
        <v>1</v>
      </c>
      <c r="M1090" t="s">
        <v>67</v>
      </c>
      <c r="N1090" t="s">
        <v>1477</v>
      </c>
      <c r="U1090" t="s">
        <v>67</v>
      </c>
      <c r="W1090" t="s">
        <v>1270</v>
      </c>
      <c r="X1090" t="s">
        <v>1271</v>
      </c>
      <c r="Y1090" t="s">
        <v>182</v>
      </c>
      <c r="Z1090" t="s">
        <v>164</v>
      </c>
      <c r="AA1090" t="s">
        <v>164</v>
      </c>
      <c r="AB1090" t="s">
        <v>18</v>
      </c>
      <c r="AD1090" t="s">
        <v>1663</v>
      </c>
      <c r="AE1090">
        <v>1</v>
      </c>
      <c r="AF1090">
        <v>1</v>
      </c>
    </row>
    <row r="1091" spans="1:32" x14ac:dyDescent="0.2">
      <c r="A1091" t="s">
        <v>1664</v>
      </c>
      <c r="B1091" s="107">
        <v>45040</v>
      </c>
      <c r="C1091" s="107">
        <v>45040</v>
      </c>
      <c r="D1091" s="107">
        <v>45040</v>
      </c>
      <c r="E1091">
        <v>-3.2310488999999998E-2</v>
      </c>
      <c r="F1091">
        <v>-3.2310488999999998E-2</v>
      </c>
      <c r="G1091" t="s">
        <v>72</v>
      </c>
      <c r="H1091">
        <v>5.0197869101978689</v>
      </c>
      <c r="I1091">
        <v>-0.1621917697442922</v>
      </c>
      <c r="J1091">
        <v>-0.1621917697442922</v>
      </c>
      <c r="K1091">
        <v>1</v>
      </c>
      <c r="M1091" t="s">
        <v>67</v>
      </c>
      <c r="N1091" t="s">
        <v>1477</v>
      </c>
      <c r="U1091" t="s">
        <v>67</v>
      </c>
      <c r="W1091" t="s">
        <v>1270</v>
      </c>
      <c r="X1091" t="s">
        <v>1271</v>
      </c>
      <c r="Y1091" t="s">
        <v>182</v>
      </c>
      <c r="Z1091" t="s">
        <v>164</v>
      </c>
      <c r="AA1091" t="s">
        <v>164</v>
      </c>
      <c r="AB1091" t="s">
        <v>18</v>
      </c>
      <c r="AD1091" t="s">
        <v>1665</v>
      </c>
      <c r="AE1091">
        <v>1</v>
      </c>
      <c r="AF1091">
        <v>1</v>
      </c>
    </row>
    <row r="1092" spans="1:32" x14ac:dyDescent="0.2">
      <c r="A1092" t="s">
        <v>1666</v>
      </c>
      <c r="B1092" s="107">
        <v>45040</v>
      </c>
      <c r="C1092" s="107">
        <v>45040</v>
      </c>
      <c r="D1092" s="107">
        <v>45040</v>
      </c>
      <c r="E1092">
        <v>-3.0760989999999998E-2</v>
      </c>
      <c r="F1092">
        <v>-3.0760989999999998E-2</v>
      </c>
      <c r="G1092" t="s">
        <v>72</v>
      </c>
      <c r="H1092">
        <v>5.0197869101978689</v>
      </c>
      <c r="I1092">
        <v>-0.15441361494672751</v>
      </c>
      <c r="J1092">
        <v>-0.15441361494672751</v>
      </c>
      <c r="K1092">
        <v>1</v>
      </c>
      <c r="M1092" t="s">
        <v>67</v>
      </c>
      <c r="N1092" t="s">
        <v>1477</v>
      </c>
      <c r="U1092" t="s">
        <v>67</v>
      </c>
      <c r="W1092" t="s">
        <v>1270</v>
      </c>
      <c r="X1092" t="s">
        <v>1271</v>
      </c>
      <c r="Y1092" t="s">
        <v>182</v>
      </c>
      <c r="Z1092" t="s">
        <v>164</v>
      </c>
      <c r="AA1092" t="s">
        <v>164</v>
      </c>
      <c r="AB1092" t="s">
        <v>18</v>
      </c>
      <c r="AD1092" t="s">
        <v>1667</v>
      </c>
      <c r="AE1092">
        <v>1</v>
      </c>
      <c r="AF1092">
        <v>1</v>
      </c>
    </row>
    <row r="1093" spans="1:32" x14ac:dyDescent="0.2">
      <c r="A1093" t="s">
        <v>1668</v>
      </c>
      <c r="B1093" s="107">
        <v>45040</v>
      </c>
      <c r="C1093" s="107">
        <v>45040</v>
      </c>
      <c r="D1093" s="107">
        <v>45040</v>
      </c>
      <c r="E1093">
        <v>-3.0211413999999999E-2</v>
      </c>
      <c r="F1093">
        <v>-3.0211413999999999E-2</v>
      </c>
      <c r="G1093" t="s">
        <v>72</v>
      </c>
      <c r="H1093">
        <v>5.0197869101978689</v>
      </c>
      <c r="I1093">
        <v>-0.1516548605357686</v>
      </c>
      <c r="J1093">
        <v>-0.1516548605357686</v>
      </c>
      <c r="K1093">
        <v>1</v>
      </c>
      <c r="M1093" t="s">
        <v>67</v>
      </c>
      <c r="N1093" t="s">
        <v>1477</v>
      </c>
      <c r="U1093" t="s">
        <v>67</v>
      </c>
      <c r="W1093" t="s">
        <v>1270</v>
      </c>
      <c r="X1093" t="s">
        <v>1271</v>
      </c>
      <c r="Y1093" t="s">
        <v>182</v>
      </c>
      <c r="Z1093" t="s">
        <v>164</v>
      </c>
      <c r="AA1093" t="s">
        <v>164</v>
      </c>
      <c r="AB1093" t="s">
        <v>18</v>
      </c>
      <c r="AD1093" t="s">
        <v>1669</v>
      </c>
      <c r="AE1093">
        <v>1</v>
      </c>
      <c r="AF1093">
        <v>1</v>
      </c>
    </row>
    <row r="1094" spans="1:32" x14ac:dyDescent="0.2">
      <c r="A1094" t="s">
        <v>1670</v>
      </c>
      <c r="B1094" s="107">
        <v>45040</v>
      </c>
      <c r="C1094" s="107">
        <v>45040</v>
      </c>
      <c r="D1094" s="107">
        <v>45040</v>
      </c>
      <c r="E1094">
        <v>-2.9417582000000001E-2</v>
      </c>
      <c r="F1094">
        <v>-2.9417582000000001E-2</v>
      </c>
      <c r="G1094" t="s">
        <v>72</v>
      </c>
      <c r="H1094">
        <v>5.0197869101978689</v>
      </c>
      <c r="I1094">
        <v>-0.14766999305327241</v>
      </c>
      <c r="J1094">
        <v>-0.14766999305327241</v>
      </c>
      <c r="K1094">
        <v>1</v>
      </c>
      <c r="M1094" t="s">
        <v>67</v>
      </c>
      <c r="N1094" t="s">
        <v>1477</v>
      </c>
      <c r="U1094" t="s">
        <v>67</v>
      </c>
      <c r="W1094" t="s">
        <v>1270</v>
      </c>
      <c r="X1094" t="s">
        <v>1271</v>
      </c>
      <c r="Y1094" t="s">
        <v>182</v>
      </c>
      <c r="Z1094" t="s">
        <v>164</v>
      </c>
      <c r="AA1094" t="s">
        <v>164</v>
      </c>
      <c r="AB1094" t="s">
        <v>18</v>
      </c>
      <c r="AD1094" t="s">
        <v>1671</v>
      </c>
      <c r="AE1094">
        <v>1</v>
      </c>
      <c r="AF1094">
        <v>1</v>
      </c>
    </row>
    <row r="1095" spans="1:32" x14ac:dyDescent="0.2">
      <c r="A1095" t="s">
        <v>1672</v>
      </c>
      <c r="B1095" s="107">
        <v>45040</v>
      </c>
      <c r="C1095" s="107">
        <v>45040</v>
      </c>
      <c r="D1095" s="107">
        <v>45040</v>
      </c>
      <c r="E1095">
        <v>-2.9417582000000001E-2</v>
      </c>
      <c r="F1095">
        <v>-2.9417582000000001E-2</v>
      </c>
      <c r="G1095" t="s">
        <v>72</v>
      </c>
      <c r="H1095">
        <v>5.0197869101978689</v>
      </c>
      <c r="I1095">
        <v>-0.14766999305327241</v>
      </c>
      <c r="J1095">
        <v>-0.14766999305327241</v>
      </c>
      <c r="K1095">
        <v>1</v>
      </c>
      <c r="M1095" t="s">
        <v>67</v>
      </c>
      <c r="N1095" t="s">
        <v>1477</v>
      </c>
      <c r="U1095" t="s">
        <v>67</v>
      </c>
      <c r="W1095" t="s">
        <v>1270</v>
      </c>
      <c r="X1095" t="s">
        <v>1271</v>
      </c>
      <c r="Y1095" t="s">
        <v>182</v>
      </c>
      <c r="Z1095" t="s">
        <v>164</v>
      </c>
      <c r="AA1095" t="s">
        <v>164</v>
      </c>
      <c r="AB1095" t="s">
        <v>18</v>
      </c>
      <c r="AD1095" t="s">
        <v>1673</v>
      </c>
      <c r="AE1095">
        <v>1</v>
      </c>
      <c r="AF1095">
        <v>1</v>
      </c>
    </row>
    <row r="1096" spans="1:32" x14ac:dyDescent="0.2">
      <c r="A1096" t="s">
        <v>1674</v>
      </c>
      <c r="B1096" s="107">
        <v>45040</v>
      </c>
      <c r="C1096" s="107">
        <v>45040</v>
      </c>
      <c r="D1096" s="107">
        <v>45040</v>
      </c>
      <c r="E1096">
        <v>-2.6990288000000001E-2</v>
      </c>
      <c r="F1096">
        <v>-2.6990288000000001E-2</v>
      </c>
      <c r="G1096" t="s">
        <v>72</v>
      </c>
      <c r="H1096">
        <v>5.0197869101978689</v>
      </c>
      <c r="I1096">
        <v>-0.13548549440487059</v>
      </c>
      <c r="J1096">
        <v>-0.13548549440487059</v>
      </c>
      <c r="K1096">
        <v>1</v>
      </c>
      <c r="M1096" t="s">
        <v>67</v>
      </c>
      <c r="N1096" t="s">
        <v>1477</v>
      </c>
      <c r="U1096" t="s">
        <v>67</v>
      </c>
      <c r="W1096" t="s">
        <v>1270</v>
      </c>
      <c r="X1096" t="s">
        <v>1271</v>
      </c>
      <c r="Y1096" t="s">
        <v>182</v>
      </c>
      <c r="Z1096" t="s">
        <v>164</v>
      </c>
      <c r="AA1096" t="s">
        <v>164</v>
      </c>
      <c r="AB1096" t="s">
        <v>18</v>
      </c>
      <c r="AD1096" t="s">
        <v>1675</v>
      </c>
      <c r="AE1096">
        <v>1</v>
      </c>
      <c r="AF1096">
        <v>1</v>
      </c>
    </row>
    <row r="1097" spans="1:32" x14ac:dyDescent="0.2">
      <c r="A1097" t="s">
        <v>1676</v>
      </c>
      <c r="B1097" s="107">
        <v>45040</v>
      </c>
      <c r="C1097" s="107">
        <v>45040</v>
      </c>
      <c r="D1097" s="107">
        <v>45040</v>
      </c>
      <c r="E1097">
        <v>-2.7326139999999999E-2</v>
      </c>
      <c r="F1097">
        <v>-2.7326139999999999E-2</v>
      </c>
      <c r="G1097" t="s">
        <v>72</v>
      </c>
      <c r="H1097">
        <v>5.0197869101978689</v>
      </c>
      <c r="I1097">
        <v>-0.1371713998782344</v>
      </c>
      <c r="J1097">
        <v>-0.1371713998782344</v>
      </c>
      <c r="K1097">
        <v>1</v>
      </c>
      <c r="M1097" t="s">
        <v>67</v>
      </c>
      <c r="N1097" t="s">
        <v>1477</v>
      </c>
      <c r="U1097" t="s">
        <v>67</v>
      </c>
      <c r="W1097" t="s">
        <v>1270</v>
      </c>
      <c r="X1097" t="s">
        <v>1271</v>
      </c>
      <c r="Y1097" t="s">
        <v>182</v>
      </c>
      <c r="Z1097" t="s">
        <v>164</v>
      </c>
      <c r="AA1097" t="s">
        <v>164</v>
      </c>
      <c r="AB1097" t="s">
        <v>18</v>
      </c>
      <c r="AD1097" t="s">
        <v>1677</v>
      </c>
      <c r="AE1097">
        <v>1</v>
      </c>
      <c r="AF1097">
        <v>1</v>
      </c>
    </row>
    <row r="1098" spans="1:32" x14ac:dyDescent="0.2">
      <c r="A1098" t="s">
        <v>1678</v>
      </c>
      <c r="B1098" s="107">
        <v>45040</v>
      </c>
      <c r="C1098" s="107">
        <v>45040</v>
      </c>
      <c r="D1098" s="107">
        <v>45040</v>
      </c>
      <c r="E1098">
        <v>-2.8524521000000001E-2</v>
      </c>
      <c r="F1098">
        <v>-2.8524521000000001E-2</v>
      </c>
      <c r="G1098" t="s">
        <v>72</v>
      </c>
      <c r="H1098">
        <v>5.0197869101978689</v>
      </c>
      <c r="I1098">
        <v>-0.1431870171354642</v>
      </c>
      <c r="J1098">
        <v>-0.1431870171354642</v>
      </c>
      <c r="K1098">
        <v>1</v>
      </c>
      <c r="M1098" t="s">
        <v>67</v>
      </c>
      <c r="N1098" t="s">
        <v>1477</v>
      </c>
      <c r="U1098" t="s">
        <v>67</v>
      </c>
      <c r="W1098" t="s">
        <v>1270</v>
      </c>
      <c r="X1098" t="s">
        <v>1271</v>
      </c>
      <c r="Y1098" t="s">
        <v>182</v>
      </c>
      <c r="Z1098" t="s">
        <v>164</v>
      </c>
      <c r="AA1098" t="s">
        <v>164</v>
      </c>
      <c r="AB1098" t="s">
        <v>18</v>
      </c>
      <c r="AD1098" t="s">
        <v>1679</v>
      </c>
      <c r="AE1098">
        <v>1</v>
      </c>
      <c r="AF1098">
        <v>1</v>
      </c>
    </row>
    <row r="1099" spans="1:32" x14ac:dyDescent="0.2">
      <c r="A1099" t="s">
        <v>1680</v>
      </c>
      <c r="B1099" s="107">
        <v>45040</v>
      </c>
      <c r="C1099" s="107">
        <v>45040</v>
      </c>
      <c r="D1099" s="107">
        <v>45040</v>
      </c>
      <c r="E1099">
        <v>-3.060833E-2</v>
      </c>
      <c r="F1099">
        <v>-3.060833E-2</v>
      </c>
      <c r="G1099" t="s">
        <v>72</v>
      </c>
      <c r="H1099">
        <v>5.0197869101978689</v>
      </c>
      <c r="I1099">
        <v>-0.1536472942770167</v>
      </c>
      <c r="J1099">
        <v>-0.1536472942770167</v>
      </c>
      <c r="K1099">
        <v>1</v>
      </c>
      <c r="M1099" t="s">
        <v>67</v>
      </c>
      <c r="N1099" t="s">
        <v>1477</v>
      </c>
      <c r="U1099" t="s">
        <v>67</v>
      </c>
      <c r="W1099" t="s">
        <v>1270</v>
      </c>
      <c r="X1099" t="s">
        <v>1271</v>
      </c>
      <c r="Y1099" t="s">
        <v>182</v>
      </c>
      <c r="Z1099" t="s">
        <v>164</v>
      </c>
      <c r="AA1099" t="s">
        <v>164</v>
      </c>
      <c r="AB1099" t="s">
        <v>18</v>
      </c>
      <c r="AD1099" t="s">
        <v>1681</v>
      </c>
      <c r="AE1099">
        <v>1</v>
      </c>
      <c r="AF1099">
        <v>1</v>
      </c>
    </row>
    <row r="1100" spans="1:32" x14ac:dyDescent="0.2">
      <c r="A1100" t="s">
        <v>1682</v>
      </c>
      <c r="B1100" s="107">
        <v>45040</v>
      </c>
      <c r="C1100" s="107">
        <v>45040</v>
      </c>
      <c r="D1100" s="107">
        <v>45040</v>
      </c>
      <c r="E1100">
        <v>-3.1280033999999998E-2</v>
      </c>
      <c r="F1100">
        <v>-3.1280033999999998E-2</v>
      </c>
      <c r="G1100" t="s">
        <v>72</v>
      </c>
      <c r="H1100">
        <v>5.0197869101978689</v>
      </c>
      <c r="I1100">
        <v>-0.15701910522374429</v>
      </c>
      <c r="J1100">
        <v>-0.15701910522374429</v>
      </c>
      <c r="K1100">
        <v>1</v>
      </c>
      <c r="M1100" t="s">
        <v>67</v>
      </c>
      <c r="N1100" t="s">
        <v>1477</v>
      </c>
      <c r="U1100" t="s">
        <v>67</v>
      </c>
      <c r="W1100" t="s">
        <v>1270</v>
      </c>
      <c r="X1100" t="s">
        <v>1271</v>
      </c>
      <c r="Y1100" t="s">
        <v>182</v>
      </c>
      <c r="Z1100" t="s">
        <v>164</v>
      </c>
      <c r="AA1100" t="s">
        <v>164</v>
      </c>
      <c r="AB1100" t="s">
        <v>18</v>
      </c>
      <c r="AD1100" t="s">
        <v>1683</v>
      </c>
      <c r="AE1100">
        <v>1</v>
      </c>
      <c r="AF1100">
        <v>1</v>
      </c>
    </row>
    <row r="1101" spans="1:32" x14ac:dyDescent="0.2">
      <c r="A1101" t="s">
        <v>1684</v>
      </c>
      <c r="B1101" s="107">
        <v>45040</v>
      </c>
      <c r="C1101" s="107">
        <v>45040</v>
      </c>
      <c r="D1101" s="107">
        <v>45040</v>
      </c>
      <c r="E1101">
        <v>-2.9127528E-2</v>
      </c>
      <c r="F1101">
        <v>-2.9127528E-2</v>
      </c>
      <c r="G1101" t="s">
        <v>72</v>
      </c>
      <c r="H1101">
        <v>5.0197869101978689</v>
      </c>
      <c r="I1101">
        <v>-0.1462139837808219</v>
      </c>
      <c r="J1101">
        <v>-0.1462139837808219</v>
      </c>
      <c r="K1101">
        <v>1</v>
      </c>
      <c r="M1101" t="s">
        <v>67</v>
      </c>
      <c r="N1101" t="s">
        <v>1477</v>
      </c>
      <c r="U1101" t="s">
        <v>67</v>
      </c>
      <c r="W1101" t="s">
        <v>1270</v>
      </c>
      <c r="X1101" t="s">
        <v>1271</v>
      </c>
      <c r="Y1101" t="s">
        <v>182</v>
      </c>
      <c r="Z1101" t="s">
        <v>164</v>
      </c>
      <c r="AA1101" t="s">
        <v>164</v>
      </c>
      <c r="AB1101" t="s">
        <v>18</v>
      </c>
      <c r="AD1101" t="s">
        <v>1685</v>
      </c>
      <c r="AE1101">
        <v>1</v>
      </c>
      <c r="AF1101">
        <v>1</v>
      </c>
    </row>
    <row r="1102" spans="1:32" x14ac:dyDescent="0.2">
      <c r="A1102" t="s">
        <v>1686</v>
      </c>
      <c r="B1102" s="107">
        <v>45040</v>
      </c>
      <c r="C1102" s="107">
        <v>45040</v>
      </c>
      <c r="D1102" s="107">
        <v>45040</v>
      </c>
      <c r="E1102">
        <v>-2.9242022999999999E-2</v>
      </c>
      <c r="F1102">
        <v>-2.9242022999999999E-2</v>
      </c>
      <c r="G1102" t="s">
        <v>72</v>
      </c>
      <c r="H1102">
        <v>5.0197869101978689</v>
      </c>
      <c r="I1102">
        <v>-0.14678872428310499</v>
      </c>
      <c r="J1102">
        <v>-0.14678872428310499</v>
      </c>
      <c r="K1102">
        <v>1</v>
      </c>
      <c r="M1102" t="s">
        <v>67</v>
      </c>
      <c r="N1102" t="s">
        <v>1477</v>
      </c>
      <c r="U1102" t="s">
        <v>67</v>
      </c>
      <c r="W1102" t="s">
        <v>1270</v>
      </c>
      <c r="X1102" t="s">
        <v>1271</v>
      </c>
      <c r="Y1102" t="s">
        <v>182</v>
      </c>
      <c r="Z1102" t="s">
        <v>164</v>
      </c>
      <c r="AA1102" t="s">
        <v>164</v>
      </c>
      <c r="AB1102" t="s">
        <v>18</v>
      </c>
      <c r="AD1102" t="s">
        <v>1687</v>
      </c>
      <c r="AE1102">
        <v>1</v>
      </c>
      <c r="AF1102">
        <v>1</v>
      </c>
    </row>
    <row r="1103" spans="1:32" x14ac:dyDescent="0.2">
      <c r="A1103" t="s">
        <v>1688</v>
      </c>
      <c r="B1103" s="107">
        <v>45040</v>
      </c>
      <c r="C1103" s="107">
        <v>45040</v>
      </c>
      <c r="D1103" s="107">
        <v>45040</v>
      </c>
      <c r="E1103">
        <v>-3.0180881999999999E-2</v>
      </c>
      <c r="F1103">
        <v>-3.0180881999999999E-2</v>
      </c>
      <c r="G1103" t="s">
        <v>72</v>
      </c>
      <c r="H1103">
        <v>5.0197869101978689</v>
      </c>
      <c r="I1103">
        <v>-0.1515015964018265</v>
      </c>
      <c r="J1103">
        <v>-0.1515015964018265</v>
      </c>
      <c r="K1103">
        <v>1</v>
      </c>
      <c r="M1103" t="s">
        <v>67</v>
      </c>
      <c r="N1103" t="s">
        <v>1477</v>
      </c>
      <c r="U1103" t="s">
        <v>67</v>
      </c>
      <c r="W1103" t="s">
        <v>1270</v>
      </c>
      <c r="X1103" t="s">
        <v>1271</v>
      </c>
      <c r="Y1103" t="s">
        <v>182</v>
      </c>
      <c r="Z1103" t="s">
        <v>164</v>
      </c>
      <c r="AA1103" t="s">
        <v>164</v>
      </c>
      <c r="AB1103" t="s">
        <v>18</v>
      </c>
      <c r="AD1103" t="s">
        <v>1689</v>
      </c>
      <c r="AE1103">
        <v>1</v>
      </c>
      <c r="AF1103">
        <v>1</v>
      </c>
    </row>
    <row r="1104" spans="1:32" x14ac:dyDescent="0.2">
      <c r="A1104" t="s">
        <v>1690</v>
      </c>
      <c r="B1104" s="107">
        <v>45040</v>
      </c>
      <c r="C1104" s="107">
        <v>45040</v>
      </c>
      <c r="D1104" s="107">
        <v>45040</v>
      </c>
      <c r="E1104">
        <v>-2.9928993000000001E-2</v>
      </c>
      <c r="F1104">
        <v>-2.9928993000000001E-2</v>
      </c>
      <c r="G1104" t="s">
        <v>72</v>
      </c>
      <c r="H1104">
        <v>5.0197869101978689</v>
      </c>
      <c r="I1104">
        <v>-0.15023716729680359</v>
      </c>
      <c r="J1104">
        <v>-0.15023716729680359</v>
      </c>
      <c r="K1104">
        <v>1</v>
      </c>
      <c r="M1104" t="s">
        <v>67</v>
      </c>
      <c r="N1104" t="s">
        <v>1477</v>
      </c>
      <c r="U1104" t="s">
        <v>67</v>
      </c>
      <c r="W1104" t="s">
        <v>1270</v>
      </c>
      <c r="X1104" t="s">
        <v>1271</v>
      </c>
      <c r="Y1104" t="s">
        <v>182</v>
      </c>
      <c r="Z1104" t="s">
        <v>164</v>
      </c>
      <c r="AA1104" t="s">
        <v>164</v>
      </c>
      <c r="AB1104" t="s">
        <v>18</v>
      </c>
      <c r="AD1104" t="s">
        <v>1691</v>
      </c>
      <c r="AE1104">
        <v>1</v>
      </c>
      <c r="AF1104">
        <v>1</v>
      </c>
    </row>
    <row r="1105" spans="1:32" x14ac:dyDescent="0.2">
      <c r="A1105" t="s">
        <v>1692</v>
      </c>
      <c r="B1105" s="107">
        <v>45040</v>
      </c>
      <c r="C1105" s="107">
        <v>45040</v>
      </c>
      <c r="D1105" s="107">
        <v>45040</v>
      </c>
      <c r="E1105">
        <v>-2.8295530999999999E-2</v>
      </c>
      <c r="F1105">
        <v>-2.8295530999999999E-2</v>
      </c>
      <c r="G1105" t="s">
        <v>72</v>
      </c>
      <c r="H1105">
        <v>5.0197869101978689</v>
      </c>
      <c r="I1105">
        <v>-0.14203753613089801</v>
      </c>
      <c r="J1105">
        <v>-0.14203753613089801</v>
      </c>
      <c r="K1105">
        <v>1</v>
      </c>
      <c r="M1105" t="s">
        <v>67</v>
      </c>
      <c r="N1105" t="s">
        <v>1477</v>
      </c>
      <c r="U1105" t="s">
        <v>67</v>
      </c>
      <c r="W1105" t="s">
        <v>1270</v>
      </c>
      <c r="X1105" t="s">
        <v>1271</v>
      </c>
      <c r="Y1105" t="s">
        <v>182</v>
      </c>
      <c r="Z1105" t="s">
        <v>164</v>
      </c>
      <c r="AA1105" t="s">
        <v>164</v>
      </c>
      <c r="AB1105" t="s">
        <v>18</v>
      </c>
      <c r="AD1105" t="s">
        <v>1693</v>
      </c>
      <c r="AE1105">
        <v>1</v>
      </c>
      <c r="AF1105">
        <v>1</v>
      </c>
    </row>
    <row r="1106" spans="1:32" x14ac:dyDescent="0.2">
      <c r="A1106" t="s">
        <v>1694</v>
      </c>
      <c r="B1106" s="107">
        <v>45040</v>
      </c>
      <c r="C1106" s="107">
        <v>45040</v>
      </c>
      <c r="D1106" s="107">
        <v>45040</v>
      </c>
      <c r="E1106">
        <v>-2.8158137E-2</v>
      </c>
      <c r="F1106">
        <v>-2.8158137E-2</v>
      </c>
      <c r="G1106" t="s">
        <v>72</v>
      </c>
      <c r="H1106">
        <v>5.0197869101978689</v>
      </c>
      <c r="I1106">
        <v>-0.14134784752815829</v>
      </c>
      <c r="J1106">
        <v>-0.14134784752815829</v>
      </c>
      <c r="K1106">
        <v>1</v>
      </c>
      <c r="M1106" t="s">
        <v>67</v>
      </c>
      <c r="N1106" t="s">
        <v>1477</v>
      </c>
      <c r="U1106" t="s">
        <v>67</v>
      </c>
      <c r="W1106" t="s">
        <v>1270</v>
      </c>
      <c r="X1106" t="s">
        <v>1271</v>
      </c>
      <c r="Y1106" t="s">
        <v>182</v>
      </c>
      <c r="Z1106" t="s">
        <v>164</v>
      </c>
      <c r="AA1106" t="s">
        <v>164</v>
      </c>
      <c r="AB1106" t="s">
        <v>18</v>
      </c>
      <c r="AD1106" t="s">
        <v>1695</v>
      </c>
      <c r="AE1106">
        <v>1</v>
      </c>
      <c r="AF1106">
        <v>1</v>
      </c>
    </row>
    <row r="1107" spans="1:32" x14ac:dyDescent="0.2">
      <c r="A1107" t="s">
        <v>1696</v>
      </c>
      <c r="B1107" s="107">
        <v>45040</v>
      </c>
      <c r="C1107" s="107">
        <v>45040</v>
      </c>
      <c r="D1107" s="107">
        <v>45040</v>
      </c>
      <c r="E1107">
        <v>-2.9722901999999999E-2</v>
      </c>
      <c r="F1107">
        <v>-2.9722901999999999E-2</v>
      </c>
      <c r="G1107" t="s">
        <v>72</v>
      </c>
      <c r="H1107">
        <v>5.0197869101978689</v>
      </c>
      <c r="I1107">
        <v>-0.14920263439269399</v>
      </c>
      <c r="J1107">
        <v>-0.14920263439269399</v>
      </c>
      <c r="K1107">
        <v>1</v>
      </c>
      <c r="M1107" t="s">
        <v>67</v>
      </c>
      <c r="N1107" t="s">
        <v>1477</v>
      </c>
      <c r="U1107" t="s">
        <v>67</v>
      </c>
      <c r="W1107" t="s">
        <v>1270</v>
      </c>
      <c r="X1107" t="s">
        <v>1271</v>
      </c>
      <c r="Y1107" t="s">
        <v>182</v>
      </c>
      <c r="Z1107" t="s">
        <v>164</v>
      </c>
      <c r="AA1107" t="s">
        <v>164</v>
      </c>
      <c r="AB1107" t="s">
        <v>18</v>
      </c>
      <c r="AD1107" t="s">
        <v>1697</v>
      </c>
      <c r="AE1107">
        <v>1</v>
      </c>
      <c r="AF1107">
        <v>1</v>
      </c>
    </row>
    <row r="1108" spans="1:32" x14ac:dyDescent="0.2">
      <c r="A1108" t="s">
        <v>1698</v>
      </c>
      <c r="B1108" s="107">
        <v>45040</v>
      </c>
      <c r="C1108" s="107">
        <v>45040</v>
      </c>
      <c r="D1108" s="107">
        <v>45040</v>
      </c>
      <c r="E1108">
        <v>1.4999999999999999E-2</v>
      </c>
      <c r="F1108">
        <v>1.4999999999999999E-2</v>
      </c>
      <c r="G1108" t="s">
        <v>72</v>
      </c>
      <c r="H1108">
        <v>5.0197869101978689</v>
      </c>
      <c r="I1108">
        <v>7.5296803652968036E-2</v>
      </c>
      <c r="J1108">
        <v>7.5296803652968036E-2</v>
      </c>
      <c r="K1108">
        <v>1</v>
      </c>
      <c r="N1108" t="s">
        <v>56</v>
      </c>
      <c r="U1108" t="s">
        <v>56</v>
      </c>
      <c r="W1108" t="s">
        <v>1264</v>
      </c>
      <c r="X1108" t="s">
        <v>1265</v>
      </c>
      <c r="Y1108" t="s">
        <v>182</v>
      </c>
      <c r="Z1108" t="s">
        <v>164</v>
      </c>
      <c r="AA1108" t="s">
        <v>164</v>
      </c>
      <c r="AB1108" t="s">
        <v>18</v>
      </c>
      <c r="AD1108" t="s">
        <v>1699</v>
      </c>
      <c r="AE1108">
        <v>1</v>
      </c>
      <c r="AF1108">
        <v>1</v>
      </c>
    </row>
    <row r="1109" spans="1:32" x14ac:dyDescent="0.2">
      <c r="A1109" t="s">
        <v>1700</v>
      </c>
      <c r="B1109" s="107">
        <v>45040</v>
      </c>
      <c r="C1109" s="107">
        <v>45040</v>
      </c>
      <c r="D1109" s="107">
        <v>45040</v>
      </c>
      <c r="E1109">
        <v>1.4999999999999999E-2</v>
      </c>
      <c r="F1109">
        <v>1.4999999999999999E-2</v>
      </c>
      <c r="G1109" t="s">
        <v>72</v>
      </c>
      <c r="H1109">
        <v>5.0197869101978689</v>
      </c>
      <c r="I1109">
        <v>7.5296803652968036E-2</v>
      </c>
      <c r="J1109">
        <v>7.5296803652968036E-2</v>
      </c>
      <c r="K1109">
        <v>1</v>
      </c>
      <c r="N1109" t="s">
        <v>56</v>
      </c>
      <c r="U1109" t="s">
        <v>56</v>
      </c>
      <c r="W1109" t="s">
        <v>1264</v>
      </c>
      <c r="X1109" t="s">
        <v>1265</v>
      </c>
      <c r="Y1109" t="s">
        <v>182</v>
      </c>
      <c r="Z1109" t="s">
        <v>164</v>
      </c>
      <c r="AA1109" t="s">
        <v>164</v>
      </c>
      <c r="AB1109" t="s">
        <v>18</v>
      </c>
      <c r="AD1109" t="s">
        <v>1701</v>
      </c>
      <c r="AE1109">
        <v>1</v>
      </c>
      <c r="AF1109">
        <v>1</v>
      </c>
    </row>
    <row r="1110" spans="1:32" x14ac:dyDescent="0.2">
      <c r="A1110" t="s">
        <v>1702</v>
      </c>
      <c r="B1110" s="107">
        <v>45040</v>
      </c>
      <c r="C1110" s="107">
        <v>45040</v>
      </c>
      <c r="D1110" s="107">
        <v>45040</v>
      </c>
      <c r="E1110">
        <v>1.2500000000000001E-2</v>
      </c>
      <c r="F1110">
        <v>1.2500000000000001E-2</v>
      </c>
      <c r="G1110" t="s">
        <v>72</v>
      </c>
      <c r="H1110">
        <v>5.0197869101978689</v>
      </c>
      <c r="I1110">
        <v>6.2747336377473359E-2</v>
      </c>
      <c r="J1110">
        <v>6.2747336377473359E-2</v>
      </c>
      <c r="K1110">
        <v>1</v>
      </c>
      <c r="N1110" t="s">
        <v>56</v>
      </c>
      <c r="S1110" t="s">
        <v>1608</v>
      </c>
      <c r="U1110" t="s">
        <v>56</v>
      </c>
      <c r="W1110" t="s">
        <v>1270</v>
      </c>
      <c r="X1110" t="s">
        <v>1271</v>
      </c>
      <c r="Y1110" t="s">
        <v>182</v>
      </c>
      <c r="Z1110" t="s">
        <v>164</v>
      </c>
      <c r="AA1110" t="s">
        <v>164</v>
      </c>
      <c r="AB1110" t="s">
        <v>18</v>
      </c>
      <c r="AD1110" t="s">
        <v>1703</v>
      </c>
      <c r="AE1110">
        <v>1</v>
      </c>
      <c r="AF1110">
        <v>1</v>
      </c>
    </row>
    <row r="1111" spans="1:32" x14ac:dyDescent="0.2">
      <c r="A1111" t="s">
        <v>1704</v>
      </c>
      <c r="B1111" s="107">
        <v>45040</v>
      </c>
      <c r="C1111" s="107">
        <v>45040</v>
      </c>
      <c r="D1111" s="107">
        <v>45040</v>
      </c>
      <c r="E1111">
        <v>-2.9264921999999999E-2</v>
      </c>
      <c r="F1111">
        <v>-2.9264921999999999E-2</v>
      </c>
      <c r="G1111" t="s">
        <v>72</v>
      </c>
      <c r="H1111">
        <v>5.0197869101978689</v>
      </c>
      <c r="I1111">
        <v>-0.14690367238356161</v>
      </c>
      <c r="J1111">
        <v>-0.14690367238356161</v>
      </c>
      <c r="K1111">
        <v>1</v>
      </c>
      <c r="M1111" t="s">
        <v>67</v>
      </c>
      <c r="N1111" t="s">
        <v>1477</v>
      </c>
      <c r="U1111" t="s">
        <v>67</v>
      </c>
      <c r="W1111" t="s">
        <v>1270</v>
      </c>
      <c r="X1111" t="s">
        <v>1271</v>
      </c>
      <c r="Y1111" t="s">
        <v>182</v>
      </c>
      <c r="Z1111" t="s">
        <v>164</v>
      </c>
      <c r="AA1111" t="s">
        <v>164</v>
      </c>
      <c r="AB1111" t="s">
        <v>18</v>
      </c>
      <c r="AD1111" t="s">
        <v>1705</v>
      </c>
      <c r="AE1111">
        <v>1</v>
      </c>
      <c r="AF1111">
        <v>1</v>
      </c>
    </row>
    <row r="1112" spans="1:32" x14ac:dyDescent="0.2">
      <c r="A1112" t="s">
        <v>1706</v>
      </c>
      <c r="B1112" s="107">
        <v>45040</v>
      </c>
      <c r="C1112" s="107">
        <v>45040</v>
      </c>
      <c r="D1112" s="107">
        <v>45040</v>
      </c>
      <c r="E1112">
        <v>-3.0348808000000001E-2</v>
      </c>
      <c r="F1112">
        <v>-3.0348808000000001E-2</v>
      </c>
      <c r="G1112" t="s">
        <v>72</v>
      </c>
      <c r="H1112">
        <v>5.0197869101978689</v>
      </c>
      <c r="I1112">
        <v>-0.15234454913850839</v>
      </c>
      <c r="J1112">
        <v>-0.15234454913850839</v>
      </c>
      <c r="K1112">
        <v>1</v>
      </c>
      <c r="M1112" t="s">
        <v>67</v>
      </c>
      <c r="N1112" t="s">
        <v>1477</v>
      </c>
      <c r="U1112" t="s">
        <v>67</v>
      </c>
      <c r="W1112" t="s">
        <v>1270</v>
      </c>
      <c r="X1112" t="s">
        <v>1271</v>
      </c>
      <c r="Y1112" t="s">
        <v>182</v>
      </c>
      <c r="Z1112" t="s">
        <v>164</v>
      </c>
      <c r="AA1112" t="s">
        <v>164</v>
      </c>
      <c r="AB1112" t="s">
        <v>18</v>
      </c>
      <c r="AD1112" t="s">
        <v>1707</v>
      </c>
      <c r="AE1112">
        <v>1</v>
      </c>
      <c r="AF1112">
        <v>1</v>
      </c>
    </row>
    <row r="1113" spans="1:32" x14ac:dyDescent="0.2">
      <c r="A1113" t="s">
        <v>1708</v>
      </c>
      <c r="B1113" s="107">
        <v>45040</v>
      </c>
      <c r="C1113" s="107">
        <v>45040</v>
      </c>
      <c r="D1113" s="107">
        <v>45040</v>
      </c>
      <c r="E1113">
        <v>-3.1814344000000001E-2</v>
      </c>
      <c r="F1113">
        <v>-3.1814344000000001E-2</v>
      </c>
      <c r="G1113" t="s">
        <v>72</v>
      </c>
      <c r="H1113">
        <v>5.0197869101978689</v>
      </c>
      <c r="I1113">
        <v>-0.15970122756773211</v>
      </c>
      <c r="J1113">
        <v>-0.15970122756773211</v>
      </c>
      <c r="K1113">
        <v>1</v>
      </c>
      <c r="M1113" t="s">
        <v>67</v>
      </c>
      <c r="N1113" t="s">
        <v>1477</v>
      </c>
      <c r="U1113" t="s">
        <v>67</v>
      </c>
      <c r="W1113" t="s">
        <v>1270</v>
      </c>
      <c r="X1113" t="s">
        <v>1271</v>
      </c>
      <c r="Y1113" t="s">
        <v>182</v>
      </c>
      <c r="Z1113" t="s">
        <v>164</v>
      </c>
      <c r="AA1113" t="s">
        <v>164</v>
      </c>
      <c r="AB1113" t="s">
        <v>18</v>
      </c>
      <c r="AD1113" t="s">
        <v>1709</v>
      </c>
      <c r="AE1113">
        <v>1</v>
      </c>
      <c r="AF1113">
        <v>1</v>
      </c>
    </row>
    <row r="1114" spans="1:32" x14ac:dyDescent="0.2">
      <c r="A1114" t="s">
        <v>1710</v>
      </c>
      <c r="B1114" s="107">
        <v>45040</v>
      </c>
      <c r="C1114" s="107">
        <v>45040</v>
      </c>
      <c r="D1114" s="107">
        <v>45040</v>
      </c>
      <c r="E1114">
        <v>-3.0432771000000001E-2</v>
      </c>
      <c r="F1114">
        <v>-3.0432771000000001E-2</v>
      </c>
      <c r="G1114" t="s">
        <v>72</v>
      </c>
      <c r="H1114">
        <v>5.0197869101978689</v>
      </c>
      <c r="I1114">
        <v>-0.15276602550684931</v>
      </c>
      <c r="J1114">
        <v>-0.15276602550684931</v>
      </c>
      <c r="K1114">
        <v>1</v>
      </c>
      <c r="M1114" t="s">
        <v>67</v>
      </c>
      <c r="N1114" t="s">
        <v>1477</v>
      </c>
      <c r="U1114" t="s">
        <v>67</v>
      </c>
      <c r="W1114" t="s">
        <v>1270</v>
      </c>
      <c r="X1114" t="s">
        <v>1271</v>
      </c>
      <c r="Y1114" t="s">
        <v>182</v>
      </c>
      <c r="Z1114" t="s">
        <v>164</v>
      </c>
      <c r="AA1114" t="s">
        <v>164</v>
      </c>
      <c r="AB1114" t="s">
        <v>18</v>
      </c>
      <c r="AD1114" t="s">
        <v>1711</v>
      </c>
      <c r="AE1114">
        <v>1</v>
      </c>
      <c r="AF1114">
        <v>1</v>
      </c>
    </row>
    <row r="1115" spans="1:32" x14ac:dyDescent="0.2">
      <c r="A1115" t="s">
        <v>1712</v>
      </c>
      <c r="B1115" s="107">
        <v>45040</v>
      </c>
      <c r="C1115" s="107">
        <v>45040</v>
      </c>
      <c r="D1115" s="107">
        <v>45040</v>
      </c>
      <c r="E1115">
        <v>-3.1035778E-2</v>
      </c>
      <c r="F1115">
        <v>-3.1035778E-2</v>
      </c>
      <c r="G1115" t="s">
        <v>72</v>
      </c>
      <c r="H1115">
        <v>5.0197869101978689</v>
      </c>
      <c r="I1115">
        <v>-0.15579299215220699</v>
      </c>
      <c r="J1115">
        <v>-0.15579299215220699</v>
      </c>
      <c r="K1115">
        <v>1</v>
      </c>
      <c r="M1115" t="s">
        <v>67</v>
      </c>
      <c r="N1115" t="s">
        <v>1477</v>
      </c>
      <c r="U1115" t="s">
        <v>67</v>
      </c>
      <c r="W1115" t="s">
        <v>1270</v>
      </c>
      <c r="X1115" t="s">
        <v>1271</v>
      </c>
      <c r="Y1115" t="s">
        <v>182</v>
      </c>
      <c r="Z1115" t="s">
        <v>164</v>
      </c>
      <c r="AA1115" t="s">
        <v>164</v>
      </c>
      <c r="AB1115" t="s">
        <v>18</v>
      </c>
      <c r="AD1115" t="s">
        <v>1713</v>
      </c>
      <c r="AE1115">
        <v>1</v>
      </c>
      <c r="AF1115">
        <v>1</v>
      </c>
    </row>
    <row r="1116" spans="1:32" x14ac:dyDescent="0.2">
      <c r="A1116" t="s">
        <v>1714</v>
      </c>
      <c r="B1116" s="107">
        <v>45040</v>
      </c>
      <c r="C1116" s="107">
        <v>45040</v>
      </c>
      <c r="D1116" s="107">
        <v>45040</v>
      </c>
      <c r="E1116">
        <v>-2.9028299E-2</v>
      </c>
      <c r="F1116">
        <v>-2.9028299E-2</v>
      </c>
      <c r="G1116" t="s">
        <v>72</v>
      </c>
      <c r="H1116">
        <v>5.0197869101978689</v>
      </c>
      <c r="I1116">
        <v>-0.14571587534550989</v>
      </c>
      <c r="J1116">
        <v>-0.14571587534550989</v>
      </c>
      <c r="K1116">
        <v>1</v>
      </c>
      <c r="M1116" t="s">
        <v>67</v>
      </c>
      <c r="N1116" t="s">
        <v>1477</v>
      </c>
      <c r="U1116" t="s">
        <v>67</v>
      </c>
      <c r="W1116" t="s">
        <v>1270</v>
      </c>
      <c r="X1116" t="s">
        <v>1271</v>
      </c>
      <c r="Y1116" t="s">
        <v>182</v>
      </c>
      <c r="Z1116" t="s">
        <v>164</v>
      </c>
      <c r="AA1116" t="s">
        <v>164</v>
      </c>
      <c r="AB1116" t="s">
        <v>18</v>
      </c>
      <c r="AD1116" t="s">
        <v>1715</v>
      </c>
      <c r="AE1116">
        <v>1</v>
      </c>
      <c r="AF1116">
        <v>1</v>
      </c>
    </row>
    <row r="1117" spans="1:32" x14ac:dyDescent="0.2">
      <c r="A1117" t="s">
        <v>1716</v>
      </c>
      <c r="B1117" s="107">
        <v>45040</v>
      </c>
      <c r="C1117" s="107">
        <v>45040</v>
      </c>
      <c r="D1117" s="107">
        <v>45040</v>
      </c>
      <c r="E1117">
        <v>-2.9524444E-2</v>
      </c>
      <c r="F1117">
        <v>-2.9524444E-2</v>
      </c>
      <c r="G1117" t="s">
        <v>72</v>
      </c>
      <c r="H1117">
        <v>5.0197869101978689</v>
      </c>
      <c r="I1117">
        <v>-0.14820641752207001</v>
      </c>
      <c r="J1117">
        <v>-0.14820641752207001</v>
      </c>
      <c r="K1117">
        <v>1</v>
      </c>
      <c r="M1117" t="s">
        <v>67</v>
      </c>
      <c r="N1117" t="s">
        <v>1477</v>
      </c>
      <c r="U1117" t="s">
        <v>67</v>
      </c>
      <c r="W1117" t="s">
        <v>1270</v>
      </c>
      <c r="X1117" t="s">
        <v>1271</v>
      </c>
      <c r="Y1117" t="s">
        <v>182</v>
      </c>
      <c r="Z1117" t="s">
        <v>164</v>
      </c>
      <c r="AA1117" t="s">
        <v>164</v>
      </c>
      <c r="AB1117" t="s">
        <v>18</v>
      </c>
      <c r="AD1117" t="s">
        <v>1717</v>
      </c>
      <c r="AE1117">
        <v>1</v>
      </c>
      <c r="AF1117">
        <v>1</v>
      </c>
    </row>
    <row r="1118" spans="1:32" x14ac:dyDescent="0.2">
      <c r="A1118" t="s">
        <v>1718</v>
      </c>
      <c r="B1118" s="107">
        <v>45040</v>
      </c>
      <c r="C1118" s="107">
        <v>45040</v>
      </c>
      <c r="D1118" s="107">
        <v>45040</v>
      </c>
      <c r="E1118">
        <v>-2.9043565E-2</v>
      </c>
      <c r="F1118">
        <v>-2.9043565E-2</v>
      </c>
      <c r="G1118" t="s">
        <v>72</v>
      </c>
      <c r="H1118">
        <v>5.0197869101978689</v>
      </c>
      <c r="I1118">
        <v>-0.14579250741248101</v>
      </c>
      <c r="J1118">
        <v>-0.14579250741248101</v>
      </c>
      <c r="K1118">
        <v>1</v>
      </c>
      <c r="M1118" t="s">
        <v>67</v>
      </c>
      <c r="N1118" t="s">
        <v>1477</v>
      </c>
      <c r="U1118" t="s">
        <v>67</v>
      </c>
      <c r="W1118" t="s">
        <v>1270</v>
      </c>
      <c r="X1118" t="s">
        <v>1271</v>
      </c>
      <c r="Y1118" t="s">
        <v>182</v>
      </c>
      <c r="Z1118" t="s">
        <v>164</v>
      </c>
      <c r="AA1118" t="s">
        <v>164</v>
      </c>
      <c r="AB1118" t="s">
        <v>18</v>
      </c>
      <c r="AD1118" t="s">
        <v>1719</v>
      </c>
      <c r="AE1118">
        <v>1</v>
      </c>
      <c r="AF1118">
        <v>1</v>
      </c>
    </row>
    <row r="1119" spans="1:32" x14ac:dyDescent="0.2">
      <c r="A1119" t="s">
        <v>1720</v>
      </c>
      <c r="B1119" s="107">
        <v>45040</v>
      </c>
      <c r="C1119" s="107">
        <v>45040</v>
      </c>
      <c r="D1119" s="107">
        <v>45040</v>
      </c>
      <c r="E1119">
        <v>-2.9287820999999999E-2</v>
      </c>
      <c r="F1119">
        <v>-2.9287820999999999E-2</v>
      </c>
      <c r="G1119" t="s">
        <v>72</v>
      </c>
      <c r="H1119">
        <v>5.0197869101978689</v>
      </c>
      <c r="I1119">
        <v>-0.14701862048401829</v>
      </c>
      <c r="J1119">
        <v>-0.14701862048401829</v>
      </c>
      <c r="K1119">
        <v>1</v>
      </c>
      <c r="M1119" t="s">
        <v>67</v>
      </c>
      <c r="N1119" t="s">
        <v>1477</v>
      </c>
      <c r="U1119" t="s">
        <v>67</v>
      </c>
      <c r="W1119" t="s">
        <v>1270</v>
      </c>
      <c r="X1119" t="s">
        <v>1271</v>
      </c>
      <c r="Y1119" t="s">
        <v>182</v>
      </c>
      <c r="Z1119" t="s">
        <v>164</v>
      </c>
      <c r="AA1119" t="s">
        <v>164</v>
      </c>
      <c r="AB1119" t="s">
        <v>18</v>
      </c>
      <c r="AD1119" t="s">
        <v>1721</v>
      </c>
      <c r="AE1119">
        <v>1</v>
      </c>
      <c r="AF1119">
        <v>1</v>
      </c>
    </row>
    <row r="1120" spans="1:32" x14ac:dyDescent="0.2">
      <c r="A1120" t="s">
        <v>1722</v>
      </c>
      <c r="B1120" s="107">
        <v>45040</v>
      </c>
      <c r="C1120" s="107">
        <v>45040</v>
      </c>
      <c r="D1120" s="107">
        <v>45040</v>
      </c>
      <c r="E1120">
        <v>-2.7791752999999999E-2</v>
      </c>
      <c r="F1120">
        <v>-2.7791752999999999E-2</v>
      </c>
      <c r="G1120" t="s">
        <v>72</v>
      </c>
      <c r="H1120">
        <v>5.0197869101978689</v>
      </c>
      <c r="I1120">
        <v>-0.13950867792085231</v>
      </c>
      <c r="J1120">
        <v>-0.13950867792085231</v>
      </c>
      <c r="K1120">
        <v>1</v>
      </c>
      <c r="M1120" t="s">
        <v>67</v>
      </c>
      <c r="N1120" t="s">
        <v>1477</v>
      </c>
      <c r="U1120" t="s">
        <v>67</v>
      </c>
      <c r="W1120" t="s">
        <v>1270</v>
      </c>
      <c r="X1120" t="s">
        <v>1271</v>
      </c>
      <c r="Y1120" t="s">
        <v>182</v>
      </c>
      <c r="Z1120" t="s">
        <v>164</v>
      </c>
      <c r="AA1120" t="s">
        <v>164</v>
      </c>
      <c r="AB1120" t="s">
        <v>18</v>
      </c>
      <c r="AD1120" t="s">
        <v>1723</v>
      </c>
      <c r="AE1120">
        <v>1</v>
      </c>
      <c r="AF1120">
        <v>1</v>
      </c>
    </row>
    <row r="1121" spans="1:32" x14ac:dyDescent="0.2">
      <c r="A1121" t="s">
        <v>1724</v>
      </c>
      <c r="B1121" s="107">
        <v>45040</v>
      </c>
      <c r="C1121" s="107">
        <v>45040</v>
      </c>
      <c r="D1121" s="107">
        <v>45040</v>
      </c>
      <c r="E1121">
        <v>-2.9661837999999999E-2</v>
      </c>
      <c r="F1121">
        <v>-2.9661837999999999E-2</v>
      </c>
      <c r="G1121" t="s">
        <v>72</v>
      </c>
      <c r="H1121">
        <v>5.0197869101978689</v>
      </c>
      <c r="I1121">
        <v>-0.14889610612480969</v>
      </c>
      <c r="J1121">
        <v>-0.14889610612480969</v>
      </c>
      <c r="K1121">
        <v>1</v>
      </c>
      <c r="M1121" t="s">
        <v>67</v>
      </c>
      <c r="N1121" t="s">
        <v>1477</v>
      </c>
      <c r="U1121" t="s">
        <v>67</v>
      </c>
      <c r="W1121" t="s">
        <v>1270</v>
      </c>
      <c r="X1121" t="s">
        <v>1271</v>
      </c>
      <c r="Y1121" t="s">
        <v>182</v>
      </c>
      <c r="Z1121" t="s">
        <v>164</v>
      </c>
      <c r="AA1121" t="s">
        <v>164</v>
      </c>
      <c r="AB1121" t="s">
        <v>18</v>
      </c>
      <c r="AD1121" t="s">
        <v>1725</v>
      </c>
      <c r="AE1121">
        <v>1</v>
      </c>
      <c r="AF1121">
        <v>1</v>
      </c>
    </row>
    <row r="1122" spans="1:32" x14ac:dyDescent="0.2">
      <c r="A1122" t="s">
        <v>1726</v>
      </c>
      <c r="B1122" s="107">
        <v>45040</v>
      </c>
      <c r="C1122" s="107">
        <v>45040</v>
      </c>
      <c r="D1122" s="107">
        <v>45040</v>
      </c>
      <c r="E1122">
        <v>-3.0539633E-2</v>
      </c>
      <c r="F1122">
        <v>-3.0539633E-2</v>
      </c>
      <c r="G1122" t="s">
        <v>72</v>
      </c>
      <c r="H1122">
        <v>5.0197869101978689</v>
      </c>
      <c r="I1122">
        <v>-0.1533024499756469</v>
      </c>
      <c r="J1122">
        <v>-0.1533024499756469</v>
      </c>
      <c r="K1122">
        <v>1</v>
      </c>
      <c r="M1122" t="s">
        <v>67</v>
      </c>
      <c r="N1122" t="s">
        <v>1477</v>
      </c>
      <c r="U1122" t="s">
        <v>67</v>
      </c>
      <c r="W1122" t="s">
        <v>1270</v>
      </c>
      <c r="X1122" t="s">
        <v>1271</v>
      </c>
      <c r="Y1122" t="s">
        <v>182</v>
      </c>
      <c r="Z1122" t="s">
        <v>164</v>
      </c>
      <c r="AA1122" t="s">
        <v>164</v>
      </c>
      <c r="AB1122" t="s">
        <v>18</v>
      </c>
      <c r="AD1122" t="s">
        <v>1727</v>
      </c>
      <c r="AE1122">
        <v>1</v>
      </c>
      <c r="AF1122">
        <v>1</v>
      </c>
    </row>
    <row r="1123" spans="1:32" x14ac:dyDescent="0.2">
      <c r="A1123" t="s">
        <v>1728</v>
      </c>
      <c r="B1123" s="107">
        <v>45040</v>
      </c>
      <c r="C1123" s="107">
        <v>45040</v>
      </c>
      <c r="D1123" s="107">
        <v>45040</v>
      </c>
      <c r="E1123">
        <v>-2.8909258399999999E-2</v>
      </c>
      <c r="F1123">
        <v>-2.8909258399999999E-2</v>
      </c>
      <c r="G1123" t="s">
        <v>72</v>
      </c>
      <c r="H1123">
        <v>5.0197869101978689</v>
      </c>
      <c r="I1123">
        <v>-0.1451183168998478</v>
      </c>
      <c r="J1123">
        <v>-0.1451183168998478</v>
      </c>
      <c r="K1123">
        <v>1</v>
      </c>
      <c r="M1123" t="s">
        <v>67</v>
      </c>
      <c r="N1123" t="s">
        <v>1477</v>
      </c>
      <c r="U1123" t="s">
        <v>67</v>
      </c>
      <c r="W1123" t="s">
        <v>1270</v>
      </c>
      <c r="X1123" t="s">
        <v>1271</v>
      </c>
      <c r="Y1123" t="s">
        <v>182</v>
      </c>
      <c r="Z1123" t="s">
        <v>164</v>
      </c>
      <c r="AA1123" t="s">
        <v>164</v>
      </c>
      <c r="AB1123" t="s">
        <v>18</v>
      </c>
      <c r="AD1123" t="s">
        <v>1729</v>
      </c>
      <c r="AE1123">
        <v>1</v>
      </c>
      <c r="AF1123">
        <v>1</v>
      </c>
    </row>
    <row r="1124" spans="1:32" x14ac:dyDescent="0.2">
      <c r="A1124" t="s">
        <v>1730</v>
      </c>
      <c r="B1124" s="107">
        <v>45040</v>
      </c>
      <c r="C1124" s="107">
        <v>45040</v>
      </c>
      <c r="D1124" s="107">
        <v>45040</v>
      </c>
      <c r="E1124">
        <v>-3.1432693999999997E-2</v>
      </c>
      <c r="F1124">
        <v>-3.1432693999999997E-2</v>
      </c>
      <c r="G1124" t="s">
        <v>72</v>
      </c>
      <c r="H1124">
        <v>5.0197869101978689</v>
      </c>
      <c r="I1124">
        <v>-0.15778542589345509</v>
      </c>
      <c r="J1124">
        <v>-0.15778542589345509</v>
      </c>
      <c r="K1124">
        <v>1</v>
      </c>
      <c r="M1124" t="s">
        <v>67</v>
      </c>
      <c r="N1124" t="s">
        <v>1477</v>
      </c>
      <c r="U1124" t="s">
        <v>67</v>
      </c>
      <c r="W1124" t="s">
        <v>1270</v>
      </c>
      <c r="X1124" t="s">
        <v>1271</v>
      </c>
      <c r="Y1124" t="s">
        <v>182</v>
      </c>
      <c r="Z1124" t="s">
        <v>164</v>
      </c>
      <c r="AA1124" t="s">
        <v>164</v>
      </c>
      <c r="AB1124" t="s">
        <v>18</v>
      </c>
      <c r="AD1124" t="s">
        <v>1731</v>
      </c>
      <c r="AE1124">
        <v>1</v>
      </c>
      <c r="AF1124">
        <v>1</v>
      </c>
    </row>
    <row r="1125" spans="1:32" x14ac:dyDescent="0.2">
      <c r="A1125" t="s">
        <v>1732</v>
      </c>
      <c r="B1125" s="107">
        <v>45040</v>
      </c>
      <c r="C1125" s="107">
        <v>45040</v>
      </c>
      <c r="D1125" s="107">
        <v>45040</v>
      </c>
      <c r="E1125">
        <v>-3.1432693999999997E-2</v>
      </c>
      <c r="F1125">
        <v>-3.1432693999999997E-2</v>
      </c>
      <c r="G1125" t="s">
        <v>72</v>
      </c>
      <c r="H1125">
        <v>5.0197869101978689</v>
      </c>
      <c r="I1125">
        <v>-0.15778542589345509</v>
      </c>
      <c r="J1125">
        <v>-0.15778542589345509</v>
      </c>
      <c r="K1125">
        <v>1</v>
      </c>
      <c r="M1125" t="s">
        <v>67</v>
      </c>
      <c r="N1125" t="s">
        <v>1477</v>
      </c>
      <c r="U1125" t="s">
        <v>67</v>
      </c>
      <c r="W1125" t="s">
        <v>1270</v>
      </c>
      <c r="X1125" t="s">
        <v>1271</v>
      </c>
      <c r="Y1125" t="s">
        <v>182</v>
      </c>
      <c r="Z1125" t="s">
        <v>164</v>
      </c>
      <c r="AA1125" t="s">
        <v>164</v>
      </c>
      <c r="AB1125" t="s">
        <v>18</v>
      </c>
      <c r="AD1125" t="s">
        <v>1733</v>
      </c>
      <c r="AE1125">
        <v>1</v>
      </c>
      <c r="AF1125">
        <v>1</v>
      </c>
    </row>
    <row r="1126" spans="1:32" x14ac:dyDescent="0.2">
      <c r="A1126" t="s">
        <v>1734</v>
      </c>
      <c r="B1126" s="107">
        <v>45040</v>
      </c>
      <c r="C1126" s="107">
        <v>45040</v>
      </c>
      <c r="D1126" s="107">
        <v>45040</v>
      </c>
      <c r="E1126">
        <v>-2.8318429999999999E-2</v>
      </c>
      <c r="F1126">
        <v>-2.8318429999999999E-2</v>
      </c>
      <c r="G1126" t="s">
        <v>72</v>
      </c>
      <c r="H1126">
        <v>5.0197869101978689</v>
      </c>
      <c r="I1126">
        <v>-0.1421524842313546</v>
      </c>
      <c r="J1126">
        <v>-0.1421524842313546</v>
      </c>
      <c r="K1126">
        <v>1</v>
      </c>
      <c r="M1126" t="s">
        <v>67</v>
      </c>
      <c r="N1126" t="s">
        <v>1477</v>
      </c>
      <c r="U1126" t="s">
        <v>67</v>
      </c>
      <c r="W1126" t="s">
        <v>1270</v>
      </c>
      <c r="X1126" t="s">
        <v>1271</v>
      </c>
      <c r="Y1126" t="s">
        <v>182</v>
      </c>
      <c r="Z1126" t="s">
        <v>164</v>
      </c>
      <c r="AA1126" t="s">
        <v>164</v>
      </c>
      <c r="AB1126" t="s">
        <v>18</v>
      </c>
      <c r="AD1126" t="s">
        <v>1735</v>
      </c>
      <c r="AE1126">
        <v>1</v>
      </c>
      <c r="AF1126">
        <v>1</v>
      </c>
    </row>
    <row r="1127" spans="1:32" x14ac:dyDescent="0.2">
      <c r="A1127" t="s">
        <v>1736</v>
      </c>
      <c r="B1127" s="107">
        <v>45040</v>
      </c>
      <c r="C1127" s="107">
        <v>45040</v>
      </c>
      <c r="D1127" s="107">
        <v>45040</v>
      </c>
      <c r="E1127">
        <v>-2.1158591399999999E-2</v>
      </c>
      <c r="F1127">
        <v>-2.1158591399999999E-2</v>
      </c>
      <c r="G1127" t="s">
        <v>72</v>
      </c>
      <c r="H1127">
        <v>5.0197869101978689</v>
      </c>
      <c r="I1127">
        <v>-0.1062116201479452</v>
      </c>
      <c r="J1127">
        <v>-0.1062116201479452</v>
      </c>
      <c r="K1127">
        <v>1</v>
      </c>
      <c r="M1127" t="s">
        <v>67</v>
      </c>
      <c r="N1127" t="s">
        <v>1477</v>
      </c>
      <c r="U1127" t="s">
        <v>67</v>
      </c>
      <c r="W1127" t="s">
        <v>1270</v>
      </c>
      <c r="X1127" t="s">
        <v>1271</v>
      </c>
      <c r="Y1127" t="s">
        <v>182</v>
      </c>
      <c r="Z1127" t="s">
        <v>164</v>
      </c>
      <c r="AA1127" t="s">
        <v>164</v>
      </c>
      <c r="AB1127" t="s">
        <v>18</v>
      </c>
      <c r="AD1127" t="s">
        <v>1737</v>
      </c>
      <c r="AE1127">
        <v>1</v>
      </c>
      <c r="AF1127">
        <v>1</v>
      </c>
    </row>
    <row r="1128" spans="1:32" x14ac:dyDescent="0.2">
      <c r="A1128" t="s">
        <v>1738</v>
      </c>
      <c r="B1128" s="107">
        <v>45040</v>
      </c>
      <c r="C1128" s="107">
        <v>45040</v>
      </c>
      <c r="D1128" s="107">
        <v>45040</v>
      </c>
      <c r="E1128">
        <v>-2.7272708999999999E-2</v>
      </c>
      <c r="F1128">
        <v>-2.7272708999999999E-2</v>
      </c>
      <c r="G1128" t="s">
        <v>72</v>
      </c>
      <c r="H1128">
        <v>5.0197869101978689</v>
      </c>
      <c r="I1128">
        <v>-0.13690318764383561</v>
      </c>
      <c r="J1128">
        <v>-0.13690318764383561</v>
      </c>
      <c r="K1128">
        <v>1</v>
      </c>
      <c r="M1128" t="s">
        <v>67</v>
      </c>
      <c r="N1128" t="s">
        <v>1477</v>
      </c>
      <c r="U1128" t="s">
        <v>67</v>
      </c>
      <c r="W1128" t="s">
        <v>1270</v>
      </c>
      <c r="X1128" t="s">
        <v>1271</v>
      </c>
      <c r="Y1128" t="s">
        <v>182</v>
      </c>
      <c r="Z1128" t="s">
        <v>164</v>
      </c>
      <c r="AA1128" t="s">
        <v>164</v>
      </c>
      <c r="AB1128" t="s">
        <v>18</v>
      </c>
      <c r="AD1128" t="s">
        <v>1739</v>
      </c>
      <c r="AE1128">
        <v>1</v>
      </c>
      <c r="AF1128">
        <v>1</v>
      </c>
    </row>
    <row r="1129" spans="1:32" x14ac:dyDescent="0.2">
      <c r="A1129" t="s">
        <v>1740</v>
      </c>
      <c r="B1129" s="107">
        <v>45040</v>
      </c>
      <c r="C1129" s="107">
        <v>45040</v>
      </c>
      <c r="D1129" s="107">
        <v>45040</v>
      </c>
      <c r="E1129">
        <v>-2.7272708999999999E-2</v>
      </c>
      <c r="F1129">
        <v>-2.7272708999999999E-2</v>
      </c>
      <c r="G1129" t="s">
        <v>72</v>
      </c>
      <c r="H1129">
        <v>5.0197869101978689</v>
      </c>
      <c r="I1129">
        <v>-0.13690318764383561</v>
      </c>
      <c r="J1129">
        <v>-0.13690318764383561</v>
      </c>
      <c r="K1129">
        <v>1</v>
      </c>
      <c r="M1129" t="s">
        <v>67</v>
      </c>
      <c r="N1129" t="s">
        <v>1477</v>
      </c>
      <c r="U1129" t="s">
        <v>67</v>
      </c>
      <c r="W1129" t="s">
        <v>1270</v>
      </c>
      <c r="X1129" t="s">
        <v>1271</v>
      </c>
      <c r="Y1129" t="s">
        <v>182</v>
      </c>
      <c r="Z1129" t="s">
        <v>164</v>
      </c>
      <c r="AA1129" t="s">
        <v>164</v>
      </c>
      <c r="AB1129" t="s">
        <v>18</v>
      </c>
      <c r="AD1129" t="s">
        <v>1741</v>
      </c>
      <c r="AE1129">
        <v>1</v>
      </c>
      <c r="AF1129">
        <v>1</v>
      </c>
    </row>
    <row r="1130" spans="1:32" x14ac:dyDescent="0.2">
      <c r="A1130" t="s">
        <v>1742</v>
      </c>
      <c r="B1130" s="107">
        <v>45040</v>
      </c>
      <c r="C1130" s="107">
        <v>45040</v>
      </c>
      <c r="D1130" s="107">
        <v>45040</v>
      </c>
      <c r="E1130">
        <v>-2.6593372000000001E-2</v>
      </c>
      <c r="F1130">
        <v>-2.6593372000000001E-2</v>
      </c>
      <c r="G1130" t="s">
        <v>72</v>
      </c>
      <c r="H1130">
        <v>5.0197869101978689</v>
      </c>
      <c r="I1130">
        <v>-0.13349306066362249</v>
      </c>
      <c r="J1130">
        <v>-0.13349306066362249</v>
      </c>
      <c r="K1130">
        <v>1</v>
      </c>
      <c r="M1130" t="s">
        <v>67</v>
      </c>
      <c r="N1130" t="s">
        <v>1477</v>
      </c>
      <c r="U1130" t="s">
        <v>67</v>
      </c>
      <c r="W1130" t="s">
        <v>1270</v>
      </c>
      <c r="X1130" t="s">
        <v>1271</v>
      </c>
      <c r="Y1130" t="s">
        <v>182</v>
      </c>
      <c r="Z1130" t="s">
        <v>164</v>
      </c>
      <c r="AA1130" t="s">
        <v>164</v>
      </c>
      <c r="AB1130" t="s">
        <v>18</v>
      </c>
      <c r="AD1130" t="s">
        <v>1743</v>
      </c>
      <c r="AE1130">
        <v>1</v>
      </c>
      <c r="AF1130">
        <v>1</v>
      </c>
    </row>
    <row r="1131" spans="1:32" x14ac:dyDescent="0.2">
      <c r="A1131" t="s">
        <v>1744</v>
      </c>
      <c r="B1131" s="107">
        <v>45040</v>
      </c>
      <c r="C1131" s="107">
        <v>45040</v>
      </c>
      <c r="D1131" s="107">
        <v>45040</v>
      </c>
      <c r="E1131">
        <v>-2.6593372000000001E-2</v>
      </c>
      <c r="F1131">
        <v>-2.6593372000000001E-2</v>
      </c>
      <c r="G1131" t="s">
        <v>72</v>
      </c>
      <c r="H1131">
        <v>5.0197869101978689</v>
      </c>
      <c r="I1131">
        <v>-0.13349306066362249</v>
      </c>
      <c r="J1131">
        <v>-0.13349306066362249</v>
      </c>
      <c r="K1131">
        <v>1</v>
      </c>
      <c r="M1131" t="s">
        <v>67</v>
      </c>
      <c r="N1131" t="s">
        <v>1477</v>
      </c>
      <c r="U1131" t="s">
        <v>67</v>
      </c>
      <c r="W1131" t="s">
        <v>1270</v>
      </c>
      <c r="X1131" t="s">
        <v>1271</v>
      </c>
      <c r="Y1131" t="s">
        <v>182</v>
      </c>
      <c r="Z1131" t="s">
        <v>164</v>
      </c>
      <c r="AA1131" t="s">
        <v>164</v>
      </c>
      <c r="AB1131" t="s">
        <v>18</v>
      </c>
      <c r="AD1131" t="s">
        <v>1745</v>
      </c>
      <c r="AE1131">
        <v>1</v>
      </c>
      <c r="AF1131">
        <v>1</v>
      </c>
    </row>
    <row r="1132" spans="1:32" x14ac:dyDescent="0.2">
      <c r="A1132" t="s">
        <v>1746</v>
      </c>
      <c r="B1132" s="107">
        <v>45040</v>
      </c>
      <c r="C1132" s="107">
        <v>45040</v>
      </c>
      <c r="D1132" s="107">
        <v>45040</v>
      </c>
      <c r="E1132">
        <v>-3.0699925999999999E-2</v>
      </c>
      <c r="F1132">
        <v>-3.0699925999999999E-2</v>
      </c>
      <c r="G1132" t="s">
        <v>72</v>
      </c>
      <c r="H1132">
        <v>5.0197869101978689</v>
      </c>
      <c r="I1132">
        <v>-0.15410708667884321</v>
      </c>
      <c r="J1132">
        <v>-0.15410708667884321</v>
      </c>
      <c r="K1132">
        <v>1</v>
      </c>
      <c r="M1132" t="s">
        <v>67</v>
      </c>
      <c r="N1132" t="s">
        <v>1477</v>
      </c>
      <c r="U1132" t="s">
        <v>67</v>
      </c>
      <c r="W1132" t="s">
        <v>1270</v>
      </c>
      <c r="X1132" t="s">
        <v>1271</v>
      </c>
      <c r="Y1132" t="s">
        <v>182</v>
      </c>
      <c r="Z1132" t="s">
        <v>164</v>
      </c>
      <c r="AA1132" t="s">
        <v>164</v>
      </c>
      <c r="AB1132" t="s">
        <v>18</v>
      </c>
      <c r="AD1132" t="s">
        <v>1747</v>
      </c>
      <c r="AE1132">
        <v>1</v>
      </c>
      <c r="AF1132">
        <v>1</v>
      </c>
    </row>
    <row r="1133" spans="1:32" x14ac:dyDescent="0.2">
      <c r="A1133" t="s">
        <v>1748</v>
      </c>
      <c r="B1133" s="107">
        <v>45040</v>
      </c>
      <c r="C1133" s="107">
        <v>45040</v>
      </c>
      <c r="D1133" s="107">
        <v>45040</v>
      </c>
      <c r="E1133">
        <v>-3.4493527000000003E-2</v>
      </c>
      <c r="F1133">
        <v>-3.4493527000000003E-2</v>
      </c>
      <c r="G1133" t="s">
        <v>72</v>
      </c>
      <c r="H1133">
        <v>5.0197869101978689</v>
      </c>
      <c r="I1133">
        <v>-0.1731501553211568</v>
      </c>
      <c r="J1133">
        <v>-0.1731501553211568</v>
      </c>
      <c r="K1133">
        <v>1</v>
      </c>
      <c r="M1133" t="s">
        <v>67</v>
      </c>
      <c r="N1133" t="s">
        <v>1477</v>
      </c>
      <c r="U1133" t="s">
        <v>67</v>
      </c>
      <c r="W1133" t="s">
        <v>1270</v>
      </c>
      <c r="X1133" t="s">
        <v>1271</v>
      </c>
      <c r="Y1133" t="s">
        <v>182</v>
      </c>
      <c r="Z1133" t="s">
        <v>164</v>
      </c>
      <c r="AA1133" t="s">
        <v>164</v>
      </c>
      <c r="AB1133" t="s">
        <v>18</v>
      </c>
      <c r="AD1133" t="s">
        <v>1749</v>
      </c>
      <c r="AE1133">
        <v>1</v>
      </c>
      <c r="AF1133">
        <v>1</v>
      </c>
    </row>
    <row r="1134" spans="1:32" x14ac:dyDescent="0.2">
      <c r="A1134" t="s">
        <v>1750</v>
      </c>
      <c r="B1134" s="107">
        <v>45040</v>
      </c>
      <c r="C1134" s="107">
        <v>45040</v>
      </c>
      <c r="D1134" s="107">
        <v>45040</v>
      </c>
      <c r="E1134">
        <v>-3.4493527000000003E-2</v>
      </c>
      <c r="F1134">
        <v>-3.4493527000000003E-2</v>
      </c>
      <c r="G1134" t="s">
        <v>72</v>
      </c>
      <c r="H1134">
        <v>5.0197869101978689</v>
      </c>
      <c r="I1134">
        <v>-0.1731501553211568</v>
      </c>
      <c r="J1134">
        <v>-0.1731501553211568</v>
      </c>
      <c r="K1134">
        <v>1</v>
      </c>
      <c r="M1134" t="s">
        <v>67</v>
      </c>
      <c r="N1134" t="s">
        <v>1477</v>
      </c>
      <c r="U1134" t="s">
        <v>67</v>
      </c>
      <c r="W1134" t="s">
        <v>1270</v>
      </c>
      <c r="X1134" t="s">
        <v>1271</v>
      </c>
      <c r="Y1134" t="s">
        <v>182</v>
      </c>
      <c r="Z1134" t="s">
        <v>164</v>
      </c>
      <c r="AA1134" t="s">
        <v>164</v>
      </c>
      <c r="AB1134" t="s">
        <v>18</v>
      </c>
      <c r="AD1134" t="s">
        <v>1751</v>
      </c>
      <c r="AE1134">
        <v>1</v>
      </c>
      <c r="AF1134">
        <v>1</v>
      </c>
    </row>
    <row r="1135" spans="1:32" x14ac:dyDescent="0.2">
      <c r="A1135" t="s">
        <v>1752</v>
      </c>
      <c r="B1135" s="107">
        <v>45040</v>
      </c>
      <c r="C1135" s="107">
        <v>45040</v>
      </c>
      <c r="D1135" s="107">
        <v>45040</v>
      </c>
      <c r="E1135">
        <v>-3.9836626999999999E-2</v>
      </c>
      <c r="F1135">
        <v>-3.9836626999999999E-2</v>
      </c>
      <c r="G1135" t="s">
        <v>72</v>
      </c>
      <c r="H1135">
        <v>5.0197869101978689</v>
      </c>
      <c r="I1135">
        <v>-0.19997137876103499</v>
      </c>
      <c r="J1135">
        <v>-0.19997137876103499</v>
      </c>
      <c r="K1135">
        <v>1</v>
      </c>
      <c r="M1135" t="s">
        <v>67</v>
      </c>
      <c r="N1135" t="s">
        <v>1477</v>
      </c>
      <c r="U1135" t="s">
        <v>67</v>
      </c>
      <c r="W1135" t="s">
        <v>1270</v>
      </c>
      <c r="X1135" t="s">
        <v>1271</v>
      </c>
      <c r="Y1135" t="s">
        <v>182</v>
      </c>
      <c r="Z1135" t="s">
        <v>164</v>
      </c>
      <c r="AA1135" t="s">
        <v>164</v>
      </c>
      <c r="AB1135" t="s">
        <v>18</v>
      </c>
      <c r="AD1135" t="s">
        <v>1753</v>
      </c>
      <c r="AE1135">
        <v>1</v>
      </c>
      <c r="AF1135">
        <v>1</v>
      </c>
    </row>
    <row r="1136" spans="1:32" x14ac:dyDescent="0.2">
      <c r="A1136" t="s">
        <v>1754</v>
      </c>
      <c r="B1136" s="107">
        <v>45040</v>
      </c>
      <c r="C1136" s="107">
        <v>45040</v>
      </c>
      <c r="D1136" s="107">
        <v>45040</v>
      </c>
      <c r="E1136">
        <v>-3.4493527000000003E-2</v>
      </c>
      <c r="F1136">
        <v>-3.4493527000000003E-2</v>
      </c>
      <c r="G1136" t="s">
        <v>72</v>
      </c>
      <c r="H1136">
        <v>5.0197869101978689</v>
      </c>
      <c r="I1136">
        <v>-0.1731501553211568</v>
      </c>
      <c r="J1136">
        <v>-0.1731501553211568</v>
      </c>
      <c r="K1136">
        <v>1</v>
      </c>
      <c r="M1136" t="s">
        <v>67</v>
      </c>
      <c r="N1136" t="s">
        <v>1477</v>
      </c>
      <c r="U1136" t="s">
        <v>67</v>
      </c>
      <c r="W1136" t="s">
        <v>1270</v>
      </c>
      <c r="X1136" t="s">
        <v>1271</v>
      </c>
      <c r="Y1136" t="s">
        <v>182</v>
      </c>
      <c r="Z1136" t="s">
        <v>164</v>
      </c>
      <c r="AA1136" t="s">
        <v>164</v>
      </c>
      <c r="AB1136" t="s">
        <v>18</v>
      </c>
      <c r="AD1136" t="s">
        <v>1755</v>
      </c>
      <c r="AE1136">
        <v>1</v>
      </c>
      <c r="AF1136">
        <v>1</v>
      </c>
    </row>
    <row r="1137" spans="1:32" x14ac:dyDescent="0.2">
      <c r="A1137" t="s">
        <v>1756</v>
      </c>
      <c r="B1137" s="107">
        <v>45040</v>
      </c>
      <c r="C1137" s="107">
        <v>45040</v>
      </c>
      <c r="D1137" s="107">
        <v>45040</v>
      </c>
      <c r="E1137">
        <v>-2.9753433999999999E-2</v>
      </c>
      <c r="F1137">
        <v>-2.9753433999999999E-2</v>
      </c>
      <c r="G1137" t="s">
        <v>72</v>
      </c>
      <c r="H1137">
        <v>5.0197869101978689</v>
      </c>
      <c r="I1137">
        <v>-0.14935589852663619</v>
      </c>
      <c r="J1137">
        <v>-0.14935589852663619</v>
      </c>
      <c r="K1137">
        <v>1</v>
      </c>
      <c r="M1137" t="s">
        <v>67</v>
      </c>
      <c r="N1137" t="s">
        <v>1477</v>
      </c>
      <c r="U1137" t="s">
        <v>67</v>
      </c>
      <c r="W1137" t="s">
        <v>1270</v>
      </c>
      <c r="X1137" t="s">
        <v>1271</v>
      </c>
      <c r="Y1137" t="s">
        <v>182</v>
      </c>
      <c r="Z1137" t="s">
        <v>164</v>
      </c>
      <c r="AA1137" t="s">
        <v>164</v>
      </c>
      <c r="AB1137" t="s">
        <v>18</v>
      </c>
      <c r="AD1137" t="s">
        <v>1757</v>
      </c>
      <c r="AE1137">
        <v>1</v>
      </c>
      <c r="AF1137">
        <v>1</v>
      </c>
    </row>
    <row r="1138" spans="1:32" x14ac:dyDescent="0.2">
      <c r="A1138" t="s">
        <v>1758</v>
      </c>
      <c r="B1138" s="107">
        <v>45040</v>
      </c>
      <c r="C1138" s="107">
        <v>45040</v>
      </c>
      <c r="D1138" s="107">
        <v>45040</v>
      </c>
      <c r="E1138">
        <v>-2.9753433999999999E-2</v>
      </c>
      <c r="F1138">
        <v>-2.9753433999999999E-2</v>
      </c>
      <c r="G1138" t="s">
        <v>72</v>
      </c>
      <c r="H1138">
        <v>5.0197869101978689</v>
      </c>
      <c r="I1138">
        <v>-0.14935589852663619</v>
      </c>
      <c r="J1138">
        <v>-0.14935589852663619</v>
      </c>
      <c r="K1138">
        <v>1</v>
      </c>
      <c r="M1138" t="s">
        <v>67</v>
      </c>
      <c r="N1138" t="s">
        <v>1477</v>
      </c>
      <c r="U1138" t="s">
        <v>67</v>
      </c>
      <c r="W1138" t="s">
        <v>1270</v>
      </c>
      <c r="X1138" t="s">
        <v>1271</v>
      </c>
      <c r="Y1138" t="s">
        <v>182</v>
      </c>
      <c r="Z1138" t="s">
        <v>164</v>
      </c>
      <c r="AA1138" t="s">
        <v>164</v>
      </c>
      <c r="AB1138" t="s">
        <v>18</v>
      </c>
      <c r="AD1138" t="s">
        <v>1759</v>
      </c>
      <c r="AE1138">
        <v>1</v>
      </c>
      <c r="AF1138">
        <v>1</v>
      </c>
    </row>
    <row r="1139" spans="1:32" x14ac:dyDescent="0.2">
      <c r="A1139" t="s">
        <v>1760</v>
      </c>
      <c r="B1139" s="107">
        <v>45040</v>
      </c>
      <c r="C1139" s="107">
        <v>45040</v>
      </c>
      <c r="D1139" s="107">
        <v>45040</v>
      </c>
      <c r="E1139">
        <v>-2.7145109000000001E-2</v>
      </c>
      <c r="F1139">
        <v>-2.7145109000000001E-2</v>
      </c>
      <c r="G1139" t="s">
        <v>72</v>
      </c>
      <c r="H1139">
        <v>5.0197869101978689</v>
      </c>
      <c r="I1139">
        <v>-0.13626266283409441</v>
      </c>
      <c r="J1139">
        <v>-0.13626266283409441</v>
      </c>
      <c r="K1139">
        <v>1</v>
      </c>
      <c r="M1139" t="s">
        <v>67</v>
      </c>
      <c r="N1139" t="s">
        <v>1477</v>
      </c>
      <c r="U1139" t="s">
        <v>67</v>
      </c>
      <c r="W1139" t="s">
        <v>1270</v>
      </c>
      <c r="X1139" t="s">
        <v>1271</v>
      </c>
      <c r="Y1139" t="s">
        <v>182</v>
      </c>
      <c r="Z1139" t="s">
        <v>164</v>
      </c>
      <c r="AA1139" t="s">
        <v>164</v>
      </c>
      <c r="AB1139" t="s">
        <v>18</v>
      </c>
      <c r="AD1139" t="s">
        <v>1761</v>
      </c>
      <c r="AE1139">
        <v>1</v>
      </c>
      <c r="AF1139">
        <v>1</v>
      </c>
    </row>
    <row r="1140" spans="1:32" x14ac:dyDescent="0.2">
      <c r="A1140" t="s">
        <v>1762</v>
      </c>
      <c r="B1140" s="107">
        <v>45040</v>
      </c>
      <c r="C1140" s="107">
        <v>45040</v>
      </c>
      <c r="D1140" s="107">
        <v>45040</v>
      </c>
      <c r="E1140">
        <v>-2.9188591999999999E-2</v>
      </c>
      <c r="F1140">
        <v>-2.9188591999999999E-2</v>
      </c>
      <c r="G1140" t="s">
        <v>72</v>
      </c>
      <c r="H1140">
        <v>5.0197869101978689</v>
      </c>
      <c r="I1140">
        <v>-0.1465205120487062</v>
      </c>
      <c r="J1140">
        <v>-0.1465205120487062</v>
      </c>
      <c r="K1140">
        <v>1</v>
      </c>
      <c r="M1140" t="s">
        <v>67</v>
      </c>
      <c r="N1140" t="s">
        <v>1477</v>
      </c>
      <c r="U1140" t="s">
        <v>67</v>
      </c>
      <c r="W1140" t="s">
        <v>1270</v>
      </c>
      <c r="X1140" t="s">
        <v>1271</v>
      </c>
      <c r="Y1140" t="s">
        <v>182</v>
      </c>
      <c r="Z1140" t="s">
        <v>164</v>
      </c>
      <c r="AA1140" t="s">
        <v>164</v>
      </c>
      <c r="AB1140" t="s">
        <v>18</v>
      </c>
      <c r="AD1140" t="s">
        <v>1763</v>
      </c>
      <c r="AE1140">
        <v>1</v>
      </c>
      <c r="AF1140">
        <v>1</v>
      </c>
    </row>
    <row r="1141" spans="1:32" x14ac:dyDescent="0.2">
      <c r="A1141" t="s">
        <v>1764</v>
      </c>
      <c r="B1141" s="107">
        <v>45040</v>
      </c>
      <c r="C1141" s="107">
        <v>45040</v>
      </c>
      <c r="D1141" s="107">
        <v>45040</v>
      </c>
      <c r="E1141">
        <v>-2.9188591999999999E-2</v>
      </c>
      <c r="F1141">
        <v>-2.9188591999999999E-2</v>
      </c>
      <c r="G1141" t="s">
        <v>72</v>
      </c>
      <c r="H1141">
        <v>5.0197869101978689</v>
      </c>
      <c r="I1141">
        <v>-0.1465205120487062</v>
      </c>
      <c r="J1141">
        <v>-0.1465205120487062</v>
      </c>
      <c r="K1141">
        <v>1</v>
      </c>
      <c r="M1141" t="s">
        <v>67</v>
      </c>
      <c r="N1141" t="s">
        <v>1477</v>
      </c>
      <c r="U1141" t="s">
        <v>67</v>
      </c>
      <c r="W1141" t="s">
        <v>1270</v>
      </c>
      <c r="X1141" t="s">
        <v>1271</v>
      </c>
      <c r="Y1141" t="s">
        <v>182</v>
      </c>
      <c r="Z1141" t="s">
        <v>164</v>
      </c>
      <c r="AA1141" t="s">
        <v>164</v>
      </c>
      <c r="AB1141" t="s">
        <v>18</v>
      </c>
      <c r="AD1141" t="s">
        <v>1765</v>
      </c>
      <c r="AE1141">
        <v>1</v>
      </c>
      <c r="AF1141">
        <v>1</v>
      </c>
    </row>
    <row r="1142" spans="1:32" x14ac:dyDescent="0.2">
      <c r="A1142" t="s">
        <v>1766</v>
      </c>
      <c r="B1142" s="107">
        <v>45040</v>
      </c>
      <c r="C1142" s="107">
        <v>45040</v>
      </c>
      <c r="D1142" s="107">
        <v>45040</v>
      </c>
      <c r="E1142">
        <v>-3.1234235999999999E-2</v>
      </c>
      <c r="F1142">
        <v>-3.1234235999999999E-2</v>
      </c>
      <c r="G1142" t="s">
        <v>72</v>
      </c>
      <c r="H1142">
        <v>5.0197869101978689</v>
      </c>
      <c r="I1142">
        <v>-0.156789209022831</v>
      </c>
      <c r="J1142">
        <v>-0.156789209022831</v>
      </c>
      <c r="K1142">
        <v>1</v>
      </c>
      <c r="M1142" t="s">
        <v>67</v>
      </c>
      <c r="N1142" t="s">
        <v>1477</v>
      </c>
      <c r="U1142" t="s">
        <v>67</v>
      </c>
      <c r="W1142" t="s">
        <v>1270</v>
      </c>
      <c r="X1142" t="s">
        <v>1271</v>
      </c>
      <c r="Y1142" t="s">
        <v>182</v>
      </c>
      <c r="Z1142" t="s">
        <v>164</v>
      </c>
      <c r="AA1142" t="s">
        <v>164</v>
      </c>
      <c r="AB1142" t="s">
        <v>18</v>
      </c>
      <c r="AD1142" t="s">
        <v>1767</v>
      </c>
      <c r="AE1142">
        <v>1</v>
      </c>
      <c r="AF1142">
        <v>1</v>
      </c>
    </row>
    <row r="1143" spans="1:32" x14ac:dyDescent="0.2">
      <c r="A1143" t="s">
        <v>1768</v>
      </c>
      <c r="B1143" s="107">
        <v>45040</v>
      </c>
      <c r="C1143" s="107">
        <v>45040</v>
      </c>
      <c r="D1143" s="107">
        <v>45040</v>
      </c>
      <c r="E1143">
        <v>-3.0532E-2</v>
      </c>
      <c r="F1143">
        <v>-3.0532E-2</v>
      </c>
      <c r="G1143" t="s">
        <v>72</v>
      </c>
      <c r="H1143">
        <v>5.0197869101978689</v>
      </c>
      <c r="I1143">
        <v>-0.15326413394216129</v>
      </c>
      <c r="J1143">
        <v>-0.15326413394216129</v>
      </c>
      <c r="K1143">
        <v>1</v>
      </c>
      <c r="M1143" t="s">
        <v>67</v>
      </c>
      <c r="N1143" t="s">
        <v>1477</v>
      </c>
      <c r="U1143" t="s">
        <v>67</v>
      </c>
      <c r="W1143" t="s">
        <v>1270</v>
      </c>
      <c r="X1143" t="s">
        <v>1271</v>
      </c>
      <c r="Y1143" t="s">
        <v>182</v>
      </c>
      <c r="Z1143" t="s">
        <v>164</v>
      </c>
      <c r="AA1143" t="s">
        <v>164</v>
      </c>
      <c r="AB1143" t="s">
        <v>18</v>
      </c>
      <c r="AD1143" t="s">
        <v>1769</v>
      </c>
      <c r="AE1143">
        <v>1</v>
      </c>
      <c r="AF1143">
        <v>1</v>
      </c>
    </row>
    <row r="1144" spans="1:32" x14ac:dyDescent="0.2">
      <c r="A1144" t="s">
        <v>1770</v>
      </c>
      <c r="B1144" s="107">
        <v>45040</v>
      </c>
      <c r="C1144" s="107">
        <v>45040</v>
      </c>
      <c r="D1144" s="107">
        <v>45040</v>
      </c>
      <c r="E1144">
        <v>-2.86039864E-2</v>
      </c>
      <c r="F1144">
        <v>-2.86039864E-2</v>
      </c>
      <c r="G1144" t="s">
        <v>72</v>
      </c>
      <c r="H1144">
        <v>5.0197869101978689</v>
      </c>
      <c r="I1144">
        <v>-0.14358591651019789</v>
      </c>
      <c r="J1144">
        <v>-0.14358591651019789</v>
      </c>
      <c r="K1144">
        <v>1</v>
      </c>
      <c r="M1144" t="s">
        <v>67</v>
      </c>
      <c r="N1144" t="s">
        <v>1477</v>
      </c>
      <c r="U1144" t="s">
        <v>67</v>
      </c>
      <c r="W1144" t="s">
        <v>1270</v>
      </c>
      <c r="X1144" t="s">
        <v>1271</v>
      </c>
      <c r="Y1144" t="s">
        <v>182</v>
      </c>
      <c r="Z1144" t="s">
        <v>164</v>
      </c>
      <c r="AA1144" t="s">
        <v>164</v>
      </c>
      <c r="AB1144" t="s">
        <v>18</v>
      </c>
      <c r="AD1144" t="s">
        <v>1771</v>
      </c>
      <c r="AE1144">
        <v>1</v>
      </c>
      <c r="AF1144">
        <v>1</v>
      </c>
    </row>
    <row r="1145" spans="1:32" x14ac:dyDescent="0.2">
      <c r="A1145" t="s">
        <v>1772</v>
      </c>
      <c r="B1145" s="107">
        <v>45040</v>
      </c>
      <c r="C1145" s="107">
        <v>45040</v>
      </c>
      <c r="D1145" s="107">
        <v>45040</v>
      </c>
      <c r="E1145">
        <v>-2.8608484E-2</v>
      </c>
      <c r="F1145">
        <v>-2.8608484E-2</v>
      </c>
      <c r="G1145" t="s">
        <v>72</v>
      </c>
      <c r="H1145">
        <v>5.0197869101978689</v>
      </c>
      <c r="I1145">
        <v>-0.1436084935038052</v>
      </c>
      <c r="J1145">
        <v>-0.1436084935038052</v>
      </c>
      <c r="K1145">
        <v>1</v>
      </c>
      <c r="M1145" t="s">
        <v>67</v>
      </c>
      <c r="N1145" t="s">
        <v>1477</v>
      </c>
      <c r="U1145" t="s">
        <v>67</v>
      </c>
      <c r="W1145" t="s">
        <v>1270</v>
      </c>
      <c r="X1145" t="s">
        <v>1271</v>
      </c>
      <c r="Y1145" t="s">
        <v>182</v>
      </c>
      <c r="Z1145" t="s">
        <v>164</v>
      </c>
      <c r="AA1145" t="s">
        <v>164</v>
      </c>
      <c r="AB1145" t="s">
        <v>18</v>
      </c>
      <c r="AD1145" t="s">
        <v>1773</v>
      </c>
      <c r="AE1145">
        <v>1</v>
      </c>
      <c r="AF1145">
        <v>1</v>
      </c>
    </row>
    <row r="1146" spans="1:32" x14ac:dyDescent="0.2">
      <c r="A1146" t="s">
        <v>1774</v>
      </c>
      <c r="B1146" s="107">
        <v>45040</v>
      </c>
      <c r="C1146" s="107">
        <v>45040</v>
      </c>
      <c r="D1146" s="107">
        <v>45040</v>
      </c>
      <c r="E1146">
        <v>-3.1173171999999999E-2</v>
      </c>
      <c r="F1146">
        <v>-3.1173171999999999E-2</v>
      </c>
      <c r="G1146" t="s">
        <v>72</v>
      </c>
      <c r="H1146">
        <v>5.0197869101978689</v>
      </c>
      <c r="I1146">
        <v>-0.1564826807549467</v>
      </c>
      <c r="J1146">
        <v>-0.1564826807549467</v>
      </c>
      <c r="K1146">
        <v>1</v>
      </c>
      <c r="M1146" t="s">
        <v>67</v>
      </c>
      <c r="N1146" t="s">
        <v>1477</v>
      </c>
      <c r="U1146" t="s">
        <v>67</v>
      </c>
      <c r="W1146" t="s">
        <v>1270</v>
      </c>
      <c r="X1146" t="s">
        <v>1271</v>
      </c>
      <c r="Y1146" t="s">
        <v>182</v>
      </c>
      <c r="Z1146" t="s">
        <v>164</v>
      </c>
      <c r="AA1146" t="s">
        <v>164</v>
      </c>
      <c r="AB1146" t="s">
        <v>18</v>
      </c>
      <c r="AD1146" t="s">
        <v>1775</v>
      </c>
      <c r="AE1146">
        <v>1</v>
      </c>
      <c r="AF1146">
        <v>1</v>
      </c>
    </row>
    <row r="1147" spans="1:32" x14ac:dyDescent="0.2">
      <c r="A1147" t="s">
        <v>1776</v>
      </c>
      <c r="B1147" s="107">
        <v>45040</v>
      </c>
      <c r="C1147" s="107">
        <v>45040</v>
      </c>
      <c r="D1147" s="107">
        <v>45040</v>
      </c>
      <c r="E1147">
        <v>-3.1173171999999999E-2</v>
      </c>
      <c r="F1147">
        <v>-3.1173171999999999E-2</v>
      </c>
      <c r="G1147" t="s">
        <v>72</v>
      </c>
      <c r="H1147">
        <v>5.0197869101978689</v>
      </c>
      <c r="I1147">
        <v>-0.1564826807549467</v>
      </c>
      <c r="J1147">
        <v>-0.1564826807549467</v>
      </c>
      <c r="K1147">
        <v>1</v>
      </c>
      <c r="M1147" t="s">
        <v>67</v>
      </c>
      <c r="N1147" t="s">
        <v>1477</v>
      </c>
      <c r="U1147" t="s">
        <v>67</v>
      </c>
      <c r="W1147" t="s">
        <v>1270</v>
      </c>
      <c r="X1147" t="s">
        <v>1271</v>
      </c>
      <c r="Y1147" t="s">
        <v>182</v>
      </c>
      <c r="Z1147" t="s">
        <v>164</v>
      </c>
      <c r="AA1147" t="s">
        <v>164</v>
      </c>
      <c r="AB1147" t="s">
        <v>18</v>
      </c>
      <c r="AD1147" t="s">
        <v>1777</v>
      </c>
      <c r="AE1147">
        <v>1</v>
      </c>
      <c r="AF1147">
        <v>1</v>
      </c>
    </row>
    <row r="1148" spans="1:32" x14ac:dyDescent="0.2">
      <c r="A1148" t="s">
        <v>1778</v>
      </c>
      <c r="B1148" s="107">
        <v>45040</v>
      </c>
      <c r="C1148" s="107">
        <v>45040</v>
      </c>
      <c r="D1148" s="107">
        <v>45040</v>
      </c>
      <c r="E1148">
        <v>-2.9959525000000001E-2</v>
      </c>
      <c r="F1148">
        <v>-2.9959525000000001E-2</v>
      </c>
      <c r="G1148" t="s">
        <v>72</v>
      </c>
      <c r="H1148">
        <v>5.0197869101978689</v>
      </c>
      <c r="I1148">
        <v>-0.15039043143074579</v>
      </c>
      <c r="J1148">
        <v>-0.15039043143074579</v>
      </c>
      <c r="K1148">
        <v>1</v>
      </c>
      <c r="M1148" t="s">
        <v>67</v>
      </c>
      <c r="N1148" t="s">
        <v>1477</v>
      </c>
      <c r="U1148" t="s">
        <v>67</v>
      </c>
      <c r="W1148" t="s">
        <v>1270</v>
      </c>
      <c r="X1148" t="s">
        <v>1271</v>
      </c>
      <c r="Y1148" t="s">
        <v>182</v>
      </c>
      <c r="Z1148" t="s">
        <v>164</v>
      </c>
      <c r="AA1148" t="s">
        <v>164</v>
      </c>
      <c r="AB1148" t="s">
        <v>18</v>
      </c>
      <c r="AD1148" t="s">
        <v>1779</v>
      </c>
      <c r="AE1148">
        <v>1</v>
      </c>
      <c r="AF1148">
        <v>1</v>
      </c>
    </row>
    <row r="1149" spans="1:32" x14ac:dyDescent="0.2">
      <c r="A1149" t="s">
        <v>1780</v>
      </c>
      <c r="B1149" s="107">
        <v>45040</v>
      </c>
      <c r="C1149" s="107">
        <v>45040</v>
      </c>
      <c r="D1149" s="107">
        <v>45040</v>
      </c>
      <c r="E1149">
        <v>-3.0646494999999999E-2</v>
      </c>
      <c r="F1149">
        <v>-3.0646494999999999E-2</v>
      </c>
      <c r="G1149" t="s">
        <v>72</v>
      </c>
      <c r="H1149">
        <v>5.0197869101978689</v>
      </c>
      <c r="I1149">
        <v>-0.15383887444444441</v>
      </c>
      <c r="J1149">
        <v>-0.15383887444444441</v>
      </c>
      <c r="K1149">
        <v>1</v>
      </c>
      <c r="M1149" t="s">
        <v>67</v>
      </c>
      <c r="N1149" t="s">
        <v>1477</v>
      </c>
      <c r="U1149" t="s">
        <v>67</v>
      </c>
      <c r="W1149" t="s">
        <v>1270</v>
      </c>
      <c r="X1149" t="s">
        <v>1271</v>
      </c>
      <c r="Y1149" t="s">
        <v>182</v>
      </c>
      <c r="Z1149" t="s">
        <v>164</v>
      </c>
      <c r="AA1149" t="s">
        <v>164</v>
      </c>
      <c r="AB1149" t="s">
        <v>18</v>
      </c>
      <c r="AD1149" t="s">
        <v>1781</v>
      </c>
      <c r="AE1149">
        <v>1</v>
      </c>
      <c r="AF1149">
        <v>1</v>
      </c>
    </row>
    <row r="1150" spans="1:32" x14ac:dyDescent="0.2">
      <c r="A1150" t="s">
        <v>1782</v>
      </c>
      <c r="B1150" s="107">
        <v>45040</v>
      </c>
      <c r="C1150" s="107">
        <v>45040</v>
      </c>
      <c r="D1150" s="107">
        <v>45040</v>
      </c>
      <c r="E1150">
        <v>-2.7333772999999999E-2</v>
      </c>
      <c r="F1150">
        <v>-2.7333772999999999E-2</v>
      </c>
      <c r="G1150" t="s">
        <v>72</v>
      </c>
      <c r="H1150">
        <v>5.0197869101978689</v>
      </c>
      <c r="I1150">
        <v>-0.1372097159117199</v>
      </c>
      <c r="J1150">
        <v>-0.1372097159117199</v>
      </c>
      <c r="K1150">
        <v>1</v>
      </c>
      <c r="M1150" t="s">
        <v>67</v>
      </c>
      <c r="N1150" t="s">
        <v>1477</v>
      </c>
      <c r="U1150" t="s">
        <v>67</v>
      </c>
      <c r="W1150" t="s">
        <v>1270</v>
      </c>
      <c r="X1150" t="s">
        <v>1271</v>
      </c>
      <c r="Y1150" t="s">
        <v>182</v>
      </c>
      <c r="Z1150" t="s">
        <v>164</v>
      </c>
      <c r="AA1150" t="s">
        <v>164</v>
      </c>
      <c r="AB1150" t="s">
        <v>18</v>
      </c>
      <c r="AD1150" t="s">
        <v>1783</v>
      </c>
      <c r="AE1150">
        <v>1</v>
      </c>
      <c r="AF1150">
        <v>1</v>
      </c>
    </row>
    <row r="1151" spans="1:32" x14ac:dyDescent="0.2">
      <c r="A1151" t="s">
        <v>1784</v>
      </c>
      <c r="B1151" s="107">
        <v>45040</v>
      </c>
      <c r="C1151" s="107">
        <v>45040</v>
      </c>
      <c r="D1151" s="107">
        <v>45040</v>
      </c>
      <c r="E1151">
        <v>-2.8684813999999999E-2</v>
      </c>
      <c r="F1151">
        <v>-2.8684813999999999E-2</v>
      </c>
      <c r="G1151" t="s">
        <v>72</v>
      </c>
      <c r="H1151">
        <v>5.0197869101978689</v>
      </c>
      <c r="I1151">
        <v>-0.14399165383866061</v>
      </c>
      <c r="J1151">
        <v>-0.14399165383866061</v>
      </c>
      <c r="K1151">
        <v>1</v>
      </c>
      <c r="M1151" t="s">
        <v>67</v>
      </c>
      <c r="N1151" t="s">
        <v>1477</v>
      </c>
      <c r="U1151" t="s">
        <v>67</v>
      </c>
      <c r="W1151" t="s">
        <v>1270</v>
      </c>
      <c r="X1151" t="s">
        <v>1271</v>
      </c>
      <c r="Y1151" t="s">
        <v>182</v>
      </c>
      <c r="Z1151" t="s">
        <v>164</v>
      </c>
      <c r="AA1151" t="s">
        <v>164</v>
      </c>
      <c r="AB1151" t="s">
        <v>18</v>
      </c>
      <c r="AD1151" t="s">
        <v>1785</v>
      </c>
      <c r="AE1151">
        <v>1</v>
      </c>
      <c r="AF1151">
        <v>1</v>
      </c>
    </row>
    <row r="1152" spans="1:32" x14ac:dyDescent="0.2">
      <c r="A1152" t="s">
        <v>1786</v>
      </c>
      <c r="B1152" s="107">
        <v>45040</v>
      </c>
      <c r="C1152" s="107">
        <v>45040</v>
      </c>
      <c r="D1152" s="107">
        <v>45040</v>
      </c>
      <c r="E1152">
        <v>-2.9226756999999999E-2</v>
      </c>
      <c r="F1152">
        <v>-2.9226756999999999E-2</v>
      </c>
      <c r="G1152" t="s">
        <v>72</v>
      </c>
      <c r="H1152">
        <v>5.0197869101978689</v>
      </c>
      <c r="I1152">
        <v>-0.14671209221613399</v>
      </c>
      <c r="J1152">
        <v>-0.14671209221613399</v>
      </c>
      <c r="K1152">
        <v>1</v>
      </c>
      <c r="M1152" t="s">
        <v>67</v>
      </c>
      <c r="N1152" t="s">
        <v>1477</v>
      </c>
      <c r="U1152" t="s">
        <v>67</v>
      </c>
      <c r="W1152" t="s">
        <v>1270</v>
      </c>
      <c r="X1152" t="s">
        <v>1271</v>
      </c>
      <c r="Y1152" t="s">
        <v>182</v>
      </c>
      <c r="Z1152" t="s">
        <v>164</v>
      </c>
      <c r="AA1152" t="s">
        <v>164</v>
      </c>
      <c r="AB1152" t="s">
        <v>18</v>
      </c>
      <c r="AD1152" t="s">
        <v>1787</v>
      </c>
      <c r="AE1152">
        <v>1</v>
      </c>
      <c r="AF1152">
        <v>1</v>
      </c>
    </row>
    <row r="1153" spans="1:32" x14ac:dyDescent="0.2">
      <c r="A1153" t="s">
        <v>1788</v>
      </c>
      <c r="B1153" s="107">
        <v>45040</v>
      </c>
      <c r="C1153" s="107">
        <v>45040</v>
      </c>
      <c r="D1153" s="107">
        <v>45040</v>
      </c>
      <c r="E1153">
        <v>-2.9730534999999999E-2</v>
      </c>
      <c r="F1153">
        <v>-2.9730534999999999E-2</v>
      </c>
      <c r="G1153" t="s">
        <v>72</v>
      </c>
      <c r="H1153">
        <v>5.0197869101978689</v>
      </c>
      <c r="I1153">
        <v>-0.1492409504261796</v>
      </c>
      <c r="J1153">
        <v>-0.1492409504261796</v>
      </c>
      <c r="K1153">
        <v>1</v>
      </c>
      <c r="M1153" t="s">
        <v>67</v>
      </c>
      <c r="N1153" t="s">
        <v>1477</v>
      </c>
      <c r="U1153" t="s">
        <v>67</v>
      </c>
      <c r="W1153" t="s">
        <v>1270</v>
      </c>
      <c r="X1153" t="s">
        <v>1271</v>
      </c>
      <c r="Y1153" t="s">
        <v>182</v>
      </c>
      <c r="Z1153" t="s">
        <v>164</v>
      </c>
      <c r="AA1153" t="s">
        <v>164</v>
      </c>
      <c r="AB1153" t="s">
        <v>18</v>
      </c>
      <c r="AD1153" t="s">
        <v>1789</v>
      </c>
      <c r="AE1153">
        <v>1</v>
      </c>
      <c r="AF1153">
        <v>1</v>
      </c>
    </row>
    <row r="1154" spans="1:32" x14ac:dyDescent="0.2">
      <c r="A1154" t="s">
        <v>1790</v>
      </c>
      <c r="B1154" s="107">
        <v>45040</v>
      </c>
      <c r="C1154" s="107">
        <v>45040</v>
      </c>
      <c r="D1154" s="107">
        <v>45040</v>
      </c>
      <c r="E1154">
        <v>-2.9074097E-2</v>
      </c>
      <c r="F1154">
        <v>-2.9074097E-2</v>
      </c>
      <c r="G1154" t="s">
        <v>72</v>
      </c>
      <c r="H1154">
        <v>5.0197869101978689</v>
      </c>
      <c r="I1154">
        <v>-0.1459457715464231</v>
      </c>
      <c r="J1154">
        <v>-0.1459457715464231</v>
      </c>
      <c r="K1154">
        <v>1</v>
      </c>
      <c r="M1154" t="s">
        <v>67</v>
      </c>
      <c r="N1154" t="s">
        <v>1477</v>
      </c>
      <c r="U1154" t="s">
        <v>67</v>
      </c>
      <c r="W1154" t="s">
        <v>1270</v>
      </c>
      <c r="X1154" t="s">
        <v>1271</v>
      </c>
      <c r="Y1154" t="s">
        <v>182</v>
      </c>
      <c r="Z1154" t="s">
        <v>164</v>
      </c>
      <c r="AA1154" t="s">
        <v>164</v>
      </c>
      <c r="AB1154" t="s">
        <v>18</v>
      </c>
      <c r="AD1154" t="s">
        <v>1791</v>
      </c>
      <c r="AE1154">
        <v>1</v>
      </c>
      <c r="AF1154">
        <v>1</v>
      </c>
    </row>
    <row r="1155" spans="1:32" x14ac:dyDescent="0.2">
      <c r="A1155" t="s">
        <v>1792</v>
      </c>
      <c r="B1155" s="107">
        <v>45040</v>
      </c>
      <c r="C1155" s="107">
        <v>45040</v>
      </c>
      <c r="D1155" s="107">
        <v>45040</v>
      </c>
      <c r="E1155">
        <v>-2.8478723000000001E-2</v>
      </c>
      <c r="F1155">
        <v>-2.8478723000000001E-2</v>
      </c>
      <c r="G1155" t="s">
        <v>72</v>
      </c>
      <c r="H1155">
        <v>5.0197869101978689</v>
      </c>
      <c r="I1155">
        <v>-0.14295712093455101</v>
      </c>
      <c r="J1155">
        <v>-0.14295712093455101</v>
      </c>
      <c r="K1155">
        <v>1</v>
      </c>
      <c r="M1155" t="s">
        <v>67</v>
      </c>
      <c r="N1155" t="s">
        <v>1477</v>
      </c>
      <c r="U1155" t="s">
        <v>67</v>
      </c>
      <c r="W1155" t="s">
        <v>1270</v>
      </c>
      <c r="X1155" t="s">
        <v>1271</v>
      </c>
      <c r="Y1155" t="s">
        <v>182</v>
      </c>
      <c r="Z1155" t="s">
        <v>164</v>
      </c>
      <c r="AA1155" t="s">
        <v>164</v>
      </c>
      <c r="AB1155" t="s">
        <v>18</v>
      </c>
      <c r="AD1155" t="s">
        <v>1793</v>
      </c>
      <c r="AE1155">
        <v>1</v>
      </c>
      <c r="AF1155">
        <v>1</v>
      </c>
    </row>
    <row r="1156" spans="1:32" x14ac:dyDescent="0.2">
      <c r="A1156" t="s">
        <v>1794</v>
      </c>
      <c r="B1156" s="107">
        <v>45040</v>
      </c>
      <c r="C1156" s="107">
        <v>45040</v>
      </c>
      <c r="D1156" s="107">
        <v>45040</v>
      </c>
      <c r="E1156">
        <v>-2.8478723000000001E-2</v>
      </c>
      <c r="F1156">
        <v>-2.8478723000000001E-2</v>
      </c>
      <c r="G1156" t="s">
        <v>72</v>
      </c>
      <c r="H1156">
        <v>5.0197869101978689</v>
      </c>
      <c r="I1156">
        <v>-0.14295712093455101</v>
      </c>
      <c r="J1156">
        <v>-0.14295712093455101</v>
      </c>
      <c r="K1156">
        <v>1</v>
      </c>
      <c r="M1156" t="s">
        <v>67</v>
      </c>
      <c r="N1156" t="s">
        <v>1477</v>
      </c>
      <c r="U1156" t="s">
        <v>67</v>
      </c>
      <c r="W1156" t="s">
        <v>1270</v>
      </c>
      <c r="X1156" t="s">
        <v>1271</v>
      </c>
      <c r="Y1156" t="s">
        <v>182</v>
      </c>
      <c r="Z1156" t="s">
        <v>164</v>
      </c>
      <c r="AA1156" t="s">
        <v>164</v>
      </c>
      <c r="AB1156" t="s">
        <v>18</v>
      </c>
      <c r="AD1156" t="s">
        <v>1795</v>
      </c>
      <c r="AE1156">
        <v>1</v>
      </c>
      <c r="AF1156">
        <v>1</v>
      </c>
    </row>
    <row r="1157" spans="1:32" x14ac:dyDescent="0.2">
      <c r="A1157" t="s">
        <v>1796</v>
      </c>
      <c r="B1157" s="107">
        <v>45040</v>
      </c>
      <c r="C1157" s="107">
        <v>45040</v>
      </c>
      <c r="D1157" s="107">
        <v>45040</v>
      </c>
      <c r="E1157">
        <v>-2.7158214E-2</v>
      </c>
      <c r="F1157">
        <v>-2.7158214E-2</v>
      </c>
      <c r="G1157" t="s">
        <v>72</v>
      </c>
      <c r="H1157">
        <v>5.0197869101978689</v>
      </c>
      <c r="I1157">
        <v>-0.13632844714155251</v>
      </c>
      <c r="J1157">
        <v>-0.13632844714155251</v>
      </c>
      <c r="K1157">
        <v>1</v>
      </c>
      <c r="M1157" t="s">
        <v>67</v>
      </c>
      <c r="N1157" t="s">
        <v>1477</v>
      </c>
      <c r="U1157" t="s">
        <v>67</v>
      </c>
      <c r="W1157" t="s">
        <v>1270</v>
      </c>
      <c r="X1157" t="s">
        <v>1271</v>
      </c>
      <c r="Y1157" t="s">
        <v>182</v>
      </c>
      <c r="Z1157" t="s">
        <v>164</v>
      </c>
      <c r="AA1157" t="s">
        <v>164</v>
      </c>
      <c r="AB1157" t="s">
        <v>18</v>
      </c>
      <c r="AD1157" t="s">
        <v>1797</v>
      </c>
      <c r="AE1157">
        <v>1</v>
      </c>
      <c r="AF1157">
        <v>1</v>
      </c>
    </row>
    <row r="1158" spans="1:32" x14ac:dyDescent="0.2">
      <c r="A1158" t="s">
        <v>1798</v>
      </c>
      <c r="B1158" s="107">
        <v>45040</v>
      </c>
      <c r="C1158" s="107">
        <v>45040</v>
      </c>
      <c r="D1158" s="107">
        <v>45040</v>
      </c>
      <c r="E1158">
        <v>-2.8188669E-2</v>
      </c>
      <c r="F1158">
        <v>-2.8188669E-2</v>
      </c>
      <c r="G1158" t="s">
        <v>72</v>
      </c>
      <c r="H1158">
        <v>5.0197869101978689</v>
      </c>
      <c r="I1158">
        <v>-0.14150111166210039</v>
      </c>
      <c r="J1158">
        <v>-0.14150111166210039</v>
      </c>
      <c r="K1158">
        <v>1</v>
      </c>
      <c r="M1158" t="s">
        <v>67</v>
      </c>
      <c r="N1158" t="s">
        <v>1477</v>
      </c>
      <c r="U1158" t="s">
        <v>67</v>
      </c>
      <c r="W1158" t="s">
        <v>1270</v>
      </c>
      <c r="X1158" t="s">
        <v>1271</v>
      </c>
      <c r="Y1158" t="s">
        <v>182</v>
      </c>
      <c r="Z1158" t="s">
        <v>164</v>
      </c>
      <c r="AA1158" t="s">
        <v>164</v>
      </c>
      <c r="AB1158" t="s">
        <v>18</v>
      </c>
      <c r="AD1158" t="s">
        <v>1799</v>
      </c>
      <c r="AE1158">
        <v>1</v>
      </c>
      <c r="AF1158">
        <v>1</v>
      </c>
    </row>
    <row r="1159" spans="1:32" x14ac:dyDescent="0.2">
      <c r="A1159" t="s">
        <v>1800</v>
      </c>
      <c r="B1159" s="107">
        <v>45040</v>
      </c>
      <c r="C1159" s="107">
        <v>45040</v>
      </c>
      <c r="D1159" s="107">
        <v>45040</v>
      </c>
      <c r="E1159">
        <v>-2.8379494000000002E-2</v>
      </c>
      <c r="F1159">
        <v>-2.8379494000000002E-2</v>
      </c>
      <c r="G1159" t="s">
        <v>72</v>
      </c>
      <c r="H1159">
        <v>5.0197869101978689</v>
      </c>
      <c r="I1159">
        <v>-0.14245901249923901</v>
      </c>
      <c r="J1159">
        <v>-0.14245901249923901</v>
      </c>
      <c r="K1159">
        <v>1</v>
      </c>
      <c r="M1159" t="s">
        <v>67</v>
      </c>
      <c r="N1159" t="s">
        <v>1477</v>
      </c>
      <c r="U1159" t="s">
        <v>67</v>
      </c>
      <c r="W1159" t="s">
        <v>1270</v>
      </c>
      <c r="X1159" t="s">
        <v>1271</v>
      </c>
      <c r="Y1159" t="s">
        <v>182</v>
      </c>
      <c r="Z1159" t="s">
        <v>164</v>
      </c>
      <c r="AA1159" t="s">
        <v>164</v>
      </c>
      <c r="AB1159" t="s">
        <v>18</v>
      </c>
      <c r="AD1159" t="s">
        <v>1801</v>
      </c>
      <c r="AE1159">
        <v>1</v>
      </c>
      <c r="AF1159">
        <v>1</v>
      </c>
    </row>
    <row r="1160" spans="1:32" x14ac:dyDescent="0.2">
      <c r="A1160" t="s">
        <v>1802</v>
      </c>
      <c r="B1160" s="107">
        <v>45040</v>
      </c>
      <c r="C1160" s="107">
        <v>45040</v>
      </c>
      <c r="D1160" s="107">
        <v>45040</v>
      </c>
      <c r="E1160">
        <v>-3.5172863999999998E-2</v>
      </c>
      <c r="F1160">
        <v>-3.5172863999999998E-2</v>
      </c>
      <c r="G1160" t="s">
        <v>72</v>
      </c>
      <c r="H1160">
        <v>5.0197869101978689</v>
      </c>
      <c r="I1160">
        <v>-0.17656028230136989</v>
      </c>
      <c r="J1160">
        <v>-0.17656028230136989</v>
      </c>
      <c r="K1160">
        <v>1</v>
      </c>
      <c r="M1160" t="s">
        <v>67</v>
      </c>
      <c r="N1160" t="s">
        <v>1477</v>
      </c>
      <c r="U1160" t="s">
        <v>67</v>
      </c>
      <c r="W1160" t="s">
        <v>1270</v>
      </c>
      <c r="X1160" t="s">
        <v>1271</v>
      </c>
      <c r="Y1160" t="s">
        <v>182</v>
      </c>
      <c r="Z1160" t="s">
        <v>164</v>
      </c>
      <c r="AA1160" t="s">
        <v>164</v>
      </c>
      <c r="AB1160" t="s">
        <v>18</v>
      </c>
      <c r="AD1160" t="s">
        <v>1803</v>
      </c>
      <c r="AE1160">
        <v>1</v>
      </c>
      <c r="AF1160">
        <v>1</v>
      </c>
    </row>
    <row r="1161" spans="1:32" x14ac:dyDescent="0.2">
      <c r="A1161" t="s">
        <v>1804</v>
      </c>
      <c r="B1161" s="107">
        <v>45040</v>
      </c>
      <c r="C1161" s="107">
        <v>45040</v>
      </c>
      <c r="D1161" s="107">
        <v>45040</v>
      </c>
      <c r="E1161">
        <v>-3.5172863999999998E-2</v>
      </c>
      <c r="F1161">
        <v>-3.5172863999999998E-2</v>
      </c>
      <c r="G1161" t="s">
        <v>72</v>
      </c>
      <c r="H1161">
        <v>5.0197869101978689</v>
      </c>
      <c r="I1161">
        <v>-0.17656028230136989</v>
      </c>
      <c r="J1161">
        <v>-0.17656028230136989</v>
      </c>
      <c r="K1161">
        <v>1</v>
      </c>
      <c r="M1161" t="s">
        <v>67</v>
      </c>
      <c r="N1161" t="s">
        <v>1477</v>
      </c>
      <c r="U1161" t="s">
        <v>67</v>
      </c>
      <c r="W1161" t="s">
        <v>1270</v>
      </c>
      <c r="X1161" t="s">
        <v>1271</v>
      </c>
      <c r="Y1161" t="s">
        <v>182</v>
      </c>
      <c r="Z1161" t="s">
        <v>164</v>
      </c>
      <c r="AA1161" t="s">
        <v>164</v>
      </c>
      <c r="AB1161" t="s">
        <v>18</v>
      </c>
      <c r="AD1161" t="s">
        <v>1805</v>
      </c>
      <c r="AE1161">
        <v>1</v>
      </c>
      <c r="AF1161">
        <v>1</v>
      </c>
    </row>
    <row r="1162" spans="1:32" x14ac:dyDescent="0.2">
      <c r="A1162" t="s">
        <v>1806</v>
      </c>
      <c r="B1162" s="107">
        <v>45040</v>
      </c>
      <c r="C1162" s="107">
        <v>45040</v>
      </c>
      <c r="D1162" s="107">
        <v>45040</v>
      </c>
      <c r="E1162">
        <v>-3.396685E-2</v>
      </c>
      <c r="F1162">
        <v>-3.396685E-2</v>
      </c>
      <c r="G1162" t="s">
        <v>72</v>
      </c>
      <c r="H1162">
        <v>5.0197869101978689</v>
      </c>
      <c r="I1162">
        <v>-0.17050634901065451</v>
      </c>
      <c r="J1162">
        <v>-0.17050634901065451</v>
      </c>
      <c r="K1162">
        <v>1</v>
      </c>
      <c r="M1162" t="s">
        <v>67</v>
      </c>
      <c r="N1162" t="s">
        <v>1477</v>
      </c>
      <c r="U1162" t="s">
        <v>67</v>
      </c>
      <c r="W1162" t="s">
        <v>1270</v>
      </c>
      <c r="X1162" t="s">
        <v>1271</v>
      </c>
      <c r="Y1162" t="s">
        <v>182</v>
      </c>
      <c r="Z1162" t="s">
        <v>164</v>
      </c>
      <c r="AA1162" t="s">
        <v>164</v>
      </c>
      <c r="AB1162" t="s">
        <v>18</v>
      </c>
      <c r="AD1162" t="s">
        <v>1807</v>
      </c>
      <c r="AE1162">
        <v>1</v>
      </c>
      <c r="AF1162">
        <v>1</v>
      </c>
    </row>
    <row r="1163" spans="1:32" x14ac:dyDescent="0.2">
      <c r="A1163" t="s">
        <v>1808</v>
      </c>
      <c r="B1163" s="107">
        <v>45040</v>
      </c>
      <c r="C1163" s="107">
        <v>45040</v>
      </c>
      <c r="D1163" s="107">
        <v>45040</v>
      </c>
      <c r="E1163">
        <v>-3.396685E-2</v>
      </c>
      <c r="F1163">
        <v>-3.396685E-2</v>
      </c>
      <c r="G1163" t="s">
        <v>72</v>
      </c>
      <c r="H1163">
        <v>5.0197869101978689</v>
      </c>
      <c r="I1163">
        <v>-0.17050634901065451</v>
      </c>
      <c r="J1163">
        <v>-0.17050634901065451</v>
      </c>
      <c r="K1163">
        <v>1</v>
      </c>
      <c r="M1163" t="s">
        <v>67</v>
      </c>
      <c r="N1163" t="s">
        <v>1477</v>
      </c>
      <c r="U1163" t="s">
        <v>67</v>
      </c>
      <c r="W1163" t="s">
        <v>1270</v>
      </c>
      <c r="X1163" t="s">
        <v>1271</v>
      </c>
      <c r="Y1163" t="s">
        <v>182</v>
      </c>
      <c r="Z1163" t="s">
        <v>164</v>
      </c>
      <c r="AA1163" t="s">
        <v>164</v>
      </c>
      <c r="AB1163" t="s">
        <v>18</v>
      </c>
      <c r="AD1163" t="s">
        <v>1809</v>
      </c>
      <c r="AE1163">
        <v>1</v>
      </c>
      <c r="AF1163">
        <v>1</v>
      </c>
    </row>
    <row r="1164" spans="1:32" x14ac:dyDescent="0.2">
      <c r="A1164" t="s">
        <v>1810</v>
      </c>
      <c r="B1164" s="107">
        <v>45040</v>
      </c>
      <c r="C1164" s="107">
        <v>45040</v>
      </c>
      <c r="D1164" s="107">
        <v>45040</v>
      </c>
      <c r="E1164">
        <v>-2.8448191000000001E-2</v>
      </c>
      <c r="F1164">
        <v>-2.8448191000000001E-2</v>
      </c>
      <c r="G1164" t="s">
        <v>72</v>
      </c>
      <c r="H1164">
        <v>5.0197869101978689</v>
      </c>
      <c r="I1164">
        <v>-0.14280385680060881</v>
      </c>
      <c r="J1164">
        <v>-0.14280385680060881</v>
      </c>
      <c r="K1164">
        <v>1</v>
      </c>
      <c r="M1164" t="s">
        <v>67</v>
      </c>
      <c r="N1164" t="s">
        <v>1477</v>
      </c>
      <c r="U1164" t="s">
        <v>67</v>
      </c>
      <c r="W1164" t="s">
        <v>1270</v>
      </c>
      <c r="X1164" t="s">
        <v>1271</v>
      </c>
      <c r="Y1164" t="s">
        <v>182</v>
      </c>
      <c r="Z1164" t="s">
        <v>164</v>
      </c>
      <c r="AA1164" t="s">
        <v>164</v>
      </c>
      <c r="AB1164" t="s">
        <v>18</v>
      </c>
      <c r="AD1164" t="s">
        <v>1811</v>
      </c>
      <c r="AE1164">
        <v>1</v>
      </c>
      <c r="AF1164">
        <v>1</v>
      </c>
    </row>
    <row r="1165" spans="1:32" x14ac:dyDescent="0.2">
      <c r="A1165" t="s">
        <v>1812</v>
      </c>
      <c r="B1165" s="107">
        <v>45040</v>
      </c>
      <c r="C1165" s="107">
        <v>45040</v>
      </c>
      <c r="D1165" s="107">
        <v>45040</v>
      </c>
      <c r="E1165">
        <v>-2.8448191000000001E-2</v>
      </c>
      <c r="F1165">
        <v>-2.8448191000000001E-2</v>
      </c>
      <c r="G1165" t="s">
        <v>72</v>
      </c>
      <c r="H1165">
        <v>5.0197869101978689</v>
      </c>
      <c r="I1165">
        <v>-0.14280385680060881</v>
      </c>
      <c r="J1165">
        <v>-0.14280385680060881</v>
      </c>
      <c r="K1165">
        <v>1</v>
      </c>
      <c r="M1165" t="s">
        <v>67</v>
      </c>
      <c r="N1165" t="s">
        <v>1477</v>
      </c>
      <c r="U1165" t="s">
        <v>67</v>
      </c>
      <c r="W1165" t="s">
        <v>1270</v>
      </c>
      <c r="X1165" t="s">
        <v>1271</v>
      </c>
      <c r="Y1165" t="s">
        <v>182</v>
      </c>
      <c r="Z1165" t="s">
        <v>164</v>
      </c>
      <c r="AA1165" t="s">
        <v>164</v>
      </c>
      <c r="AB1165" t="s">
        <v>18</v>
      </c>
      <c r="AD1165" t="s">
        <v>1813</v>
      </c>
      <c r="AE1165">
        <v>1</v>
      </c>
      <c r="AF1165">
        <v>1</v>
      </c>
    </row>
    <row r="1166" spans="1:32" x14ac:dyDescent="0.2">
      <c r="A1166" t="s">
        <v>1814</v>
      </c>
      <c r="B1166" s="107">
        <v>45040</v>
      </c>
      <c r="C1166" s="107">
        <v>45040</v>
      </c>
      <c r="D1166" s="107">
        <v>45040</v>
      </c>
      <c r="E1166">
        <v>-2.7623827E-2</v>
      </c>
      <c r="F1166">
        <v>-2.7623827E-2</v>
      </c>
      <c r="G1166" t="s">
        <v>72</v>
      </c>
      <c r="H1166">
        <v>5.0197869101978689</v>
      </c>
      <c r="I1166">
        <v>-0.13866572518417039</v>
      </c>
      <c r="J1166">
        <v>-0.13866572518417039</v>
      </c>
      <c r="K1166">
        <v>1</v>
      </c>
      <c r="M1166" t="s">
        <v>67</v>
      </c>
      <c r="N1166" t="s">
        <v>1477</v>
      </c>
      <c r="U1166" t="s">
        <v>67</v>
      </c>
      <c r="W1166" t="s">
        <v>1270</v>
      </c>
      <c r="X1166" t="s">
        <v>1271</v>
      </c>
      <c r="Y1166" t="s">
        <v>182</v>
      </c>
      <c r="Z1166" t="s">
        <v>164</v>
      </c>
      <c r="AA1166" t="s">
        <v>164</v>
      </c>
      <c r="AB1166" t="s">
        <v>18</v>
      </c>
      <c r="AD1166" t="s">
        <v>1815</v>
      </c>
      <c r="AE1166">
        <v>1</v>
      </c>
      <c r="AF1166">
        <v>1</v>
      </c>
    </row>
    <row r="1167" spans="1:32" x14ac:dyDescent="0.2">
      <c r="A1167" t="s">
        <v>1816</v>
      </c>
      <c r="B1167" s="107">
        <v>45040</v>
      </c>
      <c r="C1167" s="107">
        <v>45040</v>
      </c>
      <c r="D1167" s="107">
        <v>45040</v>
      </c>
      <c r="E1167">
        <v>-3.4150041999999999E-2</v>
      </c>
      <c r="F1167">
        <v>-3.4150041999999999E-2</v>
      </c>
      <c r="G1167" t="s">
        <v>72</v>
      </c>
      <c r="H1167">
        <v>5.0197869101978689</v>
      </c>
      <c r="I1167">
        <v>-0.17142593381430751</v>
      </c>
      <c r="J1167">
        <v>-0.17142593381430751</v>
      </c>
      <c r="K1167">
        <v>1</v>
      </c>
      <c r="M1167" t="s">
        <v>67</v>
      </c>
      <c r="N1167" t="s">
        <v>1477</v>
      </c>
      <c r="U1167" t="s">
        <v>67</v>
      </c>
      <c r="W1167" t="s">
        <v>1270</v>
      </c>
      <c r="X1167" t="s">
        <v>1271</v>
      </c>
      <c r="Y1167" t="s">
        <v>182</v>
      </c>
      <c r="Z1167" t="s">
        <v>164</v>
      </c>
      <c r="AA1167" t="s">
        <v>164</v>
      </c>
      <c r="AB1167" t="s">
        <v>18</v>
      </c>
      <c r="AD1167" t="s">
        <v>1817</v>
      </c>
      <c r="AE1167">
        <v>1</v>
      </c>
      <c r="AF1167">
        <v>1</v>
      </c>
    </row>
    <row r="1168" spans="1:32" x14ac:dyDescent="0.2">
      <c r="A1168" t="s">
        <v>1818</v>
      </c>
      <c r="B1168" s="107">
        <v>45040</v>
      </c>
      <c r="C1168" s="107">
        <v>45040</v>
      </c>
      <c r="D1168" s="107">
        <v>45040</v>
      </c>
      <c r="E1168">
        <v>-3.4144673200000003E-2</v>
      </c>
      <c r="F1168">
        <v>-3.4144673200000003E-2</v>
      </c>
      <c r="G1168" t="s">
        <v>72</v>
      </c>
      <c r="H1168">
        <v>5.0197869101978689</v>
      </c>
      <c r="I1168">
        <v>-0.17139898358234401</v>
      </c>
      <c r="J1168">
        <v>-0.17139898358234401</v>
      </c>
      <c r="K1168">
        <v>1</v>
      </c>
      <c r="M1168" t="s">
        <v>67</v>
      </c>
      <c r="N1168" t="s">
        <v>1477</v>
      </c>
      <c r="U1168" t="s">
        <v>67</v>
      </c>
      <c r="W1168" t="s">
        <v>1270</v>
      </c>
      <c r="X1168" t="s">
        <v>1271</v>
      </c>
      <c r="Y1168" t="s">
        <v>182</v>
      </c>
      <c r="Z1168" t="s">
        <v>164</v>
      </c>
      <c r="AA1168" t="s">
        <v>164</v>
      </c>
      <c r="AB1168" t="s">
        <v>18</v>
      </c>
      <c r="AD1168" t="s">
        <v>1819</v>
      </c>
      <c r="AE1168">
        <v>1</v>
      </c>
      <c r="AF1168">
        <v>1</v>
      </c>
    </row>
    <row r="1169" spans="1:32" x14ac:dyDescent="0.2">
      <c r="A1169" t="s">
        <v>1820</v>
      </c>
      <c r="B1169" s="107">
        <v>45040</v>
      </c>
      <c r="C1169" s="107">
        <v>45040</v>
      </c>
      <c r="D1169" s="107">
        <v>45040</v>
      </c>
      <c r="E1169">
        <v>-2.6512873199999999E-2</v>
      </c>
      <c r="F1169">
        <v>-2.6512873199999999E-2</v>
      </c>
      <c r="G1169" t="s">
        <v>72</v>
      </c>
      <c r="H1169">
        <v>5.0197869101978689</v>
      </c>
      <c r="I1169">
        <v>-0.13308897384109589</v>
      </c>
      <c r="J1169">
        <v>-0.13308897384109589</v>
      </c>
      <c r="K1169">
        <v>1</v>
      </c>
      <c r="M1169" t="s">
        <v>67</v>
      </c>
      <c r="N1169" t="s">
        <v>1477</v>
      </c>
      <c r="U1169" t="s">
        <v>67</v>
      </c>
      <c r="W1169" t="s">
        <v>1270</v>
      </c>
      <c r="X1169" t="s">
        <v>1271</v>
      </c>
      <c r="Y1169" t="s">
        <v>182</v>
      </c>
      <c r="Z1169" t="s">
        <v>164</v>
      </c>
      <c r="AA1169" t="s">
        <v>164</v>
      </c>
      <c r="AB1169" t="s">
        <v>18</v>
      </c>
      <c r="AD1169" t="s">
        <v>1821</v>
      </c>
      <c r="AE1169">
        <v>1</v>
      </c>
      <c r="AF1169">
        <v>1</v>
      </c>
    </row>
    <row r="1170" spans="1:32" x14ac:dyDescent="0.2">
      <c r="A1170" t="s">
        <v>1822</v>
      </c>
      <c r="B1170" s="107">
        <v>45040</v>
      </c>
      <c r="C1170" s="107">
        <v>45040</v>
      </c>
      <c r="D1170" s="107">
        <v>45040</v>
      </c>
      <c r="E1170">
        <v>-2.6333849999999999E-2</v>
      </c>
      <c r="F1170">
        <v>-2.6333849999999999E-2</v>
      </c>
      <c r="G1170" t="s">
        <v>72</v>
      </c>
      <c r="H1170">
        <v>5.0197869101978689</v>
      </c>
      <c r="I1170">
        <v>-0.13219031552511409</v>
      </c>
      <c r="J1170">
        <v>-0.13219031552511409</v>
      </c>
      <c r="K1170">
        <v>1</v>
      </c>
      <c r="M1170" t="s">
        <v>67</v>
      </c>
      <c r="N1170" t="s">
        <v>1477</v>
      </c>
      <c r="U1170" t="s">
        <v>67</v>
      </c>
      <c r="W1170" t="s">
        <v>1270</v>
      </c>
      <c r="X1170" t="s">
        <v>1271</v>
      </c>
      <c r="Y1170" t="s">
        <v>182</v>
      </c>
      <c r="Z1170" t="s">
        <v>164</v>
      </c>
      <c r="AA1170" t="s">
        <v>164</v>
      </c>
      <c r="AB1170" t="s">
        <v>18</v>
      </c>
      <c r="AD1170" t="s">
        <v>1823</v>
      </c>
      <c r="AE1170">
        <v>1</v>
      </c>
      <c r="AF1170">
        <v>1</v>
      </c>
    </row>
    <row r="1171" spans="1:32" x14ac:dyDescent="0.2">
      <c r="A1171" t="s">
        <v>1824</v>
      </c>
      <c r="B1171" s="107">
        <v>45040</v>
      </c>
      <c r="C1171" s="107">
        <v>45040</v>
      </c>
      <c r="D1171" s="107">
        <v>45040</v>
      </c>
      <c r="E1171">
        <v>-2.8829840999999998E-2</v>
      </c>
      <c r="F1171">
        <v>-2.8829840999999998E-2</v>
      </c>
      <c r="G1171" t="s">
        <v>72</v>
      </c>
      <c r="H1171">
        <v>5.0197869101978689</v>
      </c>
      <c r="I1171">
        <v>-0.1447196584748858</v>
      </c>
      <c r="J1171">
        <v>-0.1447196584748858</v>
      </c>
      <c r="K1171">
        <v>1</v>
      </c>
      <c r="M1171" t="s">
        <v>67</v>
      </c>
      <c r="N1171" t="s">
        <v>1477</v>
      </c>
      <c r="U1171" t="s">
        <v>67</v>
      </c>
      <c r="W1171" t="s">
        <v>1270</v>
      </c>
      <c r="X1171" t="s">
        <v>1271</v>
      </c>
      <c r="Y1171" t="s">
        <v>182</v>
      </c>
      <c r="Z1171" t="s">
        <v>164</v>
      </c>
      <c r="AA1171" t="s">
        <v>164</v>
      </c>
      <c r="AB1171" t="s">
        <v>18</v>
      </c>
      <c r="AD1171" t="s">
        <v>1825</v>
      </c>
      <c r="AE1171">
        <v>1</v>
      </c>
      <c r="AF1171">
        <v>1</v>
      </c>
    </row>
    <row r="1172" spans="1:32" x14ac:dyDescent="0.2">
      <c r="A1172" t="s">
        <v>1826</v>
      </c>
      <c r="B1172" s="107">
        <v>45040</v>
      </c>
      <c r="C1172" s="107">
        <v>45040</v>
      </c>
      <c r="D1172" s="107">
        <v>45040</v>
      </c>
      <c r="E1172">
        <v>-3.4638554000000002E-2</v>
      </c>
      <c r="F1172">
        <v>-3.4638554000000002E-2</v>
      </c>
      <c r="G1172" t="s">
        <v>72</v>
      </c>
      <c r="H1172">
        <v>5.0197869101978689</v>
      </c>
      <c r="I1172">
        <v>-0.17387815995738201</v>
      </c>
      <c r="J1172">
        <v>-0.17387815995738201</v>
      </c>
      <c r="K1172">
        <v>1</v>
      </c>
      <c r="M1172" t="s">
        <v>67</v>
      </c>
      <c r="N1172" t="s">
        <v>1477</v>
      </c>
      <c r="U1172" t="s">
        <v>67</v>
      </c>
      <c r="W1172" t="s">
        <v>1270</v>
      </c>
      <c r="X1172" t="s">
        <v>1271</v>
      </c>
      <c r="Y1172" t="s">
        <v>182</v>
      </c>
      <c r="Z1172" t="s">
        <v>164</v>
      </c>
      <c r="AA1172" t="s">
        <v>164</v>
      </c>
      <c r="AB1172" t="s">
        <v>18</v>
      </c>
      <c r="AD1172" t="s">
        <v>1827</v>
      </c>
      <c r="AE1172">
        <v>1</v>
      </c>
      <c r="AF1172">
        <v>1</v>
      </c>
    </row>
    <row r="1173" spans="1:32" x14ac:dyDescent="0.2">
      <c r="A1173" t="s">
        <v>1828</v>
      </c>
      <c r="B1173" s="107">
        <v>45040</v>
      </c>
      <c r="C1173" s="107">
        <v>45040</v>
      </c>
      <c r="D1173" s="107">
        <v>45040</v>
      </c>
      <c r="E1173">
        <v>-3.5968673399999998E-2</v>
      </c>
      <c r="F1173">
        <v>-3.5968673399999998E-2</v>
      </c>
      <c r="G1173" t="s">
        <v>72</v>
      </c>
      <c r="H1173">
        <v>5.0197869101978689</v>
      </c>
      <c r="I1173">
        <v>-0.18055507591050229</v>
      </c>
      <c r="J1173">
        <v>-0.18055507591050229</v>
      </c>
      <c r="K1173">
        <v>1</v>
      </c>
      <c r="M1173" t="s">
        <v>67</v>
      </c>
      <c r="N1173" t="s">
        <v>1477</v>
      </c>
      <c r="U1173" t="s">
        <v>67</v>
      </c>
      <c r="W1173" t="s">
        <v>1270</v>
      </c>
      <c r="X1173" t="s">
        <v>1271</v>
      </c>
      <c r="Y1173" t="s">
        <v>182</v>
      </c>
      <c r="Z1173" t="s">
        <v>164</v>
      </c>
      <c r="AA1173" t="s">
        <v>164</v>
      </c>
      <c r="AB1173" t="s">
        <v>18</v>
      </c>
      <c r="AD1173" t="s">
        <v>1829</v>
      </c>
      <c r="AE1173">
        <v>1</v>
      </c>
      <c r="AF1173">
        <v>1</v>
      </c>
    </row>
    <row r="1174" spans="1:32" x14ac:dyDescent="0.2">
      <c r="A1174" t="s">
        <v>1830</v>
      </c>
      <c r="B1174" s="107">
        <v>45040</v>
      </c>
      <c r="C1174" s="107">
        <v>45040</v>
      </c>
      <c r="D1174" s="107">
        <v>45040</v>
      </c>
      <c r="E1174">
        <v>-3.3692062000000002E-2</v>
      </c>
      <c r="F1174">
        <v>-3.3692062000000002E-2</v>
      </c>
      <c r="G1174" t="s">
        <v>72</v>
      </c>
      <c r="H1174">
        <v>5.0197869101978689</v>
      </c>
      <c r="I1174">
        <v>-0.16912697180517511</v>
      </c>
      <c r="J1174">
        <v>-0.16912697180517511</v>
      </c>
      <c r="K1174">
        <v>1</v>
      </c>
      <c r="M1174" t="s">
        <v>67</v>
      </c>
      <c r="N1174" t="s">
        <v>1477</v>
      </c>
      <c r="U1174" t="s">
        <v>67</v>
      </c>
      <c r="W1174" t="s">
        <v>1270</v>
      </c>
      <c r="X1174" t="s">
        <v>1271</v>
      </c>
      <c r="Y1174" t="s">
        <v>182</v>
      </c>
      <c r="Z1174" t="s">
        <v>164</v>
      </c>
      <c r="AA1174" t="s">
        <v>164</v>
      </c>
      <c r="AB1174" t="s">
        <v>18</v>
      </c>
      <c r="AD1174" t="s">
        <v>1831</v>
      </c>
      <c r="AE1174">
        <v>1</v>
      </c>
      <c r="AF1174">
        <v>1</v>
      </c>
    </row>
    <row r="1175" spans="1:32" x14ac:dyDescent="0.2">
      <c r="A1175" t="s">
        <v>1832</v>
      </c>
      <c r="B1175" s="107">
        <v>45040</v>
      </c>
      <c r="C1175" s="107">
        <v>45040</v>
      </c>
      <c r="D1175" s="107">
        <v>45040</v>
      </c>
      <c r="E1175">
        <v>-3.3692062000000002E-2</v>
      </c>
      <c r="F1175">
        <v>-3.3692062000000002E-2</v>
      </c>
      <c r="G1175" t="s">
        <v>72</v>
      </c>
      <c r="H1175">
        <v>5.0197869101978689</v>
      </c>
      <c r="I1175">
        <v>-0.16912697180517511</v>
      </c>
      <c r="J1175">
        <v>-0.16912697180517511</v>
      </c>
      <c r="K1175">
        <v>1</v>
      </c>
      <c r="M1175" t="s">
        <v>67</v>
      </c>
      <c r="N1175" t="s">
        <v>1477</v>
      </c>
      <c r="U1175" t="s">
        <v>67</v>
      </c>
      <c r="W1175" t="s">
        <v>1270</v>
      </c>
      <c r="X1175" t="s">
        <v>1271</v>
      </c>
      <c r="Y1175" t="s">
        <v>182</v>
      </c>
      <c r="Z1175" t="s">
        <v>164</v>
      </c>
      <c r="AA1175" t="s">
        <v>164</v>
      </c>
      <c r="AB1175" t="s">
        <v>18</v>
      </c>
      <c r="AD1175" t="s">
        <v>1833</v>
      </c>
      <c r="AE1175">
        <v>1</v>
      </c>
      <c r="AF1175">
        <v>1</v>
      </c>
    </row>
    <row r="1176" spans="1:32" x14ac:dyDescent="0.2">
      <c r="A1176" t="s">
        <v>1834</v>
      </c>
      <c r="B1176" s="107">
        <v>45040</v>
      </c>
      <c r="C1176" s="107">
        <v>45040</v>
      </c>
      <c r="D1176" s="107">
        <v>45040</v>
      </c>
      <c r="E1176">
        <v>-3.9591733800000001E-2</v>
      </c>
      <c r="F1176">
        <v>-3.9591733800000001E-2</v>
      </c>
      <c r="G1176" t="s">
        <v>72</v>
      </c>
      <c r="H1176">
        <v>5.0197869101978689</v>
      </c>
      <c r="I1176">
        <v>-0.19874206708127851</v>
      </c>
      <c r="J1176">
        <v>-0.19874206708127851</v>
      </c>
      <c r="K1176">
        <v>1</v>
      </c>
      <c r="M1176" t="s">
        <v>67</v>
      </c>
      <c r="U1176" t="s">
        <v>67</v>
      </c>
      <c r="W1176" t="s">
        <v>1270</v>
      </c>
      <c r="X1176" t="s">
        <v>1271</v>
      </c>
      <c r="Y1176" t="s">
        <v>182</v>
      </c>
      <c r="Z1176" t="s">
        <v>164</v>
      </c>
      <c r="AA1176" t="s">
        <v>164</v>
      </c>
      <c r="AB1176" t="s">
        <v>18</v>
      </c>
      <c r="AD1176" t="s">
        <v>1835</v>
      </c>
      <c r="AE1176">
        <v>1</v>
      </c>
      <c r="AF1176">
        <v>1</v>
      </c>
    </row>
    <row r="1177" spans="1:32" x14ac:dyDescent="0.2">
      <c r="A1177" t="s">
        <v>1836</v>
      </c>
      <c r="B1177" s="107">
        <v>45040</v>
      </c>
      <c r="C1177" s="107">
        <v>45040</v>
      </c>
      <c r="D1177" s="107">
        <v>45040</v>
      </c>
      <c r="E1177">
        <v>-2.8402393000000001E-2</v>
      </c>
      <c r="F1177">
        <v>-2.8402393000000001E-2</v>
      </c>
      <c r="G1177" t="s">
        <v>72</v>
      </c>
      <c r="H1177">
        <v>5.0197869101978689</v>
      </c>
      <c r="I1177">
        <v>-0.1425739605996956</v>
      </c>
      <c r="J1177">
        <v>-0.1425739605996956</v>
      </c>
      <c r="K1177">
        <v>1</v>
      </c>
      <c r="M1177" t="s">
        <v>67</v>
      </c>
      <c r="N1177" t="s">
        <v>1477</v>
      </c>
      <c r="U1177" t="s">
        <v>67</v>
      </c>
      <c r="W1177" t="s">
        <v>1270</v>
      </c>
      <c r="X1177" t="s">
        <v>1271</v>
      </c>
      <c r="Y1177" t="s">
        <v>182</v>
      </c>
      <c r="Z1177" t="s">
        <v>164</v>
      </c>
      <c r="AA1177" t="s">
        <v>164</v>
      </c>
      <c r="AB1177" t="s">
        <v>18</v>
      </c>
      <c r="AD1177" t="s">
        <v>1837</v>
      </c>
      <c r="AE1177">
        <v>1</v>
      </c>
      <c r="AF1177">
        <v>1</v>
      </c>
    </row>
    <row r="1178" spans="1:32" x14ac:dyDescent="0.2">
      <c r="A1178" t="s">
        <v>1838</v>
      </c>
      <c r="B1178" s="107">
        <v>45039</v>
      </c>
      <c r="C1178" s="107">
        <v>45039</v>
      </c>
      <c r="D1178" s="107">
        <v>45039</v>
      </c>
      <c r="E1178">
        <v>1.2500000000000001E-2</v>
      </c>
      <c r="F1178">
        <v>1.2500000000000001E-2</v>
      </c>
      <c r="G1178" t="s">
        <v>72</v>
      </c>
      <c r="H1178">
        <v>5.1329243353783234</v>
      </c>
      <c r="I1178">
        <v>6.4161554192229048E-2</v>
      </c>
      <c r="J1178">
        <v>6.4161554192229048E-2</v>
      </c>
      <c r="K1178">
        <v>1</v>
      </c>
      <c r="N1178" t="s">
        <v>56</v>
      </c>
      <c r="S1178" t="s">
        <v>1608</v>
      </c>
      <c r="U1178" t="s">
        <v>56</v>
      </c>
      <c r="W1178" t="s">
        <v>1270</v>
      </c>
      <c r="X1178" t="s">
        <v>1271</v>
      </c>
      <c r="Y1178" t="s">
        <v>182</v>
      </c>
      <c r="Z1178" t="s">
        <v>164</v>
      </c>
      <c r="AA1178" t="s">
        <v>164</v>
      </c>
      <c r="AB1178" t="s">
        <v>18</v>
      </c>
      <c r="AD1178" t="s">
        <v>1839</v>
      </c>
      <c r="AE1178">
        <v>1</v>
      </c>
      <c r="AF1178">
        <v>1</v>
      </c>
    </row>
    <row r="1179" spans="1:32" x14ac:dyDescent="0.2">
      <c r="A1179" t="s">
        <v>1840</v>
      </c>
      <c r="B1179" s="107">
        <v>45038</v>
      </c>
      <c r="C1179" s="107">
        <v>45038</v>
      </c>
      <c r="D1179" s="107">
        <v>45038</v>
      </c>
      <c r="E1179">
        <v>-184.27</v>
      </c>
      <c r="F1179">
        <v>-179.46</v>
      </c>
      <c r="G1179" t="s">
        <v>43</v>
      </c>
      <c r="H1179">
        <v>1</v>
      </c>
      <c r="I1179">
        <v>-184.27</v>
      </c>
      <c r="J1179">
        <v>-179.46</v>
      </c>
      <c r="K1179">
        <v>1</v>
      </c>
      <c r="M1179" t="s">
        <v>50</v>
      </c>
      <c r="N1179" t="s">
        <v>228</v>
      </c>
      <c r="O1179">
        <v>100</v>
      </c>
      <c r="P1179" t="s">
        <v>15</v>
      </c>
      <c r="Q1179" t="s">
        <v>228</v>
      </c>
      <c r="S1179" t="s">
        <v>229</v>
      </c>
      <c r="U1179" t="s">
        <v>50</v>
      </c>
      <c r="W1179" t="s">
        <v>229</v>
      </c>
      <c r="X1179" t="s">
        <v>30</v>
      </c>
      <c r="Y1179" t="s">
        <v>182</v>
      </c>
      <c r="Z1179" t="s">
        <v>182</v>
      </c>
      <c r="AA1179" t="s">
        <v>182</v>
      </c>
      <c r="AB1179" t="s">
        <v>30</v>
      </c>
      <c r="AE1179">
        <v>0</v>
      </c>
      <c r="AF1179">
        <v>0</v>
      </c>
    </row>
    <row r="1180" spans="1:32" x14ac:dyDescent="0.2">
      <c r="A1180" t="s">
        <v>1841</v>
      </c>
      <c r="B1180" s="107">
        <v>45038</v>
      </c>
      <c r="C1180" s="107">
        <v>45038</v>
      </c>
      <c r="D1180" s="107">
        <v>45038</v>
      </c>
      <c r="E1180">
        <v>-786.98</v>
      </c>
      <c r="F1180">
        <v>-786.98</v>
      </c>
      <c r="G1180" t="s">
        <v>43</v>
      </c>
      <c r="H1180">
        <v>1</v>
      </c>
      <c r="I1180">
        <v>-786.98</v>
      </c>
      <c r="J1180">
        <v>-786.98</v>
      </c>
      <c r="K1180">
        <v>1</v>
      </c>
      <c r="M1180" t="s">
        <v>1359</v>
      </c>
      <c r="N1180" t="s">
        <v>235</v>
      </c>
      <c r="O1180">
        <v>100</v>
      </c>
      <c r="P1180" t="s">
        <v>236</v>
      </c>
      <c r="Q1180" t="s">
        <v>235</v>
      </c>
      <c r="S1180" t="s">
        <v>237</v>
      </c>
      <c r="U1180" t="s">
        <v>1359</v>
      </c>
      <c r="W1180" t="s">
        <v>237</v>
      </c>
      <c r="X1180" t="s">
        <v>30</v>
      </c>
      <c r="Y1180" t="s">
        <v>182</v>
      </c>
      <c r="Z1180" t="s">
        <v>182</v>
      </c>
      <c r="AA1180" t="s">
        <v>182</v>
      </c>
      <c r="AB1180" t="s">
        <v>30</v>
      </c>
      <c r="AE1180">
        <v>0</v>
      </c>
      <c r="AF1180">
        <v>0</v>
      </c>
    </row>
    <row r="1181" spans="1:32" x14ac:dyDescent="0.2">
      <c r="A1181" t="s">
        <v>1842</v>
      </c>
      <c r="B1181" s="107">
        <v>45038</v>
      </c>
      <c r="C1181" s="107">
        <v>45038</v>
      </c>
      <c r="D1181" s="107">
        <v>45038</v>
      </c>
      <c r="E1181">
        <v>-42.34</v>
      </c>
      <c r="F1181">
        <v>-42.34</v>
      </c>
      <c r="G1181" t="s">
        <v>43</v>
      </c>
      <c r="H1181">
        <v>1</v>
      </c>
      <c r="I1181">
        <v>-42.34</v>
      </c>
      <c r="J1181">
        <v>-42.34</v>
      </c>
      <c r="K1181">
        <v>1</v>
      </c>
      <c r="M1181" t="s">
        <v>1359</v>
      </c>
      <c r="N1181" t="s">
        <v>235</v>
      </c>
      <c r="O1181">
        <v>100</v>
      </c>
      <c r="P1181" t="s">
        <v>236</v>
      </c>
      <c r="Q1181" t="s">
        <v>235</v>
      </c>
      <c r="S1181" t="s">
        <v>1843</v>
      </c>
      <c r="U1181" t="s">
        <v>1359</v>
      </c>
      <c r="W1181" t="s">
        <v>1386</v>
      </c>
      <c r="X1181" t="s">
        <v>1387</v>
      </c>
      <c r="Y1181" t="s">
        <v>246</v>
      </c>
      <c r="Z1181" t="s">
        <v>246</v>
      </c>
      <c r="AA1181" t="s">
        <v>246</v>
      </c>
      <c r="AB1181" t="s">
        <v>20</v>
      </c>
      <c r="AE1181">
        <v>0</v>
      </c>
      <c r="AF1181">
        <v>0</v>
      </c>
    </row>
    <row r="1182" spans="1:32" x14ac:dyDescent="0.2">
      <c r="A1182" t="s">
        <v>1844</v>
      </c>
      <c r="B1182" s="107">
        <v>45038</v>
      </c>
      <c r="C1182" s="107">
        <v>45038</v>
      </c>
      <c r="D1182" s="107">
        <v>45038</v>
      </c>
      <c r="E1182">
        <v>3.715164E-3</v>
      </c>
      <c r="F1182">
        <v>3.715164E-3</v>
      </c>
      <c r="G1182" t="s">
        <v>72</v>
      </c>
      <c r="H1182">
        <v>5.2564102564102546</v>
      </c>
      <c r="I1182">
        <v>1.9528426153846149E-2</v>
      </c>
      <c r="J1182">
        <v>1.9528426153846149E-2</v>
      </c>
      <c r="K1182">
        <v>1</v>
      </c>
      <c r="N1182" t="s">
        <v>69</v>
      </c>
      <c r="U1182" t="s">
        <v>69</v>
      </c>
      <c r="W1182" t="s">
        <v>1264</v>
      </c>
      <c r="X1182" t="s">
        <v>1265</v>
      </c>
      <c r="Y1182" t="s">
        <v>182</v>
      </c>
      <c r="Z1182" t="s">
        <v>164</v>
      </c>
      <c r="AA1182" t="s">
        <v>164</v>
      </c>
      <c r="AB1182" t="s">
        <v>18</v>
      </c>
      <c r="AD1182" t="s">
        <v>1845</v>
      </c>
      <c r="AE1182">
        <v>1</v>
      </c>
      <c r="AF1182">
        <v>1</v>
      </c>
    </row>
    <row r="1183" spans="1:32" x14ac:dyDescent="0.2">
      <c r="A1183" t="s">
        <v>1846</v>
      </c>
      <c r="B1183" s="107">
        <v>45038</v>
      </c>
      <c r="C1183" s="107">
        <v>45038</v>
      </c>
      <c r="D1183" s="107">
        <v>45038</v>
      </c>
      <c r="E1183">
        <v>-2.51597E-2</v>
      </c>
      <c r="F1183">
        <v>-2.51597E-2</v>
      </c>
      <c r="G1183" t="s">
        <v>72</v>
      </c>
      <c r="H1183">
        <v>5.2564102564102546</v>
      </c>
      <c r="I1183">
        <v>-0.13224970512820511</v>
      </c>
      <c r="J1183">
        <v>-0.13224970512820511</v>
      </c>
      <c r="K1183">
        <v>1</v>
      </c>
      <c r="M1183" t="s">
        <v>67</v>
      </c>
      <c r="S1183" t="s">
        <v>1608</v>
      </c>
      <c r="U1183" t="s">
        <v>67</v>
      </c>
      <c r="W1183" t="s">
        <v>1270</v>
      </c>
      <c r="X1183" t="s">
        <v>1271</v>
      </c>
      <c r="Y1183" t="s">
        <v>182</v>
      </c>
      <c r="Z1183" t="s">
        <v>164</v>
      </c>
      <c r="AA1183" t="s">
        <v>164</v>
      </c>
      <c r="AB1183" t="s">
        <v>18</v>
      </c>
      <c r="AD1183" t="s">
        <v>1847</v>
      </c>
      <c r="AE1183">
        <v>1</v>
      </c>
      <c r="AF1183">
        <v>1</v>
      </c>
    </row>
    <row r="1184" spans="1:32" x14ac:dyDescent="0.2">
      <c r="A1184" t="s">
        <v>1848</v>
      </c>
      <c r="B1184" s="107">
        <v>45037</v>
      </c>
      <c r="C1184" s="107">
        <v>45037</v>
      </c>
      <c r="D1184" s="107">
        <v>45037</v>
      </c>
      <c r="E1184">
        <v>-1535.45</v>
      </c>
      <c r="F1184">
        <v>-1535.45</v>
      </c>
      <c r="G1184" t="s">
        <v>43</v>
      </c>
      <c r="H1184">
        <v>1</v>
      </c>
      <c r="I1184">
        <v>-1535.45</v>
      </c>
      <c r="J1184">
        <v>-1535.45</v>
      </c>
      <c r="K1184">
        <v>1</v>
      </c>
      <c r="M1184" t="s">
        <v>53</v>
      </c>
      <c r="N1184" t="s">
        <v>199</v>
      </c>
      <c r="O1184">
        <v>100</v>
      </c>
      <c r="P1184" t="s">
        <v>160</v>
      </c>
      <c r="Q1184" t="s">
        <v>199</v>
      </c>
      <c r="S1184" t="s">
        <v>1849</v>
      </c>
      <c r="U1184" t="s">
        <v>53</v>
      </c>
      <c r="W1184" t="s">
        <v>1850</v>
      </c>
      <c r="X1184" t="s">
        <v>1850</v>
      </c>
      <c r="Y1184" t="s">
        <v>1356</v>
      </c>
      <c r="Z1184" t="s">
        <v>1356</v>
      </c>
      <c r="AA1184" t="s">
        <v>1356</v>
      </c>
      <c r="AB1184" t="s">
        <v>28</v>
      </c>
      <c r="AE1184">
        <v>0</v>
      </c>
      <c r="AF1184">
        <v>0</v>
      </c>
    </row>
    <row r="1185" spans="1:32" x14ac:dyDescent="0.2">
      <c r="A1185" t="s">
        <v>1851</v>
      </c>
      <c r="B1185" s="107">
        <v>45037</v>
      </c>
      <c r="C1185" s="107">
        <v>45037</v>
      </c>
      <c r="D1185" s="107">
        <v>45037</v>
      </c>
      <c r="E1185">
        <v>-0.35655546399999999</v>
      </c>
      <c r="F1185">
        <v>-0.35655546399999999</v>
      </c>
      <c r="G1185" t="s">
        <v>72</v>
      </c>
      <c r="H1185">
        <v>5.1817716333845372</v>
      </c>
      <c r="I1185">
        <v>-1.847588989083462</v>
      </c>
      <c r="J1185">
        <v>-1.847588989083462</v>
      </c>
      <c r="K1185">
        <v>1</v>
      </c>
      <c r="M1185" t="s">
        <v>67</v>
      </c>
      <c r="N1185" t="s">
        <v>102</v>
      </c>
      <c r="S1185" t="s">
        <v>1608</v>
      </c>
      <c r="U1185" t="s">
        <v>67</v>
      </c>
      <c r="W1185" t="s">
        <v>1270</v>
      </c>
      <c r="X1185" t="s">
        <v>1271</v>
      </c>
      <c r="Y1185" t="s">
        <v>182</v>
      </c>
      <c r="Z1185" t="s">
        <v>164</v>
      </c>
      <c r="AA1185" t="s">
        <v>164</v>
      </c>
      <c r="AB1185" t="s">
        <v>18</v>
      </c>
      <c r="AD1185" t="s">
        <v>1852</v>
      </c>
      <c r="AE1185">
        <v>1</v>
      </c>
      <c r="AF1185">
        <v>1</v>
      </c>
    </row>
    <row r="1186" spans="1:32" x14ac:dyDescent="0.2">
      <c r="A1186" t="s">
        <v>1853</v>
      </c>
      <c r="B1186" s="107">
        <v>45037</v>
      </c>
      <c r="C1186" s="107">
        <v>45037</v>
      </c>
      <c r="D1186" s="107">
        <v>45037</v>
      </c>
      <c r="E1186">
        <v>-0.20196118439999999</v>
      </c>
      <c r="F1186">
        <v>-0.20196118439999999</v>
      </c>
      <c r="G1186" t="s">
        <v>72</v>
      </c>
      <c r="H1186">
        <v>5.1817716333845372</v>
      </c>
      <c r="I1186">
        <v>-1.046516736368664</v>
      </c>
      <c r="J1186">
        <v>-1.046516736368664</v>
      </c>
      <c r="K1186">
        <v>1</v>
      </c>
      <c r="M1186" t="s">
        <v>67</v>
      </c>
      <c r="N1186" t="s">
        <v>102</v>
      </c>
      <c r="S1186" t="s">
        <v>1608</v>
      </c>
      <c r="U1186" t="s">
        <v>67</v>
      </c>
      <c r="W1186" t="s">
        <v>1270</v>
      </c>
      <c r="X1186" t="s">
        <v>1271</v>
      </c>
      <c r="Y1186" t="s">
        <v>182</v>
      </c>
      <c r="Z1186" t="s">
        <v>164</v>
      </c>
      <c r="AA1186" t="s">
        <v>164</v>
      </c>
      <c r="AB1186" t="s">
        <v>18</v>
      </c>
      <c r="AD1186" t="s">
        <v>1854</v>
      </c>
      <c r="AE1186">
        <v>1</v>
      </c>
      <c r="AF1186">
        <v>1</v>
      </c>
    </row>
    <row r="1187" spans="1:32" x14ac:dyDescent="0.2">
      <c r="A1187" t="s">
        <v>1855</v>
      </c>
      <c r="B1187" s="107">
        <v>45037</v>
      </c>
      <c r="C1187" s="107">
        <v>45037</v>
      </c>
      <c r="D1187" s="107">
        <v>45037</v>
      </c>
      <c r="E1187">
        <v>-0.2039779152</v>
      </c>
      <c r="F1187">
        <v>-0.2039779152</v>
      </c>
      <c r="G1187" t="s">
        <v>72</v>
      </c>
      <c r="H1187">
        <v>5.1817716333845372</v>
      </c>
      <c r="I1187">
        <v>-1.056966974820277</v>
      </c>
      <c r="J1187">
        <v>-1.056966974820277</v>
      </c>
      <c r="K1187">
        <v>1</v>
      </c>
      <c r="M1187" t="s">
        <v>67</v>
      </c>
      <c r="N1187" t="s">
        <v>102</v>
      </c>
      <c r="S1187" t="s">
        <v>1608</v>
      </c>
      <c r="U1187" t="s">
        <v>67</v>
      </c>
      <c r="W1187" t="s">
        <v>1270</v>
      </c>
      <c r="X1187" t="s">
        <v>1271</v>
      </c>
      <c r="Y1187" t="s">
        <v>182</v>
      </c>
      <c r="Z1187" t="s">
        <v>164</v>
      </c>
      <c r="AA1187" t="s">
        <v>164</v>
      </c>
      <c r="AB1187" t="s">
        <v>18</v>
      </c>
      <c r="AD1187" t="s">
        <v>1856</v>
      </c>
      <c r="AE1187">
        <v>1</v>
      </c>
      <c r="AF1187">
        <v>1</v>
      </c>
    </row>
    <row r="1188" spans="1:32" x14ac:dyDescent="0.2">
      <c r="A1188" t="s">
        <v>1857</v>
      </c>
      <c r="B1188" s="107">
        <v>45037</v>
      </c>
      <c r="C1188" s="107">
        <v>45037</v>
      </c>
      <c r="D1188" s="107">
        <v>45037</v>
      </c>
      <c r="E1188">
        <v>-2.5140800000000001E-2</v>
      </c>
      <c r="F1188">
        <v>-2.5140800000000001E-2</v>
      </c>
      <c r="G1188" t="s">
        <v>72</v>
      </c>
      <c r="H1188">
        <v>5.1817716333845372</v>
      </c>
      <c r="I1188">
        <v>-0.130273884280594</v>
      </c>
      <c r="J1188">
        <v>-0.130273884280594</v>
      </c>
      <c r="K1188">
        <v>1</v>
      </c>
      <c r="M1188" t="s">
        <v>67</v>
      </c>
      <c r="S1188" t="s">
        <v>1608</v>
      </c>
      <c r="U1188" t="s">
        <v>67</v>
      </c>
      <c r="W1188" t="s">
        <v>1270</v>
      </c>
      <c r="X1188" t="s">
        <v>1271</v>
      </c>
      <c r="Y1188" t="s">
        <v>182</v>
      </c>
      <c r="Z1188" t="s">
        <v>164</v>
      </c>
      <c r="AA1188" t="s">
        <v>164</v>
      </c>
      <c r="AB1188" t="s">
        <v>18</v>
      </c>
      <c r="AD1188" t="s">
        <v>1858</v>
      </c>
      <c r="AE1188">
        <v>1</v>
      </c>
      <c r="AF1188">
        <v>1</v>
      </c>
    </row>
    <row r="1189" spans="1:32" x14ac:dyDescent="0.2">
      <c r="A1189" t="s">
        <v>1859</v>
      </c>
      <c r="B1189" s="107">
        <v>45037</v>
      </c>
      <c r="C1189" s="107">
        <v>45037</v>
      </c>
      <c r="D1189" s="107">
        <v>45037</v>
      </c>
      <c r="E1189">
        <v>-0.54989807359999998</v>
      </c>
      <c r="F1189">
        <v>-0.54989807359999998</v>
      </c>
      <c r="G1189" t="s">
        <v>72</v>
      </c>
      <c r="H1189">
        <v>5.1817716333845372</v>
      </c>
      <c r="I1189">
        <v>-2.849446239033282</v>
      </c>
      <c r="J1189">
        <v>-2.849446239033282</v>
      </c>
      <c r="K1189">
        <v>1</v>
      </c>
      <c r="M1189" t="s">
        <v>67</v>
      </c>
      <c r="N1189" t="s">
        <v>102</v>
      </c>
      <c r="S1189" t="s">
        <v>1608</v>
      </c>
      <c r="U1189" t="s">
        <v>67</v>
      </c>
      <c r="W1189" t="s">
        <v>1270</v>
      </c>
      <c r="X1189" t="s">
        <v>1271</v>
      </c>
      <c r="Y1189" t="s">
        <v>182</v>
      </c>
      <c r="Z1189" t="s">
        <v>164</v>
      </c>
      <c r="AA1189" t="s">
        <v>164</v>
      </c>
      <c r="AB1189" t="s">
        <v>18</v>
      </c>
      <c r="AD1189" t="s">
        <v>1860</v>
      </c>
      <c r="AE1189">
        <v>1</v>
      </c>
      <c r="AF1189">
        <v>1</v>
      </c>
    </row>
    <row r="1190" spans="1:32" x14ac:dyDescent="0.2">
      <c r="A1190" t="s">
        <v>1861</v>
      </c>
      <c r="B1190" s="107">
        <v>45037</v>
      </c>
      <c r="C1190" s="107">
        <v>45037</v>
      </c>
      <c r="D1190" s="107">
        <v>45037</v>
      </c>
      <c r="E1190">
        <v>-0.2128372848</v>
      </c>
      <c r="F1190">
        <v>-0.2128372848</v>
      </c>
      <c r="G1190" t="s">
        <v>72</v>
      </c>
      <c r="H1190">
        <v>5.1817716333845372</v>
      </c>
      <c r="I1190">
        <v>-1.1028742049032261</v>
      </c>
      <c r="J1190">
        <v>-1.1028742049032261</v>
      </c>
      <c r="K1190">
        <v>1</v>
      </c>
      <c r="M1190" t="s">
        <v>67</v>
      </c>
      <c r="N1190" t="s">
        <v>102</v>
      </c>
      <c r="S1190" t="s">
        <v>1608</v>
      </c>
      <c r="U1190" t="s">
        <v>67</v>
      </c>
      <c r="W1190" t="s">
        <v>1270</v>
      </c>
      <c r="X1190" t="s">
        <v>1271</v>
      </c>
      <c r="Y1190" t="s">
        <v>182</v>
      </c>
      <c r="Z1190" t="s">
        <v>164</v>
      </c>
      <c r="AA1190" t="s">
        <v>164</v>
      </c>
      <c r="AB1190" t="s">
        <v>18</v>
      </c>
      <c r="AD1190" t="s">
        <v>1862</v>
      </c>
      <c r="AE1190">
        <v>1</v>
      </c>
      <c r="AF1190">
        <v>1</v>
      </c>
    </row>
    <row r="1191" spans="1:32" x14ac:dyDescent="0.2">
      <c r="A1191" t="s">
        <v>1863</v>
      </c>
      <c r="B1191" s="107">
        <v>45037</v>
      </c>
      <c r="C1191" s="107">
        <v>45037</v>
      </c>
      <c r="D1191" s="107">
        <v>45037</v>
      </c>
      <c r="E1191">
        <v>-2.4955999999999999E-2</v>
      </c>
      <c r="F1191">
        <v>-2.4955999999999999E-2</v>
      </c>
      <c r="G1191" t="s">
        <v>72</v>
      </c>
      <c r="H1191">
        <v>5.1817716333845372</v>
      </c>
      <c r="I1191">
        <v>-0.12931629288274449</v>
      </c>
      <c r="J1191">
        <v>-0.12931629288274449</v>
      </c>
      <c r="K1191">
        <v>1</v>
      </c>
      <c r="M1191" t="s">
        <v>67</v>
      </c>
      <c r="S1191" t="s">
        <v>1608</v>
      </c>
      <c r="U1191" t="s">
        <v>67</v>
      </c>
      <c r="W1191" t="s">
        <v>1270</v>
      </c>
      <c r="X1191" t="s">
        <v>1271</v>
      </c>
      <c r="Y1191" t="s">
        <v>182</v>
      </c>
      <c r="Z1191" t="s">
        <v>164</v>
      </c>
      <c r="AA1191" t="s">
        <v>164</v>
      </c>
      <c r="AB1191" t="s">
        <v>18</v>
      </c>
      <c r="AD1191" t="s">
        <v>1864</v>
      </c>
      <c r="AE1191">
        <v>1</v>
      </c>
      <c r="AF1191">
        <v>1</v>
      </c>
    </row>
    <row r="1192" spans="1:32" x14ac:dyDescent="0.2">
      <c r="A1192" t="s">
        <v>1865</v>
      </c>
      <c r="B1192" s="107">
        <v>45037</v>
      </c>
      <c r="C1192" s="107">
        <v>45037</v>
      </c>
      <c r="D1192" s="107">
        <v>45037</v>
      </c>
      <c r="E1192">
        <v>-2.4953900000000001E-2</v>
      </c>
      <c r="F1192">
        <v>-2.4953900000000001E-2</v>
      </c>
      <c r="G1192" t="s">
        <v>72</v>
      </c>
      <c r="H1192">
        <v>5.1817716333845372</v>
      </c>
      <c r="I1192">
        <v>-0.12930541116231439</v>
      </c>
      <c r="J1192">
        <v>-0.12930541116231439</v>
      </c>
      <c r="K1192">
        <v>1</v>
      </c>
      <c r="M1192" t="s">
        <v>67</v>
      </c>
      <c r="S1192" t="s">
        <v>1608</v>
      </c>
      <c r="U1192" t="s">
        <v>67</v>
      </c>
      <c r="W1192" t="s">
        <v>1270</v>
      </c>
      <c r="X1192" t="s">
        <v>1271</v>
      </c>
      <c r="Y1192" t="s">
        <v>182</v>
      </c>
      <c r="Z1192" t="s">
        <v>164</v>
      </c>
      <c r="AA1192" t="s">
        <v>164</v>
      </c>
      <c r="AB1192" t="s">
        <v>18</v>
      </c>
      <c r="AD1192" t="s">
        <v>1866</v>
      </c>
      <c r="AE1192">
        <v>1</v>
      </c>
      <c r="AF1192">
        <v>1</v>
      </c>
    </row>
    <row r="1193" spans="1:32" x14ac:dyDescent="0.2">
      <c r="A1193" t="s">
        <v>1867</v>
      </c>
      <c r="B1193" s="107">
        <v>45037</v>
      </c>
      <c r="C1193" s="107">
        <v>45037</v>
      </c>
      <c r="D1193" s="107">
        <v>45037</v>
      </c>
      <c r="E1193">
        <v>-2.546E-2</v>
      </c>
      <c r="F1193">
        <v>-2.546E-2</v>
      </c>
      <c r="G1193" t="s">
        <v>72</v>
      </c>
      <c r="H1193">
        <v>5.1817716333845372</v>
      </c>
      <c r="I1193">
        <v>-0.1319279057859703</v>
      </c>
      <c r="J1193">
        <v>-0.1319279057859703</v>
      </c>
      <c r="K1193">
        <v>1</v>
      </c>
      <c r="M1193" t="s">
        <v>67</v>
      </c>
      <c r="S1193" t="s">
        <v>1608</v>
      </c>
      <c r="U1193" t="s">
        <v>67</v>
      </c>
      <c r="W1193" t="s">
        <v>1270</v>
      </c>
      <c r="X1193" t="s">
        <v>1271</v>
      </c>
      <c r="Y1193" t="s">
        <v>182</v>
      </c>
      <c r="Z1193" t="s">
        <v>164</v>
      </c>
      <c r="AA1193" t="s">
        <v>164</v>
      </c>
      <c r="AB1193" t="s">
        <v>18</v>
      </c>
      <c r="AD1193" t="s">
        <v>1868</v>
      </c>
      <c r="AE1193">
        <v>1</v>
      </c>
      <c r="AF1193">
        <v>1</v>
      </c>
    </row>
    <row r="1194" spans="1:32" x14ac:dyDescent="0.2">
      <c r="A1194" t="s">
        <v>1869</v>
      </c>
      <c r="B1194" s="107">
        <v>45037</v>
      </c>
      <c r="C1194" s="107">
        <v>45037</v>
      </c>
      <c r="D1194" s="107">
        <v>45037</v>
      </c>
      <c r="E1194">
        <v>-2.63E-2</v>
      </c>
      <c r="F1194">
        <v>-2.63E-2</v>
      </c>
      <c r="G1194" t="s">
        <v>72</v>
      </c>
      <c r="H1194">
        <v>5.1817716333845372</v>
      </c>
      <c r="I1194">
        <v>-0.13628059395801331</v>
      </c>
      <c r="J1194">
        <v>-0.13628059395801331</v>
      </c>
      <c r="K1194">
        <v>1</v>
      </c>
      <c r="M1194" t="s">
        <v>67</v>
      </c>
      <c r="S1194" t="s">
        <v>1608</v>
      </c>
      <c r="U1194" t="s">
        <v>67</v>
      </c>
      <c r="W1194" t="s">
        <v>1270</v>
      </c>
      <c r="X1194" t="s">
        <v>1271</v>
      </c>
      <c r="Y1194" t="s">
        <v>182</v>
      </c>
      <c r="Z1194" t="s">
        <v>164</v>
      </c>
      <c r="AA1194" t="s">
        <v>164</v>
      </c>
      <c r="AB1194" t="s">
        <v>18</v>
      </c>
      <c r="AD1194" t="s">
        <v>1870</v>
      </c>
      <c r="AE1194">
        <v>1</v>
      </c>
      <c r="AF1194">
        <v>1</v>
      </c>
    </row>
    <row r="1195" spans="1:32" x14ac:dyDescent="0.2">
      <c r="A1195" t="s">
        <v>1871</v>
      </c>
      <c r="B1195" s="107">
        <v>45037</v>
      </c>
      <c r="C1195" s="107">
        <v>45037</v>
      </c>
      <c r="D1195" s="107">
        <v>45037</v>
      </c>
      <c r="E1195">
        <v>-2.5151300000000001E-2</v>
      </c>
      <c r="F1195">
        <v>-2.5151300000000001E-2</v>
      </c>
      <c r="G1195" t="s">
        <v>72</v>
      </c>
      <c r="H1195">
        <v>5.1817716333845372</v>
      </c>
      <c r="I1195">
        <v>-0.1303282928827445</v>
      </c>
      <c r="J1195">
        <v>-0.1303282928827445</v>
      </c>
      <c r="K1195">
        <v>1</v>
      </c>
      <c r="M1195" t="s">
        <v>67</v>
      </c>
      <c r="S1195" t="s">
        <v>1608</v>
      </c>
      <c r="U1195" t="s">
        <v>67</v>
      </c>
      <c r="W1195" t="s">
        <v>1270</v>
      </c>
      <c r="X1195" t="s">
        <v>1271</v>
      </c>
      <c r="Y1195" t="s">
        <v>182</v>
      </c>
      <c r="Z1195" t="s">
        <v>164</v>
      </c>
      <c r="AA1195" t="s">
        <v>164</v>
      </c>
      <c r="AB1195" t="s">
        <v>18</v>
      </c>
      <c r="AD1195" t="s">
        <v>1872</v>
      </c>
      <c r="AE1195">
        <v>1</v>
      </c>
      <c r="AF1195">
        <v>1</v>
      </c>
    </row>
    <row r="1196" spans="1:32" x14ac:dyDescent="0.2">
      <c r="A1196" t="s">
        <v>1873</v>
      </c>
      <c r="B1196" s="107">
        <v>45037</v>
      </c>
      <c r="C1196" s="107">
        <v>45037</v>
      </c>
      <c r="D1196" s="107">
        <v>45037</v>
      </c>
      <c r="E1196">
        <v>-2.69258E-2</v>
      </c>
      <c r="F1196">
        <v>-2.69258E-2</v>
      </c>
      <c r="G1196" t="s">
        <v>72</v>
      </c>
      <c r="H1196">
        <v>5.1817716333845372</v>
      </c>
      <c r="I1196">
        <v>-0.1395233466461854</v>
      </c>
      <c r="J1196">
        <v>-0.1395233466461854</v>
      </c>
      <c r="K1196">
        <v>1</v>
      </c>
      <c r="M1196" t="s">
        <v>67</v>
      </c>
      <c r="S1196" t="s">
        <v>1608</v>
      </c>
      <c r="U1196" t="s">
        <v>67</v>
      </c>
      <c r="W1196" t="s">
        <v>1270</v>
      </c>
      <c r="X1196" t="s">
        <v>1271</v>
      </c>
      <c r="Y1196" t="s">
        <v>182</v>
      </c>
      <c r="Z1196" t="s">
        <v>164</v>
      </c>
      <c r="AA1196" t="s">
        <v>164</v>
      </c>
      <c r="AB1196" t="s">
        <v>18</v>
      </c>
      <c r="AD1196" t="s">
        <v>1874</v>
      </c>
      <c r="AE1196">
        <v>1</v>
      </c>
      <c r="AF1196">
        <v>1</v>
      </c>
    </row>
    <row r="1197" spans="1:32" x14ac:dyDescent="0.2">
      <c r="A1197" t="s">
        <v>1875</v>
      </c>
      <c r="B1197" s="107">
        <v>45037</v>
      </c>
      <c r="C1197" s="107">
        <v>45037</v>
      </c>
      <c r="D1197" s="107">
        <v>45037</v>
      </c>
      <c r="E1197">
        <v>-0.21772202399999999</v>
      </c>
      <c r="F1197">
        <v>-0.21772202399999999</v>
      </c>
      <c r="G1197" t="s">
        <v>72</v>
      </c>
      <c r="H1197">
        <v>5.1817716333845372</v>
      </c>
      <c r="I1197">
        <v>-1.128185807926267</v>
      </c>
      <c r="J1197">
        <v>-1.128185807926267</v>
      </c>
      <c r="K1197">
        <v>1</v>
      </c>
      <c r="M1197" t="s">
        <v>67</v>
      </c>
      <c r="N1197" t="s">
        <v>102</v>
      </c>
      <c r="S1197" t="s">
        <v>1608</v>
      </c>
      <c r="U1197" t="s">
        <v>67</v>
      </c>
      <c r="W1197" t="s">
        <v>1270</v>
      </c>
      <c r="X1197" t="s">
        <v>1271</v>
      </c>
      <c r="Y1197" t="s">
        <v>182</v>
      </c>
      <c r="Z1197" t="s">
        <v>164</v>
      </c>
      <c r="AA1197" t="s">
        <v>164</v>
      </c>
      <c r="AB1197" t="s">
        <v>18</v>
      </c>
      <c r="AD1197" t="s">
        <v>1876</v>
      </c>
      <c r="AE1197">
        <v>1</v>
      </c>
      <c r="AF1197">
        <v>1</v>
      </c>
    </row>
    <row r="1198" spans="1:32" x14ac:dyDescent="0.2">
      <c r="A1198" t="s">
        <v>1877</v>
      </c>
      <c r="B1198" s="107">
        <v>45037</v>
      </c>
      <c r="C1198" s="107">
        <v>45037</v>
      </c>
      <c r="D1198" s="107">
        <v>45037</v>
      </c>
      <c r="E1198">
        <v>-2.6104700000000002E-2</v>
      </c>
      <c r="F1198">
        <v>-2.6104700000000002E-2</v>
      </c>
      <c r="G1198" t="s">
        <v>72</v>
      </c>
      <c r="H1198">
        <v>5.1817716333845372</v>
      </c>
      <c r="I1198">
        <v>-0.1352685939580133</v>
      </c>
      <c r="J1198">
        <v>-0.1352685939580133</v>
      </c>
      <c r="K1198">
        <v>1</v>
      </c>
      <c r="M1198" t="s">
        <v>67</v>
      </c>
      <c r="S1198" t="s">
        <v>1608</v>
      </c>
      <c r="U1198" t="s">
        <v>67</v>
      </c>
      <c r="W1198" t="s">
        <v>1270</v>
      </c>
      <c r="X1198" t="s">
        <v>1271</v>
      </c>
      <c r="Y1198" t="s">
        <v>182</v>
      </c>
      <c r="Z1198" t="s">
        <v>164</v>
      </c>
      <c r="AA1198" t="s">
        <v>164</v>
      </c>
      <c r="AB1198" t="s">
        <v>18</v>
      </c>
      <c r="AD1198" t="s">
        <v>1878</v>
      </c>
      <c r="AE1198">
        <v>1</v>
      </c>
      <c r="AF1198">
        <v>1</v>
      </c>
    </row>
    <row r="1199" spans="1:32" x14ac:dyDescent="0.2">
      <c r="A1199" t="s">
        <v>1879</v>
      </c>
      <c r="B1199" s="107">
        <v>45037</v>
      </c>
      <c r="C1199" s="107">
        <v>45037</v>
      </c>
      <c r="D1199" s="107">
        <v>45037</v>
      </c>
      <c r="E1199">
        <v>-2.49161E-2</v>
      </c>
      <c r="F1199">
        <v>-2.49161E-2</v>
      </c>
      <c r="G1199" t="s">
        <v>72</v>
      </c>
      <c r="H1199">
        <v>5.1817716333845372</v>
      </c>
      <c r="I1199">
        <v>-0.12910954019457249</v>
      </c>
      <c r="J1199">
        <v>-0.12910954019457249</v>
      </c>
      <c r="K1199">
        <v>1</v>
      </c>
      <c r="M1199" t="s">
        <v>67</v>
      </c>
      <c r="S1199" t="s">
        <v>1608</v>
      </c>
      <c r="U1199" t="s">
        <v>67</v>
      </c>
      <c r="W1199" t="s">
        <v>1270</v>
      </c>
      <c r="X1199" t="s">
        <v>1271</v>
      </c>
      <c r="Y1199" t="s">
        <v>182</v>
      </c>
      <c r="Z1199" t="s">
        <v>164</v>
      </c>
      <c r="AA1199" t="s">
        <v>164</v>
      </c>
      <c r="AB1199" t="s">
        <v>18</v>
      </c>
      <c r="AD1199" t="s">
        <v>1880</v>
      </c>
      <c r="AE1199">
        <v>1</v>
      </c>
      <c r="AF1199">
        <v>1</v>
      </c>
    </row>
    <row r="1200" spans="1:32" x14ac:dyDescent="0.2">
      <c r="A1200" t="s">
        <v>1881</v>
      </c>
      <c r="B1200" s="107">
        <v>45037</v>
      </c>
      <c r="C1200" s="107">
        <v>45037</v>
      </c>
      <c r="D1200" s="107">
        <v>45037</v>
      </c>
      <c r="E1200">
        <v>-0.24272421120000001</v>
      </c>
      <c r="F1200">
        <v>-0.24272421120000001</v>
      </c>
      <c r="G1200" t="s">
        <v>72</v>
      </c>
      <c r="H1200">
        <v>5.1817716333845372</v>
      </c>
      <c r="I1200">
        <v>-1.257741432331797</v>
      </c>
      <c r="J1200">
        <v>-1.257741432331797</v>
      </c>
      <c r="K1200">
        <v>1</v>
      </c>
      <c r="M1200" t="s">
        <v>67</v>
      </c>
      <c r="N1200" t="s">
        <v>102</v>
      </c>
      <c r="S1200" t="s">
        <v>1608</v>
      </c>
      <c r="U1200" t="s">
        <v>67</v>
      </c>
      <c r="W1200" t="s">
        <v>1270</v>
      </c>
      <c r="X1200" t="s">
        <v>1271</v>
      </c>
      <c r="Y1200" t="s">
        <v>182</v>
      </c>
      <c r="Z1200" t="s">
        <v>164</v>
      </c>
      <c r="AA1200" t="s">
        <v>164</v>
      </c>
      <c r="AB1200" t="s">
        <v>18</v>
      </c>
      <c r="AD1200" t="s">
        <v>1882</v>
      </c>
      <c r="AE1200">
        <v>1</v>
      </c>
      <c r="AF1200">
        <v>1</v>
      </c>
    </row>
    <row r="1201" spans="1:32" x14ac:dyDescent="0.2">
      <c r="A1201" t="s">
        <v>1883</v>
      </c>
      <c r="B1201" s="107">
        <v>45037</v>
      </c>
      <c r="C1201" s="107">
        <v>45037</v>
      </c>
      <c r="D1201" s="107">
        <v>45037</v>
      </c>
      <c r="E1201">
        <v>-2.4426799999999999E-2</v>
      </c>
      <c r="F1201">
        <v>-2.4426799999999999E-2</v>
      </c>
      <c r="G1201" t="s">
        <v>72</v>
      </c>
      <c r="H1201">
        <v>5.1817716333845372</v>
      </c>
      <c r="I1201">
        <v>-0.1265740993343574</v>
      </c>
      <c r="J1201">
        <v>-0.1265740993343574</v>
      </c>
      <c r="K1201">
        <v>1</v>
      </c>
      <c r="M1201" t="s">
        <v>67</v>
      </c>
      <c r="S1201" t="s">
        <v>1608</v>
      </c>
      <c r="U1201" t="s">
        <v>67</v>
      </c>
      <c r="W1201" t="s">
        <v>1270</v>
      </c>
      <c r="X1201" t="s">
        <v>1271</v>
      </c>
      <c r="Y1201" t="s">
        <v>182</v>
      </c>
      <c r="Z1201" t="s">
        <v>164</v>
      </c>
      <c r="AA1201" t="s">
        <v>164</v>
      </c>
      <c r="AB1201" t="s">
        <v>18</v>
      </c>
      <c r="AD1201" t="s">
        <v>1884</v>
      </c>
      <c r="AE1201">
        <v>1</v>
      </c>
      <c r="AF1201">
        <v>1</v>
      </c>
    </row>
    <row r="1202" spans="1:32" x14ac:dyDescent="0.2">
      <c r="A1202" t="s">
        <v>1885</v>
      </c>
      <c r="B1202" s="107">
        <v>45037</v>
      </c>
      <c r="C1202" s="107">
        <v>45037</v>
      </c>
      <c r="D1202" s="107">
        <v>45037</v>
      </c>
      <c r="E1202">
        <v>-2.5741400000000001E-2</v>
      </c>
      <c r="F1202">
        <v>-2.5741400000000001E-2</v>
      </c>
      <c r="G1202" t="s">
        <v>72</v>
      </c>
      <c r="H1202">
        <v>5.1817716333845372</v>
      </c>
      <c r="I1202">
        <v>-0.1333860563236047</v>
      </c>
      <c r="J1202">
        <v>-0.1333860563236047</v>
      </c>
      <c r="K1202">
        <v>1</v>
      </c>
      <c r="M1202" t="s">
        <v>67</v>
      </c>
      <c r="S1202" t="s">
        <v>1608</v>
      </c>
      <c r="U1202" t="s">
        <v>67</v>
      </c>
      <c r="W1202" t="s">
        <v>1270</v>
      </c>
      <c r="X1202" t="s">
        <v>1271</v>
      </c>
      <c r="Y1202" t="s">
        <v>182</v>
      </c>
      <c r="Z1202" t="s">
        <v>164</v>
      </c>
      <c r="AA1202" t="s">
        <v>164</v>
      </c>
      <c r="AB1202" t="s">
        <v>18</v>
      </c>
      <c r="AD1202" t="s">
        <v>1886</v>
      </c>
      <c r="AE1202">
        <v>1</v>
      </c>
      <c r="AF1202">
        <v>1</v>
      </c>
    </row>
    <row r="1203" spans="1:32" x14ac:dyDescent="0.2">
      <c r="A1203" t="s">
        <v>1887</v>
      </c>
      <c r="B1203" s="107">
        <v>45037</v>
      </c>
      <c r="C1203" s="107">
        <v>45037</v>
      </c>
      <c r="D1203" s="107">
        <v>45037</v>
      </c>
      <c r="E1203">
        <v>-0.22310341440000001</v>
      </c>
      <c r="F1203">
        <v>-0.22310341440000001</v>
      </c>
      <c r="G1203" t="s">
        <v>72</v>
      </c>
      <c r="H1203">
        <v>5.1817716333845372</v>
      </c>
      <c r="I1203">
        <v>-1.156070944049155</v>
      </c>
      <c r="J1203">
        <v>-1.156070944049155</v>
      </c>
      <c r="K1203">
        <v>1</v>
      </c>
      <c r="M1203" t="s">
        <v>67</v>
      </c>
      <c r="N1203" t="s">
        <v>102</v>
      </c>
      <c r="S1203" t="s">
        <v>1608</v>
      </c>
      <c r="U1203" t="s">
        <v>67</v>
      </c>
      <c r="W1203" t="s">
        <v>1270</v>
      </c>
      <c r="X1203" t="s">
        <v>1271</v>
      </c>
      <c r="Y1203" t="s">
        <v>182</v>
      </c>
      <c r="Z1203" t="s">
        <v>164</v>
      </c>
      <c r="AA1203" t="s">
        <v>164</v>
      </c>
      <c r="AB1203" t="s">
        <v>18</v>
      </c>
      <c r="AD1203" t="s">
        <v>1888</v>
      </c>
      <c r="AE1203">
        <v>1</v>
      </c>
      <c r="AF1203">
        <v>1</v>
      </c>
    </row>
    <row r="1204" spans="1:32" x14ac:dyDescent="0.2">
      <c r="A1204" t="s">
        <v>1889</v>
      </c>
      <c r="B1204" s="107">
        <v>45037</v>
      </c>
      <c r="C1204" s="107">
        <v>45037</v>
      </c>
      <c r="D1204" s="107">
        <v>45037</v>
      </c>
      <c r="E1204">
        <v>-0.1840022288</v>
      </c>
      <c r="F1204">
        <v>-0.1840022288</v>
      </c>
      <c r="G1204" t="s">
        <v>72</v>
      </c>
      <c r="H1204">
        <v>5.1817716333845372</v>
      </c>
      <c r="I1204">
        <v>-0.95345752967537134</v>
      </c>
      <c r="J1204">
        <v>-0.95345752967537134</v>
      </c>
      <c r="K1204">
        <v>1</v>
      </c>
      <c r="M1204" t="s">
        <v>67</v>
      </c>
      <c r="N1204" t="s">
        <v>102</v>
      </c>
      <c r="S1204" t="s">
        <v>1608</v>
      </c>
      <c r="U1204" t="s">
        <v>67</v>
      </c>
      <c r="W1204" t="s">
        <v>1270</v>
      </c>
      <c r="X1204" t="s">
        <v>1271</v>
      </c>
      <c r="Y1204" t="s">
        <v>182</v>
      </c>
      <c r="Z1204" t="s">
        <v>164</v>
      </c>
      <c r="AA1204" t="s">
        <v>164</v>
      </c>
      <c r="AB1204" t="s">
        <v>18</v>
      </c>
      <c r="AD1204" t="s">
        <v>1890</v>
      </c>
      <c r="AE1204">
        <v>1</v>
      </c>
      <c r="AF1204">
        <v>1</v>
      </c>
    </row>
    <row r="1205" spans="1:32" x14ac:dyDescent="0.2">
      <c r="A1205" t="s">
        <v>1891</v>
      </c>
      <c r="B1205" s="107">
        <v>45036</v>
      </c>
      <c r="C1205" s="107">
        <v>45036</v>
      </c>
      <c r="D1205" s="107">
        <v>45036</v>
      </c>
      <c r="E1205">
        <v>-723.46</v>
      </c>
      <c r="F1205">
        <v>-723.46</v>
      </c>
      <c r="G1205" t="s">
        <v>43</v>
      </c>
      <c r="H1205">
        <v>1</v>
      </c>
      <c r="I1205">
        <v>-723.46</v>
      </c>
      <c r="J1205">
        <v>-723.46</v>
      </c>
      <c r="K1205">
        <v>1</v>
      </c>
      <c r="M1205" t="s">
        <v>1359</v>
      </c>
      <c r="N1205" t="s">
        <v>239</v>
      </c>
      <c r="O1205">
        <v>100</v>
      </c>
      <c r="Q1205" t="s">
        <v>239</v>
      </c>
      <c r="S1205" t="s">
        <v>240</v>
      </c>
      <c r="U1205" t="s">
        <v>1359</v>
      </c>
      <c r="W1205" t="s">
        <v>240</v>
      </c>
      <c r="X1205" t="s">
        <v>30</v>
      </c>
      <c r="Y1205" t="s">
        <v>182</v>
      </c>
      <c r="Z1205" t="s">
        <v>182</v>
      </c>
      <c r="AA1205" t="s">
        <v>182</v>
      </c>
      <c r="AB1205" t="s">
        <v>30</v>
      </c>
      <c r="AE1205">
        <v>0</v>
      </c>
      <c r="AF1205">
        <v>0</v>
      </c>
    </row>
    <row r="1206" spans="1:32" x14ac:dyDescent="0.2">
      <c r="A1206" t="s">
        <v>1892</v>
      </c>
      <c r="B1206" s="107">
        <v>45036</v>
      </c>
      <c r="C1206" s="107">
        <v>45036</v>
      </c>
      <c r="D1206" s="107">
        <v>45036</v>
      </c>
      <c r="E1206">
        <v>-38.92</v>
      </c>
      <c r="F1206">
        <v>-38.92</v>
      </c>
      <c r="G1206" t="s">
        <v>43</v>
      </c>
      <c r="H1206">
        <v>1</v>
      </c>
      <c r="I1206">
        <v>-38.92</v>
      </c>
      <c r="J1206">
        <v>-38.92</v>
      </c>
      <c r="K1206">
        <v>1</v>
      </c>
      <c r="M1206" t="s">
        <v>1359</v>
      </c>
      <c r="N1206" t="s">
        <v>199</v>
      </c>
      <c r="O1206">
        <v>100</v>
      </c>
      <c r="P1206" t="s">
        <v>160</v>
      </c>
      <c r="Q1206" t="s">
        <v>199</v>
      </c>
      <c r="S1206" t="s">
        <v>1893</v>
      </c>
      <c r="U1206" t="s">
        <v>1359</v>
      </c>
      <c r="W1206" t="s">
        <v>1386</v>
      </c>
      <c r="X1206" t="s">
        <v>1387</v>
      </c>
      <c r="Y1206" t="s">
        <v>246</v>
      </c>
      <c r="Z1206" t="s">
        <v>246</v>
      </c>
      <c r="AA1206" t="s">
        <v>246</v>
      </c>
      <c r="AB1206" t="s">
        <v>20</v>
      </c>
      <c r="AE1206">
        <v>0</v>
      </c>
      <c r="AF1206">
        <v>0</v>
      </c>
    </row>
    <row r="1207" spans="1:32" x14ac:dyDescent="0.2">
      <c r="A1207" t="s">
        <v>1894</v>
      </c>
      <c r="B1207" s="107">
        <v>45036</v>
      </c>
      <c r="C1207" s="107">
        <v>45036</v>
      </c>
      <c r="D1207" s="107">
        <v>45036</v>
      </c>
      <c r="E1207">
        <v>-0.104817319383688</v>
      </c>
      <c r="F1207">
        <v>-0.104817319383688</v>
      </c>
      <c r="G1207" t="s">
        <v>72</v>
      </c>
      <c r="H1207">
        <v>5.3177427554651757</v>
      </c>
      <c r="I1207">
        <v>-0.5573915407998864</v>
      </c>
      <c r="J1207">
        <v>-0.5573915407998864</v>
      </c>
      <c r="K1207">
        <v>1</v>
      </c>
      <c r="M1207" t="s">
        <v>67</v>
      </c>
      <c r="N1207" t="s">
        <v>1895</v>
      </c>
      <c r="S1207" t="s">
        <v>1608</v>
      </c>
      <c r="U1207" t="s">
        <v>67</v>
      </c>
      <c r="W1207" t="s">
        <v>1270</v>
      </c>
      <c r="X1207" t="s">
        <v>1271</v>
      </c>
      <c r="Y1207" t="s">
        <v>182</v>
      </c>
      <c r="Z1207" t="s">
        <v>164</v>
      </c>
      <c r="AA1207" t="s">
        <v>164</v>
      </c>
      <c r="AB1207" t="s">
        <v>18</v>
      </c>
      <c r="AD1207" t="s">
        <v>1896</v>
      </c>
      <c r="AE1207">
        <v>1</v>
      </c>
      <c r="AF1207">
        <v>1</v>
      </c>
    </row>
    <row r="1208" spans="1:32" x14ac:dyDescent="0.2">
      <c r="A1208" t="s">
        <v>1897</v>
      </c>
      <c r="B1208" s="107">
        <v>45036</v>
      </c>
      <c r="C1208" s="107">
        <v>45036</v>
      </c>
      <c r="D1208" s="107">
        <v>45036</v>
      </c>
      <c r="E1208">
        <v>0.1</v>
      </c>
      <c r="F1208">
        <v>0.1</v>
      </c>
      <c r="G1208" t="s">
        <v>72</v>
      </c>
      <c r="H1208">
        <v>5.3177427554651757</v>
      </c>
      <c r="I1208">
        <v>0.53177427554651757</v>
      </c>
      <c r="J1208">
        <v>0.53177427554651757</v>
      </c>
      <c r="K1208">
        <v>1</v>
      </c>
      <c r="M1208" t="s">
        <v>56</v>
      </c>
      <c r="N1208" t="s">
        <v>63</v>
      </c>
      <c r="S1208" t="s">
        <v>1408</v>
      </c>
      <c r="U1208" t="s">
        <v>63</v>
      </c>
      <c r="W1208" t="s">
        <v>1379</v>
      </c>
      <c r="X1208" t="s">
        <v>1379</v>
      </c>
      <c r="Y1208" t="s">
        <v>163</v>
      </c>
      <c r="Z1208" t="s">
        <v>193</v>
      </c>
      <c r="AA1208" t="s">
        <v>193</v>
      </c>
      <c r="AB1208" t="s">
        <v>24</v>
      </c>
      <c r="AD1208" t="s">
        <v>1898</v>
      </c>
      <c r="AE1208">
        <v>1</v>
      </c>
      <c r="AF1208">
        <v>1</v>
      </c>
    </row>
    <row r="1209" spans="1:32" x14ac:dyDescent="0.2">
      <c r="A1209" t="s">
        <v>1899</v>
      </c>
      <c r="B1209" s="107">
        <v>45036</v>
      </c>
      <c r="C1209" s="107">
        <v>45036</v>
      </c>
      <c r="D1209" s="107">
        <v>45036</v>
      </c>
      <c r="E1209">
        <v>-3.8594715178135487E-2</v>
      </c>
      <c r="F1209">
        <v>-3.8594715178135487E-2</v>
      </c>
      <c r="G1209" t="s">
        <v>72</v>
      </c>
      <c r="H1209">
        <v>5.3177427554651757</v>
      </c>
      <c r="I1209">
        <v>-0.20523676703777191</v>
      </c>
      <c r="J1209">
        <v>-0.20523676703777191</v>
      </c>
      <c r="K1209">
        <v>1</v>
      </c>
      <c r="M1209" t="s">
        <v>67</v>
      </c>
      <c r="S1209" t="s">
        <v>1608</v>
      </c>
      <c r="U1209" t="s">
        <v>67</v>
      </c>
      <c r="W1209" t="s">
        <v>1270</v>
      </c>
      <c r="X1209" t="s">
        <v>1271</v>
      </c>
      <c r="Y1209" t="s">
        <v>182</v>
      </c>
      <c r="Z1209" t="s">
        <v>164</v>
      </c>
      <c r="AA1209" t="s">
        <v>164</v>
      </c>
      <c r="AB1209" t="s">
        <v>18</v>
      </c>
      <c r="AD1209" t="s">
        <v>1900</v>
      </c>
      <c r="AE1209">
        <v>1</v>
      </c>
      <c r="AF1209">
        <v>1</v>
      </c>
    </row>
    <row r="1210" spans="1:32" x14ac:dyDescent="0.2">
      <c r="A1210" t="s">
        <v>1901</v>
      </c>
      <c r="B1210" s="107">
        <v>45036</v>
      </c>
      <c r="C1210" s="107">
        <v>45036</v>
      </c>
      <c r="D1210" s="107">
        <v>45036</v>
      </c>
      <c r="E1210">
        <v>-7.7910266481098667E-2</v>
      </c>
      <c r="F1210">
        <v>-7.7910266481098667E-2</v>
      </c>
      <c r="G1210" t="s">
        <v>72</v>
      </c>
      <c r="H1210">
        <v>5.3177427554651757</v>
      </c>
      <c r="I1210">
        <v>-0.41430675515622373</v>
      </c>
      <c r="J1210">
        <v>-0.41430675515622373</v>
      </c>
      <c r="K1210">
        <v>1</v>
      </c>
      <c r="M1210" t="s">
        <v>56</v>
      </c>
      <c r="S1210" t="s">
        <v>1608</v>
      </c>
      <c r="U1210" t="s">
        <v>56</v>
      </c>
      <c r="W1210" t="s">
        <v>1270</v>
      </c>
      <c r="X1210" t="s">
        <v>1271</v>
      </c>
      <c r="Y1210" t="s">
        <v>182</v>
      </c>
      <c r="Z1210" t="s">
        <v>164</v>
      </c>
      <c r="AA1210" t="s">
        <v>164</v>
      </c>
      <c r="AB1210" t="s">
        <v>18</v>
      </c>
      <c r="AD1210" t="s">
        <v>1902</v>
      </c>
      <c r="AE1210">
        <v>1</v>
      </c>
      <c r="AF1210">
        <v>1</v>
      </c>
    </row>
    <row r="1211" spans="1:32" x14ac:dyDescent="0.2">
      <c r="A1211" t="s">
        <v>1903</v>
      </c>
      <c r="B1211" s="107">
        <v>45036</v>
      </c>
      <c r="C1211" s="107">
        <v>45036</v>
      </c>
      <c r="D1211" s="107">
        <v>45036</v>
      </c>
      <c r="E1211">
        <v>-1.343871373693935E-2</v>
      </c>
      <c r="F1211">
        <v>-1.343871373693935E-2</v>
      </c>
      <c r="G1211" t="s">
        <v>72</v>
      </c>
      <c r="H1211">
        <v>5.3177427554651757</v>
      </c>
      <c r="I1211">
        <v>-7.1463622617379596E-2</v>
      </c>
      <c r="J1211">
        <v>-7.1463622617379596E-2</v>
      </c>
      <c r="K1211">
        <v>1</v>
      </c>
      <c r="M1211" t="s">
        <v>56</v>
      </c>
      <c r="N1211" t="s">
        <v>1477</v>
      </c>
      <c r="S1211" t="s">
        <v>1608</v>
      </c>
      <c r="U1211" t="s">
        <v>56</v>
      </c>
      <c r="W1211" t="s">
        <v>1415</v>
      </c>
      <c r="X1211" t="s">
        <v>1265</v>
      </c>
      <c r="Y1211" t="s">
        <v>182</v>
      </c>
      <c r="Z1211" t="s">
        <v>164</v>
      </c>
      <c r="AA1211" t="s">
        <v>164</v>
      </c>
      <c r="AB1211" t="s">
        <v>18</v>
      </c>
      <c r="AD1211" t="s">
        <v>1904</v>
      </c>
      <c r="AE1211">
        <v>1</v>
      </c>
      <c r="AF1211">
        <v>1</v>
      </c>
    </row>
    <row r="1212" spans="1:32" x14ac:dyDescent="0.2">
      <c r="A1212" t="s">
        <v>1905</v>
      </c>
      <c r="B1212" s="107">
        <v>45036</v>
      </c>
      <c r="C1212" s="107">
        <v>45036</v>
      </c>
      <c r="D1212" s="107">
        <v>45036</v>
      </c>
      <c r="E1212">
        <v>-6.3474841045275496E-2</v>
      </c>
      <c r="F1212">
        <v>-6.3474841045275496E-2</v>
      </c>
      <c r="G1212" t="s">
        <v>72</v>
      </c>
      <c r="H1212">
        <v>5.3177427554651757</v>
      </c>
      <c r="I1212">
        <v>-0.33754287612281741</v>
      </c>
      <c r="J1212">
        <v>-0.33754287612281741</v>
      </c>
      <c r="K1212">
        <v>1</v>
      </c>
      <c r="M1212" t="s">
        <v>67</v>
      </c>
      <c r="S1212" t="s">
        <v>1608</v>
      </c>
      <c r="U1212" t="s">
        <v>67</v>
      </c>
      <c r="W1212" t="s">
        <v>1270</v>
      </c>
      <c r="X1212" t="s">
        <v>1271</v>
      </c>
      <c r="Y1212" t="s">
        <v>182</v>
      </c>
      <c r="Z1212" t="s">
        <v>164</v>
      </c>
      <c r="AA1212" t="s">
        <v>164</v>
      </c>
      <c r="AB1212" t="s">
        <v>18</v>
      </c>
      <c r="AD1212" t="s">
        <v>1906</v>
      </c>
      <c r="AE1212">
        <v>1</v>
      </c>
      <c r="AF1212">
        <v>1</v>
      </c>
    </row>
    <row r="1213" spans="1:32" x14ac:dyDescent="0.2">
      <c r="A1213" t="s">
        <v>1907</v>
      </c>
      <c r="B1213" s="107">
        <v>45036</v>
      </c>
      <c r="C1213" s="107">
        <v>45036</v>
      </c>
      <c r="D1213" s="107">
        <v>45036</v>
      </c>
      <c r="E1213">
        <v>-0.10511042734237</v>
      </c>
      <c r="F1213">
        <v>-0.10511042734237</v>
      </c>
      <c r="G1213" t="s">
        <v>72</v>
      </c>
      <c r="H1213">
        <v>5.3177427554651757</v>
      </c>
      <c r="I1213">
        <v>-0.55895021352373675</v>
      </c>
      <c r="J1213">
        <v>-0.55895021352373675</v>
      </c>
      <c r="K1213">
        <v>1</v>
      </c>
      <c r="M1213" t="s">
        <v>56</v>
      </c>
      <c r="N1213" t="s">
        <v>63</v>
      </c>
      <c r="S1213" t="s">
        <v>1408</v>
      </c>
      <c r="U1213" t="s">
        <v>56</v>
      </c>
      <c r="W1213" t="s">
        <v>1379</v>
      </c>
      <c r="X1213" t="s">
        <v>1379</v>
      </c>
      <c r="Y1213" t="s">
        <v>163</v>
      </c>
      <c r="Z1213" t="s">
        <v>193</v>
      </c>
      <c r="AA1213" t="s">
        <v>193</v>
      </c>
      <c r="AB1213" t="s">
        <v>24</v>
      </c>
      <c r="AD1213" t="s">
        <v>1898</v>
      </c>
      <c r="AE1213">
        <v>1</v>
      </c>
      <c r="AF1213">
        <v>1</v>
      </c>
    </row>
    <row r="1214" spans="1:32" x14ac:dyDescent="0.2">
      <c r="A1214" t="s">
        <v>1908</v>
      </c>
      <c r="B1214" s="107">
        <v>45036</v>
      </c>
      <c r="C1214" s="107">
        <v>45036</v>
      </c>
      <c r="D1214" s="107">
        <v>45036</v>
      </c>
      <c r="E1214">
        <v>-4.4568243662923578E-2</v>
      </c>
      <c r="F1214">
        <v>-4.4568243662923578E-2</v>
      </c>
      <c r="G1214" t="s">
        <v>72</v>
      </c>
      <c r="H1214">
        <v>5.3177427554651757</v>
      </c>
      <c r="I1214">
        <v>-0.23700245486231861</v>
      </c>
      <c r="J1214">
        <v>-0.23700245486231861</v>
      </c>
      <c r="K1214">
        <v>1</v>
      </c>
      <c r="M1214" t="s">
        <v>56</v>
      </c>
      <c r="S1214" t="s">
        <v>1608</v>
      </c>
      <c r="U1214" t="s">
        <v>56</v>
      </c>
      <c r="W1214" t="s">
        <v>1270</v>
      </c>
      <c r="X1214" t="s">
        <v>1271</v>
      </c>
      <c r="Y1214" t="s">
        <v>182</v>
      </c>
      <c r="Z1214" t="s">
        <v>164</v>
      </c>
      <c r="AA1214" t="s">
        <v>164</v>
      </c>
      <c r="AB1214" t="s">
        <v>18</v>
      </c>
      <c r="AD1214" t="s">
        <v>1909</v>
      </c>
      <c r="AE1214">
        <v>1</v>
      </c>
      <c r="AF1214">
        <v>1</v>
      </c>
    </row>
    <row r="1215" spans="1:32" x14ac:dyDescent="0.2">
      <c r="A1215" t="s">
        <v>1910</v>
      </c>
      <c r="B1215" s="107">
        <v>45036</v>
      </c>
      <c r="C1215" s="107">
        <v>45036</v>
      </c>
      <c r="D1215" s="107">
        <v>45036</v>
      </c>
      <c r="E1215">
        <v>-3.4494960097646583E-2</v>
      </c>
      <c r="F1215">
        <v>-3.4494960097646583E-2</v>
      </c>
      <c r="G1215" t="s">
        <v>72</v>
      </c>
      <c r="H1215">
        <v>5.3177427554651757</v>
      </c>
      <c r="I1215">
        <v>-0.1834353241593204</v>
      </c>
      <c r="J1215">
        <v>-0.1834353241593204</v>
      </c>
      <c r="K1215">
        <v>1</v>
      </c>
      <c r="M1215" t="s">
        <v>63</v>
      </c>
      <c r="U1215" t="s">
        <v>63</v>
      </c>
      <c r="W1215" t="s">
        <v>1911</v>
      </c>
      <c r="X1215" t="s">
        <v>1271</v>
      </c>
      <c r="Y1215" t="s">
        <v>182</v>
      </c>
      <c r="Z1215" t="s">
        <v>164</v>
      </c>
      <c r="AA1215" t="s">
        <v>164</v>
      </c>
      <c r="AB1215" t="s">
        <v>18</v>
      </c>
      <c r="AD1215" t="s">
        <v>1912</v>
      </c>
      <c r="AE1215">
        <v>1</v>
      </c>
      <c r="AF1215">
        <v>1</v>
      </c>
    </row>
    <row r="1216" spans="1:32" x14ac:dyDescent="0.2">
      <c r="A1216" t="s">
        <v>1913</v>
      </c>
      <c r="B1216" s="107">
        <v>45036</v>
      </c>
      <c r="C1216" s="107">
        <v>45036</v>
      </c>
      <c r="D1216" s="107">
        <v>45036</v>
      </c>
      <c r="E1216">
        <v>-5.7714592240248809E-2</v>
      </c>
      <c r="F1216">
        <v>-5.7714592240248809E-2</v>
      </c>
      <c r="G1216" t="s">
        <v>72</v>
      </c>
      <c r="H1216">
        <v>5.3177427554651757</v>
      </c>
      <c r="I1216">
        <v>-0.30691135477020981</v>
      </c>
      <c r="J1216">
        <v>-0.30691135477020981</v>
      </c>
      <c r="K1216">
        <v>1</v>
      </c>
      <c r="M1216" t="s">
        <v>63</v>
      </c>
      <c r="U1216" t="s">
        <v>63</v>
      </c>
      <c r="W1216" t="s">
        <v>1911</v>
      </c>
      <c r="X1216" t="s">
        <v>1271</v>
      </c>
      <c r="Y1216" t="s">
        <v>182</v>
      </c>
      <c r="Z1216" t="s">
        <v>164</v>
      </c>
      <c r="AA1216" t="s">
        <v>164</v>
      </c>
      <c r="AB1216" t="s">
        <v>18</v>
      </c>
      <c r="AD1216" t="s">
        <v>1914</v>
      </c>
      <c r="AE1216">
        <v>1</v>
      </c>
      <c r="AF1216">
        <v>1</v>
      </c>
    </row>
    <row r="1217" spans="1:32" x14ac:dyDescent="0.2">
      <c r="A1217" t="s">
        <v>1915</v>
      </c>
      <c r="B1217" s="107">
        <v>45035</v>
      </c>
      <c r="C1217" s="107">
        <v>45035</v>
      </c>
      <c r="D1217" s="107">
        <v>45035</v>
      </c>
      <c r="E1217">
        <v>200</v>
      </c>
      <c r="F1217">
        <v>200</v>
      </c>
      <c r="G1217" t="s">
        <v>43</v>
      </c>
      <c r="H1217">
        <v>1</v>
      </c>
      <c r="I1217">
        <v>200</v>
      </c>
      <c r="J1217">
        <v>200</v>
      </c>
      <c r="K1217">
        <v>1</v>
      </c>
      <c r="M1217" t="s">
        <v>199</v>
      </c>
      <c r="N1217" t="s">
        <v>1058</v>
      </c>
      <c r="O1217">
        <v>100</v>
      </c>
      <c r="Q1217" t="s">
        <v>199</v>
      </c>
      <c r="S1217" t="s">
        <v>1378</v>
      </c>
      <c r="U1217" t="s">
        <v>1058</v>
      </c>
      <c r="W1217" t="s">
        <v>1379</v>
      </c>
      <c r="X1217" t="s">
        <v>1379</v>
      </c>
      <c r="Y1217" t="s">
        <v>163</v>
      </c>
      <c r="Z1217" t="s">
        <v>193</v>
      </c>
      <c r="AA1217" t="s">
        <v>193</v>
      </c>
      <c r="AB1217" t="s">
        <v>24</v>
      </c>
      <c r="AE1217">
        <v>0</v>
      </c>
      <c r="AF1217">
        <v>0</v>
      </c>
    </row>
    <row r="1218" spans="1:32" x14ac:dyDescent="0.2">
      <c r="A1218" t="s">
        <v>1916</v>
      </c>
      <c r="B1218" s="107">
        <v>45035</v>
      </c>
      <c r="C1218" s="107">
        <v>45035</v>
      </c>
      <c r="D1218" s="107">
        <v>45035</v>
      </c>
      <c r="E1218">
        <v>-150</v>
      </c>
      <c r="F1218">
        <v>-150</v>
      </c>
      <c r="G1218" t="s">
        <v>43</v>
      </c>
      <c r="H1218">
        <v>1</v>
      </c>
      <c r="I1218">
        <v>-150</v>
      </c>
      <c r="J1218">
        <v>-150</v>
      </c>
      <c r="K1218">
        <v>1</v>
      </c>
      <c r="M1218" t="s">
        <v>1058</v>
      </c>
      <c r="N1218" t="s">
        <v>199</v>
      </c>
      <c r="O1218">
        <v>100</v>
      </c>
      <c r="P1218" t="s">
        <v>160</v>
      </c>
      <c r="Q1218" t="s">
        <v>199</v>
      </c>
      <c r="S1218" t="s">
        <v>1917</v>
      </c>
      <c r="U1218" t="s">
        <v>1058</v>
      </c>
      <c r="W1218" t="s">
        <v>190</v>
      </c>
      <c r="X1218" t="s">
        <v>191</v>
      </c>
      <c r="Y1218" t="s">
        <v>192</v>
      </c>
      <c r="Z1218" t="s">
        <v>193</v>
      </c>
      <c r="AA1218" t="s">
        <v>193</v>
      </c>
      <c r="AB1218" t="s">
        <v>19</v>
      </c>
      <c r="AE1218">
        <v>0</v>
      </c>
      <c r="AF1218">
        <v>0</v>
      </c>
    </row>
    <row r="1219" spans="1:32" x14ac:dyDescent="0.2">
      <c r="A1219" t="s">
        <v>1918</v>
      </c>
      <c r="B1219" s="107">
        <v>45035</v>
      </c>
      <c r="C1219" s="107">
        <v>45035</v>
      </c>
      <c r="D1219" s="107">
        <v>45035</v>
      </c>
      <c r="E1219">
        <v>-200</v>
      </c>
      <c r="F1219">
        <v>-200</v>
      </c>
      <c r="G1219" t="s">
        <v>43</v>
      </c>
      <c r="H1219">
        <v>1</v>
      </c>
      <c r="I1219">
        <v>-200</v>
      </c>
      <c r="J1219">
        <v>-200</v>
      </c>
      <c r="K1219">
        <v>1</v>
      </c>
      <c r="M1219" t="s">
        <v>53</v>
      </c>
      <c r="N1219" t="s">
        <v>199</v>
      </c>
      <c r="O1219">
        <v>100</v>
      </c>
      <c r="P1219" t="s">
        <v>340</v>
      </c>
      <c r="Q1219" t="s">
        <v>199</v>
      </c>
      <c r="S1219" t="s">
        <v>1378</v>
      </c>
      <c r="U1219" t="s">
        <v>53</v>
      </c>
      <c r="W1219" t="s">
        <v>1379</v>
      </c>
      <c r="X1219" t="s">
        <v>1379</v>
      </c>
      <c r="Y1219" t="s">
        <v>163</v>
      </c>
      <c r="Z1219" t="s">
        <v>193</v>
      </c>
      <c r="AA1219" t="s">
        <v>193</v>
      </c>
      <c r="AB1219" t="s">
        <v>24</v>
      </c>
      <c r="AE1219">
        <v>0</v>
      </c>
      <c r="AF1219">
        <v>0</v>
      </c>
    </row>
    <row r="1220" spans="1:32" x14ac:dyDescent="0.2">
      <c r="A1220" t="s">
        <v>1919</v>
      </c>
      <c r="B1220" s="107">
        <v>45035</v>
      </c>
      <c r="C1220" s="107">
        <v>45035</v>
      </c>
      <c r="D1220" s="107">
        <v>45035</v>
      </c>
      <c r="E1220">
        <v>-4.1817034196296957E-3</v>
      </c>
      <c r="F1220">
        <v>-4.1817034196296957E-3</v>
      </c>
      <c r="G1220" t="s">
        <v>58</v>
      </c>
      <c r="H1220">
        <v>9915.4121863799282</v>
      </c>
      <c r="I1220">
        <v>-41.463313046822897</v>
      </c>
      <c r="J1220">
        <v>-41.463313046822897</v>
      </c>
      <c r="K1220">
        <v>1</v>
      </c>
      <c r="M1220" t="s">
        <v>56</v>
      </c>
      <c r="S1220" t="s">
        <v>1608</v>
      </c>
      <c r="U1220" t="s">
        <v>56</v>
      </c>
      <c r="W1220" t="s">
        <v>1270</v>
      </c>
      <c r="X1220" t="s">
        <v>1271</v>
      </c>
      <c r="Y1220" t="s">
        <v>182</v>
      </c>
      <c r="Z1220" t="s">
        <v>164</v>
      </c>
      <c r="AA1220" t="s">
        <v>164</v>
      </c>
      <c r="AB1220" t="s">
        <v>18</v>
      </c>
      <c r="AD1220" t="s">
        <v>1920</v>
      </c>
      <c r="AE1220">
        <v>1</v>
      </c>
      <c r="AF1220">
        <v>1</v>
      </c>
    </row>
    <row r="1221" spans="1:32" x14ac:dyDescent="0.2">
      <c r="A1221" t="s">
        <v>1921</v>
      </c>
      <c r="B1221" s="107">
        <v>45035</v>
      </c>
      <c r="C1221" s="107">
        <v>45035</v>
      </c>
      <c r="D1221" s="107">
        <v>45035</v>
      </c>
      <c r="E1221">
        <v>-1.2397383617179189E-2</v>
      </c>
      <c r="F1221">
        <v>-1.2397383617179189E-2</v>
      </c>
      <c r="G1221" t="s">
        <v>58</v>
      </c>
      <c r="H1221">
        <v>9915.4121863799282</v>
      </c>
      <c r="I1221">
        <v>-122.9251685970054</v>
      </c>
      <c r="J1221">
        <v>-122.9251685970054</v>
      </c>
      <c r="K1221">
        <v>1</v>
      </c>
      <c r="M1221" t="s">
        <v>56</v>
      </c>
      <c r="S1221" t="s">
        <v>1608</v>
      </c>
      <c r="U1221" t="s">
        <v>56</v>
      </c>
      <c r="W1221" t="s">
        <v>1379</v>
      </c>
      <c r="X1221" t="s">
        <v>1379</v>
      </c>
      <c r="Y1221" t="s">
        <v>163</v>
      </c>
      <c r="Z1221" t="s">
        <v>193</v>
      </c>
      <c r="AA1221" t="s">
        <v>193</v>
      </c>
      <c r="AB1221" t="s">
        <v>24</v>
      </c>
      <c r="AD1221" t="s">
        <v>1922</v>
      </c>
      <c r="AE1221">
        <v>1</v>
      </c>
      <c r="AF1221">
        <v>1</v>
      </c>
    </row>
    <row r="1222" spans="1:32" x14ac:dyDescent="0.2">
      <c r="A1222" t="s">
        <v>1923</v>
      </c>
      <c r="B1222" s="107">
        <v>45035</v>
      </c>
      <c r="C1222" s="107">
        <v>45035</v>
      </c>
      <c r="D1222" s="107">
        <v>45035</v>
      </c>
      <c r="E1222">
        <v>-2.8099699999999998E-2</v>
      </c>
      <c r="F1222">
        <v>-2.8099699999999998E-2</v>
      </c>
      <c r="G1222" t="s">
        <v>72</v>
      </c>
      <c r="H1222">
        <v>5.5555555555555554</v>
      </c>
      <c r="I1222">
        <v>-0.15610944444444441</v>
      </c>
      <c r="J1222">
        <v>-0.15610944444444441</v>
      </c>
      <c r="K1222">
        <v>1</v>
      </c>
      <c r="M1222" t="s">
        <v>67</v>
      </c>
      <c r="S1222" t="s">
        <v>1608</v>
      </c>
      <c r="U1222" t="s">
        <v>67</v>
      </c>
      <c r="W1222" t="s">
        <v>1270</v>
      </c>
      <c r="X1222" t="s">
        <v>1271</v>
      </c>
      <c r="Y1222" t="s">
        <v>182</v>
      </c>
      <c r="Z1222" t="s">
        <v>164</v>
      </c>
      <c r="AA1222" t="s">
        <v>164</v>
      </c>
      <c r="AB1222" t="s">
        <v>18</v>
      </c>
      <c r="AD1222" t="s">
        <v>1924</v>
      </c>
      <c r="AE1222">
        <v>1</v>
      </c>
      <c r="AF1222">
        <v>1</v>
      </c>
    </row>
    <row r="1223" spans="1:32" x14ac:dyDescent="0.2">
      <c r="A1223" t="s">
        <v>1925</v>
      </c>
      <c r="B1223" s="107">
        <v>45035</v>
      </c>
      <c r="C1223" s="107">
        <v>45035</v>
      </c>
      <c r="D1223" s="107">
        <v>45035</v>
      </c>
      <c r="E1223">
        <v>-7.8584292936870002E-3</v>
      </c>
      <c r="F1223">
        <v>-7.8584292936870002E-3</v>
      </c>
      <c r="G1223" t="s">
        <v>72</v>
      </c>
      <c r="H1223">
        <v>5.5555555555555554</v>
      </c>
      <c r="I1223">
        <v>-4.3657940520483329E-2</v>
      </c>
      <c r="J1223">
        <v>-4.3657940520483329E-2</v>
      </c>
      <c r="K1223">
        <v>1</v>
      </c>
      <c r="M1223" t="s">
        <v>67</v>
      </c>
      <c r="N1223" t="s">
        <v>67</v>
      </c>
      <c r="S1223" t="s">
        <v>1608</v>
      </c>
      <c r="U1223" t="s">
        <v>67</v>
      </c>
      <c r="W1223" t="s">
        <v>1270</v>
      </c>
      <c r="X1223" t="s">
        <v>1271</v>
      </c>
      <c r="Y1223" t="s">
        <v>182</v>
      </c>
      <c r="Z1223" t="s">
        <v>164</v>
      </c>
      <c r="AA1223" t="s">
        <v>164</v>
      </c>
      <c r="AB1223" t="s">
        <v>18</v>
      </c>
      <c r="AD1223" t="s">
        <v>1926</v>
      </c>
      <c r="AE1223">
        <v>1</v>
      </c>
      <c r="AF1223">
        <v>1</v>
      </c>
    </row>
    <row r="1224" spans="1:32" x14ac:dyDescent="0.2">
      <c r="A1224" t="s">
        <v>1927</v>
      </c>
      <c r="B1224" s="107">
        <v>45035</v>
      </c>
      <c r="C1224" s="107">
        <v>45035</v>
      </c>
      <c r="D1224" s="107">
        <v>45035</v>
      </c>
      <c r="E1224">
        <v>-20.011105640425519</v>
      </c>
      <c r="F1224">
        <v>-20.011105640425519</v>
      </c>
      <c r="G1224" t="s">
        <v>72</v>
      </c>
      <c r="H1224">
        <v>5.5555555555555554</v>
      </c>
      <c r="I1224">
        <v>-111.1728091134751</v>
      </c>
      <c r="J1224">
        <v>-111.1728091134751</v>
      </c>
      <c r="K1224">
        <v>1</v>
      </c>
      <c r="M1224" t="s">
        <v>67</v>
      </c>
      <c r="S1224" t="s">
        <v>1608</v>
      </c>
      <c r="U1224" t="s">
        <v>67</v>
      </c>
      <c r="W1224" t="s">
        <v>1270</v>
      </c>
      <c r="X1224" t="s">
        <v>1271</v>
      </c>
      <c r="Y1224" t="s">
        <v>182</v>
      </c>
      <c r="Z1224" t="s">
        <v>164</v>
      </c>
      <c r="AA1224" t="s">
        <v>164</v>
      </c>
      <c r="AB1224" t="s">
        <v>18</v>
      </c>
      <c r="AD1224" t="s">
        <v>1928</v>
      </c>
      <c r="AE1224">
        <v>1</v>
      </c>
      <c r="AF1224">
        <v>1</v>
      </c>
    </row>
    <row r="1225" spans="1:32" x14ac:dyDescent="0.2">
      <c r="A1225" t="s">
        <v>1929</v>
      </c>
      <c r="B1225" s="107">
        <v>45035</v>
      </c>
      <c r="C1225" s="107">
        <v>45035</v>
      </c>
      <c r="D1225" s="107">
        <v>45035</v>
      </c>
      <c r="E1225">
        <v>-250.89564758</v>
      </c>
      <c r="F1225">
        <v>-250.89564758</v>
      </c>
      <c r="G1225" t="s">
        <v>72</v>
      </c>
      <c r="H1225">
        <v>5.5555555555555554</v>
      </c>
      <c r="I1225">
        <v>-1393.8647087777781</v>
      </c>
      <c r="J1225">
        <v>-1393.8647087777781</v>
      </c>
      <c r="K1225">
        <v>1</v>
      </c>
      <c r="M1225" t="s">
        <v>56</v>
      </c>
      <c r="S1225" t="s">
        <v>1608</v>
      </c>
      <c r="U1225" t="s">
        <v>56</v>
      </c>
      <c r="W1225" t="s">
        <v>1379</v>
      </c>
      <c r="X1225" t="s">
        <v>1379</v>
      </c>
      <c r="Y1225" t="s">
        <v>163</v>
      </c>
      <c r="Z1225" t="s">
        <v>193</v>
      </c>
      <c r="AA1225" t="s">
        <v>193</v>
      </c>
      <c r="AB1225" t="s">
        <v>24</v>
      </c>
      <c r="AD1225" t="s">
        <v>1922</v>
      </c>
      <c r="AE1225">
        <v>1</v>
      </c>
      <c r="AF1225">
        <v>1</v>
      </c>
    </row>
    <row r="1226" spans="1:32" x14ac:dyDescent="0.2">
      <c r="A1226" t="s">
        <v>1930</v>
      </c>
      <c r="B1226" s="107">
        <v>45035</v>
      </c>
      <c r="C1226" s="107">
        <v>45035</v>
      </c>
      <c r="D1226" s="107">
        <v>45035</v>
      </c>
      <c r="E1226">
        <v>-250.00439334430621</v>
      </c>
      <c r="F1226">
        <v>-250.00439334430621</v>
      </c>
      <c r="G1226" t="s">
        <v>72</v>
      </c>
      <c r="H1226">
        <v>5.5555555555555554</v>
      </c>
      <c r="I1226">
        <v>-1388.913296357257</v>
      </c>
      <c r="J1226">
        <v>-1388.913296357257</v>
      </c>
      <c r="K1226">
        <v>1</v>
      </c>
      <c r="M1226" t="s">
        <v>56</v>
      </c>
      <c r="N1226" t="s">
        <v>67</v>
      </c>
      <c r="S1226" t="s">
        <v>1608</v>
      </c>
      <c r="U1226" t="s">
        <v>56</v>
      </c>
      <c r="W1226" t="s">
        <v>1270</v>
      </c>
      <c r="X1226" t="s">
        <v>1271</v>
      </c>
      <c r="Y1226" t="s">
        <v>182</v>
      </c>
      <c r="Z1226" t="s">
        <v>164</v>
      </c>
      <c r="AA1226" t="s">
        <v>164</v>
      </c>
      <c r="AB1226" t="s">
        <v>18</v>
      </c>
      <c r="AD1226" t="s">
        <v>1931</v>
      </c>
      <c r="AE1226">
        <v>1</v>
      </c>
      <c r="AF1226">
        <v>1</v>
      </c>
    </row>
    <row r="1227" spans="1:32" x14ac:dyDescent="0.2">
      <c r="A1227" t="s">
        <v>1932</v>
      </c>
      <c r="B1227" s="107">
        <v>45035</v>
      </c>
      <c r="C1227" s="107">
        <v>45035</v>
      </c>
      <c r="D1227" s="107">
        <v>45035</v>
      </c>
      <c r="E1227">
        <v>250</v>
      </c>
      <c r="F1227">
        <v>250</v>
      </c>
      <c r="G1227" t="s">
        <v>72</v>
      </c>
      <c r="H1227">
        <v>5.5555555555555554</v>
      </c>
      <c r="I1227">
        <v>1388.8888888888889</v>
      </c>
      <c r="J1227">
        <v>1388.8888888888889</v>
      </c>
      <c r="K1227">
        <v>1</v>
      </c>
      <c r="M1227" t="s">
        <v>56</v>
      </c>
      <c r="N1227" t="s">
        <v>67</v>
      </c>
      <c r="S1227" t="s">
        <v>1608</v>
      </c>
      <c r="U1227" t="s">
        <v>67</v>
      </c>
      <c r="W1227" t="s">
        <v>1270</v>
      </c>
      <c r="X1227" t="s">
        <v>1271</v>
      </c>
      <c r="Y1227" t="s">
        <v>182</v>
      </c>
      <c r="Z1227" t="s">
        <v>164</v>
      </c>
      <c r="AA1227" t="s">
        <v>164</v>
      </c>
      <c r="AB1227" t="s">
        <v>18</v>
      </c>
      <c r="AD1227" t="s">
        <v>1931</v>
      </c>
      <c r="AE1227">
        <v>1</v>
      </c>
      <c r="AF1227">
        <v>1</v>
      </c>
    </row>
    <row r="1228" spans="1:32" x14ac:dyDescent="0.2">
      <c r="A1228" t="s">
        <v>1933</v>
      </c>
      <c r="B1228" s="107">
        <v>45035</v>
      </c>
      <c r="C1228" s="107">
        <v>45035</v>
      </c>
      <c r="D1228" s="107">
        <v>45035</v>
      </c>
      <c r="E1228">
        <v>-230.0109598916556</v>
      </c>
      <c r="F1228">
        <v>-230.0109598916556</v>
      </c>
      <c r="G1228" t="s">
        <v>72</v>
      </c>
      <c r="H1228">
        <v>5.5555555555555554</v>
      </c>
      <c r="I1228">
        <v>-1277.8386660647529</v>
      </c>
      <c r="J1228">
        <v>-1277.8386660647529</v>
      </c>
      <c r="K1228">
        <v>1</v>
      </c>
      <c r="M1228" t="s">
        <v>67</v>
      </c>
      <c r="S1228" t="s">
        <v>1608</v>
      </c>
      <c r="U1228" t="s">
        <v>67</v>
      </c>
      <c r="W1228" t="s">
        <v>1270</v>
      </c>
      <c r="X1228" t="s">
        <v>1271</v>
      </c>
      <c r="Y1228" t="s">
        <v>182</v>
      </c>
      <c r="Z1228" t="s">
        <v>164</v>
      </c>
      <c r="AA1228" t="s">
        <v>164</v>
      </c>
      <c r="AB1228" t="s">
        <v>18</v>
      </c>
      <c r="AD1228" t="s">
        <v>1934</v>
      </c>
      <c r="AE1228">
        <v>1</v>
      </c>
      <c r="AF1228">
        <v>1</v>
      </c>
    </row>
    <row r="1229" spans="1:32" x14ac:dyDescent="0.2">
      <c r="A1229" t="s">
        <v>1935</v>
      </c>
      <c r="B1229" s="107">
        <v>45035</v>
      </c>
      <c r="C1229" s="107">
        <v>45035</v>
      </c>
      <c r="D1229" s="107">
        <v>45035</v>
      </c>
      <c r="E1229">
        <v>-2.9229125547913109E-2</v>
      </c>
      <c r="F1229">
        <v>-2.9229125547913109E-2</v>
      </c>
      <c r="G1229" t="s">
        <v>72</v>
      </c>
      <c r="H1229">
        <v>5.5555555555555554</v>
      </c>
      <c r="I1229">
        <v>-0.16238403082173949</v>
      </c>
      <c r="J1229">
        <v>-0.16238403082173949</v>
      </c>
      <c r="K1229">
        <v>1</v>
      </c>
      <c r="M1229" t="s">
        <v>67</v>
      </c>
      <c r="N1229" t="s">
        <v>1477</v>
      </c>
      <c r="S1229" t="s">
        <v>1608</v>
      </c>
      <c r="U1229" t="s">
        <v>67</v>
      </c>
      <c r="W1229" t="s">
        <v>1270</v>
      </c>
      <c r="X1229" t="s">
        <v>1271</v>
      </c>
      <c r="Y1229" t="s">
        <v>182</v>
      </c>
      <c r="Z1229" t="s">
        <v>164</v>
      </c>
      <c r="AA1229" t="s">
        <v>164</v>
      </c>
      <c r="AB1229" t="s">
        <v>18</v>
      </c>
      <c r="AD1229" t="s">
        <v>1936</v>
      </c>
      <c r="AE1229">
        <v>1</v>
      </c>
      <c r="AF1229">
        <v>1</v>
      </c>
    </row>
    <row r="1230" spans="1:32" x14ac:dyDescent="0.2">
      <c r="A1230" t="s">
        <v>1937</v>
      </c>
      <c r="B1230" s="107">
        <v>45035</v>
      </c>
      <c r="C1230" s="107">
        <v>45035</v>
      </c>
      <c r="D1230" s="107">
        <v>45035</v>
      </c>
      <c r="E1230">
        <v>-1.6544407117642951E-2</v>
      </c>
      <c r="F1230">
        <v>-1.6544407117642951E-2</v>
      </c>
      <c r="G1230" t="s">
        <v>72</v>
      </c>
      <c r="H1230">
        <v>5.5555555555555554</v>
      </c>
      <c r="I1230">
        <v>-9.1913372875794166E-2</v>
      </c>
      <c r="J1230">
        <v>-9.1913372875794166E-2</v>
      </c>
      <c r="K1230">
        <v>1</v>
      </c>
      <c r="M1230" t="s">
        <v>56</v>
      </c>
      <c r="S1230" t="s">
        <v>1608</v>
      </c>
      <c r="U1230" t="s">
        <v>56</v>
      </c>
      <c r="W1230" t="s">
        <v>1270</v>
      </c>
      <c r="X1230" t="s">
        <v>1271</v>
      </c>
      <c r="Y1230" t="s">
        <v>182</v>
      </c>
      <c r="Z1230" t="s">
        <v>164</v>
      </c>
      <c r="AA1230" t="s">
        <v>164</v>
      </c>
      <c r="AB1230" t="s">
        <v>18</v>
      </c>
      <c r="AD1230" t="s">
        <v>1938</v>
      </c>
      <c r="AE1230">
        <v>1</v>
      </c>
      <c r="AF1230">
        <v>1</v>
      </c>
    </row>
    <row r="1231" spans="1:32" x14ac:dyDescent="0.2">
      <c r="A1231" t="s">
        <v>1939</v>
      </c>
      <c r="B1231" s="107">
        <v>45035</v>
      </c>
      <c r="C1231" s="107">
        <v>45035</v>
      </c>
      <c r="D1231" s="107">
        <v>45035</v>
      </c>
      <c r="E1231">
        <v>-3.0819607499999999E-2</v>
      </c>
      <c r="F1231">
        <v>-3.0819607499999999E-2</v>
      </c>
      <c r="G1231" t="s">
        <v>72</v>
      </c>
      <c r="H1231">
        <v>5.5555555555555554</v>
      </c>
      <c r="I1231">
        <v>-0.17122004166666671</v>
      </c>
      <c r="J1231">
        <v>-0.17122004166666671</v>
      </c>
      <c r="K1231">
        <v>1</v>
      </c>
      <c r="M1231" t="s">
        <v>67</v>
      </c>
      <c r="S1231" t="s">
        <v>1608</v>
      </c>
      <c r="U1231" t="s">
        <v>67</v>
      </c>
      <c r="W1231" t="s">
        <v>1270</v>
      </c>
      <c r="X1231" t="s">
        <v>1271</v>
      </c>
      <c r="Y1231" t="s">
        <v>182</v>
      </c>
      <c r="Z1231" t="s">
        <v>164</v>
      </c>
      <c r="AA1231" t="s">
        <v>164</v>
      </c>
      <c r="AB1231" t="s">
        <v>18</v>
      </c>
      <c r="AD1231" t="s">
        <v>1940</v>
      </c>
      <c r="AE1231">
        <v>1</v>
      </c>
      <c r="AF1231">
        <v>1</v>
      </c>
    </row>
    <row r="1232" spans="1:32" x14ac:dyDescent="0.2">
      <c r="A1232" t="s">
        <v>1941</v>
      </c>
      <c r="B1232" s="107">
        <v>45035</v>
      </c>
      <c r="C1232" s="107">
        <v>45035</v>
      </c>
      <c r="D1232" s="107">
        <v>45035</v>
      </c>
      <c r="E1232">
        <v>-0.47156408999999988</v>
      </c>
      <c r="F1232">
        <v>-0.47156408999999988</v>
      </c>
      <c r="G1232" t="s">
        <v>72</v>
      </c>
      <c r="H1232">
        <v>5.5555555555555554</v>
      </c>
      <c r="I1232">
        <v>-2.6198005000000002</v>
      </c>
      <c r="J1232">
        <v>-2.6198005000000002</v>
      </c>
      <c r="K1232">
        <v>1</v>
      </c>
      <c r="M1232" t="s">
        <v>67</v>
      </c>
      <c r="N1232" t="s">
        <v>102</v>
      </c>
      <c r="S1232" t="s">
        <v>1608</v>
      </c>
      <c r="U1232" t="s">
        <v>67</v>
      </c>
      <c r="W1232" t="s">
        <v>1270</v>
      </c>
      <c r="X1232" t="s">
        <v>1271</v>
      </c>
      <c r="Y1232" t="s">
        <v>182</v>
      </c>
      <c r="Z1232" t="s">
        <v>164</v>
      </c>
      <c r="AA1232" t="s">
        <v>164</v>
      </c>
      <c r="AB1232" t="s">
        <v>18</v>
      </c>
      <c r="AD1232" t="s">
        <v>1942</v>
      </c>
      <c r="AE1232">
        <v>1</v>
      </c>
      <c r="AF1232">
        <v>1</v>
      </c>
    </row>
    <row r="1233" spans="1:32" x14ac:dyDescent="0.2">
      <c r="A1233" t="s">
        <v>1943</v>
      </c>
      <c r="B1233" s="107">
        <v>45034</v>
      </c>
      <c r="C1233" s="107">
        <v>45034</v>
      </c>
      <c r="D1233" s="107">
        <v>45034</v>
      </c>
      <c r="E1233">
        <v>6150</v>
      </c>
      <c r="F1233">
        <v>6150</v>
      </c>
      <c r="G1233" t="s">
        <v>43</v>
      </c>
      <c r="H1233">
        <v>1</v>
      </c>
      <c r="I1233">
        <v>6150</v>
      </c>
      <c r="J1233">
        <v>6150</v>
      </c>
      <c r="K1233">
        <v>1</v>
      </c>
      <c r="M1233" t="s">
        <v>1944</v>
      </c>
      <c r="N1233" t="s">
        <v>1058</v>
      </c>
      <c r="O1233">
        <v>100</v>
      </c>
      <c r="P1233" t="s">
        <v>160</v>
      </c>
      <c r="Q1233" t="s">
        <v>1944</v>
      </c>
      <c r="S1233" t="s">
        <v>1945</v>
      </c>
      <c r="U1233" t="s">
        <v>1058</v>
      </c>
      <c r="W1233" t="s">
        <v>1946</v>
      </c>
      <c r="X1233" t="s">
        <v>1229</v>
      </c>
      <c r="Y1233" t="s">
        <v>163</v>
      </c>
      <c r="Z1233" t="s">
        <v>164</v>
      </c>
      <c r="AA1233" t="s">
        <v>164</v>
      </c>
      <c r="AB1233" t="s">
        <v>22</v>
      </c>
      <c r="AE1233">
        <v>0</v>
      </c>
      <c r="AF1233">
        <v>0</v>
      </c>
    </row>
    <row r="1234" spans="1:32" x14ac:dyDescent="0.2">
      <c r="A1234" t="s">
        <v>1947</v>
      </c>
      <c r="B1234" s="107">
        <v>45034</v>
      </c>
      <c r="C1234" s="107">
        <v>45034</v>
      </c>
      <c r="D1234" s="107">
        <v>45036</v>
      </c>
      <c r="E1234">
        <v>-6981.95</v>
      </c>
      <c r="F1234">
        <v>-6981.95</v>
      </c>
      <c r="G1234" t="s">
        <v>43</v>
      </c>
      <c r="H1234">
        <v>1</v>
      </c>
      <c r="I1234">
        <v>-6981.95</v>
      </c>
      <c r="J1234">
        <v>-6981.95</v>
      </c>
      <c r="K1234">
        <v>1</v>
      </c>
      <c r="M1234" t="s">
        <v>1058</v>
      </c>
      <c r="N1234" t="s">
        <v>242</v>
      </c>
      <c r="O1234">
        <v>100</v>
      </c>
      <c r="P1234" t="s">
        <v>160</v>
      </c>
      <c r="Q1234" t="s">
        <v>242</v>
      </c>
      <c r="S1234" t="s">
        <v>1948</v>
      </c>
      <c r="U1234" t="s">
        <v>1058</v>
      </c>
      <c r="W1234" t="s">
        <v>384</v>
      </c>
      <c r="X1234" t="s">
        <v>324</v>
      </c>
      <c r="Y1234" t="s">
        <v>325</v>
      </c>
      <c r="Z1234" t="s">
        <v>325</v>
      </c>
      <c r="AA1234" t="s">
        <v>325</v>
      </c>
      <c r="AB1234" t="s">
        <v>27</v>
      </c>
      <c r="AE1234">
        <v>0</v>
      </c>
      <c r="AF1234">
        <v>0</v>
      </c>
    </row>
    <row r="1235" spans="1:32" x14ac:dyDescent="0.2">
      <c r="A1235" t="s">
        <v>1949</v>
      </c>
      <c r="B1235" s="107">
        <v>45034</v>
      </c>
      <c r="C1235" s="107">
        <v>45034</v>
      </c>
      <c r="D1235" s="107">
        <v>45034</v>
      </c>
      <c r="E1235">
        <v>1750</v>
      </c>
      <c r="F1235">
        <v>1750</v>
      </c>
      <c r="G1235" t="s">
        <v>43</v>
      </c>
      <c r="H1235">
        <v>1</v>
      </c>
      <c r="I1235">
        <v>1750</v>
      </c>
      <c r="J1235">
        <v>1750</v>
      </c>
      <c r="K1235">
        <v>1</v>
      </c>
      <c r="M1235" t="s">
        <v>199</v>
      </c>
      <c r="N1235" t="s">
        <v>53</v>
      </c>
      <c r="O1235">
        <v>100</v>
      </c>
      <c r="Q1235" t="s">
        <v>199</v>
      </c>
      <c r="S1235" t="s">
        <v>1378</v>
      </c>
      <c r="U1235" t="s">
        <v>53</v>
      </c>
      <c r="W1235" t="s">
        <v>1379</v>
      </c>
      <c r="X1235" t="s">
        <v>1379</v>
      </c>
      <c r="Y1235" t="s">
        <v>163</v>
      </c>
      <c r="Z1235" t="s">
        <v>193</v>
      </c>
      <c r="AA1235" t="s">
        <v>193</v>
      </c>
      <c r="AB1235" t="s">
        <v>24</v>
      </c>
      <c r="AE1235">
        <v>0</v>
      </c>
      <c r="AF1235">
        <v>0</v>
      </c>
    </row>
    <row r="1236" spans="1:32" x14ac:dyDescent="0.2">
      <c r="A1236" t="s">
        <v>1950</v>
      </c>
      <c r="B1236" s="107">
        <v>45034</v>
      </c>
      <c r="C1236" s="107">
        <v>45034</v>
      </c>
      <c r="D1236" s="107">
        <v>45036</v>
      </c>
      <c r="E1236">
        <v>-553.51</v>
      </c>
      <c r="F1236">
        <v>-553.51</v>
      </c>
      <c r="G1236" t="s">
        <v>43</v>
      </c>
      <c r="H1236">
        <v>1</v>
      </c>
      <c r="I1236">
        <v>-553.51</v>
      </c>
      <c r="J1236">
        <v>-553.51</v>
      </c>
      <c r="K1236">
        <v>1</v>
      </c>
      <c r="M1236" t="s">
        <v>1058</v>
      </c>
      <c r="N1236" t="s">
        <v>242</v>
      </c>
      <c r="O1236">
        <v>100</v>
      </c>
      <c r="P1236" t="s">
        <v>160</v>
      </c>
      <c r="Q1236" t="s">
        <v>242</v>
      </c>
      <c r="S1236" t="s">
        <v>248</v>
      </c>
      <c r="U1236" t="s">
        <v>1058</v>
      </c>
      <c r="W1236" t="s">
        <v>168</v>
      </c>
      <c r="X1236" t="s">
        <v>169</v>
      </c>
      <c r="Y1236" t="s">
        <v>170</v>
      </c>
      <c r="Z1236" t="s">
        <v>164</v>
      </c>
      <c r="AA1236" t="s">
        <v>164</v>
      </c>
      <c r="AB1236" t="s">
        <v>22</v>
      </c>
      <c r="AE1236">
        <v>0</v>
      </c>
      <c r="AF1236">
        <v>0</v>
      </c>
    </row>
    <row r="1237" spans="1:32" x14ac:dyDescent="0.2">
      <c r="A1237" t="s">
        <v>1951</v>
      </c>
      <c r="B1237" s="107">
        <v>45034</v>
      </c>
      <c r="C1237" s="107">
        <v>45034</v>
      </c>
      <c r="D1237" s="107">
        <v>45034</v>
      </c>
      <c r="E1237">
        <v>-40</v>
      </c>
      <c r="F1237">
        <v>-40</v>
      </c>
      <c r="G1237" t="s">
        <v>43</v>
      </c>
      <c r="H1237">
        <v>1</v>
      </c>
      <c r="I1237">
        <v>-40</v>
      </c>
      <c r="J1237">
        <v>-40</v>
      </c>
      <c r="K1237">
        <v>1</v>
      </c>
      <c r="M1237" t="s">
        <v>1058</v>
      </c>
      <c r="N1237" t="s">
        <v>199</v>
      </c>
      <c r="O1237">
        <v>100</v>
      </c>
      <c r="P1237" t="s">
        <v>219</v>
      </c>
      <c r="Q1237" t="s">
        <v>199</v>
      </c>
      <c r="S1237" t="s">
        <v>1952</v>
      </c>
      <c r="U1237" t="s">
        <v>1058</v>
      </c>
      <c r="W1237" t="s">
        <v>1452</v>
      </c>
      <c r="X1237" t="s">
        <v>1452</v>
      </c>
      <c r="Y1237" t="s">
        <v>192</v>
      </c>
      <c r="Z1237" t="s">
        <v>193</v>
      </c>
      <c r="AA1237" t="s">
        <v>193</v>
      </c>
      <c r="AB1237" t="s">
        <v>24</v>
      </c>
      <c r="AE1237">
        <v>0</v>
      </c>
      <c r="AF1237">
        <v>0</v>
      </c>
    </row>
    <row r="1238" spans="1:32" x14ac:dyDescent="0.2">
      <c r="A1238" t="s">
        <v>1953</v>
      </c>
      <c r="B1238" s="107">
        <v>45034</v>
      </c>
      <c r="C1238" s="107">
        <v>45034</v>
      </c>
      <c r="D1238" s="107">
        <v>45034</v>
      </c>
      <c r="E1238">
        <v>-1750</v>
      </c>
      <c r="F1238">
        <v>-1750</v>
      </c>
      <c r="G1238" t="s">
        <v>43</v>
      </c>
      <c r="H1238">
        <v>1</v>
      </c>
      <c r="I1238">
        <v>-1750</v>
      </c>
      <c r="J1238">
        <v>-1750</v>
      </c>
      <c r="K1238">
        <v>1</v>
      </c>
      <c r="M1238" t="s">
        <v>1058</v>
      </c>
      <c r="N1238" t="s">
        <v>199</v>
      </c>
      <c r="O1238">
        <v>100</v>
      </c>
      <c r="P1238" t="s">
        <v>340</v>
      </c>
      <c r="Q1238" t="s">
        <v>199</v>
      </c>
      <c r="S1238" t="s">
        <v>1378</v>
      </c>
      <c r="U1238" t="s">
        <v>1058</v>
      </c>
      <c r="W1238" t="s">
        <v>1379</v>
      </c>
      <c r="X1238" t="s">
        <v>1379</v>
      </c>
      <c r="Y1238" t="s">
        <v>163</v>
      </c>
      <c r="Z1238" t="s">
        <v>193</v>
      </c>
      <c r="AA1238" t="s">
        <v>193</v>
      </c>
      <c r="AB1238" t="s">
        <v>24</v>
      </c>
      <c r="AE1238">
        <v>0</v>
      </c>
      <c r="AF1238">
        <v>0</v>
      </c>
    </row>
    <row r="1239" spans="1:32" x14ac:dyDescent="0.2">
      <c r="A1239" t="s">
        <v>1954</v>
      </c>
      <c r="B1239" s="107">
        <v>45034</v>
      </c>
      <c r="C1239" s="107">
        <v>45034</v>
      </c>
      <c r="D1239" s="107">
        <v>45034</v>
      </c>
      <c r="E1239">
        <v>-1.483262560768803E-2</v>
      </c>
      <c r="F1239">
        <v>-1.483262560768803E-2</v>
      </c>
      <c r="G1239" t="s">
        <v>72</v>
      </c>
      <c r="H1239">
        <v>5.8629314657328662</v>
      </c>
      <c r="I1239">
        <v>-8.6962667394749241E-2</v>
      </c>
      <c r="J1239">
        <v>-8.6962667394749241E-2</v>
      </c>
      <c r="K1239">
        <v>1</v>
      </c>
      <c r="M1239" t="s">
        <v>56</v>
      </c>
      <c r="N1239" t="s">
        <v>1477</v>
      </c>
      <c r="S1239" t="s">
        <v>1608</v>
      </c>
      <c r="U1239" t="s">
        <v>56</v>
      </c>
      <c r="W1239" t="s">
        <v>1270</v>
      </c>
      <c r="X1239" t="s">
        <v>1271</v>
      </c>
      <c r="Y1239" t="s">
        <v>182</v>
      </c>
      <c r="Z1239" t="s">
        <v>164</v>
      </c>
      <c r="AA1239" t="s">
        <v>164</v>
      </c>
      <c r="AB1239" t="s">
        <v>18</v>
      </c>
      <c r="AD1239" t="s">
        <v>1955</v>
      </c>
      <c r="AE1239">
        <v>1</v>
      </c>
      <c r="AF1239">
        <v>1</v>
      </c>
    </row>
    <row r="1240" spans="1:32" x14ac:dyDescent="0.2">
      <c r="A1240" t="s">
        <v>1956</v>
      </c>
      <c r="B1240" s="107">
        <v>45034</v>
      </c>
      <c r="C1240" s="107">
        <v>45034</v>
      </c>
      <c r="D1240" s="107">
        <v>45034</v>
      </c>
      <c r="E1240">
        <v>-1.921791123087389E-2</v>
      </c>
      <c r="F1240">
        <v>-1.921791123087389E-2</v>
      </c>
      <c r="G1240" t="s">
        <v>72</v>
      </c>
      <c r="H1240">
        <v>5.8629314657328662</v>
      </c>
      <c r="I1240">
        <v>-0.1126732964611515</v>
      </c>
      <c r="J1240">
        <v>-0.1126732964611515</v>
      </c>
      <c r="K1240">
        <v>1</v>
      </c>
      <c r="M1240" t="s">
        <v>56</v>
      </c>
      <c r="N1240" t="s">
        <v>1477</v>
      </c>
      <c r="S1240" t="s">
        <v>1608</v>
      </c>
      <c r="U1240" t="s">
        <v>56</v>
      </c>
      <c r="W1240" t="s">
        <v>1270</v>
      </c>
      <c r="X1240" t="s">
        <v>1271</v>
      </c>
      <c r="Y1240" t="s">
        <v>182</v>
      </c>
      <c r="Z1240" t="s">
        <v>164</v>
      </c>
      <c r="AA1240" t="s">
        <v>164</v>
      </c>
      <c r="AB1240" t="s">
        <v>18</v>
      </c>
      <c r="AD1240" t="s">
        <v>1957</v>
      </c>
      <c r="AE1240">
        <v>1</v>
      </c>
      <c r="AF1240">
        <v>1</v>
      </c>
    </row>
    <row r="1241" spans="1:32" x14ac:dyDescent="0.2">
      <c r="A1241" t="s">
        <v>1958</v>
      </c>
      <c r="B1241" s="107">
        <v>45034</v>
      </c>
      <c r="C1241" s="107">
        <v>45034</v>
      </c>
      <c r="D1241" s="107">
        <v>45034</v>
      </c>
      <c r="E1241">
        <v>-1.48552260947062E-2</v>
      </c>
      <c r="F1241">
        <v>-1.48552260947062E-2</v>
      </c>
      <c r="G1241" t="s">
        <v>72</v>
      </c>
      <c r="H1241">
        <v>5.8629314657328662</v>
      </c>
      <c r="I1241">
        <v>-8.709517250122896E-2</v>
      </c>
      <c r="J1241">
        <v>-8.709517250122896E-2</v>
      </c>
      <c r="K1241">
        <v>1</v>
      </c>
      <c r="M1241" t="s">
        <v>56</v>
      </c>
      <c r="N1241" t="s">
        <v>1477</v>
      </c>
      <c r="S1241" t="s">
        <v>1608</v>
      </c>
      <c r="U1241" t="s">
        <v>56</v>
      </c>
      <c r="W1241" t="s">
        <v>1270</v>
      </c>
      <c r="X1241" t="s">
        <v>1271</v>
      </c>
      <c r="Y1241" t="s">
        <v>182</v>
      </c>
      <c r="Z1241" t="s">
        <v>164</v>
      </c>
      <c r="AA1241" t="s">
        <v>164</v>
      </c>
      <c r="AB1241" t="s">
        <v>18</v>
      </c>
      <c r="AD1241" t="s">
        <v>1959</v>
      </c>
      <c r="AE1241">
        <v>1</v>
      </c>
      <c r="AF1241">
        <v>1</v>
      </c>
    </row>
    <row r="1242" spans="1:32" x14ac:dyDescent="0.2">
      <c r="A1242" t="s">
        <v>1960</v>
      </c>
      <c r="B1242" s="107">
        <v>45034</v>
      </c>
      <c r="C1242" s="107">
        <v>45034</v>
      </c>
      <c r="D1242" s="107">
        <v>45034</v>
      </c>
      <c r="E1242">
        <v>-1.508561911006154E-2</v>
      </c>
      <c r="F1242">
        <v>-1.508561911006154E-2</v>
      </c>
      <c r="G1242" t="s">
        <v>72</v>
      </c>
      <c r="H1242">
        <v>5.8629314657328662</v>
      </c>
      <c r="I1242">
        <v>-8.8445950960440833E-2</v>
      </c>
      <c r="J1242">
        <v>-8.8445950960440833E-2</v>
      </c>
      <c r="K1242">
        <v>1</v>
      </c>
      <c r="M1242" t="s">
        <v>56</v>
      </c>
      <c r="N1242" t="s">
        <v>1477</v>
      </c>
      <c r="S1242" t="s">
        <v>1608</v>
      </c>
      <c r="U1242" t="s">
        <v>56</v>
      </c>
      <c r="W1242" t="s">
        <v>1270</v>
      </c>
      <c r="X1242" t="s">
        <v>1271</v>
      </c>
      <c r="Y1242" t="s">
        <v>182</v>
      </c>
      <c r="Z1242" t="s">
        <v>164</v>
      </c>
      <c r="AA1242" t="s">
        <v>164</v>
      </c>
      <c r="AB1242" t="s">
        <v>18</v>
      </c>
      <c r="AD1242" t="s">
        <v>1961</v>
      </c>
      <c r="AE1242">
        <v>1</v>
      </c>
      <c r="AF1242">
        <v>1</v>
      </c>
    </row>
    <row r="1243" spans="1:32" x14ac:dyDescent="0.2">
      <c r="A1243" t="s">
        <v>1962</v>
      </c>
      <c r="B1243" s="107">
        <v>45034</v>
      </c>
      <c r="C1243" s="107">
        <v>45034</v>
      </c>
      <c r="D1243" s="107">
        <v>45034</v>
      </c>
      <c r="E1243">
        <v>-1.498442187717775E-2</v>
      </c>
      <c r="F1243">
        <v>-1.498442187717775E-2</v>
      </c>
      <c r="G1243" t="s">
        <v>72</v>
      </c>
      <c r="H1243">
        <v>5.8629314657328662</v>
      </c>
      <c r="I1243">
        <v>-8.7852638519521367E-2</v>
      </c>
      <c r="J1243">
        <v>-8.7852638519521367E-2</v>
      </c>
      <c r="K1243">
        <v>1</v>
      </c>
      <c r="M1243" t="s">
        <v>56</v>
      </c>
      <c r="N1243" t="s">
        <v>1477</v>
      </c>
      <c r="S1243" t="s">
        <v>1608</v>
      </c>
      <c r="U1243" t="s">
        <v>56</v>
      </c>
      <c r="W1243" t="s">
        <v>1270</v>
      </c>
      <c r="X1243" t="s">
        <v>1271</v>
      </c>
      <c r="Y1243" t="s">
        <v>182</v>
      </c>
      <c r="Z1243" t="s">
        <v>164</v>
      </c>
      <c r="AA1243" t="s">
        <v>164</v>
      </c>
      <c r="AB1243" t="s">
        <v>18</v>
      </c>
      <c r="AD1243" t="s">
        <v>1963</v>
      </c>
      <c r="AE1243">
        <v>1</v>
      </c>
      <c r="AF1243">
        <v>1</v>
      </c>
    </row>
    <row r="1244" spans="1:32" x14ac:dyDescent="0.2">
      <c r="A1244" t="s">
        <v>1964</v>
      </c>
      <c r="B1244" s="107">
        <v>45034</v>
      </c>
      <c r="C1244" s="107">
        <v>45034</v>
      </c>
      <c r="D1244" s="107">
        <v>45034</v>
      </c>
      <c r="E1244">
        <v>-1.5861940137794499E-2</v>
      </c>
      <c r="F1244">
        <v>-1.5861940137794499E-2</v>
      </c>
      <c r="G1244" t="s">
        <v>72</v>
      </c>
      <c r="H1244">
        <v>5.8629314657328662</v>
      </c>
      <c r="I1244">
        <v>-9.2997467941446491E-2</v>
      </c>
      <c r="J1244">
        <v>-9.2997467941446491E-2</v>
      </c>
      <c r="K1244">
        <v>1</v>
      </c>
      <c r="M1244" t="s">
        <v>56</v>
      </c>
      <c r="N1244" t="s">
        <v>1477</v>
      </c>
      <c r="S1244" t="s">
        <v>1608</v>
      </c>
      <c r="U1244" t="s">
        <v>56</v>
      </c>
      <c r="W1244" t="s">
        <v>1270</v>
      </c>
      <c r="X1244" t="s">
        <v>1271</v>
      </c>
      <c r="Y1244" t="s">
        <v>182</v>
      </c>
      <c r="Z1244" t="s">
        <v>164</v>
      </c>
      <c r="AA1244" t="s">
        <v>164</v>
      </c>
      <c r="AB1244" t="s">
        <v>18</v>
      </c>
      <c r="AD1244" t="s">
        <v>1965</v>
      </c>
      <c r="AE1244">
        <v>1</v>
      </c>
      <c r="AF1244">
        <v>1</v>
      </c>
    </row>
    <row r="1245" spans="1:32" x14ac:dyDescent="0.2">
      <c r="A1245" t="s">
        <v>1966</v>
      </c>
      <c r="B1245" s="107">
        <v>45034</v>
      </c>
      <c r="C1245" s="107">
        <v>45034</v>
      </c>
      <c r="D1245" s="107">
        <v>45034</v>
      </c>
      <c r="E1245">
        <v>-1.5066858583604849E-2</v>
      </c>
      <c r="F1245">
        <v>-1.5066858583604849E-2</v>
      </c>
      <c r="G1245" t="s">
        <v>72</v>
      </c>
      <c r="H1245">
        <v>5.8629314657328662</v>
      </c>
      <c r="I1245">
        <v>-8.8335959279564211E-2</v>
      </c>
      <c r="J1245">
        <v>-8.8335959279564211E-2</v>
      </c>
      <c r="K1245">
        <v>1</v>
      </c>
      <c r="M1245" t="s">
        <v>56</v>
      </c>
      <c r="N1245" t="s">
        <v>1477</v>
      </c>
      <c r="S1245" t="s">
        <v>1608</v>
      </c>
      <c r="U1245" t="s">
        <v>56</v>
      </c>
      <c r="W1245" t="s">
        <v>1270</v>
      </c>
      <c r="X1245" t="s">
        <v>1271</v>
      </c>
      <c r="Y1245" t="s">
        <v>182</v>
      </c>
      <c r="Z1245" t="s">
        <v>164</v>
      </c>
      <c r="AA1245" t="s">
        <v>164</v>
      </c>
      <c r="AB1245" t="s">
        <v>18</v>
      </c>
      <c r="AD1245" t="s">
        <v>1967</v>
      </c>
      <c r="AE1245">
        <v>1</v>
      </c>
      <c r="AF1245">
        <v>1</v>
      </c>
    </row>
    <row r="1246" spans="1:32" x14ac:dyDescent="0.2">
      <c r="A1246" t="s">
        <v>1968</v>
      </c>
      <c r="B1246" s="107">
        <v>45034</v>
      </c>
      <c r="C1246" s="107">
        <v>45034</v>
      </c>
      <c r="D1246" s="107">
        <v>45034</v>
      </c>
      <c r="E1246">
        <v>-4.6886453505779399E-3</v>
      </c>
      <c r="F1246">
        <v>-4.6886453505779399E-3</v>
      </c>
      <c r="G1246" t="s">
        <v>72</v>
      </c>
      <c r="H1246">
        <v>5.8629314657328662</v>
      </c>
      <c r="I1246">
        <v>-2.7489206357565511E-2</v>
      </c>
      <c r="J1246">
        <v>-2.7489206357565511E-2</v>
      </c>
      <c r="K1246">
        <v>1</v>
      </c>
      <c r="M1246" t="s">
        <v>56</v>
      </c>
      <c r="N1246" t="s">
        <v>56</v>
      </c>
      <c r="S1246" t="s">
        <v>1608</v>
      </c>
      <c r="U1246" t="s">
        <v>56</v>
      </c>
      <c r="W1246" t="s">
        <v>1270</v>
      </c>
      <c r="X1246" t="s">
        <v>1271</v>
      </c>
      <c r="Y1246" t="s">
        <v>182</v>
      </c>
      <c r="Z1246" t="s">
        <v>164</v>
      </c>
      <c r="AA1246" t="s">
        <v>164</v>
      </c>
      <c r="AB1246" t="s">
        <v>18</v>
      </c>
      <c r="AD1246" t="s">
        <v>1969</v>
      </c>
      <c r="AE1246">
        <v>1</v>
      </c>
      <c r="AF1246">
        <v>1</v>
      </c>
    </row>
    <row r="1247" spans="1:32" x14ac:dyDescent="0.2">
      <c r="A1247" t="s">
        <v>1970</v>
      </c>
      <c r="B1247" s="107">
        <v>45034</v>
      </c>
      <c r="C1247" s="107">
        <v>45034</v>
      </c>
      <c r="D1247" s="107">
        <v>45034</v>
      </c>
      <c r="E1247">
        <v>-9.3266501353376427E-2</v>
      </c>
      <c r="F1247">
        <v>-9.3266501353376427E-2</v>
      </c>
      <c r="G1247" t="s">
        <v>72</v>
      </c>
      <c r="H1247">
        <v>5.8629314657328662</v>
      </c>
      <c r="I1247">
        <v>-0.54681510548352763</v>
      </c>
      <c r="J1247">
        <v>-0.54681510548352763</v>
      </c>
      <c r="K1247">
        <v>1</v>
      </c>
      <c r="M1247" t="s">
        <v>56</v>
      </c>
      <c r="S1247" t="s">
        <v>1608</v>
      </c>
      <c r="U1247" t="s">
        <v>56</v>
      </c>
      <c r="W1247" t="s">
        <v>1270</v>
      </c>
      <c r="X1247" t="s">
        <v>1271</v>
      </c>
      <c r="Y1247" t="s">
        <v>182</v>
      </c>
      <c r="Z1247" t="s">
        <v>164</v>
      </c>
      <c r="AA1247" t="s">
        <v>164</v>
      </c>
      <c r="AB1247" t="s">
        <v>18</v>
      </c>
      <c r="AD1247" t="s">
        <v>1971</v>
      </c>
      <c r="AE1247">
        <v>1</v>
      </c>
      <c r="AF1247">
        <v>1</v>
      </c>
    </row>
    <row r="1248" spans="1:32" x14ac:dyDescent="0.2">
      <c r="A1248" t="s">
        <v>1972</v>
      </c>
      <c r="B1248" s="107">
        <v>45034</v>
      </c>
      <c r="C1248" s="107">
        <v>45034</v>
      </c>
      <c r="D1248" s="107">
        <v>45034</v>
      </c>
      <c r="E1248">
        <v>-100.0151314866351</v>
      </c>
      <c r="F1248">
        <v>-100.0151314866351</v>
      </c>
      <c r="G1248" t="s">
        <v>72</v>
      </c>
      <c r="H1248">
        <v>5.8629314657328662</v>
      </c>
      <c r="I1248">
        <v>-586.38186144240274</v>
      </c>
      <c r="J1248">
        <v>-586.38186144240274</v>
      </c>
      <c r="K1248">
        <v>1</v>
      </c>
      <c r="M1248" t="s">
        <v>67</v>
      </c>
      <c r="S1248" t="s">
        <v>1608</v>
      </c>
      <c r="U1248" t="s">
        <v>67</v>
      </c>
      <c r="W1248" t="s">
        <v>1270</v>
      </c>
      <c r="X1248" t="s">
        <v>1271</v>
      </c>
      <c r="Y1248" t="s">
        <v>182</v>
      </c>
      <c r="Z1248" t="s">
        <v>164</v>
      </c>
      <c r="AA1248" t="s">
        <v>164</v>
      </c>
      <c r="AB1248" t="s">
        <v>18</v>
      </c>
      <c r="AD1248" t="s">
        <v>1973</v>
      </c>
      <c r="AE1248">
        <v>1</v>
      </c>
      <c r="AF1248">
        <v>1</v>
      </c>
    </row>
    <row r="1249" spans="1:32" x14ac:dyDescent="0.2">
      <c r="A1249" t="s">
        <v>1974</v>
      </c>
      <c r="B1249" s="107">
        <v>45034</v>
      </c>
      <c r="C1249" s="107">
        <v>45034</v>
      </c>
      <c r="D1249" s="107">
        <v>45034</v>
      </c>
      <c r="E1249">
        <v>250.89564758</v>
      </c>
      <c r="F1249">
        <v>250.89564758</v>
      </c>
      <c r="G1249" t="s">
        <v>72</v>
      </c>
      <c r="H1249">
        <v>5.8629314657328662</v>
      </c>
      <c r="I1249">
        <v>1470.983986812206</v>
      </c>
      <c r="J1249">
        <v>1470.983986812206</v>
      </c>
      <c r="K1249">
        <v>1</v>
      </c>
      <c r="M1249" t="s">
        <v>1975</v>
      </c>
      <c r="N1249" t="s">
        <v>56</v>
      </c>
      <c r="S1249" t="s">
        <v>1976</v>
      </c>
      <c r="U1249" t="s">
        <v>56</v>
      </c>
      <c r="W1249" t="s">
        <v>1850</v>
      </c>
      <c r="X1249" t="s">
        <v>1850</v>
      </c>
      <c r="Y1249" t="s">
        <v>1356</v>
      </c>
      <c r="Z1249" t="s">
        <v>1356</v>
      </c>
      <c r="AA1249" t="s">
        <v>1356</v>
      </c>
      <c r="AB1249" t="s">
        <v>28</v>
      </c>
      <c r="AD1249" t="s">
        <v>1977</v>
      </c>
      <c r="AE1249">
        <v>1</v>
      </c>
      <c r="AF1249">
        <v>1</v>
      </c>
    </row>
    <row r="1250" spans="1:32" x14ac:dyDescent="0.2">
      <c r="A1250" t="s">
        <v>1978</v>
      </c>
      <c r="B1250" s="107">
        <v>45034</v>
      </c>
      <c r="C1250" s="107">
        <v>45034</v>
      </c>
      <c r="D1250" s="107">
        <v>45034</v>
      </c>
      <c r="E1250">
        <v>-0.25856229040000001</v>
      </c>
      <c r="F1250">
        <v>-0.25856229040000001</v>
      </c>
      <c r="G1250" t="s">
        <v>72</v>
      </c>
      <c r="H1250">
        <v>5.8629314657328662</v>
      </c>
      <c r="I1250">
        <v>-1.515932988238119</v>
      </c>
      <c r="J1250">
        <v>-1.515932988238119</v>
      </c>
      <c r="K1250">
        <v>1</v>
      </c>
      <c r="M1250" t="s">
        <v>67</v>
      </c>
      <c r="N1250" t="s">
        <v>102</v>
      </c>
      <c r="S1250" t="s">
        <v>1608</v>
      </c>
      <c r="U1250" t="s">
        <v>67</v>
      </c>
      <c r="W1250" t="s">
        <v>1270</v>
      </c>
      <c r="X1250" t="s">
        <v>1271</v>
      </c>
      <c r="Y1250" t="s">
        <v>182</v>
      </c>
      <c r="Z1250" t="s">
        <v>164</v>
      </c>
      <c r="AA1250" t="s">
        <v>164</v>
      </c>
      <c r="AB1250" t="s">
        <v>18</v>
      </c>
      <c r="AD1250" t="s">
        <v>1979</v>
      </c>
      <c r="AE1250">
        <v>1</v>
      </c>
      <c r="AF1250">
        <v>1</v>
      </c>
    </row>
    <row r="1251" spans="1:32" x14ac:dyDescent="0.2">
      <c r="A1251" t="s">
        <v>1980</v>
      </c>
      <c r="B1251" s="107">
        <v>45034</v>
      </c>
      <c r="C1251" s="107">
        <v>45034</v>
      </c>
      <c r="D1251" s="107">
        <v>45034</v>
      </c>
      <c r="E1251">
        <v>-1.1051706818849349</v>
      </c>
      <c r="F1251">
        <v>-1.1051706818849349</v>
      </c>
      <c r="G1251" t="s">
        <v>72</v>
      </c>
      <c r="H1251">
        <v>5.8629314657328662</v>
      </c>
      <c r="I1251">
        <v>-6.4795399658286339</v>
      </c>
      <c r="J1251">
        <v>-6.4795399658286339</v>
      </c>
      <c r="K1251">
        <v>1</v>
      </c>
      <c r="M1251" t="s">
        <v>56</v>
      </c>
      <c r="S1251" t="s">
        <v>1608</v>
      </c>
      <c r="U1251" t="s">
        <v>56</v>
      </c>
      <c r="W1251" t="s">
        <v>1415</v>
      </c>
      <c r="X1251" t="s">
        <v>1265</v>
      </c>
      <c r="Y1251" t="s">
        <v>182</v>
      </c>
      <c r="Z1251" t="s">
        <v>164</v>
      </c>
      <c r="AA1251" t="s">
        <v>164</v>
      </c>
      <c r="AB1251" t="s">
        <v>18</v>
      </c>
      <c r="AD1251" t="s">
        <v>1981</v>
      </c>
      <c r="AE1251">
        <v>1</v>
      </c>
      <c r="AF1251">
        <v>1</v>
      </c>
    </row>
    <row r="1252" spans="1:32" x14ac:dyDescent="0.2">
      <c r="A1252" t="s">
        <v>1982</v>
      </c>
      <c r="B1252" s="107">
        <v>45034</v>
      </c>
      <c r="C1252" s="107">
        <v>45034</v>
      </c>
      <c r="D1252" s="107">
        <v>45034</v>
      </c>
      <c r="E1252">
        <v>-1.4333465635120351E-2</v>
      </c>
      <c r="F1252">
        <v>-1.4333465635120351E-2</v>
      </c>
      <c r="G1252" t="s">
        <v>72</v>
      </c>
      <c r="H1252">
        <v>5.8629314657328662</v>
      </c>
      <c r="I1252">
        <v>-8.4036126685147802E-2</v>
      </c>
      <c r="J1252">
        <v>-8.4036126685147802E-2</v>
      </c>
      <c r="K1252">
        <v>1</v>
      </c>
      <c r="M1252" t="s">
        <v>56</v>
      </c>
      <c r="N1252" t="s">
        <v>1477</v>
      </c>
      <c r="S1252" t="s">
        <v>1608</v>
      </c>
      <c r="U1252" t="s">
        <v>56</v>
      </c>
      <c r="W1252" t="s">
        <v>1270</v>
      </c>
      <c r="X1252" t="s">
        <v>1271</v>
      </c>
      <c r="Y1252" t="s">
        <v>182</v>
      </c>
      <c r="Z1252" t="s">
        <v>164</v>
      </c>
      <c r="AA1252" t="s">
        <v>164</v>
      </c>
      <c r="AB1252" t="s">
        <v>18</v>
      </c>
      <c r="AD1252" t="s">
        <v>1983</v>
      </c>
      <c r="AE1252">
        <v>1</v>
      </c>
      <c r="AF1252">
        <v>1</v>
      </c>
    </row>
    <row r="1253" spans="1:32" x14ac:dyDescent="0.2">
      <c r="A1253" t="s">
        <v>1984</v>
      </c>
      <c r="B1253" s="107">
        <v>45034</v>
      </c>
      <c r="C1253" s="107">
        <v>45034</v>
      </c>
      <c r="D1253" s="107">
        <v>45034</v>
      </c>
      <c r="E1253">
        <v>-5.3120412557538842E-3</v>
      </c>
      <c r="F1253">
        <v>-5.3120412557538842E-3</v>
      </c>
      <c r="G1253" t="s">
        <v>72</v>
      </c>
      <c r="H1253">
        <v>5.8629314657328662</v>
      </c>
      <c r="I1253">
        <v>-3.1144133825630579E-2</v>
      </c>
      <c r="J1253">
        <v>-3.1144133825630579E-2</v>
      </c>
      <c r="K1253">
        <v>1</v>
      </c>
      <c r="M1253" t="s">
        <v>56</v>
      </c>
      <c r="N1253" t="s">
        <v>56</v>
      </c>
      <c r="S1253" t="s">
        <v>1608</v>
      </c>
      <c r="U1253" t="s">
        <v>56</v>
      </c>
      <c r="W1253" t="s">
        <v>1270</v>
      </c>
      <c r="X1253" t="s">
        <v>1271</v>
      </c>
      <c r="Y1253" t="s">
        <v>182</v>
      </c>
      <c r="Z1253" t="s">
        <v>164</v>
      </c>
      <c r="AA1253" t="s">
        <v>164</v>
      </c>
      <c r="AB1253" t="s">
        <v>18</v>
      </c>
      <c r="AD1253" t="s">
        <v>1985</v>
      </c>
      <c r="AE1253">
        <v>1</v>
      </c>
      <c r="AF1253">
        <v>1</v>
      </c>
    </row>
    <row r="1254" spans="1:32" x14ac:dyDescent="0.2">
      <c r="A1254" t="s">
        <v>1986</v>
      </c>
      <c r="B1254" s="107">
        <v>45034</v>
      </c>
      <c r="C1254" s="107">
        <v>45034</v>
      </c>
      <c r="D1254" s="107">
        <v>45034</v>
      </c>
      <c r="E1254">
        <v>-2.1366601200000002E-2</v>
      </c>
      <c r="F1254">
        <v>-2.1366601200000002E-2</v>
      </c>
      <c r="G1254" t="s">
        <v>72</v>
      </c>
      <c r="H1254">
        <v>5.8629314657328662</v>
      </c>
      <c r="I1254">
        <v>-0.12527091849124561</v>
      </c>
      <c r="J1254">
        <v>-0.12527091849124561</v>
      </c>
      <c r="K1254">
        <v>1</v>
      </c>
      <c r="M1254" t="s">
        <v>67</v>
      </c>
      <c r="S1254" t="s">
        <v>1608</v>
      </c>
      <c r="U1254" t="s">
        <v>67</v>
      </c>
      <c r="W1254" t="s">
        <v>1270</v>
      </c>
      <c r="X1254" t="s">
        <v>1271</v>
      </c>
      <c r="Y1254" t="s">
        <v>182</v>
      </c>
      <c r="Z1254" t="s">
        <v>164</v>
      </c>
      <c r="AA1254" t="s">
        <v>164</v>
      </c>
      <c r="AB1254" t="s">
        <v>18</v>
      </c>
      <c r="AD1254" t="s">
        <v>1987</v>
      </c>
      <c r="AE1254">
        <v>1</v>
      </c>
      <c r="AF1254">
        <v>1</v>
      </c>
    </row>
    <row r="1255" spans="1:32" x14ac:dyDescent="0.2">
      <c r="A1255" t="s">
        <v>1988</v>
      </c>
      <c r="B1255" s="107">
        <v>45034</v>
      </c>
      <c r="C1255" s="107">
        <v>45034</v>
      </c>
      <c r="D1255" s="107">
        <v>45034</v>
      </c>
      <c r="E1255">
        <v>-5.789559519231516E-3</v>
      </c>
      <c r="F1255">
        <v>-5.789559519231516E-3</v>
      </c>
      <c r="G1255" t="s">
        <v>72</v>
      </c>
      <c r="H1255">
        <v>5.8629314657328662</v>
      </c>
      <c r="I1255">
        <v>-3.3943790678035698E-2</v>
      </c>
      <c r="J1255">
        <v>-3.3943790678035698E-2</v>
      </c>
      <c r="K1255">
        <v>1</v>
      </c>
      <c r="M1255" t="s">
        <v>56</v>
      </c>
      <c r="N1255" t="s">
        <v>56</v>
      </c>
      <c r="S1255" t="s">
        <v>1608</v>
      </c>
      <c r="U1255" t="s">
        <v>56</v>
      </c>
      <c r="W1255" t="s">
        <v>1270</v>
      </c>
      <c r="X1255" t="s">
        <v>1271</v>
      </c>
      <c r="Y1255" t="s">
        <v>182</v>
      </c>
      <c r="Z1255" t="s">
        <v>164</v>
      </c>
      <c r="AA1255" t="s">
        <v>164</v>
      </c>
      <c r="AB1255" t="s">
        <v>18</v>
      </c>
      <c r="AD1255" t="s">
        <v>1989</v>
      </c>
      <c r="AE1255">
        <v>1</v>
      </c>
      <c r="AF1255">
        <v>1</v>
      </c>
    </row>
    <row r="1256" spans="1:32" x14ac:dyDescent="0.2">
      <c r="A1256" t="s">
        <v>1990</v>
      </c>
      <c r="B1256" s="107">
        <v>45034</v>
      </c>
      <c r="C1256" s="107">
        <v>45034</v>
      </c>
      <c r="D1256" s="107">
        <v>45034</v>
      </c>
      <c r="E1256">
        <v>-5.7498935722090734E-3</v>
      </c>
      <c r="F1256">
        <v>-5.7498935722090734E-3</v>
      </c>
      <c r="G1256" t="s">
        <v>72</v>
      </c>
      <c r="H1256">
        <v>5.8629314657328662</v>
      </c>
      <c r="I1256">
        <v>-3.3711231949119722E-2</v>
      </c>
      <c r="J1256">
        <v>-3.3711231949119722E-2</v>
      </c>
      <c r="K1256">
        <v>1</v>
      </c>
      <c r="M1256" t="s">
        <v>56</v>
      </c>
      <c r="N1256" t="s">
        <v>56</v>
      </c>
      <c r="S1256" t="s">
        <v>1608</v>
      </c>
      <c r="U1256" t="s">
        <v>56</v>
      </c>
      <c r="W1256" t="s">
        <v>1270</v>
      </c>
      <c r="X1256" t="s">
        <v>1271</v>
      </c>
      <c r="Y1256" t="s">
        <v>182</v>
      </c>
      <c r="Z1256" t="s">
        <v>164</v>
      </c>
      <c r="AA1256" t="s">
        <v>164</v>
      </c>
      <c r="AB1256" t="s">
        <v>18</v>
      </c>
      <c r="AD1256" t="s">
        <v>1991</v>
      </c>
      <c r="AE1256">
        <v>1</v>
      </c>
      <c r="AF1256">
        <v>1</v>
      </c>
    </row>
    <row r="1257" spans="1:32" x14ac:dyDescent="0.2">
      <c r="A1257" t="s">
        <v>1992</v>
      </c>
      <c r="B1257" s="107">
        <v>45034</v>
      </c>
      <c r="C1257" s="107">
        <v>45034</v>
      </c>
      <c r="D1257" s="107">
        <v>45034</v>
      </c>
      <c r="E1257">
        <v>-1.4246180721994199E-2</v>
      </c>
      <c r="F1257">
        <v>-1.4246180721994199E-2</v>
      </c>
      <c r="G1257" t="s">
        <v>72</v>
      </c>
      <c r="H1257">
        <v>5.8629314657328662</v>
      </c>
      <c r="I1257">
        <v>-8.352438122149676E-2</v>
      </c>
      <c r="J1257">
        <v>-8.352438122149676E-2</v>
      </c>
      <c r="K1257">
        <v>1</v>
      </c>
      <c r="M1257" t="s">
        <v>56</v>
      </c>
      <c r="N1257" t="s">
        <v>1477</v>
      </c>
      <c r="S1257" t="s">
        <v>1608</v>
      </c>
      <c r="U1257" t="s">
        <v>56</v>
      </c>
      <c r="W1257" t="s">
        <v>1270</v>
      </c>
      <c r="X1257" t="s">
        <v>1271</v>
      </c>
      <c r="Y1257" t="s">
        <v>182</v>
      </c>
      <c r="Z1257" t="s">
        <v>164</v>
      </c>
      <c r="AA1257" t="s">
        <v>164</v>
      </c>
      <c r="AB1257" t="s">
        <v>18</v>
      </c>
      <c r="AD1257" t="s">
        <v>1993</v>
      </c>
      <c r="AE1257">
        <v>1</v>
      </c>
      <c r="AF1257">
        <v>1</v>
      </c>
    </row>
    <row r="1258" spans="1:32" x14ac:dyDescent="0.2">
      <c r="A1258" t="s">
        <v>1994</v>
      </c>
      <c r="B1258" s="107">
        <v>45034</v>
      </c>
      <c r="C1258" s="107">
        <v>45034</v>
      </c>
      <c r="D1258" s="107">
        <v>45034</v>
      </c>
      <c r="E1258">
        <v>-1.401399139505778E-2</v>
      </c>
      <c r="F1258">
        <v>-1.401399139505778E-2</v>
      </c>
      <c r="G1258" t="s">
        <v>72</v>
      </c>
      <c r="H1258">
        <v>5.8629314657328662</v>
      </c>
      <c r="I1258">
        <v>-8.2163071110593899E-2</v>
      </c>
      <c r="J1258">
        <v>-8.2163071110593899E-2</v>
      </c>
      <c r="K1258">
        <v>1</v>
      </c>
      <c r="M1258" t="s">
        <v>56</v>
      </c>
      <c r="N1258" t="s">
        <v>1477</v>
      </c>
      <c r="S1258" t="s">
        <v>1608</v>
      </c>
      <c r="U1258" t="s">
        <v>56</v>
      </c>
      <c r="W1258" t="s">
        <v>1270</v>
      </c>
      <c r="X1258" t="s">
        <v>1271</v>
      </c>
      <c r="Y1258" t="s">
        <v>182</v>
      </c>
      <c r="Z1258" t="s">
        <v>164</v>
      </c>
      <c r="AA1258" t="s">
        <v>164</v>
      </c>
      <c r="AB1258" t="s">
        <v>18</v>
      </c>
      <c r="AD1258" t="s">
        <v>1995</v>
      </c>
      <c r="AE1258">
        <v>1</v>
      </c>
      <c r="AF1258">
        <v>1</v>
      </c>
    </row>
    <row r="1259" spans="1:32" x14ac:dyDescent="0.2">
      <c r="A1259" t="s">
        <v>1996</v>
      </c>
      <c r="B1259" s="107">
        <v>45034</v>
      </c>
      <c r="C1259" s="107">
        <v>45034</v>
      </c>
      <c r="D1259" s="107">
        <v>45034</v>
      </c>
      <c r="E1259">
        <v>-1.4278182588577481E-2</v>
      </c>
      <c r="F1259">
        <v>-1.4278182588577481E-2</v>
      </c>
      <c r="G1259" t="s">
        <v>72</v>
      </c>
      <c r="H1259">
        <v>5.8629314657328662</v>
      </c>
      <c r="I1259">
        <v>-8.3712005972050044E-2</v>
      </c>
      <c r="J1259">
        <v>-8.3712005972050044E-2</v>
      </c>
      <c r="K1259">
        <v>1</v>
      </c>
      <c r="M1259" t="s">
        <v>56</v>
      </c>
      <c r="N1259" t="s">
        <v>1477</v>
      </c>
      <c r="S1259" t="s">
        <v>1608</v>
      </c>
      <c r="U1259" t="s">
        <v>56</v>
      </c>
      <c r="W1259" t="s">
        <v>1270</v>
      </c>
      <c r="X1259" t="s">
        <v>1271</v>
      </c>
      <c r="Y1259" t="s">
        <v>182</v>
      </c>
      <c r="Z1259" t="s">
        <v>164</v>
      </c>
      <c r="AA1259" t="s">
        <v>164</v>
      </c>
      <c r="AB1259" t="s">
        <v>18</v>
      </c>
      <c r="AD1259" t="s">
        <v>1997</v>
      </c>
      <c r="AE1259">
        <v>1</v>
      </c>
      <c r="AF1259">
        <v>1</v>
      </c>
    </row>
    <row r="1260" spans="1:32" x14ac:dyDescent="0.2">
      <c r="A1260" t="s">
        <v>1998</v>
      </c>
      <c r="B1260" s="107">
        <v>45034</v>
      </c>
      <c r="C1260" s="107">
        <v>45034</v>
      </c>
      <c r="D1260" s="107">
        <v>45034</v>
      </c>
      <c r="E1260">
        <v>-1.773924654709761E-2</v>
      </c>
      <c r="F1260">
        <v>-1.773924654709761E-2</v>
      </c>
      <c r="G1260" t="s">
        <v>72</v>
      </c>
      <c r="H1260">
        <v>5.8629314657328662</v>
      </c>
      <c r="I1260">
        <v>-0.1040039867593717</v>
      </c>
      <c r="J1260">
        <v>-0.1040039867593717</v>
      </c>
      <c r="K1260">
        <v>1</v>
      </c>
      <c r="M1260" t="s">
        <v>56</v>
      </c>
      <c r="N1260" t="s">
        <v>1477</v>
      </c>
      <c r="S1260" t="s">
        <v>1608</v>
      </c>
      <c r="U1260" t="s">
        <v>56</v>
      </c>
      <c r="W1260" t="s">
        <v>1270</v>
      </c>
      <c r="X1260" t="s">
        <v>1271</v>
      </c>
      <c r="Y1260" t="s">
        <v>182</v>
      </c>
      <c r="Z1260" t="s">
        <v>164</v>
      </c>
      <c r="AA1260" t="s">
        <v>164</v>
      </c>
      <c r="AB1260" t="s">
        <v>18</v>
      </c>
      <c r="AD1260" t="s">
        <v>1999</v>
      </c>
      <c r="AE1260">
        <v>1</v>
      </c>
      <c r="AF1260">
        <v>1</v>
      </c>
    </row>
    <row r="1261" spans="1:32" x14ac:dyDescent="0.2">
      <c r="A1261" t="s">
        <v>2000</v>
      </c>
      <c r="B1261" s="107">
        <v>45034</v>
      </c>
      <c r="C1261" s="107">
        <v>45034</v>
      </c>
      <c r="D1261" s="107">
        <v>45034</v>
      </c>
      <c r="E1261">
        <v>-1.6174913376811931E-2</v>
      </c>
      <c r="F1261">
        <v>-1.6174913376811931E-2</v>
      </c>
      <c r="G1261" t="s">
        <v>72</v>
      </c>
      <c r="H1261">
        <v>5.8629314657328662</v>
      </c>
      <c r="I1261">
        <v>-9.4832408592414139E-2</v>
      </c>
      <c r="J1261">
        <v>-9.4832408592414139E-2</v>
      </c>
      <c r="K1261">
        <v>1</v>
      </c>
      <c r="M1261" t="s">
        <v>56</v>
      </c>
      <c r="N1261" t="s">
        <v>1477</v>
      </c>
      <c r="S1261" t="s">
        <v>1608</v>
      </c>
      <c r="U1261" t="s">
        <v>56</v>
      </c>
      <c r="W1261" t="s">
        <v>1270</v>
      </c>
      <c r="X1261" t="s">
        <v>1271</v>
      </c>
      <c r="Y1261" t="s">
        <v>182</v>
      </c>
      <c r="Z1261" t="s">
        <v>164</v>
      </c>
      <c r="AA1261" t="s">
        <v>164</v>
      </c>
      <c r="AB1261" t="s">
        <v>18</v>
      </c>
      <c r="AD1261" t="s">
        <v>2001</v>
      </c>
      <c r="AE1261">
        <v>1</v>
      </c>
      <c r="AF1261">
        <v>1</v>
      </c>
    </row>
    <row r="1262" spans="1:32" x14ac:dyDescent="0.2">
      <c r="A1262" t="s">
        <v>2002</v>
      </c>
      <c r="B1262" s="107">
        <v>45034</v>
      </c>
      <c r="C1262" s="107">
        <v>45034</v>
      </c>
      <c r="D1262" s="107">
        <v>45034</v>
      </c>
      <c r="E1262">
        <v>-2.562712680599858E-2</v>
      </c>
      <c r="F1262">
        <v>-2.562712680599858E-2</v>
      </c>
      <c r="G1262" t="s">
        <v>72</v>
      </c>
      <c r="H1262">
        <v>5.8629314657328662</v>
      </c>
      <c r="I1262">
        <v>-0.1502500881272153</v>
      </c>
      <c r="J1262">
        <v>-0.1502500881272153</v>
      </c>
      <c r="K1262">
        <v>1</v>
      </c>
      <c r="M1262" t="s">
        <v>56</v>
      </c>
      <c r="N1262" t="s">
        <v>1477</v>
      </c>
      <c r="S1262" t="s">
        <v>1608</v>
      </c>
      <c r="U1262" t="s">
        <v>56</v>
      </c>
      <c r="W1262" t="s">
        <v>1270</v>
      </c>
      <c r="X1262" t="s">
        <v>1271</v>
      </c>
      <c r="Y1262" t="s">
        <v>182</v>
      </c>
      <c r="Z1262" t="s">
        <v>164</v>
      </c>
      <c r="AA1262" t="s">
        <v>164</v>
      </c>
      <c r="AB1262" t="s">
        <v>18</v>
      </c>
      <c r="AD1262" t="s">
        <v>2003</v>
      </c>
      <c r="AE1262">
        <v>1</v>
      </c>
      <c r="AF1262">
        <v>1</v>
      </c>
    </row>
    <row r="1263" spans="1:32" x14ac:dyDescent="0.2">
      <c r="A1263" t="s">
        <v>2004</v>
      </c>
      <c r="B1263" s="107">
        <v>45034</v>
      </c>
      <c r="C1263" s="107">
        <v>45034</v>
      </c>
      <c r="D1263" s="107">
        <v>45034</v>
      </c>
      <c r="E1263">
        <v>-1.4532018610832311E-2</v>
      </c>
      <c r="F1263">
        <v>-1.4532018610832311E-2</v>
      </c>
      <c r="G1263" t="s">
        <v>72</v>
      </c>
      <c r="H1263">
        <v>5.8629314657328662</v>
      </c>
      <c r="I1263">
        <v>-8.520022917406439E-2</v>
      </c>
      <c r="J1263">
        <v>-8.520022917406439E-2</v>
      </c>
      <c r="K1263">
        <v>1</v>
      </c>
      <c r="M1263" t="s">
        <v>56</v>
      </c>
      <c r="N1263" t="s">
        <v>1477</v>
      </c>
      <c r="S1263" t="s">
        <v>1608</v>
      </c>
      <c r="U1263" t="s">
        <v>56</v>
      </c>
      <c r="W1263" t="s">
        <v>1270</v>
      </c>
      <c r="X1263" t="s">
        <v>1271</v>
      </c>
      <c r="Y1263" t="s">
        <v>182</v>
      </c>
      <c r="Z1263" t="s">
        <v>164</v>
      </c>
      <c r="AA1263" t="s">
        <v>164</v>
      </c>
      <c r="AB1263" t="s">
        <v>18</v>
      </c>
      <c r="AD1263" t="s">
        <v>2005</v>
      </c>
      <c r="AE1263">
        <v>1</v>
      </c>
      <c r="AF1263">
        <v>1</v>
      </c>
    </row>
    <row r="1264" spans="1:32" x14ac:dyDescent="0.2">
      <c r="A1264" t="s">
        <v>2006</v>
      </c>
      <c r="B1264" s="107">
        <v>45034</v>
      </c>
      <c r="C1264" s="107">
        <v>45034</v>
      </c>
      <c r="D1264" s="107">
        <v>45034</v>
      </c>
      <c r="E1264">
        <v>-1.5143186543267059E-2</v>
      </c>
      <c r="F1264">
        <v>-1.5143186543267059E-2</v>
      </c>
      <c r="G1264" t="s">
        <v>72</v>
      </c>
      <c r="H1264">
        <v>5.8629314657328662</v>
      </c>
      <c r="I1264">
        <v>-8.8783464875982931E-2</v>
      </c>
      <c r="J1264">
        <v>-8.8783464875982931E-2</v>
      </c>
      <c r="K1264">
        <v>1</v>
      </c>
      <c r="M1264" t="s">
        <v>56</v>
      </c>
      <c r="N1264" t="s">
        <v>1477</v>
      </c>
      <c r="S1264" t="s">
        <v>1608</v>
      </c>
      <c r="U1264" t="s">
        <v>56</v>
      </c>
      <c r="W1264" t="s">
        <v>1270</v>
      </c>
      <c r="X1264" t="s">
        <v>1271</v>
      </c>
      <c r="Y1264" t="s">
        <v>182</v>
      </c>
      <c r="Z1264" t="s">
        <v>164</v>
      </c>
      <c r="AA1264" t="s">
        <v>164</v>
      </c>
      <c r="AB1264" t="s">
        <v>18</v>
      </c>
      <c r="AD1264" t="s">
        <v>2007</v>
      </c>
      <c r="AE1264">
        <v>1</v>
      </c>
      <c r="AF1264">
        <v>1</v>
      </c>
    </row>
    <row r="1265" spans="1:32" x14ac:dyDescent="0.2">
      <c r="A1265" t="s">
        <v>2008</v>
      </c>
      <c r="B1265" s="107">
        <v>45034</v>
      </c>
      <c r="C1265" s="107">
        <v>45034</v>
      </c>
      <c r="D1265" s="107">
        <v>45034</v>
      </c>
      <c r="E1265">
        <v>-1.4199645359940441E-2</v>
      </c>
      <c r="F1265">
        <v>-1.4199645359940441E-2</v>
      </c>
      <c r="G1265" t="s">
        <v>72</v>
      </c>
      <c r="H1265">
        <v>5.8629314657328662</v>
      </c>
      <c r="I1265">
        <v>-8.3251547583042484E-2</v>
      </c>
      <c r="J1265">
        <v>-8.3251547583042484E-2</v>
      </c>
      <c r="K1265">
        <v>1</v>
      </c>
      <c r="M1265" t="s">
        <v>56</v>
      </c>
      <c r="N1265" t="s">
        <v>1477</v>
      </c>
      <c r="S1265" t="s">
        <v>1608</v>
      </c>
      <c r="U1265" t="s">
        <v>56</v>
      </c>
      <c r="W1265" t="s">
        <v>1270</v>
      </c>
      <c r="X1265" t="s">
        <v>1271</v>
      </c>
      <c r="Y1265" t="s">
        <v>182</v>
      </c>
      <c r="Z1265" t="s">
        <v>164</v>
      </c>
      <c r="AA1265" t="s">
        <v>164</v>
      </c>
      <c r="AB1265" t="s">
        <v>18</v>
      </c>
      <c r="AD1265" t="s">
        <v>2009</v>
      </c>
      <c r="AE1265">
        <v>1</v>
      </c>
      <c r="AF1265">
        <v>1</v>
      </c>
    </row>
    <row r="1266" spans="1:32" x14ac:dyDescent="0.2">
      <c r="A1266" t="s">
        <v>2010</v>
      </c>
      <c r="B1266" s="107">
        <v>45034</v>
      </c>
      <c r="C1266" s="107">
        <v>45034</v>
      </c>
      <c r="D1266" s="107">
        <v>45034</v>
      </c>
      <c r="E1266">
        <v>-1.0051745263715659</v>
      </c>
      <c r="F1266">
        <v>-1.0051745263715659</v>
      </c>
      <c r="G1266" t="s">
        <v>72</v>
      </c>
      <c r="H1266">
        <v>5.8629314657328662</v>
      </c>
      <c r="I1266">
        <v>-5.8932693592169842</v>
      </c>
      <c r="J1266">
        <v>-5.8932693592169842</v>
      </c>
      <c r="K1266">
        <v>1</v>
      </c>
      <c r="M1266" t="s">
        <v>56</v>
      </c>
      <c r="S1266" t="s">
        <v>1608</v>
      </c>
      <c r="U1266" t="s">
        <v>56</v>
      </c>
      <c r="W1266" t="s">
        <v>1415</v>
      </c>
      <c r="X1266" t="s">
        <v>1265</v>
      </c>
      <c r="Y1266" t="s">
        <v>182</v>
      </c>
      <c r="Z1266" t="s">
        <v>164</v>
      </c>
      <c r="AA1266" t="s">
        <v>164</v>
      </c>
      <c r="AB1266" t="s">
        <v>18</v>
      </c>
      <c r="AD1266" t="s">
        <v>2011</v>
      </c>
      <c r="AE1266">
        <v>1</v>
      </c>
      <c r="AF1266">
        <v>1</v>
      </c>
    </row>
    <row r="1267" spans="1:32" x14ac:dyDescent="0.2">
      <c r="A1267" t="s">
        <v>2012</v>
      </c>
      <c r="B1267" s="107">
        <v>45034</v>
      </c>
      <c r="C1267" s="107">
        <v>45034</v>
      </c>
      <c r="D1267" s="107">
        <v>45034</v>
      </c>
      <c r="E1267">
        <v>-5.3805772449286833E-3</v>
      </c>
      <c r="F1267">
        <v>-5.3805772449286833E-3</v>
      </c>
      <c r="G1267" t="s">
        <v>72</v>
      </c>
      <c r="H1267">
        <v>5.8629314657328662</v>
      </c>
      <c r="I1267">
        <v>-3.154595563309863E-2</v>
      </c>
      <c r="J1267">
        <v>-3.154595563309863E-2</v>
      </c>
      <c r="K1267">
        <v>1</v>
      </c>
      <c r="M1267" t="s">
        <v>56</v>
      </c>
      <c r="N1267" t="s">
        <v>56</v>
      </c>
      <c r="S1267" t="s">
        <v>1608</v>
      </c>
      <c r="U1267" t="s">
        <v>56</v>
      </c>
      <c r="W1267" t="s">
        <v>1270</v>
      </c>
      <c r="X1267" t="s">
        <v>1271</v>
      </c>
      <c r="Y1267" t="s">
        <v>182</v>
      </c>
      <c r="Z1267" t="s">
        <v>164</v>
      </c>
      <c r="AA1267" t="s">
        <v>164</v>
      </c>
      <c r="AB1267" t="s">
        <v>18</v>
      </c>
      <c r="AD1267" t="s">
        <v>2013</v>
      </c>
      <c r="AE1267">
        <v>1</v>
      </c>
      <c r="AF1267">
        <v>1</v>
      </c>
    </row>
    <row r="1268" spans="1:32" x14ac:dyDescent="0.2">
      <c r="A1268" t="s">
        <v>2014</v>
      </c>
      <c r="B1268" s="107">
        <v>45034</v>
      </c>
      <c r="C1268" s="107">
        <v>45034</v>
      </c>
      <c r="D1268" s="107">
        <v>45034</v>
      </c>
      <c r="E1268">
        <v>-1.0184130620792851</v>
      </c>
      <c r="F1268">
        <v>-1.0184130620792851</v>
      </c>
      <c r="G1268" t="s">
        <v>72</v>
      </c>
      <c r="H1268">
        <v>5.8629314657328662</v>
      </c>
      <c r="I1268">
        <v>-5.9708859867779989</v>
      </c>
      <c r="J1268">
        <v>-5.9708859867779989</v>
      </c>
      <c r="K1268">
        <v>1</v>
      </c>
      <c r="M1268" t="s">
        <v>67</v>
      </c>
      <c r="S1268" t="s">
        <v>1608</v>
      </c>
      <c r="U1268" t="s">
        <v>67</v>
      </c>
      <c r="W1268" t="s">
        <v>1415</v>
      </c>
      <c r="X1268" t="s">
        <v>1265</v>
      </c>
      <c r="Y1268" t="s">
        <v>182</v>
      </c>
      <c r="Z1268" t="s">
        <v>164</v>
      </c>
      <c r="AA1268" t="s">
        <v>164</v>
      </c>
      <c r="AB1268" t="s">
        <v>18</v>
      </c>
      <c r="AD1268" t="s">
        <v>2015</v>
      </c>
      <c r="AE1268">
        <v>1</v>
      </c>
      <c r="AF1268">
        <v>1</v>
      </c>
    </row>
    <row r="1269" spans="1:32" x14ac:dyDescent="0.2">
      <c r="A1269" t="s">
        <v>2016</v>
      </c>
      <c r="B1269" s="107">
        <v>45034</v>
      </c>
      <c r="C1269" s="107">
        <v>45034</v>
      </c>
      <c r="D1269" s="107">
        <v>45034</v>
      </c>
      <c r="E1269">
        <v>-7.303162628454E-3</v>
      </c>
      <c r="F1269">
        <v>-7.303162628454E-3</v>
      </c>
      <c r="G1269" t="s">
        <v>72</v>
      </c>
      <c r="H1269">
        <v>5.8629314657328662</v>
      </c>
      <c r="I1269">
        <v>-4.2817941973727298E-2</v>
      </c>
      <c r="J1269">
        <v>-4.2817941973727298E-2</v>
      </c>
      <c r="K1269">
        <v>1</v>
      </c>
      <c r="M1269" t="s">
        <v>56</v>
      </c>
      <c r="N1269" t="s">
        <v>56</v>
      </c>
      <c r="S1269" t="s">
        <v>1608</v>
      </c>
      <c r="U1269" t="s">
        <v>56</v>
      </c>
      <c r="W1269" t="s">
        <v>1270</v>
      </c>
      <c r="X1269" t="s">
        <v>1271</v>
      </c>
      <c r="Y1269" t="s">
        <v>182</v>
      </c>
      <c r="Z1269" t="s">
        <v>164</v>
      </c>
      <c r="AA1269" t="s">
        <v>164</v>
      </c>
      <c r="AB1269" t="s">
        <v>18</v>
      </c>
      <c r="AD1269" t="s">
        <v>2017</v>
      </c>
      <c r="AE1269">
        <v>1</v>
      </c>
      <c r="AF1269">
        <v>1</v>
      </c>
    </row>
    <row r="1270" spans="1:32" x14ac:dyDescent="0.2">
      <c r="A1270" t="s">
        <v>2018</v>
      </c>
      <c r="B1270" s="107">
        <v>45034</v>
      </c>
      <c r="C1270" s="107">
        <v>45034</v>
      </c>
      <c r="D1270" s="107">
        <v>45034</v>
      </c>
      <c r="E1270">
        <v>-1.548049474954364E-2</v>
      </c>
      <c r="F1270">
        <v>-1.548049474954364E-2</v>
      </c>
      <c r="G1270" t="s">
        <v>72</v>
      </c>
      <c r="H1270">
        <v>5.8629314657328662</v>
      </c>
      <c r="I1270">
        <v>-9.0761079772211831E-2</v>
      </c>
      <c r="J1270">
        <v>-9.0761079772211831E-2</v>
      </c>
      <c r="K1270">
        <v>1</v>
      </c>
      <c r="M1270" t="s">
        <v>56</v>
      </c>
      <c r="N1270" t="s">
        <v>1477</v>
      </c>
      <c r="S1270" t="s">
        <v>1608</v>
      </c>
      <c r="U1270" t="s">
        <v>56</v>
      </c>
      <c r="W1270" t="s">
        <v>1270</v>
      </c>
      <c r="X1270" t="s">
        <v>1271</v>
      </c>
      <c r="Y1270" t="s">
        <v>182</v>
      </c>
      <c r="Z1270" t="s">
        <v>164</v>
      </c>
      <c r="AA1270" t="s">
        <v>164</v>
      </c>
      <c r="AB1270" t="s">
        <v>18</v>
      </c>
      <c r="AD1270" t="s">
        <v>2019</v>
      </c>
      <c r="AE1270">
        <v>1</v>
      </c>
      <c r="AF1270">
        <v>1</v>
      </c>
    </row>
    <row r="1271" spans="1:32" x14ac:dyDescent="0.2">
      <c r="A1271" t="s">
        <v>2020</v>
      </c>
      <c r="B1271" s="107">
        <v>45034</v>
      </c>
      <c r="C1271" s="107">
        <v>45034</v>
      </c>
      <c r="D1271" s="107">
        <v>45034</v>
      </c>
      <c r="E1271">
        <v>-1.4475010144125239E-2</v>
      </c>
      <c r="F1271">
        <v>-1.4475010144125239E-2</v>
      </c>
      <c r="G1271" t="s">
        <v>72</v>
      </c>
      <c r="H1271">
        <v>5.8629314657328662</v>
      </c>
      <c r="I1271">
        <v>-8.4865992440794277E-2</v>
      </c>
      <c r="J1271">
        <v>-8.4865992440794277E-2</v>
      </c>
      <c r="K1271">
        <v>1</v>
      </c>
      <c r="M1271" t="s">
        <v>56</v>
      </c>
      <c r="N1271" t="s">
        <v>1477</v>
      </c>
      <c r="S1271" t="s">
        <v>1608</v>
      </c>
      <c r="U1271" t="s">
        <v>56</v>
      </c>
      <c r="W1271" t="s">
        <v>1270</v>
      </c>
      <c r="X1271" t="s">
        <v>1271</v>
      </c>
      <c r="Y1271" t="s">
        <v>182</v>
      </c>
      <c r="Z1271" t="s">
        <v>164</v>
      </c>
      <c r="AA1271" t="s">
        <v>164</v>
      </c>
      <c r="AB1271" t="s">
        <v>18</v>
      </c>
      <c r="AD1271" t="s">
        <v>2021</v>
      </c>
      <c r="AE1271">
        <v>1</v>
      </c>
      <c r="AF1271">
        <v>1</v>
      </c>
    </row>
    <row r="1272" spans="1:32" x14ac:dyDescent="0.2">
      <c r="A1272" t="s">
        <v>2022</v>
      </c>
      <c r="B1272" s="107">
        <v>45034</v>
      </c>
      <c r="C1272" s="107">
        <v>45034</v>
      </c>
      <c r="D1272" s="107">
        <v>45034</v>
      </c>
      <c r="E1272">
        <v>-1.624909510788973E-2</v>
      </c>
      <c r="F1272">
        <v>-1.624909510788973E-2</v>
      </c>
      <c r="G1272" t="s">
        <v>72</v>
      </c>
      <c r="H1272">
        <v>5.8629314657328662</v>
      </c>
      <c r="I1272">
        <v>-9.5267330997732699E-2</v>
      </c>
      <c r="J1272">
        <v>-9.5267330997732699E-2</v>
      </c>
      <c r="K1272">
        <v>1</v>
      </c>
      <c r="M1272" t="s">
        <v>56</v>
      </c>
      <c r="N1272" t="s">
        <v>1477</v>
      </c>
      <c r="S1272" t="s">
        <v>1608</v>
      </c>
      <c r="U1272" t="s">
        <v>56</v>
      </c>
      <c r="W1272" t="s">
        <v>1270</v>
      </c>
      <c r="X1272" t="s">
        <v>1271</v>
      </c>
      <c r="Y1272" t="s">
        <v>182</v>
      </c>
      <c r="Z1272" t="s">
        <v>164</v>
      </c>
      <c r="AA1272" t="s">
        <v>164</v>
      </c>
      <c r="AB1272" t="s">
        <v>18</v>
      </c>
      <c r="AD1272" t="s">
        <v>2023</v>
      </c>
      <c r="AE1272">
        <v>1</v>
      </c>
      <c r="AF1272">
        <v>1</v>
      </c>
    </row>
    <row r="1273" spans="1:32" x14ac:dyDescent="0.2">
      <c r="A1273" t="s">
        <v>2024</v>
      </c>
      <c r="B1273" s="107">
        <v>45033</v>
      </c>
      <c r="C1273" s="107">
        <v>45033</v>
      </c>
      <c r="D1273" s="107">
        <v>45017</v>
      </c>
      <c r="E1273">
        <v>0.94</v>
      </c>
      <c r="F1273">
        <v>0.94</v>
      </c>
      <c r="G1273" t="s">
        <v>43</v>
      </c>
      <c r="H1273">
        <v>1</v>
      </c>
      <c r="I1273">
        <v>0.94</v>
      </c>
      <c r="J1273">
        <v>0.94</v>
      </c>
      <c r="K1273">
        <v>1</v>
      </c>
      <c r="M1273" t="s">
        <v>199</v>
      </c>
      <c r="N1273" t="s">
        <v>49</v>
      </c>
      <c r="O1273">
        <v>100</v>
      </c>
      <c r="P1273" t="s">
        <v>160</v>
      </c>
      <c r="Q1273" t="s">
        <v>199</v>
      </c>
      <c r="S1273" t="s">
        <v>1354</v>
      </c>
      <c r="U1273" t="s">
        <v>49</v>
      </c>
      <c r="W1273" t="s">
        <v>1355</v>
      </c>
      <c r="X1273" t="s">
        <v>1355</v>
      </c>
      <c r="Y1273" t="s">
        <v>1356</v>
      </c>
      <c r="Z1273" t="s">
        <v>1356</v>
      </c>
      <c r="AA1273" t="s">
        <v>1356</v>
      </c>
      <c r="AB1273" t="s">
        <v>28</v>
      </c>
      <c r="AE1273">
        <v>0</v>
      </c>
      <c r="AF1273">
        <v>0</v>
      </c>
    </row>
    <row r="1274" spans="1:32" x14ac:dyDescent="0.2">
      <c r="A1274" t="s">
        <v>2025</v>
      </c>
      <c r="B1274" s="107">
        <v>45033</v>
      </c>
      <c r="C1274" s="107">
        <v>45033</v>
      </c>
      <c r="D1274" s="107">
        <v>45017</v>
      </c>
      <c r="E1274">
        <v>3.25</v>
      </c>
      <c r="F1274">
        <v>3.25</v>
      </c>
      <c r="G1274" t="s">
        <v>43</v>
      </c>
      <c r="H1274">
        <v>1</v>
      </c>
      <c r="I1274">
        <v>3.25</v>
      </c>
      <c r="J1274">
        <v>3.25</v>
      </c>
      <c r="K1274">
        <v>1</v>
      </c>
      <c r="M1274" t="s">
        <v>199</v>
      </c>
      <c r="N1274" t="s">
        <v>1058</v>
      </c>
      <c r="O1274">
        <v>100</v>
      </c>
      <c r="P1274" t="s">
        <v>160</v>
      </c>
      <c r="Q1274" t="s">
        <v>199</v>
      </c>
      <c r="S1274" t="s">
        <v>2026</v>
      </c>
      <c r="U1274" t="s">
        <v>1058</v>
      </c>
      <c r="W1274" t="s">
        <v>1355</v>
      </c>
      <c r="X1274" t="s">
        <v>1355</v>
      </c>
      <c r="Y1274" t="s">
        <v>1356</v>
      </c>
      <c r="Z1274" t="s">
        <v>1356</v>
      </c>
      <c r="AA1274" t="s">
        <v>1356</v>
      </c>
      <c r="AB1274" t="s">
        <v>28</v>
      </c>
      <c r="AE1274">
        <v>0</v>
      </c>
      <c r="AF1274">
        <v>0</v>
      </c>
    </row>
    <row r="1275" spans="1:32" x14ac:dyDescent="0.2">
      <c r="A1275" t="s">
        <v>2027</v>
      </c>
      <c r="B1275" s="107">
        <v>45033</v>
      </c>
      <c r="C1275" s="107">
        <v>45033</v>
      </c>
      <c r="D1275" s="107">
        <v>45033</v>
      </c>
      <c r="E1275">
        <v>-37.21</v>
      </c>
      <c r="F1275">
        <v>-37.380000000000003</v>
      </c>
      <c r="G1275" t="s">
        <v>43</v>
      </c>
      <c r="H1275">
        <v>1</v>
      </c>
      <c r="I1275">
        <v>-37.21</v>
      </c>
      <c r="J1275">
        <v>-37.380000000000003</v>
      </c>
      <c r="K1275">
        <v>1</v>
      </c>
      <c r="M1275" t="s">
        <v>50</v>
      </c>
      <c r="N1275" t="s">
        <v>259</v>
      </c>
      <c r="O1275">
        <v>100</v>
      </c>
      <c r="P1275" t="s">
        <v>236</v>
      </c>
      <c r="Q1275" t="s">
        <v>259</v>
      </c>
      <c r="S1275" t="s">
        <v>260</v>
      </c>
      <c r="U1275" t="s">
        <v>50</v>
      </c>
      <c r="W1275" t="s">
        <v>261</v>
      </c>
      <c r="X1275" t="s">
        <v>30</v>
      </c>
      <c r="Y1275" t="s">
        <v>182</v>
      </c>
      <c r="Z1275" t="s">
        <v>182</v>
      </c>
      <c r="AA1275" t="s">
        <v>182</v>
      </c>
      <c r="AB1275" t="s">
        <v>30</v>
      </c>
      <c r="AE1275">
        <v>0</v>
      </c>
      <c r="AF1275">
        <v>0</v>
      </c>
    </row>
    <row r="1276" spans="1:32" x14ac:dyDescent="0.2">
      <c r="A1276" t="s">
        <v>2028</v>
      </c>
      <c r="B1276" s="107">
        <v>45033</v>
      </c>
      <c r="C1276" s="107">
        <v>45033</v>
      </c>
      <c r="D1276" s="107">
        <v>45033</v>
      </c>
      <c r="E1276">
        <v>3000</v>
      </c>
      <c r="F1276">
        <v>3000</v>
      </c>
      <c r="G1276" t="s">
        <v>43</v>
      </c>
      <c r="H1276">
        <v>1</v>
      </c>
      <c r="I1276">
        <v>3000</v>
      </c>
      <c r="J1276">
        <v>3000</v>
      </c>
      <c r="K1276">
        <v>1</v>
      </c>
      <c r="M1276" t="s">
        <v>199</v>
      </c>
      <c r="N1276" t="s">
        <v>1359</v>
      </c>
      <c r="O1276">
        <v>100</v>
      </c>
      <c r="Q1276" t="s">
        <v>199</v>
      </c>
      <c r="S1276" t="s">
        <v>1378</v>
      </c>
      <c r="U1276" t="s">
        <v>1359</v>
      </c>
      <c r="W1276" t="s">
        <v>1379</v>
      </c>
      <c r="X1276" t="s">
        <v>1379</v>
      </c>
      <c r="Y1276" t="s">
        <v>163</v>
      </c>
      <c r="Z1276" t="s">
        <v>193</v>
      </c>
      <c r="AA1276" t="s">
        <v>193</v>
      </c>
      <c r="AB1276" t="s">
        <v>24</v>
      </c>
      <c r="AE1276">
        <v>0</v>
      </c>
      <c r="AF1276">
        <v>0</v>
      </c>
    </row>
    <row r="1277" spans="1:32" x14ac:dyDescent="0.2">
      <c r="A1277" t="s">
        <v>2029</v>
      </c>
      <c r="B1277" s="107">
        <v>45033</v>
      </c>
      <c r="C1277" s="107">
        <v>45033</v>
      </c>
      <c r="D1277" s="107">
        <v>45033</v>
      </c>
      <c r="E1277">
        <v>3000</v>
      </c>
      <c r="F1277">
        <v>3000</v>
      </c>
      <c r="G1277" t="s">
        <v>43</v>
      </c>
      <c r="H1277">
        <v>1</v>
      </c>
      <c r="I1277">
        <v>3000</v>
      </c>
      <c r="J1277">
        <v>3000</v>
      </c>
      <c r="K1277">
        <v>1</v>
      </c>
      <c r="M1277" t="s">
        <v>199</v>
      </c>
      <c r="N1277" t="s">
        <v>49</v>
      </c>
      <c r="O1277">
        <v>100</v>
      </c>
      <c r="Q1277" t="s">
        <v>199</v>
      </c>
      <c r="S1277" t="s">
        <v>1378</v>
      </c>
      <c r="U1277" t="s">
        <v>49</v>
      </c>
      <c r="W1277" t="s">
        <v>1379</v>
      </c>
      <c r="X1277" t="s">
        <v>1379</v>
      </c>
      <c r="Y1277" t="s">
        <v>163</v>
      </c>
      <c r="Z1277" t="s">
        <v>193</v>
      </c>
      <c r="AA1277" t="s">
        <v>193</v>
      </c>
      <c r="AB1277" t="s">
        <v>24</v>
      </c>
      <c r="AE1277">
        <v>0</v>
      </c>
      <c r="AF1277">
        <v>0</v>
      </c>
    </row>
    <row r="1278" spans="1:32" x14ac:dyDescent="0.2">
      <c r="A1278" t="s">
        <v>2030</v>
      </c>
      <c r="B1278" s="107">
        <v>45033</v>
      </c>
      <c r="C1278" s="107">
        <v>45033</v>
      </c>
      <c r="D1278" s="107">
        <v>45033</v>
      </c>
      <c r="E1278">
        <v>-254.99</v>
      </c>
      <c r="F1278">
        <v>-254.99</v>
      </c>
      <c r="G1278" t="s">
        <v>43</v>
      </c>
      <c r="H1278">
        <v>1</v>
      </c>
      <c r="I1278">
        <v>-254.99</v>
      </c>
      <c r="J1278">
        <v>-254.99</v>
      </c>
      <c r="K1278">
        <v>1</v>
      </c>
      <c r="M1278" t="s">
        <v>1058</v>
      </c>
      <c r="N1278" t="s">
        <v>364</v>
      </c>
      <c r="O1278">
        <v>100</v>
      </c>
      <c r="P1278" t="s">
        <v>23</v>
      </c>
      <c r="Q1278" t="s">
        <v>364</v>
      </c>
      <c r="S1278" t="s">
        <v>2031</v>
      </c>
      <c r="U1278" t="s">
        <v>1058</v>
      </c>
      <c r="W1278" t="s">
        <v>2032</v>
      </c>
      <c r="X1278" t="s">
        <v>391</v>
      </c>
      <c r="Y1278" t="s">
        <v>23</v>
      </c>
      <c r="Z1278" t="s">
        <v>164</v>
      </c>
      <c r="AA1278" t="s">
        <v>164</v>
      </c>
      <c r="AB1278" t="s">
        <v>23</v>
      </c>
      <c r="AE1278">
        <v>0</v>
      </c>
      <c r="AF1278">
        <v>0</v>
      </c>
    </row>
    <row r="1279" spans="1:32" x14ac:dyDescent="0.2">
      <c r="A1279" t="s">
        <v>2033</v>
      </c>
      <c r="B1279" s="107">
        <v>45033</v>
      </c>
      <c r="C1279" s="107">
        <v>45033</v>
      </c>
      <c r="D1279" s="107">
        <v>45033</v>
      </c>
      <c r="E1279">
        <v>-100</v>
      </c>
      <c r="F1279">
        <v>-100</v>
      </c>
      <c r="G1279" t="s">
        <v>43</v>
      </c>
      <c r="H1279">
        <v>1</v>
      </c>
      <c r="I1279">
        <v>-100</v>
      </c>
      <c r="J1279">
        <v>-100</v>
      </c>
      <c r="K1279">
        <v>1</v>
      </c>
      <c r="M1279" t="s">
        <v>1058</v>
      </c>
      <c r="N1279" t="s">
        <v>199</v>
      </c>
      <c r="O1279">
        <v>100</v>
      </c>
      <c r="P1279" t="s">
        <v>160</v>
      </c>
      <c r="Q1279" t="s">
        <v>199</v>
      </c>
      <c r="S1279" t="s">
        <v>2034</v>
      </c>
      <c r="U1279" t="s">
        <v>1058</v>
      </c>
      <c r="W1279" t="s">
        <v>190</v>
      </c>
      <c r="X1279" t="s">
        <v>191</v>
      </c>
      <c r="Y1279" t="s">
        <v>192</v>
      </c>
      <c r="Z1279" t="s">
        <v>193</v>
      </c>
      <c r="AA1279" t="s">
        <v>193</v>
      </c>
      <c r="AB1279" t="s">
        <v>19</v>
      </c>
      <c r="AE1279">
        <v>0</v>
      </c>
      <c r="AF1279">
        <v>0</v>
      </c>
    </row>
    <row r="1280" spans="1:32" x14ac:dyDescent="0.2">
      <c r="A1280" t="s">
        <v>2035</v>
      </c>
      <c r="B1280" s="107">
        <v>45033</v>
      </c>
      <c r="C1280" s="107">
        <v>45033</v>
      </c>
      <c r="D1280" s="107">
        <v>45033</v>
      </c>
      <c r="E1280">
        <v>-35.770000000000003</v>
      </c>
      <c r="F1280">
        <v>-35.770000000000003</v>
      </c>
      <c r="G1280" t="s">
        <v>43</v>
      </c>
      <c r="H1280">
        <v>1</v>
      </c>
      <c r="I1280">
        <v>-35.770000000000003</v>
      </c>
      <c r="J1280">
        <v>-35.770000000000003</v>
      </c>
      <c r="K1280">
        <v>1</v>
      </c>
      <c r="M1280" t="s">
        <v>50</v>
      </c>
      <c r="N1280" t="s">
        <v>1449</v>
      </c>
      <c r="O1280">
        <v>100</v>
      </c>
      <c r="P1280" t="s">
        <v>160</v>
      </c>
      <c r="Q1280" t="s">
        <v>1449</v>
      </c>
      <c r="S1280" t="s">
        <v>2036</v>
      </c>
      <c r="U1280" t="s">
        <v>50</v>
      </c>
      <c r="W1280" t="s">
        <v>1451</v>
      </c>
      <c r="X1280" t="s">
        <v>1452</v>
      </c>
      <c r="Y1280" t="s">
        <v>192</v>
      </c>
      <c r="Z1280" t="s">
        <v>193</v>
      </c>
      <c r="AA1280" t="s">
        <v>193</v>
      </c>
      <c r="AB1280" t="s">
        <v>24</v>
      </c>
      <c r="AE1280">
        <v>0</v>
      </c>
      <c r="AF1280">
        <v>0</v>
      </c>
    </row>
    <row r="1281" spans="1:32" x14ac:dyDescent="0.2">
      <c r="A1281" t="s">
        <v>2037</v>
      </c>
      <c r="B1281" s="107">
        <v>45033</v>
      </c>
      <c r="C1281" s="107">
        <v>45033</v>
      </c>
      <c r="D1281" s="107">
        <v>45033</v>
      </c>
      <c r="E1281">
        <v>-3000</v>
      </c>
      <c r="F1281">
        <v>-3000</v>
      </c>
      <c r="G1281" t="s">
        <v>43</v>
      </c>
      <c r="H1281">
        <v>1</v>
      </c>
      <c r="I1281">
        <v>-3000</v>
      </c>
      <c r="J1281">
        <v>-3000</v>
      </c>
      <c r="K1281">
        <v>1</v>
      </c>
      <c r="M1281" t="s">
        <v>49</v>
      </c>
      <c r="N1281" t="s">
        <v>199</v>
      </c>
      <c r="O1281">
        <v>100</v>
      </c>
      <c r="P1281" t="s">
        <v>340</v>
      </c>
      <c r="Q1281" t="s">
        <v>199</v>
      </c>
      <c r="S1281" t="s">
        <v>1378</v>
      </c>
      <c r="U1281" t="s">
        <v>49</v>
      </c>
      <c r="W1281" t="s">
        <v>1379</v>
      </c>
      <c r="X1281" t="s">
        <v>1379</v>
      </c>
      <c r="Y1281" t="s">
        <v>163</v>
      </c>
      <c r="Z1281" t="s">
        <v>193</v>
      </c>
      <c r="AA1281" t="s">
        <v>193</v>
      </c>
      <c r="AB1281" t="s">
        <v>24</v>
      </c>
      <c r="AE1281">
        <v>0</v>
      </c>
      <c r="AF1281">
        <v>0</v>
      </c>
    </row>
    <row r="1282" spans="1:32" x14ac:dyDescent="0.2">
      <c r="A1282" t="s">
        <v>2038</v>
      </c>
      <c r="B1282" s="107">
        <v>45033</v>
      </c>
      <c r="C1282" s="107">
        <v>45033</v>
      </c>
      <c r="D1282" s="107">
        <v>45033</v>
      </c>
      <c r="E1282">
        <v>-3000</v>
      </c>
      <c r="F1282">
        <v>-3000</v>
      </c>
      <c r="G1282" t="s">
        <v>43</v>
      </c>
      <c r="H1282">
        <v>1</v>
      </c>
      <c r="I1282">
        <v>-3000</v>
      </c>
      <c r="J1282">
        <v>-3000</v>
      </c>
      <c r="K1282">
        <v>1</v>
      </c>
      <c r="M1282" t="s">
        <v>1058</v>
      </c>
      <c r="N1282" t="s">
        <v>199</v>
      </c>
      <c r="O1282">
        <v>100</v>
      </c>
      <c r="P1282" t="s">
        <v>340</v>
      </c>
      <c r="Q1282" t="s">
        <v>199</v>
      </c>
      <c r="S1282" t="s">
        <v>1378</v>
      </c>
      <c r="U1282" t="s">
        <v>1058</v>
      </c>
      <c r="W1282" t="s">
        <v>1379</v>
      </c>
      <c r="X1282" t="s">
        <v>1379</v>
      </c>
      <c r="Y1282" t="s">
        <v>163</v>
      </c>
      <c r="Z1282" t="s">
        <v>193</v>
      </c>
      <c r="AA1282" t="s">
        <v>193</v>
      </c>
      <c r="AB1282" t="s">
        <v>24</v>
      </c>
      <c r="AE1282">
        <v>0</v>
      </c>
      <c r="AF1282">
        <v>0</v>
      </c>
    </row>
    <row r="1283" spans="1:32" x14ac:dyDescent="0.2">
      <c r="A1283" t="s">
        <v>2039</v>
      </c>
      <c r="B1283" s="107">
        <v>45033</v>
      </c>
      <c r="C1283" s="107">
        <v>45033</v>
      </c>
      <c r="D1283" s="107">
        <v>45033</v>
      </c>
      <c r="E1283">
        <v>-2.33394668E-2</v>
      </c>
      <c r="F1283">
        <v>-2.33394668E-2</v>
      </c>
      <c r="G1283" t="s">
        <v>72</v>
      </c>
      <c r="H1283">
        <v>5.7412935323383074</v>
      </c>
      <c r="I1283">
        <v>-0.13399872978706459</v>
      </c>
      <c r="J1283">
        <v>-0.13399872978706459</v>
      </c>
      <c r="K1283">
        <v>1</v>
      </c>
      <c r="M1283" t="s">
        <v>67</v>
      </c>
      <c r="N1283" t="s">
        <v>102</v>
      </c>
      <c r="S1283" t="s">
        <v>1608</v>
      </c>
      <c r="U1283" t="s">
        <v>67</v>
      </c>
      <c r="W1283" t="s">
        <v>1270</v>
      </c>
      <c r="X1283" t="s">
        <v>1271</v>
      </c>
      <c r="Y1283" t="s">
        <v>182</v>
      </c>
      <c r="Z1283" t="s">
        <v>164</v>
      </c>
      <c r="AA1283" t="s">
        <v>164</v>
      </c>
      <c r="AB1283" t="s">
        <v>18</v>
      </c>
      <c r="AD1283" t="s">
        <v>2040</v>
      </c>
      <c r="AE1283">
        <v>1</v>
      </c>
      <c r="AF1283">
        <v>1</v>
      </c>
    </row>
    <row r="1284" spans="1:32" x14ac:dyDescent="0.2">
      <c r="A1284" t="s">
        <v>2041</v>
      </c>
      <c r="B1284" s="107">
        <v>45033</v>
      </c>
      <c r="C1284" s="107">
        <v>45033</v>
      </c>
      <c r="D1284" s="107">
        <v>45033</v>
      </c>
      <c r="E1284">
        <v>-2.4246199999999999E-2</v>
      </c>
      <c r="F1284">
        <v>-2.4246199999999999E-2</v>
      </c>
      <c r="G1284" t="s">
        <v>72</v>
      </c>
      <c r="H1284">
        <v>5.7412935323383074</v>
      </c>
      <c r="I1284">
        <v>-0.13920455124378109</v>
      </c>
      <c r="J1284">
        <v>-0.13920455124378109</v>
      </c>
      <c r="K1284">
        <v>1</v>
      </c>
      <c r="M1284" t="s">
        <v>67</v>
      </c>
      <c r="S1284" t="s">
        <v>1608</v>
      </c>
      <c r="U1284" t="s">
        <v>67</v>
      </c>
      <c r="W1284" t="s">
        <v>1270</v>
      </c>
      <c r="X1284" t="s">
        <v>1271</v>
      </c>
      <c r="Y1284" t="s">
        <v>182</v>
      </c>
      <c r="Z1284" t="s">
        <v>164</v>
      </c>
      <c r="AA1284" t="s">
        <v>164</v>
      </c>
      <c r="AB1284" t="s">
        <v>18</v>
      </c>
      <c r="AD1284" t="s">
        <v>2042</v>
      </c>
      <c r="AE1284">
        <v>1</v>
      </c>
      <c r="AF1284">
        <v>1</v>
      </c>
    </row>
    <row r="1285" spans="1:32" x14ac:dyDescent="0.2">
      <c r="A1285" t="s">
        <v>2043</v>
      </c>
      <c r="B1285" s="107">
        <v>45033</v>
      </c>
      <c r="C1285" s="107">
        <v>45033</v>
      </c>
      <c r="D1285" s="107">
        <v>45033</v>
      </c>
      <c r="E1285">
        <v>-2.5793900000000002E-2</v>
      </c>
      <c r="F1285">
        <v>-2.5793900000000002E-2</v>
      </c>
      <c r="G1285" t="s">
        <v>72</v>
      </c>
      <c r="H1285">
        <v>5.7412935323383074</v>
      </c>
      <c r="I1285">
        <v>-0.14809035124378109</v>
      </c>
      <c r="J1285">
        <v>-0.14809035124378109</v>
      </c>
      <c r="K1285">
        <v>1</v>
      </c>
      <c r="M1285" t="s">
        <v>67</v>
      </c>
      <c r="S1285" t="s">
        <v>1608</v>
      </c>
      <c r="U1285" t="s">
        <v>67</v>
      </c>
      <c r="W1285" t="s">
        <v>1270</v>
      </c>
      <c r="X1285" t="s">
        <v>1271</v>
      </c>
      <c r="Y1285" t="s">
        <v>182</v>
      </c>
      <c r="Z1285" t="s">
        <v>164</v>
      </c>
      <c r="AA1285" t="s">
        <v>164</v>
      </c>
      <c r="AB1285" t="s">
        <v>18</v>
      </c>
      <c r="AD1285" t="s">
        <v>2044</v>
      </c>
      <c r="AE1285">
        <v>1</v>
      </c>
      <c r="AF1285">
        <v>1</v>
      </c>
    </row>
    <row r="1286" spans="1:32" x14ac:dyDescent="0.2">
      <c r="A1286" t="s">
        <v>2045</v>
      </c>
      <c r="B1286" s="107">
        <v>45033</v>
      </c>
      <c r="C1286" s="107">
        <v>45033</v>
      </c>
      <c r="D1286" s="107">
        <v>45033</v>
      </c>
      <c r="E1286">
        <v>-1.8491764500000001E-2</v>
      </c>
      <c r="F1286">
        <v>-1.8491764500000001E-2</v>
      </c>
      <c r="G1286" t="s">
        <v>72</v>
      </c>
      <c r="H1286">
        <v>5.7412935323383074</v>
      </c>
      <c r="I1286">
        <v>-0.1061666479253731</v>
      </c>
      <c r="J1286">
        <v>-0.1061666479253731</v>
      </c>
      <c r="K1286">
        <v>1</v>
      </c>
      <c r="M1286" t="s">
        <v>67</v>
      </c>
      <c r="S1286" t="s">
        <v>1608</v>
      </c>
      <c r="U1286" t="s">
        <v>67</v>
      </c>
      <c r="W1286" t="s">
        <v>1270</v>
      </c>
      <c r="X1286" t="s">
        <v>1271</v>
      </c>
      <c r="Y1286" t="s">
        <v>182</v>
      </c>
      <c r="Z1286" t="s">
        <v>164</v>
      </c>
      <c r="AA1286" t="s">
        <v>164</v>
      </c>
      <c r="AB1286" t="s">
        <v>18</v>
      </c>
      <c r="AD1286" t="s">
        <v>2046</v>
      </c>
      <c r="AE1286">
        <v>1</v>
      </c>
      <c r="AF1286">
        <v>1</v>
      </c>
    </row>
    <row r="1287" spans="1:32" x14ac:dyDescent="0.2">
      <c r="A1287" t="s">
        <v>2047</v>
      </c>
      <c r="B1287" s="107">
        <v>45033</v>
      </c>
      <c r="C1287" s="107">
        <v>45033</v>
      </c>
      <c r="D1287" s="107">
        <v>45033</v>
      </c>
      <c r="E1287">
        <v>-1.6401230999999999E-2</v>
      </c>
      <c r="F1287">
        <v>-1.6401230999999999E-2</v>
      </c>
      <c r="G1287" t="s">
        <v>72</v>
      </c>
      <c r="H1287">
        <v>5.7412935323383074</v>
      </c>
      <c r="I1287">
        <v>-9.4164281462686544E-2</v>
      </c>
      <c r="J1287">
        <v>-9.4164281462686544E-2</v>
      </c>
      <c r="K1287">
        <v>1</v>
      </c>
      <c r="M1287" t="s">
        <v>67</v>
      </c>
      <c r="S1287" t="s">
        <v>1608</v>
      </c>
      <c r="U1287" t="s">
        <v>67</v>
      </c>
      <c r="W1287" t="s">
        <v>1270</v>
      </c>
      <c r="X1287" t="s">
        <v>1271</v>
      </c>
      <c r="Y1287" t="s">
        <v>182</v>
      </c>
      <c r="Z1287" t="s">
        <v>164</v>
      </c>
      <c r="AA1287" t="s">
        <v>164</v>
      </c>
      <c r="AB1287" t="s">
        <v>18</v>
      </c>
      <c r="AD1287" t="s">
        <v>2048</v>
      </c>
      <c r="AE1287">
        <v>1</v>
      </c>
      <c r="AF1287">
        <v>1</v>
      </c>
    </row>
    <row r="1288" spans="1:32" x14ac:dyDescent="0.2">
      <c r="A1288" t="s">
        <v>2049</v>
      </c>
      <c r="B1288" s="107">
        <v>45032</v>
      </c>
      <c r="C1288" s="107">
        <v>45032</v>
      </c>
      <c r="D1288" s="107">
        <v>45032</v>
      </c>
      <c r="E1288">
        <v>-100.15</v>
      </c>
      <c r="F1288">
        <v>-100.15</v>
      </c>
      <c r="G1288" t="s">
        <v>43</v>
      </c>
      <c r="H1288">
        <v>1</v>
      </c>
      <c r="I1288">
        <v>-100.15</v>
      </c>
      <c r="J1288">
        <v>-100.15</v>
      </c>
      <c r="K1288">
        <v>1</v>
      </c>
      <c r="M1288" t="s">
        <v>1359</v>
      </c>
      <c r="N1288" t="s">
        <v>272</v>
      </c>
      <c r="O1288">
        <v>100</v>
      </c>
      <c r="P1288" t="s">
        <v>236</v>
      </c>
      <c r="Q1288" t="s">
        <v>272</v>
      </c>
      <c r="S1288" t="s">
        <v>274</v>
      </c>
      <c r="U1288" t="s">
        <v>1359</v>
      </c>
      <c r="W1288" t="s">
        <v>274</v>
      </c>
      <c r="X1288" t="s">
        <v>30</v>
      </c>
      <c r="Y1288" t="s">
        <v>182</v>
      </c>
      <c r="Z1288" t="s">
        <v>182</v>
      </c>
      <c r="AA1288" t="s">
        <v>182</v>
      </c>
      <c r="AB1288" t="s">
        <v>30</v>
      </c>
      <c r="AE1288">
        <v>0</v>
      </c>
      <c r="AF1288">
        <v>0</v>
      </c>
    </row>
    <row r="1289" spans="1:32" x14ac:dyDescent="0.2">
      <c r="A1289" t="s">
        <v>2050</v>
      </c>
      <c r="B1289" s="107">
        <v>45032</v>
      </c>
      <c r="C1289" s="107">
        <v>45032</v>
      </c>
      <c r="D1289" s="107">
        <v>45032</v>
      </c>
      <c r="E1289">
        <v>-5.39</v>
      </c>
      <c r="F1289">
        <v>-5.39</v>
      </c>
      <c r="G1289" t="s">
        <v>43</v>
      </c>
      <c r="H1289">
        <v>1</v>
      </c>
      <c r="I1289">
        <v>-5.39</v>
      </c>
      <c r="J1289">
        <v>-5.39</v>
      </c>
      <c r="K1289">
        <v>1</v>
      </c>
      <c r="M1289" t="s">
        <v>1359</v>
      </c>
      <c r="N1289" t="s">
        <v>242</v>
      </c>
      <c r="O1289">
        <v>100</v>
      </c>
      <c r="P1289" t="s">
        <v>236</v>
      </c>
      <c r="Q1289" t="s">
        <v>242</v>
      </c>
      <c r="S1289" t="s">
        <v>2051</v>
      </c>
      <c r="U1289" t="s">
        <v>1359</v>
      </c>
      <c r="W1289" t="s">
        <v>1386</v>
      </c>
      <c r="X1289" t="s">
        <v>1387</v>
      </c>
      <c r="Y1289" t="s">
        <v>246</v>
      </c>
      <c r="Z1289" t="s">
        <v>246</v>
      </c>
      <c r="AA1289" t="s">
        <v>246</v>
      </c>
      <c r="AB1289" t="s">
        <v>20</v>
      </c>
      <c r="AE1289">
        <v>0</v>
      </c>
      <c r="AF1289">
        <v>0</v>
      </c>
    </row>
    <row r="1290" spans="1:32" x14ac:dyDescent="0.2">
      <c r="A1290" t="s">
        <v>2052</v>
      </c>
      <c r="B1290" s="107">
        <v>45032</v>
      </c>
      <c r="C1290" s="107">
        <v>45032</v>
      </c>
      <c r="D1290" s="107">
        <v>45032</v>
      </c>
      <c r="E1290">
        <v>-1.53521163E-2</v>
      </c>
      <c r="F1290">
        <v>-1.53521163E-2</v>
      </c>
      <c r="G1290" t="s">
        <v>72</v>
      </c>
      <c r="H1290">
        <v>5.8993522670652716</v>
      </c>
      <c r="I1290">
        <v>-9.056754209865471E-2</v>
      </c>
      <c r="J1290">
        <v>-9.056754209865471E-2</v>
      </c>
      <c r="K1290">
        <v>1</v>
      </c>
      <c r="M1290" t="s">
        <v>67</v>
      </c>
      <c r="S1290" t="s">
        <v>1608</v>
      </c>
      <c r="U1290" t="s">
        <v>67</v>
      </c>
      <c r="W1290" t="s">
        <v>1270</v>
      </c>
      <c r="X1290" t="s">
        <v>1271</v>
      </c>
      <c r="Y1290" t="s">
        <v>182</v>
      </c>
      <c r="Z1290" t="s">
        <v>164</v>
      </c>
      <c r="AA1290" t="s">
        <v>164</v>
      </c>
      <c r="AB1290" t="s">
        <v>18</v>
      </c>
      <c r="AD1290" t="s">
        <v>2053</v>
      </c>
      <c r="AE1290">
        <v>1</v>
      </c>
      <c r="AF1290">
        <v>1</v>
      </c>
    </row>
    <row r="1291" spans="1:32" x14ac:dyDescent="0.2">
      <c r="A1291" t="s">
        <v>2054</v>
      </c>
      <c r="B1291" s="107">
        <v>45031</v>
      </c>
      <c r="C1291" s="107">
        <v>45031</v>
      </c>
      <c r="D1291" s="107">
        <v>45031</v>
      </c>
      <c r="E1291">
        <v>-420.61</v>
      </c>
      <c r="F1291">
        <v>-420.61</v>
      </c>
      <c r="G1291" t="s">
        <v>43</v>
      </c>
      <c r="H1291">
        <v>1</v>
      </c>
      <c r="I1291">
        <v>-420.61</v>
      </c>
      <c r="J1291">
        <v>-420.61</v>
      </c>
      <c r="K1291">
        <v>1</v>
      </c>
      <c r="M1291" t="s">
        <v>1359</v>
      </c>
      <c r="N1291" t="s">
        <v>272</v>
      </c>
      <c r="O1291">
        <v>100</v>
      </c>
      <c r="P1291" t="s">
        <v>236</v>
      </c>
      <c r="Q1291" t="s">
        <v>272</v>
      </c>
      <c r="S1291" t="s">
        <v>274</v>
      </c>
      <c r="U1291" t="s">
        <v>1359</v>
      </c>
      <c r="W1291" t="s">
        <v>274</v>
      </c>
      <c r="X1291" t="s">
        <v>30</v>
      </c>
      <c r="Y1291" t="s">
        <v>182</v>
      </c>
      <c r="Z1291" t="s">
        <v>182</v>
      </c>
      <c r="AA1291" t="s">
        <v>182</v>
      </c>
      <c r="AB1291" t="s">
        <v>30</v>
      </c>
      <c r="AE1291">
        <v>0</v>
      </c>
      <c r="AF1291">
        <v>0</v>
      </c>
    </row>
    <row r="1292" spans="1:32" x14ac:dyDescent="0.2">
      <c r="A1292" t="s">
        <v>2055</v>
      </c>
      <c r="B1292" s="107">
        <v>45031</v>
      </c>
      <c r="C1292" s="107">
        <v>45031</v>
      </c>
      <c r="D1292" s="107">
        <v>45031</v>
      </c>
      <c r="E1292">
        <v>-22.63</v>
      </c>
      <c r="F1292">
        <v>-22.63</v>
      </c>
      <c r="G1292" t="s">
        <v>43</v>
      </c>
      <c r="H1292">
        <v>1</v>
      </c>
      <c r="I1292">
        <v>-22.63</v>
      </c>
      <c r="J1292">
        <v>-22.63</v>
      </c>
      <c r="K1292">
        <v>1</v>
      </c>
      <c r="M1292" t="s">
        <v>1359</v>
      </c>
      <c r="N1292" t="s">
        <v>242</v>
      </c>
      <c r="O1292">
        <v>100</v>
      </c>
      <c r="P1292" t="s">
        <v>236</v>
      </c>
      <c r="Q1292" t="s">
        <v>242</v>
      </c>
      <c r="S1292" t="s">
        <v>2051</v>
      </c>
      <c r="U1292" t="s">
        <v>1359</v>
      </c>
      <c r="W1292" t="s">
        <v>1386</v>
      </c>
      <c r="X1292" t="s">
        <v>1387</v>
      </c>
      <c r="Y1292" t="s">
        <v>246</v>
      </c>
      <c r="Z1292" t="s">
        <v>246</v>
      </c>
      <c r="AA1292" t="s">
        <v>246</v>
      </c>
      <c r="AB1292" t="s">
        <v>20</v>
      </c>
      <c r="AE1292">
        <v>0</v>
      </c>
      <c r="AF1292">
        <v>0</v>
      </c>
    </row>
    <row r="1293" spans="1:32" x14ac:dyDescent="0.2">
      <c r="A1293" t="s">
        <v>2056</v>
      </c>
      <c r="B1293" s="107">
        <v>45031</v>
      </c>
      <c r="C1293" s="107">
        <v>45031</v>
      </c>
      <c r="D1293" s="107">
        <v>45031</v>
      </c>
      <c r="E1293">
        <v>-75.11</v>
      </c>
      <c r="F1293">
        <v>-75.11</v>
      </c>
      <c r="G1293" t="s">
        <v>43</v>
      </c>
      <c r="H1293">
        <v>1</v>
      </c>
      <c r="I1293">
        <v>-75.11</v>
      </c>
      <c r="J1293">
        <v>-75.11</v>
      </c>
      <c r="K1293">
        <v>1</v>
      </c>
      <c r="M1293" t="s">
        <v>1359</v>
      </c>
      <c r="N1293" t="s">
        <v>276</v>
      </c>
      <c r="O1293">
        <v>100</v>
      </c>
      <c r="P1293" t="s">
        <v>236</v>
      </c>
      <c r="Q1293" t="s">
        <v>276</v>
      </c>
      <c r="S1293" t="s">
        <v>277</v>
      </c>
      <c r="U1293" t="s">
        <v>1359</v>
      </c>
      <c r="W1293" t="s">
        <v>277</v>
      </c>
      <c r="X1293" t="s">
        <v>30</v>
      </c>
      <c r="Y1293" t="s">
        <v>182</v>
      </c>
      <c r="Z1293" t="s">
        <v>182</v>
      </c>
      <c r="AA1293" t="s">
        <v>182</v>
      </c>
      <c r="AB1293" t="s">
        <v>30</v>
      </c>
      <c r="AE1293">
        <v>0</v>
      </c>
      <c r="AF1293">
        <v>0</v>
      </c>
    </row>
    <row r="1294" spans="1:32" x14ac:dyDescent="0.2">
      <c r="A1294" t="s">
        <v>2057</v>
      </c>
      <c r="B1294" s="107">
        <v>45031</v>
      </c>
      <c r="C1294" s="107">
        <v>45031</v>
      </c>
      <c r="D1294" s="107">
        <v>45031</v>
      </c>
      <c r="E1294">
        <v>-4.04</v>
      </c>
      <c r="F1294">
        <v>-4.04</v>
      </c>
      <c r="G1294" t="s">
        <v>43</v>
      </c>
      <c r="H1294">
        <v>1</v>
      </c>
      <c r="I1294">
        <v>-4.04</v>
      </c>
      <c r="J1294">
        <v>-4.04</v>
      </c>
      <c r="K1294">
        <v>1</v>
      </c>
      <c r="M1294" t="s">
        <v>1359</v>
      </c>
      <c r="N1294" t="s">
        <v>242</v>
      </c>
      <c r="O1294">
        <v>100</v>
      </c>
      <c r="P1294" t="s">
        <v>236</v>
      </c>
      <c r="Q1294" t="s">
        <v>242</v>
      </c>
      <c r="S1294" t="s">
        <v>2058</v>
      </c>
      <c r="U1294" t="s">
        <v>1359</v>
      </c>
      <c r="W1294" t="s">
        <v>1386</v>
      </c>
      <c r="X1294" t="s">
        <v>1387</v>
      </c>
      <c r="Y1294" t="s">
        <v>246</v>
      </c>
      <c r="Z1294" t="s">
        <v>246</v>
      </c>
      <c r="AA1294" t="s">
        <v>246</v>
      </c>
      <c r="AB1294" t="s">
        <v>20</v>
      </c>
      <c r="AE1294">
        <v>0</v>
      </c>
      <c r="AF1294">
        <v>0</v>
      </c>
    </row>
    <row r="1295" spans="1:32" x14ac:dyDescent="0.2">
      <c r="A1295" t="s">
        <v>2059</v>
      </c>
      <c r="B1295" s="107">
        <v>45031</v>
      </c>
      <c r="C1295" s="107">
        <v>45031</v>
      </c>
      <c r="D1295" s="107">
        <v>45031</v>
      </c>
      <c r="E1295">
        <v>-0.10512625759999999</v>
      </c>
      <c r="F1295">
        <v>-0.10512625759999999</v>
      </c>
      <c r="G1295" t="s">
        <v>72</v>
      </c>
      <c r="H1295">
        <v>5.8374875373878368</v>
      </c>
      <c r="I1295">
        <v>-0.61367321859222335</v>
      </c>
      <c r="J1295">
        <v>-0.61367321859222335</v>
      </c>
      <c r="K1295">
        <v>1</v>
      </c>
      <c r="M1295" t="s">
        <v>67</v>
      </c>
      <c r="N1295" t="s">
        <v>102</v>
      </c>
      <c r="S1295" t="s">
        <v>1608</v>
      </c>
      <c r="U1295" t="s">
        <v>67</v>
      </c>
      <c r="W1295" t="s">
        <v>1270</v>
      </c>
      <c r="X1295" t="s">
        <v>1271</v>
      </c>
      <c r="Y1295" t="s">
        <v>182</v>
      </c>
      <c r="Z1295" t="s">
        <v>164</v>
      </c>
      <c r="AA1295" t="s">
        <v>164</v>
      </c>
      <c r="AB1295" t="s">
        <v>18</v>
      </c>
      <c r="AD1295" t="s">
        <v>2060</v>
      </c>
      <c r="AE1295">
        <v>1</v>
      </c>
      <c r="AF1295">
        <v>1</v>
      </c>
    </row>
    <row r="1296" spans="1:32" x14ac:dyDescent="0.2">
      <c r="A1296" t="s">
        <v>2061</v>
      </c>
      <c r="B1296" s="107">
        <v>45031</v>
      </c>
      <c r="C1296" s="107">
        <v>45031</v>
      </c>
      <c r="D1296" s="107">
        <v>45031</v>
      </c>
      <c r="E1296">
        <v>-0.2454333464</v>
      </c>
      <c r="F1296">
        <v>-0.2454333464</v>
      </c>
      <c r="G1296" t="s">
        <v>72</v>
      </c>
      <c r="H1296">
        <v>5.8374875373878368</v>
      </c>
      <c r="I1296">
        <v>-1.432714100869392</v>
      </c>
      <c r="J1296">
        <v>-1.432714100869392</v>
      </c>
      <c r="K1296">
        <v>1</v>
      </c>
      <c r="M1296" t="s">
        <v>67</v>
      </c>
      <c r="N1296" t="s">
        <v>102</v>
      </c>
      <c r="S1296" t="s">
        <v>1608</v>
      </c>
      <c r="U1296" t="s">
        <v>67</v>
      </c>
      <c r="W1296" t="s">
        <v>1270</v>
      </c>
      <c r="X1296" t="s">
        <v>1271</v>
      </c>
      <c r="Y1296" t="s">
        <v>182</v>
      </c>
      <c r="Z1296" t="s">
        <v>164</v>
      </c>
      <c r="AA1296" t="s">
        <v>164</v>
      </c>
      <c r="AB1296" t="s">
        <v>18</v>
      </c>
      <c r="AD1296" t="s">
        <v>2062</v>
      </c>
      <c r="AE1296">
        <v>1</v>
      </c>
      <c r="AF1296">
        <v>1</v>
      </c>
    </row>
    <row r="1297" spans="1:32" x14ac:dyDescent="0.2">
      <c r="A1297" t="s">
        <v>2063</v>
      </c>
      <c r="B1297" s="107">
        <v>45031</v>
      </c>
      <c r="C1297" s="107">
        <v>45031</v>
      </c>
      <c r="D1297" s="107">
        <v>45031</v>
      </c>
      <c r="E1297">
        <v>-1.50073659E-2</v>
      </c>
      <c r="F1297">
        <v>-1.50073659E-2</v>
      </c>
      <c r="G1297" t="s">
        <v>72</v>
      </c>
      <c r="H1297">
        <v>5.8374875373878368</v>
      </c>
      <c r="I1297">
        <v>-8.7605311410269199E-2</v>
      </c>
      <c r="J1297">
        <v>-8.7605311410269199E-2</v>
      </c>
      <c r="K1297">
        <v>1</v>
      </c>
      <c r="M1297" t="s">
        <v>67</v>
      </c>
      <c r="S1297" t="s">
        <v>1608</v>
      </c>
      <c r="U1297" t="s">
        <v>67</v>
      </c>
      <c r="W1297" t="s">
        <v>1270</v>
      </c>
      <c r="X1297" t="s">
        <v>1271</v>
      </c>
      <c r="Y1297" t="s">
        <v>182</v>
      </c>
      <c r="Z1297" t="s">
        <v>164</v>
      </c>
      <c r="AA1297" t="s">
        <v>164</v>
      </c>
      <c r="AB1297" t="s">
        <v>18</v>
      </c>
      <c r="AD1297" t="s">
        <v>2064</v>
      </c>
      <c r="AE1297">
        <v>1</v>
      </c>
      <c r="AF1297">
        <v>1</v>
      </c>
    </row>
    <row r="1298" spans="1:32" x14ac:dyDescent="0.2">
      <c r="A1298" t="s">
        <v>2065</v>
      </c>
      <c r="B1298" s="107">
        <v>45031</v>
      </c>
      <c r="C1298" s="107">
        <v>45031</v>
      </c>
      <c r="D1298" s="107">
        <v>45031</v>
      </c>
      <c r="E1298">
        <v>-2.36834E-2</v>
      </c>
      <c r="F1298">
        <v>-2.36834E-2</v>
      </c>
      <c r="G1298" t="s">
        <v>72</v>
      </c>
      <c r="H1298">
        <v>5.8374875373878368</v>
      </c>
      <c r="I1298">
        <v>-0.1382515523429711</v>
      </c>
      <c r="J1298">
        <v>-0.1382515523429711</v>
      </c>
      <c r="K1298">
        <v>1</v>
      </c>
      <c r="M1298" t="s">
        <v>67</v>
      </c>
      <c r="S1298" t="s">
        <v>1608</v>
      </c>
      <c r="U1298" t="s">
        <v>67</v>
      </c>
      <c r="W1298" t="s">
        <v>1270</v>
      </c>
      <c r="X1298" t="s">
        <v>1271</v>
      </c>
      <c r="Y1298" t="s">
        <v>182</v>
      </c>
      <c r="Z1298" t="s">
        <v>164</v>
      </c>
      <c r="AA1298" t="s">
        <v>164</v>
      </c>
      <c r="AB1298" t="s">
        <v>18</v>
      </c>
      <c r="AD1298" t="s">
        <v>2066</v>
      </c>
      <c r="AE1298">
        <v>1</v>
      </c>
      <c r="AF1298">
        <v>1</v>
      </c>
    </row>
    <row r="1299" spans="1:32" x14ac:dyDescent="0.2">
      <c r="A1299" t="s">
        <v>2067</v>
      </c>
      <c r="B1299" s="107">
        <v>45031</v>
      </c>
      <c r="C1299" s="107">
        <v>45031</v>
      </c>
      <c r="D1299" s="107">
        <v>45031</v>
      </c>
      <c r="E1299">
        <v>-0.1640424992</v>
      </c>
      <c r="F1299">
        <v>-0.1640424992</v>
      </c>
      <c r="G1299" t="s">
        <v>72</v>
      </c>
      <c r="H1299">
        <v>5.8374875373878368</v>
      </c>
      <c r="I1299">
        <v>-0.95759604468195414</v>
      </c>
      <c r="J1299">
        <v>-0.95759604468195414</v>
      </c>
      <c r="K1299">
        <v>1</v>
      </c>
      <c r="M1299" t="s">
        <v>67</v>
      </c>
      <c r="N1299" t="s">
        <v>102</v>
      </c>
      <c r="S1299" t="s">
        <v>1608</v>
      </c>
      <c r="U1299" t="s">
        <v>67</v>
      </c>
      <c r="W1299" t="s">
        <v>1270</v>
      </c>
      <c r="X1299" t="s">
        <v>1271</v>
      </c>
      <c r="Y1299" t="s">
        <v>182</v>
      </c>
      <c r="Z1299" t="s">
        <v>164</v>
      </c>
      <c r="AA1299" t="s">
        <v>164</v>
      </c>
      <c r="AB1299" t="s">
        <v>18</v>
      </c>
      <c r="AD1299" t="s">
        <v>2068</v>
      </c>
      <c r="AE1299">
        <v>1</v>
      </c>
      <c r="AF1299">
        <v>1</v>
      </c>
    </row>
    <row r="1300" spans="1:32" x14ac:dyDescent="0.2">
      <c r="A1300" t="s">
        <v>2069</v>
      </c>
      <c r="B1300" s="107">
        <v>45031</v>
      </c>
      <c r="C1300" s="107">
        <v>45031</v>
      </c>
      <c r="D1300" s="107">
        <v>45031</v>
      </c>
      <c r="E1300">
        <v>-1.6280903400000001E-2</v>
      </c>
      <c r="F1300">
        <v>-1.6280903400000001E-2</v>
      </c>
      <c r="G1300" t="s">
        <v>72</v>
      </c>
      <c r="H1300">
        <v>5.8374875373878368</v>
      </c>
      <c r="I1300">
        <v>-9.503957069491524E-2</v>
      </c>
      <c r="J1300">
        <v>-9.503957069491524E-2</v>
      </c>
      <c r="K1300">
        <v>1</v>
      </c>
      <c r="M1300" t="s">
        <v>67</v>
      </c>
      <c r="S1300" t="s">
        <v>1608</v>
      </c>
      <c r="U1300" t="s">
        <v>67</v>
      </c>
      <c r="W1300" t="s">
        <v>1270</v>
      </c>
      <c r="X1300" t="s">
        <v>1271</v>
      </c>
      <c r="Y1300" t="s">
        <v>182</v>
      </c>
      <c r="Z1300" t="s">
        <v>164</v>
      </c>
      <c r="AA1300" t="s">
        <v>164</v>
      </c>
      <c r="AB1300" t="s">
        <v>18</v>
      </c>
      <c r="AD1300" t="s">
        <v>2070</v>
      </c>
      <c r="AE1300">
        <v>1</v>
      </c>
      <c r="AF1300">
        <v>1</v>
      </c>
    </row>
    <row r="1301" spans="1:32" x14ac:dyDescent="0.2">
      <c r="A1301" t="s">
        <v>2071</v>
      </c>
      <c r="B1301" s="107">
        <v>45031</v>
      </c>
      <c r="C1301" s="107">
        <v>45031</v>
      </c>
      <c r="D1301" s="107">
        <v>45031</v>
      </c>
      <c r="E1301">
        <v>-2.3658200000000001E-2</v>
      </c>
      <c r="F1301">
        <v>-2.3658200000000001E-2</v>
      </c>
      <c r="G1301" t="s">
        <v>72</v>
      </c>
      <c r="H1301">
        <v>5.8374875373878368</v>
      </c>
      <c r="I1301">
        <v>-0.13810444765702889</v>
      </c>
      <c r="J1301">
        <v>-0.13810444765702889</v>
      </c>
      <c r="K1301">
        <v>1</v>
      </c>
      <c r="M1301" t="s">
        <v>67</v>
      </c>
      <c r="S1301" t="s">
        <v>1608</v>
      </c>
      <c r="U1301" t="s">
        <v>67</v>
      </c>
      <c r="W1301" t="s">
        <v>1270</v>
      </c>
      <c r="X1301" t="s">
        <v>1271</v>
      </c>
      <c r="Y1301" t="s">
        <v>182</v>
      </c>
      <c r="Z1301" t="s">
        <v>164</v>
      </c>
      <c r="AA1301" t="s">
        <v>164</v>
      </c>
      <c r="AB1301" t="s">
        <v>18</v>
      </c>
      <c r="AD1301" t="s">
        <v>2072</v>
      </c>
      <c r="AE1301">
        <v>1</v>
      </c>
      <c r="AF1301">
        <v>1</v>
      </c>
    </row>
    <row r="1302" spans="1:32" x14ac:dyDescent="0.2">
      <c r="A1302" t="s">
        <v>2073</v>
      </c>
      <c r="B1302" s="107">
        <v>45030</v>
      </c>
      <c r="C1302" s="107">
        <v>45030</v>
      </c>
      <c r="D1302" s="107">
        <v>45030</v>
      </c>
      <c r="E1302">
        <v>3000</v>
      </c>
      <c r="F1302">
        <v>3000</v>
      </c>
      <c r="G1302" t="s">
        <v>43</v>
      </c>
      <c r="H1302">
        <v>1</v>
      </c>
      <c r="I1302">
        <v>3000</v>
      </c>
      <c r="J1302">
        <v>3000</v>
      </c>
      <c r="K1302">
        <v>1</v>
      </c>
      <c r="M1302" t="s">
        <v>199</v>
      </c>
      <c r="N1302" t="s">
        <v>49</v>
      </c>
      <c r="O1302">
        <v>100</v>
      </c>
      <c r="Q1302" t="s">
        <v>199</v>
      </c>
      <c r="S1302" t="s">
        <v>1378</v>
      </c>
      <c r="U1302" t="s">
        <v>49</v>
      </c>
      <c r="W1302" t="s">
        <v>1379</v>
      </c>
      <c r="X1302" t="s">
        <v>1379</v>
      </c>
      <c r="Y1302" t="s">
        <v>163</v>
      </c>
      <c r="Z1302" t="s">
        <v>193</v>
      </c>
      <c r="AA1302" t="s">
        <v>193</v>
      </c>
      <c r="AB1302" t="s">
        <v>24</v>
      </c>
      <c r="AE1302">
        <v>0</v>
      </c>
      <c r="AF1302">
        <v>0</v>
      </c>
    </row>
    <row r="1303" spans="1:32" x14ac:dyDescent="0.2">
      <c r="A1303" t="s">
        <v>2074</v>
      </c>
      <c r="B1303" s="107">
        <v>45030</v>
      </c>
      <c r="C1303" s="107">
        <v>45030</v>
      </c>
      <c r="D1303" s="107">
        <v>45030</v>
      </c>
      <c r="E1303">
        <v>3000</v>
      </c>
      <c r="F1303">
        <v>3000</v>
      </c>
      <c r="G1303" t="s">
        <v>43</v>
      </c>
      <c r="H1303">
        <v>1</v>
      </c>
      <c r="I1303">
        <v>3000</v>
      </c>
      <c r="J1303">
        <v>3000</v>
      </c>
      <c r="K1303">
        <v>1</v>
      </c>
      <c r="M1303" t="s">
        <v>199</v>
      </c>
      <c r="N1303" t="s">
        <v>1359</v>
      </c>
      <c r="O1303">
        <v>100</v>
      </c>
      <c r="Q1303" t="s">
        <v>199</v>
      </c>
      <c r="S1303" t="s">
        <v>1378</v>
      </c>
      <c r="U1303" t="s">
        <v>1359</v>
      </c>
      <c r="W1303" t="s">
        <v>1379</v>
      </c>
      <c r="X1303" t="s">
        <v>1379</v>
      </c>
      <c r="Y1303" t="s">
        <v>163</v>
      </c>
      <c r="Z1303" t="s">
        <v>193</v>
      </c>
      <c r="AA1303" t="s">
        <v>193</v>
      </c>
      <c r="AB1303" t="s">
        <v>24</v>
      </c>
      <c r="AE1303">
        <v>0</v>
      </c>
      <c r="AF1303">
        <v>0</v>
      </c>
    </row>
    <row r="1304" spans="1:32" x14ac:dyDescent="0.2">
      <c r="A1304" t="s">
        <v>2075</v>
      </c>
      <c r="B1304" s="107">
        <v>45030</v>
      </c>
      <c r="C1304" s="107">
        <v>45030</v>
      </c>
      <c r="D1304" s="107">
        <v>45030</v>
      </c>
      <c r="E1304">
        <v>-758.62</v>
      </c>
      <c r="F1304">
        <v>-758.62</v>
      </c>
      <c r="G1304" t="s">
        <v>43</v>
      </c>
      <c r="H1304">
        <v>1</v>
      </c>
      <c r="I1304">
        <v>-758.62</v>
      </c>
      <c r="J1304">
        <v>-758.62</v>
      </c>
      <c r="K1304">
        <v>1</v>
      </c>
      <c r="M1304" t="s">
        <v>1058</v>
      </c>
      <c r="N1304" t="s">
        <v>1598</v>
      </c>
      <c r="O1304">
        <v>100</v>
      </c>
      <c r="P1304" t="s">
        <v>15</v>
      </c>
      <c r="Q1304" t="s">
        <v>1598</v>
      </c>
      <c r="S1304" t="s">
        <v>2076</v>
      </c>
      <c r="U1304" t="s">
        <v>1058</v>
      </c>
      <c r="W1304" t="s">
        <v>2077</v>
      </c>
      <c r="X1304" t="s">
        <v>2077</v>
      </c>
      <c r="Y1304" t="s">
        <v>2078</v>
      </c>
      <c r="Z1304" t="s">
        <v>2079</v>
      </c>
      <c r="AA1304" t="s">
        <v>2079</v>
      </c>
      <c r="AB1304" t="s">
        <v>15</v>
      </c>
      <c r="AE1304">
        <v>0</v>
      </c>
      <c r="AF1304">
        <v>0</v>
      </c>
    </row>
    <row r="1305" spans="1:32" x14ac:dyDescent="0.2">
      <c r="A1305" t="s">
        <v>2080</v>
      </c>
      <c r="B1305" s="107">
        <v>45030</v>
      </c>
      <c r="C1305" s="107">
        <v>45030</v>
      </c>
      <c r="D1305" s="107">
        <v>45030</v>
      </c>
      <c r="E1305">
        <v>-127.87</v>
      </c>
      <c r="F1305">
        <v>-127.87</v>
      </c>
      <c r="G1305" t="s">
        <v>43</v>
      </c>
      <c r="H1305">
        <v>1</v>
      </c>
      <c r="I1305">
        <v>-127.87</v>
      </c>
      <c r="J1305">
        <v>-127.87</v>
      </c>
      <c r="K1305">
        <v>1</v>
      </c>
      <c r="M1305" t="s">
        <v>1058</v>
      </c>
      <c r="N1305" t="s">
        <v>242</v>
      </c>
      <c r="O1305">
        <v>100</v>
      </c>
      <c r="P1305" t="s">
        <v>160</v>
      </c>
      <c r="Q1305" t="s">
        <v>242</v>
      </c>
      <c r="S1305" t="s">
        <v>2081</v>
      </c>
      <c r="U1305" t="s">
        <v>1058</v>
      </c>
      <c r="W1305" t="s">
        <v>168</v>
      </c>
      <c r="X1305" t="s">
        <v>169</v>
      </c>
      <c r="Y1305" t="s">
        <v>170</v>
      </c>
      <c r="Z1305" t="s">
        <v>164</v>
      </c>
      <c r="AA1305" t="s">
        <v>164</v>
      </c>
      <c r="AB1305" t="s">
        <v>22</v>
      </c>
      <c r="AE1305">
        <v>0</v>
      </c>
      <c r="AF1305">
        <v>0</v>
      </c>
    </row>
    <row r="1306" spans="1:32" x14ac:dyDescent="0.2">
      <c r="A1306" t="s">
        <v>2082</v>
      </c>
      <c r="B1306" s="107">
        <v>45030</v>
      </c>
      <c r="C1306" s="107">
        <v>45030</v>
      </c>
      <c r="D1306" s="107">
        <v>45030</v>
      </c>
      <c r="E1306">
        <v>-750</v>
      </c>
      <c r="F1306">
        <v>-750</v>
      </c>
      <c r="G1306" t="s">
        <v>43</v>
      </c>
      <c r="H1306">
        <v>1</v>
      </c>
      <c r="I1306">
        <v>-750</v>
      </c>
      <c r="J1306">
        <v>-750</v>
      </c>
      <c r="K1306">
        <v>1</v>
      </c>
      <c r="M1306" t="s">
        <v>1058</v>
      </c>
      <c r="N1306" t="s">
        <v>267</v>
      </c>
      <c r="O1306">
        <v>100</v>
      </c>
      <c r="P1306" t="s">
        <v>268</v>
      </c>
      <c r="Q1306" t="s">
        <v>267</v>
      </c>
      <c r="S1306" t="s">
        <v>2083</v>
      </c>
      <c r="U1306" t="s">
        <v>1058</v>
      </c>
      <c r="V1306" t="s">
        <v>174</v>
      </c>
      <c r="W1306" t="s">
        <v>270</v>
      </c>
      <c r="X1306" t="s">
        <v>115</v>
      </c>
      <c r="Y1306" t="s">
        <v>175</v>
      </c>
      <c r="Z1306" t="s">
        <v>176</v>
      </c>
      <c r="AA1306" t="s">
        <v>176</v>
      </c>
      <c r="AB1306" t="s">
        <v>25</v>
      </c>
      <c r="AE1306">
        <v>0</v>
      </c>
      <c r="AF1306">
        <v>0</v>
      </c>
    </row>
    <row r="1307" spans="1:32" x14ac:dyDescent="0.2">
      <c r="A1307" t="s">
        <v>2084</v>
      </c>
      <c r="B1307" s="107">
        <v>45030</v>
      </c>
      <c r="C1307" s="107">
        <v>45030</v>
      </c>
      <c r="D1307" s="107">
        <v>45030</v>
      </c>
      <c r="E1307">
        <v>-244.48</v>
      </c>
      <c r="F1307">
        <v>-244.48</v>
      </c>
      <c r="G1307" t="s">
        <v>43</v>
      </c>
      <c r="H1307">
        <v>1</v>
      </c>
      <c r="I1307">
        <v>-244.48</v>
      </c>
      <c r="J1307">
        <v>-244.48</v>
      </c>
      <c r="K1307">
        <v>1</v>
      </c>
      <c r="M1307" t="s">
        <v>1058</v>
      </c>
      <c r="N1307" t="s">
        <v>282</v>
      </c>
      <c r="O1307">
        <v>100</v>
      </c>
      <c r="P1307" t="s">
        <v>160</v>
      </c>
      <c r="Q1307" t="s">
        <v>282</v>
      </c>
      <c r="S1307" t="s">
        <v>283</v>
      </c>
      <c r="U1307" t="s">
        <v>1058</v>
      </c>
      <c r="W1307" t="s">
        <v>284</v>
      </c>
      <c r="X1307" t="s">
        <v>191</v>
      </c>
      <c r="Y1307" t="s">
        <v>192</v>
      </c>
      <c r="Z1307" t="s">
        <v>193</v>
      </c>
      <c r="AA1307" t="s">
        <v>193</v>
      </c>
      <c r="AB1307" t="s">
        <v>19</v>
      </c>
      <c r="AE1307">
        <v>0</v>
      </c>
      <c r="AF1307">
        <v>0</v>
      </c>
    </row>
    <row r="1308" spans="1:32" x14ac:dyDescent="0.2">
      <c r="A1308" t="s">
        <v>2085</v>
      </c>
      <c r="B1308" s="107">
        <v>45030</v>
      </c>
      <c r="C1308" s="107">
        <v>45030</v>
      </c>
      <c r="D1308" s="107">
        <v>45030</v>
      </c>
      <c r="E1308">
        <v>-698.52</v>
      </c>
      <c r="F1308">
        <v>-698.52</v>
      </c>
      <c r="G1308" t="s">
        <v>43</v>
      </c>
      <c r="H1308">
        <v>1</v>
      </c>
      <c r="I1308">
        <v>-698.52</v>
      </c>
      <c r="J1308">
        <v>-698.52</v>
      </c>
      <c r="K1308">
        <v>1</v>
      </c>
      <c r="M1308" t="s">
        <v>1359</v>
      </c>
      <c r="N1308" t="s">
        <v>279</v>
      </c>
      <c r="O1308">
        <v>100</v>
      </c>
      <c r="P1308" t="s">
        <v>268</v>
      </c>
      <c r="Q1308" t="s">
        <v>279</v>
      </c>
      <c r="S1308" t="s">
        <v>280</v>
      </c>
      <c r="U1308" t="s">
        <v>1359</v>
      </c>
      <c r="W1308" t="s">
        <v>280</v>
      </c>
      <c r="X1308" t="s">
        <v>30</v>
      </c>
      <c r="Y1308" t="s">
        <v>182</v>
      </c>
      <c r="Z1308" t="s">
        <v>182</v>
      </c>
      <c r="AA1308" t="s">
        <v>182</v>
      </c>
      <c r="AB1308" t="s">
        <v>30</v>
      </c>
      <c r="AE1308">
        <v>0</v>
      </c>
      <c r="AF1308">
        <v>0</v>
      </c>
    </row>
    <row r="1309" spans="1:32" x14ac:dyDescent="0.2">
      <c r="A1309" t="s">
        <v>2086</v>
      </c>
      <c r="B1309" s="107">
        <v>45030</v>
      </c>
      <c r="C1309" s="107">
        <v>45030</v>
      </c>
      <c r="D1309" s="107">
        <v>45030</v>
      </c>
      <c r="E1309">
        <v>-163.54</v>
      </c>
      <c r="F1309">
        <v>-163.54</v>
      </c>
      <c r="G1309" t="s">
        <v>43</v>
      </c>
      <c r="H1309">
        <v>1</v>
      </c>
      <c r="I1309">
        <v>-163.54</v>
      </c>
      <c r="J1309">
        <v>-163.54</v>
      </c>
      <c r="K1309">
        <v>1</v>
      </c>
      <c r="M1309" t="s">
        <v>1359</v>
      </c>
      <c r="N1309" t="s">
        <v>199</v>
      </c>
      <c r="O1309">
        <v>100</v>
      </c>
      <c r="P1309" t="s">
        <v>236</v>
      </c>
      <c r="Q1309" t="s">
        <v>199</v>
      </c>
      <c r="S1309" t="s">
        <v>2087</v>
      </c>
      <c r="U1309" t="s">
        <v>1359</v>
      </c>
      <c r="W1309" t="s">
        <v>2087</v>
      </c>
      <c r="X1309" t="s">
        <v>30</v>
      </c>
      <c r="Y1309" t="s">
        <v>182</v>
      </c>
      <c r="Z1309" t="s">
        <v>182</v>
      </c>
      <c r="AA1309" t="s">
        <v>182</v>
      </c>
      <c r="AB1309" t="s">
        <v>30</v>
      </c>
      <c r="AE1309">
        <v>0</v>
      </c>
      <c r="AF1309">
        <v>0</v>
      </c>
    </row>
    <row r="1310" spans="1:32" x14ac:dyDescent="0.2">
      <c r="A1310" t="s">
        <v>2088</v>
      </c>
      <c r="B1310" s="107">
        <v>45030</v>
      </c>
      <c r="C1310" s="107">
        <v>45030</v>
      </c>
      <c r="D1310" s="107">
        <v>45030</v>
      </c>
      <c r="E1310">
        <v>-37.58</v>
      </c>
      <c r="F1310">
        <v>-37.58</v>
      </c>
      <c r="G1310" t="s">
        <v>43</v>
      </c>
      <c r="H1310">
        <v>1</v>
      </c>
      <c r="I1310">
        <v>-37.58</v>
      </c>
      <c r="J1310">
        <v>-37.58</v>
      </c>
      <c r="K1310">
        <v>1</v>
      </c>
      <c r="M1310" t="s">
        <v>1359</v>
      </c>
      <c r="N1310" t="s">
        <v>242</v>
      </c>
      <c r="O1310">
        <v>100</v>
      </c>
      <c r="P1310" t="s">
        <v>236</v>
      </c>
      <c r="Q1310" t="s">
        <v>242</v>
      </c>
      <c r="S1310" t="s">
        <v>2089</v>
      </c>
      <c r="U1310" t="s">
        <v>1359</v>
      </c>
      <c r="W1310" t="s">
        <v>1386</v>
      </c>
      <c r="X1310" t="s">
        <v>1387</v>
      </c>
      <c r="Y1310" t="s">
        <v>246</v>
      </c>
      <c r="Z1310" t="s">
        <v>246</v>
      </c>
      <c r="AA1310" t="s">
        <v>246</v>
      </c>
      <c r="AB1310" t="s">
        <v>20</v>
      </c>
      <c r="AE1310">
        <v>0</v>
      </c>
      <c r="AF1310">
        <v>0</v>
      </c>
    </row>
    <row r="1311" spans="1:32" x14ac:dyDescent="0.2">
      <c r="A1311" t="s">
        <v>2090</v>
      </c>
      <c r="B1311" s="107">
        <v>45030</v>
      </c>
      <c r="C1311" s="107">
        <v>45030</v>
      </c>
      <c r="D1311" s="107">
        <v>45030</v>
      </c>
      <c r="E1311">
        <v>-3000</v>
      </c>
      <c r="F1311">
        <v>-3000</v>
      </c>
      <c r="G1311" t="s">
        <v>43</v>
      </c>
      <c r="H1311">
        <v>1</v>
      </c>
      <c r="I1311">
        <v>-3000</v>
      </c>
      <c r="J1311">
        <v>-3000</v>
      </c>
      <c r="K1311">
        <v>1</v>
      </c>
      <c r="M1311" t="s">
        <v>1058</v>
      </c>
      <c r="N1311" t="s">
        <v>199</v>
      </c>
      <c r="O1311">
        <v>100</v>
      </c>
      <c r="P1311" t="s">
        <v>340</v>
      </c>
      <c r="Q1311" t="s">
        <v>199</v>
      </c>
      <c r="S1311" t="s">
        <v>1378</v>
      </c>
      <c r="U1311" t="s">
        <v>1058</v>
      </c>
      <c r="W1311" t="s">
        <v>1379</v>
      </c>
      <c r="X1311" t="s">
        <v>1379</v>
      </c>
      <c r="Y1311" t="s">
        <v>163</v>
      </c>
      <c r="Z1311" t="s">
        <v>193</v>
      </c>
      <c r="AA1311" t="s">
        <v>193</v>
      </c>
      <c r="AB1311" t="s">
        <v>24</v>
      </c>
      <c r="AE1311">
        <v>0</v>
      </c>
      <c r="AF1311">
        <v>0</v>
      </c>
    </row>
    <row r="1312" spans="1:32" x14ac:dyDescent="0.2">
      <c r="A1312" t="s">
        <v>2091</v>
      </c>
      <c r="B1312" s="107">
        <v>45030</v>
      </c>
      <c r="C1312" s="107">
        <v>45030</v>
      </c>
      <c r="D1312" s="107">
        <v>45030</v>
      </c>
      <c r="E1312">
        <v>-3000</v>
      </c>
      <c r="F1312">
        <v>-3000</v>
      </c>
      <c r="G1312" t="s">
        <v>43</v>
      </c>
      <c r="H1312">
        <v>1</v>
      </c>
      <c r="I1312">
        <v>-3000</v>
      </c>
      <c r="J1312">
        <v>-3000</v>
      </c>
      <c r="K1312">
        <v>1</v>
      </c>
      <c r="M1312" t="s">
        <v>49</v>
      </c>
      <c r="N1312" t="s">
        <v>199</v>
      </c>
      <c r="O1312">
        <v>100</v>
      </c>
      <c r="P1312" t="s">
        <v>340</v>
      </c>
      <c r="Q1312" t="s">
        <v>199</v>
      </c>
      <c r="S1312" t="s">
        <v>1378</v>
      </c>
      <c r="U1312" t="s">
        <v>49</v>
      </c>
      <c r="W1312" t="s">
        <v>1379</v>
      </c>
      <c r="X1312" t="s">
        <v>1379</v>
      </c>
      <c r="Y1312" t="s">
        <v>163</v>
      </c>
      <c r="Z1312" t="s">
        <v>193</v>
      </c>
      <c r="AA1312" t="s">
        <v>193</v>
      </c>
      <c r="AB1312" t="s">
        <v>24</v>
      </c>
      <c r="AE1312">
        <v>0</v>
      </c>
      <c r="AF1312">
        <v>0</v>
      </c>
    </row>
    <row r="1313" spans="1:32" x14ac:dyDescent="0.2">
      <c r="A1313" t="s">
        <v>2092</v>
      </c>
      <c r="B1313" s="107">
        <v>45030</v>
      </c>
      <c r="C1313" s="107">
        <v>45030</v>
      </c>
      <c r="D1313" s="107">
        <v>45030</v>
      </c>
      <c r="E1313">
        <v>-1.4047473600000001E-2</v>
      </c>
      <c r="F1313">
        <v>-1.4047473600000001E-2</v>
      </c>
      <c r="G1313" t="s">
        <v>72</v>
      </c>
      <c r="H1313">
        <v>5.7390014829461196</v>
      </c>
      <c r="I1313">
        <v>-8.061847182204647E-2</v>
      </c>
      <c r="J1313">
        <v>-8.061847182204647E-2</v>
      </c>
      <c r="K1313">
        <v>1</v>
      </c>
      <c r="M1313" t="s">
        <v>67</v>
      </c>
      <c r="S1313" t="s">
        <v>1608</v>
      </c>
      <c r="U1313" t="s">
        <v>67</v>
      </c>
      <c r="W1313" t="s">
        <v>1270</v>
      </c>
      <c r="X1313" t="s">
        <v>1271</v>
      </c>
      <c r="Y1313" t="s">
        <v>182</v>
      </c>
      <c r="Z1313" t="s">
        <v>164</v>
      </c>
      <c r="AA1313" t="s">
        <v>164</v>
      </c>
      <c r="AB1313" t="s">
        <v>18</v>
      </c>
      <c r="AD1313" t="s">
        <v>2093</v>
      </c>
      <c r="AE1313">
        <v>1</v>
      </c>
      <c r="AF1313">
        <v>1</v>
      </c>
    </row>
    <row r="1314" spans="1:32" x14ac:dyDescent="0.2">
      <c r="A1314" t="s">
        <v>2094</v>
      </c>
      <c r="B1314" s="107">
        <v>45030</v>
      </c>
      <c r="C1314" s="107">
        <v>45030</v>
      </c>
      <c r="D1314" s="107">
        <v>45030</v>
      </c>
      <c r="E1314">
        <v>-2.3561599999999999E-2</v>
      </c>
      <c r="F1314">
        <v>-2.3561599999999999E-2</v>
      </c>
      <c r="G1314" t="s">
        <v>72</v>
      </c>
      <c r="H1314">
        <v>5.7390014829461196</v>
      </c>
      <c r="I1314">
        <v>-0.13522005734058329</v>
      </c>
      <c r="J1314">
        <v>-0.13522005734058329</v>
      </c>
      <c r="K1314">
        <v>1</v>
      </c>
      <c r="M1314" t="s">
        <v>67</v>
      </c>
      <c r="S1314" t="s">
        <v>1608</v>
      </c>
      <c r="U1314" t="s">
        <v>67</v>
      </c>
      <c r="W1314" t="s">
        <v>1270</v>
      </c>
      <c r="X1314" t="s">
        <v>1271</v>
      </c>
      <c r="Y1314" t="s">
        <v>182</v>
      </c>
      <c r="Z1314" t="s">
        <v>164</v>
      </c>
      <c r="AA1314" t="s">
        <v>164</v>
      </c>
      <c r="AB1314" t="s">
        <v>18</v>
      </c>
      <c r="AD1314" t="s">
        <v>2095</v>
      </c>
      <c r="AE1314">
        <v>1</v>
      </c>
      <c r="AF1314">
        <v>1</v>
      </c>
    </row>
    <row r="1315" spans="1:32" x14ac:dyDescent="0.2">
      <c r="A1315" t="s">
        <v>2096</v>
      </c>
      <c r="B1315" s="107">
        <v>45030</v>
      </c>
      <c r="C1315" s="107">
        <v>45030</v>
      </c>
      <c r="D1315" s="107">
        <v>45030</v>
      </c>
      <c r="E1315">
        <v>-0.1432839216</v>
      </c>
      <c r="F1315">
        <v>-0.1432839216</v>
      </c>
      <c r="G1315" t="s">
        <v>72</v>
      </c>
      <c r="H1315">
        <v>5.7390014829461196</v>
      </c>
      <c r="I1315">
        <v>-0.82230663854473551</v>
      </c>
      <c r="J1315">
        <v>-0.82230663854473551</v>
      </c>
      <c r="K1315">
        <v>1</v>
      </c>
      <c r="M1315" t="s">
        <v>67</v>
      </c>
      <c r="N1315" t="s">
        <v>102</v>
      </c>
      <c r="S1315" t="s">
        <v>1608</v>
      </c>
      <c r="U1315" t="s">
        <v>67</v>
      </c>
      <c r="W1315" t="s">
        <v>1270</v>
      </c>
      <c r="X1315" t="s">
        <v>1271</v>
      </c>
      <c r="Y1315" t="s">
        <v>182</v>
      </c>
      <c r="Z1315" t="s">
        <v>164</v>
      </c>
      <c r="AA1315" t="s">
        <v>164</v>
      </c>
      <c r="AB1315" t="s">
        <v>18</v>
      </c>
      <c r="AD1315" t="s">
        <v>2097</v>
      </c>
      <c r="AE1315">
        <v>1</v>
      </c>
      <c r="AF1315">
        <v>1</v>
      </c>
    </row>
    <row r="1316" spans="1:32" x14ac:dyDescent="0.2">
      <c r="A1316" t="s">
        <v>2098</v>
      </c>
      <c r="B1316" s="107">
        <v>45030</v>
      </c>
      <c r="C1316" s="107">
        <v>45030</v>
      </c>
      <c r="D1316" s="107">
        <v>45030</v>
      </c>
      <c r="E1316">
        <v>-0.13243314240000001</v>
      </c>
      <c r="F1316">
        <v>-0.13243314240000001</v>
      </c>
      <c r="G1316" t="s">
        <v>72</v>
      </c>
      <c r="H1316">
        <v>5.7390014829461196</v>
      </c>
      <c r="I1316">
        <v>-0.76003400062481463</v>
      </c>
      <c r="J1316">
        <v>-0.76003400062481463</v>
      </c>
      <c r="K1316">
        <v>1</v>
      </c>
      <c r="M1316" t="s">
        <v>67</v>
      </c>
      <c r="N1316" t="s">
        <v>102</v>
      </c>
      <c r="S1316" t="s">
        <v>1608</v>
      </c>
      <c r="U1316" t="s">
        <v>67</v>
      </c>
      <c r="W1316" t="s">
        <v>1270</v>
      </c>
      <c r="X1316" t="s">
        <v>1271</v>
      </c>
      <c r="Y1316" t="s">
        <v>182</v>
      </c>
      <c r="Z1316" t="s">
        <v>164</v>
      </c>
      <c r="AA1316" t="s">
        <v>164</v>
      </c>
      <c r="AB1316" t="s">
        <v>18</v>
      </c>
      <c r="AD1316" t="s">
        <v>2099</v>
      </c>
      <c r="AE1316">
        <v>1</v>
      </c>
      <c r="AF1316">
        <v>1</v>
      </c>
    </row>
    <row r="1317" spans="1:32" x14ac:dyDescent="0.2">
      <c r="A1317" t="s">
        <v>2100</v>
      </c>
      <c r="B1317" s="107">
        <v>45029</v>
      </c>
      <c r="C1317" s="107">
        <v>45029</v>
      </c>
      <c r="D1317" s="107">
        <v>45029</v>
      </c>
      <c r="E1317">
        <v>2280000</v>
      </c>
      <c r="F1317">
        <v>2280000</v>
      </c>
      <c r="G1317" t="s">
        <v>43</v>
      </c>
      <c r="H1317">
        <v>1</v>
      </c>
      <c r="I1317">
        <v>2280000</v>
      </c>
      <c r="J1317">
        <v>2280000</v>
      </c>
      <c r="K1317">
        <v>1</v>
      </c>
      <c r="M1317" t="s">
        <v>199</v>
      </c>
      <c r="N1317" t="s">
        <v>44</v>
      </c>
      <c r="O1317">
        <v>100</v>
      </c>
      <c r="Q1317" t="s">
        <v>199</v>
      </c>
      <c r="S1317" t="s">
        <v>1378</v>
      </c>
      <c r="U1317" t="s">
        <v>44</v>
      </c>
      <c r="W1317" t="s">
        <v>1379</v>
      </c>
      <c r="X1317" t="s">
        <v>1379</v>
      </c>
      <c r="Y1317" t="s">
        <v>163</v>
      </c>
      <c r="Z1317" t="s">
        <v>193</v>
      </c>
      <c r="AA1317" t="s">
        <v>193</v>
      </c>
      <c r="AB1317" t="s">
        <v>24</v>
      </c>
      <c r="AE1317">
        <v>0</v>
      </c>
      <c r="AF1317">
        <v>0</v>
      </c>
    </row>
    <row r="1318" spans="1:32" x14ac:dyDescent="0.2">
      <c r="A1318" t="s">
        <v>2101</v>
      </c>
      <c r="B1318" s="107">
        <v>45029</v>
      </c>
      <c r="C1318" s="107">
        <v>45029</v>
      </c>
      <c r="D1318" s="107">
        <v>45029</v>
      </c>
      <c r="E1318">
        <v>2280142.29</v>
      </c>
      <c r="F1318">
        <v>2280142.29</v>
      </c>
      <c r="G1318" t="s">
        <v>43</v>
      </c>
      <c r="H1318">
        <v>1</v>
      </c>
      <c r="I1318">
        <v>2280142.29</v>
      </c>
      <c r="J1318">
        <v>2280142.29</v>
      </c>
      <c r="K1318">
        <v>1</v>
      </c>
      <c r="M1318" t="s">
        <v>199</v>
      </c>
      <c r="N1318" t="s">
        <v>47</v>
      </c>
      <c r="O1318">
        <v>100</v>
      </c>
      <c r="Q1318" t="s">
        <v>199</v>
      </c>
      <c r="S1318" t="s">
        <v>1378</v>
      </c>
      <c r="U1318" t="s">
        <v>47</v>
      </c>
      <c r="W1318" t="s">
        <v>1379</v>
      </c>
      <c r="X1318" t="s">
        <v>1379</v>
      </c>
      <c r="Y1318" t="s">
        <v>163</v>
      </c>
      <c r="Z1318" t="s">
        <v>193</v>
      </c>
      <c r="AA1318" t="s">
        <v>193</v>
      </c>
      <c r="AB1318" t="s">
        <v>24</v>
      </c>
      <c r="AE1318">
        <v>0</v>
      </c>
      <c r="AF1318">
        <v>0</v>
      </c>
    </row>
    <row r="1319" spans="1:32" x14ac:dyDescent="0.2">
      <c r="A1319" t="s">
        <v>2102</v>
      </c>
      <c r="B1319" s="107">
        <v>45029</v>
      </c>
      <c r="C1319" s="107">
        <v>45029</v>
      </c>
      <c r="D1319" s="107">
        <v>45029</v>
      </c>
      <c r="E1319">
        <v>-491.68</v>
      </c>
      <c r="F1319">
        <v>-491.68</v>
      </c>
      <c r="G1319" t="s">
        <v>43</v>
      </c>
      <c r="H1319">
        <v>1</v>
      </c>
      <c r="I1319">
        <v>-491.68</v>
      </c>
      <c r="J1319">
        <v>-491.68</v>
      </c>
      <c r="K1319">
        <v>1</v>
      </c>
      <c r="M1319" t="s">
        <v>1359</v>
      </c>
      <c r="N1319" t="s">
        <v>293</v>
      </c>
      <c r="O1319">
        <v>100</v>
      </c>
      <c r="P1319" t="s">
        <v>236</v>
      </c>
      <c r="Q1319" t="s">
        <v>293</v>
      </c>
      <c r="S1319" t="s">
        <v>294</v>
      </c>
      <c r="U1319" t="s">
        <v>1359</v>
      </c>
      <c r="W1319" t="s">
        <v>294</v>
      </c>
      <c r="X1319" t="s">
        <v>295</v>
      </c>
      <c r="Y1319" t="s">
        <v>182</v>
      </c>
      <c r="Z1319" t="s">
        <v>182</v>
      </c>
      <c r="AA1319" t="s">
        <v>182</v>
      </c>
      <c r="AB1319" t="s">
        <v>30</v>
      </c>
      <c r="AE1319">
        <v>0</v>
      </c>
      <c r="AF1319">
        <v>0</v>
      </c>
    </row>
    <row r="1320" spans="1:32" x14ac:dyDescent="0.2">
      <c r="A1320" t="s">
        <v>2103</v>
      </c>
      <c r="B1320" s="107">
        <v>45029</v>
      </c>
      <c r="C1320" s="107">
        <v>45029</v>
      </c>
      <c r="D1320" s="107">
        <v>45029</v>
      </c>
      <c r="E1320">
        <v>-36.68</v>
      </c>
      <c r="F1320">
        <v>-36.68</v>
      </c>
      <c r="G1320" t="s">
        <v>43</v>
      </c>
      <c r="H1320">
        <v>1</v>
      </c>
      <c r="I1320">
        <v>-36.68</v>
      </c>
      <c r="J1320">
        <v>-36.68</v>
      </c>
      <c r="K1320">
        <v>1</v>
      </c>
      <c r="M1320" t="s">
        <v>1359</v>
      </c>
      <c r="N1320" t="s">
        <v>2104</v>
      </c>
      <c r="O1320">
        <v>100</v>
      </c>
      <c r="Q1320" t="s">
        <v>2104</v>
      </c>
      <c r="S1320" t="s">
        <v>1450</v>
      </c>
      <c r="U1320" t="s">
        <v>1359</v>
      </c>
      <c r="W1320" t="s">
        <v>1452</v>
      </c>
      <c r="X1320" t="s">
        <v>1452</v>
      </c>
      <c r="Y1320" t="s">
        <v>192</v>
      </c>
      <c r="Z1320" t="s">
        <v>193</v>
      </c>
      <c r="AA1320" t="s">
        <v>193</v>
      </c>
      <c r="AB1320" t="s">
        <v>24</v>
      </c>
      <c r="AE1320">
        <v>0</v>
      </c>
      <c r="AF1320">
        <v>0</v>
      </c>
    </row>
    <row r="1321" spans="1:32" x14ac:dyDescent="0.2">
      <c r="A1321" t="s">
        <v>2105</v>
      </c>
      <c r="B1321" s="107">
        <v>45029</v>
      </c>
      <c r="C1321" s="107">
        <v>45029</v>
      </c>
      <c r="D1321" s="107">
        <v>45029</v>
      </c>
      <c r="E1321">
        <v>-57.35</v>
      </c>
      <c r="F1321">
        <v>-57.35</v>
      </c>
      <c r="G1321" t="s">
        <v>43</v>
      </c>
      <c r="H1321">
        <v>1</v>
      </c>
      <c r="I1321">
        <v>-57.35</v>
      </c>
      <c r="J1321">
        <v>-57.35</v>
      </c>
      <c r="K1321">
        <v>1</v>
      </c>
      <c r="M1321" t="s">
        <v>1359</v>
      </c>
      <c r="N1321" t="s">
        <v>2104</v>
      </c>
      <c r="O1321">
        <v>100</v>
      </c>
      <c r="Q1321" t="s">
        <v>2104</v>
      </c>
      <c r="S1321" t="s">
        <v>2106</v>
      </c>
      <c r="U1321" t="s">
        <v>1359</v>
      </c>
      <c r="W1321" t="s">
        <v>1452</v>
      </c>
      <c r="X1321" t="s">
        <v>1452</v>
      </c>
      <c r="Y1321" t="s">
        <v>192</v>
      </c>
      <c r="Z1321" t="s">
        <v>193</v>
      </c>
      <c r="AA1321" t="s">
        <v>193</v>
      </c>
      <c r="AB1321" t="s">
        <v>24</v>
      </c>
      <c r="AE1321">
        <v>0</v>
      </c>
      <c r="AF1321">
        <v>0</v>
      </c>
    </row>
    <row r="1322" spans="1:32" x14ac:dyDescent="0.2">
      <c r="A1322" t="s">
        <v>2107</v>
      </c>
      <c r="B1322" s="107">
        <v>45029</v>
      </c>
      <c r="C1322" s="107">
        <v>45029</v>
      </c>
      <c r="D1322" s="107">
        <v>45029</v>
      </c>
      <c r="E1322">
        <v>-720</v>
      </c>
      <c r="F1322">
        <v>-720</v>
      </c>
      <c r="G1322" t="s">
        <v>43</v>
      </c>
      <c r="H1322">
        <v>1</v>
      </c>
      <c r="I1322">
        <v>-720</v>
      </c>
      <c r="J1322">
        <v>-720</v>
      </c>
      <c r="K1322">
        <v>1</v>
      </c>
      <c r="M1322" t="s">
        <v>1058</v>
      </c>
      <c r="N1322" t="s">
        <v>242</v>
      </c>
      <c r="O1322">
        <v>100</v>
      </c>
      <c r="P1322" t="s">
        <v>160</v>
      </c>
      <c r="Q1322" t="s">
        <v>242</v>
      </c>
      <c r="S1322" t="s">
        <v>2108</v>
      </c>
      <c r="U1322" t="s">
        <v>1058</v>
      </c>
      <c r="W1322" t="s">
        <v>2109</v>
      </c>
      <c r="X1322" t="s">
        <v>169</v>
      </c>
      <c r="Y1322" t="s">
        <v>170</v>
      </c>
      <c r="Z1322" t="s">
        <v>164</v>
      </c>
      <c r="AA1322" t="s">
        <v>164</v>
      </c>
      <c r="AB1322" t="s">
        <v>22</v>
      </c>
      <c r="AE1322">
        <v>0</v>
      </c>
      <c r="AF1322">
        <v>0</v>
      </c>
    </row>
    <row r="1323" spans="1:32" x14ac:dyDescent="0.2">
      <c r="A1323" t="s">
        <v>2110</v>
      </c>
      <c r="B1323" s="107">
        <v>45029</v>
      </c>
      <c r="C1323" s="107">
        <v>45029</v>
      </c>
      <c r="D1323" s="107">
        <v>45029</v>
      </c>
      <c r="E1323">
        <v>-122.42</v>
      </c>
      <c r="F1323">
        <v>-122.42</v>
      </c>
      <c r="G1323" t="s">
        <v>43</v>
      </c>
      <c r="H1323">
        <v>1</v>
      </c>
      <c r="I1323">
        <v>-122.42</v>
      </c>
      <c r="J1323">
        <v>-122.42</v>
      </c>
      <c r="K1323">
        <v>1</v>
      </c>
      <c r="M1323" t="s">
        <v>1359</v>
      </c>
      <c r="N1323" t="s">
        <v>2104</v>
      </c>
      <c r="O1323">
        <v>100</v>
      </c>
      <c r="Q1323" t="s">
        <v>2104</v>
      </c>
      <c r="S1323" t="s">
        <v>1450</v>
      </c>
      <c r="U1323" t="s">
        <v>1359</v>
      </c>
      <c r="W1323" t="s">
        <v>1452</v>
      </c>
      <c r="X1323" t="s">
        <v>1452</v>
      </c>
      <c r="Y1323" t="s">
        <v>192</v>
      </c>
      <c r="Z1323" t="s">
        <v>193</v>
      </c>
      <c r="AA1323" t="s">
        <v>193</v>
      </c>
      <c r="AB1323" t="s">
        <v>24</v>
      </c>
      <c r="AE1323">
        <v>0</v>
      </c>
      <c r="AF1323">
        <v>0</v>
      </c>
    </row>
    <row r="1324" spans="1:32" x14ac:dyDescent="0.2">
      <c r="A1324" t="s">
        <v>2111</v>
      </c>
      <c r="B1324" s="107">
        <v>45029</v>
      </c>
      <c r="C1324" s="107">
        <v>45029</v>
      </c>
      <c r="D1324" s="107">
        <v>45029</v>
      </c>
      <c r="E1324">
        <v>-720</v>
      </c>
      <c r="F1324">
        <v>-720</v>
      </c>
      <c r="G1324" t="s">
        <v>43</v>
      </c>
      <c r="H1324">
        <v>1</v>
      </c>
      <c r="I1324">
        <v>-720</v>
      </c>
      <c r="J1324">
        <v>-720</v>
      </c>
      <c r="K1324">
        <v>1</v>
      </c>
      <c r="M1324" t="s">
        <v>1058</v>
      </c>
      <c r="N1324" t="s">
        <v>242</v>
      </c>
      <c r="O1324">
        <v>100</v>
      </c>
      <c r="P1324" t="s">
        <v>160</v>
      </c>
      <c r="Q1324" t="s">
        <v>242</v>
      </c>
      <c r="S1324" t="s">
        <v>2112</v>
      </c>
      <c r="U1324" t="s">
        <v>1058</v>
      </c>
      <c r="W1324" t="s">
        <v>2109</v>
      </c>
      <c r="X1324" t="s">
        <v>169</v>
      </c>
      <c r="Y1324" t="s">
        <v>170</v>
      </c>
      <c r="Z1324" t="s">
        <v>164</v>
      </c>
      <c r="AA1324" t="s">
        <v>164</v>
      </c>
      <c r="AB1324" t="s">
        <v>22</v>
      </c>
      <c r="AE1324">
        <v>0</v>
      </c>
      <c r="AF1324">
        <v>0</v>
      </c>
    </row>
    <row r="1325" spans="1:32" x14ac:dyDescent="0.2">
      <c r="A1325" t="s">
        <v>2113</v>
      </c>
      <c r="B1325" s="107">
        <v>45029</v>
      </c>
      <c r="C1325" s="107">
        <v>45029</v>
      </c>
      <c r="D1325" s="107">
        <v>45029</v>
      </c>
      <c r="E1325">
        <v>-13.29</v>
      </c>
      <c r="F1325">
        <v>-13.29</v>
      </c>
      <c r="G1325" t="s">
        <v>43</v>
      </c>
      <c r="H1325">
        <v>1</v>
      </c>
      <c r="I1325">
        <v>-13.29</v>
      </c>
      <c r="J1325">
        <v>-13.29</v>
      </c>
      <c r="K1325">
        <v>1</v>
      </c>
      <c r="M1325" t="s">
        <v>50</v>
      </c>
      <c r="N1325" t="s">
        <v>286</v>
      </c>
      <c r="O1325">
        <v>100</v>
      </c>
      <c r="P1325" t="s">
        <v>268</v>
      </c>
      <c r="Q1325" t="s">
        <v>286</v>
      </c>
      <c r="S1325" t="s">
        <v>2114</v>
      </c>
      <c r="U1325" t="s">
        <v>50</v>
      </c>
      <c r="W1325" t="s">
        <v>288</v>
      </c>
      <c r="X1325" t="s">
        <v>30</v>
      </c>
      <c r="Y1325" t="s">
        <v>182</v>
      </c>
      <c r="Z1325" t="s">
        <v>182</v>
      </c>
      <c r="AA1325" t="s">
        <v>182</v>
      </c>
      <c r="AB1325" t="s">
        <v>30</v>
      </c>
      <c r="AE1325">
        <v>0</v>
      </c>
      <c r="AF1325">
        <v>0</v>
      </c>
    </row>
    <row r="1326" spans="1:32" x14ac:dyDescent="0.2">
      <c r="A1326" t="s">
        <v>2115</v>
      </c>
      <c r="B1326" s="107">
        <v>45029</v>
      </c>
      <c r="C1326" s="107">
        <v>45029</v>
      </c>
      <c r="D1326" s="107">
        <v>45029</v>
      </c>
      <c r="E1326">
        <v>-26.45</v>
      </c>
      <c r="F1326">
        <v>-26.45</v>
      </c>
      <c r="G1326" t="s">
        <v>43</v>
      </c>
      <c r="H1326">
        <v>1</v>
      </c>
      <c r="I1326">
        <v>-26.45</v>
      </c>
      <c r="J1326">
        <v>-26.45</v>
      </c>
      <c r="K1326">
        <v>1</v>
      </c>
      <c r="M1326" t="s">
        <v>1359</v>
      </c>
      <c r="O1326">
        <v>100</v>
      </c>
      <c r="P1326" t="s">
        <v>160</v>
      </c>
      <c r="S1326" t="s">
        <v>2116</v>
      </c>
      <c r="U1326" t="s">
        <v>1359</v>
      </c>
      <c r="W1326" t="s">
        <v>1386</v>
      </c>
      <c r="X1326" t="s">
        <v>1387</v>
      </c>
      <c r="Y1326" t="s">
        <v>246</v>
      </c>
      <c r="Z1326" t="s">
        <v>246</v>
      </c>
      <c r="AA1326" t="s">
        <v>246</v>
      </c>
      <c r="AB1326" t="s">
        <v>20</v>
      </c>
      <c r="AE1326">
        <v>0</v>
      </c>
      <c r="AF1326">
        <v>0</v>
      </c>
    </row>
    <row r="1327" spans="1:32" x14ac:dyDescent="0.2">
      <c r="A1327" t="s">
        <v>2117</v>
      </c>
      <c r="B1327" s="107">
        <v>45029</v>
      </c>
      <c r="C1327" s="107">
        <v>45029</v>
      </c>
      <c r="D1327" s="107">
        <v>45029</v>
      </c>
      <c r="E1327">
        <v>-2280142.29</v>
      </c>
      <c r="F1327">
        <v>-2280142.29</v>
      </c>
      <c r="G1327" t="s">
        <v>43</v>
      </c>
      <c r="H1327">
        <v>1</v>
      </c>
      <c r="I1327">
        <v>-2280142.29</v>
      </c>
      <c r="J1327">
        <v>-2280142.29</v>
      </c>
      <c r="K1327">
        <v>1</v>
      </c>
      <c r="M1327" t="s">
        <v>1419</v>
      </c>
      <c r="N1327" t="s">
        <v>199</v>
      </c>
      <c r="O1327">
        <v>100</v>
      </c>
      <c r="P1327" t="s">
        <v>340</v>
      </c>
      <c r="Q1327" t="s">
        <v>199</v>
      </c>
      <c r="S1327" t="s">
        <v>1378</v>
      </c>
      <c r="U1327" t="s">
        <v>1419</v>
      </c>
      <c r="W1327" t="s">
        <v>1379</v>
      </c>
      <c r="X1327" t="s">
        <v>1379</v>
      </c>
      <c r="Y1327" t="s">
        <v>163</v>
      </c>
      <c r="Z1327" t="s">
        <v>193</v>
      </c>
      <c r="AA1327" t="s">
        <v>193</v>
      </c>
      <c r="AB1327" t="s">
        <v>24</v>
      </c>
      <c r="AE1327">
        <v>0</v>
      </c>
      <c r="AF1327">
        <v>0</v>
      </c>
    </row>
    <row r="1328" spans="1:32" x14ac:dyDescent="0.2">
      <c r="A1328" t="s">
        <v>2118</v>
      </c>
      <c r="B1328" s="107">
        <v>45029</v>
      </c>
      <c r="C1328" s="107">
        <v>45029</v>
      </c>
      <c r="D1328" s="107">
        <v>45029</v>
      </c>
      <c r="E1328">
        <v>-2280000</v>
      </c>
      <c r="F1328">
        <v>-2280000</v>
      </c>
      <c r="G1328" t="s">
        <v>43</v>
      </c>
      <c r="H1328">
        <v>1</v>
      </c>
      <c r="I1328">
        <v>-2280000</v>
      </c>
      <c r="J1328">
        <v>-2280000</v>
      </c>
      <c r="K1328">
        <v>1</v>
      </c>
      <c r="M1328" t="s">
        <v>47</v>
      </c>
      <c r="N1328" t="s">
        <v>199</v>
      </c>
      <c r="O1328">
        <v>100</v>
      </c>
      <c r="P1328" t="s">
        <v>340</v>
      </c>
      <c r="Q1328" t="s">
        <v>199</v>
      </c>
      <c r="S1328" t="s">
        <v>1378</v>
      </c>
      <c r="U1328" t="s">
        <v>47</v>
      </c>
      <c r="W1328" t="s">
        <v>1379</v>
      </c>
      <c r="X1328" t="s">
        <v>1379</v>
      </c>
      <c r="Y1328" t="s">
        <v>163</v>
      </c>
      <c r="Z1328" t="s">
        <v>193</v>
      </c>
      <c r="AA1328" t="s">
        <v>193</v>
      </c>
      <c r="AB1328" t="s">
        <v>24</v>
      </c>
      <c r="AE1328">
        <v>0</v>
      </c>
      <c r="AF1328">
        <v>0</v>
      </c>
    </row>
    <row r="1329" spans="1:32" x14ac:dyDescent="0.2">
      <c r="A1329" t="s">
        <v>2119</v>
      </c>
      <c r="B1329" s="107">
        <v>45029</v>
      </c>
      <c r="C1329" s="107">
        <v>45029</v>
      </c>
      <c r="D1329" s="107">
        <v>45029</v>
      </c>
      <c r="E1329">
        <v>-2.4258800000000001E-2</v>
      </c>
      <c r="F1329">
        <v>-2.4258800000000001E-2</v>
      </c>
      <c r="G1329" t="s">
        <v>72</v>
      </c>
      <c r="H1329">
        <v>5.6188118811881189</v>
      </c>
      <c r="I1329">
        <v>-0.13630563366336629</v>
      </c>
      <c r="J1329">
        <v>-0.13630563366336629</v>
      </c>
      <c r="K1329">
        <v>1</v>
      </c>
      <c r="M1329" t="s">
        <v>67</v>
      </c>
      <c r="S1329" t="s">
        <v>1608</v>
      </c>
      <c r="U1329" t="s">
        <v>67</v>
      </c>
      <c r="W1329" t="s">
        <v>1270</v>
      </c>
      <c r="X1329" t="s">
        <v>1271</v>
      </c>
      <c r="Y1329" t="s">
        <v>182</v>
      </c>
      <c r="Z1329" t="s">
        <v>164</v>
      </c>
      <c r="AA1329" t="s">
        <v>164</v>
      </c>
      <c r="AB1329" t="s">
        <v>18</v>
      </c>
      <c r="AD1329" t="s">
        <v>2120</v>
      </c>
      <c r="AE1329">
        <v>1</v>
      </c>
      <c r="AF1329">
        <v>1</v>
      </c>
    </row>
    <row r="1330" spans="1:32" x14ac:dyDescent="0.2">
      <c r="A1330" t="s">
        <v>2121</v>
      </c>
      <c r="B1330" s="107">
        <v>45029</v>
      </c>
      <c r="C1330" s="107">
        <v>45029</v>
      </c>
      <c r="D1330" s="107">
        <v>45029</v>
      </c>
      <c r="E1330">
        <v>-2.3479699999999999E-2</v>
      </c>
      <c r="F1330">
        <v>-2.3479699999999999E-2</v>
      </c>
      <c r="G1330" t="s">
        <v>72</v>
      </c>
      <c r="H1330">
        <v>5.6188118811881189</v>
      </c>
      <c r="I1330">
        <v>-0.1319280173267327</v>
      </c>
      <c r="J1330">
        <v>-0.1319280173267327</v>
      </c>
      <c r="K1330">
        <v>1</v>
      </c>
      <c r="M1330" t="s">
        <v>67</v>
      </c>
      <c r="S1330" t="s">
        <v>1608</v>
      </c>
      <c r="U1330" t="s">
        <v>67</v>
      </c>
      <c r="W1330" t="s">
        <v>1270</v>
      </c>
      <c r="X1330" t="s">
        <v>1271</v>
      </c>
      <c r="Y1330" t="s">
        <v>182</v>
      </c>
      <c r="Z1330" t="s">
        <v>164</v>
      </c>
      <c r="AA1330" t="s">
        <v>164</v>
      </c>
      <c r="AB1330" t="s">
        <v>18</v>
      </c>
      <c r="AD1330" t="s">
        <v>2122</v>
      </c>
      <c r="AE1330">
        <v>1</v>
      </c>
      <c r="AF1330">
        <v>1</v>
      </c>
    </row>
    <row r="1331" spans="1:32" x14ac:dyDescent="0.2">
      <c r="A1331" t="s">
        <v>2123</v>
      </c>
      <c r="B1331" s="107">
        <v>45029</v>
      </c>
      <c r="C1331" s="107">
        <v>45029</v>
      </c>
      <c r="D1331" s="107">
        <v>45029</v>
      </c>
      <c r="E1331">
        <v>-9.6505808200000001E-2</v>
      </c>
      <c r="F1331">
        <v>-9.6505808200000001E-2</v>
      </c>
      <c r="G1331" t="s">
        <v>72</v>
      </c>
      <c r="H1331">
        <v>5.6188118811881189</v>
      </c>
      <c r="I1331">
        <v>-0.54224798171782185</v>
      </c>
      <c r="J1331">
        <v>-0.54224798171782185</v>
      </c>
      <c r="K1331">
        <v>1</v>
      </c>
      <c r="M1331" t="s">
        <v>67</v>
      </c>
      <c r="N1331" t="s">
        <v>102</v>
      </c>
      <c r="S1331" t="s">
        <v>1608</v>
      </c>
      <c r="U1331" t="s">
        <v>67</v>
      </c>
      <c r="W1331" t="s">
        <v>1270</v>
      </c>
      <c r="X1331" t="s">
        <v>1271</v>
      </c>
      <c r="Y1331" t="s">
        <v>182</v>
      </c>
      <c r="Z1331" t="s">
        <v>164</v>
      </c>
      <c r="AA1331" t="s">
        <v>164</v>
      </c>
      <c r="AB1331" t="s">
        <v>18</v>
      </c>
      <c r="AD1331" t="s">
        <v>2124</v>
      </c>
      <c r="AE1331">
        <v>1</v>
      </c>
      <c r="AF1331">
        <v>1</v>
      </c>
    </row>
    <row r="1332" spans="1:32" x14ac:dyDescent="0.2">
      <c r="A1332" t="s">
        <v>2125</v>
      </c>
      <c r="B1332" s="107">
        <v>45029</v>
      </c>
      <c r="C1332" s="107">
        <v>45029</v>
      </c>
      <c r="D1332" s="107">
        <v>45029</v>
      </c>
      <c r="E1332">
        <v>-0.2186313758</v>
      </c>
      <c r="F1332">
        <v>-0.2186313758</v>
      </c>
      <c r="G1332" t="s">
        <v>72</v>
      </c>
      <c r="H1332">
        <v>5.6188118811881189</v>
      </c>
      <c r="I1332">
        <v>-1.228448571945544</v>
      </c>
      <c r="J1332">
        <v>-1.228448571945544</v>
      </c>
      <c r="K1332">
        <v>1</v>
      </c>
      <c r="M1332" t="s">
        <v>67</v>
      </c>
      <c r="N1332" t="s">
        <v>102</v>
      </c>
      <c r="S1332" t="s">
        <v>1608</v>
      </c>
      <c r="U1332" t="s">
        <v>67</v>
      </c>
      <c r="W1332" t="s">
        <v>1270</v>
      </c>
      <c r="X1332" t="s">
        <v>1271</v>
      </c>
      <c r="Y1332" t="s">
        <v>182</v>
      </c>
      <c r="Z1332" t="s">
        <v>164</v>
      </c>
      <c r="AA1332" t="s">
        <v>164</v>
      </c>
      <c r="AB1332" t="s">
        <v>18</v>
      </c>
      <c r="AD1332" t="s">
        <v>2126</v>
      </c>
      <c r="AE1332">
        <v>1</v>
      </c>
      <c r="AF1332">
        <v>1</v>
      </c>
    </row>
    <row r="1333" spans="1:32" x14ac:dyDescent="0.2">
      <c r="A1333" t="s">
        <v>2127</v>
      </c>
      <c r="B1333" s="107">
        <v>45029</v>
      </c>
      <c r="C1333" s="107">
        <v>45029</v>
      </c>
      <c r="D1333" s="107">
        <v>45029</v>
      </c>
      <c r="E1333">
        <v>-0.21819017639999999</v>
      </c>
      <c r="F1333">
        <v>-0.21819017639999999</v>
      </c>
      <c r="G1333" t="s">
        <v>72</v>
      </c>
      <c r="H1333">
        <v>5.6188118811881189</v>
      </c>
      <c r="I1333">
        <v>-1.225969555514852</v>
      </c>
      <c r="J1333">
        <v>-1.225969555514852</v>
      </c>
      <c r="K1333">
        <v>1</v>
      </c>
      <c r="M1333" t="s">
        <v>67</v>
      </c>
      <c r="N1333" t="s">
        <v>102</v>
      </c>
      <c r="S1333" t="s">
        <v>1608</v>
      </c>
      <c r="U1333" t="s">
        <v>67</v>
      </c>
      <c r="W1333" t="s">
        <v>1270</v>
      </c>
      <c r="X1333" t="s">
        <v>1271</v>
      </c>
      <c r="Y1333" t="s">
        <v>182</v>
      </c>
      <c r="Z1333" t="s">
        <v>164</v>
      </c>
      <c r="AA1333" t="s">
        <v>164</v>
      </c>
      <c r="AB1333" t="s">
        <v>18</v>
      </c>
      <c r="AD1333" t="s">
        <v>2128</v>
      </c>
      <c r="AE1333">
        <v>1</v>
      </c>
      <c r="AF1333">
        <v>1</v>
      </c>
    </row>
    <row r="1334" spans="1:32" x14ac:dyDescent="0.2">
      <c r="A1334" t="s">
        <v>2129</v>
      </c>
      <c r="B1334" s="107">
        <v>45029</v>
      </c>
      <c r="C1334" s="107">
        <v>45029</v>
      </c>
      <c r="D1334" s="107">
        <v>45029</v>
      </c>
      <c r="E1334">
        <v>-0.205425248</v>
      </c>
      <c r="F1334">
        <v>-0.205425248</v>
      </c>
      <c r="G1334" t="s">
        <v>72</v>
      </c>
      <c r="H1334">
        <v>5.6188118811881189</v>
      </c>
      <c r="I1334">
        <v>-1.1542458241584159</v>
      </c>
      <c r="J1334">
        <v>-1.1542458241584159</v>
      </c>
      <c r="K1334">
        <v>1</v>
      </c>
      <c r="M1334" t="s">
        <v>67</v>
      </c>
      <c r="N1334" t="s">
        <v>102</v>
      </c>
      <c r="S1334" t="s">
        <v>1608</v>
      </c>
      <c r="U1334" t="s">
        <v>67</v>
      </c>
      <c r="W1334" t="s">
        <v>1270</v>
      </c>
      <c r="X1334" t="s">
        <v>1271</v>
      </c>
      <c r="Y1334" t="s">
        <v>182</v>
      </c>
      <c r="Z1334" t="s">
        <v>164</v>
      </c>
      <c r="AA1334" t="s">
        <v>164</v>
      </c>
      <c r="AB1334" t="s">
        <v>18</v>
      </c>
      <c r="AD1334" t="s">
        <v>2130</v>
      </c>
      <c r="AE1334">
        <v>1</v>
      </c>
      <c r="AF1334">
        <v>1</v>
      </c>
    </row>
    <row r="1335" spans="1:32" x14ac:dyDescent="0.2">
      <c r="A1335" t="s">
        <v>2131</v>
      </c>
      <c r="B1335" s="107">
        <v>45029</v>
      </c>
      <c r="C1335" s="107">
        <v>45029</v>
      </c>
      <c r="D1335" s="107">
        <v>45029</v>
      </c>
      <c r="E1335">
        <v>-1.4253431699999999E-2</v>
      </c>
      <c r="F1335">
        <v>-1.4253431699999999E-2</v>
      </c>
      <c r="G1335" t="s">
        <v>72</v>
      </c>
      <c r="H1335">
        <v>5.6188118811881189</v>
      </c>
      <c r="I1335">
        <v>-8.0087351383663366E-2</v>
      </c>
      <c r="J1335">
        <v>-8.0087351383663366E-2</v>
      </c>
      <c r="K1335">
        <v>1</v>
      </c>
      <c r="M1335" t="s">
        <v>67</v>
      </c>
      <c r="S1335" t="s">
        <v>1608</v>
      </c>
      <c r="U1335" t="s">
        <v>67</v>
      </c>
      <c r="W1335" t="s">
        <v>1270</v>
      </c>
      <c r="X1335" t="s">
        <v>1271</v>
      </c>
      <c r="Y1335" t="s">
        <v>182</v>
      </c>
      <c r="Z1335" t="s">
        <v>164</v>
      </c>
      <c r="AA1335" t="s">
        <v>164</v>
      </c>
      <c r="AB1335" t="s">
        <v>18</v>
      </c>
      <c r="AD1335" t="s">
        <v>2132</v>
      </c>
      <c r="AE1335">
        <v>1</v>
      </c>
      <c r="AF1335">
        <v>1</v>
      </c>
    </row>
    <row r="1336" spans="1:32" x14ac:dyDescent="0.2">
      <c r="A1336" t="s">
        <v>2133</v>
      </c>
      <c r="B1336" s="107">
        <v>45029</v>
      </c>
      <c r="C1336" s="107">
        <v>45029</v>
      </c>
      <c r="D1336" s="107">
        <v>45029</v>
      </c>
      <c r="E1336">
        <v>-8.991546839999999E-2</v>
      </c>
      <c r="F1336">
        <v>-8.991546839999999E-2</v>
      </c>
      <c r="G1336" t="s">
        <v>72</v>
      </c>
      <c r="H1336">
        <v>5.6188118811881189</v>
      </c>
      <c r="I1336">
        <v>-0.50521810214851481</v>
      </c>
      <c r="J1336">
        <v>-0.50521810214851481</v>
      </c>
      <c r="K1336">
        <v>1</v>
      </c>
      <c r="M1336" t="s">
        <v>67</v>
      </c>
      <c r="N1336" t="s">
        <v>102</v>
      </c>
      <c r="S1336" t="s">
        <v>1608</v>
      </c>
      <c r="U1336" t="s">
        <v>67</v>
      </c>
      <c r="W1336" t="s">
        <v>1270</v>
      </c>
      <c r="X1336" t="s">
        <v>1271</v>
      </c>
      <c r="Y1336" t="s">
        <v>182</v>
      </c>
      <c r="Z1336" t="s">
        <v>164</v>
      </c>
      <c r="AA1336" t="s">
        <v>164</v>
      </c>
      <c r="AB1336" t="s">
        <v>18</v>
      </c>
      <c r="AD1336" t="s">
        <v>2134</v>
      </c>
      <c r="AE1336">
        <v>1</v>
      </c>
      <c r="AF1336">
        <v>1</v>
      </c>
    </row>
    <row r="1337" spans="1:32" x14ac:dyDescent="0.2">
      <c r="A1337" t="s">
        <v>2135</v>
      </c>
      <c r="B1337" s="107">
        <v>45029</v>
      </c>
      <c r="C1337" s="107">
        <v>45029</v>
      </c>
      <c r="D1337" s="107">
        <v>45029</v>
      </c>
      <c r="E1337">
        <v>-2.4401599999999999E-2</v>
      </c>
      <c r="F1337">
        <v>-2.4401599999999999E-2</v>
      </c>
      <c r="G1337" t="s">
        <v>72</v>
      </c>
      <c r="H1337">
        <v>5.6188118811881189</v>
      </c>
      <c r="I1337">
        <v>-0.13710800000000001</v>
      </c>
      <c r="J1337">
        <v>-0.13710800000000001</v>
      </c>
      <c r="K1337">
        <v>1</v>
      </c>
      <c r="M1337" t="s">
        <v>67</v>
      </c>
      <c r="S1337" t="s">
        <v>1608</v>
      </c>
      <c r="U1337" t="s">
        <v>67</v>
      </c>
      <c r="W1337" t="s">
        <v>1270</v>
      </c>
      <c r="X1337" t="s">
        <v>1271</v>
      </c>
      <c r="Y1337" t="s">
        <v>182</v>
      </c>
      <c r="Z1337" t="s">
        <v>164</v>
      </c>
      <c r="AA1337" t="s">
        <v>164</v>
      </c>
      <c r="AB1337" t="s">
        <v>18</v>
      </c>
      <c r="AD1337" t="s">
        <v>2136</v>
      </c>
      <c r="AE1337">
        <v>1</v>
      </c>
      <c r="AF1337">
        <v>1</v>
      </c>
    </row>
    <row r="1338" spans="1:32" x14ac:dyDescent="0.2">
      <c r="A1338" t="s">
        <v>2137</v>
      </c>
      <c r="B1338" s="107">
        <v>45029</v>
      </c>
      <c r="C1338" s="107">
        <v>45029</v>
      </c>
      <c r="D1338" s="107">
        <v>45029</v>
      </c>
      <c r="E1338">
        <v>-2.4456200000000001E-2</v>
      </c>
      <c r="F1338">
        <v>-2.4456200000000001E-2</v>
      </c>
      <c r="G1338" t="s">
        <v>72</v>
      </c>
      <c r="H1338">
        <v>5.6188118811881189</v>
      </c>
      <c r="I1338">
        <v>-0.13741478712871291</v>
      </c>
      <c r="J1338">
        <v>-0.13741478712871291</v>
      </c>
      <c r="K1338">
        <v>1</v>
      </c>
      <c r="M1338" t="s">
        <v>67</v>
      </c>
      <c r="S1338" t="s">
        <v>1608</v>
      </c>
      <c r="U1338" t="s">
        <v>67</v>
      </c>
      <c r="W1338" t="s">
        <v>1270</v>
      </c>
      <c r="X1338" t="s">
        <v>1271</v>
      </c>
      <c r="Y1338" t="s">
        <v>182</v>
      </c>
      <c r="Z1338" t="s">
        <v>164</v>
      </c>
      <c r="AA1338" t="s">
        <v>164</v>
      </c>
      <c r="AB1338" t="s">
        <v>18</v>
      </c>
      <c r="AD1338" t="s">
        <v>2138</v>
      </c>
      <c r="AE1338">
        <v>1</v>
      </c>
      <c r="AF1338">
        <v>1</v>
      </c>
    </row>
    <row r="1339" spans="1:32" x14ac:dyDescent="0.2">
      <c r="A1339" t="s">
        <v>2139</v>
      </c>
      <c r="B1339" s="107">
        <v>45029</v>
      </c>
      <c r="C1339" s="107">
        <v>45029</v>
      </c>
      <c r="D1339" s="107">
        <v>45029</v>
      </c>
      <c r="E1339">
        <v>-0.1726636516</v>
      </c>
      <c r="F1339">
        <v>-0.1726636516</v>
      </c>
      <c r="G1339" t="s">
        <v>72</v>
      </c>
      <c r="H1339">
        <v>5.6188118811881189</v>
      </c>
      <c r="I1339">
        <v>-0.97016457705940595</v>
      </c>
      <c r="J1339">
        <v>-0.97016457705940595</v>
      </c>
      <c r="K1339">
        <v>1</v>
      </c>
      <c r="M1339" t="s">
        <v>67</v>
      </c>
      <c r="N1339" t="s">
        <v>102</v>
      </c>
      <c r="S1339" t="s">
        <v>1608</v>
      </c>
      <c r="U1339" t="s">
        <v>67</v>
      </c>
      <c r="W1339" t="s">
        <v>1270</v>
      </c>
      <c r="X1339" t="s">
        <v>1271</v>
      </c>
      <c r="Y1339" t="s">
        <v>182</v>
      </c>
      <c r="Z1339" t="s">
        <v>164</v>
      </c>
      <c r="AA1339" t="s">
        <v>164</v>
      </c>
      <c r="AB1339" t="s">
        <v>18</v>
      </c>
      <c r="AD1339" t="s">
        <v>2140</v>
      </c>
      <c r="AE1339">
        <v>1</v>
      </c>
      <c r="AF1339">
        <v>1</v>
      </c>
    </row>
    <row r="1340" spans="1:32" x14ac:dyDescent="0.2">
      <c r="A1340" t="s">
        <v>2141</v>
      </c>
      <c r="B1340" s="107">
        <v>45028</v>
      </c>
      <c r="C1340" s="107">
        <v>45028</v>
      </c>
      <c r="D1340" s="107">
        <v>45028</v>
      </c>
      <c r="E1340">
        <v>14.48</v>
      </c>
      <c r="F1340">
        <v>14.48</v>
      </c>
      <c r="G1340" t="s">
        <v>43</v>
      </c>
      <c r="H1340">
        <v>1</v>
      </c>
      <c r="I1340">
        <v>14.48</v>
      </c>
      <c r="J1340">
        <v>14.48</v>
      </c>
      <c r="K1340">
        <v>1</v>
      </c>
      <c r="M1340" t="s">
        <v>199</v>
      </c>
      <c r="N1340" t="s">
        <v>1359</v>
      </c>
      <c r="O1340">
        <v>100</v>
      </c>
      <c r="Q1340" t="s">
        <v>199</v>
      </c>
      <c r="S1340" t="s">
        <v>1378</v>
      </c>
      <c r="U1340" t="s">
        <v>1359</v>
      </c>
      <c r="W1340" t="s">
        <v>1379</v>
      </c>
      <c r="X1340" t="s">
        <v>1379</v>
      </c>
      <c r="Y1340" t="s">
        <v>163</v>
      </c>
      <c r="Z1340" t="s">
        <v>193</v>
      </c>
      <c r="AA1340" t="s">
        <v>193</v>
      </c>
      <c r="AB1340" t="s">
        <v>24</v>
      </c>
      <c r="AE1340">
        <v>0</v>
      </c>
      <c r="AF1340">
        <v>0</v>
      </c>
    </row>
    <row r="1341" spans="1:32" x14ac:dyDescent="0.2">
      <c r="A1341" t="s">
        <v>2142</v>
      </c>
      <c r="B1341" s="107">
        <v>45028</v>
      </c>
      <c r="C1341" s="107">
        <v>45028</v>
      </c>
      <c r="D1341" s="107">
        <v>45028</v>
      </c>
      <c r="E1341">
        <v>-185.8</v>
      </c>
      <c r="F1341">
        <v>-185.8</v>
      </c>
      <c r="G1341" t="s">
        <v>43</v>
      </c>
      <c r="H1341">
        <v>1</v>
      </c>
      <c r="I1341">
        <v>-185.8</v>
      </c>
      <c r="J1341">
        <v>-185.8</v>
      </c>
      <c r="K1341">
        <v>1</v>
      </c>
      <c r="M1341" t="s">
        <v>1359</v>
      </c>
      <c r="N1341" t="s">
        <v>2143</v>
      </c>
      <c r="O1341">
        <v>100</v>
      </c>
      <c r="Q1341" t="s">
        <v>2143</v>
      </c>
      <c r="S1341" t="s">
        <v>2144</v>
      </c>
      <c r="U1341" t="s">
        <v>1359</v>
      </c>
      <c r="W1341" t="s">
        <v>1452</v>
      </c>
      <c r="X1341" t="s">
        <v>1452</v>
      </c>
      <c r="Y1341" t="s">
        <v>192</v>
      </c>
      <c r="Z1341" t="s">
        <v>193</v>
      </c>
      <c r="AA1341" t="s">
        <v>193</v>
      </c>
      <c r="AB1341" t="s">
        <v>24</v>
      </c>
      <c r="AE1341">
        <v>0</v>
      </c>
      <c r="AF1341">
        <v>0</v>
      </c>
    </row>
    <row r="1342" spans="1:32" x14ac:dyDescent="0.2">
      <c r="A1342" t="s">
        <v>2145</v>
      </c>
      <c r="B1342" s="107">
        <v>45028</v>
      </c>
      <c r="C1342" s="107">
        <v>45028</v>
      </c>
      <c r="D1342" s="107">
        <v>45028</v>
      </c>
      <c r="E1342">
        <v>-3599</v>
      </c>
      <c r="F1342">
        <v>-3599</v>
      </c>
      <c r="G1342" t="s">
        <v>43</v>
      </c>
      <c r="H1342">
        <v>1</v>
      </c>
      <c r="I1342">
        <v>-3599</v>
      </c>
      <c r="J1342">
        <v>-3599</v>
      </c>
      <c r="K1342">
        <v>1</v>
      </c>
      <c r="M1342" t="s">
        <v>1058</v>
      </c>
      <c r="N1342" t="s">
        <v>1449</v>
      </c>
      <c r="O1342">
        <v>100</v>
      </c>
      <c r="Q1342" t="s">
        <v>1449</v>
      </c>
      <c r="S1342" t="s">
        <v>2146</v>
      </c>
      <c r="U1342" t="s">
        <v>1058</v>
      </c>
      <c r="W1342" t="s">
        <v>1451</v>
      </c>
      <c r="X1342" t="s">
        <v>1452</v>
      </c>
      <c r="Y1342" t="s">
        <v>192</v>
      </c>
      <c r="Z1342" t="s">
        <v>193</v>
      </c>
      <c r="AA1342" t="s">
        <v>193</v>
      </c>
      <c r="AB1342" t="s">
        <v>24</v>
      </c>
      <c r="AE1342">
        <v>0</v>
      </c>
      <c r="AF1342">
        <v>0</v>
      </c>
    </row>
    <row r="1343" spans="1:32" x14ac:dyDescent="0.2">
      <c r="A1343" t="s">
        <v>2147</v>
      </c>
      <c r="B1343" s="107">
        <v>45028</v>
      </c>
      <c r="C1343" s="107">
        <v>45028</v>
      </c>
      <c r="D1343" s="107">
        <v>45028</v>
      </c>
      <c r="E1343">
        <v>-27.57</v>
      </c>
      <c r="F1343">
        <v>-27.57</v>
      </c>
      <c r="G1343" t="s">
        <v>43</v>
      </c>
      <c r="H1343">
        <v>1</v>
      </c>
      <c r="I1343">
        <v>-27.57</v>
      </c>
      <c r="J1343">
        <v>-27.57</v>
      </c>
      <c r="K1343">
        <v>1</v>
      </c>
      <c r="M1343" t="s">
        <v>1359</v>
      </c>
      <c r="N1343" t="s">
        <v>242</v>
      </c>
      <c r="O1343">
        <v>100</v>
      </c>
      <c r="P1343" t="s">
        <v>160</v>
      </c>
      <c r="Q1343" t="s">
        <v>242</v>
      </c>
      <c r="S1343" t="s">
        <v>2148</v>
      </c>
      <c r="U1343" t="s">
        <v>1359</v>
      </c>
      <c r="W1343" t="s">
        <v>1386</v>
      </c>
      <c r="X1343" t="s">
        <v>1387</v>
      </c>
      <c r="Y1343" t="s">
        <v>246</v>
      </c>
      <c r="Z1343" t="s">
        <v>246</v>
      </c>
      <c r="AA1343" t="s">
        <v>246</v>
      </c>
      <c r="AB1343" t="s">
        <v>20</v>
      </c>
      <c r="AE1343">
        <v>0</v>
      </c>
      <c r="AF1343">
        <v>0</v>
      </c>
    </row>
    <row r="1344" spans="1:32" x14ac:dyDescent="0.2">
      <c r="A1344" t="s">
        <v>2149</v>
      </c>
      <c r="B1344" s="107">
        <v>45028</v>
      </c>
      <c r="C1344" s="107">
        <v>45028</v>
      </c>
      <c r="D1344" s="107">
        <v>45028</v>
      </c>
      <c r="E1344">
        <v>-151.53</v>
      </c>
      <c r="F1344">
        <v>-151.53</v>
      </c>
      <c r="G1344" t="s">
        <v>43</v>
      </c>
      <c r="H1344">
        <v>1</v>
      </c>
      <c r="I1344">
        <v>-151.53</v>
      </c>
      <c r="J1344">
        <v>-151.53</v>
      </c>
      <c r="K1344">
        <v>1</v>
      </c>
      <c r="M1344" t="s">
        <v>1359</v>
      </c>
      <c r="N1344" t="s">
        <v>298</v>
      </c>
      <c r="O1344">
        <v>100</v>
      </c>
      <c r="Q1344" t="s">
        <v>298</v>
      </c>
      <c r="S1344" t="s">
        <v>299</v>
      </c>
      <c r="U1344" t="s">
        <v>1359</v>
      </c>
      <c r="W1344" t="s">
        <v>299</v>
      </c>
      <c r="X1344" t="s">
        <v>30</v>
      </c>
      <c r="Y1344" t="s">
        <v>182</v>
      </c>
      <c r="Z1344" t="s">
        <v>182</v>
      </c>
      <c r="AA1344" t="s">
        <v>182</v>
      </c>
      <c r="AB1344" t="s">
        <v>30</v>
      </c>
      <c r="AE1344">
        <v>0</v>
      </c>
      <c r="AF1344">
        <v>0</v>
      </c>
    </row>
    <row r="1345" spans="1:32" x14ac:dyDescent="0.2">
      <c r="A1345" t="s">
        <v>2150</v>
      </c>
      <c r="B1345" s="107">
        <v>45028</v>
      </c>
      <c r="C1345" s="107">
        <v>45028</v>
      </c>
      <c r="D1345" s="107">
        <v>45028</v>
      </c>
      <c r="E1345">
        <v>-100</v>
      </c>
      <c r="F1345">
        <v>-100</v>
      </c>
      <c r="G1345" t="s">
        <v>43</v>
      </c>
      <c r="H1345">
        <v>1</v>
      </c>
      <c r="I1345">
        <v>-100</v>
      </c>
      <c r="J1345">
        <v>-100</v>
      </c>
      <c r="K1345">
        <v>1</v>
      </c>
      <c r="M1345" t="s">
        <v>1058</v>
      </c>
      <c r="N1345" t="s">
        <v>188</v>
      </c>
      <c r="O1345">
        <v>100</v>
      </c>
      <c r="P1345" t="s">
        <v>160</v>
      </c>
      <c r="Q1345" t="s">
        <v>188</v>
      </c>
      <c r="S1345" t="s">
        <v>189</v>
      </c>
      <c r="U1345" t="s">
        <v>1058</v>
      </c>
      <c r="W1345" t="s">
        <v>190</v>
      </c>
      <c r="X1345" t="s">
        <v>191</v>
      </c>
      <c r="Y1345" t="s">
        <v>192</v>
      </c>
      <c r="Z1345" t="s">
        <v>193</v>
      </c>
      <c r="AA1345" t="s">
        <v>193</v>
      </c>
      <c r="AB1345" t="s">
        <v>19</v>
      </c>
      <c r="AE1345">
        <v>0</v>
      </c>
      <c r="AF1345">
        <v>0</v>
      </c>
    </row>
    <row r="1346" spans="1:32" x14ac:dyDescent="0.2">
      <c r="A1346" t="s">
        <v>2151</v>
      </c>
      <c r="B1346" s="107">
        <v>45028</v>
      </c>
      <c r="C1346" s="107">
        <v>45028</v>
      </c>
      <c r="D1346" s="107">
        <v>45028</v>
      </c>
      <c r="E1346">
        <v>-230.06</v>
      </c>
      <c r="F1346">
        <v>-230.06</v>
      </c>
      <c r="G1346" t="s">
        <v>43</v>
      </c>
      <c r="H1346">
        <v>1</v>
      </c>
      <c r="I1346">
        <v>-230.06</v>
      </c>
      <c r="J1346">
        <v>-230.06</v>
      </c>
      <c r="K1346">
        <v>1</v>
      </c>
      <c r="M1346" t="s">
        <v>1359</v>
      </c>
      <c r="N1346" t="s">
        <v>272</v>
      </c>
      <c r="O1346">
        <v>100</v>
      </c>
      <c r="P1346" t="s">
        <v>268</v>
      </c>
      <c r="Q1346" t="s">
        <v>272</v>
      </c>
      <c r="S1346" t="s">
        <v>274</v>
      </c>
      <c r="U1346" t="s">
        <v>1359</v>
      </c>
      <c r="W1346" t="s">
        <v>274</v>
      </c>
      <c r="X1346" t="s">
        <v>30</v>
      </c>
      <c r="Y1346" t="s">
        <v>182</v>
      </c>
      <c r="Z1346" t="s">
        <v>182</v>
      </c>
      <c r="AA1346" t="s">
        <v>182</v>
      </c>
      <c r="AB1346" t="s">
        <v>30</v>
      </c>
      <c r="AE1346">
        <v>0</v>
      </c>
      <c r="AF1346">
        <v>0</v>
      </c>
    </row>
    <row r="1347" spans="1:32" x14ac:dyDescent="0.2">
      <c r="A1347" t="s">
        <v>2152</v>
      </c>
      <c r="B1347" s="107">
        <v>45028</v>
      </c>
      <c r="C1347" s="107">
        <v>45028</v>
      </c>
      <c r="D1347" s="107">
        <v>45028</v>
      </c>
      <c r="E1347">
        <v>-39.229999999999997</v>
      </c>
      <c r="F1347">
        <v>-39.229999999999997</v>
      </c>
      <c r="G1347" t="s">
        <v>43</v>
      </c>
      <c r="H1347">
        <v>1</v>
      </c>
      <c r="I1347">
        <v>-39.229999999999997</v>
      </c>
      <c r="J1347">
        <v>-39.229999999999997</v>
      </c>
      <c r="K1347">
        <v>1</v>
      </c>
      <c r="M1347" t="s">
        <v>50</v>
      </c>
      <c r="N1347" t="s">
        <v>1449</v>
      </c>
      <c r="O1347">
        <v>100</v>
      </c>
      <c r="Q1347" t="s">
        <v>1449</v>
      </c>
      <c r="S1347" t="s">
        <v>2153</v>
      </c>
      <c r="U1347" t="s">
        <v>50</v>
      </c>
      <c r="W1347" t="s">
        <v>1452</v>
      </c>
      <c r="X1347" t="s">
        <v>1452</v>
      </c>
      <c r="Y1347" t="s">
        <v>192</v>
      </c>
      <c r="Z1347" t="s">
        <v>193</v>
      </c>
      <c r="AA1347" t="s">
        <v>193</v>
      </c>
      <c r="AB1347" t="s">
        <v>24</v>
      </c>
      <c r="AE1347">
        <v>0</v>
      </c>
      <c r="AF1347">
        <v>0</v>
      </c>
    </row>
    <row r="1348" spans="1:32" x14ac:dyDescent="0.2">
      <c r="A1348" t="s">
        <v>2154</v>
      </c>
      <c r="B1348" s="107">
        <v>45028</v>
      </c>
      <c r="C1348" s="107">
        <v>45028</v>
      </c>
      <c r="D1348" s="107">
        <v>45028</v>
      </c>
      <c r="E1348">
        <v>-32.64</v>
      </c>
      <c r="F1348">
        <v>-32.64</v>
      </c>
      <c r="G1348" t="s">
        <v>43</v>
      </c>
      <c r="H1348">
        <v>1</v>
      </c>
      <c r="I1348">
        <v>-32.64</v>
      </c>
      <c r="J1348">
        <v>-32.64</v>
      </c>
      <c r="K1348">
        <v>1</v>
      </c>
      <c r="M1348" t="s">
        <v>50</v>
      </c>
      <c r="N1348" t="s">
        <v>1449</v>
      </c>
      <c r="O1348">
        <v>100</v>
      </c>
      <c r="Q1348" t="s">
        <v>1449</v>
      </c>
      <c r="S1348" t="s">
        <v>2155</v>
      </c>
      <c r="U1348" t="s">
        <v>50</v>
      </c>
      <c r="W1348" t="s">
        <v>1452</v>
      </c>
      <c r="X1348" t="s">
        <v>1452</v>
      </c>
      <c r="Y1348" t="s">
        <v>192</v>
      </c>
      <c r="Z1348" t="s">
        <v>193</v>
      </c>
      <c r="AA1348" t="s">
        <v>193</v>
      </c>
      <c r="AB1348" t="s">
        <v>24</v>
      </c>
      <c r="AE1348">
        <v>0</v>
      </c>
      <c r="AF1348">
        <v>0</v>
      </c>
    </row>
    <row r="1349" spans="1:32" x14ac:dyDescent="0.2">
      <c r="A1349" t="s">
        <v>2156</v>
      </c>
      <c r="B1349" s="107">
        <v>45028</v>
      </c>
      <c r="C1349" s="107">
        <v>45028</v>
      </c>
      <c r="D1349" s="107">
        <v>45028</v>
      </c>
      <c r="E1349">
        <v>-43.51</v>
      </c>
      <c r="F1349">
        <v>-43.51</v>
      </c>
      <c r="G1349" t="s">
        <v>43</v>
      </c>
      <c r="H1349">
        <v>1</v>
      </c>
      <c r="I1349">
        <v>-43.51</v>
      </c>
      <c r="J1349">
        <v>-43.51</v>
      </c>
      <c r="K1349">
        <v>1</v>
      </c>
      <c r="M1349" t="s">
        <v>50</v>
      </c>
      <c r="N1349" t="s">
        <v>1449</v>
      </c>
      <c r="O1349">
        <v>100</v>
      </c>
      <c r="Q1349" t="s">
        <v>1449</v>
      </c>
      <c r="S1349" t="s">
        <v>2157</v>
      </c>
      <c r="U1349" t="s">
        <v>50</v>
      </c>
      <c r="W1349" t="s">
        <v>1452</v>
      </c>
      <c r="X1349" t="s">
        <v>1452</v>
      </c>
      <c r="Y1349" t="s">
        <v>192</v>
      </c>
      <c r="Z1349" t="s">
        <v>193</v>
      </c>
      <c r="AA1349" t="s">
        <v>193</v>
      </c>
      <c r="AB1349" t="s">
        <v>24</v>
      </c>
      <c r="AE1349">
        <v>0</v>
      </c>
      <c r="AF1349">
        <v>0</v>
      </c>
    </row>
    <row r="1350" spans="1:32" x14ac:dyDescent="0.2">
      <c r="A1350" t="s">
        <v>2158</v>
      </c>
      <c r="B1350" s="107">
        <v>45028</v>
      </c>
      <c r="C1350" s="107">
        <v>45028</v>
      </c>
      <c r="D1350" s="107">
        <v>45028</v>
      </c>
      <c r="E1350">
        <v>-12.38</v>
      </c>
      <c r="F1350">
        <v>-12.38</v>
      </c>
      <c r="G1350" t="s">
        <v>43</v>
      </c>
      <c r="H1350">
        <v>1</v>
      </c>
      <c r="I1350">
        <v>-12.38</v>
      </c>
      <c r="J1350">
        <v>-12.38</v>
      </c>
      <c r="K1350">
        <v>1</v>
      </c>
      <c r="M1350" t="s">
        <v>1359</v>
      </c>
      <c r="N1350" t="s">
        <v>242</v>
      </c>
      <c r="O1350">
        <v>100</v>
      </c>
      <c r="P1350" t="s">
        <v>160</v>
      </c>
      <c r="Q1350" t="s">
        <v>242</v>
      </c>
      <c r="S1350" t="s">
        <v>1385</v>
      </c>
      <c r="U1350" t="s">
        <v>1359</v>
      </c>
      <c r="W1350" t="s">
        <v>1386</v>
      </c>
      <c r="X1350" t="s">
        <v>1387</v>
      </c>
      <c r="Y1350" t="s">
        <v>246</v>
      </c>
      <c r="Z1350" t="s">
        <v>246</v>
      </c>
      <c r="AA1350" t="s">
        <v>246</v>
      </c>
      <c r="AB1350" t="s">
        <v>20</v>
      </c>
      <c r="AE1350">
        <v>0</v>
      </c>
      <c r="AF1350">
        <v>0</v>
      </c>
    </row>
    <row r="1351" spans="1:32" x14ac:dyDescent="0.2">
      <c r="A1351" t="s">
        <v>2159</v>
      </c>
      <c r="B1351" s="107">
        <v>45028</v>
      </c>
      <c r="C1351" s="107">
        <v>45028</v>
      </c>
      <c r="D1351" s="107">
        <v>45028</v>
      </c>
      <c r="E1351">
        <v>-8.15</v>
      </c>
      <c r="F1351">
        <v>-8.15</v>
      </c>
      <c r="G1351" t="s">
        <v>43</v>
      </c>
      <c r="H1351">
        <v>1</v>
      </c>
      <c r="I1351">
        <v>-8.15</v>
      </c>
      <c r="J1351">
        <v>-8.15</v>
      </c>
      <c r="K1351">
        <v>1</v>
      </c>
      <c r="M1351" t="s">
        <v>1359</v>
      </c>
      <c r="N1351" t="s">
        <v>242</v>
      </c>
      <c r="O1351">
        <v>100</v>
      </c>
      <c r="P1351" t="s">
        <v>160</v>
      </c>
      <c r="Q1351" t="s">
        <v>242</v>
      </c>
      <c r="S1351" t="s">
        <v>2160</v>
      </c>
      <c r="U1351" t="s">
        <v>1359</v>
      </c>
      <c r="W1351" t="s">
        <v>1386</v>
      </c>
      <c r="X1351" t="s">
        <v>1387</v>
      </c>
      <c r="Y1351" t="s">
        <v>246</v>
      </c>
      <c r="Z1351" t="s">
        <v>246</v>
      </c>
      <c r="AA1351" t="s">
        <v>246</v>
      </c>
      <c r="AB1351" t="s">
        <v>20</v>
      </c>
      <c r="AE1351">
        <v>0</v>
      </c>
      <c r="AF1351">
        <v>0</v>
      </c>
    </row>
    <row r="1352" spans="1:32" x14ac:dyDescent="0.2">
      <c r="A1352" t="s">
        <v>2161</v>
      </c>
      <c r="B1352" s="107">
        <v>45028</v>
      </c>
      <c r="C1352" s="107">
        <v>45028</v>
      </c>
      <c r="D1352" s="107">
        <v>45028</v>
      </c>
      <c r="E1352">
        <v>-14.48</v>
      </c>
      <c r="F1352">
        <v>-14.48</v>
      </c>
      <c r="G1352" t="s">
        <v>43</v>
      </c>
      <c r="H1352">
        <v>1</v>
      </c>
      <c r="I1352">
        <v>-14.48</v>
      </c>
      <c r="J1352">
        <v>-14.48</v>
      </c>
      <c r="K1352">
        <v>1</v>
      </c>
      <c r="M1352" t="s">
        <v>49</v>
      </c>
      <c r="N1352" t="s">
        <v>199</v>
      </c>
      <c r="O1352">
        <v>100</v>
      </c>
      <c r="P1352" t="s">
        <v>340</v>
      </c>
      <c r="Q1352" t="s">
        <v>199</v>
      </c>
      <c r="S1352" t="s">
        <v>1378</v>
      </c>
      <c r="U1352" t="s">
        <v>49</v>
      </c>
      <c r="W1352" t="s">
        <v>1379</v>
      </c>
      <c r="X1352" t="s">
        <v>1379</v>
      </c>
      <c r="Y1352" t="s">
        <v>163</v>
      </c>
      <c r="Z1352" t="s">
        <v>193</v>
      </c>
      <c r="AA1352" t="s">
        <v>193</v>
      </c>
      <c r="AB1352" t="s">
        <v>24</v>
      </c>
      <c r="AE1352">
        <v>0</v>
      </c>
      <c r="AF1352">
        <v>0</v>
      </c>
    </row>
    <row r="1353" spans="1:32" x14ac:dyDescent="0.2">
      <c r="A1353" t="s">
        <v>2162</v>
      </c>
      <c r="B1353" s="107">
        <v>45028</v>
      </c>
      <c r="C1353" s="107">
        <v>45028</v>
      </c>
      <c r="D1353" s="107">
        <v>45028</v>
      </c>
      <c r="E1353">
        <v>-2.81438E-2</v>
      </c>
      <c r="F1353">
        <v>-2.81438E-2</v>
      </c>
      <c r="G1353" t="s">
        <v>72</v>
      </c>
      <c r="H1353">
        <v>5.4707631318136771</v>
      </c>
      <c r="I1353">
        <v>-0.1539680634291378</v>
      </c>
      <c r="J1353">
        <v>-0.1539680634291378</v>
      </c>
      <c r="K1353">
        <v>1</v>
      </c>
      <c r="M1353" t="s">
        <v>67</v>
      </c>
      <c r="S1353" t="s">
        <v>1608</v>
      </c>
      <c r="U1353" t="s">
        <v>67</v>
      </c>
      <c r="W1353" t="s">
        <v>1270</v>
      </c>
      <c r="X1353" t="s">
        <v>1271</v>
      </c>
      <c r="Y1353" t="s">
        <v>182</v>
      </c>
      <c r="Z1353" t="s">
        <v>164</v>
      </c>
      <c r="AA1353" t="s">
        <v>164</v>
      </c>
      <c r="AB1353" t="s">
        <v>18</v>
      </c>
      <c r="AD1353" t="s">
        <v>2163</v>
      </c>
      <c r="AE1353">
        <v>1</v>
      </c>
      <c r="AF1353">
        <v>1</v>
      </c>
    </row>
    <row r="1354" spans="1:32" x14ac:dyDescent="0.2">
      <c r="A1354" t="s">
        <v>2164</v>
      </c>
      <c r="B1354" s="107">
        <v>45028</v>
      </c>
      <c r="C1354" s="107">
        <v>45028</v>
      </c>
      <c r="D1354" s="107">
        <v>45028</v>
      </c>
      <c r="E1354">
        <v>-3.6277900600000003E-2</v>
      </c>
      <c r="F1354">
        <v>-3.6277900600000003E-2</v>
      </c>
      <c r="G1354" t="s">
        <v>72</v>
      </c>
      <c r="H1354">
        <v>5.4707631318136771</v>
      </c>
      <c r="I1354">
        <v>-0.19846780110208129</v>
      </c>
      <c r="J1354">
        <v>-0.19846780110208129</v>
      </c>
      <c r="K1354">
        <v>1</v>
      </c>
      <c r="M1354" t="s">
        <v>67</v>
      </c>
      <c r="N1354" t="s">
        <v>102</v>
      </c>
      <c r="S1354" t="s">
        <v>1608</v>
      </c>
      <c r="U1354" t="s">
        <v>67</v>
      </c>
      <c r="W1354" t="s">
        <v>1270</v>
      </c>
      <c r="X1354" t="s">
        <v>1271</v>
      </c>
      <c r="Y1354" t="s">
        <v>182</v>
      </c>
      <c r="Z1354" t="s">
        <v>164</v>
      </c>
      <c r="AA1354" t="s">
        <v>164</v>
      </c>
      <c r="AB1354" t="s">
        <v>18</v>
      </c>
      <c r="AD1354" t="s">
        <v>2165</v>
      </c>
      <c r="AE1354">
        <v>1</v>
      </c>
      <c r="AF1354">
        <v>1</v>
      </c>
    </row>
    <row r="1355" spans="1:32" x14ac:dyDescent="0.2">
      <c r="A1355" t="s">
        <v>2166</v>
      </c>
      <c r="B1355" s="107">
        <v>45027</v>
      </c>
      <c r="C1355" s="107">
        <v>45027</v>
      </c>
      <c r="D1355" s="107">
        <v>45027</v>
      </c>
      <c r="E1355">
        <v>-100000</v>
      </c>
      <c r="F1355">
        <v>-100000</v>
      </c>
      <c r="G1355" t="s">
        <v>43</v>
      </c>
      <c r="H1355">
        <v>1</v>
      </c>
      <c r="I1355">
        <v>-100000</v>
      </c>
      <c r="J1355">
        <v>-100000</v>
      </c>
      <c r="K1355">
        <v>1</v>
      </c>
      <c r="M1355" t="s">
        <v>1058</v>
      </c>
      <c r="N1355" t="s">
        <v>1944</v>
      </c>
      <c r="O1355">
        <v>100</v>
      </c>
      <c r="P1355" t="s">
        <v>160</v>
      </c>
      <c r="Q1355" t="s">
        <v>1944</v>
      </c>
      <c r="S1355" t="s">
        <v>2167</v>
      </c>
      <c r="U1355" t="s">
        <v>1058</v>
      </c>
      <c r="W1355" t="s">
        <v>1946</v>
      </c>
      <c r="X1355" t="s">
        <v>1229</v>
      </c>
      <c r="Y1355" t="s">
        <v>163</v>
      </c>
      <c r="Z1355" t="s">
        <v>164</v>
      </c>
      <c r="AA1355" t="s">
        <v>164</v>
      </c>
      <c r="AB1355" t="s">
        <v>22</v>
      </c>
      <c r="AE1355">
        <v>0</v>
      </c>
      <c r="AF1355">
        <v>0</v>
      </c>
    </row>
    <row r="1356" spans="1:32" x14ac:dyDescent="0.2">
      <c r="A1356" t="s">
        <v>2168</v>
      </c>
      <c r="B1356" s="107">
        <v>45027</v>
      </c>
      <c r="C1356" s="107">
        <v>45027</v>
      </c>
      <c r="D1356" s="107">
        <v>45027</v>
      </c>
      <c r="E1356">
        <v>2000</v>
      </c>
      <c r="F1356">
        <v>2000</v>
      </c>
      <c r="G1356" t="s">
        <v>43</v>
      </c>
      <c r="H1356">
        <v>1</v>
      </c>
      <c r="I1356">
        <v>2000</v>
      </c>
      <c r="J1356">
        <v>2000</v>
      </c>
      <c r="K1356">
        <v>1</v>
      </c>
      <c r="M1356" t="s">
        <v>199</v>
      </c>
      <c r="N1356" t="s">
        <v>50</v>
      </c>
      <c r="O1356">
        <v>100</v>
      </c>
      <c r="Q1356" t="s">
        <v>199</v>
      </c>
      <c r="S1356" t="s">
        <v>1378</v>
      </c>
      <c r="U1356" t="s">
        <v>50</v>
      </c>
      <c r="W1356" t="s">
        <v>1379</v>
      </c>
      <c r="X1356" t="s">
        <v>1379</v>
      </c>
      <c r="Y1356" t="s">
        <v>163</v>
      </c>
      <c r="Z1356" t="s">
        <v>193</v>
      </c>
      <c r="AA1356" t="s">
        <v>193</v>
      </c>
      <c r="AB1356" t="s">
        <v>24</v>
      </c>
      <c r="AE1356">
        <v>0</v>
      </c>
      <c r="AF1356">
        <v>0</v>
      </c>
    </row>
    <row r="1357" spans="1:32" x14ac:dyDescent="0.2">
      <c r="A1357" t="s">
        <v>2169</v>
      </c>
      <c r="B1357" s="107">
        <v>45027</v>
      </c>
      <c r="C1357" s="107">
        <v>45027</v>
      </c>
      <c r="D1357" s="107">
        <v>45027</v>
      </c>
      <c r="E1357">
        <v>70000</v>
      </c>
      <c r="F1357">
        <v>70000</v>
      </c>
      <c r="G1357" t="s">
        <v>43</v>
      </c>
      <c r="H1357">
        <v>1</v>
      </c>
      <c r="I1357">
        <v>70000</v>
      </c>
      <c r="J1357">
        <v>70000</v>
      </c>
      <c r="K1357">
        <v>1</v>
      </c>
      <c r="M1357" t="s">
        <v>199</v>
      </c>
      <c r="N1357" t="s">
        <v>1058</v>
      </c>
      <c r="O1357">
        <v>100</v>
      </c>
      <c r="Q1357" t="s">
        <v>199</v>
      </c>
      <c r="S1357" t="s">
        <v>1378</v>
      </c>
      <c r="U1357" t="s">
        <v>1058</v>
      </c>
      <c r="W1357" t="s">
        <v>1379</v>
      </c>
      <c r="X1357" t="s">
        <v>1379</v>
      </c>
      <c r="Y1357" t="s">
        <v>163</v>
      </c>
      <c r="Z1357" t="s">
        <v>193</v>
      </c>
      <c r="AA1357" t="s">
        <v>193</v>
      </c>
      <c r="AB1357" t="s">
        <v>24</v>
      </c>
      <c r="AE1357">
        <v>0</v>
      </c>
      <c r="AF1357">
        <v>0</v>
      </c>
    </row>
    <row r="1358" spans="1:32" x14ac:dyDescent="0.2">
      <c r="A1358" t="s">
        <v>2170</v>
      </c>
      <c r="B1358" s="107">
        <v>45027</v>
      </c>
      <c r="C1358" s="107">
        <v>45027</v>
      </c>
      <c r="D1358" s="107">
        <v>45027</v>
      </c>
      <c r="E1358">
        <v>-2.95</v>
      </c>
      <c r="F1358">
        <v>-2.95</v>
      </c>
      <c r="G1358" t="s">
        <v>43</v>
      </c>
      <c r="H1358">
        <v>1</v>
      </c>
      <c r="I1358">
        <v>-2.95</v>
      </c>
      <c r="J1358">
        <v>-2.95</v>
      </c>
      <c r="K1358">
        <v>1</v>
      </c>
      <c r="M1358" t="s">
        <v>1359</v>
      </c>
      <c r="N1358" t="s">
        <v>242</v>
      </c>
      <c r="O1358">
        <v>100</v>
      </c>
      <c r="P1358" t="s">
        <v>15</v>
      </c>
      <c r="Q1358" t="s">
        <v>242</v>
      </c>
      <c r="S1358" t="s">
        <v>2171</v>
      </c>
      <c r="U1358" t="s">
        <v>1359</v>
      </c>
      <c r="W1358" t="s">
        <v>1386</v>
      </c>
      <c r="X1358" t="s">
        <v>1387</v>
      </c>
      <c r="Y1358" t="s">
        <v>246</v>
      </c>
      <c r="Z1358" t="s">
        <v>246</v>
      </c>
      <c r="AA1358" t="s">
        <v>246</v>
      </c>
      <c r="AB1358" t="s">
        <v>20</v>
      </c>
      <c r="AE1358">
        <v>0</v>
      </c>
      <c r="AF1358">
        <v>0</v>
      </c>
    </row>
    <row r="1359" spans="1:32" x14ac:dyDescent="0.2">
      <c r="A1359" t="s">
        <v>2172</v>
      </c>
      <c r="B1359" s="107">
        <v>45027</v>
      </c>
      <c r="C1359" s="107">
        <v>45027</v>
      </c>
      <c r="D1359" s="107">
        <v>45027</v>
      </c>
      <c r="E1359">
        <v>-54.9</v>
      </c>
      <c r="F1359">
        <v>-54.9</v>
      </c>
      <c r="G1359" t="s">
        <v>43</v>
      </c>
      <c r="H1359">
        <v>1</v>
      </c>
      <c r="I1359">
        <v>-54.9</v>
      </c>
      <c r="J1359">
        <v>-54.9</v>
      </c>
      <c r="K1359">
        <v>1</v>
      </c>
      <c r="M1359" t="s">
        <v>1359</v>
      </c>
      <c r="N1359" t="s">
        <v>2173</v>
      </c>
      <c r="O1359">
        <v>100</v>
      </c>
      <c r="P1359" t="s">
        <v>15</v>
      </c>
      <c r="Q1359" t="s">
        <v>2173</v>
      </c>
      <c r="S1359" t="s">
        <v>2174</v>
      </c>
      <c r="U1359" t="s">
        <v>1359</v>
      </c>
      <c r="W1359" t="s">
        <v>2174</v>
      </c>
      <c r="X1359" t="s">
        <v>30</v>
      </c>
      <c r="Y1359" t="s">
        <v>182</v>
      </c>
      <c r="Z1359" t="s">
        <v>182</v>
      </c>
      <c r="AA1359" t="s">
        <v>182</v>
      </c>
      <c r="AB1359" t="s">
        <v>30</v>
      </c>
      <c r="AE1359">
        <v>0</v>
      </c>
      <c r="AF1359">
        <v>0</v>
      </c>
    </row>
    <row r="1360" spans="1:32" x14ac:dyDescent="0.2">
      <c r="A1360" t="s">
        <v>2175</v>
      </c>
      <c r="B1360" s="107">
        <v>45027</v>
      </c>
      <c r="C1360" s="107">
        <v>45027</v>
      </c>
      <c r="D1360" s="107">
        <v>45027</v>
      </c>
      <c r="E1360">
        <v>-354.44</v>
      </c>
      <c r="F1360">
        <v>-354.44</v>
      </c>
      <c r="G1360" t="s">
        <v>43</v>
      </c>
      <c r="H1360">
        <v>1</v>
      </c>
      <c r="I1360">
        <v>-354.44</v>
      </c>
      <c r="J1360">
        <v>-354.44</v>
      </c>
      <c r="K1360">
        <v>1</v>
      </c>
      <c r="M1360" t="s">
        <v>50</v>
      </c>
      <c r="N1360" t="s">
        <v>263</v>
      </c>
      <c r="O1360">
        <v>100</v>
      </c>
      <c r="P1360" t="s">
        <v>15</v>
      </c>
      <c r="Q1360" t="s">
        <v>263</v>
      </c>
      <c r="S1360" t="s">
        <v>263</v>
      </c>
      <c r="U1360" t="s">
        <v>50</v>
      </c>
      <c r="W1360" t="s">
        <v>265</v>
      </c>
      <c r="X1360" t="s">
        <v>30</v>
      </c>
      <c r="Y1360" t="s">
        <v>182</v>
      </c>
      <c r="Z1360" t="s">
        <v>182</v>
      </c>
      <c r="AA1360" t="s">
        <v>182</v>
      </c>
      <c r="AB1360" t="s">
        <v>30</v>
      </c>
      <c r="AE1360">
        <v>0</v>
      </c>
      <c r="AF1360">
        <v>0</v>
      </c>
    </row>
    <row r="1361" spans="1:32" x14ac:dyDescent="0.2">
      <c r="A1361" t="s">
        <v>2176</v>
      </c>
      <c r="B1361" s="107">
        <v>45027</v>
      </c>
      <c r="C1361" s="107">
        <v>45027</v>
      </c>
      <c r="D1361" s="107">
        <v>45027</v>
      </c>
      <c r="E1361">
        <v>-2000</v>
      </c>
      <c r="F1361">
        <v>-2000</v>
      </c>
      <c r="G1361" t="s">
        <v>43</v>
      </c>
      <c r="H1361">
        <v>1</v>
      </c>
      <c r="I1361">
        <v>-2000</v>
      </c>
      <c r="J1361">
        <v>-2000</v>
      </c>
      <c r="K1361">
        <v>1</v>
      </c>
      <c r="M1361" t="s">
        <v>1058</v>
      </c>
      <c r="N1361" t="s">
        <v>199</v>
      </c>
      <c r="O1361">
        <v>100</v>
      </c>
      <c r="P1361" t="s">
        <v>340</v>
      </c>
      <c r="Q1361" t="s">
        <v>199</v>
      </c>
      <c r="S1361" t="s">
        <v>1378</v>
      </c>
      <c r="U1361" t="s">
        <v>1058</v>
      </c>
      <c r="W1361" t="s">
        <v>1379</v>
      </c>
      <c r="X1361" t="s">
        <v>1379</v>
      </c>
      <c r="Y1361" t="s">
        <v>163</v>
      </c>
      <c r="Z1361" t="s">
        <v>193</v>
      </c>
      <c r="AA1361" t="s">
        <v>193</v>
      </c>
      <c r="AB1361" t="s">
        <v>24</v>
      </c>
      <c r="AE1361">
        <v>0</v>
      </c>
      <c r="AF1361">
        <v>0</v>
      </c>
    </row>
    <row r="1362" spans="1:32" x14ac:dyDescent="0.2">
      <c r="A1362" t="s">
        <v>2177</v>
      </c>
      <c r="B1362" s="107">
        <v>45027</v>
      </c>
      <c r="C1362" s="107">
        <v>45027</v>
      </c>
      <c r="D1362" s="107">
        <v>45027</v>
      </c>
      <c r="E1362">
        <v>-70000</v>
      </c>
      <c r="F1362">
        <v>-70000</v>
      </c>
      <c r="G1362" t="s">
        <v>43</v>
      </c>
      <c r="H1362">
        <v>1</v>
      </c>
      <c r="I1362">
        <v>-70000</v>
      </c>
      <c r="J1362">
        <v>-70000</v>
      </c>
      <c r="K1362">
        <v>1</v>
      </c>
      <c r="M1362" t="s">
        <v>1419</v>
      </c>
      <c r="N1362" t="s">
        <v>199</v>
      </c>
      <c r="O1362">
        <v>100</v>
      </c>
      <c r="P1362" t="s">
        <v>340</v>
      </c>
      <c r="Q1362" t="s">
        <v>199</v>
      </c>
      <c r="S1362" t="s">
        <v>1378</v>
      </c>
      <c r="U1362" t="s">
        <v>1419</v>
      </c>
      <c r="W1362" t="s">
        <v>1379</v>
      </c>
      <c r="X1362" t="s">
        <v>1379</v>
      </c>
      <c r="Y1362" t="s">
        <v>163</v>
      </c>
      <c r="Z1362" t="s">
        <v>193</v>
      </c>
      <c r="AA1362" t="s">
        <v>193</v>
      </c>
      <c r="AB1362" t="s">
        <v>24</v>
      </c>
      <c r="AE1362">
        <v>0</v>
      </c>
      <c r="AF1362">
        <v>0</v>
      </c>
    </row>
    <row r="1363" spans="1:32" x14ac:dyDescent="0.2">
      <c r="A1363" t="s">
        <v>2178</v>
      </c>
      <c r="B1363" s="107">
        <v>45026</v>
      </c>
      <c r="C1363" s="107">
        <v>45026</v>
      </c>
      <c r="D1363" s="107">
        <v>45026</v>
      </c>
      <c r="E1363">
        <v>-85</v>
      </c>
      <c r="F1363">
        <v>-85</v>
      </c>
      <c r="G1363" t="s">
        <v>43</v>
      </c>
      <c r="H1363">
        <v>1</v>
      </c>
      <c r="I1363">
        <v>-85</v>
      </c>
      <c r="J1363">
        <v>-85</v>
      </c>
      <c r="K1363">
        <v>1</v>
      </c>
      <c r="M1363" t="s">
        <v>1058</v>
      </c>
      <c r="N1363" t="s">
        <v>2179</v>
      </c>
      <c r="O1363">
        <v>100</v>
      </c>
      <c r="Q1363" t="s">
        <v>2179</v>
      </c>
      <c r="S1363" t="s">
        <v>2180</v>
      </c>
      <c r="U1363" t="s">
        <v>1058</v>
      </c>
      <c r="W1363" t="s">
        <v>2181</v>
      </c>
      <c r="X1363" t="s">
        <v>30</v>
      </c>
      <c r="Y1363" t="s">
        <v>182</v>
      </c>
      <c r="Z1363" t="s">
        <v>182</v>
      </c>
      <c r="AA1363" t="s">
        <v>182</v>
      </c>
      <c r="AB1363" t="s">
        <v>30</v>
      </c>
      <c r="AE1363">
        <v>0</v>
      </c>
      <c r="AF1363">
        <v>0</v>
      </c>
    </row>
    <row r="1364" spans="1:32" x14ac:dyDescent="0.2">
      <c r="A1364" t="s">
        <v>2182</v>
      </c>
      <c r="B1364" s="107">
        <v>45026</v>
      </c>
      <c r="C1364" s="107">
        <v>45026</v>
      </c>
      <c r="D1364" s="107">
        <v>45026</v>
      </c>
      <c r="E1364">
        <v>-798.05</v>
      </c>
      <c r="F1364">
        <v>-798.05</v>
      </c>
      <c r="G1364" t="s">
        <v>43</v>
      </c>
      <c r="H1364">
        <v>1</v>
      </c>
      <c r="I1364">
        <v>-798.05</v>
      </c>
      <c r="J1364">
        <v>-798.05</v>
      </c>
      <c r="K1364">
        <v>1</v>
      </c>
      <c r="M1364" t="s">
        <v>1359</v>
      </c>
      <c r="N1364" t="s">
        <v>225</v>
      </c>
      <c r="O1364">
        <v>100</v>
      </c>
      <c r="Q1364" t="s">
        <v>225</v>
      </c>
      <c r="S1364" t="s">
        <v>226</v>
      </c>
      <c r="U1364" t="s">
        <v>1359</v>
      </c>
      <c r="W1364" t="s">
        <v>226</v>
      </c>
      <c r="X1364" t="s">
        <v>30</v>
      </c>
      <c r="Y1364" t="s">
        <v>182</v>
      </c>
      <c r="Z1364" t="s">
        <v>182</v>
      </c>
      <c r="AA1364" t="s">
        <v>182</v>
      </c>
      <c r="AB1364" t="s">
        <v>30</v>
      </c>
      <c r="AE1364">
        <v>0</v>
      </c>
      <c r="AF1364">
        <v>0</v>
      </c>
    </row>
    <row r="1365" spans="1:32" x14ac:dyDescent="0.2">
      <c r="A1365" t="s">
        <v>2183</v>
      </c>
      <c r="B1365" s="107">
        <v>45026</v>
      </c>
      <c r="C1365" s="107">
        <v>45026</v>
      </c>
      <c r="D1365" s="107">
        <v>45026</v>
      </c>
      <c r="E1365">
        <v>-700</v>
      </c>
      <c r="F1365">
        <v>-700</v>
      </c>
      <c r="G1365" t="s">
        <v>43</v>
      </c>
      <c r="H1365">
        <v>1</v>
      </c>
      <c r="I1365">
        <v>-700</v>
      </c>
      <c r="J1365">
        <v>-700</v>
      </c>
      <c r="K1365">
        <v>1</v>
      </c>
      <c r="M1365" t="s">
        <v>1058</v>
      </c>
      <c r="N1365" t="s">
        <v>301</v>
      </c>
      <c r="O1365">
        <v>100</v>
      </c>
      <c r="Q1365" t="s">
        <v>301</v>
      </c>
      <c r="S1365" t="s">
        <v>2184</v>
      </c>
      <c r="U1365" t="s">
        <v>1058</v>
      </c>
      <c r="W1365" t="s">
        <v>190</v>
      </c>
      <c r="X1365" t="s">
        <v>191</v>
      </c>
      <c r="Y1365" t="s">
        <v>192</v>
      </c>
      <c r="Z1365" t="s">
        <v>193</v>
      </c>
      <c r="AA1365" t="s">
        <v>193</v>
      </c>
      <c r="AB1365" t="s">
        <v>19</v>
      </c>
      <c r="AE1365">
        <v>0</v>
      </c>
      <c r="AF1365">
        <v>0</v>
      </c>
    </row>
    <row r="1366" spans="1:32" x14ac:dyDescent="0.2">
      <c r="A1366" t="s">
        <v>2185</v>
      </c>
      <c r="B1366" s="107">
        <v>45026</v>
      </c>
      <c r="C1366" s="107">
        <v>45026</v>
      </c>
      <c r="D1366" s="107">
        <v>45026</v>
      </c>
      <c r="E1366">
        <v>-95.5</v>
      </c>
      <c r="F1366">
        <v>-95.5</v>
      </c>
      <c r="G1366" t="s">
        <v>43</v>
      </c>
      <c r="H1366">
        <v>1</v>
      </c>
      <c r="I1366">
        <v>-95.5</v>
      </c>
      <c r="J1366">
        <v>-95.5</v>
      </c>
      <c r="K1366">
        <v>1</v>
      </c>
      <c r="M1366" t="s">
        <v>1058</v>
      </c>
      <c r="N1366" t="s">
        <v>2186</v>
      </c>
      <c r="O1366">
        <v>100</v>
      </c>
      <c r="P1366" t="s">
        <v>340</v>
      </c>
      <c r="Q1366" t="s">
        <v>2186</v>
      </c>
      <c r="S1366" t="s">
        <v>2187</v>
      </c>
      <c r="U1366" t="s">
        <v>1058</v>
      </c>
      <c r="W1366" t="s">
        <v>2188</v>
      </c>
      <c r="X1366" t="s">
        <v>24</v>
      </c>
      <c r="Y1366" t="s">
        <v>325</v>
      </c>
      <c r="Z1366" t="s">
        <v>325</v>
      </c>
      <c r="AA1366" t="s">
        <v>325</v>
      </c>
      <c r="AB1366" t="s">
        <v>24</v>
      </c>
      <c r="AE1366">
        <v>0</v>
      </c>
      <c r="AF1366">
        <v>0</v>
      </c>
    </row>
    <row r="1367" spans="1:32" x14ac:dyDescent="0.2">
      <c r="A1367" t="s">
        <v>2189</v>
      </c>
      <c r="B1367" s="107">
        <v>45026</v>
      </c>
      <c r="C1367" s="107">
        <v>45026</v>
      </c>
      <c r="D1367" s="107">
        <v>45026</v>
      </c>
      <c r="E1367">
        <v>-2.2587200000000002E-2</v>
      </c>
      <c r="F1367">
        <v>-2.2587200000000002E-2</v>
      </c>
      <c r="G1367" t="s">
        <v>72</v>
      </c>
      <c r="H1367">
        <v>5.6874682902080158</v>
      </c>
      <c r="I1367">
        <v>-0.12846398376458651</v>
      </c>
      <c r="J1367">
        <v>-0.12846398376458651</v>
      </c>
      <c r="K1367">
        <v>1</v>
      </c>
      <c r="M1367" t="s">
        <v>67</v>
      </c>
      <c r="S1367" t="s">
        <v>1608</v>
      </c>
      <c r="U1367" t="s">
        <v>67</v>
      </c>
      <c r="W1367" t="s">
        <v>1270</v>
      </c>
      <c r="X1367" t="s">
        <v>1271</v>
      </c>
      <c r="Y1367" t="s">
        <v>182</v>
      </c>
      <c r="Z1367" t="s">
        <v>164</v>
      </c>
      <c r="AA1367" t="s">
        <v>164</v>
      </c>
      <c r="AB1367" t="s">
        <v>18</v>
      </c>
      <c r="AD1367" t="s">
        <v>2190</v>
      </c>
      <c r="AE1367">
        <v>1</v>
      </c>
      <c r="AF1367">
        <v>1</v>
      </c>
    </row>
    <row r="1368" spans="1:32" x14ac:dyDescent="0.2">
      <c r="A1368" t="s">
        <v>2191</v>
      </c>
      <c r="B1368" s="107">
        <v>45026</v>
      </c>
      <c r="C1368" s="107">
        <v>45026</v>
      </c>
      <c r="D1368" s="107">
        <v>45026</v>
      </c>
      <c r="E1368">
        <v>-1.2215771699999999E-2</v>
      </c>
      <c r="F1368">
        <v>-1.2215771699999999E-2</v>
      </c>
      <c r="G1368" t="s">
        <v>72</v>
      </c>
      <c r="H1368">
        <v>5.6874682902080158</v>
      </c>
      <c r="I1368">
        <v>-6.9476814184170468E-2</v>
      </c>
      <c r="J1368">
        <v>-6.9476814184170468E-2</v>
      </c>
      <c r="K1368">
        <v>1</v>
      </c>
      <c r="M1368" t="s">
        <v>67</v>
      </c>
      <c r="S1368" t="s">
        <v>1608</v>
      </c>
      <c r="U1368" t="s">
        <v>67</v>
      </c>
      <c r="W1368" t="s">
        <v>1270</v>
      </c>
      <c r="X1368" t="s">
        <v>1271</v>
      </c>
      <c r="Y1368" t="s">
        <v>182</v>
      </c>
      <c r="Z1368" t="s">
        <v>164</v>
      </c>
      <c r="AA1368" t="s">
        <v>164</v>
      </c>
      <c r="AB1368" t="s">
        <v>18</v>
      </c>
      <c r="AD1368" t="s">
        <v>2192</v>
      </c>
      <c r="AE1368">
        <v>1</v>
      </c>
      <c r="AF1368">
        <v>1</v>
      </c>
    </row>
    <row r="1369" spans="1:32" x14ac:dyDescent="0.2">
      <c r="A1369" t="s">
        <v>2193</v>
      </c>
      <c r="B1369" s="107">
        <v>45026</v>
      </c>
      <c r="C1369" s="107">
        <v>45026</v>
      </c>
      <c r="D1369" s="107">
        <v>45026</v>
      </c>
      <c r="E1369">
        <v>-2.6765524799999999E-2</v>
      </c>
      <c r="F1369">
        <v>-2.6765524799999999E-2</v>
      </c>
      <c r="G1369" t="s">
        <v>72</v>
      </c>
      <c r="H1369">
        <v>5.6874682902080158</v>
      </c>
      <c r="I1369">
        <v>-0.15222807357077631</v>
      </c>
      <c r="J1369">
        <v>-0.15222807357077631</v>
      </c>
      <c r="K1369">
        <v>1</v>
      </c>
      <c r="M1369" t="s">
        <v>67</v>
      </c>
      <c r="N1369" t="s">
        <v>102</v>
      </c>
      <c r="S1369" t="s">
        <v>1608</v>
      </c>
      <c r="U1369" t="s">
        <v>67</v>
      </c>
      <c r="W1369" t="s">
        <v>1270</v>
      </c>
      <c r="X1369" t="s">
        <v>1271</v>
      </c>
      <c r="Y1369" t="s">
        <v>182</v>
      </c>
      <c r="Z1369" t="s">
        <v>164</v>
      </c>
      <c r="AA1369" t="s">
        <v>164</v>
      </c>
      <c r="AB1369" t="s">
        <v>18</v>
      </c>
      <c r="AD1369" t="s">
        <v>2194</v>
      </c>
      <c r="AE1369">
        <v>1</v>
      </c>
      <c r="AF1369">
        <v>1</v>
      </c>
    </row>
    <row r="1370" spans="1:32" x14ac:dyDescent="0.2">
      <c r="A1370" t="s">
        <v>2195</v>
      </c>
      <c r="B1370" s="107">
        <v>45026</v>
      </c>
      <c r="C1370" s="107">
        <v>45026</v>
      </c>
      <c r="D1370" s="107">
        <v>45026</v>
      </c>
      <c r="E1370">
        <v>-2.44599993E-2</v>
      </c>
      <c r="F1370">
        <v>-2.44599993E-2</v>
      </c>
      <c r="G1370" t="s">
        <v>72</v>
      </c>
      <c r="H1370">
        <v>5.6874682902080158</v>
      </c>
      <c r="I1370">
        <v>-0.1391154703972603</v>
      </c>
      <c r="J1370">
        <v>-0.1391154703972603</v>
      </c>
      <c r="K1370">
        <v>1</v>
      </c>
      <c r="M1370" t="s">
        <v>67</v>
      </c>
      <c r="S1370" t="s">
        <v>1608</v>
      </c>
      <c r="U1370" t="s">
        <v>67</v>
      </c>
      <c r="W1370" t="s">
        <v>1270</v>
      </c>
      <c r="X1370" t="s">
        <v>1271</v>
      </c>
      <c r="Y1370" t="s">
        <v>182</v>
      </c>
      <c r="Z1370" t="s">
        <v>164</v>
      </c>
      <c r="AA1370" t="s">
        <v>164</v>
      </c>
      <c r="AB1370" t="s">
        <v>18</v>
      </c>
      <c r="AD1370" t="s">
        <v>2196</v>
      </c>
      <c r="AE1370">
        <v>1</v>
      </c>
      <c r="AF1370">
        <v>1</v>
      </c>
    </row>
    <row r="1371" spans="1:32" x14ac:dyDescent="0.2">
      <c r="A1371" t="s">
        <v>2197</v>
      </c>
      <c r="B1371" s="107">
        <v>45025</v>
      </c>
      <c r="C1371" s="107">
        <v>45025</v>
      </c>
      <c r="D1371" s="107">
        <v>45025</v>
      </c>
      <c r="E1371">
        <v>-1.29595176E-2</v>
      </c>
      <c r="F1371">
        <v>-1.29595176E-2</v>
      </c>
      <c r="G1371" t="s">
        <v>72</v>
      </c>
      <c r="H1371">
        <v>5.6024402643619728</v>
      </c>
      <c r="I1371">
        <v>-7.2604923208947639E-2</v>
      </c>
      <c r="J1371">
        <v>-7.2604923208947639E-2</v>
      </c>
      <c r="K1371">
        <v>1</v>
      </c>
      <c r="M1371" t="s">
        <v>67</v>
      </c>
      <c r="S1371" t="s">
        <v>1608</v>
      </c>
      <c r="U1371" t="s">
        <v>67</v>
      </c>
      <c r="W1371" t="s">
        <v>1270</v>
      </c>
      <c r="X1371" t="s">
        <v>1271</v>
      </c>
      <c r="Y1371" t="s">
        <v>182</v>
      </c>
      <c r="Z1371" t="s">
        <v>164</v>
      </c>
      <c r="AA1371" t="s">
        <v>164</v>
      </c>
      <c r="AB1371" t="s">
        <v>18</v>
      </c>
      <c r="AD1371" t="s">
        <v>2198</v>
      </c>
      <c r="AE1371">
        <v>1</v>
      </c>
      <c r="AF1371">
        <v>1</v>
      </c>
    </row>
    <row r="1372" spans="1:32" x14ac:dyDescent="0.2">
      <c r="A1372" t="s">
        <v>2199</v>
      </c>
      <c r="B1372" s="107">
        <v>45025</v>
      </c>
      <c r="C1372" s="107">
        <v>45025</v>
      </c>
      <c r="D1372" s="107">
        <v>45025</v>
      </c>
      <c r="E1372">
        <v>-2.2268E-2</v>
      </c>
      <c r="F1372">
        <v>-2.2268E-2</v>
      </c>
      <c r="G1372" t="s">
        <v>72</v>
      </c>
      <c r="H1372">
        <v>5.6024402643619728</v>
      </c>
      <c r="I1372">
        <v>-0.1247551398068124</v>
      </c>
      <c r="J1372">
        <v>-0.1247551398068124</v>
      </c>
      <c r="K1372">
        <v>1</v>
      </c>
      <c r="M1372" t="s">
        <v>67</v>
      </c>
      <c r="S1372" t="s">
        <v>1608</v>
      </c>
      <c r="U1372" t="s">
        <v>67</v>
      </c>
      <c r="W1372" t="s">
        <v>1270</v>
      </c>
      <c r="X1372" t="s">
        <v>1271</v>
      </c>
      <c r="Y1372" t="s">
        <v>182</v>
      </c>
      <c r="Z1372" t="s">
        <v>164</v>
      </c>
      <c r="AA1372" t="s">
        <v>164</v>
      </c>
      <c r="AB1372" t="s">
        <v>18</v>
      </c>
      <c r="AD1372" t="s">
        <v>2200</v>
      </c>
      <c r="AE1372">
        <v>1</v>
      </c>
      <c r="AF1372">
        <v>1</v>
      </c>
    </row>
    <row r="1373" spans="1:32" x14ac:dyDescent="0.2">
      <c r="A1373" t="s">
        <v>2201</v>
      </c>
      <c r="B1373" s="107">
        <v>45024</v>
      </c>
      <c r="C1373" s="107">
        <v>45024</v>
      </c>
      <c r="D1373" s="107">
        <v>45024</v>
      </c>
      <c r="E1373">
        <v>-533.41999999999996</v>
      </c>
      <c r="F1373">
        <v>-533.41999999999996</v>
      </c>
      <c r="G1373" t="s">
        <v>43</v>
      </c>
      <c r="H1373">
        <v>1</v>
      </c>
      <c r="I1373">
        <v>-533.41999999999996</v>
      </c>
      <c r="J1373">
        <v>-533.41999999999996</v>
      </c>
      <c r="K1373">
        <v>1</v>
      </c>
      <c r="M1373" t="s">
        <v>50</v>
      </c>
      <c r="N1373" t="s">
        <v>199</v>
      </c>
      <c r="O1373">
        <v>100</v>
      </c>
      <c r="P1373" t="s">
        <v>236</v>
      </c>
      <c r="Q1373" t="s">
        <v>199</v>
      </c>
      <c r="S1373" t="s">
        <v>2202</v>
      </c>
      <c r="U1373" t="s">
        <v>50</v>
      </c>
      <c r="W1373" t="s">
        <v>2202</v>
      </c>
      <c r="X1373" t="s">
        <v>30</v>
      </c>
      <c r="Y1373" t="s">
        <v>182</v>
      </c>
      <c r="Z1373" t="s">
        <v>182</v>
      </c>
      <c r="AA1373" t="s">
        <v>182</v>
      </c>
      <c r="AB1373" t="s">
        <v>30</v>
      </c>
      <c r="AE1373">
        <v>0</v>
      </c>
      <c r="AF1373">
        <v>0</v>
      </c>
    </row>
    <row r="1374" spans="1:32" x14ac:dyDescent="0.2">
      <c r="A1374" t="s">
        <v>2203</v>
      </c>
      <c r="B1374" s="107">
        <v>45024</v>
      </c>
      <c r="C1374" s="107">
        <v>45024</v>
      </c>
      <c r="D1374" s="107">
        <v>45024</v>
      </c>
      <c r="E1374">
        <v>-1427.86</v>
      </c>
      <c r="F1374">
        <v>-1427.86</v>
      </c>
      <c r="G1374" t="s">
        <v>43</v>
      </c>
      <c r="H1374">
        <v>1</v>
      </c>
      <c r="I1374">
        <v>-1427.86</v>
      </c>
      <c r="J1374">
        <v>-1427.86</v>
      </c>
      <c r="K1374">
        <v>1</v>
      </c>
      <c r="M1374" t="s">
        <v>50</v>
      </c>
      <c r="N1374" t="s">
        <v>304</v>
      </c>
      <c r="O1374">
        <v>100</v>
      </c>
      <c r="Q1374" t="s">
        <v>304</v>
      </c>
      <c r="S1374" t="s">
        <v>305</v>
      </c>
      <c r="U1374" t="s">
        <v>50</v>
      </c>
      <c r="W1374" t="s">
        <v>305</v>
      </c>
      <c r="X1374" t="s">
        <v>30</v>
      </c>
      <c r="Y1374" t="s">
        <v>182</v>
      </c>
      <c r="Z1374" t="s">
        <v>182</v>
      </c>
      <c r="AA1374" t="s">
        <v>182</v>
      </c>
      <c r="AB1374" t="s">
        <v>30</v>
      </c>
      <c r="AE1374">
        <v>0</v>
      </c>
      <c r="AF1374">
        <v>0</v>
      </c>
    </row>
    <row r="1375" spans="1:32" x14ac:dyDescent="0.2">
      <c r="A1375" t="s">
        <v>2204</v>
      </c>
      <c r="B1375" s="107">
        <v>45024</v>
      </c>
      <c r="C1375" s="107">
        <v>45024</v>
      </c>
      <c r="D1375" s="107">
        <v>45024</v>
      </c>
      <c r="E1375">
        <v>-1.36625103E-2</v>
      </c>
      <c r="F1375">
        <v>-1.36625103E-2</v>
      </c>
      <c r="G1375" t="s">
        <v>72</v>
      </c>
      <c r="H1375">
        <v>5.6160896130346236</v>
      </c>
      <c r="I1375">
        <v>-7.6729882183808565E-2</v>
      </c>
      <c r="J1375">
        <v>-7.6729882183808565E-2</v>
      </c>
      <c r="K1375">
        <v>1</v>
      </c>
      <c r="M1375" t="s">
        <v>67</v>
      </c>
      <c r="S1375" t="s">
        <v>1608</v>
      </c>
      <c r="U1375" t="s">
        <v>67</v>
      </c>
      <c r="W1375" t="s">
        <v>1270</v>
      </c>
      <c r="X1375" t="s">
        <v>1271</v>
      </c>
      <c r="Y1375" t="s">
        <v>182</v>
      </c>
      <c r="Z1375" t="s">
        <v>164</v>
      </c>
      <c r="AA1375" t="s">
        <v>164</v>
      </c>
      <c r="AB1375" t="s">
        <v>18</v>
      </c>
      <c r="AD1375" t="s">
        <v>2205</v>
      </c>
      <c r="AE1375">
        <v>1</v>
      </c>
      <c r="AF1375">
        <v>1</v>
      </c>
    </row>
    <row r="1376" spans="1:32" x14ac:dyDescent="0.2">
      <c r="A1376" t="s">
        <v>2206</v>
      </c>
      <c r="B1376" s="107">
        <v>45024</v>
      </c>
      <c r="C1376" s="107">
        <v>45024</v>
      </c>
      <c r="D1376" s="107">
        <v>45024</v>
      </c>
      <c r="E1376">
        <v>-3.2205729600000003E-2</v>
      </c>
      <c r="F1376">
        <v>-3.2205729600000003E-2</v>
      </c>
      <c r="G1376" t="s">
        <v>72</v>
      </c>
      <c r="H1376">
        <v>5.6160896130346236</v>
      </c>
      <c r="I1376">
        <v>-0.18087026348676169</v>
      </c>
      <c r="J1376">
        <v>-0.18087026348676169</v>
      </c>
      <c r="K1376">
        <v>1</v>
      </c>
      <c r="M1376" t="s">
        <v>67</v>
      </c>
      <c r="N1376" t="s">
        <v>102</v>
      </c>
      <c r="S1376" t="s">
        <v>1608</v>
      </c>
      <c r="U1376" t="s">
        <v>67</v>
      </c>
      <c r="W1376" t="s">
        <v>1270</v>
      </c>
      <c r="X1376" t="s">
        <v>1271</v>
      </c>
      <c r="Y1376" t="s">
        <v>182</v>
      </c>
      <c r="Z1376" t="s">
        <v>164</v>
      </c>
      <c r="AA1376" t="s">
        <v>164</v>
      </c>
      <c r="AB1376" t="s">
        <v>18</v>
      </c>
      <c r="AD1376" t="s">
        <v>2207</v>
      </c>
      <c r="AE1376">
        <v>1</v>
      </c>
      <c r="AF1376">
        <v>1</v>
      </c>
    </row>
    <row r="1377" spans="1:32" x14ac:dyDescent="0.2">
      <c r="A1377" t="s">
        <v>2208</v>
      </c>
      <c r="B1377" s="107">
        <v>45024</v>
      </c>
      <c r="C1377" s="107">
        <v>45024</v>
      </c>
      <c r="D1377" s="107">
        <v>45024</v>
      </c>
      <c r="E1377">
        <v>-2.2047500000000001E-2</v>
      </c>
      <c r="F1377">
        <v>-2.2047500000000001E-2</v>
      </c>
      <c r="G1377" t="s">
        <v>72</v>
      </c>
      <c r="H1377">
        <v>5.6160896130346236</v>
      </c>
      <c r="I1377">
        <v>-0.1238207357433809</v>
      </c>
      <c r="J1377">
        <v>-0.1238207357433809</v>
      </c>
      <c r="K1377">
        <v>1</v>
      </c>
      <c r="M1377" t="s">
        <v>67</v>
      </c>
      <c r="S1377" t="s">
        <v>1608</v>
      </c>
      <c r="U1377" t="s">
        <v>67</v>
      </c>
      <c r="W1377" t="s">
        <v>1270</v>
      </c>
      <c r="X1377" t="s">
        <v>1271</v>
      </c>
      <c r="Y1377" t="s">
        <v>182</v>
      </c>
      <c r="Z1377" t="s">
        <v>164</v>
      </c>
      <c r="AA1377" t="s">
        <v>164</v>
      </c>
      <c r="AB1377" t="s">
        <v>18</v>
      </c>
      <c r="AD1377" t="s">
        <v>2209</v>
      </c>
      <c r="AE1377">
        <v>1</v>
      </c>
      <c r="AF1377">
        <v>1</v>
      </c>
    </row>
    <row r="1378" spans="1:32" x14ac:dyDescent="0.2">
      <c r="A1378" t="s">
        <v>2210</v>
      </c>
      <c r="B1378" s="107">
        <v>45024</v>
      </c>
      <c r="C1378" s="107">
        <v>45024</v>
      </c>
      <c r="D1378" s="107">
        <v>45024</v>
      </c>
      <c r="E1378">
        <v>5.2959045999999999E-3</v>
      </c>
      <c r="F1378">
        <v>5.2959045999999999E-3</v>
      </c>
      <c r="G1378" t="s">
        <v>72</v>
      </c>
      <c r="H1378">
        <v>5.6160896130346236</v>
      </c>
      <c r="I1378">
        <v>2.9742274815682281E-2</v>
      </c>
      <c r="J1378">
        <v>2.9742274815682281E-2</v>
      </c>
      <c r="K1378">
        <v>1</v>
      </c>
      <c r="N1378" t="s">
        <v>69</v>
      </c>
      <c r="U1378" t="s">
        <v>69</v>
      </c>
      <c r="W1378" t="s">
        <v>1264</v>
      </c>
      <c r="X1378" t="s">
        <v>1265</v>
      </c>
      <c r="Y1378" t="s">
        <v>182</v>
      </c>
      <c r="Z1378" t="s">
        <v>164</v>
      </c>
      <c r="AA1378" t="s">
        <v>164</v>
      </c>
      <c r="AB1378" t="s">
        <v>18</v>
      </c>
      <c r="AD1378" t="s">
        <v>2211</v>
      </c>
      <c r="AE1378">
        <v>1</v>
      </c>
      <c r="AF1378">
        <v>1</v>
      </c>
    </row>
    <row r="1379" spans="1:32" x14ac:dyDescent="0.2">
      <c r="A1379" t="s">
        <v>2212</v>
      </c>
      <c r="B1379" s="107">
        <v>45023</v>
      </c>
      <c r="C1379" s="107">
        <v>45023</v>
      </c>
      <c r="D1379" s="107">
        <v>45023</v>
      </c>
      <c r="E1379">
        <v>1.0000000000000001E-5</v>
      </c>
      <c r="F1379">
        <v>1.0000000000000001E-5</v>
      </c>
      <c r="G1379" t="s">
        <v>58</v>
      </c>
      <c r="H1379">
        <v>9499.7452878247586</v>
      </c>
      <c r="I1379">
        <v>9.4997452878247596E-2</v>
      </c>
      <c r="J1379">
        <v>9.4997452878247596E-2</v>
      </c>
      <c r="K1379">
        <v>1</v>
      </c>
      <c r="N1379" t="s">
        <v>63</v>
      </c>
      <c r="S1379" t="s">
        <v>1608</v>
      </c>
      <c r="U1379" t="s">
        <v>63</v>
      </c>
      <c r="W1379" t="s">
        <v>1270</v>
      </c>
      <c r="X1379" t="s">
        <v>1271</v>
      </c>
      <c r="Y1379" t="s">
        <v>182</v>
      </c>
      <c r="Z1379" t="s">
        <v>164</v>
      </c>
      <c r="AA1379" t="s">
        <v>164</v>
      </c>
      <c r="AB1379" t="s">
        <v>18</v>
      </c>
      <c r="AD1379" t="s">
        <v>2213</v>
      </c>
      <c r="AE1379">
        <v>1</v>
      </c>
      <c r="AF1379">
        <v>1</v>
      </c>
    </row>
    <row r="1380" spans="1:32" x14ac:dyDescent="0.2">
      <c r="A1380" t="s">
        <v>2214</v>
      </c>
      <c r="B1380" s="107">
        <v>45023</v>
      </c>
      <c r="C1380" s="107">
        <v>45023</v>
      </c>
      <c r="D1380" s="107">
        <v>45023</v>
      </c>
      <c r="E1380">
        <v>-1.07384682E-2</v>
      </c>
      <c r="F1380">
        <v>-1.07384682E-2</v>
      </c>
      <c r="G1380" t="s">
        <v>72</v>
      </c>
      <c r="H1380">
        <v>5.6444218033622011</v>
      </c>
      <c r="I1380">
        <v>-6.0612444042791647E-2</v>
      </c>
      <c r="J1380">
        <v>-6.0612444042791647E-2</v>
      </c>
      <c r="K1380">
        <v>1</v>
      </c>
      <c r="M1380" t="s">
        <v>67</v>
      </c>
      <c r="S1380" t="s">
        <v>1608</v>
      </c>
      <c r="U1380" t="s">
        <v>67</v>
      </c>
      <c r="W1380" t="s">
        <v>1270</v>
      </c>
      <c r="X1380" t="s">
        <v>1271</v>
      </c>
      <c r="Y1380" t="s">
        <v>182</v>
      </c>
      <c r="Z1380" t="s">
        <v>164</v>
      </c>
      <c r="AA1380" t="s">
        <v>164</v>
      </c>
      <c r="AB1380" t="s">
        <v>18</v>
      </c>
      <c r="AD1380" t="s">
        <v>2215</v>
      </c>
      <c r="AE1380">
        <v>1</v>
      </c>
      <c r="AF1380">
        <v>1</v>
      </c>
    </row>
    <row r="1381" spans="1:32" x14ac:dyDescent="0.2">
      <c r="A1381" t="s">
        <v>2216</v>
      </c>
      <c r="B1381" s="107">
        <v>45023</v>
      </c>
      <c r="C1381" s="107">
        <v>45023</v>
      </c>
      <c r="D1381" s="107">
        <v>45023</v>
      </c>
      <c r="E1381">
        <v>-9.83807664E-2</v>
      </c>
      <c r="F1381">
        <v>-9.83807664E-2</v>
      </c>
      <c r="G1381" t="s">
        <v>72</v>
      </c>
      <c r="H1381">
        <v>5.6444218033622011</v>
      </c>
      <c r="I1381">
        <v>-0.55530254289964343</v>
      </c>
      <c r="J1381">
        <v>-0.55530254289964343</v>
      </c>
      <c r="K1381">
        <v>1</v>
      </c>
      <c r="M1381" t="s">
        <v>67</v>
      </c>
      <c r="N1381" t="s">
        <v>102</v>
      </c>
      <c r="S1381" t="s">
        <v>1608</v>
      </c>
      <c r="U1381" t="s">
        <v>67</v>
      </c>
      <c r="W1381" t="s">
        <v>1270</v>
      </c>
      <c r="X1381" t="s">
        <v>1271</v>
      </c>
      <c r="Y1381" t="s">
        <v>182</v>
      </c>
      <c r="Z1381" t="s">
        <v>164</v>
      </c>
      <c r="AA1381" t="s">
        <v>164</v>
      </c>
      <c r="AB1381" t="s">
        <v>18</v>
      </c>
      <c r="AD1381" t="s">
        <v>2217</v>
      </c>
      <c r="AE1381">
        <v>1</v>
      </c>
      <c r="AF1381">
        <v>1</v>
      </c>
    </row>
    <row r="1382" spans="1:32" x14ac:dyDescent="0.2">
      <c r="A1382" t="s">
        <v>2218</v>
      </c>
      <c r="B1382" s="107">
        <v>45023</v>
      </c>
      <c r="C1382" s="107">
        <v>45023</v>
      </c>
      <c r="D1382" s="107">
        <v>45023</v>
      </c>
      <c r="E1382">
        <v>-2.2614499999999999E-2</v>
      </c>
      <c r="F1382">
        <v>-2.2614499999999999E-2</v>
      </c>
      <c r="G1382" t="s">
        <v>72</v>
      </c>
      <c r="H1382">
        <v>5.6444218033622011</v>
      </c>
      <c r="I1382">
        <v>-0.12764577687213449</v>
      </c>
      <c r="J1382">
        <v>-0.12764577687213449</v>
      </c>
      <c r="K1382">
        <v>1</v>
      </c>
      <c r="M1382" t="s">
        <v>67</v>
      </c>
      <c r="S1382" t="s">
        <v>1608</v>
      </c>
      <c r="U1382" t="s">
        <v>67</v>
      </c>
      <c r="W1382" t="s">
        <v>1270</v>
      </c>
      <c r="X1382" t="s">
        <v>1271</v>
      </c>
      <c r="Y1382" t="s">
        <v>182</v>
      </c>
      <c r="Z1382" t="s">
        <v>164</v>
      </c>
      <c r="AA1382" t="s">
        <v>164</v>
      </c>
      <c r="AB1382" t="s">
        <v>18</v>
      </c>
      <c r="AD1382" t="s">
        <v>2219</v>
      </c>
      <c r="AE1382">
        <v>1</v>
      </c>
      <c r="AF1382">
        <v>1</v>
      </c>
    </row>
    <row r="1383" spans="1:32" x14ac:dyDescent="0.2">
      <c r="A1383" t="s">
        <v>2220</v>
      </c>
      <c r="B1383" s="107">
        <v>45022</v>
      </c>
      <c r="C1383" s="107">
        <v>45022</v>
      </c>
      <c r="D1383" s="107">
        <v>45022</v>
      </c>
      <c r="E1383">
        <v>-77093.77</v>
      </c>
      <c r="F1383">
        <v>-77093.77</v>
      </c>
      <c r="G1383" t="s">
        <v>43</v>
      </c>
      <c r="H1383">
        <v>1</v>
      </c>
      <c r="I1383">
        <v>-77093.77</v>
      </c>
      <c r="J1383">
        <v>-77093.77</v>
      </c>
      <c r="K1383">
        <v>1</v>
      </c>
      <c r="M1383" t="s">
        <v>53</v>
      </c>
      <c r="N1383" t="s">
        <v>2221</v>
      </c>
      <c r="O1383">
        <v>100</v>
      </c>
      <c r="P1383" t="s">
        <v>340</v>
      </c>
      <c r="Q1383" t="s">
        <v>2221</v>
      </c>
      <c r="S1383" t="s">
        <v>2222</v>
      </c>
      <c r="U1383" t="s">
        <v>53</v>
      </c>
      <c r="W1383" t="s">
        <v>323</v>
      </c>
      <c r="X1383" t="s">
        <v>324</v>
      </c>
      <c r="Y1383" t="s">
        <v>325</v>
      </c>
      <c r="Z1383" t="s">
        <v>325</v>
      </c>
      <c r="AA1383" t="s">
        <v>325</v>
      </c>
      <c r="AB1383" t="s">
        <v>27</v>
      </c>
      <c r="AE1383">
        <v>0</v>
      </c>
      <c r="AF1383">
        <v>0</v>
      </c>
    </row>
    <row r="1384" spans="1:32" x14ac:dyDescent="0.2">
      <c r="A1384" t="s">
        <v>2223</v>
      </c>
      <c r="B1384" s="107">
        <v>45022</v>
      </c>
      <c r="C1384" s="107">
        <v>45022</v>
      </c>
      <c r="D1384" s="107">
        <v>45022</v>
      </c>
      <c r="E1384">
        <v>-80.83</v>
      </c>
      <c r="F1384">
        <v>-80.83</v>
      </c>
      <c r="G1384" t="s">
        <v>43</v>
      </c>
      <c r="H1384">
        <v>1</v>
      </c>
      <c r="I1384">
        <v>-80.83</v>
      </c>
      <c r="J1384">
        <v>-80.83</v>
      </c>
      <c r="K1384">
        <v>1</v>
      </c>
      <c r="M1384" t="s">
        <v>50</v>
      </c>
      <c r="N1384" t="s">
        <v>311</v>
      </c>
      <c r="O1384">
        <v>100</v>
      </c>
      <c r="P1384" t="s">
        <v>160</v>
      </c>
      <c r="Q1384" t="s">
        <v>311</v>
      </c>
      <c r="S1384" t="s">
        <v>312</v>
      </c>
      <c r="U1384" t="s">
        <v>50</v>
      </c>
      <c r="W1384" t="s">
        <v>312</v>
      </c>
      <c r="X1384" t="s">
        <v>30</v>
      </c>
      <c r="Y1384" t="s">
        <v>182</v>
      </c>
      <c r="Z1384" t="s">
        <v>182</v>
      </c>
      <c r="AA1384" t="s">
        <v>182</v>
      </c>
      <c r="AB1384" t="s">
        <v>30</v>
      </c>
      <c r="AE1384">
        <v>0</v>
      </c>
      <c r="AF1384">
        <v>0</v>
      </c>
    </row>
    <row r="1385" spans="1:32" x14ac:dyDescent="0.2">
      <c r="A1385" t="s">
        <v>2224</v>
      </c>
      <c r="B1385" s="107">
        <v>45022</v>
      </c>
      <c r="C1385" s="107">
        <v>45022</v>
      </c>
      <c r="D1385" s="107">
        <v>45022</v>
      </c>
      <c r="E1385">
        <v>50000</v>
      </c>
      <c r="F1385">
        <v>50000</v>
      </c>
      <c r="G1385" t="s">
        <v>43</v>
      </c>
      <c r="H1385">
        <v>1</v>
      </c>
      <c r="I1385">
        <v>50000</v>
      </c>
      <c r="J1385">
        <v>50000</v>
      </c>
      <c r="K1385">
        <v>1</v>
      </c>
      <c r="M1385" t="s">
        <v>199</v>
      </c>
      <c r="N1385" t="s">
        <v>1058</v>
      </c>
      <c r="O1385">
        <v>100</v>
      </c>
      <c r="Q1385" t="s">
        <v>199</v>
      </c>
      <c r="S1385" t="s">
        <v>1378</v>
      </c>
      <c r="U1385" t="s">
        <v>1058</v>
      </c>
      <c r="W1385" t="s">
        <v>1379</v>
      </c>
      <c r="X1385" t="s">
        <v>1379</v>
      </c>
      <c r="Y1385" t="s">
        <v>163</v>
      </c>
      <c r="Z1385" t="s">
        <v>193</v>
      </c>
      <c r="AA1385" t="s">
        <v>193</v>
      </c>
      <c r="AB1385" t="s">
        <v>24</v>
      </c>
      <c r="AE1385">
        <v>0</v>
      </c>
      <c r="AF1385">
        <v>0</v>
      </c>
    </row>
    <row r="1386" spans="1:32" x14ac:dyDescent="0.2">
      <c r="A1386" t="s">
        <v>2225</v>
      </c>
      <c r="B1386" s="107">
        <v>45022</v>
      </c>
      <c r="C1386" s="107">
        <v>45022</v>
      </c>
      <c r="D1386" s="107">
        <v>45022</v>
      </c>
      <c r="E1386">
        <v>87000</v>
      </c>
      <c r="F1386">
        <v>87000</v>
      </c>
      <c r="G1386" t="s">
        <v>43</v>
      </c>
      <c r="H1386">
        <v>1</v>
      </c>
      <c r="I1386">
        <v>87000</v>
      </c>
      <c r="J1386">
        <v>87000</v>
      </c>
      <c r="K1386">
        <v>1</v>
      </c>
      <c r="M1386" t="s">
        <v>199</v>
      </c>
      <c r="N1386" t="s">
        <v>53</v>
      </c>
      <c r="O1386">
        <v>100</v>
      </c>
      <c r="Q1386" t="s">
        <v>199</v>
      </c>
      <c r="S1386" t="s">
        <v>1378</v>
      </c>
      <c r="U1386" t="s">
        <v>53</v>
      </c>
      <c r="W1386" t="s">
        <v>1379</v>
      </c>
      <c r="X1386" t="s">
        <v>1379</v>
      </c>
      <c r="Y1386" t="s">
        <v>163</v>
      </c>
      <c r="Z1386" t="s">
        <v>193</v>
      </c>
      <c r="AA1386" t="s">
        <v>193</v>
      </c>
      <c r="AB1386" t="s">
        <v>24</v>
      </c>
      <c r="AE1386">
        <v>0</v>
      </c>
      <c r="AF1386">
        <v>0</v>
      </c>
    </row>
    <row r="1387" spans="1:32" x14ac:dyDescent="0.2">
      <c r="A1387" t="s">
        <v>2226</v>
      </c>
      <c r="B1387" s="107">
        <v>45022</v>
      </c>
      <c r="C1387" s="107">
        <v>45022</v>
      </c>
      <c r="D1387" s="107">
        <v>45022</v>
      </c>
      <c r="E1387">
        <v>3906.23</v>
      </c>
      <c r="F1387">
        <v>3906.23</v>
      </c>
      <c r="G1387" t="s">
        <v>43</v>
      </c>
      <c r="H1387">
        <v>1</v>
      </c>
      <c r="I1387">
        <v>3906.23</v>
      </c>
      <c r="J1387">
        <v>3906.23</v>
      </c>
      <c r="K1387">
        <v>1</v>
      </c>
      <c r="M1387" t="s">
        <v>199</v>
      </c>
      <c r="N1387" t="s">
        <v>1058</v>
      </c>
      <c r="O1387">
        <v>100</v>
      </c>
      <c r="Q1387" t="s">
        <v>199</v>
      </c>
      <c r="S1387" t="s">
        <v>1378</v>
      </c>
      <c r="U1387" t="s">
        <v>1058</v>
      </c>
      <c r="W1387" t="s">
        <v>1379</v>
      </c>
      <c r="X1387" t="s">
        <v>1379</v>
      </c>
      <c r="Y1387" t="s">
        <v>163</v>
      </c>
      <c r="Z1387" t="s">
        <v>193</v>
      </c>
      <c r="AA1387" t="s">
        <v>193</v>
      </c>
      <c r="AB1387" t="s">
        <v>24</v>
      </c>
      <c r="AE1387">
        <v>0</v>
      </c>
      <c r="AF1387">
        <v>0</v>
      </c>
    </row>
    <row r="1388" spans="1:32" x14ac:dyDescent="0.2">
      <c r="A1388" t="s">
        <v>2227</v>
      </c>
      <c r="B1388" s="107">
        <v>45022</v>
      </c>
      <c r="C1388" s="107">
        <v>45022</v>
      </c>
      <c r="D1388" s="107">
        <v>45022</v>
      </c>
      <c r="E1388">
        <v>6000</v>
      </c>
      <c r="F1388">
        <v>6000</v>
      </c>
      <c r="G1388" t="s">
        <v>43</v>
      </c>
      <c r="H1388">
        <v>1</v>
      </c>
      <c r="I1388">
        <v>6000</v>
      </c>
      <c r="J1388">
        <v>6000</v>
      </c>
      <c r="K1388">
        <v>1</v>
      </c>
      <c r="M1388" t="s">
        <v>199</v>
      </c>
      <c r="N1388" t="s">
        <v>1058</v>
      </c>
      <c r="O1388">
        <v>100</v>
      </c>
      <c r="Q1388" t="s">
        <v>199</v>
      </c>
      <c r="S1388" t="s">
        <v>1378</v>
      </c>
      <c r="U1388" t="s">
        <v>1058</v>
      </c>
      <c r="W1388" t="s">
        <v>1379</v>
      </c>
      <c r="X1388" t="s">
        <v>1379</v>
      </c>
      <c r="Y1388" t="s">
        <v>163</v>
      </c>
      <c r="Z1388" t="s">
        <v>193</v>
      </c>
      <c r="AA1388" t="s">
        <v>193</v>
      </c>
      <c r="AB1388" t="s">
        <v>24</v>
      </c>
      <c r="AE1388">
        <v>0</v>
      </c>
      <c r="AF1388">
        <v>0</v>
      </c>
    </row>
    <row r="1389" spans="1:32" x14ac:dyDescent="0.2">
      <c r="A1389" t="s">
        <v>2228</v>
      </c>
      <c r="B1389" s="107">
        <v>45022</v>
      </c>
      <c r="C1389" s="107">
        <v>45022</v>
      </c>
      <c r="D1389" s="107">
        <v>45022</v>
      </c>
      <c r="E1389">
        <v>-3906.23</v>
      </c>
      <c r="F1389">
        <v>-3906.23</v>
      </c>
      <c r="G1389" t="s">
        <v>43</v>
      </c>
      <c r="H1389">
        <v>1</v>
      </c>
      <c r="I1389">
        <v>-3906.23</v>
      </c>
      <c r="J1389">
        <v>-3906.23</v>
      </c>
      <c r="K1389">
        <v>1</v>
      </c>
      <c r="M1389" t="s">
        <v>53</v>
      </c>
      <c r="N1389" t="s">
        <v>199</v>
      </c>
      <c r="O1389">
        <v>100</v>
      </c>
      <c r="P1389" t="s">
        <v>340</v>
      </c>
      <c r="Q1389" t="s">
        <v>199</v>
      </c>
      <c r="S1389" t="s">
        <v>1378</v>
      </c>
      <c r="U1389" t="s">
        <v>53</v>
      </c>
      <c r="W1389" t="s">
        <v>1379</v>
      </c>
      <c r="X1389" t="s">
        <v>1379</v>
      </c>
      <c r="Y1389" t="s">
        <v>163</v>
      </c>
      <c r="Z1389" t="s">
        <v>193</v>
      </c>
      <c r="AA1389" t="s">
        <v>193</v>
      </c>
      <c r="AB1389" t="s">
        <v>24</v>
      </c>
      <c r="AE1389">
        <v>0</v>
      </c>
      <c r="AF1389">
        <v>0</v>
      </c>
    </row>
    <row r="1390" spans="1:32" x14ac:dyDescent="0.2">
      <c r="A1390" t="s">
        <v>2229</v>
      </c>
      <c r="B1390" s="107">
        <v>45022</v>
      </c>
      <c r="C1390" s="107">
        <v>45022</v>
      </c>
      <c r="D1390" s="107">
        <v>45022</v>
      </c>
      <c r="E1390">
        <v>-50000</v>
      </c>
      <c r="F1390">
        <v>-50000</v>
      </c>
      <c r="G1390" t="s">
        <v>43</v>
      </c>
      <c r="H1390">
        <v>1</v>
      </c>
      <c r="I1390">
        <v>-50000</v>
      </c>
      <c r="J1390">
        <v>-50000</v>
      </c>
      <c r="K1390">
        <v>1</v>
      </c>
      <c r="M1390" t="s">
        <v>1419</v>
      </c>
      <c r="N1390" t="s">
        <v>199</v>
      </c>
      <c r="O1390">
        <v>100</v>
      </c>
      <c r="P1390" t="s">
        <v>340</v>
      </c>
      <c r="Q1390" t="s">
        <v>199</v>
      </c>
      <c r="S1390" t="s">
        <v>1378</v>
      </c>
      <c r="U1390" t="s">
        <v>1419</v>
      </c>
      <c r="W1390" t="s">
        <v>1379</v>
      </c>
      <c r="X1390" t="s">
        <v>1379</v>
      </c>
      <c r="Y1390" t="s">
        <v>163</v>
      </c>
      <c r="Z1390" t="s">
        <v>193</v>
      </c>
      <c r="AA1390" t="s">
        <v>193</v>
      </c>
      <c r="AB1390" t="s">
        <v>24</v>
      </c>
      <c r="AE1390">
        <v>0</v>
      </c>
      <c r="AF1390">
        <v>0</v>
      </c>
    </row>
    <row r="1391" spans="1:32" x14ac:dyDescent="0.2">
      <c r="A1391" t="s">
        <v>2230</v>
      </c>
      <c r="B1391" s="107">
        <v>45022</v>
      </c>
      <c r="C1391" s="107">
        <v>45022</v>
      </c>
      <c r="D1391" s="107">
        <v>45022</v>
      </c>
      <c r="E1391">
        <v>-87000</v>
      </c>
      <c r="F1391">
        <v>-87000</v>
      </c>
      <c r="G1391" t="s">
        <v>43</v>
      </c>
      <c r="H1391">
        <v>1</v>
      </c>
      <c r="I1391">
        <v>-87000</v>
      </c>
      <c r="J1391">
        <v>-87000</v>
      </c>
      <c r="K1391">
        <v>1</v>
      </c>
      <c r="M1391" t="s">
        <v>1058</v>
      </c>
      <c r="N1391" t="s">
        <v>199</v>
      </c>
      <c r="O1391">
        <v>100</v>
      </c>
      <c r="P1391" t="s">
        <v>340</v>
      </c>
      <c r="Q1391" t="s">
        <v>199</v>
      </c>
      <c r="S1391" t="s">
        <v>1378</v>
      </c>
      <c r="U1391" t="s">
        <v>1058</v>
      </c>
      <c r="W1391" t="s">
        <v>1379</v>
      </c>
      <c r="X1391" t="s">
        <v>1379</v>
      </c>
      <c r="Y1391" t="s">
        <v>163</v>
      </c>
      <c r="Z1391" t="s">
        <v>193</v>
      </c>
      <c r="AA1391" t="s">
        <v>193</v>
      </c>
      <c r="AB1391" t="s">
        <v>24</v>
      </c>
      <c r="AE1391">
        <v>0</v>
      </c>
      <c r="AF1391">
        <v>0</v>
      </c>
    </row>
    <row r="1392" spans="1:32" x14ac:dyDescent="0.2">
      <c r="A1392" t="s">
        <v>2231</v>
      </c>
      <c r="B1392" s="107">
        <v>45022</v>
      </c>
      <c r="C1392" s="107">
        <v>45022</v>
      </c>
      <c r="D1392" s="107">
        <v>45022</v>
      </c>
      <c r="E1392">
        <v>-6000</v>
      </c>
      <c r="F1392">
        <v>-6000</v>
      </c>
      <c r="G1392" t="s">
        <v>43</v>
      </c>
      <c r="H1392">
        <v>1</v>
      </c>
      <c r="I1392">
        <v>-6000</v>
      </c>
      <c r="J1392">
        <v>-6000</v>
      </c>
      <c r="K1392">
        <v>1</v>
      </c>
      <c r="M1392" t="s">
        <v>53</v>
      </c>
      <c r="N1392" t="s">
        <v>199</v>
      </c>
      <c r="O1392">
        <v>100</v>
      </c>
      <c r="P1392" t="s">
        <v>340</v>
      </c>
      <c r="Q1392" t="s">
        <v>199</v>
      </c>
      <c r="S1392" t="s">
        <v>1378</v>
      </c>
      <c r="U1392" t="s">
        <v>53</v>
      </c>
      <c r="W1392" t="s">
        <v>1379</v>
      </c>
      <c r="X1392" t="s">
        <v>1379</v>
      </c>
      <c r="Y1392" t="s">
        <v>163</v>
      </c>
      <c r="Z1392" t="s">
        <v>193</v>
      </c>
      <c r="AA1392" t="s">
        <v>193</v>
      </c>
      <c r="AB1392" t="s">
        <v>24</v>
      </c>
      <c r="AE1392">
        <v>0</v>
      </c>
      <c r="AF1392">
        <v>0</v>
      </c>
    </row>
    <row r="1393" spans="1:32" x14ac:dyDescent="0.2">
      <c r="A1393" t="s">
        <v>2232</v>
      </c>
      <c r="B1393" s="107">
        <v>45022</v>
      </c>
      <c r="C1393" s="107">
        <v>45022</v>
      </c>
      <c r="D1393" s="107">
        <v>45022</v>
      </c>
      <c r="E1393">
        <v>-4.6852012800000002E-2</v>
      </c>
      <c r="F1393">
        <v>-4.6852012800000002E-2</v>
      </c>
      <c r="G1393" t="s">
        <v>72</v>
      </c>
      <c r="H1393">
        <v>5.6793893129770998</v>
      </c>
      <c r="I1393">
        <v>-0.26609082078778629</v>
      </c>
      <c r="J1393">
        <v>-0.26609082078778629</v>
      </c>
      <c r="K1393">
        <v>1</v>
      </c>
      <c r="M1393" t="s">
        <v>67</v>
      </c>
      <c r="N1393" t="s">
        <v>102</v>
      </c>
      <c r="S1393" t="s">
        <v>1608</v>
      </c>
      <c r="U1393" t="s">
        <v>67</v>
      </c>
      <c r="W1393" t="s">
        <v>1270</v>
      </c>
      <c r="X1393" t="s">
        <v>1271</v>
      </c>
      <c r="Y1393" t="s">
        <v>182</v>
      </c>
      <c r="Z1393" t="s">
        <v>164</v>
      </c>
      <c r="AA1393" t="s">
        <v>164</v>
      </c>
      <c r="AB1393" t="s">
        <v>18</v>
      </c>
      <c r="AD1393" t="s">
        <v>2233</v>
      </c>
      <c r="AE1393">
        <v>1</v>
      </c>
      <c r="AF1393">
        <v>1</v>
      </c>
    </row>
    <row r="1394" spans="1:32" x14ac:dyDescent="0.2">
      <c r="A1394" t="s">
        <v>2234</v>
      </c>
      <c r="B1394" s="107">
        <v>45022</v>
      </c>
      <c r="C1394" s="107">
        <v>45022</v>
      </c>
      <c r="D1394" s="107">
        <v>45022</v>
      </c>
      <c r="E1394">
        <v>-4.0953618400000003E-2</v>
      </c>
      <c r="F1394">
        <v>-4.0953618400000003E-2</v>
      </c>
      <c r="G1394" t="s">
        <v>72</v>
      </c>
      <c r="H1394">
        <v>5.6793893129770998</v>
      </c>
      <c r="I1394">
        <v>-0.2325915426687023</v>
      </c>
      <c r="J1394">
        <v>-0.2325915426687023</v>
      </c>
      <c r="K1394">
        <v>1</v>
      </c>
      <c r="M1394" t="s">
        <v>67</v>
      </c>
      <c r="N1394" t="s">
        <v>102</v>
      </c>
      <c r="S1394" t="s">
        <v>1608</v>
      </c>
      <c r="U1394" t="s">
        <v>67</v>
      </c>
      <c r="W1394" t="s">
        <v>1270</v>
      </c>
      <c r="X1394" t="s">
        <v>1271</v>
      </c>
      <c r="Y1394" t="s">
        <v>182</v>
      </c>
      <c r="Z1394" t="s">
        <v>164</v>
      </c>
      <c r="AA1394" t="s">
        <v>164</v>
      </c>
      <c r="AB1394" t="s">
        <v>18</v>
      </c>
      <c r="AD1394" t="s">
        <v>2235</v>
      </c>
      <c r="AE1394">
        <v>1</v>
      </c>
      <c r="AF1394">
        <v>1</v>
      </c>
    </row>
    <row r="1395" spans="1:32" x14ac:dyDescent="0.2">
      <c r="A1395" t="s">
        <v>2236</v>
      </c>
      <c r="B1395" s="107">
        <v>45022</v>
      </c>
      <c r="C1395" s="107">
        <v>45022</v>
      </c>
      <c r="D1395" s="107">
        <v>45022</v>
      </c>
      <c r="E1395">
        <v>-5.1916654800000003E-2</v>
      </c>
      <c r="F1395">
        <v>-5.1916654800000003E-2</v>
      </c>
      <c r="G1395" t="s">
        <v>72</v>
      </c>
      <c r="H1395">
        <v>5.6793893129770998</v>
      </c>
      <c r="I1395">
        <v>-0.29485489443664131</v>
      </c>
      <c r="J1395">
        <v>-0.29485489443664131</v>
      </c>
      <c r="K1395">
        <v>1</v>
      </c>
      <c r="M1395" t="s">
        <v>67</v>
      </c>
      <c r="N1395" t="s">
        <v>102</v>
      </c>
      <c r="S1395" t="s">
        <v>1608</v>
      </c>
      <c r="U1395" t="s">
        <v>67</v>
      </c>
      <c r="W1395" t="s">
        <v>1270</v>
      </c>
      <c r="X1395" t="s">
        <v>1271</v>
      </c>
      <c r="Y1395" t="s">
        <v>182</v>
      </c>
      <c r="Z1395" t="s">
        <v>164</v>
      </c>
      <c r="AA1395" t="s">
        <v>164</v>
      </c>
      <c r="AB1395" t="s">
        <v>18</v>
      </c>
      <c r="AD1395" t="s">
        <v>2237</v>
      </c>
      <c r="AE1395">
        <v>1</v>
      </c>
      <c r="AF1395">
        <v>1</v>
      </c>
    </row>
    <row r="1396" spans="1:32" x14ac:dyDescent="0.2">
      <c r="A1396" t="s">
        <v>2238</v>
      </c>
      <c r="B1396" s="107">
        <v>45022</v>
      </c>
      <c r="C1396" s="107">
        <v>45022</v>
      </c>
      <c r="D1396" s="107">
        <v>45022</v>
      </c>
      <c r="E1396">
        <v>3.6565870000000002E-3</v>
      </c>
      <c r="F1396">
        <v>3.6565870000000002E-3</v>
      </c>
      <c r="G1396" t="s">
        <v>72</v>
      </c>
      <c r="H1396">
        <v>5.6793893129770998</v>
      </c>
      <c r="I1396">
        <v>2.0767181129770999E-2</v>
      </c>
      <c r="J1396">
        <v>2.0767181129770999E-2</v>
      </c>
      <c r="K1396">
        <v>1</v>
      </c>
      <c r="N1396" t="s">
        <v>69</v>
      </c>
      <c r="U1396" t="s">
        <v>69</v>
      </c>
      <c r="W1396" t="s">
        <v>1264</v>
      </c>
      <c r="X1396" t="s">
        <v>1265</v>
      </c>
      <c r="Y1396" t="s">
        <v>182</v>
      </c>
      <c r="Z1396" t="s">
        <v>164</v>
      </c>
      <c r="AA1396" t="s">
        <v>164</v>
      </c>
      <c r="AB1396" t="s">
        <v>18</v>
      </c>
      <c r="AD1396" t="s">
        <v>2239</v>
      </c>
      <c r="AE1396">
        <v>1</v>
      </c>
      <c r="AF1396">
        <v>1</v>
      </c>
    </row>
    <row r="1397" spans="1:32" x14ac:dyDescent="0.2">
      <c r="A1397" t="s">
        <v>2240</v>
      </c>
      <c r="B1397" s="107">
        <v>45022</v>
      </c>
      <c r="C1397" s="107">
        <v>45022</v>
      </c>
      <c r="D1397" s="107">
        <v>45022</v>
      </c>
      <c r="E1397">
        <v>-2.17199E-2</v>
      </c>
      <c r="F1397">
        <v>-2.17199E-2</v>
      </c>
      <c r="G1397" t="s">
        <v>72</v>
      </c>
      <c r="H1397">
        <v>5.6793893129770998</v>
      </c>
      <c r="I1397">
        <v>-0.1233557679389313</v>
      </c>
      <c r="J1397">
        <v>-0.1233557679389313</v>
      </c>
      <c r="K1397">
        <v>1</v>
      </c>
      <c r="M1397" t="s">
        <v>67</v>
      </c>
      <c r="S1397" t="s">
        <v>1608</v>
      </c>
      <c r="U1397" t="s">
        <v>67</v>
      </c>
      <c r="W1397" t="s">
        <v>1270</v>
      </c>
      <c r="X1397" t="s">
        <v>1271</v>
      </c>
      <c r="Y1397" t="s">
        <v>182</v>
      </c>
      <c r="Z1397" t="s">
        <v>164</v>
      </c>
      <c r="AA1397" t="s">
        <v>164</v>
      </c>
      <c r="AB1397" t="s">
        <v>18</v>
      </c>
      <c r="AD1397" t="s">
        <v>2241</v>
      </c>
      <c r="AE1397">
        <v>1</v>
      </c>
      <c r="AF1397">
        <v>1</v>
      </c>
    </row>
    <row r="1398" spans="1:32" x14ac:dyDescent="0.2">
      <c r="A1398" t="s">
        <v>2242</v>
      </c>
      <c r="B1398" s="107">
        <v>45022</v>
      </c>
      <c r="C1398" s="107">
        <v>45022</v>
      </c>
      <c r="D1398" s="107">
        <v>45022</v>
      </c>
      <c r="E1398">
        <v>-2.2228100000000001E-2</v>
      </c>
      <c r="F1398">
        <v>-2.2228100000000001E-2</v>
      </c>
      <c r="G1398" t="s">
        <v>72</v>
      </c>
      <c r="H1398">
        <v>5.6793893129770998</v>
      </c>
      <c r="I1398">
        <v>-0.1262420335877863</v>
      </c>
      <c r="J1398">
        <v>-0.1262420335877863</v>
      </c>
      <c r="K1398">
        <v>1</v>
      </c>
      <c r="M1398" t="s">
        <v>67</v>
      </c>
      <c r="S1398" t="s">
        <v>1608</v>
      </c>
      <c r="U1398" t="s">
        <v>67</v>
      </c>
      <c r="W1398" t="s">
        <v>1270</v>
      </c>
      <c r="X1398" t="s">
        <v>1271</v>
      </c>
      <c r="Y1398" t="s">
        <v>182</v>
      </c>
      <c r="Z1398" t="s">
        <v>164</v>
      </c>
      <c r="AA1398" t="s">
        <v>164</v>
      </c>
      <c r="AB1398" t="s">
        <v>18</v>
      </c>
      <c r="AD1398" t="s">
        <v>2243</v>
      </c>
      <c r="AE1398">
        <v>1</v>
      </c>
      <c r="AF1398">
        <v>1</v>
      </c>
    </row>
    <row r="1399" spans="1:32" x14ac:dyDescent="0.2">
      <c r="A1399" t="s">
        <v>2244</v>
      </c>
      <c r="B1399" s="107">
        <v>45022</v>
      </c>
      <c r="C1399" s="107">
        <v>45022</v>
      </c>
      <c r="D1399" s="107">
        <v>45022</v>
      </c>
      <c r="E1399">
        <v>-2.21651E-2</v>
      </c>
      <c r="F1399">
        <v>-2.21651E-2</v>
      </c>
      <c r="G1399" t="s">
        <v>72</v>
      </c>
      <c r="H1399">
        <v>5.6793893129770998</v>
      </c>
      <c r="I1399">
        <v>-0.12588423206106869</v>
      </c>
      <c r="J1399">
        <v>-0.12588423206106869</v>
      </c>
      <c r="K1399">
        <v>1</v>
      </c>
      <c r="M1399" t="s">
        <v>67</v>
      </c>
      <c r="S1399" t="s">
        <v>1608</v>
      </c>
      <c r="U1399" t="s">
        <v>67</v>
      </c>
      <c r="W1399" t="s">
        <v>1270</v>
      </c>
      <c r="X1399" t="s">
        <v>1271</v>
      </c>
      <c r="Y1399" t="s">
        <v>182</v>
      </c>
      <c r="Z1399" t="s">
        <v>164</v>
      </c>
      <c r="AA1399" t="s">
        <v>164</v>
      </c>
      <c r="AB1399" t="s">
        <v>18</v>
      </c>
      <c r="AD1399" t="s">
        <v>2245</v>
      </c>
      <c r="AE1399">
        <v>1</v>
      </c>
      <c r="AF1399">
        <v>1</v>
      </c>
    </row>
    <row r="1400" spans="1:32" x14ac:dyDescent="0.2">
      <c r="A1400" t="s">
        <v>2246</v>
      </c>
      <c r="B1400" s="107">
        <v>45022</v>
      </c>
      <c r="C1400" s="107">
        <v>45022</v>
      </c>
      <c r="D1400" s="107">
        <v>45022</v>
      </c>
      <c r="E1400">
        <v>-2.1990800000000001E-2</v>
      </c>
      <c r="F1400">
        <v>-2.1990800000000001E-2</v>
      </c>
      <c r="G1400" t="s">
        <v>72</v>
      </c>
      <c r="H1400">
        <v>5.6793893129770998</v>
      </c>
      <c r="I1400">
        <v>-0.1248943145038168</v>
      </c>
      <c r="J1400">
        <v>-0.1248943145038168</v>
      </c>
      <c r="K1400">
        <v>1</v>
      </c>
      <c r="M1400" t="s">
        <v>67</v>
      </c>
      <c r="S1400" t="s">
        <v>1608</v>
      </c>
      <c r="U1400" t="s">
        <v>67</v>
      </c>
      <c r="W1400" t="s">
        <v>1270</v>
      </c>
      <c r="X1400" t="s">
        <v>1271</v>
      </c>
      <c r="Y1400" t="s">
        <v>182</v>
      </c>
      <c r="Z1400" t="s">
        <v>164</v>
      </c>
      <c r="AA1400" t="s">
        <v>164</v>
      </c>
      <c r="AB1400" t="s">
        <v>18</v>
      </c>
      <c r="AD1400" t="s">
        <v>2247</v>
      </c>
      <c r="AE1400">
        <v>1</v>
      </c>
      <c r="AF1400">
        <v>1</v>
      </c>
    </row>
    <row r="1401" spans="1:32" x14ac:dyDescent="0.2">
      <c r="A1401" t="s">
        <v>2248</v>
      </c>
      <c r="B1401" s="107">
        <v>45022</v>
      </c>
      <c r="C1401" s="107">
        <v>45022</v>
      </c>
      <c r="D1401" s="107">
        <v>45022</v>
      </c>
      <c r="E1401">
        <v>-2.1898399999999998E-2</v>
      </c>
      <c r="F1401">
        <v>-2.1898399999999998E-2</v>
      </c>
      <c r="G1401" t="s">
        <v>72</v>
      </c>
      <c r="H1401">
        <v>5.6793893129770998</v>
      </c>
      <c r="I1401">
        <v>-0.12436953893129769</v>
      </c>
      <c r="J1401">
        <v>-0.12436953893129769</v>
      </c>
      <c r="K1401">
        <v>1</v>
      </c>
      <c r="M1401" t="s">
        <v>67</v>
      </c>
      <c r="S1401" t="s">
        <v>1608</v>
      </c>
      <c r="U1401" t="s">
        <v>67</v>
      </c>
      <c r="W1401" t="s">
        <v>1270</v>
      </c>
      <c r="X1401" t="s">
        <v>1271</v>
      </c>
      <c r="Y1401" t="s">
        <v>182</v>
      </c>
      <c r="Z1401" t="s">
        <v>164</v>
      </c>
      <c r="AA1401" t="s">
        <v>164</v>
      </c>
      <c r="AB1401" t="s">
        <v>18</v>
      </c>
      <c r="AD1401" t="s">
        <v>2249</v>
      </c>
      <c r="AE1401">
        <v>1</v>
      </c>
      <c r="AF1401">
        <v>1</v>
      </c>
    </row>
    <row r="1402" spans="1:32" x14ac:dyDescent="0.2">
      <c r="A1402" t="s">
        <v>2250</v>
      </c>
      <c r="B1402" s="107">
        <v>45022</v>
      </c>
      <c r="C1402" s="107">
        <v>45022</v>
      </c>
      <c r="D1402" s="107">
        <v>45022</v>
      </c>
      <c r="E1402">
        <v>-2.3063899999999998E-2</v>
      </c>
      <c r="F1402">
        <v>-2.3063899999999998E-2</v>
      </c>
      <c r="G1402" t="s">
        <v>72</v>
      </c>
      <c r="H1402">
        <v>5.6793893129770998</v>
      </c>
      <c r="I1402">
        <v>-0.13098886717557251</v>
      </c>
      <c r="J1402">
        <v>-0.13098886717557251</v>
      </c>
      <c r="K1402">
        <v>1</v>
      </c>
      <c r="M1402" t="s">
        <v>67</v>
      </c>
      <c r="S1402" t="s">
        <v>1608</v>
      </c>
      <c r="U1402" t="s">
        <v>67</v>
      </c>
      <c r="W1402" t="s">
        <v>1270</v>
      </c>
      <c r="X1402" t="s">
        <v>1271</v>
      </c>
      <c r="Y1402" t="s">
        <v>182</v>
      </c>
      <c r="Z1402" t="s">
        <v>164</v>
      </c>
      <c r="AA1402" t="s">
        <v>164</v>
      </c>
      <c r="AB1402" t="s">
        <v>18</v>
      </c>
      <c r="AD1402" t="s">
        <v>2251</v>
      </c>
      <c r="AE1402">
        <v>1</v>
      </c>
      <c r="AF1402">
        <v>1</v>
      </c>
    </row>
    <row r="1403" spans="1:32" x14ac:dyDescent="0.2">
      <c r="A1403" t="s">
        <v>2252</v>
      </c>
      <c r="B1403" s="107">
        <v>45022</v>
      </c>
      <c r="C1403" s="107">
        <v>45022</v>
      </c>
      <c r="D1403" s="107">
        <v>45022</v>
      </c>
      <c r="E1403">
        <v>-2.2709E-2</v>
      </c>
      <c r="F1403">
        <v>-2.2709E-2</v>
      </c>
      <c r="G1403" t="s">
        <v>72</v>
      </c>
      <c r="H1403">
        <v>5.6793893129770998</v>
      </c>
      <c r="I1403">
        <v>-0.12897325190839701</v>
      </c>
      <c r="J1403">
        <v>-0.12897325190839701</v>
      </c>
      <c r="K1403">
        <v>1</v>
      </c>
      <c r="M1403" t="s">
        <v>67</v>
      </c>
      <c r="S1403" t="s">
        <v>1608</v>
      </c>
      <c r="U1403" t="s">
        <v>67</v>
      </c>
      <c r="W1403" t="s">
        <v>1270</v>
      </c>
      <c r="X1403" t="s">
        <v>1271</v>
      </c>
      <c r="Y1403" t="s">
        <v>182</v>
      </c>
      <c r="Z1403" t="s">
        <v>164</v>
      </c>
      <c r="AA1403" t="s">
        <v>164</v>
      </c>
      <c r="AB1403" t="s">
        <v>18</v>
      </c>
      <c r="AD1403" t="s">
        <v>2253</v>
      </c>
      <c r="AE1403">
        <v>1</v>
      </c>
      <c r="AF1403">
        <v>1</v>
      </c>
    </row>
    <row r="1404" spans="1:32" x14ac:dyDescent="0.2">
      <c r="A1404" t="s">
        <v>2254</v>
      </c>
      <c r="B1404" s="107">
        <v>45022</v>
      </c>
      <c r="C1404" s="107">
        <v>45022</v>
      </c>
      <c r="D1404" s="107">
        <v>45022</v>
      </c>
      <c r="E1404">
        <v>-1.22870898E-2</v>
      </c>
      <c r="F1404">
        <v>-1.22870898E-2</v>
      </c>
      <c r="G1404" t="s">
        <v>72</v>
      </c>
      <c r="H1404">
        <v>5.6793893129770998</v>
      </c>
      <c r="I1404">
        <v>-6.9783166497709936E-2</v>
      </c>
      <c r="J1404">
        <v>-6.9783166497709936E-2</v>
      </c>
      <c r="K1404">
        <v>1</v>
      </c>
      <c r="M1404" t="s">
        <v>67</v>
      </c>
      <c r="S1404" t="s">
        <v>1608</v>
      </c>
      <c r="U1404" t="s">
        <v>67</v>
      </c>
      <c r="W1404" t="s">
        <v>1270</v>
      </c>
      <c r="X1404" t="s">
        <v>1271</v>
      </c>
      <c r="Y1404" t="s">
        <v>182</v>
      </c>
      <c r="Z1404" t="s">
        <v>164</v>
      </c>
      <c r="AA1404" t="s">
        <v>164</v>
      </c>
      <c r="AB1404" t="s">
        <v>18</v>
      </c>
      <c r="AD1404" t="s">
        <v>2255</v>
      </c>
      <c r="AE1404">
        <v>1</v>
      </c>
      <c r="AF1404">
        <v>1</v>
      </c>
    </row>
    <row r="1405" spans="1:32" x14ac:dyDescent="0.2">
      <c r="A1405" t="s">
        <v>2256</v>
      </c>
      <c r="B1405" s="107">
        <v>45022</v>
      </c>
      <c r="C1405" s="107">
        <v>45022</v>
      </c>
      <c r="D1405" s="107">
        <v>45022</v>
      </c>
      <c r="E1405">
        <v>-5.2520529599999997E-2</v>
      </c>
      <c r="F1405">
        <v>-5.2520529599999997E-2</v>
      </c>
      <c r="G1405" t="s">
        <v>72</v>
      </c>
      <c r="H1405">
        <v>5.6793893129770998</v>
      </c>
      <c r="I1405">
        <v>-0.29828453452213738</v>
      </c>
      <c r="J1405">
        <v>-0.29828453452213738</v>
      </c>
      <c r="K1405">
        <v>1</v>
      </c>
      <c r="M1405" t="s">
        <v>67</v>
      </c>
      <c r="N1405" t="s">
        <v>102</v>
      </c>
      <c r="S1405" t="s">
        <v>1608</v>
      </c>
      <c r="U1405" t="s">
        <v>67</v>
      </c>
      <c r="W1405" t="s">
        <v>1270</v>
      </c>
      <c r="X1405" t="s">
        <v>1271</v>
      </c>
      <c r="Y1405" t="s">
        <v>182</v>
      </c>
      <c r="Z1405" t="s">
        <v>164</v>
      </c>
      <c r="AA1405" t="s">
        <v>164</v>
      </c>
      <c r="AB1405" t="s">
        <v>18</v>
      </c>
      <c r="AD1405" t="s">
        <v>2257</v>
      </c>
      <c r="AE1405">
        <v>1</v>
      </c>
      <c r="AF1405">
        <v>1</v>
      </c>
    </row>
    <row r="1406" spans="1:32" x14ac:dyDescent="0.2">
      <c r="A1406" t="s">
        <v>2258</v>
      </c>
      <c r="B1406" s="107">
        <v>45022</v>
      </c>
      <c r="C1406" s="107">
        <v>45022</v>
      </c>
      <c r="D1406" s="107">
        <v>45022</v>
      </c>
      <c r="E1406">
        <v>-7.3854854400000003E-2</v>
      </c>
      <c r="F1406">
        <v>-7.3854854400000003E-2</v>
      </c>
      <c r="G1406" t="s">
        <v>72</v>
      </c>
      <c r="H1406">
        <v>5.6793893129770998</v>
      </c>
      <c r="I1406">
        <v>-0.41945047079083969</v>
      </c>
      <c r="J1406">
        <v>-0.41945047079083969</v>
      </c>
      <c r="K1406">
        <v>1</v>
      </c>
      <c r="M1406" t="s">
        <v>67</v>
      </c>
      <c r="N1406" t="s">
        <v>102</v>
      </c>
      <c r="S1406" t="s">
        <v>1608</v>
      </c>
      <c r="U1406" t="s">
        <v>67</v>
      </c>
      <c r="W1406" t="s">
        <v>1270</v>
      </c>
      <c r="X1406" t="s">
        <v>1271</v>
      </c>
      <c r="Y1406" t="s">
        <v>182</v>
      </c>
      <c r="Z1406" t="s">
        <v>164</v>
      </c>
      <c r="AA1406" t="s">
        <v>164</v>
      </c>
      <c r="AB1406" t="s">
        <v>18</v>
      </c>
      <c r="AD1406" t="s">
        <v>2259</v>
      </c>
      <c r="AE1406">
        <v>1</v>
      </c>
      <c r="AF1406">
        <v>1</v>
      </c>
    </row>
    <row r="1407" spans="1:32" x14ac:dyDescent="0.2">
      <c r="A1407" t="s">
        <v>2260</v>
      </c>
      <c r="B1407" s="107">
        <v>45022</v>
      </c>
      <c r="C1407" s="107">
        <v>45022</v>
      </c>
      <c r="D1407" s="107">
        <v>45022</v>
      </c>
      <c r="E1407">
        <v>-2.2690100000000001E-2</v>
      </c>
      <c r="F1407">
        <v>-2.2690100000000001E-2</v>
      </c>
      <c r="G1407" t="s">
        <v>72</v>
      </c>
      <c r="H1407">
        <v>5.6793893129770998</v>
      </c>
      <c r="I1407">
        <v>-0.1288659114503817</v>
      </c>
      <c r="J1407">
        <v>-0.1288659114503817</v>
      </c>
      <c r="K1407">
        <v>1</v>
      </c>
      <c r="M1407" t="s">
        <v>67</v>
      </c>
      <c r="S1407" t="s">
        <v>1608</v>
      </c>
      <c r="U1407" t="s">
        <v>67</v>
      </c>
      <c r="W1407" t="s">
        <v>1270</v>
      </c>
      <c r="X1407" t="s">
        <v>1271</v>
      </c>
      <c r="Y1407" t="s">
        <v>182</v>
      </c>
      <c r="Z1407" t="s">
        <v>164</v>
      </c>
      <c r="AA1407" t="s">
        <v>164</v>
      </c>
      <c r="AB1407" t="s">
        <v>18</v>
      </c>
      <c r="AD1407" t="s">
        <v>2261</v>
      </c>
      <c r="AE1407">
        <v>1</v>
      </c>
      <c r="AF1407">
        <v>1</v>
      </c>
    </row>
    <row r="1408" spans="1:32" x14ac:dyDescent="0.2">
      <c r="A1408" t="s">
        <v>2262</v>
      </c>
      <c r="B1408" s="107">
        <v>45022</v>
      </c>
      <c r="C1408" s="107">
        <v>45022</v>
      </c>
      <c r="D1408" s="107">
        <v>45022</v>
      </c>
      <c r="E1408">
        <v>-2.24444E-2</v>
      </c>
      <c r="F1408">
        <v>-2.24444E-2</v>
      </c>
      <c r="G1408" t="s">
        <v>72</v>
      </c>
      <c r="H1408">
        <v>5.6793893129770998</v>
      </c>
      <c r="I1408">
        <v>-0.1274704854961832</v>
      </c>
      <c r="J1408">
        <v>-0.1274704854961832</v>
      </c>
      <c r="K1408">
        <v>1</v>
      </c>
      <c r="M1408" t="s">
        <v>67</v>
      </c>
      <c r="S1408" t="s">
        <v>1608</v>
      </c>
      <c r="U1408" t="s">
        <v>67</v>
      </c>
      <c r="W1408" t="s">
        <v>1270</v>
      </c>
      <c r="X1408" t="s">
        <v>1271</v>
      </c>
      <c r="Y1408" t="s">
        <v>182</v>
      </c>
      <c r="Z1408" t="s">
        <v>164</v>
      </c>
      <c r="AA1408" t="s">
        <v>164</v>
      </c>
      <c r="AB1408" t="s">
        <v>18</v>
      </c>
      <c r="AD1408" t="s">
        <v>2263</v>
      </c>
      <c r="AE1408">
        <v>1</v>
      </c>
      <c r="AF1408">
        <v>1</v>
      </c>
    </row>
    <row r="1409" spans="1:32" x14ac:dyDescent="0.2">
      <c r="A1409" t="s">
        <v>2264</v>
      </c>
      <c r="B1409" s="107">
        <v>45022</v>
      </c>
      <c r="C1409" s="107">
        <v>45022</v>
      </c>
      <c r="D1409" s="107">
        <v>45022</v>
      </c>
      <c r="E1409">
        <v>-1.0913048999999999E-2</v>
      </c>
      <c r="F1409">
        <v>-1.0913048999999999E-2</v>
      </c>
      <c r="G1409" t="s">
        <v>72</v>
      </c>
      <c r="H1409">
        <v>5.6793893129770998</v>
      </c>
      <c r="I1409">
        <v>-6.1979453862595429E-2</v>
      </c>
      <c r="J1409">
        <v>-6.1979453862595429E-2</v>
      </c>
      <c r="K1409">
        <v>1</v>
      </c>
      <c r="M1409" t="s">
        <v>67</v>
      </c>
      <c r="S1409" t="s">
        <v>1608</v>
      </c>
      <c r="U1409" t="s">
        <v>67</v>
      </c>
      <c r="W1409" t="s">
        <v>1270</v>
      </c>
      <c r="X1409" t="s">
        <v>1271</v>
      </c>
      <c r="Y1409" t="s">
        <v>182</v>
      </c>
      <c r="Z1409" t="s">
        <v>164</v>
      </c>
      <c r="AA1409" t="s">
        <v>164</v>
      </c>
      <c r="AB1409" t="s">
        <v>18</v>
      </c>
      <c r="AD1409" t="s">
        <v>2265</v>
      </c>
      <c r="AE1409">
        <v>1</v>
      </c>
      <c r="AF1409">
        <v>1</v>
      </c>
    </row>
    <row r="1410" spans="1:32" x14ac:dyDescent="0.2">
      <c r="A1410" t="s">
        <v>2266</v>
      </c>
      <c r="B1410" s="107">
        <v>45022</v>
      </c>
      <c r="C1410" s="107">
        <v>45022</v>
      </c>
      <c r="D1410" s="107">
        <v>45022</v>
      </c>
      <c r="E1410">
        <v>-3.1757105799999998E-2</v>
      </c>
      <c r="F1410">
        <v>-3.1757105799999998E-2</v>
      </c>
      <c r="G1410" t="s">
        <v>72</v>
      </c>
      <c r="H1410">
        <v>5.6793893129770998</v>
      </c>
      <c r="I1410">
        <v>-0.18036096729160311</v>
      </c>
      <c r="J1410">
        <v>-0.18036096729160311</v>
      </c>
      <c r="K1410">
        <v>1</v>
      </c>
      <c r="M1410" t="s">
        <v>67</v>
      </c>
      <c r="N1410" t="s">
        <v>102</v>
      </c>
      <c r="S1410" t="s">
        <v>1608</v>
      </c>
      <c r="U1410" t="s">
        <v>67</v>
      </c>
      <c r="W1410" t="s">
        <v>1270</v>
      </c>
      <c r="X1410" t="s">
        <v>1271</v>
      </c>
      <c r="Y1410" t="s">
        <v>182</v>
      </c>
      <c r="Z1410" t="s">
        <v>164</v>
      </c>
      <c r="AA1410" t="s">
        <v>164</v>
      </c>
      <c r="AB1410" t="s">
        <v>18</v>
      </c>
      <c r="AD1410" t="s">
        <v>2267</v>
      </c>
      <c r="AE1410">
        <v>1</v>
      </c>
      <c r="AF1410">
        <v>1</v>
      </c>
    </row>
    <row r="1411" spans="1:32" x14ac:dyDescent="0.2">
      <c r="A1411" t="s">
        <v>2268</v>
      </c>
      <c r="B1411" s="107">
        <v>45022</v>
      </c>
      <c r="C1411" s="107">
        <v>45022</v>
      </c>
      <c r="D1411" s="107">
        <v>45022</v>
      </c>
      <c r="E1411">
        <v>-7.4072851600000003E-2</v>
      </c>
      <c r="F1411">
        <v>-7.4072851600000003E-2</v>
      </c>
      <c r="G1411" t="s">
        <v>72</v>
      </c>
      <c r="H1411">
        <v>5.6793893129770998</v>
      </c>
      <c r="I1411">
        <v>-0.42068856175877872</v>
      </c>
      <c r="J1411">
        <v>-0.42068856175877872</v>
      </c>
      <c r="K1411">
        <v>1</v>
      </c>
      <c r="M1411" t="s">
        <v>67</v>
      </c>
      <c r="N1411" t="s">
        <v>102</v>
      </c>
      <c r="S1411" t="s">
        <v>1608</v>
      </c>
      <c r="U1411" t="s">
        <v>67</v>
      </c>
      <c r="W1411" t="s">
        <v>1270</v>
      </c>
      <c r="X1411" t="s">
        <v>1271</v>
      </c>
      <c r="Y1411" t="s">
        <v>182</v>
      </c>
      <c r="Z1411" t="s">
        <v>164</v>
      </c>
      <c r="AA1411" t="s">
        <v>164</v>
      </c>
      <c r="AB1411" t="s">
        <v>18</v>
      </c>
      <c r="AD1411" t="s">
        <v>2269</v>
      </c>
      <c r="AE1411">
        <v>1</v>
      </c>
      <c r="AF1411">
        <v>1</v>
      </c>
    </row>
    <row r="1412" spans="1:32" x14ac:dyDescent="0.2">
      <c r="A1412" t="s">
        <v>2270</v>
      </c>
      <c r="B1412" s="107">
        <v>45022</v>
      </c>
      <c r="C1412" s="107">
        <v>45022</v>
      </c>
      <c r="D1412" s="107">
        <v>45022</v>
      </c>
      <c r="E1412">
        <v>-8.0619492799999998E-2</v>
      </c>
      <c r="F1412">
        <v>-8.0619492799999998E-2</v>
      </c>
      <c r="G1412" t="s">
        <v>72</v>
      </c>
      <c r="H1412">
        <v>5.6793893129770998</v>
      </c>
      <c r="I1412">
        <v>-0.45786948582595421</v>
      </c>
      <c r="J1412">
        <v>-0.45786948582595421</v>
      </c>
      <c r="K1412">
        <v>1</v>
      </c>
      <c r="M1412" t="s">
        <v>67</v>
      </c>
      <c r="N1412" t="s">
        <v>102</v>
      </c>
      <c r="S1412" t="s">
        <v>1608</v>
      </c>
      <c r="U1412" t="s">
        <v>67</v>
      </c>
      <c r="W1412" t="s">
        <v>1270</v>
      </c>
      <c r="X1412" t="s">
        <v>1271</v>
      </c>
      <c r="Y1412" t="s">
        <v>182</v>
      </c>
      <c r="Z1412" t="s">
        <v>164</v>
      </c>
      <c r="AA1412" t="s">
        <v>164</v>
      </c>
      <c r="AB1412" t="s">
        <v>18</v>
      </c>
      <c r="AD1412" t="s">
        <v>2271</v>
      </c>
      <c r="AE1412">
        <v>1</v>
      </c>
      <c r="AF1412">
        <v>1</v>
      </c>
    </row>
    <row r="1413" spans="1:32" x14ac:dyDescent="0.2">
      <c r="A1413" t="s">
        <v>2272</v>
      </c>
      <c r="B1413" s="107">
        <v>45021</v>
      </c>
      <c r="C1413" s="107">
        <v>45021</v>
      </c>
      <c r="D1413" s="107">
        <v>45021</v>
      </c>
      <c r="E1413">
        <v>50490.14</v>
      </c>
      <c r="F1413">
        <v>50490.14</v>
      </c>
      <c r="G1413" t="s">
        <v>43</v>
      </c>
      <c r="H1413">
        <v>1</v>
      </c>
      <c r="I1413">
        <v>50490.14</v>
      </c>
      <c r="J1413">
        <v>50490.14</v>
      </c>
      <c r="K1413">
        <v>1</v>
      </c>
      <c r="M1413" t="s">
        <v>107</v>
      </c>
      <c r="N1413" t="s">
        <v>54</v>
      </c>
      <c r="O1413">
        <v>100</v>
      </c>
      <c r="P1413" t="s">
        <v>160</v>
      </c>
      <c r="Q1413" t="s">
        <v>107</v>
      </c>
      <c r="S1413" t="s">
        <v>2273</v>
      </c>
      <c r="U1413" t="s">
        <v>54</v>
      </c>
      <c r="V1413" t="s">
        <v>99</v>
      </c>
      <c r="W1413" t="s">
        <v>2274</v>
      </c>
      <c r="X1413" t="s">
        <v>1061</v>
      </c>
      <c r="Y1413" t="s">
        <v>1062</v>
      </c>
      <c r="Z1413" t="s">
        <v>1063</v>
      </c>
      <c r="AA1413" t="s">
        <v>1063</v>
      </c>
      <c r="AB1413" t="s">
        <v>29</v>
      </c>
      <c r="AE1413">
        <v>0</v>
      </c>
      <c r="AF1413">
        <v>0</v>
      </c>
    </row>
    <row r="1414" spans="1:32" x14ac:dyDescent="0.2">
      <c r="A1414" t="s">
        <v>2275</v>
      </c>
      <c r="B1414" s="107">
        <v>45021</v>
      </c>
      <c r="C1414" s="107">
        <v>45021</v>
      </c>
      <c r="D1414" s="107">
        <v>45021</v>
      </c>
      <c r="E1414">
        <v>-538.82000000000005</v>
      </c>
      <c r="F1414">
        <v>-538.82000000000005</v>
      </c>
      <c r="G1414" t="s">
        <v>43</v>
      </c>
      <c r="H1414">
        <v>1</v>
      </c>
      <c r="I1414">
        <v>-538.82000000000005</v>
      </c>
      <c r="J1414">
        <v>-538.82000000000005</v>
      </c>
      <c r="K1414">
        <v>1</v>
      </c>
      <c r="M1414" t="s">
        <v>50</v>
      </c>
      <c r="N1414" t="s">
        <v>199</v>
      </c>
      <c r="O1414">
        <v>100</v>
      </c>
      <c r="P1414" t="s">
        <v>340</v>
      </c>
      <c r="Q1414" t="s">
        <v>199</v>
      </c>
      <c r="S1414" t="s">
        <v>2276</v>
      </c>
      <c r="U1414" t="s">
        <v>50</v>
      </c>
      <c r="W1414" t="s">
        <v>318</v>
      </c>
      <c r="X1414" t="s">
        <v>30</v>
      </c>
      <c r="Y1414" t="s">
        <v>182</v>
      </c>
      <c r="Z1414" t="s">
        <v>182</v>
      </c>
      <c r="AA1414" t="s">
        <v>182</v>
      </c>
      <c r="AB1414" t="s">
        <v>30</v>
      </c>
      <c r="AE1414">
        <v>0</v>
      </c>
      <c r="AF1414">
        <v>0</v>
      </c>
    </row>
    <row r="1415" spans="1:32" x14ac:dyDescent="0.2">
      <c r="A1415" t="s">
        <v>2277</v>
      </c>
      <c r="B1415" s="107">
        <v>45021</v>
      </c>
      <c r="C1415" s="107">
        <v>45021</v>
      </c>
      <c r="D1415" s="107">
        <v>45021</v>
      </c>
      <c r="E1415">
        <v>-4000</v>
      </c>
      <c r="F1415">
        <v>-4000</v>
      </c>
      <c r="G1415" t="s">
        <v>43</v>
      </c>
      <c r="H1415">
        <v>1</v>
      </c>
      <c r="I1415">
        <v>-4000</v>
      </c>
      <c r="J1415">
        <v>-4000</v>
      </c>
      <c r="K1415">
        <v>1</v>
      </c>
      <c r="M1415" t="s">
        <v>1058</v>
      </c>
      <c r="N1415" t="s">
        <v>389</v>
      </c>
      <c r="O1415">
        <v>100</v>
      </c>
      <c r="Q1415" t="s">
        <v>389</v>
      </c>
      <c r="S1415" t="s">
        <v>390</v>
      </c>
      <c r="U1415" t="s">
        <v>1058</v>
      </c>
      <c r="W1415" t="s">
        <v>390</v>
      </c>
      <c r="X1415" t="s">
        <v>391</v>
      </c>
      <c r="Y1415" t="s">
        <v>23</v>
      </c>
      <c r="Z1415" t="s">
        <v>164</v>
      </c>
      <c r="AA1415" t="s">
        <v>164</v>
      </c>
      <c r="AB1415" t="s">
        <v>23</v>
      </c>
      <c r="AE1415">
        <v>0</v>
      </c>
      <c r="AF1415">
        <v>0</v>
      </c>
    </row>
    <row r="1416" spans="1:32" x14ac:dyDescent="0.2">
      <c r="A1416" t="s">
        <v>2278</v>
      </c>
      <c r="B1416" s="107">
        <v>45021</v>
      </c>
      <c r="C1416" s="107">
        <v>45021</v>
      </c>
      <c r="D1416" s="107">
        <v>45021</v>
      </c>
      <c r="E1416">
        <v>-479.8</v>
      </c>
      <c r="F1416">
        <v>-479.8</v>
      </c>
      <c r="G1416" t="s">
        <v>43</v>
      </c>
      <c r="H1416">
        <v>1</v>
      </c>
      <c r="I1416">
        <v>-479.8</v>
      </c>
      <c r="J1416">
        <v>-479.8</v>
      </c>
      <c r="K1416">
        <v>1</v>
      </c>
      <c r="M1416" t="s">
        <v>50</v>
      </c>
      <c r="N1416" t="s">
        <v>199</v>
      </c>
      <c r="O1416">
        <v>100</v>
      </c>
      <c r="P1416" t="s">
        <v>340</v>
      </c>
      <c r="Q1416" t="s">
        <v>199</v>
      </c>
      <c r="S1416" t="s">
        <v>2279</v>
      </c>
      <c r="U1416" t="s">
        <v>50</v>
      </c>
      <c r="W1416" t="s">
        <v>1451</v>
      </c>
      <c r="X1416" t="s">
        <v>1452</v>
      </c>
      <c r="Y1416" t="s">
        <v>192</v>
      </c>
      <c r="Z1416" t="s">
        <v>193</v>
      </c>
      <c r="AA1416" t="s">
        <v>193</v>
      </c>
      <c r="AB1416" t="s">
        <v>24</v>
      </c>
      <c r="AE1416">
        <v>0</v>
      </c>
      <c r="AF1416">
        <v>0</v>
      </c>
    </row>
    <row r="1417" spans="1:32" x14ac:dyDescent="0.2">
      <c r="A1417" t="s">
        <v>2280</v>
      </c>
      <c r="B1417" s="107">
        <v>45021</v>
      </c>
      <c r="C1417" s="107">
        <v>45021</v>
      </c>
      <c r="D1417" s="107">
        <v>45021</v>
      </c>
      <c r="E1417">
        <v>-494</v>
      </c>
      <c r="F1417">
        <v>-494</v>
      </c>
      <c r="G1417" t="s">
        <v>43</v>
      </c>
      <c r="H1417">
        <v>1</v>
      </c>
      <c r="I1417">
        <v>-494</v>
      </c>
      <c r="J1417">
        <v>-494</v>
      </c>
      <c r="K1417">
        <v>1</v>
      </c>
      <c r="M1417" t="s">
        <v>50</v>
      </c>
      <c r="N1417" t="s">
        <v>199</v>
      </c>
      <c r="O1417">
        <v>100</v>
      </c>
      <c r="P1417" t="s">
        <v>340</v>
      </c>
      <c r="Q1417" t="s">
        <v>199</v>
      </c>
      <c r="S1417" t="s">
        <v>2281</v>
      </c>
      <c r="U1417" t="s">
        <v>50</v>
      </c>
      <c r="W1417" t="s">
        <v>1451</v>
      </c>
      <c r="X1417" t="s">
        <v>1452</v>
      </c>
      <c r="Y1417" t="s">
        <v>192</v>
      </c>
      <c r="Z1417" t="s">
        <v>193</v>
      </c>
      <c r="AA1417" t="s">
        <v>193</v>
      </c>
      <c r="AB1417" t="s">
        <v>24</v>
      </c>
      <c r="AE1417">
        <v>0</v>
      </c>
      <c r="AF1417">
        <v>0</v>
      </c>
    </row>
    <row r="1418" spans="1:32" x14ac:dyDescent="0.2">
      <c r="A1418" t="s">
        <v>2282</v>
      </c>
      <c r="B1418" s="107">
        <v>45021</v>
      </c>
      <c r="C1418" s="107">
        <v>45021</v>
      </c>
      <c r="D1418" s="107">
        <v>45021</v>
      </c>
      <c r="E1418">
        <v>-17500</v>
      </c>
      <c r="F1418">
        <v>-17500</v>
      </c>
      <c r="G1418" t="s">
        <v>43</v>
      </c>
      <c r="H1418">
        <v>1</v>
      </c>
      <c r="I1418">
        <v>-17500</v>
      </c>
      <c r="J1418">
        <v>-17500</v>
      </c>
      <c r="K1418">
        <v>1</v>
      </c>
      <c r="M1418" t="s">
        <v>1058</v>
      </c>
      <c r="N1418" t="s">
        <v>335</v>
      </c>
      <c r="O1418">
        <v>100</v>
      </c>
      <c r="P1418" t="s">
        <v>236</v>
      </c>
      <c r="Q1418" t="s">
        <v>335</v>
      </c>
      <c r="S1418" t="s">
        <v>2283</v>
      </c>
      <c r="U1418" t="s">
        <v>1058</v>
      </c>
      <c r="W1418" t="s">
        <v>323</v>
      </c>
      <c r="X1418" t="s">
        <v>324</v>
      </c>
      <c r="Y1418" t="s">
        <v>325</v>
      </c>
      <c r="Z1418" t="s">
        <v>325</v>
      </c>
      <c r="AA1418" t="s">
        <v>325</v>
      </c>
      <c r="AB1418" t="s">
        <v>27</v>
      </c>
      <c r="AE1418">
        <v>0</v>
      </c>
      <c r="AF1418">
        <v>0</v>
      </c>
    </row>
    <row r="1419" spans="1:32" x14ac:dyDescent="0.2">
      <c r="A1419" t="s">
        <v>2284</v>
      </c>
      <c r="B1419" s="107">
        <v>45021</v>
      </c>
      <c r="C1419" s="107">
        <v>45021</v>
      </c>
      <c r="D1419" s="107">
        <v>45021</v>
      </c>
      <c r="E1419">
        <v>-5000</v>
      </c>
      <c r="F1419">
        <v>-5000</v>
      </c>
      <c r="G1419" t="s">
        <v>43</v>
      </c>
      <c r="H1419">
        <v>1</v>
      </c>
      <c r="I1419">
        <v>-5000</v>
      </c>
      <c r="J1419">
        <v>-5000</v>
      </c>
      <c r="K1419">
        <v>1</v>
      </c>
      <c r="M1419" t="s">
        <v>1058</v>
      </c>
      <c r="N1419" t="s">
        <v>166</v>
      </c>
      <c r="O1419">
        <v>100</v>
      </c>
      <c r="Q1419" t="s">
        <v>166</v>
      </c>
      <c r="S1419" t="s">
        <v>167</v>
      </c>
      <c r="U1419" t="s">
        <v>1058</v>
      </c>
      <c r="W1419" t="s">
        <v>168</v>
      </c>
      <c r="X1419" t="s">
        <v>169</v>
      </c>
      <c r="Y1419" t="s">
        <v>170</v>
      </c>
      <c r="Z1419" t="s">
        <v>164</v>
      </c>
      <c r="AA1419" t="s">
        <v>164</v>
      </c>
      <c r="AB1419" t="s">
        <v>22</v>
      </c>
      <c r="AE1419">
        <v>0</v>
      </c>
      <c r="AF1419">
        <v>0</v>
      </c>
    </row>
    <row r="1420" spans="1:32" x14ac:dyDescent="0.2">
      <c r="A1420" t="s">
        <v>2285</v>
      </c>
      <c r="B1420" s="107">
        <v>45021</v>
      </c>
      <c r="C1420" s="107">
        <v>45021</v>
      </c>
      <c r="D1420" s="107">
        <v>45021</v>
      </c>
      <c r="E1420">
        <v>-512.53</v>
      </c>
      <c r="F1420">
        <v>-512.53</v>
      </c>
      <c r="G1420" t="s">
        <v>43</v>
      </c>
      <c r="H1420">
        <v>1</v>
      </c>
      <c r="I1420">
        <v>-512.53</v>
      </c>
      <c r="J1420">
        <v>-512.53</v>
      </c>
      <c r="K1420">
        <v>1</v>
      </c>
      <c r="M1420" t="s">
        <v>1359</v>
      </c>
      <c r="N1420" t="s">
        <v>2286</v>
      </c>
      <c r="O1420">
        <v>100</v>
      </c>
      <c r="Q1420" t="s">
        <v>2286</v>
      </c>
      <c r="S1420" t="s">
        <v>2287</v>
      </c>
      <c r="U1420" t="s">
        <v>1359</v>
      </c>
      <c r="W1420" t="s">
        <v>2288</v>
      </c>
      <c r="X1420" t="s">
        <v>30</v>
      </c>
      <c r="Y1420" t="s">
        <v>182</v>
      </c>
      <c r="Z1420" t="s">
        <v>182</v>
      </c>
      <c r="AA1420" t="s">
        <v>182</v>
      </c>
      <c r="AB1420" t="s">
        <v>30</v>
      </c>
      <c r="AE1420">
        <v>0</v>
      </c>
      <c r="AF1420">
        <v>0</v>
      </c>
    </row>
    <row r="1421" spans="1:32" x14ac:dyDescent="0.2">
      <c r="A1421" t="s">
        <v>2289</v>
      </c>
      <c r="B1421" s="107">
        <v>45021</v>
      </c>
      <c r="C1421" s="107">
        <v>45021</v>
      </c>
      <c r="D1421" s="107">
        <v>45021</v>
      </c>
      <c r="E1421">
        <v>-7198</v>
      </c>
      <c r="F1421">
        <v>-7198</v>
      </c>
      <c r="G1421" t="s">
        <v>43</v>
      </c>
      <c r="H1421">
        <v>1</v>
      </c>
      <c r="I1421">
        <v>-7198</v>
      </c>
      <c r="J1421">
        <v>-7198</v>
      </c>
      <c r="K1421">
        <v>1</v>
      </c>
      <c r="M1421" t="s">
        <v>1058</v>
      </c>
      <c r="N1421" t="s">
        <v>1449</v>
      </c>
      <c r="O1421">
        <v>100</v>
      </c>
      <c r="Q1421" t="s">
        <v>1449</v>
      </c>
      <c r="S1421" t="s">
        <v>2290</v>
      </c>
      <c r="U1421" t="s">
        <v>1058</v>
      </c>
      <c r="W1421" t="s">
        <v>1451</v>
      </c>
      <c r="X1421" t="s">
        <v>1452</v>
      </c>
      <c r="Y1421" t="s">
        <v>192</v>
      </c>
      <c r="Z1421" t="s">
        <v>193</v>
      </c>
      <c r="AA1421" t="s">
        <v>193</v>
      </c>
      <c r="AB1421" t="s">
        <v>24</v>
      </c>
      <c r="AE1421">
        <v>0</v>
      </c>
      <c r="AF1421">
        <v>0</v>
      </c>
    </row>
    <row r="1422" spans="1:32" x14ac:dyDescent="0.2">
      <c r="A1422" t="s">
        <v>2291</v>
      </c>
      <c r="B1422" s="107">
        <v>45021</v>
      </c>
      <c r="C1422" s="107">
        <v>45021</v>
      </c>
      <c r="D1422" s="107">
        <v>45021</v>
      </c>
      <c r="E1422">
        <v>-823.42</v>
      </c>
      <c r="F1422">
        <v>-823.42</v>
      </c>
      <c r="G1422" t="s">
        <v>43</v>
      </c>
      <c r="H1422">
        <v>1</v>
      </c>
      <c r="I1422">
        <v>-823.42</v>
      </c>
      <c r="J1422">
        <v>-823.42</v>
      </c>
      <c r="K1422">
        <v>1</v>
      </c>
      <c r="M1422" t="s">
        <v>1058</v>
      </c>
      <c r="N1422" t="s">
        <v>199</v>
      </c>
      <c r="O1422">
        <v>100</v>
      </c>
      <c r="P1422" t="s">
        <v>340</v>
      </c>
      <c r="Q1422" t="s">
        <v>199</v>
      </c>
      <c r="S1422" t="s">
        <v>2292</v>
      </c>
      <c r="U1422" t="s">
        <v>1058</v>
      </c>
      <c r="W1422" t="s">
        <v>2077</v>
      </c>
      <c r="X1422" t="s">
        <v>2077</v>
      </c>
      <c r="Y1422" t="s">
        <v>2078</v>
      </c>
      <c r="Z1422" t="s">
        <v>2079</v>
      </c>
      <c r="AA1422" t="s">
        <v>2079</v>
      </c>
      <c r="AB1422" t="s">
        <v>15</v>
      </c>
      <c r="AE1422">
        <v>0</v>
      </c>
      <c r="AF1422">
        <v>0</v>
      </c>
    </row>
    <row r="1423" spans="1:32" x14ac:dyDescent="0.2">
      <c r="A1423" t="s">
        <v>2293</v>
      </c>
      <c r="B1423" s="107">
        <v>45021</v>
      </c>
      <c r="C1423" s="107">
        <v>45021</v>
      </c>
      <c r="D1423" s="107">
        <v>45021</v>
      </c>
      <c r="E1423">
        <v>-718.88</v>
      </c>
      <c r="F1423">
        <v>-718.88</v>
      </c>
      <c r="G1423" t="s">
        <v>43</v>
      </c>
      <c r="H1423">
        <v>1</v>
      </c>
      <c r="I1423">
        <v>-718.88</v>
      </c>
      <c r="J1423">
        <v>-718.88</v>
      </c>
      <c r="K1423">
        <v>1</v>
      </c>
      <c r="M1423" t="s">
        <v>1058</v>
      </c>
      <c r="N1423" t="s">
        <v>199</v>
      </c>
      <c r="O1423">
        <v>100</v>
      </c>
      <c r="P1423" t="s">
        <v>340</v>
      </c>
      <c r="Q1423" t="s">
        <v>199</v>
      </c>
      <c r="S1423" t="s">
        <v>2294</v>
      </c>
      <c r="U1423" t="s">
        <v>1058</v>
      </c>
      <c r="W1423" t="s">
        <v>2295</v>
      </c>
      <c r="X1423" t="s">
        <v>1366</v>
      </c>
      <c r="Y1423" t="s">
        <v>15</v>
      </c>
      <c r="Z1423" t="s">
        <v>164</v>
      </c>
      <c r="AA1423" t="s">
        <v>164</v>
      </c>
      <c r="AB1423" t="s">
        <v>15</v>
      </c>
      <c r="AE1423">
        <v>0</v>
      </c>
      <c r="AF1423">
        <v>0</v>
      </c>
    </row>
    <row r="1424" spans="1:32" x14ac:dyDescent="0.2">
      <c r="A1424" t="s">
        <v>2296</v>
      </c>
      <c r="B1424" s="107">
        <v>45021</v>
      </c>
      <c r="C1424" s="107">
        <v>45021</v>
      </c>
      <c r="D1424" s="107">
        <v>45021</v>
      </c>
      <c r="E1424">
        <v>50490.14</v>
      </c>
      <c r="F1424">
        <v>50490.14</v>
      </c>
      <c r="G1424" t="s">
        <v>43</v>
      </c>
      <c r="H1424">
        <v>1</v>
      </c>
      <c r="I1424">
        <v>50490.14</v>
      </c>
      <c r="J1424">
        <v>50490.14</v>
      </c>
      <c r="K1424">
        <v>1</v>
      </c>
      <c r="M1424" t="s">
        <v>199</v>
      </c>
      <c r="N1424" t="s">
        <v>1058</v>
      </c>
      <c r="O1424">
        <v>100</v>
      </c>
      <c r="Q1424" t="s">
        <v>199</v>
      </c>
      <c r="S1424" t="s">
        <v>1378</v>
      </c>
      <c r="U1424" t="s">
        <v>1058</v>
      </c>
      <c r="W1424" t="s">
        <v>1379</v>
      </c>
      <c r="X1424" t="s">
        <v>1379</v>
      </c>
      <c r="Y1424" t="s">
        <v>163</v>
      </c>
      <c r="Z1424" t="s">
        <v>193</v>
      </c>
      <c r="AA1424" t="s">
        <v>193</v>
      </c>
      <c r="AB1424" t="s">
        <v>24</v>
      </c>
      <c r="AE1424">
        <v>0</v>
      </c>
      <c r="AF1424">
        <v>0</v>
      </c>
    </row>
    <row r="1425" spans="1:32" x14ac:dyDescent="0.2">
      <c r="A1425" t="s">
        <v>2297</v>
      </c>
      <c r="B1425" s="107">
        <v>45021</v>
      </c>
      <c r="C1425" s="107">
        <v>45021</v>
      </c>
      <c r="D1425" s="107">
        <v>45021</v>
      </c>
      <c r="E1425">
        <v>64866.239999999998</v>
      </c>
      <c r="F1425">
        <v>64866.239999999998</v>
      </c>
      <c r="G1425" t="s">
        <v>43</v>
      </c>
      <c r="H1425">
        <v>1</v>
      </c>
      <c r="I1425">
        <v>64866.239999999998</v>
      </c>
      <c r="J1425">
        <v>64866.239999999998</v>
      </c>
      <c r="K1425">
        <v>1</v>
      </c>
      <c r="M1425" t="s">
        <v>199</v>
      </c>
      <c r="N1425" t="s">
        <v>1058</v>
      </c>
      <c r="O1425">
        <v>100</v>
      </c>
      <c r="Q1425" t="s">
        <v>199</v>
      </c>
      <c r="S1425" t="s">
        <v>1378</v>
      </c>
      <c r="U1425" t="s">
        <v>1058</v>
      </c>
      <c r="W1425" t="s">
        <v>1379</v>
      </c>
      <c r="X1425" t="s">
        <v>1379</v>
      </c>
      <c r="Y1425" t="s">
        <v>163</v>
      </c>
      <c r="Z1425" t="s">
        <v>193</v>
      </c>
      <c r="AA1425" t="s">
        <v>193</v>
      </c>
      <c r="AB1425" t="s">
        <v>24</v>
      </c>
      <c r="AE1425">
        <v>0</v>
      </c>
      <c r="AF1425">
        <v>0</v>
      </c>
    </row>
    <row r="1426" spans="1:32" x14ac:dyDescent="0.2">
      <c r="A1426" t="s">
        <v>2298</v>
      </c>
      <c r="B1426" s="107">
        <v>45021</v>
      </c>
      <c r="C1426" s="107">
        <v>45021</v>
      </c>
      <c r="D1426" s="107">
        <v>45021</v>
      </c>
      <c r="E1426">
        <v>2000</v>
      </c>
      <c r="F1426">
        <v>2000</v>
      </c>
      <c r="G1426" t="s">
        <v>43</v>
      </c>
      <c r="H1426">
        <v>1</v>
      </c>
      <c r="I1426">
        <v>2000</v>
      </c>
      <c r="J1426">
        <v>2000</v>
      </c>
      <c r="K1426">
        <v>1</v>
      </c>
      <c r="M1426" t="s">
        <v>199</v>
      </c>
      <c r="N1426" t="s">
        <v>1359</v>
      </c>
      <c r="O1426">
        <v>100</v>
      </c>
      <c r="Q1426" t="s">
        <v>199</v>
      </c>
      <c r="S1426" t="s">
        <v>1378</v>
      </c>
      <c r="U1426" t="s">
        <v>1359</v>
      </c>
      <c r="W1426" t="s">
        <v>1379</v>
      </c>
      <c r="X1426" t="s">
        <v>1379</v>
      </c>
      <c r="Y1426" t="s">
        <v>163</v>
      </c>
      <c r="Z1426" t="s">
        <v>193</v>
      </c>
      <c r="AA1426" t="s">
        <v>193</v>
      </c>
      <c r="AB1426" t="s">
        <v>24</v>
      </c>
      <c r="AE1426">
        <v>0</v>
      </c>
      <c r="AF1426">
        <v>0</v>
      </c>
    </row>
    <row r="1427" spans="1:32" x14ac:dyDescent="0.2">
      <c r="A1427" t="s">
        <v>2299</v>
      </c>
      <c r="B1427" s="107">
        <v>45021</v>
      </c>
      <c r="C1427" s="107">
        <v>45021</v>
      </c>
      <c r="D1427" s="107">
        <v>45021</v>
      </c>
      <c r="E1427">
        <v>2000</v>
      </c>
      <c r="F1427">
        <v>2000</v>
      </c>
      <c r="G1427" t="s">
        <v>43</v>
      </c>
      <c r="H1427">
        <v>1</v>
      </c>
      <c r="I1427">
        <v>2000</v>
      </c>
      <c r="J1427">
        <v>2000</v>
      </c>
      <c r="K1427">
        <v>1</v>
      </c>
      <c r="M1427" t="s">
        <v>199</v>
      </c>
      <c r="N1427" t="s">
        <v>49</v>
      </c>
      <c r="O1427">
        <v>100</v>
      </c>
      <c r="Q1427" t="s">
        <v>199</v>
      </c>
      <c r="S1427" t="s">
        <v>1378</v>
      </c>
      <c r="U1427" t="s">
        <v>49</v>
      </c>
      <c r="W1427" t="s">
        <v>1379</v>
      </c>
      <c r="X1427" t="s">
        <v>1379</v>
      </c>
      <c r="Y1427" t="s">
        <v>163</v>
      </c>
      <c r="Z1427" t="s">
        <v>193</v>
      </c>
      <c r="AA1427" t="s">
        <v>193</v>
      </c>
      <c r="AB1427" t="s">
        <v>24</v>
      </c>
      <c r="AE1427">
        <v>0</v>
      </c>
      <c r="AF1427">
        <v>0</v>
      </c>
    </row>
    <row r="1428" spans="1:32" x14ac:dyDescent="0.2">
      <c r="A1428" t="s">
        <v>2300</v>
      </c>
      <c r="B1428" s="107">
        <v>45021</v>
      </c>
      <c r="C1428" s="107">
        <v>45021</v>
      </c>
      <c r="D1428" s="107">
        <v>45021</v>
      </c>
      <c r="E1428">
        <v>-64866.239999999998</v>
      </c>
      <c r="F1428">
        <v>-64866.239999999998</v>
      </c>
      <c r="G1428" t="s">
        <v>43</v>
      </c>
      <c r="H1428">
        <v>1</v>
      </c>
      <c r="I1428">
        <v>-64866.239999999998</v>
      </c>
      <c r="J1428">
        <v>-64866.239999999998</v>
      </c>
      <c r="K1428">
        <v>1</v>
      </c>
      <c r="M1428" t="s">
        <v>2301</v>
      </c>
      <c r="N1428" t="s">
        <v>199</v>
      </c>
      <c r="O1428">
        <v>100</v>
      </c>
      <c r="P1428" t="s">
        <v>340</v>
      </c>
      <c r="Q1428" t="s">
        <v>199</v>
      </c>
      <c r="S1428" t="s">
        <v>1378</v>
      </c>
      <c r="U1428" t="s">
        <v>2301</v>
      </c>
      <c r="W1428" t="s">
        <v>1379</v>
      </c>
      <c r="X1428" t="s">
        <v>1379</v>
      </c>
      <c r="Y1428" t="s">
        <v>163</v>
      </c>
      <c r="Z1428" t="s">
        <v>193</v>
      </c>
      <c r="AA1428" t="s">
        <v>193</v>
      </c>
      <c r="AB1428" t="s">
        <v>24</v>
      </c>
      <c r="AE1428">
        <v>0</v>
      </c>
      <c r="AF1428">
        <v>0</v>
      </c>
    </row>
    <row r="1429" spans="1:32" x14ac:dyDescent="0.2">
      <c r="A1429" t="s">
        <v>2302</v>
      </c>
      <c r="B1429" s="107">
        <v>45021</v>
      </c>
      <c r="C1429" s="107">
        <v>45021</v>
      </c>
      <c r="D1429" s="107">
        <v>45021</v>
      </c>
      <c r="E1429">
        <v>-50490.14</v>
      </c>
      <c r="F1429">
        <v>-50490.14</v>
      </c>
      <c r="G1429" t="s">
        <v>43</v>
      </c>
      <c r="H1429">
        <v>1</v>
      </c>
      <c r="I1429">
        <v>-50490.14</v>
      </c>
      <c r="J1429">
        <v>-50490.14</v>
      </c>
      <c r="K1429">
        <v>1</v>
      </c>
      <c r="M1429" t="s">
        <v>54</v>
      </c>
      <c r="N1429" t="s">
        <v>199</v>
      </c>
      <c r="O1429">
        <v>100</v>
      </c>
      <c r="P1429" t="s">
        <v>340</v>
      </c>
      <c r="Q1429" t="s">
        <v>199</v>
      </c>
      <c r="S1429" t="s">
        <v>1378</v>
      </c>
      <c r="U1429" t="s">
        <v>54</v>
      </c>
      <c r="W1429" t="s">
        <v>1379</v>
      </c>
      <c r="X1429" t="s">
        <v>1379</v>
      </c>
      <c r="Y1429" t="s">
        <v>163</v>
      </c>
      <c r="Z1429" t="s">
        <v>193</v>
      </c>
      <c r="AA1429" t="s">
        <v>193</v>
      </c>
      <c r="AB1429" t="s">
        <v>24</v>
      </c>
      <c r="AE1429">
        <v>0</v>
      </c>
      <c r="AF1429">
        <v>0</v>
      </c>
    </row>
    <row r="1430" spans="1:32" x14ac:dyDescent="0.2">
      <c r="A1430" t="s">
        <v>2303</v>
      </c>
      <c r="B1430" s="107">
        <v>45021</v>
      </c>
      <c r="C1430" s="107">
        <v>45021</v>
      </c>
      <c r="D1430" s="107">
        <v>45021</v>
      </c>
      <c r="E1430">
        <v>-2000</v>
      </c>
      <c r="F1430">
        <v>-2000</v>
      </c>
      <c r="G1430" t="s">
        <v>43</v>
      </c>
      <c r="H1430">
        <v>1</v>
      </c>
      <c r="I1430">
        <v>-2000</v>
      </c>
      <c r="J1430">
        <v>-2000</v>
      </c>
      <c r="K1430">
        <v>1</v>
      </c>
      <c r="M1430" t="s">
        <v>49</v>
      </c>
      <c r="N1430" t="s">
        <v>199</v>
      </c>
      <c r="O1430">
        <v>100</v>
      </c>
      <c r="P1430" t="s">
        <v>340</v>
      </c>
      <c r="Q1430" t="s">
        <v>199</v>
      </c>
      <c r="S1430" t="s">
        <v>1378</v>
      </c>
      <c r="U1430" t="s">
        <v>49</v>
      </c>
      <c r="W1430" t="s">
        <v>1379</v>
      </c>
      <c r="X1430" t="s">
        <v>1379</v>
      </c>
      <c r="Y1430" t="s">
        <v>163</v>
      </c>
      <c r="Z1430" t="s">
        <v>193</v>
      </c>
      <c r="AA1430" t="s">
        <v>193</v>
      </c>
      <c r="AB1430" t="s">
        <v>24</v>
      </c>
      <c r="AE1430">
        <v>0</v>
      </c>
      <c r="AF1430">
        <v>0</v>
      </c>
    </row>
    <row r="1431" spans="1:32" x14ac:dyDescent="0.2">
      <c r="A1431" t="s">
        <v>2304</v>
      </c>
      <c r="B1431" s="107">
        <v>45021</v>
      </c>
      <c r="C1431" s="107">
        <v>45021</v>
      </c>
      <c r="D1431" s="107">
        <v>45021</v>
      </c>
      <c r="E1431">
        <v>-2000</v>
      </c>
      <c r="F1431">
        <v>-2000</v>
      </c>
      <c r="G1431" t="s">
        <v>43</v>
      </c>
      <c r="H1431">
        <v>1</v>
      </c>
      <c r="I1431">
        <v>-2000</v>
      </c>
      <c r="J1431">
        <v>-2000</v>
      </c>
      <c r="K1431">
        <v>1</v>
      </c>
      <c r="M1431" t="s">
        <v>1058</v>
      </c>
      <c r="N1431" t="s">
        <v>199</v>
      </c>
      <c r="O1431">
        <v>100</v>
      </c>
      <c r="P1431" t="s">
        <v>340</v>
      </c>
      <c r="Q1431" t="s">
        <v>199</v>
      </c>
      <c r="S1431" t="s">
        <v>1378</v>
      </c>
      <c r="U1431" t="s">
        <v>1058</v>
      </c>
      <c r="W1431" t="s">
        <v>1379</v>
      </c>
      <c r="X1431" t="s">
        <v>1379</v>
      </c>
      <c r="Y1431" t="s">
        <v>163</v>
      </c>
      <c r="Z1431" t="s">
        <v>193</v>
      </c>
      <c r="AA1431" t="s">
        <v>193</v>
      </c>
      <c r="AB1431" t="s">
        <v>24</v>
      </c>
      <c r="AE1431">
        <v>0</v>
      </c>
      <c r="AF1431">
        <v>0</v>
      </c>
    </row>
    <row r="1432" spans="1:32" x14ac:dyDescent="0.2">
      <c r="A1432" t="s">
        <v>2305</v>
      </c>
      <c r="B1432" s="107">
        <v>45021</v>
      </c>
      <c r="C1432" s="107">
        <v>45021</v>
      </c>
      <c r="D1432" s="107">
        <v>45021</v>
      </c>
      <c r="E1432">
        <v>-2.2026500000000001E-2</v>
      </c>
      <c r="F1432">
        <v>-2.2026500000000001E-2</v>
      </c>
      <c r="G1432" t="s">
        <v>72</v>
      </c>
      <c r="H1432">
        <v>5.7772151898734174</v>
      </c>
      <c r="I1432">
        <v>-0.1272518303797468</v>
      </c>
      <c r="J1432">
        <v>-0.1272518303797468</v>
      </c>
      <c r="K1432">
        <v>1</v>
      </c>
      <c r="M1432" t="s">
        <v>67</v>
      </c>
      <c r="S1432" t="s">
        <v>1608</v>
      </c>
      <c r="U1432" t="s">
        <v>67</v>
      </c>
      <c r="W1432" t="s">
        <v>1270</v>
      </c>
      <c r="X1432" t="s">
        <v>1271</v>
      </c>
      <c r="Y1432" t="s">
        <v>182</v>
      </c>
      <c r="Z1432" t="s">
        <v>164</v>
      </c>
      <c r="AA1432" t="s">
        <v>164</v>
      </c>
      <c r="AB1432" t="s">
        <v>18</v>
      </c>
      <c r="AD1432" t="s">
        <v>2306</v>
      </c>
      <c r="AE1432">
        <v>1</v>
      </c>
      <c r="AF1432">
        <v>1</v>
      </c>
    </row>
    <row r="1433" spans="1:32" x14ac:dyDescent="0.2">
      <c r="A1433" t="s">
        <v>2307</v>
      </c>
      <c r="B1433" s="107">
        <v>45021</v>
      </c>
      <c r="C1433" s="107">
        <v>45021</v>
      </c>
      <c r="D1433" s="107">
        <v>45021</v>
      </c>
      <c r="E1433">
        <v>-6.3779518800000004E-2</v>
      </c>
      <c r="F1433">
        <v>-6.3779518800000004E-2</v>
      </c>
      <c r="G1433" t="s">
        <v>72</v>
      </c>
      <c r="H1433">
        <v>5.7772151898734174</v>
      </c>
      <c r="I1433">
        <v>-0.36846800481417719</v>
      </c>
      <c r="J1433">
        <v>-0.36846800481417719</v>
      </c>
      <c r="K1433">
        <v>1</v>
      </c>
      <c r="M1433" t="s">
        <v>67</v>
      </c>
      <c r="N1433" t="s">
        <v>102</v>
      </c>
      <c r="S1433" t="s">
        <v>1608</v>
      </c>
      <c r="U1433" t="s">
        <v>67</v>
      </c>
      <c r="W1433" t="s">
        <v>1270</v>
      </c>
      <c r="X1433" t="s">
        <v>1271</v>
      </c>
      <c r="Y1433" t="s">
        <v>182</v>
      </c>
      <c r="Z1433" t="s">
        <v>164</v>
      </c>
      <c r="AA1433" t="s">
        <v>164</v>
      </c>
      <c r="AB1433" t="s">
        <v>18</v>
      </c>
      <c r="AD1433" t="s">
        <v>2308</v>
      </c>
      <c r="AE1433">
        <v>1</v>
      </c>
      <c r="AF1433">
        <v>1</v>
      </c>
    </row>
    <row r="1434" spans="1:32" x14ac:dyDescent="0.2">
      <c r="A1434" t="s">
        <v>2309</v>
      </c>
      <c r="B1434" s="107">
        <v>45021</v>
      </c>
      <c r="C1434" s="107">
        <v>45021</v>
      </c>
      <c r="D1434" s="107">
        <v>45021</v>
      </c>
      <c r="E1434">
        <v>-1.2837258000000001E-2</v>
      </c>
      <c r="F1434">
        <v>-1.2837258000000001E-2</v>
      </c>
      <c r="G1434" t="s">
        <v>72</v>
      </c>
      <c r="H1434">
        <v>5.7772151898734174</v>
      </c>
      <c r="I1434">
        <v>-7.4163601913924043E-2</v>
      </c>
      <c r="J1434">
        <v>-7.4163601913924043E-2</v>
      </c>
      <c r="K1434">
        <v>1</v>
      </c>
      <c r="M1434" t="s">
        <v>67</v>
      </c>
      <c r="S1434" t="s">
        <v>1608</v>
      </c>
      <c r="U1434" t="s">
        <v>67</v>
      </c>
      <c r="W1434" t="s">
        <v>1270</v>
      </c>
      <c r="X1434" t="s">
        <v>1271</v>
      </c>
      <c r="Y1434" t="s">
        <v>182</v>
      </c>
      <c r="Z1434" t="s">
        <v>164</v>
      </c>
      <c r="AA1434" t="s">
        <v>164</v>
      </c>
      <c r="AB1434" t="s">
        <v>18</v>
      </c>
      <c r="AD1434" t="s">
        <v>2310</v>
      </c>
      <c r="AE1434">
        <v>1</v>
      </c>
      <c r="AF1434">
        <v>1</v>
      </c>
    </row>
    <row r="1435" spans="1:32" x14ac:dyDescent="0.2">
      <c r="A1435" t="s">
        <v>2311</v>
      </c>
      <c r="B1435" s="107">
        <v>45021</v>
      </c>
      <c r="C1435" s="107">
        <v>45021</v>
      </c>
      <c r="D1435" s="107">
        <v>45021</v>
      </c>
      <c r="E1435">
        <v>-2.2360399999999999E-2</v>
      </c>
      <c r="F1435">
        <v>-2.2360399999999999E-2</v>
      </c>
      <c r="G1435" t="s">
        <v>72</v>
      </c>
      <c r="H1435">
        <v>5.7772151898734174</v>
      </c>
      <c r="I1435">
        <v>-0.12918084253164561</v>
      </c>
      <c r="J1435">
        <v>-0.12918084253164561</v>
      </c>
      <c r="K1435">
        <v>1</v>
      </c>
      <c r="M1435" t="s">
        <v>67</v>
      </c>
      <c r="S1435" t="s">
        <v>1608</v>
      </c>
      <c r="U1435" t="s">
        <v>67</v>
      </c>
      <c r="W1435" t="s">
        <v>1270</v>
      </c>
      <c r="X1435" t="s">
        <v>1271</v>
      </c>
      <c r="Y1435" t="s">
        <v>182</v>
      </c>
      <c r="Z1435" t="s">
        <v>164</v>
      </c>
      <c r="AA1435" t="s">
        <v>164</v>
      </c>
      <c r="AB1435" t="s">
        <v>18</v>
      </c>
      <c r="AD1435" t="s">
        <v>2312</v>
      </c>
      <c r="AE1435">
        <v>1</v>
      </c>
      <c r="AF1435">
        <v>1</v>
      </c>
    </row>
    <row r="1436" spans="1:32" x14ac:dyDescent="0.2">
      <c r="A1436" t="s">
        <v>2313</v>
      </c>
      <c r="B1436" s="107">
        <v>45021</v>
      </c>
      <c r="C1436" s="107">
        <v>45021</v>
      </c>
      <c r="D1436" s="107">
        <v>45021</v>
      </c>
      <c r="E1436">
        <v>-2.23625E-2</v>
      </c>
      <c r="F1436">
        <v>-2.23625E-2</v>
      </c>
      <c r="G1436" t="s">
        <v>72</v>
      </c>
      <c r="H1436">
        <v>5.7772151898734174</v>
      </c>
      <c r="I1436">
        <v>-0.12919297468354429</v>
      </c>
      <c r="J1436">
        <v>-0.12919297468354429</v>
      </c>
      <c r="K1436">
        <v>1</v>
      </c>
      <c r="M1436" t="s">
        <v>67</v>
      </c>
      <c r="S1436" t="s">
        <v>1608</v>
      </c>
      <c r="U1436" t="s">
        <v>67</v>
      </c>
      <c r="W1436" t="s">
        <v>1270</v>
      </c>
      <c r="X1436" t="s">
        <v>1271</v>
      </c>
      <c r="Y1436" t="s">
        <v>182</v>
      </c>
      <c r="Z1436" t="s">
        <v>164</v>
      </c>
      <c r="AA1436" t="s">
        <v>164</v>
      </c>
      <c r="AB1436" t="s">
        <v>18</v>
      </c>
      <c r="AD1436" t="s">
        <v>2314</v>
      </c>
      <c r="AE1436">
        <v>1</v>
      </c>
      <c r="AF1436">
        <v>1</v>
      </c>
    </row>
    <row r="1437" spans="1:32" x14ac:dyDescent="0.2">
      <c r="A1437" t="s">
        <v>2315</v>
      </c>
      <c r="B1437" s="107">
        <v>45021</v>
      </c>
      <c r="C1437" s="107">
        <v>45021</v>
      </c>
      <c r="D1437" s="107">
        <v>45021</v>
      </c>
      <c r="E1437">
        <v>-2.21336E-2</v>
      </c>
      <c r="F1437">
        <v>-2.21336E-2</v>
      </c>
      <c r="G1437" t="s">
        <v>72</v>
      </c>
      <c r="H1437">
        <v>5.7772151898734174</v>
      </c>
      <c r="I1437">
        <v>-0.12787057012658229</v>
      </c>
      <c r="J1437">
        <v>-0.12787057012658229</v>
      </c>
      <c r="K1437">
        <v>1</v>
      </c>
      <c r="M1437" t="s">
        <v>67</v>
      </c>
      <c r="S1437" t="s">
        <v>1608</v>
      </c>
      <c r="U1437" t="s">
        <v>67</v>
      </c>
      <c r="W1437" t="s">
        <v>1270</v>
      </c>
      <c r="X1437" t="s">
        <v>1271</v>
      </c>
      <c r="Y1437" t="s">
        <v>182</v>
      </c>
      <c r="Z1437" t="s">
        <v>164</v>
      </c>
      <c r="AA1437" t="s">
        <v>164</v>
      </c>
      <c r="AB1437" t="s">
        <v>18</v>
      </c>
      <c r="AD1437" t="s">
        <v>2316</v>
      </c>
      <c r="AE1437">
        <v>1</v>
      </c>
      <c r="AF1437">
        <v>1</v>
      </c>
    </row>
    <row r="1438" spans="1:32" x14ac:dyDescent="0.2">
      <c r="A1438" t="s">
        <v>2317</v>
      </c>
      <c r="B1438" s="107">
        <v>45021</v>
      </c>
      <c r="C1438" s="107">
        <v>45021</v>
      </c>
      <c r="D1438" s="107">
        <v>45021</v>
      </c>
      <c r="E1438">
        <v>-3.6838324800000002E-2</v>
      </c>
      <c r="F1438">
        <v>-3.6838324800000002E-2</v>
      </c>
      <c r="G1438" t="s">
        <v>72</v>
      </c>
      <c r="H1438">
        <v>5.7772151898734174</v>
      </c>
      <c r="I1438">
        <v>-0.21282292960405061</v>
      </c>
      <c r="J1438">
        <v>-0.21282292960405061</v>
      </c>
      <c r="K1438">
        <v>1</v>
      </c>
      <c r="M1438" t="s">
        <v>67</v>
      </c>
      <c r="N1438" t="s">
        <v>102</v>
      </c>
      <c r="S1438" t="s">
        <v>1608</v>
      </c>
      <c r="U1438" t="s">
        <v>67</v>
      </c>
      <c r="W1438" t="s">
        <v>1270</v>
      </c>
      <c r="X1438" t="s">
        <v>1271</v>
      </c>
      <c r="Y1438" t="s">
        <v>182</v>
      </c>
      <c r="Z1438" t="s">
        <v>164</v>
      </c>
      <c r="AA1438" t="s">
        <v>164</v>
      </c>
      <c r="AB1438" t="s">
        <v>18</v>
      </c>
      <c r="AD1438" t="s">
        <v>2318</v>
      </c>
      <c r="AE1438">
        <v>1</v>
      </c>
      <c r="AF1438">
        <v>1</v>
      </c>
    </row>
    <row r="1439" spans="1:32" x14ac:dyDescent="0.2">
      <c r="A1439" t="s">
        <v>2319</v>
      </c>
      <c r="B1439" s="107">
        <v>45021</v>
      </c>
      <c r="C1439" s="107">
        <v>45021</v>
      </c>
      <c r="D1439" s="107">
        <v>45021</v>
      </c>
      <c r="E1439">
        <v>-3.4267082800000001E-2</v>
      </c>
      <c r="F1439">
        <v>-3.4267082800000001E-2</v>
      </c>
      <c r="G1439" t="s">
        <v>72</v>
      </c>
      <c r="H1439">
        <v>5.7772151898734174</v>
      </c>
      <c r="I1439">
        <v>-0.1979683112648101</v>
      </c>
      <c r="J1439">
        <v>-0.1979683112648101</v>
      </c>
      <c r="K1439">
        <v>1</v>
      </c>
      <c r="M1439" t="s">
        <v>67</v>
      </c>
      <c r="N1439" t="s">
        <v>102</v>
      </c>
      <c r="S1439" t="s">
        <v>1608</v>
      </c>
      <c r="U1439" t="s">
        <v>67</v>
      </c>
      <c r="W1439" t="s">
        <v>1270</v>
      </c>
      <c r="X1439" t="s">
        <v>1271</v>
      </c>
      <c r="Y1439" t="s">
        <v>182</v>
      </c>
      <c r="Z1439" t="s">
        <v>164</v>
      </c>
      <c r="AA1439" t="s">
        <v>164</v>
      </c>
      <c r="AB1439" t="s">
        <v>18</v>
      </c>
      <c r="AD1439" t="s">
        <v>2320</v>
      </c>
      <c r="AE1439">
        <v>1</v>
      </c>
      <c r="AF1439">
        <v>1</v>
      </c>
    </row>
    <row r="1440" spans="1:32" x14ac:dyDescent="0.2">
      <c r="A1440" t="s">
        <v>2321</v>
      </c>
      <c r="B1440" s="107">
        <v>45021</v>
      </c>
      <c r="C1440" s="107">
        <v>45021</v>
      </c>
      <c r="D1440" s="107">
        <v>45021</v>
      </c>
      <c r="E1440">
        <v>-6.0823232400000003E-2</v>
      </c>
      <c r="F1440">
        <v>-6.0823232400000003E-2</v>
      </c>
      <c r="G1440" t="s">
        <v>72</v>
      </c>
      <c r="H1440">
        <v>5.7772151898734174</v>
      </c>
      <c r="I1440">
        <v>-0.35138890211848101</v>
      </c>
      <c r="J1440">
        <v>-0.35138890211848101</v>
      </c>
      <c r="K1440">
        <v>1</v>
      </c>
      <c r="M1440" t="s">
        <v>67</v>
      </c>
      <c r="N1440" t="s">
        <v>102</v>
      </c>
      <c r="S1440" t="s">
        <v>1608</v>
      </c>
      <c r="U1440" t="s">
        <v>67</v>
      </c>
      <c r="W1440" t="s">
        <v>1270</v>
      </c>
      <c r="X1440" t="s">
        <v>1271</v>
      </c>
      <c r="Y1440" t="s">
        <v>182</v>
      </c>
      <c r="Z1440" t="s">
        <v>164</v>
      </c>
      <c r="AA1440" t="s">
        <v>164</v>
      </c>
      <c r="AB1440" t="s">
        <v>18</v>
      </c>
      <c r="AD1440" t="s">
        <v>2322</v>
      </c>
      <c r="AE1440">
        <v>1</v>
      </c>
      <c r="AF1440">
        <v>1</v>
      </c>
    </row>
    <row r="1441" spans="1:32" x14ac:dyDescent="0.2">
      <c r="A1441" t="s">
        <v>2323</v>
      </c>
      <c r="B1441" s="107">
        <v>45021</v>
      </c>
      <c r="C1441" s="107">
        <v>45021</v>
      </c>
      <c r="D1441" s="107">
        <v>45021</v>
      </c>
      <c r="E1441">
        <v>-0.19045490000000001</v>
      </c>
      <c r="F1441">
        <v>-0.19045490000000001</v>
      </c>
      <c r="G1441" t="s">
        <v>72</v>
      </c>
      <c r="H1441">
        <v>5.7772151898734174</v>
      </c>
      <c r="I1441">
        <v>-1.1002989412658231</v>
      </c>
      <c r="J1441">
        <v>-1.1002989412658231</v>
      </c>
      <c r="K1441">
        <v>1</v>
      </c>
      <c r="M1441" t="s">
        <v>67</v>
      </c>
      <c r="S1441" t="s">
        <v>1608</v>
      </c>
      <c r="U1441" t="s">
        <v>67</v>
      </c>
      <c r="W1441" t="s">
        <v>1270</v>
      </c>
      <c r="X1441" t="s">
        <v>1271</v>
      </c>
      <c r="Y1441" t="s">
        <v>182</v>
      </c>
      <c r="Z1441" t="s">
        <v>164</v>
      </c>
      <c r="AA1441" t="s">
        <v>164</v>
      </c>
      <c r="AB1441" t="s">
        <v>18</v>
      </c>
      <c r="AD1441" t="s">
        <v>2324</v>
      </c>
      <c r="AE1441">
        <v>1</v>
      </c>
      <c r="AF1441">
        <v>1</v>
      </c>
    </row>
    <row r="1442" spans="1:32" x14ac:dyDescent="0.2">
      <c r="A1442" t="s">
        <v>2325</v>
      </c>
      <c r="B1442" s="107">
        <v>45021</v>
      </c>
      <c r="C1442" s="107">
        <v>45021</v>
      </c>
      <c r="D1442" s="107">
        <v>45021</v>
      </c>
      <c r="E1442">
        <v>-1.6816621248000001</v>
      </c>
      <c r="F1442">
        <v>-1.6816621248000001</v>
      </c>
      <c r="G1442" t="s">
        <v>72</v>
      </c>
      <c r="H1442">
        <v>5.7772151898734174</v>
      </c>
      <c r="I1442">
        <v>-9.7153239716293651</v>
      </c>
      <c r="J1442">
        <v>-9.7153239716293651</v>
      </c>
      <c r="K1442">
        <v>1</v>
      </c>
      <c r="M1442" t="s">
        <v>67</v>
      </c>
      <c r="N1442" t="s">
        <v>102</v>
      </c>
      <c r="S1442" t="s">
        <v>1608</v>
      </c>
      <c r="U1442" t="s">
        <v>67</v>
      </c>
      <c r="W1442" t="s">
        <v>1270</v>
      </c>
      <c r="X1442" t="s">
        <v>1271</v>
      </c>
      <c r="Y1442" t="s">
        <v>182</v>
      </c>
      <c r="Z1442" t="s">
        <v>164</v>
      </c>
      <c r="AA1442" t="s">
        <v>164</v>
      </c>
      <c r="AB1442" t="s">
        <v>18</v>
      </c>
      <c r="AD1442" t="s">
        <v>2326</v>
      </c>
      <c r="AE1442">
        <v>1</v>
      </c>
      <c r="AF1442">
        <v>1</v>
      </c>
    </row>
    <row r="1443" spans="1:32" x14ac:dyDescent="0.2">
      <c r="A1443" t="s">
        <v>2327</v>
      </c>
      <c r="B1443" s="107">
        <v>45020</v>
      </c>
      <c r="C1443" s="107">
        <v>45020</v>
      </c>
      <c r="D1443" s="107">
        <v>45020</v>
      </c>
      <c r="E1443">
        <v>-4500</v>
      </c>
      <c r="F1443">
        <v>-4500</v>
      </c>
      <c r="G1443" t="s">
        <v>43</v>
      </c>
      <c r="H1443">
        <v>1</v>
      </c>
      <c r="I1443">
        <v>-4500</v>
      </c>
      <c r="J1443">
        <v>-4500</v>
      </c>
      <c r="K1443">
        <v>1</v>
      </c>
      <c r="M1443" t="s">
        <v>1058</v>
      </c>
      <c r="N1443" t="s">
        <v>356</v>
      </c>
      <c r="O1443">
        <v>100</v>
      </c>
      <c r="P1443" t="s">
        <v>236</v>
      </c>
      <c r="Q1443" t="s">
        <v>356</v>
      </c>
      <c r="S1443" t="s">
        <v>2283</v>
      </c>
      <c r="U1443" t="s">
        <v>1058</v>
      </c>
      <c r="W1443" t="s">
        <v>323</v>
      </c>
      <c r="X1443" t="s">
        <v>324</v>
      </c>
      <c r="Y1443" t="s">
        <v>325</v>
      </c>
      <c r="Z1443" t="s">
        <v>325</v>
      </c>
      <c r="AA1443" t="s">
        <v>325</v>
      </c>
      <c r="AB1443" t="s">
        <v>27</v>
      </c>
      <c r="AE1443">
        <v>0</v>
      </c>
      <c r="AF1443">
        <v>0</v>
      </c>
    </row>
    <row r="1444" spans="1:32" x14ac:dyDescent="0.2">
      <c r="A1444" t="s">
        <v>2328</v>
      </c>
      <c r="B1444" s="107">
        <v>45020</v>
      </c>
      <c r="C1444" s="107">
        <v>45020</v>
      </c>
      <c r="D1444" s="107">
        <v>45020</v>
      </c>
      <c r="E1444">
        <v>-2903.22</v>
      </c>
      <c r="F1444">
        <v>-2903.22</v>
      </c>
      <c r="G1444" t="s">
        <v>43</v>
      </c>
      <c r="H1444">
        <v>1</v>
      </c>
      <c r="I1444">
        <v>-2903.22</v>
      </c>
      <c r="J1444">
        <v>-2903.22</v>
      </c>
      <c r="K1444">
        <v>1</v>
      </c>
      <c r="M1444" t="s">
        <v>1058</v>
      </c>
      <c r="N1444" t="s">
        <v>1338</v>
      </c>
      <c r="O1444">
        <v>100</v>
      </c>
      <c r="P1444" t="s">
        <v>236</v>
      </c>
      <c r="Q1444" t="s">
        <v>1338</v>
      </c>
      <c r="S1444" t="s">
        <v>2283</v>
      </c>
      <c r="U1444" t="s">
        <v>1058</v>
      </c>
      <c r="W1444" t="s">
        <v>323</v>
      </c>
      <c r="X1444" t="s">
        <v>324</v>
      </c>
      <c r="Y1444" t="s">
        <v>325</v>
      </c>
      <c r="Z1444" t="s">
        <v>325</v>
      </c>
      <c r="AA1444" t="s">
        <v>325</v>
      </c>
      <c r="AB1444" t="s">
        <v>27</v>
      </c>
      <c r="AE1444">
        <v>0</v>
      </c>
      <c r="AF1444">
        <v>0</v>
      </c>
    </row>
    <row r="1445" spans="1:32" x14ac:dyDescent="0.2">
      <c r="A1445" t="s">
        <v>2329</v>
      </c>
      <c r="B1445" s="107">
        <v>45020</v>
      </c>
      <c r="C1445" s="107">
        <v>45020</v>
      </c>
      <c r="D1445" s="107">
        <v>45020</v>
      </c>
      <c r="E1445">
        <v>-4983.0200000000004</v>
      </c>
      <c r="F1445">
        <v>-4983.0200000000004</v>
      </c>
      <c r="G1445" t="s">
        <v>43</v>
      </c>
      <c r="H1445">
        <v>1</v>
      </c>
      <c r="I1445">
        <v>-4983.0200000000004</v>
      </c>
      <c r="J1445">
        <v>-4983.0200000000004</v>
      </c>
      <c r="K1445">
        <v>1</v>
      </c>
      <c r="M1445" t="s">
        <v>1058</v>
      </c>
      <c r="N1445" t="s">
        <v>314</v>
      </c>
      <c r="O1445">
        <v>100</v>
      </c>
      <c r="Q1445" t="s">
        <v>314</v>
      </c>
      <c r="S1445" t="s">
        <v>315</v>
      </c>
      <c r="U1445" t="s">
        <v>1058</v>
      </c>
      <c r="W1445" t="s">
        <v>315</v>
      </c>
      <c r="X1445" t="s">
        <v>30</v>
      </c>
      <c r="Y1445" t="s">
        <v>182</v>
      </c>
      <c r="Z1445" t="s">
        <v>182</v>
      </c>
      <c r="AA1445" t="s">
        <v>182</v>
      </c>
      <c r="AB1445" t="s">
        <v>30</v>
      </c>
      <c r="AE1445">
        <v>0</v>
      </c>
      <c r="AF1445">
        <v>0</v>
      </c>
    </row>
    <row r="1446" spans="1:32" x14ac:dyDescent="0.2">
      <c r="A1446" t="s">
        <v>2330</v>
      </c>
      <c r="B1446" s="107">
        <v>45020</v>
      </c>
      <c r="C1446" s="107">
        <v>45020</v>
      </c>
      <c r="D1446" s="107">
        <v>45020</v>
      </c>
      <c r="E1446">
        <v>-4000</v>
      </c>
      <c r="F1446">
        <v>-4000</v>
      </c>
      <c r="G1446" t="s">
        <v>43</v>
      </c>
      <c r="H1446">
        <v>1</v>
      </c>
      <c r="I1446">
        <v>-4000</v>
      </c>
      <c r="J1446">
        <v>-4000</v>
      </c>
      <c r="K1446">
        <v>1</v>
      </c>
      <c r="M1446" t="s">
        <v>1058</v>
      </c>
      <c r="N1446" t="s">
        <v>346</v>
      </c>
      <c r="O1446">
        <v>100</v>
      </c>
      <c r="P1446" t="s">
        <v>236</v>
      </c>
      <c r="Q1446" t="s">
        <v>346</v>
      </c>
      <c r="S1446" t="s">
        <v>2283</v>
      </c>
      <c r="U1446" t="s">
        <v>1058</v>
      </c>
      <c r="W1446" t="s">
        <v>323</v>
      </c>
      <c r="X1446" t="s">
        <v>324</v>
      </c>
      <c r="Y1446" t="s">
        <v>325</v>
      </c>
      <c r="Z1446" t="s">
        <v>325</v>
      </c>
      <c r="AA1446" t="s">
        <v>325</v>
      </c>
      <c r="AB1446" t="s">
        <v>27</v>
      </c>
      <c r="AE1446">
        <v>0</v>
      </c>
      <c r="AF1446">
        <v>0</v>
      </c>
    </row>
    <row r="1447" spans="1:32" x14ac:dyDescent="0.2">
      <c r="A1447" t="s">
        <v>2331</v>
      </c>
      <c r="B1447" s="107">
        <v>45020</v>
      </c>
      <c r="C1447" s="107">
        <v>45020</v>
      </c>
      <c r="D1447" s="107">
        <v>45020</v>
      </c>
      <c r="E1447">
        <v>-6000</v>
      </c>
      <c r="F1447">
        <v>-6000</v>
      </c>
      <c r="G1447" t="s">
        <v>43</v>
      </c>
      <c r="H1447">
        <v>1</v>
      </c>
      <c r="I1447">
        <v>-6000</v>
      </c>
      <c r="J1447">
        <v>-6000</v>
      </c>
      <c r="K1447">
        <v>1</v>
      </c>
      <c r="M1447" t="s">
        <v>1058</v>
      </c>
      <c r="N1447" t="s">
        <v>348</v>
      </c>
      <c r="O1447">
        <v>100</v>
      </c>
      <c r="P1447" t="s">
        <v>15</v>
      </c>
      <c r="Q1447" t="s">
        <v>348</v>
      </c>
      <c r="S1447" t="s">
        <v>2283</v>
      </c>
      <c r="U1447" t="s">
        <v>1058</v>
      </c>
      <c r="W1447" t="s">
        <v>323</v>
      </c>
      <c r="X1447" t="s">
        <v>324</v>
      </c>
      <c r="Y1447" t="s">
        <v>325</v>
      </c>
      <c r="Z1447" t="s">
        <v>325</v>
      </c>
      <c r="AA1447" t="s">
        <v>325</v>
      </c>
      <c r="AB1447" t="s">
        <v>27</v>
      </c>
      <c r="AE1447">
        <v>0</v>
      </c>
      <c r="AF1447">
        <v>0</v>
      </c>
    </row>
    <row r="1448" spans="1:32" x14ac:dyDescent="0.2">
      <c r="A1448" t="s">
        <v>2332</v>
      </c>
      <c r="B1448" s="107">
        <v>45020</v>
      </c>
      <c r="C1448" s="107">
        <v>45020</v>
      </c>
      <c r="D1448" s="107">
        <v>45020</v>
      </c>
      <c r="E1448">
        <v>-9000</v>
      </c>
      <c r="F1448">
        <v>-9000</v>
      </c>
      <c r="G1448" t="s">
        <v>43</v>
      </c>
      <c r="H1448">
        <v>1</v>
      </c>
      <c r="I1448">
        <v>-9000</v>
      </c>
      <c r="J1448">
        <v>-9000</v>
      </c>
      <c r="K1448">
        <v>1</v>
      </c>
      <c r="M1448" t="s">
        <v>1058</v>
      </c>
      <c r="N1448" t="s">
        <v>364</v>
      </c>
      <c r="O1448">
        <v>100</v>
      </c>
      <c r="P1448" t="s">
        <v>23</v>
      </c>
      <c r="Q1448" t="s">
        <v>364</v>
      </c>
      <c r="S1448" t="s">
        <v>2283</v>
      </c>
      <c r="U1448" t="s">
        <v>1058</v>
      </c>
      <c r="W1448" t="s">
        <v>323</v>
      </c>
      <c r="X1448" t="s">
        <v>324</v>
      </c>
      <c r="Y1448" t="s">
        <v>325</v>
      </c>
      <c r="Z1448" t="s">
        <v>325</v>
      </c>
      <c r="AA1448" t="s">
        <v>325</v>
      </c>
      <c r="AB1448" t="s">
        <v>27</v>
      </c>
      <c r="AE1448">
        <v>0</v>
      </c>
      <c r="AF1448">
        <v>0</v>
      </c>
    </row>
    <row r="1449" spans="1:32" x14ac:dyDescent="0.2">
      <c r="A1449" t="s">
        <v>2333</v>
      </c>
      <c r="B1449" s="107">
        <v>45020</v>
      </c>
      <c r="C1449" s="107">
        <v>45020</v>
      </c>
      <c r="D1449" s="107">
        <v>45020</v>
      </c>
      <c r="E1449">
        <v>-4000</v>
      </c>
      <c r="F1449">
        <v>-4000</v>
      </c>
      <c r="G1449" t="s">
        <v>43</v>
      </c>
      <c r="H1449">
        <v>1</v>
      </c>
      <c r="I1449">
        <v>-4000</v>
      </c>
      <c r="J1449">
        <v>-4000</v>
      </c>
      <c r="K1449">
        <v>1</v>
      </c>
      <c r="M1449" t="s">
        <v>1058</v>
      </c>
      <c r="N1449" t="s">
        <v>368</v>
      </c>
      <c r="O1449">
        <v>100</v>
      </c>
      <c r="P1449" t="s">
        <v>23</v>
      </c>
      <c r="Q1449" t="s">
        <v>368</v>
      </c>
      <c r="S1449" t="s">
        <v>2283</v>
      </c>
      <c r="U1449" t="s">
        <v>1058</v>
      </c>
      <c r="W1449" t="s">
        <v>323</v>
      </c>
      <c r="X1449" t="s">
        <v>324</v>
      </c>
      <c r="Y1449" t="s">
        <v>325</v>
      </c>
      <c r="Z1449" t="s">
        <v>325</v>
      </c>
      <c r="AA1449" t="s">
        <v>325</v>
      </c>
      <c r="AB1449" t="s">
        <v>27</v>
      </c>
      <c r="AE1449">
        <v>0</v>
      </c>
      <c r="AF1449">
        <v>0</v>
      </c>
    </row>
    <row r="1450" spans="1:32" x14ac:dyDescent="0.2">
      <c r="A1450" t="s">
        <v>2334</v>
      </c>
      <c r="B1450" s="107">
        <v>45020</v>
      </c>
      <c r="C1450" s="107">
        <v>45020</v>
      </c>
      <c r="D1450" s="107">
        <v>45020</v>
      </c>
      <c r="E1450">
        <v>-13313.44</v>
      </c>
      <c r="F1450">
        <v>-13313.44</v>
      </c>
      <c r="G1450" t="s">
        <v>43</v>
      </c>
      <c r="H1450">
        <v>1</v>
      </c>
      <c r="I1450">
        <v>-13313.44</v>
      </c>
      <c r="J1450">
        <v>-13313.44</v>
      </c>
      <c r="K1450">
        <v>1</v>
      </c>
      <c r="M1450" t="s">
        <v>1058</v>
      </c>
      <c r="N1450" t="s">
        <v>337</v>
      </c>
      <c r="O1450">
        <v>100</v>
      </c>
      <c r="P1450" t="s">
        <v>15</v>
      </c>
      <c r="Q1450" t="s">
        <v>337</v>
      </c>
      <c r="S1450" t="s">
        <v>323</v>
      </c>
      <c r="U1450" t="s">
        <v>1058</v>
      </c>
      <c r="W1450" t="s">
        <v>323</v>
      </c>
      <c r="X1450" t="s">
        <v>324</v>
      </c>
      <c r="Y1450" t="s">
        <v>325</v>
      </c>
      <c r="Z1450" t="s">
        <v>325</v>
      </c>
      <c r="AA1450" t="s">
        <v>325</v>
      </c>
      <c r="AB1450" t="s">
        <v>27</v>
      </c>
      <c r="AE1450">
        <v>0</v>
      </c>
      <c r="AF1450">
        <v>0</v>
      </c>
    </row>
    <row r="1451" spans="1:32" x14ac:dyDescent="0.2">
      <c r="A1451" t="s">
        <v>2335</v>
      </c>
      <c r="B1451" s="107">
        <v>45020</v>
      </c>
      <c r="C1451" s="107">
        <v>45020</v>
      </c>
      <c r="D1451" s="107">
        <v>45020</v>
      </c>
      <c r="E1451">
        <v>-13313.44</v>
      </c>
      <c r="F1451">
        <v>-13313.44</v>
      </c>
      <c r="G1451" t="s">
        <v>43</v>
      </c>
      <c r="H1451">
        <v>1</v>
      </c>
      <c r="I1451">
        <v>-13313.44</v>
      </c>
      <c r="J1451">
        <v>-13313.44</v>
      </c>
      <c r="K1451">
        <v>1</v>
      </c>
      <c r="M1451" t="s">
        <v>1058</v>
      </c>
      <c r="N1451" t="s">
        <v>342</v>
      </c>
      <c r="O1451">
        <v>100</v>
      </c>
      <c r="P1451" t="s">
        <v>236</v>
      </c>
      <c r="Q1451" t="s">
        <v>342</v>
      </c>
      <c r="S1451" t="s">
        <v>2336</v>
      </c>
      <c r="U1451" t="s">
        <v>1058</v>
      </c>
      <c r="W1451" t="s">
        <v>323</v>
      </c>
      <c r="X1451" t="s">
        <v>324</v>
      </c>
      <c r="Y1451" t="s">
        <v>325</v>
      </c>
      <c r="Z1451" t="s">
        <v>325</v>
      </c>
      <c r="AA1451" t="s">
        <v>325</v>
      </c>
      <c r="AB1451" t="s">
        <v>27</v>
      </c>
      <c r="AE1451">
        <v>0</v>
      </c>
      <c r="AF1451">
        <v>0</v>
      </c>
    </row>
    <row r="1452" spans="1:32" x14ac:dyDescent="0.2">
      <c r="A1452" t="s">
        <v>2337</v>
      </c>
      <c r="B1452" s="107">
        <v>45020</v>
      </c>
      <c r="C1452" s="107">
        <v>45020</v>
      </c>
      <c r="D1452" s="107">
        <v>45020</v>
      </c>
      <c r="E1452">
        <v>-10820.93</v>
      </c>
      <c r="F1452">
        <v>-10820.93</v>
      </c>
      <c r="G1452" t="s">
        <v>43</v>
      </c>
      <c r="H1452">
        <v>1</v>
      </c>
      <c r="I1452">
        <v>-10820.93</v>
      </c>
      <c r="J1452">
        <v>-10820.93</v>
      </c>
      <c r="K1452">
        <v>1</v>
      </c>
      <c r="M1452" t="s">
        <v>1058</v>
      </c>
      <c r="N1452" t="s">
        <v>337</v>
      </c>
      <c r="O1452">
        <v>100</v>
      </c>
      <c r="P1452" t="s">
        <v>15</v>
      </c>
      <c r="Q1452" t="s">
        <v>337</v>
      </c>
      <c r="S1452" t="s">
        <v>2338</v>
      </c>
      <c r="U1452" t="s">
        <v>1058</v>
      </c>
      <c r="W1452" t="s">
        <v>323</v>
      </c>
      <c r="X1452" t="s">
        <v>324</v>
      </c>
      <c r="Y1452" t="s">
        <v>325</v>
      </c>
      <c r="Z1452" t="s">
        <v>325</v>
      </c>
      <c r="AA1452" t="s">
        <v>325</v>
      </c>
      <c r="AB1452" t="s">
        <v>27</v>
      </c>
      <c r="AE1452">
        <v>0</v>
      </c>
      <c r="AF1452">
        <v>0</v>
      </c>
    </row>
    <row r="1453" spans="1:32" x14ac:dyDescent="0.2">
      <c r="A1453" t="s">
        <v>2339</v>
      </c>
      <c r="B1453" s="107">
        <v>45020</v>
      </c>
      <c r="C1453" s="107">
        <v>45020</v>
      </c>
      <c r="D1453" s="107">
        <v>45020</v>
      </c>
      <c r="E1453">
        <v>-7820.93</v>
      </c>
      <c r="F1453">
        <v>-7820.93</v>
      </c>
      <c r="G1453" t="s">
        <v>43</v>
      </c>
      <c r="H1453">
        <v>1</v>
      </c>
      <c r="I1453">
        <v>-7820.93</v>
      </c>
      <c r="J1453">
        <v>-7820.93</v>
      </c>
      <c r="K1453">
        <v>1</v>
      </c>
      <c r="M1453" t="s">
        <v>1058</v>
      </c>
      <c r="N1453" t="s">
        <v>342</v>
      </c>
      <c r="O1453">
        <v>100</v>
      </c>
      <c r="P1453" t="s">
        <v>236</v>
      </c>
      <c r="Q1453" t="s">
        <v>342</v>
      </c>
      <c r="S1453" t="s">
        <v>2338</v>
      </c>
      <c r="U1453" t="s">
        <v>1058</v>
      </c>
      <c r="W1453" t="s">
        <v>323</v>
      </c>
      <c r="X1453" t="s">
        <v>324</v>
      </c>
      <c r="Y1453" t="s">
        <v>325</v>
      </c>
      <c r="Z1453" t="s">
        <v>325</v>
      </c>
      <c r="AA1453" t="s">
        <v>325</v>
      </c>
      <c r="AB1453" t="s">
        <v>27</v>
      </c>
      <c r="AE1453">
        <v>0</v>
      </c>
      <c r="AF1453">
        <v>0</v>
      </c>
    </row>
    <row r="1454" spans="1:32" x14ac:dyDescent="0.2">
      <c r="A1454" t="s">
        <v>2340</v>
      </c>
      <c r="B1454" s="107">
        <v>45020</v>
      </c>
      <c r="C1454" s="107">
        <v>45020</v>
      </c>
      <c r="D1454" s="107">
        <v>45020</v>
      </c>
      <c r="E1454">
        <v>-10820.93</v>
      </c>
      <c r="F1454">
        <v>-10820.93</v>
      </c>
      <c r="G1454" t="s">
        <v>43</v>
      </c>
      <c r="H1454">
        <v>1</v>
      </c>
      <c r="I1454">
        <v>-10820.93</v>
      </c>
      <c r="J1454">
        <v>-10820.93</v>
      </c>
      <c r="K1454">
        <v>1</v>
      </c>
      <c r="M1454" t="s">
        <v>1058</v>
      </c>
      <c r="N1454" t="s">
        <v>350</v>
      </c>
      <c r="O1454">
        <v>100</v>
      </c>
      <c r="P1454" t="s">
        <v>219</v>
      </c>
      <c r="Q1454" t="s">
        <v>350</v>
      </c>
      <c r="S1454" t="s">
        <v>2341</v>
      </c>
      <c r="U1454" t="s">
        <v>1058</v>
      </c>
      <c r="W1454" t="s">
        <v>323</v>
      </c>
      <c r="X1454" t="s">
        <v>324</v>
      </c>
      <c r="Y1454" t="s">
        <v>325</v>
      </c>
      <c r="Z1454" t="s">
        <v>325</v>
      </c>
      <c r="AA1454" t="s">
        <v>325</v>
      </c>
      <c r="AB1454" t="s">
        <v>27</v>
      </c>
      <c r="AE1454">
        <v>0</v>
      </c>
      <c r="AF1454">
        <v>0</v>
      </c>
    </row>
    <row r="1455" spans="1:32" x14ac:dyDescent="0.2">
      <c r="A1455" t="s">
        <v>2342</v>
      </c>
      <c r="B1455" s="107">
        <v>45020</v>
      </c>
      <c r="C1455" s="107">
        <v>45020</v>
      </c>
      <c r="D1455" s="107">
        <v>45020</v>
      </c>
      <c r="E1455">
        <v>-13313.44</v>
      </c>
      <c r="F1455">
        <v>-13313.44</v>
      </c>
      <c r="G1455" t="s">
        <v>43</v>
      </c>
      <c r="H1455">
        <v>1</v>
      </c>
      <c r="I1455">
        <v>-13313.44</v>
      </c>
      <c r="J1455">
        <v>-13313.44</v>
      </c>
      <c r="K1455">
        <v>1</v>
      </c>
      <c r="M1455" t="s">
        <v>1058</v>
      </c>
      <c r="N1455" t="s">
        <v>350</v>
      </c>
      <c r="O1455">
        <v>100</v>
      </c>
      <c r="P1455" t="s">
        <v>219</v>
      </c>
      <c r="Q1455" t="s">
        <v>350</v>
      </c>
      <c r="S1455" t="s">
        <v>2343</v>
      </c>
      <c r="U1455" t="s">
        <v>1058</v>
      </c>
      <c r="W1455" t="s">
        <v>323</v>
      </c>
      <c r="X1455" t="s">
        <v>324</v>
      </c>
      <c r="Y1455" t="s">
        <v>325</v>
      </c>
      <c r="Z1455" t="s">
        <v>325</v>
      </c>
      <c r="AA1455" t="s">
        <v>325</v>
      </c>
      <c r="AB1455" t="s">
        <v>27</v>
      </c>
      <c r="AE1455">
        <v>0</v>
      </c>
      <c r="AF1455">
        <v>0</v>
      </c>
    </row>
    <row r="1456" spans="1:32" x14ac:dyDescent="0.2">
      <c r="A1456" t="s">
        <v>2344</v>
      </c>
      <c r="B1456" s="107">
        <v>45020</v>
      </c>
      <c r="C1456" s="107">
        <v>45020</v>
      </c>
      <c r="D1456" s="107">
        <v>45020</v>
      </c>
      <c r="E1456">
        <v>-3870.96</v>
      </c>
      <c r="F1456">
        <v>-3870.96</v>
      </c>
      <c r="G1456" t="s">
        <v>43</v>
      </c>
      <c r="H1456">
        <v>1</v>
      </c>
      <c r="I1456">
        <v>-3870.96</v>
      </c>
      <c r="J1456">
        <v>-3870.96</v>
      </c>
      <c r="K1456">
        <v>1</v>
      </c>
      <c r="M1456" t="s">
        <v>1058</v>
      </c>
      <c r="N1456" t="s">
        <v>327</v>
      </c>
      <c r="O1456">
        <v>100</v>
      </c>
      <c r="P1456" t="s">
        <v>236</v>
      </c>
      <c r="Q1456" t="s">
        <v>327</v>
      </c>
      <c r="S1456" t="s">
        <v>323</v>
      </c>
      <c r="U1456" t="s">
        <v>1058</v>
      </c>
      <c r="W1456" t="s">
        <v>323</v>
      </c>
      <c r="X1456" t="s">
        <v>324</v>
      </c>
      <c r="Y1456" t="s">
        <v>325</v>
      </c>
      <c r="Z1456" t="s">
        <v>325</v>
      </c>
      <c r="AA1456" t="s">
        <v>325</v>
      </c>
      <c r="AB1456" t="s">
        <v>27</v>
      </c>
      <c r="AE1456">
        <v>0</v>
      </c>
      <c r="AF1456">
        <v>0</v>
      </c>
    </row>
    <row r="1457" spans="1:32" x14ac:dyDescent="0.2">
      <c r="A1457" t="s">
        <v>2345</v>
      </c>
      <c r="B1457" s="107">
        <v>45020</v>
      </c>
      <c r="C1457" s="107">
        <v>45020</v>
      </c>
      <c r="D1457" s="107">
        <v>45020</v>
      </c>
      <c r="E1457">
        <v>-404.99</v>
      </c>
      <c r="F1457">
        <v>-404.99</v>
      </c>
      <c r="G1457" t="s">
        <v>43</v>
      </c>
      <c r="H1457">
        <v>1</v>
      </c>
      <c r="I1457">
        <v>-404.99</v>
      </c>
      <c r="J1457">
        <v>-404.99</v>
      </c>
      <c r="K1457">
        <v>1</v>
      </c>
      <c r="M1457" t="s">
        <v>49</v>
      </c>
      <c r="N1457" t="s">
        <v>307</v>
      </c>
      <c r="O1457">
        <v>100</v>
      </c>
      <c r="Q1457" t="s">
        <v>307</v>
      </c>
      <c r="S1457" t="s">
        <v>2346</v>
      </c>
      <c r="U1457" t="s">
        <v>49</v>
      </c>
      <c r="W1457" t="s">
        <v>309</v>
      </c>
      <c r="X1457" t="s">
        <v>191</v>
      </c>
      <c r="Y1457" t="s">
        <v>192</v>
      </c>
      <c r="Z1457" t="s">
        <v>193</v>
      </c>
      <c r="AA1457" t="s">
        <v>193</v>
      </c>
      <c r="AB1457" t="s">
        <v>19</v>
      </c>
      <c r="AE1457">
        <v>0</v>
      </c>
      <c r="AF1457">
        <v>0</v>
      </c>
    </row>
    <row r="1458" spans="1:32" x14ac:dyDescent="0.2">
      <c r="A1458" t="s">
        <v>2347</v>
      </c>
      <c r="B1458" s="107">
        <v>45020</v>
      </c>
      <c r="C1458" s="107">
        <v>45020</v>
      </c>
      <c r="D1458" s="107">
        <v>45020</v>
      </c>
      <c r="E1458">
        <v>-3500</v>
      </c>
      <c r="F1458">
        <v>-3500</v>
      </c>
      <c r="G1458" t="s">
        <v>43</v>
      </c>
      <c r="H1458">
        <v>1</v>
      </c>
      <c r="I1458">
        <v>-3500</v>
      </c>
      <c r="J1458">
        <v>-3500</v>
      </c>
      <c r="K1458">
        <v>1</v>
      </c>
      <c r="M1458" t="s">
        <v>1058</v>
      </c>
      <c r="N1458" t="s">
        <v>366</v>
      </c>
      <c r="O1458">
        <v>100</v>
      </c>
      <c r="P1458" t="s">
        <v>236</v>
      </c>
      <c r="Q1458" t="s">
        <v>366</v>
      </c>
      <c r="S1458" t="s">
        <v>2283</v>
      </c>
      <c r="U1458" t="s">
        <v>1058</v>
      </c>
      <c r="W1458" t="s">
        <v>323</v>
      </c>
      <c r="X1458" t="s">
        <v>324</v>
      </c>
      <c r="Y1458" t="s">
        <v>325</v>
      </c>
      <c r="Z1458" t="s">
        <v>325</v>
      </c>
      <c r="AA1458" t="s">
        <v>325</v>
      </c>
      <c r="AB1458" t="s">
        <v>27</v>
      </c>
      <c r="AE1458">
        <v>0</v>
      </c>
      <c r="AF1458">
        <v>0</v>
      </c>
    </row>
    <row r="1459" spans="1:32" x14ac:dyDescent="0.2">
      <c r="A1459" t="s">
        <v>2348</v>
      </c>
      <c r="B1459" s="107">
        <v>45020</v>
      </c>
      <c r="C1459" s="107">
        <v>45020</v>
      </c>
      <c r="D1459" s="107">
        <v>45020</v>
      </c>
      <c r="E1459">
        <v>-1500</v>
      </c>
      <c r="F1459">
        <v>-1500</v>
      </c>
      <c r="G1459" t="s">
        <v>43</v>
      </c>
      <c r="H1459">
        <v>1</v>
      </c>
      <c r="I1459">
        <v>-1500</v>
      </c>
      <c r="J1459">
        <v>-1500</v>
      </c>
      <c r="K1459">
        <v>1</v>
      </c>
      <c r="M1459" t="s">
        <v>1058</v>
      </c>
      <c r="N1459" t="s">
        <v>331</v>
      </c>
      <c r="O1459">
        <v>100</v>
      </c>
      <c r="P1459" t="s">
        <v>219</v>
      </c>
      <c r="Q1459" t="s">
        <v>331</v>
      </c>
      <c r="S1459" t="s">
        <v>2349</v>
      </c>
      <c r="U1459" t="s">
        <v>1058</v>
      </c>
      <c r="W1459" t="s">
        <v>333</v>
      </c>
      <c r="X1459" t="s">
        <v>324</v>
      </c>
      <c r="Y1459" t="s">
        <v>325</v>
      </c>
      <c r="Z1459" t="s">
        <v>325</v>
      </c>
      <c r="AA1459" t="s">
        <v>325</v>
      </c>
      <c r="AB1459" t="s">
        <v>27</v>
      </c>
      <c r="AE1459">
        <v>0</v>
      </c>
      <c r="AF1459">
        <v>0</v>
      </c>
    </row>
    <row r="1460" spans="1:32" x14ac:dyDescent="0.2">
      <c r="A1460" t="s">
        <v>2350</v>
      </c>
      <c r="B1460" s="107">
        <v>45020</v>
      </c>
      <c r="C1460" s="107">
        <v>45020</v>
      </c>
      <c r="D1460" s="107">
        <v>45020</v>
      </c>
      <c r="E1460">
        <v>-7507.49</v>
      </c>
      <c r="F1460">
        <v>-7507.49</v>
      </c>
      <c r="G1460" t="s">
        <v>43</v>
      </c>
      <c r="H1460">
        <v>1</v>
      </c>
      <c r="I1460">
        <v>-7507.49</v>
      </c>
      <c r="J1460">
        <v>-7507.49</v>
      </c>
      <c r="K1460">
        <v>1</v>
      </c>
      <c r="M1460" t="s">
        <v>1058</v>
      </c>
      <c r="N1460" t="s">
        <v>350</v>
      </c>
      <c r="O1460">
        <v>100</v>
      </c>
      <c r="P1460" t="s">
        <v>219</v>
      </c>
      <c r="Q1460" t="s">
        <v>350</v>
      </c>
      <c r="S1460" t="s">
        <v>384</v>
      </c>
      <c r="U1460" t="s">
        <v>1058</v>
      </c>
      <c r="W1460" t="s">
        <v>384</v>
      </c>
      <c r="X1460" t="s">
        <v>324</v>
      </c>
      <c r="Y1460" t="s">
        <v>325</v>
      </c>
      <c r="Z1460" t="s">
        <v>325</v>
      </c>
      <c r="AA1460" t="s">
        <v>325</v>
      </c>
      <c r="AB1460" t="s">
        <v>27</v>
      </c>
      <c r="AE1460">
        <v>0</v>
      </c>
      <c r="AF1460">
        <v>0</v>
      </c>
    </row>
    <row r="1461" spans="1:32" x14ac:dyDescent="0.2">
      <c r="A1461" t="s">
        <v>2351</v>
      </c>
      <c r="B1461" s="107">
        <v>45020</v>
      </c>
      <c r="C1461" s="107">
        <v>45020</v>
      </c>
      <c r="D1461" s="107">
        <v>45020</v>
      </c>
      <c r="E1461">
        <v>-52.8</v>
      </c>
      <c r="F1461">
        <v>-52.8</v>
      </c>
      <c r="G1461" t="s">
        <v>43</v>
      </c>
      <c r="H1461">
        <v>1</v>
      </c>
      <c r="I1461">
        <v>-52.8</v>
      </c>
      <c r="J1461">
        <v>-52.8</v>
      </c>
      <c r="K1461">
        <v>1</v>
      </c>
      <c r="M1461" t="s">
        <v>50</v>
      </c>
      <c r="N1461" t="s">
        <v>231</v>
      </c>
      <c r="O1461">
        <v>100</v>
      </c>
      <c r="Q1461" t="s">
        <v>231</v>
      </c>
      <c r="S1461" t="s">
        <v>320</v>
      </c>
      <c r="U1461" t="s">
        <v>50</v>
      </c>
      <c r="W1461" t="s">
        <v>233</v>
      </c>
      <c r="X1461" t="s">
        <v>30</v>
      </c>
      <c r="Y1461" t="s">
        <v>182</v>
      </c>
      <c r="Z1461" t="s">
        <v>182</v>
      </c>
      <c r="AA1461" t="s">
        <v>182</v>
      </c>
      <c r="AB1461" t="s">
        <v>30</v>
      </c>
      <c r="AE1461">
        <v>0</v>
      </c>
      <c r="AF1461">
        <v>0</v>
      </c>
    </row>
    <row r="1462" spans="1:32" x14ac:dyDescent="0.2">
      <c r="A1462" t="s">
        <v>2352</v>
      </c>
      <c r="B1462" s="107">
        <v>45020</v>
      </c>
      <c r="C1462" s="107">
        <v>45020</v>
      </c>
      <c r="D1462" s="107">
        <v>45020</v>
      </c>
      <c r="E1462">
        <v>-2500</v>
      </c>
      <c r="F1462">
        <v>-2500</v>
      </c>
      <c r="G1462" t="s">
        <v>43</v>
      </c>
      <c r="H1462">
        <v>1</v>
      </c>
      <c r="I1462">
        <v>-2500</v>
      </c>
      <c r="J1462">
        <v>-2500</v>
      </c>
      <c r="K1462">
        <v>1</v>
      </c>
      <c r="M1462" t="s">
        <v>1058</v>
      </c>
      <c r="N1462" t="s">
        <v>358</v>
      </c>
      <c r="O1462">
        <v>100</v>
      </c>
      <c r="P1462" t="s">
        <v>23</v>
      </c>
      <c r="Q1462" t="s">
        <v>358</v>
      </c>
      <c r="S1462" t="s">
        <v>2353</v>
      </c>
      <c r="U1462" t="s">
        <v>1058</v>
      </c>
      <c r="W1462" t="s">
        <v>323</v>
      </c>
      <c r="X1462" t="s">
        <v>324</v>
      </c>
      <c r="Y1462" t="s">
        <v>325</v>
      </c>
      <c r="Z1462" t="s">
        <v>325</v>
      </c>
      <c r="AA1462" t="s">
        <v>325</v>
      </c>
      <c r="AB1462" t="s">
        <v>27</v>
      </c>
      <c r="AE1462">
        <v>0</v>
      </c>
      <c r="AF1462">
        <v>0</v>
      </c>
    </row>
    <row r="1463" spans="1:32" x14ac:dyDescent="0.2">
      <c r="A1463" t="s">
        <v>2354</v>
      </c>
      <c r="B1463" s="107">
        <v>45020</v>
      </c>
      <c r="C1463" s="107">
        <v>45020</v>
      </c>
      <c r="D1463" s="107">
        <v>45020</v>
      </c>
      <c r="E1463">
        <v>-6500</v>
      </c>
      <c r="F1463">
        <v>-6500</v>
      </c>
      <c r="G1463" t="s">
        <v>43</v>
      </c>
      <c r="H1463">
        <v>1</v>
      </c>
      <c r="I1463">
        <v>-6500</v>
      </c>
      <c r="J1463">
        <v>-6500</v>
      </c>
      <c r="K1463">
        <v>1</v>
      </c>
      <c r="M1463" t="s">
        <v>1058</v>
      </c>
      <c r="N1463" t="s">
        <v>352</v>
      </c>
      <c r="O1463">
        <v>100</v>
      </c>
      <c r="P1463" t="s">
        <v>236</v>
      </c>
      <c r="Q1463" t="s">
        <v>352</v>
      </c>
      <c r="S1463" t="s">
        <v>2283</v>
      </c>
      <c r="U1463" t="s">
        <v>1058</v>
      </c>
      <c r="W1463" t="s">
        <v>323</v>
      </c>
      <c r="X1463" t="s">
        <v>324</v>
      </c>
      <c r="Y1463" t="s">
        <v>325</v>
      </c>
      <c r="Z1463" t="s">
        <v>325</v>
      </c>
      <c r="AA1463" t="s">
        <v>325</v>
      </c>
      <c r="AB1463" t="s">
        <v>27</v>
      </c>
      <c r="AE1463">
        <v>0</v>
      </c>
      <c r="AF1463">
        <v>0</v>
      </c>
    </row>
    <row r="1464" spans="1:32" x14ac:dyDescent="0.2">
      <c r="A1464" t="s">
        <v>2355</v>
      </c>
      <c r="B1464" s="107">
        <v>45020</v>
      </c>
      <c r="C1464" s="107">
        <v>45020</v>
      </c>
      <c r="D1464" s="107">
        <v>45020</v>
      </c>
      <c r="E1464">
        <v>-11500</v>
      </c>
      <c r="F1464">
        <v>-11500</v>
      </c>
      <c r="G1464" t="s">
        <v>43</v>
      </c>
      <c r="H1464">
        <v>1</v>
      </c>
      <c r="I1464">
        <v>-11500</v>
      </c>
      <c r="J1464">
        <v>-11500</v>
      </c>
      <c r="K1464">
        <v>1</v>
      </c>
      <c r="M1464" t="s">
        <v>1058</v>
      </c>
      <c r="N1464" t="s">
        <v>1169</v>
      </c>
      <c r="O1464">
        <v>100</v>
      </c>
      <c r="P1464" t="s">
        <v>268</v>
      </c>
      <c r="Q1464" t="s">
        <v>1169</v>
      </c>
      <c r="S1464" t="s">
        <v>2283</v>
      </c>
      <c r="U1464" t="s">
        <v>1058</v>
      </c>
      <c r="W1464" t="s">
        <v>323</v>
      </c>
      <c r="X1464" t="s">
        <v>324</v>
      </c>
      <c r="Y1464" t="s">
        <v>325</v>
      </c>
      <c r="Z1464" t="s">
        <v>325</v>
      </c>
      <c r="AA1464" t="s">
        <v>325</v>
      </c>
      <c r="AB1464" t="s">
        <v>27</v>
      </c>
      <c r="AE1464">
        <v>0</v>
      </c>
      <c r="AF1464">
        <v>0</v>
      </c>
    </row>
    <row r="1465" spans="1:32" x14ac:dyDescent="0.2">
      <c r="A1465" t="s">
        <v>2356</v>
      </c>
      <c r="B1465" s="107">
        <v>45020</v>
      </c>
      <c r="C1465" s="107">
        <v>45020</v>
      </c>
      <c r="D1465" s="107">
        <v>45020</v>
      </c>
      <c r="E1465">
        <v>-7507.49</v>
      </c>
      <c r="F1465">
        <v>-7507.49</v>
      </c>
      <c r="G1465" t="s">
        <v>43</v>
      </c>
      <c r="H1465">
        <v>1</v>
      </c>
      <c r="I1465">
        <v>-7507.49</v>
      </c>
      <c r="J1465">
        <v>-7507.49</v>
      </c>
      <c r="K1465">
        <v>1</v>
      </c>
      <c r="M1465" t="s">
        <v>1058</v>
      </c>
      <c r="N1465" t="s">
        <v>342</v>
      </c>
      <c r="O1465">
        <v>100</v>
      </c>
      <c r="P1465" t="s">
        <v>236</v>
      </c>
      <c r="Q1465" t="s">
        <v>342</v>
      </c>
      <c r="S1465" t="s">
        <v>384</v>
      </c>
      <c r="U1465" t="s">
        <v>1058</v>
      </c>
      <c r="W1465" t="s">
        <v>384</v>
      </c>
      <c r="X1465" t="s">
        <v>324</v>
      </c>
      <c r="Y1465" t="s">
        <v>325</v>
      </c>
      <c r="Z1465" t="s">
        <v>325</v>
      </c>
      <c r="AA1465" t="s">
        <v>325</v>
      </c>
      <c r="AB1465" t="s">
        <v>27</v>
      </c>
      <c r="AE1465">
        <v>0</v>
      </c>
      <c r="AF1465">
        <v>0</v>
      </c>
    </row>
    <row r="1466" spans="1:32" x14ac:dyDescent="0.2">
      <c r="A1466" t="s">
        <v>2357</v>
      </c>
      <c r="B1466" s="107">
        <v>45020</v>
      </c>
      <c r="C1466" s="107">
        <v>45020</v>
      </c>
      <c r="D1466" s="107">
        <v>45020</v>
      </c>
      <c r="E1466">
        <v>-6500</v>
      </c>
      <c r="F1466">
        <v>-6500</v>
      </c>
      <c r="G1466" t="s">
        <v>43</v>
      </c>
      <c r="H1466">
        <v>1</v>
      </c>
      <c r="I1466">
        <v>-6500</v>
      </c>
      <c r="J1466">
        <v>-6500</v>
      </c>
      <c r="K1466">
        <v>1</v>
      </c>
      <c r="M1466" t="s">
        <v>1058</v>
      </c>
      <c r="N1466" t="s">
        <v>322</v>
      </c>
      <c r="O1466">
        <v>100</v>
      </c>
      <c r="P1466" t="s">
        <v>236</v>
      </c>
      <c r="Q1466" t="s">
        <v>322</v>
      </c>
      <c r="S1466" t="s">
        <v>2283</v>
      </c>
      <c r="U1466" t="s">
        <v>1058</v>
      </c>
      <c r="W1466" t="s">
        <v>323</v>
      </c>
      <c r="X1466" t="s">
        <v>324</v>
      </c>
      <c r="Y1466" t="s">
        <v>325</v>
      </c>
      <c r="Z1466" t="s">
        <v>325</v>
      </c>
      <c r="AA1466" t="s">
        <v>325</v>
      </c>
      <c r="AB1466" t="s">
        <v>27</v>
      </c>
      <c r="AE1466">
        <v>0</v>
      </c>
      <c r="AF1466">
        <v>0</v>
      </c>
    </row>
    <row r="1467" spans="1:32" x14ac:dyDescent="0.2">
      <c r="A1467" t="s">
        <v>2358</v>
      </c>
      <c r="B1467" s="107">
        <v>45020</v>
      </c>
      <c r="C1467" s="107">
        <v>45020</v>
      </c>
      <c r="D1467" s="107">
        <v>45020</v>
      </c>
      <c r="E1467">
        <v>-6000</v>
      </c>
      <c r="F1467">
        <v>-6000</v>
      </c>
      <c r="G1467" t="s">
        <v>43</v>
      </c>
      <c r="H1467">
        <v>1</v>
      </c>
      <c r="I1467">
        <v>-6000</v>
      </c>
      <c r="J1467">
        <v>-6000</v>
      </c>
      <c r="K1467">
        <v>1</v>
      </c>
      <c r="M1467" t="s">
        <v>1058</v>
      </c>
      <c r="N1467" t="s">
        <v>344</v>
      </c>
      <c r="O1467">
        <v>100</v>
      </c>
      <c r="P1467" t="s">
        <v>179</v>
      </c>
      <c r="Q1467" t="s">
        <v>344</v>
      </c>
      <c r="S1467" t="s">
        <v>2283</v>
      </c>
      <c r="U1467" t="s">
        <v>1058</v>
      </c>
      <c r="W1467" t="s">
        <v>323</v>
      </c>
      <c r="X1467" t="s">
        <v>324</v>
      </c>
      <c r="Y1467" t="s">
        <v>325</v>
      </c>
      <c r="Z1467" t="s">
        <v>325</v>
      </c>
      <c r="AA1467" t="s">
        <v>325</v>
      </c>
      <c r="AB1467" t="s">
        <v>27</v>
      </c>
      <c r="AE1467">
        <v>0</v>
      </c>
      <c r="AF1467">
        <v>0</v>
      </c>
    </row>
    <row r="1468" spans="1:32" x14ac:dyDescent="0.2">
      <c r="A1468" t="s">
        <v>2359</v>
      </c>
      <c r="B1468" s="107">
        <v>45020</v>
      </c>
      <c r="C1468" s="107">
        <v>45020</v>
      </c>
      <c r="D1468" s="107">
        <v>45020</v>
      </c>
      <c r="E1468">
        <v>-6500</v>
      </c>
      <c r="F1468">
        <v>-6500</v>
      </c>
      <c r="G1468" t="s">
        <v>43</v>
      </c>
      <c r="H1468">
        <v>1</v>
      </c>
      <c r="I1468">
        <v>-6500</v>
      </c>
      <c r="J1468">
        <v>-6500</v>
      </c>
      <c r="K1468">
        <v>1</v>
      </c>
      <c r="M1468" t="s">
        <v>1058</v>
      </c>
      <c r="N1468" t="s">
        <v>354</v>
      </c>
      <c r="O1468">
        <v>100</v>
      </c>
      <c r="P1468" t="s">
        <v>214</v>
      </c>
      <c r="Q1468" t="s">
        <v>354</v>
      </c>
      <c r="S1468" t="s">
        <v>2283</v>
      </c>
      <c r="U1468" t="s">
        <v>1058</v>
      </c>
      <c r="W1468" t="s">
        <v>323</v>
      </c>
      <c r="X1468" t="s">
        <v>324</v>
      </c>
      <c r="Y1468" t="s">
        <v>325</v>
      </c>
      <c r="Z1468" t="s">
        <v>325</v>
      </c>
      <c r="AA1468" t="s">
        <v>325</v>
      </c>
      <c r="AB1468" t="s">
        <v>27</v>
      </c>
      <c r="AE1468">
        <v>0</v>
      </c>
      <c r="AF1468">
        <v>0</v>
      </c>
    </row>
    <row r="1469" spans="1:32" x14ac:dyDescent="0.2">
      <c r="A1469" t="s">
        <v>2360</v>
      </c>
      <c r="B1469" s="107">
        <v>45020</v>
      </c>
      <c r="C1469" s="107">
        <v>45020</v>
      </c>
      <c r="D1469" s="107">
        <v>45020</v>
      </c>
      <c r="E1469">
        <v>-7507.49</v>
      </c>
      <c r="F1469">
        <v>-7507.49</v>
      </c>
      <c r="G1469" t="s">
        <v>43</v>
      </c>
      <c r="H1469">
        <v>1</v>
      </c>
      <c r="I1469">
        <v>-7507.49</v>
      </c>
      <c r="J1469">
        <v>-7507.49</v>
      </c>
      <c r="K1469">
        <v>1</v>
      </c>
      <c r="M1469" t="s">
        <v>1058</v>
      </c>
      <c r="N1469" t="s">
        <v>337</v>
      </c>
      <c r="O1469">
        <v>100</v>
      </c>
      <c r="P1469" t="s">
        <v>15</v>
      </c>
      <c r="Q1469" t="s">
        <v>337</v>
      </c>
      <c r="S1469" t="s">
        <v>384</v>
      </c>
      <c r="U1469" t="s">
        <v>1058</v>
      </c>
      <c r="W1469" t="s">
        <v>384</v>
      </c>
      <c r="X1469" t="s">
        <v>324</v>
      </c>
      <c r="Y1469" t="s">
        <v>325</v>
      </c>
      <c r="Z1469" t="s">
        <v>325</v>
      </c>
      <c r="AA1469" t="s">
        <v>325</v>
      </c>
      <c r="AB1469" t="s">
        <v>27</v>
      </c>
      <c r="AE1469">
        <v>0</v>
      </c>
      <c r="AF1469">
        <v>0</v>
      </c>
    </row>
    <row r="1470" spans="1:32" x14ac:dyDescent="0.2">
      <c r="A1470" t="s">
        <v>2361</v>
      </c>
      <c r="B1470" s="107">
        <v>45020</v>
      </c>
      <c r="C1470" s="107">
        <v>45020</v>
      </c>
      <c r="D1470" s="107">
        <v>45020</v>
      </c>
      <c r="E1470">
        <v>-10000</v>
      </c>
      <c r="F1470">
        <v>-10000</v>
      </c>
      <c r="G1470" t="s">
        <v>43</v>
      </c>
      <c r="H1470">
        <v>1</v>
      </c>
      <c r="I1470">
        <v>-10000</v>
      </c>
      <c r="J1470">
        <v>-10000</v>
      </c>
      <c r="K1470">
        <v>1</v>
      </c>
      <c r="M1470" t="s">
        <v>1058</v>
      </c>
      <c r="N1470" t="s">
        <v>1330</v>
      </c>
      <c r="O1470">
        <v>100</v>
      </c>
      <c r="P1470" t="s">
        <v>15</v>
      </c>
      <c r="Q1470" t="s">
        <v>1330</v>
      </c>
      <c r="S1470" t="s">
        <v>2283</v>
      </c>
      <c r="U1470" t="s">
        <v>1058</v>
      </c>
      <c r="W1470" t="s">
        <v>323</v>
      </c>
      <c r="X1470" t="s">
        <v>324</v>
      </c>
      <c r="Y1470" t="s">
        <v>325</v>
      </c>
      <c r="Z1470" t="s">
        <v>325</v>
      </c>
      <c r="AA1470" t="s">
        <v>325</v>
      </c>
      <c r="AB1470" t="s">
        <v>27</v>
      </c>
      <c r="AE1470">
        <v>0</v>
      </c>
      <c r="AF1470">
        <v>0</v>
      </c>
    </row>
    <row r="1471" spans="1:32" x14ac:dyDescent="0.2">
      <c r="A1471" t="s">
        <v>2362</v>
      </c>
      <c r="B1471" s="107">
        <v>45020</v>
      </c>
      <c r="C1471" s="107">
        <v>45020</v>
      </c>
      <c r="D1471" s="107">
        <v>45020</v>
      </c>
      <c r="E1471">
        <v>-21276.6</v>
      </c>
      <c r="F1471">
        <v>-21276.6</v>
      </c>
      <c r="G1471" t="s">
        <v>43</v>
      </c>
      <c r="H1471">
        <v>1</v>
      </c>
      <c r="I1471">
        <v>-21276.6</v>
      </c>
      <c r="J1471">
        <v>-21276.6</v>
      </c>
      <c r="K1471">
        <v>1</v>
      </c>
      <c r="M1471" t="s">
        <v>1058</v>
      </c>
      <c r="N1471" t="s">
        <v>374</v>
      </c>
      <c r="O1471">
        <v>100</v>
      </c>
      <c r="P1471" t="s">
        <v>179</v>
      </c>
      <c r="Q1471" t="s">
        <v>374</v>
      </c>
      <c r="S1471" t="s">
        <v>2283</v>
      </c>
      <c r="U1471" t="s">
        <v>1058</v>
      </c>
      <c r="W1471" t="s">
        <v>323</v>
      </c>
      <c r="X1471" t="s">
        <v>324</v>
      </c>
      <c r="Y1471" t="s">
        <v>325</v>
      </c>
      <c r="Z1471" t="s">
        <v>325</v>
      </c>
      <c r="AA1471" t="s">
        <v>325</v>
      </c>
      <c r="AB1471" t="s">
        <v>27</v>
      </c>
      <c r="AE1471">
        <v>0</v>
      </c>
      <c r="AF1471">
        <v>0</v>
      </c>
    </row>
    <row r="1472" spans="1:32" x14ac:dyDescent="0.2">
      <c r="A1472" t="s">
        <v>2363</v>
      </c>
      <c r="B1472" s="107">
        <v>45020</v>
      </c>
      <c r="C1472" s="107">
        <v>45020</v>
      </c>
      <c r="D1472" s="107">
        <v>45020</v>
      </c>
      <c r="E1472">
        <v>-100</v>
      </c>
      <c r="F1472">
        <v>-100</v>
      </c>
      <c r="G1472" t="s">
        <v>43</v>
      </c>
      <c r="H1472">
        <v>1</v>
      </c>
      <c r="I1472">
        <v>-100</v>
      </c>
      <c r="J1472">
        <v>-100</v>
      </c>
      <c r="K1472">
        <v>1</v>
      </c>
      <c r="M1472" t="s">
        <v>1058</v>
      </c>
      <c r="N1472" t="s">
        <v>188</v>
      </c>
      <c r="O1472">
        <v>100</v>
      </c>
      <c r="Q1472" t="s">
        <v>188</v>
      </c>
      <c r="S1472" t="s">
        <v>189</v>
      </c>
      <c r="U1472" t="s">
        <v>1058</v>
      </c>
      <c r="W1472" t="s">
        <v>190</v>
      </c>
      <c r="X1472" t="s">
        <v>191</v>
      </c>
      <c r="Y1472" t="s">
        <v>192</v>
      </c>
      <c r="Z1472" t="s">
        <v>193</v>
      </c>
      <c r="AA1472" t="s">
        <v>193</v>
      </c>
      <c r="AB1472" t="s">
        <v>19</v>
      </c>
      <c r="AE1472">
        <v>0</v>
      </c>
      <c r="AF1472">
        <v>0</v>
      </c>
    </row>
    <row r="1473" spans="1:32" x14ac:dyDescent="0.2">
      <c r="A1473" t="s">
        <v>2364</v>
      </c>
      <c r="B1473" s="107">
        <v>45020</v>
      </c>
      <c r="C1473" s="107">
        <v>45020</v>
      </c>
      <c r="D1473" s="107">
        <v>45020</v>
      </c>
      <c r="E1473">
        <v>-9000</v>
      </c>
      <c r="F1473">
        <v>-9000</v>
      </c>
      <c r="G1473" t="s">
        <v>43</v>
      </c>
      <c r="H1473">
        <v>1</v>
      </c>
      <c r="I1473">
        <v>-9000</v>
      </c>
      <c r="J1473">
        <v>-9000</v>
      </c>
      <c r="K1473">
        <v>1</v>
      </c>
      <c r="M1473" t="s">
        <v>1058</v>
      </c>
      <c r="N1473" t="s">
        <v>360</v>
      </c>
      <c r="O1473">
        <v>100</v>
      </c>
      <c r="P1473" t="s">
        <v>15</v>
      </c>
      <c r="Q1473" t="s">
        <v>360</v>
      </c>
      <c r="S1473" t="s">
        <v>2283</v>
      </c>
      <c r="U1473" t="s">
        <v>1058</v>
      </c>
      <c r="W1473" t="s">
        <v>323</v>
      </c>
      <c r="X1473" t="s">
        <v>324</v>
      </c>
      <c r="Y1473" t="s">
        <v>325</v>
      </c>
      <c r="Z1473" t="s">
        <v>325</v>
      </c>
      <c r="AA1473" t="s">
        <v>325</v>
      </c>
      <c r="AB1473" t="s">
        <v>27</v>
      </c>
      <c r="AE1473">
        <v>0</v>
      </c>
      <c r="AF1473">
        <v>0</v>
      </c>
    </row>
    <row r="1474" spans="1:32" x14ac:dyDescent="0.2">
      <c r="A1474" t="s">
        <v>2365</v>
      </c>
      <c r="B1474" s="107">
        <v>45020</v>
      </c>
      <c r="C1474" s="107">
        <v>45020</v>
      </c>
      <c r="D1474" s="107">
        <v>45020</v>
      </c>
      <c r="E1474">
        <v>-10000</v>
      </c>
      <c r="F1474">
        <v>-10000</v>
      </c>
      <c r="G1474" t="s">
        <v>43</v>
      </c>
      <c r="H1474">
        <v>1</v>
      </c>
      <c r="I1474">
        <v>-10000</v>
      </c>
      <c r="J1474">
        <v>-10000</v>
      </c>
      <c r="K1474">
        <v>1</v>
      </c>
      <c r="M1474" t="s">
        <v>1058</v>
      </c>
      <c r="N1474" t="s">
        <v>362</v>
      </c>
      <c r="O1474">
        <v>100</v>
      </c>
      <c r="P1474" t="s">
        <v>236</v>
      </c>
      <c r="Q1474" t="s">
        <v>362</v>
      </c>
      <c r="S1474" t="s">
        <v>2283</v>
      </c>
      <c r="U1474" t="s">
        <v>1058</v>
      </c>
      <c r="W1474" t="s">
        <v>323</v>
      </c>
      <c r="X1474" t="s">
        <v>324</v>
      </c>
      <c r="Y1474" t="s">
        <v>325</v>
      </c>
      <c r="Z1474" t="s">
        <v>325</v>
      </c>
      <c r="AA1474" t="s">
        <v>325</v>
      </c>
      <c r="AB1474" t="s">
        <v>27</v>
      </c>
      <c r="AE1474">
        <v>0</v>
      </c>
      <c r="AF1474">
        <v>0</v>
      </c>
    </row>
    <row r="1475" spans="1:32" x14ac:dyDescent="0.2">
      <c r="A1475" t="s">
        <v>2366</v>
      </c>
      <c r="B1475" s="107">
        <v>45020</v>
      </c>
      <c r="C1475" s="107">
        <v>45020</v>
      </c>
      <c r="D1475" s="107">
        <v>45020</v>
      </c>
      <c r="E1475">
        <v>-1600</v>
      </c>
      <c r="F1475">
        <v>-1600</v>
      </c>
      <c r="G1475" t="s">
        <v>43</v>
      </c>
      <c r="H1475">
        <v>1</v>
      </c>
      <c r="I1475">
        <v>-1600</v>
      </c>
      <c r="J1475">
        <v>-1600</v>
      </c>
      <c r="K1475">
        <v>1</v>
      </c>
      <c r="M1475" t="s">
        <v>1058</v>
      </c>
      <c r="N1475" t="s">
        <v>372</v>
      </c>
      <c r="O1475">
        <v>100</v>
      </c>
      <c r="P1475" t="s">
        <v>236</v>
      </c>
      <c r="Q1475" t="s">
        <v>372</v>
      </c>
      <c r="S1475" t="s">
        <v>2283</v>
      </c>
      <c r="U1475" t="s">
        <v>1058</v>
      </c>
      <c r="W1475" t="s">
        <v>323</v>
      </c>
      <c r="X1475" t="s">
        <v>324</v>
      </c>
      <c r="Y1475" t="s">
        <v>325</v>
      </c>
      <c r="Z1475" t="s">
        <v>325</v>
      </c>
      <c r="AA1475" t="s">
        <v>325</v>
      </c>
      <c r="AB1475" t="s">
        <v>27</v>
      </c>
      <c r="AE1475">
        <v>0</v>
      </c>
      <c r="AF1475">
        <v>0</v>
      </c>
    </row>
    <row r="1476" spans="1:32" x14ac:dyDescent="0.2">
      <c r="A1476" t="s">
        <v>2367</v>
      </c>
      <c r="B1476" s="107">
        <v>45020</v>
      </c>
      <c r="C1476" s="107">
        <v>45020</v>
      </c>
      <c r="D1476" s="107">
        <v>45020</v>
      </c>
      <c r="E1476">
        <v>4945782</v>
      </c>
      <c r="F1476">
        <v>4945782</v>
      </c>
      <c r="G1476" t="s">
        <v>43</v>
      </c>
      <c r="H1476">
        <v>1</v>
      </c>
      <c r="I1476">
        <v>4945782</v>
      </c>
      <c r="J1476">
        <v>4945782</v>
      </c>
      <c r="K1476">
        <v>1</v>
      </c>
      <c r="M1476" t="s">
        <v>199</v>
      </c>
      <c r="N1476" t="s">
        <v>1419</v>
      </c>
      <c r="O1476">
        <v>100</v>
      </c>
      <c r="Q1476" t="s">
        <v>199</v>
      </c>
      <c r="S1476" t="s">
        <v>1378</v>
      </c>
      <c r="U1476" t="s">
        <v>1419</v>
      </c>
      <c r="W1476" t="s">
        <v>1379</v>
      </c>
      <c r="X1476" t="s">
        <v>1379</v>
      </c>
      <c r="Y1476" t="s">
        <v>163</v>
      </c>
      <c r="Z1476" t="s">
        <v>193</v>
      </c>
      <c r="AA1476" t="s">
        <v>193</v>
      </c>
      <c r="AB1476" t="s">
        <v>24</v>
      </c>
      <c r="AE1476">
        <v>0</v>
      </c>
      <c r="AF1476">
        <v>0</v>
      </c>
    </row>
    <row r="1477" spans="1:32" x14ac:dyDescent="0.2">
      <c r="A1477" t="s">
        <v>2368</v>
      </c>
      <c r="B1477" s="107">
        <v>45020</v>
      </c>
      <c r="C1477" s="107">
        <v>45020</v>
      </c>
      <c r="D1477" s="107">
        <v>45020</v>
      </c>
      <c r="E1477">
        <v>50000</v>
      </c>
      <c r="F1477">
        <v>50000</v>
      </c>
      <c r="G1477" t="s">
        <v>43</v>
      </c>
      <c r="H1477">
        <v>1</v>
      </c>
      <c r="I1477">
        <v>50000</v>
      </c>
      <c r="J1477">
        <v>50000</v>
      </c>
      <c r="K1477">
        <v>1</v>
      </c>
      <c r="M1477" t="s">
        <v>199</v>
      </c>
      <c r="N1477" t="s">
        <v>1058</v>
      </c>
      <c r="O1477">
        <v>100</v>
      </c>
      <c r="Q1477" t="s">
        <v>199</v>
      </c>
      <c r="S1477" t="s">
        <v>1378</v>
      </c>
      <c r="U1477" t="s">
        <v>1058</v>
      </c>
      <c r="W1477" t="s">
        <v>1379</v>
      </c>
      <c r="X1477" t="s">
        <v>1379</v>
      </c>
      <c r="Y1477" t="s">
        <v>163</v>
      </c>
      <c r="Z1477" t="s">
        <v>193</v>
      </c>
      <c r="AA1477" t="s">
        <v>193</v>
      </c>
      <c r="AB1477" t="s">
        <v>24</v>
      </c>
      <c r="AE1477">
        <v>0</v>
      </c>
      <c r="AF1477">
        <v>0</v>
      </c>
    </row>
    <row r="1478" spans="1:32" x14ac:dyDescent="0.2">
      <c r="A1478" t="s">
        <v>2369</v>
      </c>
      <c r="B1478" s="107">
        <v>45020</v>
      </c>
      <c r="C1478" s="107">
        <v>45020</v>
      </c>
      <c r="D1478" s="107">
        <v>45020</v>
      </c>
      <c r="E1478">
        <v>-4945782</v>
      </c>
      <c r="F1478">
        <v>-4945782</v>
      </c>
      <c r="G1478" t="s">
        <v>43</v>
      </c>
      <c r="H1478">
        <v>1</v>
      </c>
      <c r="I1478">
        <v>-4945782</v>
      </c>
      <c r="J1478">
        <v>-4945782</v>
      </c>
      <c r="K1478">
        <v>1</v>
      </c>
      <c r="M1478" t="s">
        <v>1058</v>
      </c>
      <c r="N1478" t="s">
        <v>199</v>
      </c>
      <c r="O1478">
        <v>100</v>
      </c>
      <c r="P1478" t="s">
        <v>340</v>
      </c>
      <c r="Q1478" t="s">
        <v>199</v>
      </c>
      <c r="S1478" t="s">
        <v>1378</v>
      </c>
      <c r="U1478" t="s">
        <v>1058</v>
      </c>
      <c r="W1478" t="s">
        <v>1379</v>
      </c>
      <c r="X1478" t="s">
        <v>1379</v>
      </c>
      <c r="Y1478" t="s">
        <v>163</v>
      </c>
      <c r="Z1478" t="s">
        <v>193</v>
      </c>
      <c r="AA1478" t="s">
        <v>193</v>
      </c>
      <c r="AB1478" t="s">
        <v>24</v>
      </c>
      <c r="AE1478">
        <v>0</v>
      </c>
      <c r="AF1478">
        <v>0</v>
      </c>
    </row>
    <row r="1479" spans="1:32" x14ac:dyDescent="0.2">
      <c r="A1479" t="s">
        <v>2370</v>
      </c>
      <c r="B1479" s="107">
        <v>45020</v>
      </c>
      <c r="C1479" s="107">
        <v>45020</v>
      </c>
      <c r="D1479" s="107">
        <v>45020</v>
      </c>
      <c r="E1479">
        <v>-50000</v>
      </c>
      <c r="F1479">
        <v>-50000</v>
      </c>
      <c r="G1479" t="s">
        <v>43</v>
      </c>
      <c r="H1479">
        <v>1</v>
      </c>
      <c r="I1479">
        <v>-50000</v>
      </c>
      <c r="J1479">
        <v>-50000</v>
      </c>
      <c r="K1479">
        <v>1</v>
      </c>
      <c r="M1479" t="s">
        <v>1419</v>
      </c>
      <c r="N1479" t="s">
        <v>199</v>
      </c>
      <c r="O1479">
        <v>100</v>
      </c>
      <c r="P1479" t="s">
        <v>340</v>
      </c>
      <c r="Q1479" t="s">
        <v>199</v>
      </c>
      <c r="S1479" t="s">
        <v>1378</v>
      </c>
      <c r="U1479" t="s">
        <v>1419</v>
      </c>
      <c r="W1479" t="s">
        <v>1379</v>
      </c>
      <c r="X1479" t="s">
        <v>1379</v>
      </c>
      <c r="Y1479" t="s">
        <v>163</v>
      </c>
      <c r="Z1479" t="s">
        <v>193</v>
      </c>
      <c r="AA1479" t="s">
        <v>193</v>
      </c>
      <c r="AB1479" t="s">
        <v>24</v>
      </c>
      <c r="AE1479">
        <v>0</v>
      </c>
      <c r="AF1479">
        <v>0</v>
      </c>
    </row>
    <row r="1480" spans="1:32" x14ac:dyDescent="0.2">
      <c r="A1480" t="s">
        <v>2371</v>
      </c>
      <c r="B1480" s="107">
        <v>45020</v>
      </c>
      <c r="C1480" s="107">
        <v>45020</v>
      </c>
      <c r="D1480" s="107">
        <v>45020</v>
      </c>
      <c r="E1480">
        <v>-5.0825252715707002E-2</v>
      </c>
      <c r="F1480">
        <v>-5.0825252715707002E-2</v>
      </c>
      <c r="G1480" t="s">
        <v>58</v>
      </c>
      <c r="H1480">
        <v>9549.0816326530603</v>
      </c>
      <c r="I1480">
        <v>-485.33448718250781</v>
      </c>
      <c r="J1480">
        <v>-485.33448718250781</v>
      </c>
      <c r="K1480">
        <v>1</v>
      </c>
      <c r="M1480" t="s">
        <v>61</v>
      </c>
      <c r="S1480" t="s">
        <v>2372</v>
      </c>
      <c r="U1480" t="s">
        <v>61</v>
      </c>
      <c r="W1480" t="s">
        <v>1415</v>
      </c>
      <c r="X1480" t="s">
        <v>1265</v>
      </c>
      <c r="Y1480" t="s">
        <v>182</v>
      </c>
      <c r="Z1480" t="s">
        <v>164</v>
      </c>
      <c r="AA1480" t="s">
        <v>164</v>
      </c>
      <c r="AB1480" t="s">
        <v>18</v>
      </c>
      <c r="AD1480" t="s">
        <v>2373</v>
      </c>
      <c r="AE1480">
        <v>1</v>
      </c>
      <c r="AF1480">
        <v>1</v>
      </c>
    </row>
    <row r="1481" spans="1:32" x14ac:dyDescent="0.2">
      <c r="A1481" t="s">
        <v>2374</v>
      </c>
      <c r="B1481" s="107">
        <v>45020</v>
      </c>
      <c r="C1481" s="107">
        <v>45020</v>
      </c>
      <c r="D1481" s="107">
        <v>45020</v>
      </c>
      <c r="E1481">
        <v>-1.55928648E-2</v>
      </c>
      <c r="F1481">
        <v>-1.55928648E-2</v>
      </c>
      <c r="G1481" t="s">
        <v>72</v>
      </c>
      <c r="H1481">
        <v>5.8112244897959187</v>
      </c>
      <c r="I1481">
        <v>-9.0613637791836746E-2</v>
      </c>
      <c r="J1481">
        <v>-9.0613637791836746E-2</v>
      </c>
      <c r="K1481">
        <v>1</v>
      </c>
      <c r="M1481" t="s">
        <v>67</v>
      </c>
      <c r="N1481" t="s">
        <v>102</v>
      </c>
      <c r="S1481" t="s">
        <v>1608</v>
      </c>
      <c r="U1481" t="s">
        <v>67</v>
      </c>
      <c r="W1481" t="s">
        <v>1270</v>
      </c>
      <c r="X1481" t="s">
        <v>1271</v>
      </c>
      <c r="Y1481" t="s">
        <v>182</v>
      </c>
      <c r="Z1481" t="s">
        <v>164</v>
      </c>
      <c r="AA1481" t="s">
        <v>164</v>
      </c>
      <c r="AB1481" t="s">
        <v>18</v>
      </c>
      <c r="AD1481" t="s">
        <v>2375</v>
      </c>
      <c r="AE1481">
        <v>1</v>
      </c>
      <c r="AF1481">
        <v>1</v>
      </c>
    </row>
    <row r="1482" spans="1:32" x14ac:dyDescent="0.2">
      <c r="A1482" t="s">
        <v>2376</v>
      </c>
      <c r="B1482" s="107">
        <v>45020</v>
      </c>
      <c r="C1482" s="107">
        <v>45020</v>
      </c>
      <c r="D1482" s="107">
        <v>45020</v>
      </c>
      <c r="E1482">
        <v>-1.5211131899999999E-2</v>
      </c>
      <c r="F1482">
        <v>-1.5211131899999999E-2</v>
      </c>
      <c r="G1482" t="s">
        <v>72</v>
      </c>
      <c r="H1482">
        <v>5.8112244897959187</v>
      </c>
      <c r="I1482">
        <v>-8.8395302214795912E-2</v>
      </c>
      <c r="J1482">
        <v>-8.8395302214795912E-2</v>
      </c>
      <c r="K1482">
        <v>1</v>
      </c>
      <c r="M1482" t="s">
        <v>67</v>
      </c>
      <c r="S1482" t="s">
        <v>1608</v>
      </c>
      <c r="U1482" t="s">
        <v>67</v>
      </c>
      <c r="W1482" t="s">
        <v>1270</v>
      </c>
      <c r="X1482" t="s">
        <v>1271</v>
      </c>
      <c r="Y1482" t="s">
        <v>182</v>
      </c>
      <c r="Z1482" t="s">
        <v>164</v>
      </c>
      <c r="AA1482" t="s">
        <v>164</v>
      </c>
      <c r="AB1482" t="s">
        <v>18</v>
      </c>
      <c r="AD1482" t="s">
        <v>2377</v>
      </c>
      <c r="AE1482">
        <v>1</v>
      </c>
      <c r="AF1482">
        <v>1</v>
      </c>
    </row>
    <row r="1483" spans="1:32" x14ac:dyDescent="0.2">
      <c r="A1483" t="s">
        <v>2378</v>
      </c>
      <c r="B1483" s="107">
        <v>45020</v>
      </c>
      <c r="C1483" s="107">
        <v>45020</v>
      </c>
      <c r="D1483" s="107">
        <v>45020</v>
      </c>
      <c r="E1483">
        <v>-2.13314E-2</v>
      </c>
      <c r="F1483">
        <v>-2.13314E-2</v>
      </c>
      <c r="G1483" t="s">
        <v>72</v>
      </c>
      <c r="H1483">
        <v>5.8112244897959187</v>
      </c>
      <c r="I1483">
        <v>-0.1239615540816327</v>
      </c>
      <c r="J1483">
        <v>-0.1239615540816327</v>
      </c>
      <c r="K1483">
        <v>1</v>
      </c>
      <c r="M1483" t="s">
        <v>67</v>
      </c>
      <c r="S1483" t="s">
        <v>2372</v>
      </c>
      <c r="U1483" t="s">
        <v>67</v>
      </c>
      <c r="W1483" t="s">
        <v>1415</v>
      </c>
      <c r="X1483" t="s">
        <v>1265</v>
      </c>
      <c r="Y1483" t="s">
        <v>182</v>
      </c>
      <c r="Z1483" t="s">
        <v>164</v>
      </c>
      <c r="AA1483" t="s">
        <v>164</v>
      </c>
      <c r="AB1483" t="s">
        <v>18</v>
      </c>
      <c r="AD1483" t="s">
        <v>2379</v>
      </c>
      <c r="AE1483">
        <v>1</v>
      </c>
      <c r="AF1483">
        <v>1</v>
      </c>
    </row>
    <row r="1484" spans="1:32" x14ac:dyDescent="0.2">
      <c r="A1484" t="s">
        <v>2380</v>
      </c>
      <c r="B1484" s="107">
        <v>45020</v>
      </c>
      <c r="C1484" s="107">
        <v>45020</v>
      </c>
      <c r="D1484" s="107">
        <v>45020</v>
      </c>
      <c r="E1484">
        <v>-2.14805E-2</v>
      </c>
      <c r="F1484">
        <v>-2.14805E-2</v>
      </c>
      <c r="G1484" t="s">
        <v>72</v>
      </c>
      <c r="H1484">
        <v>5.8112244897959187</v>
      </c>
      <c r="I1484">
        <v>-0.12482800765306119</v>
      </c>
      <c r="J1484">
        <v>-0.12482800765306119</v>
      </c>
      <c r="K1484">
        <v>1</v>
      </c>
      <c r="M1484" t="s">
        <v>67</v>
      </c>
      <c r="S1484" t="s">
        <v>2372</v>
      </c>
      <c r="U1484" t="s">
        <v>67</v>
      </c>
      <c r="W1484" t="s">
        <v>1415</v>
      </c>
      <c r="X1484" t="s">
        <v>1265</v>
      </c>
      <c r="Y1484" t="s">
        <v>182</v>
      </c>
      <c r="Z1484" t="s">
        <v>164</v>
      </c>
      <c r="AA1484" t="s">
        <v>164</v>
      </c>
      <c r="AB1484" t="s">
        <v>18</v>
      </c>
      <c r="AD1484" t="s">
        <v>2381</v>
      </c>
      <c r="AE1484">
        <v>1</v>
      </c>
      <c r="AF1484">
        <v>1</v>
      </c>
    </row>
    <row r="1485" spans="1:32" x14ac:dyDescent="0.2">
      <c r="A1485" t="s">
        <v>2382</v>
      </c>
      <c r="B1485" s="107">
        <v>45020</v>
      </c>
      <c r="C1485" s="107">
        <v>45020</v>
      </c>
      <c r="D1485" s="107">
        <v>45020</v>
      </c>
      <c r="E1485">
        <v>-3.7475303600000003E-2</v>
      </c>
      <c r="F1485">
        <v>-3.7475303600000003E-2</v>
      </c>
      <c r="G1485" t="s">
        <v>72</v>
      </c>
      <c r="H1485">
        <v>5.8112244897959187</v>
      </c>
      <c r="I1485">
        <v>-0.21777740204285709</v>
      </c>
      <c r="J1485">
        <v>-0.21777740204285709</v>
      </c>
      <c r="K1485">
        <v>1</v>
      </c>
      <c r="M1485" t="s">
        <v>67</v>
      </c>
      <c r="N1485" t="s">
        <v>102</v>
      </c>
      <c r="S1485" t="s">
        <v>1608</v>
      </c>
      <c r="U1485" t="s">
        <v>67</v>
      </c>
      <c r="W1485" t="s">
        <v>1270</v>
      </c>
      <c r="X1485" t="s">
        <v>1271</v>
      </c>
      <c r="Y1485" t="s">
        <v>182</v>
      </c>
      <c r="Z1485" t="s">
        <v>164</v>
      </c>
      <c r="AA1485" t="s">
        <v>164</v>
      </c>
      <c r="AB1485" t="s">
        <v>18</v>
      </c>
      <c r="AD1485" t="s">
        <v>2383</v>
      </c>
      <c r="AE1485">
        <v>1</v>
      </c>
      <c r="AF1485">
        <v>1</v>
      </c>
    </row>
    <row r="1486" spans="1:32" x14ac:dyDescent="0.2">
      <c r="A1486" t="s">
        <v>2384</v>
      </c>
      <c r="B1486" s="107">
        <v>45020</v>
      </c>
      <c r="C1486" s="107">
        <v>45020</v>
      </c>
      <c r="D1486" s="107">
        <v>45020</v>
      </c>
      <c r="E1486">
        <v>-2.22071E-2</v>
      </c>
      <c r="F1486">
        <v>-2.22071E-2</v>
      </c>
      <c r="G1486" t="s">
        <v>72</v>
      </c>
      <c r="H1486">
        <v>5.8112244897959187</v>
      </c>
      <c r="I1486">
        <v>-0.12905044336734689</v>
      </c>
      <c r="J1486">
        <v>-0.12905044336734689</v>
      </c>
      <c r="K1486">
        <v>1</v>
      </c>
      <c r="M1486" t="s">
        <v>67</v>
      </c>
      <c r="S1486" t="s">
        <v>2372</v>
      </c>
      <c r="U1486" t="s">
        <v>67</v>
      </c>
      <c r="W1486" t="s">
        <v>1415</v>
      </c>
      <c r="X1486" t="s">
        <v>1265</v>
      </c>
      <c r="Y1486" t="s">
        <v>182</v>
      </c>
      <c r="Z1486" t="s">
        <v>164</v>
      </c>
      <c r="AA1486" t="s">
        <v>164</v>
      </c>
      <c r="AB1486" t="s">
        <v>18</v>
      </c>
      <c r="AD1486" t="s">
        <v>2385</v>
      </c>
      <c r="AE1486">
        <v>1</v>
      </c>
      <c r="AF1486">
        <v>1</v>
      </c>
    </row>
    <row r="1487" spans="1:32" x14ac:dyDescent="0.2">
      <c r="A1487" t="s">
        <v>2386</v>
      </c>
      <c r="B1487" s="107">
        <v>45019</v>
      </c>
      <c r="C1487" s="107">
        <v>45019</v>
      </c>
      <c r="D1487" s="107">
        <v>45019</v>
      </c>
      <c r="E1487">
        <v>5125400</v>
      </c>
      <c r="F1487">
        <v>5125400</v>
      </c>
      <c r="G1487" t="s">
        <v>43</v>
      </c>
      <c r="H1487">
        <v>1</v>
      </c>
      <c r="I1487">
        <v>5125400</v>
      </c>
      <c r="J1487">
        <v>5125400</v>
      </c>
      <c r="K1487">
        <v>1</v>
      </c>
      <c r="M1487" t="s">
        <v>2387</v>
      </c>
      <c r="N1487" t="s">
        <v>1058</v>
      </c>
      <c r="O1487">
        <v>100</v>
      </c>
      <c r="P1487" t="s">
        <v>160</v>
      </c>
      <c r="Q1487" t="s">
        <v>2387</v>
      </c>
      <c r="S1487" t="s">
        <v>2388</v>
      </c>
      <c r="U1487" t="s">
        <v>1058</v>
      </c>
      <c r="W1487" t="s">
        <v>2389</v>
      </c>
      <c r="X1487" t="s">
        <v>2390</v>
      </c>
      <c r="Y1487" t="s">
        <v>2391</v>
      </c>
      <c r="Z1487" t="s">
        <v>2392</v>
      </c>
      <c r="AA1487" t="s">
        <v>2392</v>
      </c>
      <c r="AB1487" t="s">
        <v>21</v>
      </c>
      <c r="AE1487">
        <v>0</v>
      </c>
      <c r="AF1487">
        <v>0</v>
      </c>
    </row>
    <row r="1488" spans="1:32" x14ac:dyDescent="0.2">
      <c r="A1488" t="s">
        <v>2393</v>
      </c>
      <c r="B1488" s="107">
        <v>45019</v>
      </c>
      <c r="C1488" s="107">
        <v>45019</v>
      </c>
      <c r="D1488" s="107">
        <v>45019</v>
      </c>
      <c r="E1488">
        <v>-1700</v>
      </c>
      <c r="F1488">
        <v>-1700</v>
      </c>
      <c r="G1488" t="s">
        <v>43</v>
      </c>
      <c r="H1488">
        <v>1</v>
      </c>
      <c r="I1488">
        <v>-1700</v>
      </c>
      <c r="J1488">
        <v>-1700</v>
      </c>
      <c r="K1488">
        <v>1</v>
      </c>
      <c r="M1488" t="s">
        <v>1058</v>
      </c>
      <c r="N1488" t="s">
        <v>1190</v>
      </c>
      <c r="O1488">
        <v>100</v>
      </c>
      <c r="Q1488" t="s">
        <v>1190</v>
      </c>
      <c r="S1488" t="s">
        <v>2394</v>
      </c>
      <c r="U1488" t="s">
        <v>1058</v>
      </c>
      <c r="W1488" t="s">
        <v>162</v>
      </c>
      <c r="X1488" t="s">
        <v>16</v>
      </c>
      <c r="Y1488" t="s">
        <v>163</v>
      </c>
      <c r="Z1488" t="s">
        <v>164</v>
      </c>
      <c r="AA1488" t="s">
        <v>164</v>
      </c>
      <c r="AB1488" t="s">
        <v>16</v>
      </c>
      <c r="AE1488">
        <v>0</v>
      </c>
      <c r="AF1488">
        <v>0</v>
      </c>
    </row>
    <row r="1489" spans="1:32" x14ac:dyDescent="0.2">
      <c r="A1489" t="s">
        <v>2395</v>
      </c>
      <c r="B1489" s="107">
        <v>45019</v>
      </c>
      <c r="C1489" s="107">
        <v>45019</v>
      </c>
      <c r="D1489" s="107">
        <v>45019</v>
      </c>
      <c r="E1489">
        <v>-265.69</v>
      </c>
      <c r="F1489">
        <v>-265.69</v>
      </c>
      <c r="G1489" t="s">
        <v>43</v>
      </c>
      <c r="H1489">
        <v>1</v>
      </c>
      <c r="I1489">
        <v>-265.69</v>
      </c>
      <c r="J1489">
        <v>-265.69</v>
      </c>
      <c r="K1489">
        <v>1</v>
      </c>
      <c r="M1489" t="s">
        <v>50</v>
      </c>
      <c r="N1489" t="s">
        <v>199</v>
      </c>
      <c r="O1489">
        <v>100</v>
      </c>
      <c r="P1489" t="s">
        <v>340</v>
      </c>
      <c r="Q1489" t="s">
        <v>199</v>
      </c>
      <c r="S1489" t="s">
        <v>2396</v>
      </c>
      <c r="U1489" t="s">
        <v>50</v>
      </c>
      <c r="W1489" t="s">
        <v>2397</v>
      </c>
      <c r="X1489" t="s">
        <v>30</v>
      </c>
      <c r="Y1489" t="s">
        <v>182</v>
      </c>
      <c r="Z1489" t="s">
        <v>182</v>
      </c>
      <c r="AA1489" t="s">
        <v>182</v>
      </c>
      <c r="AB1489" t="s">
        <v>30</v>
      </c>
      <c r="AE1489">
        <v>0</v>
      </c>
      <c r="AF1489">
        <v>0</v>
      </c>
    </row>
    <row r="1490" spans="1:32" x14ac:dyDescent="0.2">
      <c r="A1490" t="s">
        <v>2398</v>
      </c>
      <c r="B1490" s="107">
        <v>45019</v>
      </c>
      <c r="C1490" s="107">
        <v>45019</v>
      </c>
      <c r="D1490" s="107">
        <v>45019</v>
      </c>
      <c r="E1490">
        <v>-253.11</v>
      </c>
      <c r="F1490">
        <v>-253.11</v>
      </c>
      <c r="G1490" t="s">
        <v>43</v>
      </c>
      <c r="H1490">
        <v>1</v>
      </c>
      <c r="I1490">
        <v>-253.11</v>
      </c>
      <c r="J1490">
        <v>-253.11</v>
      </c>
      <c r="K1490">
        <v>1</v>
      </c>
      <c r="M1490" t="s">
        <v>1359</v>
      </c>
      <c r="N1490" t="s">
        <v>199</v>
      </c>
      <c r="O1490">
        <v>100</v>
      </c>
      <c r="P1490" t="s">
        <v>340</v>
      </c>
      <c r="Q1490" t="s">
        <v>199</v>
      </c>
      <c r="S1490" t="s">
        <v>2399</v>
      </c>
      <c r="U1490" t="s">
        <v>1359</v>
      </c>
      <c r="W1490" t="s">
        <v>1386</v>
      </c>
      <c r="X1490" t="s">
        <v>1387</v>
      </c>
      <c r="Y1490" t="s">
        <v>246</v>
      </c>
      <c r="Z1490" t="s">
        <v>246</v>
      </c>
      <c r="AA1490" t="s">
        <v>246</v>
      </c>
      <c r="AB1490" t="s">
        <v>20</v>
      </c>
      <c r="AE1490">
        <v>0</v>
      </c>
      <c r="AF1490">
        <v>0</v>
      </c>
    </row>
    <row r="1491" spans="1:32" x14ac:dyDescent="0.2">
      <c r="A1491" t="s">
        <v>2400</v>
      </c>
      <c r="B1491" s="107">
        <v>45019</v>
      </c>
      <c r="C1491" s="107">
        <v>45019</v>
      </c>
      <c r="D1491" s="107">
        <v>45019</v>
      </c>
      <c r="E1491">
        <v>-4704.57</v>
      </c>
      <c r="F1491">
        <v>-4704.57</v>
      </c>
      <c r="G1491" t="s">
        <v>43</v>
      </c>
      <c r="H1491">
        <v>1</v>
      </c>
      <c r="I1491">
        <v>-4704.57</v>
      </c>
      <c r="J1491">
        <v>-4704.57</v>
      </c>
      <c r="K1491">
        <v>1</v>
      </c>
      <c r="M1491" t="s">
        <v>1359</v>
      </c>
      <c r="N1491" t="s">
        <v>172</v>
      </c>
      <c r="O1491">
        <v>100</v>
      </c>
      <c r="Q1491" t="s">
        <v>172</v>
      </c>
      <c r="S1491" t="s">
        <v>2401</v>
      </c>
      <c r="U1491" t="s">
        <v>1359</v>
      </c>
      <c r="V1491" t="s">
        <v>174</v>
      </c>
      <c r="W1491" t="s">
        <v>173</v>
      </c>
      <c r="X1491" t="s">
        <v>115</v>
      </c>
      <c r="Y1491" t="s">
        <v>175</v>
      </c>
      <c r="Z1491" t="s">
        <v>176</v>
      </c>
      <c r="AA1491" t="s">
        <v>176</v>
      </c>
      <c r="AB1491" t="s">
        <v>25</v>
      </c>
      <c r="AE1491">
        <v>0</v>
      </c>
      <c r="AF1491">
        <v>0</v>
      </c>
    </row>
    <row r="1492" spans="1:32" x14ac:dyDescent="0.2">
      <c r="A1492" t="s">
        <v>2402</v>
      </c>
      <c r="B1492" s="107">
        <v>45019</v>
      </c>
      <c r="C1492" s="107">
        <v>45019</v>
      </c>
      <c r="D1492" s="107">
        <v>45019</v>
      </c>
      <c r="E1492">
        <v>-41.39</v>
      </c>
      <c r="F1492">
        <v>-41.39</v>
      </c>
      <c r="G1492" t="s">
        <v>43</v>
      </c>
      <c r="H1492">
        <v>1</v>
      </c>
      <c r="I1492">
        <v>-41.39</v>
      </c>
      <c r="J1492">
        <v>-41.39</v>
      </c>
      <c r="K1492">
        <v>1</v>
      </c>
      <c r="M1492" t="s">
        <v>49</v>
      </c>
      <c r="N1492" t="s">
        <v>2104</v>
      </c>
      <c r="O1492">
        <v>100</v>
      </c>
      <c r="Q1492" t="s">
        <v>2104</v>
      </c>
      <c r="S1492" t="s">
        <v>2403</v>
      </c>
      <c r="U1492" t="s">
        <v>49</v>
      </c>
      <c r="W1492" t="s">
        <v>1452</v>
      </c>
      <c r="X1492" t="s">
        <v>1452</v>
      </c>
      <c r="Y1492" t="s">
        <v>192</v>
      </c>
      <c r="Z1492" t="s">
        <v>193</v>
      </c>
      <c r="AA1492" t="s">
        <v>193</v>
      </c>
      <c r="AB1492" t="s">
        <v>24</v>
      </c>
      <c r="AE1492">
        <v>0</v>
      </c>
      <c r="AF1492">
        <v>0</v>
      </c>
    </row>
    <row r="1493" spans="1:32" x14ac:dyDescent="0.2">
      <c r="A1493" t="s">
        <v>2404</v>
      </c>
      <c r="B1493" s="107">
        <v>45019</v>
      </c>
      <c r="C1493" s="107">
        <v>45019</v>
      </c>
      <c r="D1493" s="107">
        <v>45019</v>
      </c>
      <c r="E1493">
        <v>7000</v>
      </c>
      <c r="F1493">
        <v>7000</v>
      </c>
      <c r="G1493" t="s">
        <v>43</v>
      </c>
      <c r="H1493">
        <v>1</v>
      </c>
      <c r="I1493">
        <v>7000</v>
      </c>
      <c r="J1493">
        <v>7000</v>
      </c>
      <c r="K1493">
        <v>1</v>
      </c>
      <c r="M1493" t="s">
        <v>199</v>
      </c>
      <c r="N1493" t="s">
        <v>1359</v>
      </c>
      <c r="O1493">
        <v>100</v>
      </c>
      <c r="Q1493" t="s">
        <v>199</v>
      </c>
      <c r="S1493" t="s">
        <v>1378</v>
      </c>
      <c r="U1493" t="s">
        <v>1359</v>
      </c>
      <c r="W1493" t="s">
        <v>1379</v>
      </c>
      <c r="X1493" t="s">
        <v>1379</v>
      </c>
      <c r="Y1493" t="s">
        <v>163</v>
      </c>
      <c r="Z1493" t="s">
        <v>193</v>
      </c>
      <c r="AA1493" t="s">
        <v>193</v>
      </c>
      <c r="AB1493" t="s">
        <v>24</v>
      </c>
      <c r="AE1493">
        <v>0</v>
      </c>
      <c r="AF1493">
        <v>0</v>
      </c>
    </row>
    <row r="1494" spans="1:32" x14ac:dyDescent="0.2">
      <c r="A1494" t="s">
        <v>2405</v>
      </c>
      <c r="B1494" s="107">
        <v>45019</v>
      </c>
      <c r="C1494" s="107">
        <v>45019</v>
      </c>
      <c r="D1494" s="107">
        <v>45019</v>
      </c>
      <c r="E1494">
        <v>6000</v>
      </c>
      <c r="F1494">
        <v>6000</v>
      </c>
      <c r="G1494" t="s">
        <v>43</v>
      </c>
      <c r="H1494">
        <v>1</v>
      </c>
      <c r="I1494">
        <v>6000</v>
      </c>
      <c r="J1494">
        <v>6000</v>
      </c>
      <c r="K1494">
        <v>1</v>
      </c>
      <c r="M1494" t="s">
        <v>199</v>
      </c>
      <c r="N1494" t="s">
        <v>49</v>
      </c>
      <c r="O1494">
        <v>100</v>
      </c>
      <c r="Q1494" t="s">
        <v>199</v>
      </c>
      <c r="S1494" t="s">
        <v>1378</v>
      </c>
      <c r="U1494" t="s">
        <v>49</v>
      </c>
      <c r="W1494" t="s">
        <v>1379</v>
      </c>
      <c r="X1494" t="s">
        <v>1379</v>
      </c>
      <c r="Y1494" t="s">
        <v>163</v>
      </c>
      <c r="Z1494" t="s">
        <v>193</v>
      </c>
      <c r="AA1494" t="s">
        <v>193</v>
      </c>
      <c r="AB1494" t="s">
        <v>24</v>
      </c>
      <c r="AE1494">
        <v>0</v>
      </c>
      <c r="AF1494">
        <v>0</v>
      </c>
    </row>
    <row r="1495" spans="1:32" x14ac:dyDescent="0.2">
      <c r="A1495" t="s">
        <v>2406</v>
      </c>
      <c r="B1495" s="107">
        <v>45019</v>
      </c>
      <c r="C1495" s="107">
        <v>45019</v>
      </c>
      <c r="D1495" s="107">
        <v>45019</v>
      </c>
      <c r="E1495">
        <v>-6000</v>
      </c>
      <c r="F1495">
        <v>-6000</v>
      </c>
      <c r="G1495" t="s">
        <v>43</v>
      </c>
      <c r="H1495">
        <v>1</v>
      </c>
      <c r="I1495">
        <v>-6000</v>
      </c>
      <c r="J1495">
        <v>-6000</v>
      </c>
      <c r="K1495">
        <v>1</v>
      </c>
      <c r="M1495" t="s">
        <v>1058</v>
      </c>
      <c r="N1495" t="s">
        <v>199</v>
      </c>
      <c r="O1495">
        <v>100</v>
      </c>
      <c r="P1495" t="s">
        <v>340</v>
      </c>
      <c r="Q1495" t="s">
        <v>199</v>
      </c>
      <c r="S1495" t="s">
        <v>1378</v>
      </c>
      <c r="U1495" t="s">
        <v>1058</v>
      </c>
      <c r="W1495" t="s">
        <v>1379</v>
      </c>
      <c r="X1495" t="s">
        <v>1379</v>
      </c>
      <c r="Y1495" t="s">
        <v>163</v>
      </c>
      <c r="Z1495" t="s">
        <v>193</v>
      </c>
      <c r="AA1495" t="s">
        <v>193</v>
      </c>
      <c r="AB1495" t="s">
        <v>24</v>
      </c>
      <c r="AE1495">
        <v>0</v>
      </c>
      <c r="AF1495">
        <v>0</v>
      </c>
    </row>
    <row r="1496" spans="1:32" x14ac:dyDescent="0.2">
      <c r="A1496" t="s">
        <v>2407</v>
      </c>
      <c r="B1496" s="107">
        <v>45019</v>
      </c>
      <c r="C1496" s="107">
        <v>45019</v>
      </c>
      <c r="D1496" s="107">
        <v>45019</v>
      </c>
      <c r="E1496">
        <v>-7000</v>
      </c>
      <c r="F1496">
        <v>-7000</v>
      </c>
      <c r="G1496" t="s">
        <v>43</v>
      </c>
      <c r="H1496">
        <v>1</v>
      </c>
      <c r="I1496">
        <v>-7000</v>
      </c>
      <c r="J1496">
        <v>-7000</v>
      </c>
      <c r="K1496">
        <v>1</v>
      </c>
      <c r="M1496" t="s">
        <v>49</v>
      </c>
      <c r="N1496" t="s">
        <v>199</v>
      </c>
      <c r="O1496">
        <v>100</v>
      </c>
      <c r="P1496" t="s">
        <v>340</v>
      </c>
      <c r="Q1496" t="s">
        <v>199</v>
      </c>
      <c r="S1496" t="s">
        <v>1378</v>
      </c>
      <c r="U1496" t="s">
        <v>49</v>
      </c>
      <c r="W1496" t="s">
        <v>1379</v>
      </c>
      <c r="X1496" t="s">
        <v>1379</v>
      </c>
      <c r="Y1496" t="s">
        <v>163</v>
      </c>
      <c r="Z1496" t="s">
        <v>193</v>
      </c>
      <c r="AA1496" t="s">
        <v>193</v>
      </c>
      <c r="AB1496" t="s">
        <v>24</v>
      </c>
      <c r="AE1496">
        <v>0</v>
      </c>
      <c r="AF1496">
        <v>0</v>
      </c>
    </row>
    <row r="1497" spans="1:32" x14ac:dyDescent="0.2">
      <c r="A1497" t="s">
        <v>2408</v>
      </c>
      <c r="B1497" s="107">
        <v>45019</v>
      </c>
      <c r="C1497" s="107">
        <v>45019</v>
      </c>
      <c r="D1497" s="107">
        <v>45019</v>
      </c>
      <c r="E1497">
        <v>-4.6074370155260516E-3</v>
      </c>
      <c r="F1497">
        <v>-4.6074370155260516E-3</v>
      </c>
      <c r="G1497" t="s">
        <v>58</v>
      </c>
      <c r="H1497">
        <v>9239.7959183673465</v>
      </c>
      <c r="I1497">
        <v>-42.571777730192238</v>
      </c>
      <c r="J1497">
        <v>-42.571777730192238</v>
      </c>
      <c r="K1497">
        <v>1</v>
      </c>
      <c r="M1497" t="s">
        <v>56</v>
      </c>
      <c r="N1497" t="s">
        <v>2409</v>
      </c>
      <c r="S1497" t="s">
        <v>2372</v>
      </c>
      <c r="U1497" t="s">
        <v>56</v>
      </c>
      <c r="W1497" t="s">
        <v>1415</v>
      </c>
      <c r="X1497" t="s">
        <v>1265</v>
      </c>
      <c r="Y1497" t="s">
        <v>182</v>
      </c>
      <c r="Z1497" t="s">
        <v>164</v>
      </c>
      <c r="AA1497" t="s">
        <v>164</v>
      </c>
      <c r="AB1497" t="s">
        <v>18</v>
      </c>
      <c r="AD1497" t="s">
        <v>2410</v>
      </c>
      <c r="AE1497">
        <v>1</v>
      </c>
      <c r="AF1497">
        <v>1</v>
      </c>
    </row>
    <row r="1498" spans="1:32" x14ac:dyDescent="0.2">
      <c r="A1498" t="s">
        <v>2411</v>
      </c>
      <c r="B1498" s="107">
        <v>45019</v>
      </c>
      <c r="C1498" s="107">
        <v>45019</v>
      </c>
      <c r="D1498" s="107">
        <v>45019</v>
      </c>
      <c r="E1498">
        <v>-4.372913932442127E-3</v>
      </c>
      <c r="F1498">
        <v>-4.372913932442127E-3</v>
      </c>
      <c r="G1498" t="s">
        <v>58</v>
      </c>
      <c r="H1498">
        <v>9239.7959183673465</v>
      </c>
      <c r="I1498">
        <v>-40.404832304350457</v>
      </c>
      <c r="J1498">
        <v>-40.404832304350457</v>
      </c>
      <c r="K1498">
        <v>1</v>
      </c>
      <c r="M1498" t="s">
        <v>63</v>
      </c>
      <c r="N1498" t="s">
        <v>2409</v>
      </c>
      <c r="S1498" t="s">
        <v>2372</v>
      </c>
      <c r="U1498" t="s">
        <v>63</v>
      </c>
      <c r="W1498" t="s">
        <v>1415</v>
      </c>
      <c r="X1498" t="s">
        <v>1265</v>
      </c>
      <c r="Y1498" t="s">
        <v>182</v>
      </c>
      <c r="Z1498" t="s">
        <v>164</v>
      </c>
      <c r="AA1498" t="s">
        <v>164</v>
      </c>
      <c r="AB1498" t="s">
        <v>18</v>
      </c>
      <c r="AD1498" t="s">
        <v>2412</v>
      </c>
      <c r="AE1498">
        <v>1</v>
      </c>
      <c r="AF1498">
        <v>1</v>
      </c>
    </row>
    <row r="1499" spans="1:32" x14ac:dyDescent="0.2">
      <c r="A1499" t="s">
        <v>2413</v>
      </c>
      <c r="B1499" s="107">
        <v>45019</v>
      </c>
      <c r="C1499" s="107">
        <v>45019</v>
      </c>
      <c r="D1499" s="107">
        <v>45019</v>
      </c>
      <c r="E1499">
        <v>-2.9305376000000001E-2</v>
      </c>
      <c r="F1499">
        <v>-2.9305376000000001E-2</v>
      </c>
      <c r="G1499" t="s">
        <v>72</v>
      </c>
      <c r="H1499">
        <v>5.5969387755102042</v>
      </c>
      <c r="I1499">
        <v>-0.1640203952653061</v>
      </c>
      <c r="J1499">
        <v>-0.1640203952653061</v>
      </c>
      <c r="K1499">
        <v>1</v>
      </c>
      <c r="M1499" t="s">
        <v>67</v>
      </c>
      <c r="N1499" t="s">
        <v>102</v>
      </c>
      <c r="S1499" t="s">
        <v>1608</v>
      </c>
      <c r="U1499" t="s">
        <v>67</v>
      </c>
      <c r="W1499" t="s">
        <v>1270</v>
      </c>
      <c r="X1499" t="s">
        <v>1271</v>
      </c>
      <c r="Y1499" t="s">
        <v>182</v>
      </c>
      <c r="Z1499" t="s">
        <v>164</v>
      </c>
      <c r="AA1499" t="s">
        <v>164</v>
      </c>
      <c r="AB1499" t="s">
        <v>18</v>
      </c>
      <c r="AD1499" t="s">
        <v>2414</v>
      </c>
      <c r="AE1499">
        <v>1</v>
      </c>
      <c r="AF1499">
        <v>1</v>
      </c>
    </row>
    <row r="1500" spans="1:32" x14ac:dyDescent="0.2">
      <c r="A1500" t="s">
        <v>2415</v>
      </c>
      <c r="B1500" s="107">
        <v>45019</v>
      </c>
      <c r="C1500" s="107">
        <v>45019</v>
      </c>
      <c r="D1500" s="107">
        <v>45019</v>
      </c>
      <c r="E1500">
        <v>-2.2879099999999999E-2</v>
      </c>
      <c r="F1500">
        <v>-2.2879099999999999E-2</v>
      </c>
      <c r="G1500" t="s">
        <v>72</v>
      </c>
      <c r="H1500">
        <v>5.5969387755102042</v>
      </c>
      <c r="I1500">
        <v>-0.12805292193877549</v>
      </c>
      <c r="J1500">
        <v>-0.12805292193877549</v>
      </c>
      <c r="K1500">
        <v>1</v>
      </c>
      <c r="M1500" t="s">
        <v>67</v>
      </c>
      <c r="S1500" t="s">
        <v>2372</v>
      </c>
      <c r="U1500" t="s">
        <v>67</v>
      </c>
      <c r="W1500" t="s">
        <v>1415</v>
      </c>
      <c r="X1500" t="s">
        <v>1265</v>
      </c>
      <c r="Y1500" t="s">
        <v>182</v>
      </c>
      <c r="Z1500" t="s">
        <v>164</v>
      </c>
      <c r="AA1500" t="s">
        <v>164</v>
      </c>
      <c r="AB1500" t="s">
        <v>18</v>
      </c>
      <c r="AD1500" t="s">
        <v>2416</v>
      </c>
      <c r="AE1500">
        <v>1</v>
      </c>
      <c r="AF1500">
        <v>1</v>
      </c>
    </row>
    <row r="1501" spans="1:32" x14ac:dyDescent="0.2">
      <c r="A1501" t="s">
        <v>2417</v>
      </c>
      <c r="B1501" s="107">
        <v>45019</v>
      </c>
      <c r="C1501" s="107">
        <v>45019</v>
      </c>
      <c r="D1501" s="107">
        <v>45019</v>
      </c>
      <c r="E1501">
        <v>-2.1803900000000001E-2</v>
      </c>
      <c r="F1501">
        <v>-2.1803900000000001E-2</v>
      </c>
      <c r="G1501" t="s">
        <v>72</v>
      </c>
      <c r="H1501">
        <v>5.5969387755102042</v>
      </c>
      <c r="I1501">
        <v>-0.1220350933673469</v>
      </c>
      <c r="J1501">
        <v>-0.1220350933673469</v>
      </c>
      <c r="K1501">
        <v>1</v>
      </c>
      <c r="M1501" t="s">
        <v>67</v>
      </c>
      <c r="S1501" t="s">
        <v>2372</v>
      </c>
      <c r="U1501" t="s">
        <v>67</v>
      </c>
      <c r="W1501" t="s">
        <v>1415</v>
      </c>
      <c r="X1501" t="s">
        <v>1265</v>
      </c>
      <c r="Y1501" t="s">
        <v>182</v>
      </c>
      <c r="Z1501" t="s">
        <v>164</v>
      </c>
      <c r="AA1501" t="s">
        <v>164</v>
      </c>
      <c r="AB1501" t="s">
        <v>18</v>
      </c>
      <c r="AD1501" t="s">
        <v>2418</v>
      </c>
      <c r="AE1501">
        <v>1</v>
      </c>
      <c r="AF1501">
        <v>1</v>
      </c>
    </row>
    <row r="1502" spans="1:32" x14ac:dyDescent="0.2">
      <c r="A1502" t="s">
        <v>2419</v>
      </c>
      <c r="B1502" s="107">
        <v>45019</v>
      </c>
      <c r="C1502" s="107">
        <v>45019</v>
      </c>
      <c r="D1502" s="107">
        <v>45019</v>
      </c>
      <c r="E1502">
        <v>-3.3061033500000003E-2</v>
      </c>
      <c r="F1502">
        <v>-3.3061033500000003E-2</v>
      </c>
      <c r="G1502" t="s">
        <v>72</v>
      </c>
      <c r="H1502">
        <v>5.5969387755102042</v>
      </c>
      <c r="I1502">
        <v>-0.18504058035459181</v>
      </c>
      <c r="J1502">
        <v>-0.18504058035459181</v>
      </c>
      <c r="K1502">
        <v>1</v>
      </c>
      <c r="M1502" t="s">
        <v>67</v>
      </c>
      <c r="S1502" t="s">
        <v>1608</v>
      </c>
      <c r="U1502" t="s">
        <v>67</v>
      </c>
      <c r="W1502" t="s">
        <v>1270</v>
      </c>
      <c r="X1502" t="s">
        <v>1271</v>
      </c>
      <c r="Y1502" t="s">
        <v>182</v>
      </c>
      <c r="Z1502" t="s">
        <v>164</v>
      </c>
      <c r="AA1502" t="s">
        <v>164</v>
      </c>
      <c r="AB1502" t="s">
        <v>18</v>
      </c>
      <c r="AD1502" t="s">
        <v>2420</v>
      </c>
      <c r="AE1502">
        <v>1</v>
      </c>
      <c r="AF1502">
        <v>1</v>
      </c>
    </row>
    <row r="1503" spans="1:32" x14ac:dyDescent="0.2">
      <c r="A1503" t="s">
        <v>2421</v>
      </c>
      <c r="B1503" s="107">
        <v>45018</v>
      </c>
      <c r="C1503" s="107">
        <v>45018</v>
      </c>
      <c r="D1503" s="107">
        <v>45018</v>
      </c>
      <c r="E1503">
        <v>-247.89</v>
      </c>
      <c r="F1503">
        <v>-247.89</v>
      </c>
      <c r="G1503" t="s">
        <v>43</v>
      </c>
      <c r="H1503">
        <v>1</v>
      </c>
      <c r="I1503">
        <v>-247.89</v>
      </c>
      <c r="J1503">
        <v>-247.89</v>
      </c>
      <c r="K1503">
        <v>1</v>
      </c>
      <c r="M1503" t="s">
        <v>49</v>
      </c>
      <c r="N1503" t="s">
        <v>199</v>
      </c>
      <c r="O1503">
        <v>100</v>
      </c>
      <c r="P1503" t="s">
        <v>340</v>
      </c>
      <c r="Q1503" t="s">
        <v>199</v>
      </c>
      <c r="S1503" t="s">
        <v>274</v>
      </c>
      <c r="U1503" t="s">
        <v>49</v>
      </c>
      <c r="W1503" t="s">
        <v>274</v>
      </c>
      <c r="X1503" t="s">
        <v>30</v>
      </c>
      <c r="Y1503" t="s">
        <v>182</v>
      </c>
      <c r="Z1503" t="s">
        <v>182</v>
      </c>
      <c r="AA1503" t="s">
        <v>182</v>
      </c>
      <c r="AB1503" t="s">
        <v>30</v>
      </c>
      <c r="AE1503">
        <v>0</v>
      </c>
      <c r="AF1503">
        <v>0</v>
      </c>
    </row>
    <row r="1504" spans="1:32" x14ac:dyDescent="0.2">
      <c r="A1504" t="s">
        <v>2422</v>
      </c>
      <c r="B1504" s="107">
        <v>45018</v>
      </c>
      <c r="C1504" s="107">
        <v>45018</v>
      </c>
      <c r="D1504" s="107">
        <v>45018</v>
      </c>
      <c r="E1504">
        <v>-9.6890733E-3</v>
      </c>
      <c r="F1504">
        <v>-9.6890733E-3</v>
      </c>
      <c r="G1504" t="s">
        <v>72</v>
      </c>
      <c r="H1504">
        <v>5.6205128205128201</v>
      </c>
      <c r="I1504">
        <v>-5.4457560701538447E-2</v>
      </c>
      <c r="J1504">
        <v>-5.4457560701538447E-2</v>
      </c>
      <c r="K1504">
        <v>1</v>
      </c>
      <c r="M1504" t="s">
        <v>67</v>
      </c>
      <c r="S1504" t="s">
        <v>1608</v>
      </c>
      <c r="U1504" t="s">
        <v>67</v>
      </c>
      <c r="W1504" t="s">
        <v>1270</v>
      </c>
      <c r="X1504" t="s">
        <v>1271</v>
      </c>
      <c r="Y1504" t="s">
        <v>182</v>
      </c>
      <c r="Z1504" t="s">
        <v>164</v>
      </c>
      <c r="AA1504" t="s">
        <v>164</v>
      </c>
      <c r="AB1504" t="s">
        <v>18</v>
      </c>
      <c r="AD1504" t="s">
        <v>2423</v>
      </c>
      <c r="AE1504">
        <v>1</v>
      </c>
      <c r="AF1504">
        <v>1</v>
      </c>
    </row>
    <row r="1505" spans="1:32" x14ac:dyDescent="0.2">
      <c r="A1505" t="s">
        <v>2424</v>
      </c>
      <c r="B1505" s="107">
        <v>45018</v>
      </c>
      <c r="C1505" s="107">
        <v>45018</v>
      </c>
      <c r="D1505" s="107">
        <v>45018</v>
      </c>
      <c r="E1505">
        <v>-2.1516199999999999E-2</v>
      </c>
      <c r="F1505">
        <v>-2.1516199999999999E-2</v>
      </c>
      <c r="G1505" t="s">
        <v>72</v>
      </c>
      <c r="H1505">
        <v>5.6205128205128201</v>
      </c>
      <c r="I1505">
        <v>-0.12093207794871789</v>
      </c>
      <c r="J1505">
        <v>-0.12093207794871789</v>
      </c>
      <c r="K1505">
        <v>1</v>
      </c>
      <c r="M1505" t="s">
        <v>67</v>
      </c>
      <c r="S1505" t="s">
        <v>2372</v>
      </c>
      <c r="U1505" t="s">
        <v>67</v>
      </c>
      <c r="W1505" t="s">
        <v>1415</v>
      </c>
      <c r="X1505" t="s">
        <v>1265</v>
      </c>
      <c r="Y1505" t="s">
        <v>182</v>
      </c>
      <c r="Z1505" t="s">
        <v>164</v>
      </c>
      <c r="AA1505" t="s">
        <v>164</v>
      </c>
      <c r="AB1505" t="s">
        <v>18</v>
      </c>
      <c r="AD1505" t="s">
        <v>2425</v>
      </c>
      <c r="AE1505">
        <v>1</v>
      </c>
      <c r="AF1505">
        <v>1</v>
      </c>
    </row>
    <row r="1506" spans="1:32" x14ac:dyDescent="0.2">
      <c r="A1506" t="s">
        <v>2426</v>
      </c>
      <c r="B1506" s="107">
        <v>45018</v>
      </c>
      <c r="C1506" s="107">
        <v>45018</v>
      </c>
      <c r="D1506" s="107">
        <v>45018</v>
      </c>
      <c r="E1506">
        <v>-8.1506400000000007E-3</v>
      </c>
      <c r="F1506">
        <v>-8.1506400000000007E-3</v>
      </c>
      <c r="G1506" t="s">
        <v>72</v>
      </c>
      <c r="H1506">
        <v>5.6205128205128201</v>
      </c>
      <c r="I1506">
        <v>-4.5810776615384623E-2</v>
      </c>
      <c r="J1506">
        <v>-4.5810776615384623E-2</v>
      </c>
      <c r="K1506">
        <v>1</v>
      </c>
      <c r="M1506" t="s">
        <v>67</v>
      </c>
      <c r="S1506" t="s">
        <v>1608</v>
      </c>
      <c r="U1506" t="s">
        <v>67</v>
      </c>
      <c r="W1506" t="s">
        <v>1270</v>
      </c>
      <c r="X1506" t="s">
        <v>1271</v>
      </c>
      <c r="Y1506" t="s">
        <v>182</v>
      </c>
      <c r="Z1506" t="s">
        <v>164</v>
      </c>
      <c r="AA1506" t="s">
        <v>164</v>
      </c>
      <c r="AB1506" t="s">
        <v>18</v>
      </c>
      <c r="AD1506" t="s">
        <v>2427</v>
      </c>
      <c r="AE1506">
        <v>1</v>
      </c>
      <c r="AF1506">
        <v>1</v>
      </c>
    </row>
    <row r="1507" spans="1:32" x14ac:dyDescent="0.2">
      <c r="A1507" t="s">
        <v>2428</v>
      </c>
      <c r="B1507" s="107">
        <v>45017</v>
      </c>
      <c r="C1507" s="107">
        <v>45017</v>
      </c>
      <c r="D1507" s="107">
        <v>45017</v>
      </c>
      <c r="E1507">
        <v>-218.25</v>
      </c>
      <c r="F1507">
        <v>-218.25</v>
      </c>
      <c r="G1507" t="s">
        <v>43</v>
      </c>
      <c r="H1507">
        <v>1</v>
      </c>
      <c r="I1507">
        <v>-218.25</v>
      </c>
      <c r="J1507">
        <v>-218.25</v>
      </c>
      <c r="K1507">
        <v>1</v>
      </c>
      <c r="M1507" t="s">
        <v>50</v>
      </c>
      <c r="N1507" t="s">
        <v>2429</v>
      </c>
      <c r="O1507">
        <v>100</v>
      </c>
      <c r="Q1507" t="s">
        <v>2429</v>
      </c>
      <c r="S1507" t="s">
        <v>2430</v>
      </c>
      <c r="U1507" t="s">
        <v>50</v>
      </c>
      <c r="W1507" t="s">
        <v>2430</v>
      </c>
      <c r="X1507" t="s">
        <v>30</v>
      </c>
      <c r="Y1507" t="s">
        <v>182</v>
      </c>
      <c r="Z1507" t="s">
        <v>182</v>
      </c>
      <c r="AA1507" t="s">
        <v>182</v>
      </c>
      <c r="AB1507" t="s">
        <v>30</v>
      </c>
      <c r="AE1507">
        <v>0</v>
      </c>
      <c r="AF1507">
        <v>0</v>
      </c>
    </row>
    <row r="1508" spans="1:32" x14ac:dyDescent="0.2">
      <c r="A1508" t="s">
        <v>2431</v>
      </c>
      <c r="B1508" s="107">
        <v>45017</v>
      </c>
      <c r="C1508" s="107">
        <v>45017</v>
      </c>
      <c r="D1508" s="107">
        <v>45017</v>
      </c>
      <c r="E1508">
        <v>-1754.12</v>
      </c>
      <c r="F1508">
        <v>-1754.12</v>
      </c>
      <c r="G1508" t="s">
        <v>43</v>
      </c>
      <c r="H1508">
        <v>1</v>
      </c>
      <c r="I1508">
        <v>-1754.12</v>
      </c>
      <c r="J1508">
        <v>-1754.12</v>
      </c>
      <c r="K1508">
        <v>1</v>
      </c>
      <c r="M1508" t="s">
        <v>50</v>
      </c>
      <c r="N1508" t="s">
        <v>184</v>
      </c>
      <c r="O1508">
        <v>100</v>
      </c>
      <c r="Q1508" t="s">
        <v>184</v>
      </c>
      <c r="S1508" t="s">
        <v>185</v>
      </c>
      <c r="U1508" t="s">
        <v>50</v>
      </c>
      <c r="W1508" t="s">
        <v>186</v>
      </c>
      <c r="X1508" t="s">
        <v>30</v>
      </c>
      <c r="Y1508" t="s">
        <v>182</v>
      </c>
      <c r="Z1508" t="s">
        <v>182</v>
      </c>
      <c r="AA1508" t="s">
        <v>182</v>
      </c>
      <c r="AB1508" t="s">
        <v>30</v>
      </c>
      <c r="AE1508">
        <v>0</v>
      </c>
      <c r="AF1508">
        <v>0</v>
      </c>
    </row>
    <row r="1509" spans="1:32" x14ac:dyDescent="0.2">
      <c r="A1509" t="s">
        <v>2432</v>
      </c>
      <c r="B1509" s="107">
        <v>45017</v>
      </c>
      <c r="C1509" s="107">
        <v>45017</v>
      </c>
      <c r="D1509" s="107">
        <v>45017</v>
      </c>
      <c r="E1509">
        <v>-1.2327843E-2</v>
      </c>
      <c r="F1509">
        <v>-1.2327843E-2</v>
      </c>
      <c r="G1509" t="s">
        <v>72</v>
      </c>
      <c r="H1509">
        <v>5.6850715746421274</v>
      </c>
      <c r="I1509">
        <v>-7.0084669815950934E-2</v>
      </c>
      <c r="J1509">
        <v>-7.0084669815950934E-2</v>
      </c>
      <c r="K1509">
        <v>1</v>
      </c>
      <c r="M1509" t="s">
        <v>67</v>
      </c>
      <c r="S1509" t="s">
        <v>1608</v>
      </c>
      <c r="U1509" t="s">
        <v>67</v>
      </c>
      <c r="W1509" t="s">
        <v>1270</v>
      </c>
      <c r="X1509" t="s">
        <v>1271</v>
      </c>
      <c r="Y1509" t="s">
        <v>182</v>
      </c>
      <c r="Z1509" t="s">
        <v>164</v>
      </c>
      <c r="AA1509" t="s">
        <v>164</v>
      </c>
      <c r="AB1509" t="s">
        <v>18</v>
      </c>
      <c r="AD1509" t="s">
        <v>2433</v>
      </c>
      <c r="AE1509">
        <v>1</v>
      </c>
      <c r="AF1509">
        <v>1</v>
      </c>
    </row>
    <row r="1510" spans="1:32" x14ac:dyDescent="0.2">
      <c r="A1510" t="s">
        <v>2434</v>
      </c>
      <c r="B1510" s="107">
        <v>45017</v>
      </c>
      <c r="C1510" s="107">
        <v>45017</v>
      </c>
      <c r="D1510" s="107">
        <v>45017</v>
      </c>
      <c r="E1510">
        <v>-2.2297399999999998E-2</v>
      </c>
      <c r="F1510">
        <v>-2.2297399999999998E-2</v>
      </c>
      <c r="G1510" t="s">
        <v>72</v>
      </c>
      <c r="H1510">
        <v>5.6850715746421274</v>
      </c>
      <c r="I1510">
        <v>-0.12676231492842541</v>
      </c>
      <c r="J1510">
        <v>-0.12676231492842541</v>
      </c>
      <c r="K1510">
        <v>1</v>
      </c>
      <c r="M1510" t="s">
        <v>67</v>
      </c>
      <c r="S1510" t="s">
        <v>2372</v>
      </c>
      <c r="U1510" t="s">
        <v>67</v>
      </c>
      <c r="W1510" t="s">
        <v>1415</v>
      </c>
      <c r="X1510" t="s">
        <v>1265</v>
      </c>
      <c r="Y1510" t="s">
        <v>182</v>
      </c>
      <c r="Z1510" t="s">
        <v>164</v>
      </c>
      <c r="AA1510" t="s">
        <v>164</v>
      </c>
      <c r="AB1510" t="s">
        <v>18</v>
      </c>
      <c r="AD1510" t="s">
        <v>2435</v>
      </c>
      <c r="AE1510">
        <v>1</v>
      </c>
      <c r="AF1510">
        <v>1</v>
      </c>
    </row>
    <row r="1511" spans="1:32" x14ac:dyDescent="0.2">
      <c r="A1511" t="s">
        <v>2436</v>
      </c>
      <c r="B1511" s="107">
        <v>45017</v>
      </c>
      <c r="C1511" s="107">
        <v>45017</v>
      </c>
      <c r="D1511" s="107">
        <v>45017</v>
      </c>
      <c r="E1511">
        <v>-2.2289E-2</v>
      </c>
      <c r="F1511">
        <v>-2.2289E-2</v>
      </c>
      <c r="G1511" t="s">
        <v>72</v>
      </c>
      <c r="H1511">
        <v>5.6850715746421274</v>
      </c>
      <c r="I1511">
        <v>-0.12671456032719841</v>
      </c>
      <c r="J1511">
        <v>-0.12671456032719841</v>
      </c>
      <c r="K1511">
        <v>1</v>
      </c>
      <c r="M1511" t="s">
        <v>67</v>
      </c>
      <c r="S1511" t="s">
        <v>2372</v>
      </c>
      <c r="U1511" t="s">
        <v>67</v>
      </c>
      <c r="W1511" t="s">
        <v>1415</v>
      </c>
      <c r="X1511" t="s">
        <v>1265</v>
      </c>
      <c r="Y1511" t="s">
        <v>182</v>
      </c>
      <c r="Z1511" t="s">
        <v>164</v>
      </c>
      <c r="AA1511" t="s">
        <v>164</v>
      </c>
      <c r="AB1511" t="s">
        <v>18</v>
      </c>
      <c r="AD1511" t="s">
        <v>2437</v>
      </c>
      <c r="AE1511">
        <v>1</v>
      </c>
      <c r="AF1511">
        <v>1</v>
      </c>
    </row>
    <row r="1512" spans="1:32" x14ac:dyDescent="0.2">
      <c r="A1512" t="s">
        <v>2438</v>
      </c>
      <c r="B1512" s="107">
        <v>45017</v>
      </c>
      <c r="C1512" s="107">
        <v>45017</v>
      </c>
      <c r="D1512" s="107">
        <v>45017</v>
      </c>
      <c r="E1512">
        <v>-1.1186753400000001E-2</v>
      </c>
      <c r="F1512">
        <v>-1.1186753400000001E-2</v>
      </c>
      <c r="G1512" t="s">
        <v>72</v>
      </c>
      <c r="H1512">
        <v>5.6850715746421274</v>
      </c>
      <c r="I1512">
        <v>-6.3597493766871183E-2</v>
      </c>
      <c r="J1512">
        <v>-6.3597493766871183E-2</v>
      </c>
      <c r="K1512">
        <v>1</v>
      </c>
      <c r="M1512" t="s">
        <v>67</v>
      </c>
      <c r="S1512" t="s">
        <v>1608</v>
      </c>
      <c r="U1512" t="s">
        <v>67</v>
      </c>
      <c r="W1512" t="s">
        <v>1270</v>
      </c>
      <c r="X1512" t="s">
        <v>1271</v>
      </c>
      <c r="Y1512" t="s">
        <v>182</v>
      </c>
      <c r="Z1512" t="s">
        <v>164</v>
      </c>
      <c r="AA1512" t="s">
        <v>164</v>
      </c>
      <c r="AB1512" t="s">
        <v>18</v>
      </c>
      <c r="AD1512" t="s">
        <v>2439</v>
      </c>
      <c r="AE1512">
        <v>1</v>
      </c>
      <c r="AF1512">
        <v>1</v>
      </c>
    </row>
    <row r="1513" spans="1:32" x14ac:dyDescent="0.2">
      <c r="A1513" t="s">
        <v>2440</v>
      </c>
      <c r="B1513" s="107">
        <v>45016</v>
      </c>
      <c r="C1513" s="107">
        <v>45016</v>
      </c>
      <c r="D1513" s="107">
        <v>45016</v>
      </c>
      <c r="E1513">
        <v>-11.09</v>
      </c>
      <c r="F1513">
        <v>-11.09</v>
      </c>
      <c r="G1513" t="s">
        <v>43</v>
      </c>
      <c r="H1513">
        <v>1</v>
      </c>
      <c r="I1513">
        <v>-11.09</v>
      </c>
      <c r="J1513">
        <v>-11.09</v>
      </c>
      <c r="K1513">
        <v>1</v>
      </c>
      <c r="M1513" t="s">
        <v>1359</v>
      </c>
      <c r="N1513" t="s">
        <v>199</v>
      </c>
      <c r="O1513">
        <v>100</v>
      </c>
      <c r="P1513" t="s">
        <v>340</v>
      </c>
      <c r="Q1513" t="s">
        <v>199</v>
      </c>
      <c r="S1513" t="s">
        <v>2087</v>
      </c>
      <c r="U1513" t="s">
        <v>1359</v>
      </c>
      <c r="W1513" t="s">
        <v>2087</v>
      </c>
      <c r="X1513" t="s">
        <v>30</v>
      </c>
      <c r="Y1513" t="s">
        <v>182</v>
      </c>
      <c r="Z1513" t="s">
        <v>182</v>
      </c>
      <c r="AA1513" t="s">
        <v>182</v>
      </c>
      <c r="AB1513" t="s">
        <v>30</v>
      </c>
      <c r="AE1513">
        <v>0</v>
      </c>
      <c r="AF1513">
        <v>0</v>
      </c>
    </row>
    <row r="1514" spans="1:32" x14ac:dyDescent="0.2">
      <c r="A1514" t="s">
        <v>2441</v>
      </c>
      <c r="B1514" s="107">
        <v>45016</v>
      </c>
      <c r="C1514" s="107">
        <v>45016</v>
      </c>
      <c r="D1514" s="107">
        <v>45016</v>
      </c>
      <c r="E1514">
        <v>-124</v>
      </c>
      <c r="F1514">
        <v>-124</v>
      </c>
      <c r="G1514" t="s">
        <v>43</v>
      </c>
      <c r="H1514">
        <v>1</v>
      </c>
      <c r="I1514">
        <v>-124</v>
      </c>
      <c r="J1514">
        <v>-124</v>
      </c>
      <c r="K1514">
        <v>1</v>
      </c>
      <c r="M1514" t="s">
        <v>50</v>
      </c>
      <c r="N1514" t="s">
        <v>213</v>
      </c>
      <c r="O1514">
        <v>100</v>
      </c>
      <c r="Q1514" t="s">
        <v>213</v>
      </c>
      <c r="S1514" t="s">
        <v>215</v>
      </c>
      <c r="U1514" t="s">
        <v>50</v>
      </c>
      <c r="W1514" t="s">
        <v>216</v>
      </c>
      <c r="X1514" t="s">
        <v>30</v>
      </c>
      <c r="Y1514" t="s">
        <v>182</v>
      </c>
      <c r="Z1514" t="s">
        <v>182</v>
      </c>
      <c r="AA1514" t="s">
        <v>182</v>
      </c>
      <c r="AB1514" t="s">
        <v>30</v>
      </c>
      <c r="AE1514">
        <v>0</v>
      </c>
      <c r="AF1514">
        <v>0</v>
      </c>
    </row>
    <row r="1515" spans="1:32" x14ac:dyDescent="0.2">
      <c r="A1515" t="s">
        <v>2442</v>
      </c>
      <c r="B1515" s="107">
        <v>45016</v>
      </c>
      <c r="C1515" s="107">
        <v>45016</v>
      </c>
      <c r="D1515" s="107">
        <v>45016</v>
      </c>
      <c r="E1515">
        <v>-42.97</v>
      </c>
      <c r="F1515">
        <v>-42.97</v>
      </c>
      <c r="G1515" t="s">
        <v>43</v>
      </c>
      <c r="H1515">
        <v>1</v>
      </c>
      <c r="I1515">
        <v>-42.97</v>
      </c>
      <c r="J1515">
        <v>-42.97</v>
      </c>
      <c r="K1515">
        <v>1</v>
      </c>
      <c r="M1515" t="s">
        <v>49</v>
      </c>
      <c r="N1515" t="s">
        <v>2104</v>
      </c>
      <c r="O1515">
        <v>100</v>
      </c>
      <c r="Q1515" t="s">
        <v>2104</v>
      </c>
      <c r="S1515" t="s">
        <v>2443</v>
      </c>
      <c r="U1515" t="s">
        <v>49</v>
      </c>
      <c r="W1515" t="s">
        <v>1452</v>
      </c>
      <c r="X1515" t="s">
        <v>1452</v>
      </c>
      <c r="Y1515" t="s">
        <v>192</v>
      </c>
      <c r="Z1515" t="s">
        <v>193</v>
      </c>
      <c r="AA1515" t="s">
        <v>193</v>
      </c>
      <c r="AB1515" t="s">
        <v>24</v>
      </c>
      <c r="AE1515">
        <v>0</v>
      </c>
      <c r="AF1515">
        <v>0</v>
      </c>
    </row>
    <row r="1516" spans="1:32" x14ac:dyDescent="0.2">
      <c r="A1516" t="s">
        <v>2444</v>
      </c>
      <c r="B1516" s="107">
        <v>45016</v>
      </c>
      <c r="C1516" s="107">
        <v>45016</v>
      </c>
      <c r="D1516" s="107">
        <v>45016</v>
      </c>
      <c r="E1516">
        <v>25.57</v>
      </c>
      <c r="F1516">
        <v>25.57</v>
      </c>
      <c r="G1516" t="s">
        <v>43</v>
      </c>
      <c r="H1516">
        <v>1</v>
      </c>
      <c r="I1516">
        <v>25.57</v>
      </c>
      <c r="J1516">
        <v>25.57</v>
      </c>
      <c r="K1516">
        <v>1</v>
      </c>
      <c r="M1516" t="s">
        <v>199</v>
      </c>
      <c r="N1516" t="s">
        <v>49</v>
      </c>
      <c r="O1516">
        <v>100</v>
      </c>
      <c r="P1516" t="s">
        <v>160</v>
      </c>
      <c r="Q1516" t="s">
        <v>199</v>
      </c>
      <c r="S1516" t="s">
        <v>1354</v>
      </c>
      <c r="U1516" t="s">
        <v>49</v>
      </c>
      <c r="W1516" t="s">
        <v>1355</v>
      </c>
      <c r="X1516" t="s">
        <v>1355</v>
      </c>
      <c r="Y1516" t="s">
        <v>1356</v>
      </c>
      <c r="Z1516" t="s">
        <v>1356</v>
      </c>
      <c r="AA1516" t="s">
        <v>1356</v>
      </c>
      <c r="AB1516" t="s">
        <v>28</v>
      </c>
      <c r="AE1516">
        <v>0</v>
      </c>
      <c r="AF1516">
        <v>0</v>
      </c>
    </row>
    <row r="1517" spans="1:32" x14ac:dyDescent="0.2">
      <c r="A1517" t="s">
        <v>2445</v>
      </c>
      <c r="B1517" s="107">
        <v>45016</v>
      </c>
      <c r="C1517" s="107">
        <v>45016</v>
      </c>
      <c r="D1517" s="107">
        <v>45016</v>
      </c>
      <c r="E1517">
        <v>6.24</v>
      </c>
      <c r="F1517">
        <v>6.24</v>
      </c>
      <c r="G1517" t="s">
        <v>43</v>
      </c>
      <c r="H1517">
        <v>1</v>
      </c>
      <c r="I1517">
        <v>6.24</v>
      </c>
      <c r="J1517">
        <v>6.24</v>
      </c>
      <c r="K1517">
        <v>1</v>
      </c>
      <c r="M1517" t="s">
        <v>199</v>
      </c>
      <c r="N1517" t="s">
        <v>1058</v>
      </c>
      <c r="O1517">
        <v>100</v>
      </c>
      <c r="P1517" t="s">
        <v>15</v>
      </c>
      <c r="Q1517" t="s">
        <v>199</v>
      </c>
      <c r="S1517" t="s">
        <v>2026</v>
      </c>
      <c r="U1517" t="s">
        <v>1058</v>
      </c>
      <c r="W1517" t="s">
        <v>1355</v>
      </c>
      <c r="X1517" t="s">
        <v>1355</v>
      </c>
      <c r="Y1517" t="s">
        <v>1356</v>
      </c>
      <c r="Z1517" t="s">
        <v>1356</v>
      </c>
      <c r="AA1517" t="s">
        <v>1356</v>
      </c>
      <c r="AB1517" t="s">
        <v>28</v>
      </c>
      <c r="AE1517">
        <v>0</v>
      </c>
      <c r="AF1517">
        <v>0</v>
      </c>
    </row>
    <row r="1518" spans="1:32" x14ac:dyDescent="0.2">
      <c r="A1518" t="s">
        <v>2446</v>
      </c>
      <c r="B1518" s="107">
        <v>45016</v>
      </c>
      <c r="C1518" s="107">
        <v>45016</v>
      </c>
      <c r="D1518" s="107">
        <v>45016</v>
      </c>
      <c r="E1518">
        <v>2000</v>
      </c>
      <c r="F1518">
        <v>2000</v>
      </c>
      <c r="G1518" t="s">
        <v>43</v>
      </c>
      <c r="H1518">
        <v>1</v>
      </c>
      <c r="I1518">
        <v>2000</v>
      </c>
      <c r="J1518">
        <v>2000</v>
      </c>
      <c r="K1518">
        <v>1</v>
      </c>
      <c r="M1518" t="s">
        <v>199</v>
      </c>
      <c r="N1518" t="s">
        <v>1359</v>
      </c>
      <c r="O1518">
        <v>100</v>
      </c>
      <c r="Q1518" t="s">
        <v>199</v>
      </c>
      <c r="S1518" t="s">
        <v>1378</v>
      </c>
      <c r="U1518" t="s">
        <v>1359</v>
      </c>
      <c r="W1518" t="s">
        <v>1379</v>
      </c>
      <c r="X1518" t="s">
        <v>1379</v>
      </c>
      <c r="Y1518" t="s">
        <v>163</v>
      </c>
      <c r="Z1518" t="s">
        <v>193</v>
      </c>
      <c r="AA1518" t="s">
        <v>193</v>
      </c>
      <c r="AB1518" t="s">
        <v>24</v>
      </c>
      <c r="AE1518">
        <v>0</v>
      </c>
      <c r="AF1518">
        <v>0</v>
      </c>
    </row>
    <row r="1519" spans="1:32" x14ac:dyDescent="0.2">
      <c r="A1519" t="s">
        <v>2447</v>
      </c>
      <c r="B1519" s="107">
        <v>45016</v>
      </c>
      <c r="C1519" s="107">
        <v>45016</v>
      </c>
      <c r="D1519" s="107">
        <v>45016</v>
      </c>
      <c r="E1519">
        <v>-2000</v>
      </c>
      <c r="F1519">
        <v>-2000</v>
      </c>
      <c r="G1519" t="s">
        <v>43</v>
      </c>
      <c r="H1519">
        <v>1</v>
      </c>
      <c r="I1519">
        <v>-2000</v>
      </c>
      <c r="J1519">
        <v>-2000</v>
      </c>
      <c r="K1519">
        <v>1</v>
      </c>
      <c r="M1519" t="s">
        <v>49</v>
      </c>
      <c r="N1519" t="s">
        <v>199</v>
      </c>
      <c r="O1519">
        <v>100</v>
      </c>
      <c r="P1519" t="s">
        <v>340</v>
      </c>
      <c r="Q1519" t="s">
        <v>199</v>
      </c>
      <c r="S1519" t="s">
        <v>1378</v>
      </c>
      <c r="U1519" t="s">
        <v>49</v>
      </c>
      <c r="W1519" t="s">
        <v>1379</v>
      </c>
      <c r="X1519" t="s">
        <v>1379</v>
      </c>
      <c r="Y1519" t="s">
        <v>163</v>
      </c>
      <c r="Z1519" t="s">
        <v>193</v>
      </c>
      <c r="AA1519" t="s">
        <v>193</v>
      </c>
      <c r="AB1519" t="s">
        <v>24</v>
      </c>
      <c r="AE1519">
        <v>0</v>
      </c>
      <c r="AF1519">
        <v>0</v>
      </c>
    </row>
    <row r="1520" spans="1:32" x14ac:dyDescent="0.2">
      <c r="A1520" t="s">
        <v>2448</v>
      </c>
      <c r="B1520" s="107">
        <v>45016</v>
      </c>
      <c r="C1520" s="107">
        <v>45016</v>
      </c>
      <c r="D1520" s="107">
        <v>45016</v>
      </c>
      <c r="E1520">
        <v>-2.31752E-2</v>
      </c>
      <c r="F1520">
        <v>-2.31752E-2</v>
      </c>
      <c r="G1520" t="s">
        <v>72</v>
      </c>
      <c r="H1520">
        <v>5.7179356157383747</v>
      </c>
      <c r="I1520">
        <v>-0.13251430148186</v>
      </c>
      <c r="J1520">
        <v>-0.13251430148186</v>
      </c>
      <c r="K1520">
        <v>1</v>
      </c>
      <c r="M1520" t="s">
        <v>67</v>
      </c>
      <c r="S1520" t="s">
        <v>2372</v>
      </c>
      <c r="U1520" t="s">
        <v>67</v>
      </c>
      <c r="W1520" t="s">
        <v>1415</v>
      </c>
      <c r="X1520" t="s">
        <v>1265</v>
      </c>
      <c r="Y1520" t="s">
        <v>182</v>
      </c>
      <c r="Z1520" t="s">
        <v>164</v>
      </c>
      <c r="AA1520" t="s">
        <v>164</v>
      </c>
      <c r="AB1520" t="s">
        <v>18</v>
      </c>
      <c r="AD1520" t="s">
        <v>2449</v>
      </c>
      <c r="AE1520">
        <v>1</v>
      </c>
      <c r="AF1520">
        <v>1</v>
      </c>
    </row>
    <row r="1521" spans="1:32" x14ac:dyDescent="0.2">
      <c r="A1521" t="s">
        <v>2450</v>
      </c>
      <c r="B1521" s="107">
        <v>45016</v>
      </c>
      <c r="C1521" s="107">
        <v>45016</v>
      </c>
      <c r="D1521" s="107">
        <v>45016</v>
      </c>
      <c r="E1521">
        <v>-3.7734536399999997E-2</v>
      </c>
      <c r="F1521">
        <v>-3.7734536399999997E-2</v>
      </c>
      <c r="G1521" t="s">
        <v>72</v>
      </c>
      <c r="H1521">
        <v>5.7179356157383747</v>
      </c>
      <c r="I1521">
        <v>-0.2157636496249361</v>
      </c>
      <c r="J1521">
        <v>-0.2157636496249361</v>
      </c>
      <c r="K1521">
        <v>1</v>
      </c>
      <c r="M1521" t="s">
        <v>67</v>
      </c>
      <c r="N1521" t="s">
        <v>102</v>
      </c>
      <c r="S1521" t="s">
        <v>1608</v>
      </c>
      <c r="U1521" t="s">
        <v>67</v>
      </c>
      <c r="W1521" t="s">
        <v>1270</v>
      </c>
      <c r="X1521" t="s">
        <v>1271</v>
      </c>
      <c r="Y1521" t="s">
        <v>182</v>
      </c>
      <c r="Z1521" t="s">
        <v>164</v>
      </c>
      <c r="AA1521" t="s">
        <v>164</v>
      </c>
      <c r="AB1521" t="s">
        <v>18</v>
      </c>
      <c r="AD1521" t="s">
        <v>2451</v>
      </c>
      <c r="AE1521">
        <v>1</v>
      </c>
      <c r="AF1521">
        <v>1</v>
      </c>
    </row>
    <row r="1522" spans="1:32" x14ac:dyDescent="0.2">
      <c r="A1522" t="s">
        <v>2452</v>
      </c>
      <c r="B1522" s="107">
        <v>45016</v>
      </c>
      <c r="C1522" s="107">
        <v>45016</v>
      </c>
      <c r="D1522" s="107">
        <v>45016</v>
      </c>
      <c r="E1522">
        <v>-5.2260857600000002E-2</v>
      </c>
      <c r="F1522">
        <v>-5.2260857600000002E-2</v>
      </c>
      <c r="G1522" t="s">
        <v>72</v>
      </c>
      <c r="H1522">
        <v>5.7179356157383747</v>
      </c>
      <c r="I1522">
        <v>-0.29882421898007161</v>
      </c>
      <c r="J1522">
        <v>-0.29882421898007161</v>
      </c>
      <c r="K1522">
        <v>1</v>
      </c>
      <c r="M1522" t="s">
        <v>67</v>
      </c>
      <c r="N1522" t="s">
        <v>102</v>
      </c>
      <c r="S1522" t="s">
        <v>1608</v>
      </c>
      <c r="U1522" t="s">
        <v>67</v>
      </c>
      <c r="W1522" t="s">
        <v>1270</v>
      </c>
      <c r="X1522" t="s">
        <v>1271</v>
      </c>
      <c r="Y1522" t="s">
        <v>182</v>
      </c>
      <c r="Z1522" t="s">
        <v>164</v>
      </c>
      <c r="AA1522" t="s">
        <v>164</v>
      </c>
      <c r="AB1522" t="s">
        <v>18</v>
      </c>
      <c r="AD1522" t="s">
        <v>2453</v>
      </c>
      <c r="AE1522">
        <v>1</v>
      </c>
      <c r="AF1522">
        <v>1</v>
      </c>
    </row>
    <row r="1523" spans="1:32" x14ac:dyDescent="0.2">
      <c r="A1523" t="s">
        <v>2454</v>
      </c>
      <c r="B1523" s="107">
        <v>45016</v>
      </c>
      <c r="C1523" s="107">
        <v>45016</v>
      </c>
      <c r="D1523" s="107">
        <v>45016</v>
      </c>
      <c r="E1523">
        <v>-3.9175203200000001E-2</v>
      </c>
      <c r="F1523">
        <v>-3.9175203200000001E-2</v>
      </c>
      <c r="G1523" t="s">
        <v>72</v>
      </c>
      <c r="H1523">
        <v>5.7179356157383747</v>
      </c>
      <c r="I1523">
        <v>-0.224001289631068</v>
      </c>
      <c r="J1523">
        <v>-0.224001289631068</v>
      </c>
      <c r="K1523">
        <v>1</v>
      </c>
      <c r="M1523" t="s">
        <v>67</v>
      </c>
      <c r="N1523" t="s">
        <v>102</v>
      </c>
      <c r="S1523" t="s">
        <v>1608</v>
      </c>
      <c r="U1523" t="s">
        <v>67</v>
      </c>
      <c r="W1523" t="s">
        <v>1270</v>
      </c>
      <c r="X1523" t="s">
        <v>1271</v>
      </c>
      <c r="Y1523" t="s">
        <v>182</v>
      </c>
      <c r="Z1523" t="s">
        <v>164</v>
      </c>
      <c r="AA1523" t="s">
        <v>164</v>
      </c>
      <c r="AB1523" t="s">
        <v>18</v>
      </c>
      <c r="AD1523" t="s">
        <v>2455</v>
      </c>
      <c r="AE1523">
        <v>1</v>
      </c>
      <c r="AF1523">
        <v>1</v>
      </c>
    </row>
    <row r="1524" spans="1:32" x14ac:dyDescent="0.2">
      <c r="A1524" t="s">
        <v>2456</v>
      </c>
      <c r="B1524" s="107">
        <v>45016</v>
      </c>
      <c r="C1524" s="107">
        <v>45016</v>
      </c>
      <c r="D1524" s="107">
        <v>45016</v>
      </c>
      <c r="E1524">
        <v>-3.0590889600000001E-2</v>
      </c>
      <c r="F1524">
        <v>-3.0590889600000001E-2</v>
      </c>
      <c r="G1524" t="s">
        <v>72</v>
      </c>
      <c r="H1524">
        <v>5.7179356157383747</v>
      </c>
      <c r="I1524">
        <v>-0.17491673716096059</v>
      </c>
      <c r="J1524">
        <v>-0.17491673716096059</v>
      </c>
      <c r="K1524">
        <v>1</v>
      </c>
      <c r="M1524" t="s">
        <v>67</v>
      </c>
      <c r="N1524" t="s">
        <v>102</v>
      </c>
      <c r="S1524" t="s">
        <v>1608</v>
      </c>
      <c r="U1524" t="s">
        <v>67</v>
      </c>
      <c r="W1524" t="s">
        <v>1270</v>
      </c>
      <c r="X1524" t="s">
        <v>1271</v>
      </c>
      <c r="Y1524" t="s">
        <v>182</v>
      </c>
      <c r="Z1524" t="s">
        <v>164</v>
      </c>
      <c r="AA1524" t="s">
        <v>164</v>
      </c>
      <c r="AB1524" t="s">
        <v>18</v>
      </c>
      <c r="AD1524" t="s">
        <v>2457</v>
      </c>
      <c r="AE1524">
        <v>1</v>
      </c>
      <c r="AF1524">
        <v>1</v>
      </c>
    </row>
    <row r="1525" spans="1:32" x14ac:dyDescent="0.2">
      <c r="A1525" t="s">
        <v>2458</v>
      </c>
      <c r="B1525" s="107">
        <v>45016</v>
      </c>
      <c r="C1525" s="107">
        <v>45016</v>
      </c>
      <c r="D1525" s="107">
        <v>45016</v>
      </c>
      <c r="E1525">
        <v>-8.3119688999999993E-3</v>
      </c>
      <c r="F1525">
        <v>-8.3119688999999993E-3</v>
      </c>
      <c r="G1525" t="s">
        <v>72</v>
      </c>
      <c r="H1525">
        <v>5.7179356157383747</v>
      </c>
      <c r="I1525">
        <v>-4.7527303010219707E-2</v>
      </c>
      <c r="J1525">
        <v>-4.7527303010219707E-2</v>
      </c>
      <c r="K1525">
        <v>1</v>
      </c>
      <c r="M1525" t="s">
        <v>67</v>
      </c>
      <c r="S1525" t="s">
        <v>1608</v>
      </c>
      <c r="U1525" t="s">
        <v>67</v>
      </c>
      <c r="W1525" t="s">
        <v>1270</v>
      </c>
      <c r="X1525" t="s">
        <v>1271</v>
      </c>
      <c r="Y1525" t="s">
        <v>182</v>
      </c>
      <c r="Z1525" t="s">
        <v>164</v>
      </c>
      <c r="AA1525" t="s">
        <v>164</v>
      </c>
      <c r="AB1525" t="s">
        <v>18</v>
      </c>
      <c r="AD1525" t="s">
        <v>2459</v>
      </c>
      <c r="AE1525">
        <v>1</v>
      </c>
      <c r="AF1525">
        <v>1</v>
      </c>
    </row>
    <row r="1526" spans="1:32" x14ac:dyDescent="0.2">
      <c r="A1526" t="s">
        <v>2460</v>
      </c>
      <c r="B1526" s="107">
        <v>45016</v>
      </c>
      <c r="C1526" s="107">
        <v>45016</v>
      </c>
      <c r="D1526" s="107">
        <v>45016</v>
      </c>
      <c r="E1526">
        <v>-3.08132424E-2</v>
      </c>
      <c r="F1526">
        <v>-3.08132424E-2</v>
      </c>
      <c r="G1526" t="s">
        <v>72</v>
      </c>
      <c r="H1526">
        <v>5.7179356157383747</v>
      </c>
      <c r="I1526">
        <v>-0.17618813615533979</v>
      </c>
      <c r="J1526">
        <v>-0.17618813615533979</v>
      </c>
      <c r="K1526">
        <v>1</v>
      </c>
      <c r="M1526" t="s">
        <v>67</v>
      </c>
      <c r="N1526" t="s">
        <v>102</v>
      </c>
      <c r="S1526" t="s">
        <v>1608</v>
      </c>
      <c r="U1526" t="s">
        <v>67</v>
      </c>
      <c r="W1526" t="s">
        <v>1270</v>
      </c>
      <c r="X1526" t="s">
        <v>1271</v>
      </c>
      <c r="Y1526" t="s">
        <v>182</v>
      </c>
      <c r="Z1526" t="s">
        <v>164</v>
      </c>
      <c r="AA1526" t="s">
        <v>164</v>
      </c>
      <c r="AB1526" t="s">
        <v>18</v>
      </c>
      <c r="AD1526" t="s">
        <v>2461</v>
      </c>
      <c r="AE1526">
        <v>1</v>
      </c>
      <c r="AF1526">
        <v>1</v>
      </c>
    </row>
    <row r="1527" spans="1:32" x14ac:dyDescent="0.2">
      <c r="A1527" t="s">
        <v>2462</v>
      </c>
      <c r="B1527" s="107">
        <v>45016</v>
      </c>
      <c r="C1527" s="107">
        <v>45016</v>
      </c>
      <c r="D1527" s="107">
        <v>45016</v>
      </c>
      <c r="E1527">
        <v>-2.3023999999999999E-2</v>
      </c>
      <c r="F1527">
        <v>-2.3023999999999999E-2</v>
      </c>
      <c r="G1527" t="s">
        <v>72</v>
      </c>
      <c r="H1527">
        <v>5.7179356157383747</v>
      </c>
      <c r="I1527">
        <v>-0.13164974961676029</v>
      </c>
      <c r="J1527">
        <v>-0.13164974961676029</v>
      </c>
      <c r="K1527">
        <v>1</v>
      </c>
      <c r="M1527" t="s">
        <v>67</v>
      </c>
      <c r="S1527" t="s">
        <v>2372</v>
      </c>
      <c r="U1527" t="s">
        <v>67</v>
      </c>
      <c r="W1527" t="s">
        <v>1415</v>
      </c>
      <c r="X1527" t="s">
        <v>1265</v>
      </c>
      <c r="Y1527" t="s">
        <v>182</v>
      </c>
      <c r="Z1527" t="s">
        <v>164</v>
      </c>
      <c r="AA1527" t="s">
        <v>164</v>
      </c>
      <c r="AB1527" t="s">
        <v>18</v>
      </c>
      <c r="AD1527" t="s">
        <v>2463</v>
      </c>
      <c r="AE1527">
        <v>1</v>
      </c>
      <c r="AF1527">
        <v>1</v>
      </c>
    </row>
    <row r="1528" spans="1:32" x14ac:dyDescent="0.2">
      <c r="A1528" t="s">
        <v>2464</v>
      </c>
      <c r="B1528" s="107">
        <v>45016</v>
      </c>
      <c r="C1528" s="107">
        <v>45016</v>
      </c>
      <c r="D1528" s="107">
        <v>45016</v>
      </c>
      <c r="E1528">
        <v>-2.2860200000000001E-2</v>
      </c>
      <c r="F1528">
        <v>-2.2860200000000001E-2</v>
      </c>
      <c r="G1528" t="s">
        <v>72</v>
      </c>
      <c r="H1528">
        <v>5.7179356157383747</v>
      </c>
      <c r="I1528">
        <v>-0.13071315176290241</v>
      </c>
      <c r="J1528">
        <v>-0.13071315176290241</v>
      </c>
      <c r="K1528">
        <v>1</v>
      </c>
      <c r="M1528" t="s">
        <v>67</v>
      </c>
      <c r="S1528" t="s">
        <v>2372</v>
      </c>
      <c r="U1528" t="s">
        <v>67</v>
      </c>
      <c r="W1528" t="s">
        <v>1415</v>
      </c>
      <c r="X1528" t="s">
        <v>1265</v>
      </c>
      <c r="Y1528" t="s">
        <v>182</v>
      </c>
      <c r="Z1528" t="s">
        <v>164</v>
      </c>
      <c r="AA1528" t="s">
        <v>164</v>
      </c>
      <c r="AB1528" t="s">
        <v>18</v>
      </c>
      <c r="AD1528" t="s">
        <v>2465</v>
      </c>
      <c r="AE1528">
        <v>1</v>
      </c>
      <c r="AF1528">
        <v>1</v>
      </c>
    </row>
    <row r="1529" spans="1:32" x14ac:dyDescent="0.2">
      <c r="A1529" t="s">
        <v>2466</v>
      </c>
      <c r="B1529" s="107">
        <v>45016</v>
      </c>
      <c r="C1529" s="107">
        <v>45016</v>
      </c>
      <c r="D1529" s="107">
        <v>45016</v>
      </c>
      <c r="E1529">
        <v>-2.2137799999999999E-2</v>
      </c>
      <c r="F1529">
        <v>-2.2137799999999999E-2</v>
      </c>
      <c r="G1529" t="s">
        <v>72</v>
      </c>
      <c r="H1529">
        <v>5.7179356157383747</v>
      </c>
      <c r="I1529">
        <v>-0.12658251507409299</v>
      </c>
      <c r="J1529">
        <v>-0.12658251507409299</v>
      </c>
      <c r="K1529">
        <v>1</v>
      </c>
      <c r="M1529" t="s">
        <v>67</v>
      </c>
      <c r="S1529" t="s">
        <v>2372</v>
      </c>
      <c r="U1529" t="s">
        <v>67</v>
      </c>
      <c r="W1529" t="s">
        <v>1415</v>
      </c>
      <c r="X1529" t="s">
        <v>1265</v>
      </c>
      <c r="Y1529" t="s">
        <v>182</v>
      </c>
      <c r="Z1529" t="s">
        <v>164</v>
      </c>
      <c r="AA1529" t="s">
        <v>164</v>
      </c>
      <c r="AB1529" t="s">
        <v>18</v>
      </c>
      <c r="AD1529" t="s">
        <v>2467</v>
      </c>
      <c r="AE1529">
        <v>1</v>
      </c>
      <c r="AF1529">
        <v>1</v>
      </c>
    </row>
    <row r="1530" spans="1:32" x14ac:dyDescent="0.2">
      <c r="A1530" t="s">
        <v>2468</v>
      </c>
      <c r="B1530" s="107">
        <v>45016</v>
      </c>
      <c r="C1530" s="107">
        <v>45016</v>
      </c>
      <c r="D1530" s="107">
        <v>45016</v>
      </c>
      <c r="E1530">
        <v>-2.2083200000000001E-2</v>
      </c>
      <c r="F1530">
        <v>-2.2083200000000001E-2</v>
      </c>
      <c r="G1530" t="s">
        <v>72</v>
      </c>
      <c r="H1530">
        <v>5.7179356157383747</v>
      </c>
      <c r="I1530">
        <v>-0.1262703157894737</v>
      </c>
      <c r="J1530">
        <v>-0.1262703157894737</v>
      </c>
      <c r="K1530">
        <v>1</v>
      </c>
      <c r="M1530" t="s">
        <v>67</v>
      </c>
      <c r="S1530" t="s">
        <v>2372</v>
      </c>
      <c r="U1530" t="s">
        <v>67</v>
      </c>
      <c r="W1530" t="s">
        <v>1415</v>
      </c>
      <c r="X1530" t="s">
        <v>1265</v>
      </c>
      <c r="Y1530" t="s">
        <v>182</v>
      </c>
      <c r="Z1530" t="s">
        <v>164</v>
      </c>
      <c r="AA1530" t="s">
        <v>164</v>
      </c>
      <c r="AB1530" t="s">
        <v>18</v>
      </c>
      <c r="AD1530" t="s">
        <v>2469</v>
      </c>
      <c r="AE1530">
        <v>1</v>
      </c>
      <c r="AF1530">
        <v>1</v>
      </c>
    </row>
    <row r="1531" spans="1:32" x14ac:dyDescent="0.2">
      <c r="A1531" t="s">
        <v>2470</v>
      </c>
      <c r="B1531" s="107">
        <v>45016</v>
      </c>
      <c r="C1531" s="107">
        <v>45016</v>
      </c>
      <c r="D1531" s="107">
        <v>45016</v>
      </c>
      <c r="E1531">
        <v>3.6540254000000001E-3</v>
      </c>
      <c r="F1531">
        <v>3.6540254000000001E-3</v>
      </c>
      <c r="G1531" t="s">
        <v>72</v>
      </c>
      <c r="H1531">
        <v>5.7179356157383747</v>
      </c>
      <c r="I1531">
        <v>2.0893481975472659E-2</v>
      </c>
      <c r="J1531">
        <v>2.0893481975472659E-2</v>
      </c>
      <c r="K1531">
        <v>1</v>
      </c>
      <c r="N1531" t="s">
        <v>69</v>
      </c>
      <c r="U1531" t="s">
        <v>69</v>
      </c>
      <c r="W1531" t="s">
        <v>1264</v>
      </c>
      <c r="X1531" t="s">
        <v>1265</v>
      </c>
      <c r="Y1531" t="s">
        <v>182</v>
      </c>
      <c r="Z1531" t="s">
        <v>164</v>
      </c>
      <c r="AA1531" t="s">
        <v>164</v>
      </c>
      <c r="AB1531" t="s">
        <v>18</v>
      </c>
      <c r="AD1531" t="s">
        <v>2471</v>
      </c>
      <c r="AE1531">
        <v>1</v>
      </c>
      <c r="AF1531">
        <v>1</v>
      </c>
    </row>
    <row r="1532" spans="1:32" x14ac:dyDescent="0.2">
      <c r="A1532" t="s">
        <v>2472</v>
      </c>
      <c r="B1532" s="107">
        <v>45016</v>
      </c>
      <c r="C1532" s="107">
        <v>45016</v>
      </c>
      <c r="D1532" s="107">
        <v>45016</v>
      </c>
      <c r="E1532">
        <v>-2.27405E-2</v>
      </c>
      <c r="F1532">
        <v>-2.27405E-2</v>
      </c>
      <c r="G1532" t="s">
        <v>72</v>
      </c>
      <c r="H1532">
        <v>5.7179356157383747</v>
      </c>
      <c r="I1532">
        <v>-0.1300287148696985</v>
      </c>
      <c r="J1532">
        <v>-0.1300287148696985</v>
      </c>
      <c r="K1532">
        <v>1</v>
      </c>
      <c r="M1532" t="s">
        <v>67</v>
      </c>
      <c r="S1532" t="s">
        <v>2372</v>
      </c>
      <c r="U1532" t="s">
        <v>67</v>
      </c>
      <c r="W1532" t="s">
        <v>1415</v>
      </c>
      <c r="X1532" t="s">
        <v>1265</v>
      </c>
      <c r="Y1532" t="s">
        <v>182</v>
      </c>
      <c r="Z1532" t="s">
        <v>164</v>
      </c>
      <c r="AA1532" t="s">
        <v>164</v>
      </c>
      <c r="AB1532" t="s">
        <v>18</v>
      </c>
      <c r="AD1532" t="s">
        <v>2473</v>
      </c>
      <c r="AE1532">
        <v>1</v>
      </c>
      <c r="AF1532">
        <v>1</v>
      </c>
    </row>
    <row r="1533" spans="1:32" x14ac:dyDescent="0.2">
      <c r="A1533" t="s">
        <v>2474</v>
      </c>
      <c r="B1533" s="107">
        <v>45015</v>
      </c>
      <c r="C1533" s="107">
        <v>45015</v>
      </c>
      <c r="D1533" s="107">
        <v>45015</v>
      </c>
      <c r="E1533">
        <v>-43.17</v>
      </c>
      <c r="F1533">
        <v>-43.17</v>
      </c>
      <c r="G1533" t="s">
        <v>43</v>
      </c>
      <c r="H1533">
        <v>1</v>
      </c>
      <c r="I1533">
        <v>-43.17</v>
      </c>
      <c r="J1533">
        <v>-43.17</v>
      </c>
      <c r="K1533">
        <v>1</v>
      </c>
      <c r="M1533" t="s">
        <v>49</v>
      </c>
      <c r="N1533" t="s">
        <v>199</v>
      </c>
      <c r="O1533">
        <v>100</v>
      </c>
      <c r="P1533" t="s">
        <v>340</v>
      </c>
      <c r="Q1533" t="s">
        <v>199</v>
      </c>
      <c r="S1533" t="s">
        <v>2475</v>
      </c>
      <c r="U1533" t="s">
        <v>49</v>
      </c>
      <c r="W1533" t="s">
        <v>1452</v>
      </c>
      <c r="X1533" t="s">
        <v>1452</v>
      </c>
      <c r="Y1533" t="s">
        <v>192</v>
      </c>
      <c r="Z1533" t="s">
        <v>193</v>
      </c>
      <c r="AA1533" t="s">
        <v>193</v>
      </c>
      <c r="AB1533" t="s">
        <v>24</v>
      </c>
      <c r="AE1533">
        <v>0</v>
      </c>
      <c r="AF1533">
        <v>0</v>
      </c>
    </row>
    <row r="1534" spans="1:32" x14ac:dyDescent="0.2">
      <c r="A1534" t="s">
        <v>2476</v>
      </c>
      <c r="B1534" s="107">
        <v>45015</v>
      </c>
      <c r="C1534" s="107">
        <v>45015</v>
      </c>
      <c r="D1534" s="107">
        <v>45015</v>
      </c>
      <c r="E1534">
        <v>-80.959999999999994</v>
      </c>
      <c r="F1534">
        <v>-80.959999999999994</v>
      </c>
      <c r="G1534" t="s">
        <v>43</v>
      </c>
      <c r="H1534">
        <v>1</v>
      </c>
      <c r="I1534">
        <v>-80.959999999999994</v>
      </c>
      <c r="J1534">
        <v>-80.959999999999994</v>
      </c>
      <c r="K1534">
        <v>1</v>
      </c>
      <c r="M1534" t="s">
        <v>49</v>
      </c>
      <c r="N1534" t="s">
        <v>199</v>
      </c>
      <c r="O1534">
        <v>100</v>
      </c>
      <c r="P1534" t="s">
        <v>340</v>
      </c>
      <c r="Q1534" t="s">
        <v>199</v>
      </c>
      <c r="S1534" t="s">
        <v>274</v>
      </c>
      <c r="U1534" t="s">
        <v>49</v>
      </c>
      <c r="W1534" t="s">
        <v>274</v>
      </c>
      <c r="X1534" t="s">
        <v>30</v>
      </c>
      <c r="Y1534" t="s">
        <v>182</v>
      </c>
      <c r="Z1534" t="s">
        <v>182</v>
      </c>
      <c r="AA1534" t="s">
        <v>182</v>
      </c>
      <c r="AB1534" t="s">
        <v>30</v>
      </c>
      <c r="AE1534">
        <v>0</v>
      </c>
      <c r="AF1534">
        <v>0</v>
      </c>
    </row>
    <row r="1535" spans="1:32" x14ac:dyDescent="0.2">
      <c r="A1535" t="s">
        <v>2477</v>
      </c>
      <c r="B1535" s="107">
        <v>45015</v>
      </c>
      <c r="C1535" s="107">
        <v>45015</v>
      </c>
      <c r="D1535" s="107">
        <v>45015</v>
      </c>
      <c r="E1535">
        <v>-597.69000000000005</v>
      </c>
      <c r="F1535">
        <v>-597.69000000000005</v>
      </c>
      <c r="G1535" t="s">
        <v>43</v>
      </c>
      <c r="H1535">
        <v>1</v>
      </c>
      <c r="I1535">
        <v>-597.69000000000005</v>
      </c>
      <c r="J1535">
        <v>-597.69000000000005</v>
      </c>
      <c r="K1535">
        <v>1</v>
      </c>
      <c r="M1535" t="s">
        <v>49</v>
      </c>
      <c r="N1535" t="s">
        <v>222</v>
      </c>
      <c r="O1535">
        <v>100</v>
      </c>
      <c r="Q1535" t="s">
        <v>222</v>
      </c>
      <c r="S1535" t="s">
        <v>223</v>
      </c>
      <c r="U1535" t="s">
        <v>49</v>
      </c>
      <c r="W1535" t="s">
        <v>223</v>
      </c>
      <c r="X1535" t="s">
        <v>30</v>
      </c>
      <c r="Y1535" t="s">
        <v>182</v>
      </c>
      <c r="Z1535" t="s">
        <v>182</v>
      </c>
      <c r="AA1535" t="s">
        <v>182</v>
      </c>
      <c r="AB1535" t="s">
        <v>30</v>
      </c>
      <c r="AE1535">
        <v>0</v>
      </c>
      <c r="AF1535">
        <v>0</v>
      </c>
    </row>
    <row r="1536" spans="1:32" x14ac:dyDescent="0.2">
      <c r="A1536" t="s">
        <v>2478</v>
      </c>
      <c r="B1536" s="107">
        <v>45015</v>
      </c>
      <c r="C1536" s="107">
        <v>45015</v>
      </c>
      <c r="D1536" s="107">
        <v>45015</v>
      </c>
      <c r="E1536">
        <v>500</v>
      </c>
      <c r="F1536">
        <v>500</v>
      </c>
      <c r="G1536" t="s">
        <v>43</v>
      </c>
      <c r="H1536">
        <v>1</v>
      </c>
      <c r="I1536">
        <v>500</v>
      </c>
      <c r="J1536">
        <v>500</v>
      </c>
      <c r="K1536">
        <v>1</v>
      </c>
      <c r="M1536" t="s">
        <v>199</v>
      </c>
      <c r="N1536" t="s">
        <v>1359</v>
      </c>
      <c r="O1536">
        <v>100</v>
      </c>
      <c r="Q1536" t="s">
        <v>199</v>
      </c>
      <c r="S1536" t="s">
        <v>1378</v>
      </c>
      <c r="U1536" t="s">
        <v>1359</v>
      </c>
      <c r="W1536" t="s">
        <v>1379</v>
      </c>
      <c r="X1536" t="s">
        <v>1379</v>
      </c>
      <c r="Y1536" t="s">
        <v>163</v>
      </c>
      <c r="Z1536" t="s">
        <v>193</v>
      </c>
      <c r="AA1536" t="s">
        <v>193</v>
      </c>
      <c r="AB1536" t="s">
        <v>24</v>
      </c>
      <c r="AE1536">
        <v>0</v>
      </c>
      <c r="AF1536">
        <v>0</v>
      </c>
    </row>
    <row r="1537" spans="1:32" x14ac:dyDescent="0.2">
      <c r="A1537" t="s">
        <v>2479</v>
      </c>
      <c r="B1537" s="107">
        <v>45015</v>
      </c>
      <c r="C1537" s="107">
        <v>45015</v>
      </c>
      <c r="D1537" s="107">
        <v>45015</v>
      </c>
      <c r="E1537">
        <v>-500</v>
      </c>
      <c r="F1537">
        <v>-500</v>
      </c>
      <c r="G1537" t="s">
        <v>43</v>
      </c>
      <c r="H1537">
        <v>1</v>
      </c>
      <c r="I1537">
        <v>-500</v>
      </c>
      <c r="J1537">
        <v>-500</v>
      </c>
      <c r="K1537">
        <v>1</v>
      </c>
      <c r="M1537" t="s">
        <v>49</v>
      </c>
      <c r="N1537" t="s">
        <v>199</v>
      </c>
      <c r="O1537">
        <v>100</v>
      </c>
      <c r="P1537" t="s">
        <v>340</v>
      </c>
      <c r="Q1537" t="s">
        <v>199</v>
      </c>
      <c r="S1537" t="s">
        <v>1378</v>
      </c>
      <c r="U1537" t="s">
        <v>49</v>
      </c>
      <c r="W1537" t="s">
        <v>1379</v>
      </c>
      <c r="X1537" t="s">
        <v>1379</v>
      </c>
      <c r="Y1537" t="s">
        <v>163</v>
      </c>
      <c r="Z1537" t="s">
        <v>193</v>
      </c>
      <c r="AA1537" t="s">
        <v>193</v>
      </c>
      <c r="AB1537" t="s">
        <v>24</v>
      </c>
      <c r="AE1537">
        <v>0</v>
      </c>
      <c r="AF1537">
        <v>0</v>
      </c>
    </row>
    <row r="1538" spans="1:32" x14ac:dyDescent="0.2">
      <c r="A1538" t="s">
        <v>2480</v>
      </c>
      <c r="B1538" s="107">
        <v>45015</v>
      </c>
      <c r="C1538" s="107">
        <v>45015</v>
      </c>
      <c r="D1538" s="107">
        <v>45015</v>
      </c>
      <c r="E1538">
        <v>-1.26051376E-2</v>
      </c>
      <c r="F1538">
        <v>-1.26051376E-2</v>
      </c>
      <c r="G1538" t="s">
        <v>72</v>
      </c>
      <c r="H1538">
        <v>5.628218331616889</v>
      </c>
      <c r="I1538">
        <v>-7.0944466512873325E-2</v>
      </c>
      <c r="J1538">
        <v>-7.0944466512873325E-2</v>
      </c>
      <c r="K1538">
        <v>1</v>
      </c>
      <c r="M1538" t="s">
        <v>67</v>
      </c>
      <c r="S1538" t="s">
        <v>1608</v>
      </c>
      <c r="U1538" t="s">
        <v>67</v>
      </c>
      <c r="W1538" t="s">
        <v>1270</v>
      </c>
      <c r="X1538" t="s">
        <v>1271</v>
      </c>
      <c r="Y1538" t="s">
        <v>182</v>
      </c>
      <c r="Z1538" t="s">
        <v>164</v>
      </c>
      <c r="AA1538" t="s">
        <v>164</v>
      </c>
      <c r="AB1538" t="s">
        <v>18</v>
      </c>
      <c r="AD1538" t="s">
        <v>2481</v>
      </c>
      <c r="AE1538">
        <v>1</v>
      </c>
      <c r="AF1538">
        <v>1</v>
      </c>
    </row>
    <row r="1539" spans="1:32" x14ac:dyDescent="0.2">
      <c r="A1539" t="s">
        <v>2482</v>
      </c>
      <c r="B1539" s="107">
        <v>45015</v>
      </c>
      <c r="C1539" s="107">
        <v>45015</v>
      </c>
      <c r="D1539" s="107">
        <v>45015</v>
      </c>
      <c r="E1539">
        <v>-1.22769015E-2</v>
      </c>
      <c r="F1539">
        <v>-1.22769015E-2</v>
      </c>
      <c r="G1539" t="s">
        <v>72</v>
      </c>
      <c r="H1539">
        <v>5.628218331616889</v>
      </c>
      <c r="I1539">
        <v>-6.9097082077754876E-2</v>
      </c>
      <c r="J1539">
        <v>-6.9097082077754876E-2</v>
      </c>
      <c r="K1539">
        <v>1</v>
      </c>
      <c r="M1539" t="s">
        <v>67</v>
      </c>
      <c r="S1539" t="s">
        <v>1608</v>
      </c>
      <c r="U1539" t="s">
        <v>67</v>
      </c>
      <c r="W1539" t="s">
        <v>1270</v>
      </c>
      <c r="X1539" t="s">
        <v>1271</v>
      </c>
      <c r="Y1539" t="s">
        <v>182</v>
      </c>
      <c r="Z1539" t="s">
        <v>164</v>
      </c>
      <c r="AA1539" t="s">
        <v>164</v>
      </c>
      <c r="AB1539" t="s">
        <v>18</v>
      </c>
      <c r="AD1539" t="s">
        <v>2483</v>
      </c>
      <c r="AE1539">
        <v>1</v>
      </c>
      <c r="AF1539">
        <v>1</v>
      </c>
    </row>
    <row r="1540" spans="1:32" x14ac:dyDescent="0.2">
      <c r="A1540" t="s">
        <v>2484</v>
      </c>
      <c r="B1540" s="107">
        <v>45015</v>
      </c>
      <c r="C1540" s="107">
        <v>45015</v>
      </c>
      <c r="D1540" s="107">
        <v>45015</v>
      </c>
      <c r="E1540">
        <v>-2.0830524E-2</v>
      </c>
      <c r="F1540">
        <v>-2.0830524E-2</v>
      </c>
      <c r="G1540" t="s">
        <v>72</v>
      </c>
      <c r="H1540">
        <v>5.628218331616889</v>
      </c>
      <c r="I1540">
        <v>-0.1172387370339856</v>
      </c>
      <c r="J1540">
        <v>-0.1172387370339856</v>
      </c>
      <c r="K1540">
        <v>1</v>
      </c>
      <c r="M1540" t="s">
        <v>67</v>
      </c>
      <c r="S1540" t="s">
        <v>1608</v>
      </c>
      <c r="U1540" t="s">
        <v>67</v>
      </c>
      <c r="W1540" t="s">
        <v>1270</v>
      </c>
      <c r="X1540" t="s">
        <v>1271</v>
      </c>
      <c r="Y1540" t="s">
        <v>182</v>
      </c>
      <c r="Z1540" t="s">
        <v>164</v>
      </c>
      <c r="AA1540" t="s">
        <v>164</v>
      </c>
      <c r="AB1540" t="s">
        <v>18</v>
      </c>
      <c r="AD1540" t="s">
        <v>2485</v>
      </c>
      <c r="AE1540">
        <v>1</v>
      </c>
      <c r="AF1540">
        <v>1</v>
      </c>
    </row>
    <row r="1541" spans="1:32" x14ac:dyDescent="0.2">
      <c r="A1541" t="s">
        <v>2486</v>
      </c>
      <c r="B1541" s="107">
        <v>45015</v>
      </c>
      <c r="C1541" s="107">
        <v>45015</v>
      </c>
      <c r="D1541" s="107">
        <v>45015</v>
      </c>
      <c r="E1541">
        <v>-8.9249508000000012E-3</v>
      </c>
      <c r="F1541">
        <v>-8.9249508000000012E-3</v>
      </c>
      <c r="G1541" t="s">
        <v>72</v>
      </c>
      <c r="H1541">
        <v>5.628218331616889</v>
      </c>
      <c r="I1541">
        <v>-5.0231571701338823E-2</v>
      </c>
      <c r="J1541">
        <v>-5.0231571701338823E-2</v>
      </c>
      <c r="K1541">
        <v>1</v>
      </c>
      <c r="M1541" t="s">
        <v>67</v>
      </c>
      <c r="S1541" t="s">
        <v>1608</v>
      </c>
      <c r="U1541" t="s">
        <v>67</v>
      </c>
      <c r="W1541" t="s">
        <v>1270</v>
      </c>
      <c r="X1541" t="s">
        <v>1271</v>
      </c>
      <c r="Y1541" t="s">
        <v>182</v>
      </c>
      <c r="Z1541" t="s">
        <v>164</v>
      </c>
      <c r="AA1541" t="s">
        <v>164</v>
      </c>
      <c r="AB1541" t="s">
        <v>18</v>
      </c>
      <c r="AD1541" t="s">
        <v>2487</v>
      </c>
      <c r="AE1541">
        <v>1</v>
      </c>
      <c r="AF1541">
        <v>1</v>
      </c>
    </row>
    <row r="1542" spans="1:32" x14ac:dyDescent="0.2">
      <c r="A1542" t="s">
        <v>2488</v>
      </c>
      <c r="B1542" s="107">
        <v>45015</v>
      </c>
      <c r="C1542" s="107">
        <v>45015</v>
      </c>
      <c r="D1542" s="107">
        <v>45015</v>
      </c>
      <c r="E1542">
        <v>-1.26946218E-2</v>
      </c>
      <c r="F1542">
        <v>-1.26946218E-2</v>
      </c>
      <c r="G1542" t="s">
        <v>72</v>
      </c>
      <c r="H1542">
        <v>5.628218331616889</v>
      </c>
      <c r="I1542">
        <v>-7.1448103127703375E-2</v>
      </c>
      <c r="J1542">
        <v>-7.1448103127703375E-2</v>
      </c>
      <c r="K1542">
        <v>1</v>
      </c>
      <c r="M1542" t="s">
        <v>67</v>
      </c>
      <c r="S1542" t="s">
        <v>1608</v>
      </c>
      <c r="U1542" t="s">
        <v>67</v>
      </c>
      <c r="W1542" t="s">
        <v>1270</v>
      </c>
      <c r="X1542" t="s">
        <v>1271</v>
      </c>
      <c r="Y1542" t="s">
        <v>182</v>
      </c>
      <c r="Z1542" t="s">
        <v>164</v>
      </c>
      <c r="AA1542" t="s">
        <v>164</v>
      </c>
      <c r="AB1542" t="s">
        <v>18</v>
      </c>
      <c r="AD1542" t="s">
        <v>2489</v>
      </c>
      <c r="AE1542">
        <v>1</v>
      </c>
      <c r="AF1542">
        <v>1</v>
      </c>
    </row>
    <row r="1543" spans="1:32" x14ac:dyDescent="0.2">
      <c r="A1543" t="s">
        <v>2490</v>
      </c>
      <c r="B1543" s="107">
        <v>45014</v>
      </c>
      <c r="C1543" s="107">
        <v>45014</v>
      </c>
      <c r="D1543" s="107">
        <v>45014</v>
      </c>
      <c r="E1543">
        <v>-1989</v>
      </c>
      <c r="F1543">
        <v>-1989</v>
      </c>
      <c r="G1543" t="s">
        <v>43</v>
      </c>
      <c r="H1543">
        <v>1</v>
      </c>
      <c r="I1543">
        <v>-1989</v>
      </c>
      <c r="J1543">
        <v>-1989</v>
      </c>
      <c r="K1543">
        <v>1</v>
      </c>
      <c r="M1543" t="s">
        <v>1058</v>
      </c>
      <c r="N1543" t="s">
        <v>2491</v>
      </c>
      <c r="O1543">
        <v>100</v>
      </c>
      <c r="Q1543" t="s">
        <v>2491</v>
      </c>
      <c r="S1543" t="s">
        <v>2492</v>
      </c>
      <c r="U1543" t="s">
        <v>1058</v>
      </c>
      <c r="W1543" t="s">
        <v>2493</v>
      </c>
      <c r="X1543" t="s">
        <v>1229</v>
      </c>
      <c r="Y1543" t="s">
        <v>163</v>
      </c>
      <c r="Z1543" t="s">
        <v>164</v>
      </c>
      <c r="AA1543" t="s">
        <v>164</v>
      </c>
      <c r="AB1543" t="s">
        <v>22</v>
      </c>
      <c r="AE1543">
        <v>0</v>
      </c>
      <c r="AF1543">
        <v>0</v>
      </c>
    </row>
    <row r="1544" spans="1:32" x14ac:dyDescent="0.2">
      <c r="A1544" t="s">
        <v>2494</v>
      </c>
      <c r="B1544" s="107">
        <v>45014</v>
      </c>
      <c r="C1544" s="107">
        <v>45014</v>
      </c>
      <c r="D1544" s="107">
        <v>45014</v>
      </c>
      <c r="E1544">
        <v>-100</v>
      </c>
      <c r="F1544">
        <v>-100</v>
      </c>
      <c r="G1544" t="s">
        <v>43</v>
      </c>
      <c r="H1544">
        <v>1</v>
      </c>
      <c r="I1544">
        <v>-100</v>
      </c>
      <c r="J1544">
        <v>-100</v>
      </c>
      <c r="K1544">
        <v>1</v>
      </c>
      <c r="M1544" t="s">
        <v>1058</v>
      </c>
      <c r="N1544" t="s">
        <v>188</v>
      </c>
      <c r="O1544">
        <v>100</v>
      </c>
      <c r="Q1544" t="s">
        <v>188</v>
      </c>
      <c r="S1544" t="s">
        <v>189</v>
      </c>
      <c r="U1544" t="s">
        <v>1058</v>
      </c>
      <c r="W1544" t="s">
        <v>190</v>
      </c>
      <c r="X1544" t="s">
        <v>191</v>
      </c>
      <c r="Y1544" t="s">
        <v>192</v>
      </c>
      <c r="Z1544" t="s">
        <v>193</v>
      </c>
      <c r="AA1544" t="s">
        <v>193</v>
      </c>
      <c r="AB1544" t="s">
        <v>19</v>
      </c>
      <c r="AE1544">
        <v>0</v>
      </c>
      <c r="AF1544">
        <v>0</v>
      </c>
    </row>
    <row r="1545" spans="1:32" x14ac:dyDescent="0.2">
      <c r="A1545" t="s">
        <v>2495</v>
      </c>
      <c r="B1545" s="107">
        <v>45014</v>
      </c>
      <c r="C1545" s="107">
        <v>45014</v>
      </c>
      <c r="D1545" s="107">
        <v>45014</v>
      </c>
      <c r="E1545">
        <v>-39</v>
      </c>
      <c r="F1545">
        <v>-39</v>
      </c>
      <c r="G1545" t="s">
        <v>43</v>
      </c>
      <c r="H1545">
        <v>1</v>
      </c>
      <c r="I1545">
        <v>-39</v>
      </c>
      <c r="J1545">
        <v>-39</v>
      </c>
      <c r="K1545">
        <v>1</v>
      </c>
      <c r="M1545" t="s">
        <v>49</v>
      </c>
      <c r="N1545" t="s">
        <v>2496</v>
      </c>
      <c r="O1545">
        <v>100</v>
      </c>
      <c r="Q1545" t="s">
        <v>2496</v>
      </c>
      <c r="S1545" t="s">
        <v>2497</v>
      </c>
      <c r="U1545" t="s">
        <v>49</v>
      </c>
      <c r="W1545" t="s">
        <v>2497</v>
      </c>
      <c r="X1545" t="s">
        <v>30</v>
      </c>
      <c r="Y1545" t="s">
        <v>182</v>
      </c>
      <c r="Z1545" t="s">
        <v>182</v>
      </c>
      <c r="AA1545" t="s">
        <v>182</v>
      </c>
      <c r="AB1545" t="s">
        <v>30</v>
      </c>
      <c r="AE1545">
        <v>0</v>
      </c>
      <c r="AF1545">
        <v>0</v>
      </c>
    </row>
    <row r="1546" spans="1:32" x14ac:dyDescent="0.2">
      <c r="A1546" t="s">
        <v>2498</v>
      </c>
      <c r="B1546" s="107">
        <v>45014</v>
      </c>
      <c r="C1546" s="107">
        <v>45014</v>
      </c>
      <c r="D1546" s="107">
        <v>45014</v>
      </c>
      <c r="E1546">
        <v>-12408.98</v>
      </c>
      <c r="F1546">
        <v>-12408.98</v>
      </c>
      <c r="G1546" t="s">
        <v>43</v>
      </c>
      <c r="H1546">
        <v>1</v>
      </c>
      <c r="I1546">
        <v>-12408.98</v>
      </c>
      <c r="J1546">
        <v>-12408.98</v>
      </c>
      <c r="K1546">
        <v>1</v>
      </c>
      <c r="M1546" t="s">
        <v>1058</v>
      </c>
      <c r="N1546" t="s">
        <v>195</v>
      </c>
      <c r="O1546">
        <v>100</v>
      </c>
      <c r="Q1546" t="s">
        <v>195</v>
      </c>
      <c r="S1546" t="s">
        <v>196</v>
      </c>
      <c r="U1546" t="s">
        <v>1058</v>
      </c>
      <c r="W1546" t="s">
        <v>197</v>
      </c>
      <c r="X1546" t="s">
        <v>191</v>
      </c>
      <c r="Y1546" t="s">
        <v>192</v>
      </c>
      <c r="Z1546" t="s">
        <v>193</v>
      </c>
      <c r="AA1546" t="s">
        <v>193</v>
      </c>
      <c r="AB1546" t="s">
        <v>19</v>
      </c>
      <c r="AE1546">
        <v>0</v>
      </c>
      <c r="AF1546">
        <v>0</v>
      </c>
    </row>
    <row r="1547" spans="1:32" x14ac:dyDescent="0.2">
      <c r="A1547" t="s">
        <v>2499</v>
      </c>
      <c r="B1547" s="107">
        <v>45014</v>
      </c>
      <c r="C1547" s="107">
        <v>45014</v>
      </c>
      <c r="D1547" s="107">
        <v>45014</v>
      </c>
      <c r="E1547">
        <v>-1577.58</v>
      </c>
      <c r="F1547">
        <v>-1577.58</v>
      </c>
      <c r="G1547" t="s">
        <v>43</v>
      </c>
      <c r="H1547">
        <v>1</v>
      </c>
      <c r="I1547">
        <v>-1577.58</v>
      </c>
      <c r="J1547">
        <v>-1577.58</v>
      </c>
      <c r="K1547">
        <v>1</v>
      </c>
      <c r="M1547" t="s">
        <v>1359</v>
      </c>
      <c r="N1547" t="s">
        <v>199</v>
      </c>
      <c r="O1547">
        <v>100</v>
      </c>
      <c r="P1547" t="s">
        <v>340</v>
      </c>
      <c r="Q1547" t="s">
        <v>199</v>
      </c>
      <c r="S1547" t="s">
        <v>2500</v>
      </c>
      <c r="U1547" t="s">
        <v>1359</v>
      </c>
      <c r="W1547" t="s">
        <v>323</v>
      </c>
      <c r="X1547" t="s">
        <v>324</v>
      </c>
      <c r="Y1547" t="s">
        <v>325</v>
      </c>
      <c r="Z1547" t="s">
        <v>325</v>
      </c>
      <c r="AA1547" t="s">
        <v>325</v>
      </c>
      <c r="AB1547" t="s">
        <v>27</v>
      </c>
      <c r="AE1547">
        <v>0</v>
      </c>
      <c r="AF1547">
        <v>0</v>
      </c>
    </row>
    <row r="1548" spans="1:32" x14ac:dyDescent="0.2">
      <c r="A1548" t="s">
        <v>2501</v>
      </c>
      <c r="B1548" s="107">
        <v>45014</v>
      </c>
      <c r="C1548" s="107">
        <v>45014</v>
      </c>
      <c r="D1548" s="107">
        <v>45014</v>
      </c>
      <c r="E1548">
        <v>-84.87</v>
      </c>
      <c r="F1548">
        <v>-84.87</v>
      </c>
      <c r="G1548" t="s">
        <v>43</v>
      </c>
      <c r="H1548">
        <v>1</v>
      </c>
      <c r="I1548">
        <v>-84.87</v>
      </c>
      <c r="J1548">
        <v>-84.87</v>
      </c>
      <c r="K1548">
        <v>1</v>
      </c>
      <c r="M1548" t="s">
        <v>1359</v>
      </c>
      <c r="N1548" t="s">
        <v>199</v>
      </c>
      <c r="O1548">
        <v>100</v>
      </c>
      <c r="P1548" t="s">
        <v>340</v>
      </c>
      <c r="Q1548" t="s">
        <v>199</v>
      </c>
      <c r="S1548" t="s">
        <v>2502</v>
      </c>
      <c r="U1548" t="s">
        <v>1359</v>
      </c>
      <c r="W1548" t="s">
        <v>1386</v>
      </c>
      <c r="X1548" t="s">
        <v>1387</v>
      </c>
      <c r="Y1548" t="s">
        <v>246</v>
      </c>
      <c r="Z1548" t="s">
        <v>246</v>
      </c>
      <c r="AA1548" t="s">
        <v>246</v>
      </c>
      <c r="AB1548" t="s">
        <v>20</v>
      </c>
      <c r="AE1548">
        <v>0</v>
      </c>
      <c r="AF1548">
        <v>0</v>
      </c>
    </row>
    <row r="1549" spans="1:32" x14ac:dyDescent="0.2">
      <c r="A1549" t="s">
        <v>2503</v>
      </c>
      <c r="B1549" s="107">
        <v>45014</v>
      </c>
      <c r="C1549" s="107">
        <v>45014</v>
      </c>
      <c r="D1549" s="107">
        <v>45014</v>
      </c>
      <c r="E1549">
        <v>5541.53</v>
      </c>
      <c r="F1549">
        <v>5541.53</v>
      </c>
      <c r="G1549" t="s">
        <v>43</v>
      </c>
      <c r="H1549">
        <v>1</v>
      </c>
      <c r="I1549">
        <v>5541.53</v>
      </c>
      <c r="J1549">
        <v>5541.53</v>
      </c>
      <c r="K1549">
        <v>1</v>
      </c>
      <c r="M1549" t="s">
        <v>199</v>
      </c>
      <c r="N1549" t="s">
        <v>2301</v>
      </c>
      <c r="O1549">
        <v>100</v>
      </c>
      <c r="P1549" t="s">
        <v>160</v>
      </c>
      <c r="Q1549" t="s">
        <v>199</v>
      </c>
      <c r="S1549" t="s">
        <v>2026</v>
      </c>
      <c r="U1549" t="s">
        <v>2301</v>
      </c>
      <c r="W1549" t="s">
        <v>1355</v>
      </c>
      <c r="X1549" t="s">
        <v>1355</v>
      </c>
      <c r="Y1549" t="s">
        <v>1356</v>
      </c>
      <c r="Z1549" t="s">
        <v>1356</v>
      </c>
      <c r="AA1549" t="s">
        <v>1356</v>
      </c>
      <c r="AB1549" t="s">
        <v>28</v>
      </c>
      <c r="AE1549">
        <v>0</v>
      </c>
      <c r="AF1549">
        <v>0</v>
      </c>
    </row>
    <row r="1550" spans="1:32" x14ac:dyDescent="0.2">
      <c r="A1550" t="s">
        <v>2504</v>
      </c>
      <c r="B1550" s="107">
        <v>45014</v>
      </c>
      <c r="C1550" s="107">
        <v>45014</v>
      </c>
      <c r="D1550" s="107">
        <v>45014</v>
      </c>
      <c r="E1550">
        <v>3000</v>
      </c>
      <c r="F1550">
        <v>3000</v>
      </c>
      <c r="G1550" t="s">
        <v>43</v>
      </c>
      <c r="H1550">
        <v>1</v>
      </c>
      <c r="I1550">
        <v>3000</v>
      </c>
      <c r="J1550">
        <v>3000</v>
      </c>
      <c r="K1550">
        <v>1</v>
      </c>
      <c r="M1550" t="s">
        <v>199</v>
      </c>
      <c r="N1550" t="s">
        <v>1419</v>
      </c>
      <c r="O1550">
        <v>100</v>
      </c>
      <c r="P1550" t="s">
        <v>160</v>
      </c>
      <c r="Q1550" t="s">
        <v>199</v>
      </c>
      <c r="S1550" t="s">
        <v>2026</v>
      </c>
      <c r="U1550" t="s">
        <v>1419</v>
      </c>
      <c r="W1550" t="s">
        <v>1355</v>
      </c>
      <c r="X1550" t="s">
        <v>1355</v>
      </c>
      <c r="Y1550" t="s">
        <v>1356</v>
      </c>
      <c r="Z1550" t="s">
        <v>1356</v>
      </c>
      <c r="AA1550" t="s">
        <v>1356</v>
      </c>
      <c r="AB1550" t="s">
        <v>28</v>
      </c>
      <c r="AE1550">
        <v>0</v>
      </c>
      <c r="AF1550">
        <v>0</v>
      </c>
    </row>
    <row r="1551" spans="1:32" x14ac:dyDescent="0.2">
      <c r="A1551" t="s">
        <v>2505</v>
      </c>
      <c r="B1551" s="107">
        <v>45014</v>
      </c>
      <c r="C1551" s="107">
        <v>45014</v>
      </c>
      <c r="D1551" s="107">
        <v>45014</v>
      </c>
      <c r="E1551">
        <v>-1.4497950900000001E-2</v>
      </c>
      <c r="F1551">
        <v>-1.4497950900000001E-2</v>
      </c>
      <c r="G1551" t="s">
        <v>72</v>
      </c>
      <c r="H1551">
        <v>5.8006198347107443</v>
      </c>
      <c r="I1551">
        <v>-8.4097101553202477E-2</v>
      </c>
      <c r="J1551">
        <v>-8.4097101553202477E-2</v>
      </c>
      <c r="K1551">
        <v>1</v>
      </c>
      <c r="M1551" t="s">
        <v>67</v>
      </c>
      <c r="S1551" t="s">
        <v>1608</v>
      </c>
      <c r="U1551" t="s">
        <v>67</v>
      </c>
      <c r="W1551" t="s">
        <v>1270</v>
      </c>
      <c r="X1551" t="s">
        <v>1271</v>
      </c>
      <c r="Y1551" t="s">
        <v>182</v>
      </c>
      <c r="Z1551" t="s">
        <v>164</v>
      </c>
      <c r="AA1551" t="s">
        <v>164</v>
      </c>
      <c r="AB1551" t="s">
        <v>18</v>
      </c>
      <c r="AD1551" t="s">
        <v>2506</v>
      </c>
      <c r="AE1551">
        <v>1</v>
      </c>
      <c r="AF1551">
        <v>1</v>
      </c>
    </row>
    <row r="1552" spans="1:32" x14ac:dyDescent="0.2">
      <c r="A1552" t="s">
        <v>2507</v>
      </c>
      <c r="B1552" s="107">
        <v>45013</v>
      </c>
      <c r="C1552" s="107">
        <v>45013</v>
      </c>
      <c r="D1552" s="107">
        <v>45013</v>
      </c>
      <c r="E1552">
        <v>15000</v>
      </c>
      <c r="F1552">
        <v>15000</v>
      </c>
      <c r="G1552" t="s">
        <v>43</v>
      </c>
      <c r="H1552">
        <v>1</v>
      </c>
      <c r="I1552">
        <v>15000</v>
      </c>
      <c r="J1552">
        <v>15000</v>
      </c>
      <c r="K1552">
        <v>1</v>
      </c>
      <c r="M1552" t="s">
        <v>199</v>
      </c>
      <c r="N1552" t="s">
        <v>1058</v>
      </c>
      <c r="O1552">
        <v>100</v>
      </c>
      <c r="Q1552" t="s">
        <v>199</v>
      </c>
      <c r="S1552" t="s">
        <v>1378</v>
      </c>
      <c r="U1552" t="s">
        <v>1058</v>
      </c>
      <c r="W1552" t="s">
        <v>1379</v>
      </c>
      <c r="X1552" t="s">
        <v>1379</v>
      </c>
      <c r="Y1552" t="s">
        <v>163</v>
      </c>
      <c r="Z1552" t="s">
        <v>193</v>
      </c>
      <c r="AA1552" t="s">
        <v>193</v>
      </c>
      <c r="AB1552" t="s">
        <v>24</v>
      </c>
      <c r="AE1552">
        <v>0</v>
      </c>
      <c r="AF1552">
        <v>0</v>
      </c>
    </row>
    <row r="1553" spans="1:32" x14ac:dyDescent="0.2">
      <c r="A1553" t="s">
        <v>2508</v>
      </c>
      <c r="B1553" s="107">
        <v>45013</v>
      </c>
      <c r="C1553" s="107">
        <v>45013</v>
      </c>
      <c r="D1553" s="107">
        <v>45013</v>
      </c>
      <c r="E1553">
        <v>-15000</v>
      </c>
      <c r="F1553">
        <v>-15000</v>
      </c>
      <c r="G1553" t="s">
        <v>43</v>
      </c>
      <c r="H1553">
        <v>1</v>
      </c>
      <c r="I1553">
        <v>-15000</v>
      </c>
      <c r="J1553">
        <v>-15000</v>
      </c>
      <c r="K1553">
        <v>1</v>
      </c>
      <c r="M1553" t="s">
        <v>1419</v>
      </c>
      <c r="N1553" t="s">
        <v>199</v>
      </c>
      <c r="O1553">
        <v>100</v>
      </c>
      <c r="P1553" t="s">
        <v>340</v>
      </c>
      <c r="Q1553" t="s">
        <v>199</v>
      </c>
      <c r="S1553" t="s">
        <v>1378</v>
      </c>
      <c r="U1553" t="s">
        <v>1419</v>
      </c>
      <c r="W1553" t="s">
        <v>1379</v>
      </c>
      <c r="X1553" t="s">
        <v>1379</v>
      </c>
      <c r="Y1553" t="s">
        <v>163</v>
      </c>
      <c r="Z1553" t="s">
        <v>193</v>
      </c>
      <c r="AA1553" t="s">
        <v>193</v>
      </c>
      <c r="AB1553" t="s">
        <v>24</v>
      </c>
      <c r="AE1553">
        <v>0</v>
      </c>
      <c r="AF1553">
        <v>0</v>
      </c>
    </row>
    <row r="1554" spans="1:32" x14ac:dyDescent="0.2">
      <c r="A1554" t="s">
        <v>2509</v>
      </c>
      <c r="B1554" s="107">
        <v>45013</v>
      </c>
      <c r="C1554" s="107">
        <v>45013</v>
      </c>
      <c r="D1554" s="107">
        <v>45013</v>
      </c>
      <c r="E1554">
        <v>-4.4658309582212476E-3</v>
      </c>
      <c r="F1554">
        <v>-4.4658309582212476E-3</v>
      </c>
      <c r="G1554" t="s">
        <v>72</v>
      </c>
      <c r="H1554">
        <v>5.650364203954215</v>
      </c>
      <c r="I1554">
        <v>-2.523357138724389E-2</v>
      </c>
      <c r="J1554">
        <v>-2.523357138724389E-2</v>
      </c>
      <c r="K1554">
        <v>1</v>
      </c>
      <c r="M1554" t="s">
        <v>56</v>
      </c>
      <c r="N1554" t="s">
        <v>102</v>
      </c>
      <c r="S1554" t="s">
        <v>2372</v>
      </c>
      <c r="U1554" t="s">
        <v>56</v>
      </c>
      <c r="W1554" t="s">
        <v>1415</v>
      </c>
      <c r="X1554" t="s">
        <v>1265</v>
      </c>
      <c r="Y1554" t="s">
        <v>182</v>
      </c>
      <c r="Z1554" t="s">
        <v>164</v>
      </c>
      <c r="AA1554" t="s">
        <v>164</v>
      </c>
      <c r="AB1554" t="s">
        <v>18</v>
      </c>
      <c r="AD1554" t="s">
        <v>2510</v>
      </c>
      <c r="AE1554">
        <v>1</v>
      </c>
      <c r="AF1554">
        <v>1</v>
      </c>
    </row>
    <row r="1555" spans="1:32" x14ac:dyDescent="0.2">
      <c r="A1555" t="s">
        <v>2511</v>
      </c>
      <c r="B1555" s="107">
        <v>45013</v>
      </c>
      <c r="C1555" s="107">
        <v>45013</v>
      </c>
      <c r="D1555" s="107">
        <v>45013</v>
      </c>
      <c r="E1555">
        <v>-1.1818428000000001E-2</v>
      </c>
      <c r="F1555">
        <v>-1.1818428000000001E-2</v>
      </c>
      <c r="G1555" t="s">
        <v>72</v>
      </c>
      <c r="H1555">
        <v>5.650364203954215</v>
      </c>
      <c r="I1555">
        <v>-6.6778422518210215E-2</v>
      </c>
      <c r="J1555">
        <v>-6.6778422518210215E-2</v>
      </c>
      <c r="K1555">
        <v>1</v>
      </c>
      <c r="M1555" t="s">
        <v>67</v>
      </c>
      <c r="S1555" t="s">
        <v>1608</v>
      </c>
      <c r="U1555" t="s">
        <v>67</v>
      </c>
      <c r="W1555" t="s">
        <v>1270</v>
      </c>
      <c r="X1555" t="s">
        <v>1271</v>
      </c>
      <c r="Y1555" t="s">
        <v>182</v>
      </c>
      <c r="Z1555" t="s">
        <v>164</v>
      </c>
      <c r="AA1555" t="s">
        <v>164</v>
      </c>
      <c r="AB1555" t="s">
        <v>18</v>
      </c>
      <c r="AD1555" t="s">
        <v>2512</v>
      </c>
      <c r="AE1555">
        <v>1</v>
      </c>
      <c r="AF1555">
        <v>1</v>
      </c>
    </row>
    <row r="1556" spans="1:32" x14ac:dyDescent="0.2">
      <c r="A1556" t="s">
        <v>2513</v>
      </c>
      <c r="B1556" s="107">
        <v>45013</v>
      </c>
      <c r="C1556" s="107">
        <v>45013</v>
      </c>
      <c r="D1556" s="107">
        <v>45013</v>
      </c>
      <c r="E1556">
        <v>-3.6033324826886461E-2</v>
      </c>
      <c r="F1556">
        <v>-3.6033324826886461E-2</v>
      </c>
      <c r="G1556" t="s">
        <v>72</v>
      </c>
      <c r="H1556">
        <v>5.650364203954215</v>
      </c>
      <c r="I1556">
        <v>-0.20360140875129401</v>
      </c>
      <c r="J1556">
        <v>-0.20360140875129401</v>
      </c>
      <c r="K1556">
        <v>1</v>
      </c>
      <c r="M1556" t="s">
        <v>56</v>
      </c>
      <c r="S1556" t="s">
        <v>2372</v>
      </c>
      <c r="U1556" t="s">
        <v>56</v>
      </c>
      <c r="W1556" t="s">
        <v>1415</v>
      </c>
      <c r="X1556" t="s">
        <v>1265</v>
      </c>
      <c r="Y1556" t="s">
        <v>182</v>
      </c>
      <c r="Z1556" t="s">
        <v>164</v>
      </c>
      <c r="AA1556" t="s">
        <v>164</v>
      </c>
      <c r="AB1556" t="s">
        <v>18</v>
      </c>
      <c r="AD1556" t="s">
        <v>2514</v>
      </c>
      <c r="AE1556">
        <v>1</v>
      </c>
      <c r="AF1556">
        <v>1</v>
      </c>
    </row>
    <row r="1557" spans="1:32" x14ac:dyDescent="0.2">
      <c r="A1557" t="s">
        <v>2515</v>
      </c>
      <c r="B1557" s="107">
        <v>45012</v>
      </c>
      <c r="C1557" s="107">
        <v>45012</v>
      </c>
      <c r="D1557" s="107">
        <v>45012</v>
      </c>
      <c r="E1557">
        <v>-5000</v>
      </c>
      <c r="F1557">
        <v>-5000</v>
      </c>
      <c r="G1557" t="s">
        <v>43</v>
      </c>
      <c r="H1557">
        <v>1</v>
      </c>
      <c r="I1557">
        <v>-5000</v>
      </c>
      <c r="J1557">
        <v>-5000</v>
      </c>
      <c r="K1557">
        <v>1</v>
      </c>
      <c r="M1557" t="s">
        <v>1058</v>
      </c>
      <c r="N1557" t="s">
        <v>337</v>
      </c>
      <c r="O1557">
        <v>100</v>
      </c>
      <c r="P1557" t="s">
        <v>15</v>
      </c>
      <c r="Q1557" t="s">
        <v>337</v>
      </c>
      <c r="S1557" t="s">
        <v>2516</v>
      </c>
      <c r="U1557" t="s">
        <v>1058</v>
      </c>
      <c r="W1557" t="s">
        <v>291</v>
      </c>
      <c r="X1557" t="s">
        <v>245</v>
      </c>
      <c r="Y1557" t="s">
        <v>246</v>
      </c>
      <c r="Z1557" t="s">
        <v>246</v>
      </c>
      <c r="AA1557" t="s">
        <v>246</v>
      </c>
      <c r="AB1557" t="s">
        <v>26</v>
      </c>
      <c r="AE1557">
        <v>0</v>
      </c>
      <c r="AF1557">
        <v>0</v>
      </c>
    </row>
    <row r="1558" spans="1:32" x14ac:dyDescent="0.2">
      <c r="A1558" t="s">
        <v>2517</v>
      </c>
      <c r="B1558" s="107">
        <v>45012</v>
      </c>
      <c r="C1558" s="107">
        <v>45012</v>
      </c>
      <c r="D1558" s="107">
        <v>45012</v>
      </c>
      <c r="E1558">
        <v>-1.16452269E-2</v>
      </c>
      <c r="F1558">
        <v>-1.16452269E-2</v>
      </c>
      <c r="G1558" t="s">
        <v>72</v>
      </c>
      <c r="H1558">
        <v>5.4994742376445851</v>
      </c>
      <c r="I1558">
        <v>-6.4042625328075711E-2</v>
      </c>
      <c r="J1558">
        <v>-6.4042625328075711E-2</v>
      </c>
      <c r="K1558">
        <v>1</v>
      </c>
      <c r="M1558" t="s">
        <v>67</v>
      </c>
      <c r="S1558" t="s">
        <v>1608</v>
      </c>
      <c r="U1558" t="s">
        <v>67</v>
      </c>
      <c r="W1558" t="s">
        <v>1270</v>
      </c>
      <c r="X1558" t="s">
        <v>1271</v>
      </c>
      <c r="Y1558" t="s">
        <v>182</v>
      </c>
      <c r="Z1558" t="s">
        <v>164</v>
      </c>
      <c r="AA1558" t="s">
        <v>164</v>
      </c>
      <c r="AB1558" t="s">
        <v>18</v>
      </c>
      <c r="AD1558" t="s">
        <v>2518</v>
      </c>
      <c r="AE1558">
        <v>1</v>
      </c>
      <c r="AF1558">
        <v>1</v>
      </c>
    </row>
    <row r="1559" spans="1:32" x14ac:dyDescent="0.2">
      <c r="A1559" t="s">
        <v>2519</v>
      </c>
      <c r="B1559" s="107">
        <v>45012</v>
      </c>
      <c r="C1559" s="107">
        <v>45012</v>
      </c>
      <c r="D1559" s="107">
        <v>45012</v>
      </c>
      <c r="E1559">
        <v>-9.210223200000001E-3</v>
      </c>
      <c r="F1559">
        <v>-9.210223200000001E-3</v>
      </c>
      <c r="G1559" t="s">
        <v>72</v>
      </c>
      <c r="H1559">
        <v>5.4994742376445851</v>
      </c>
      <c r="I1559">
        <v>-5.0651385211356467E-2</v>
      </c>
      <c r="J1559">
        <v>-5.0651385211356467E-2</v>
      </c>
      <c r="K1559">
        <v>1</v>
      </c>
      <c r="M1559" t="s">
        <v>67</v>
      </c>
      <c r="S1559" t="s">
        <v>1608</v>
      </c>
      <c r="U1559" t="s">
        <v>67</v>
      </c>
      <c r="W1559" t="s">
        <v>1270</v>
      </c>
      <c r="X1559" t="s">
        <v>1271</v>
      </c>
      <c r="Y1559" t="s">
        <v>182</v>
      </c>
      <c r="Z1559" t="s">
        <v>164</v>
      </c>
      <c r="AA1559" t="s">
        <v>164</v>
      </c>
      <c r="AB1559" t="s">
        <v>18</v>
      </c>
      <c r="AD1559" t="s">
        <v>2520</v>
      </c>
      <c r="AE1559">
        <v>1</v>
      </c>
      <c r="AF1559">
        <v>1</v>
      </c>
    </row>
    <row r="1560" spans="1:32" x14ac:dyDescent="0.2">
      <c r="A1560" t="s">
        <v>2521</v>
      </c>
      <c r="B1560" s="107">
        <v>45011</v>
      </c>
      <c r="C1560" s="107">
        <v>45011</v>
      </c>
      <c r="D1560" s="107">
        <v>45011</v>
      </c>
      <c r="E1560">
        <v>-2.1270500000000001E-2</v>
      </c>
      <c r="F1560">
        <v>-2.1270500000000001E-2</v>
      </c>
      <c r="G1560" t="s">
        <v>72</v>
      </c>
      <c r="H1560">
        <v>5.8518518518518521</v>
      </c>
      <c r="I1560">
        <v>-0.1244718148148148</v>
      </c>
      <c r="J1560">
        <v>-0.1244718148148148</v>
      </c>
      <c r="K1560">
        <v>1</v>
      </c>
      <c r="M1560" t="s">
        <v>67</v>
      </c>
      <c r="S1560" t="s">
        <v>2372</v>
      </c>
      <c r="U1560" t="s">
        <v>67</v>
      </c>
      <c r="W1560" t="s">
        <v>1415</v>
      </c>
      <c r="X1560" t="s">
        <v>1265</v>
      </c>
      <c r="Y1560" t="s">
        <v>182</v>
      </c>
      <c r="Z1560" t="s">
        <v>164</v>
      </c>
      <c r="AA1560" t="s">
        <v>164</v>
      </c>
      <c r="AB1560" t="s">
        <v>18</v>
      </c>
      <c r="AD1560" t="s">
        <v>2522</v>
      </c>
      <c r="AE1560">
        <v>1</v>
      </c>
      <c r="AF1560">
        <v>1</v>
      </c>
    </row>
    <row r="1561" spans="1:32" x14ac:dyDescent="0.2">
      <c r="A1561" t="s">
        <v>2523</v>
      </c>
      <c r="B1561" s="107">
        <v>45011</v>
      </c>
      <c r="C1561" s="107">
        <v>45011</v>
      </c>
      <c r="D1561" s="107">
        <v>45011</v>
      </c>
      <c r="E1561">
        <v>-2.1736700000000001E-2</v>
      </c>
      <c r="F1561">
        <v>-2.1736700000000001E-2</v>
      </c>
      <c r="G1561" t="s">
        <v>72</v>
      </c>
      <c r="H1561">
        <v>5.8518518518518521</v>
      </c>
      <c r="I1561">
        <v>-0.1271999481481482</v>
      </c>
      <c r="J1561">
        <v>-0.1271999481481482</v>
      </c>
      <c r="K1561">
        <v>1</v>
      </c>
      <c r="M1561" t="s">
        <v>67</v>
      </c>
      <c r="S1561" t="s">
        <v>2372</v>
      </c>
      <c r="U1561" t="s">
        <v>67</v>
      </c>
      <c r="W1561" t="s">
        <v>1415</v>
      </c>
      <c r="X1561" t="s">
        <v>1265</v>
      </c>
      <c r="Y1561" t="s">
        <v>182</v>
      </c>
      <c r="Z1561" t="s">
        <v>164</v>
      </c>
      <c r="AA1561" t="s">
        <v>164</v>
      </c>
      <c r="AB1561" t="s">
        <v>18</v>
      </c>
      <c r="AD1561" t="s">
        <v>2524</v>
      </c>
      <c r="AE1561">
        <v>1</v>
      </c>
      <c r="AF1561">
        <v>1</v>
      </c>
    </row>
    <row r="1562" spans="1:32" x14ac:dyDescent="0.2">
      <c r="A1562" t="s">
        <v>2525</v>
      </c>
      <c r="B1562" s="107">
        <v>45011</v>
      </c>
      <c r="C1562" s="107">
        <v>45011</v>
      </c>
      <c r="D1562" s="107">
        <v>45011</v>
      </c>
      <c r="E1562">
        <v>-1.9268244600000001E-2</v>
      </c>
      <c r="F1562">
        <v>-1.9268244600000001E-2</v>
      </c>
      <c r="G1562" t="s">
        <v>72</v>
      </c>
      <c r="H1562">
        <v>5.8518518518518521</v>
      </c>
      <c r="I1562">
        <v>-0.1127549128444445</v>
      </c>
      <c r="J1562">
        <v>-0.1127549128444445</v>
      </c>
      <c r="K1562">
        <v>1</v>
      </c>
      <c r="M1562" t="s">
        <v>67</v>
      </c>
      <c r="N1562" t="s">
        <v>102</v>
      </c>
      <c r="S1562" t="s">
        <v>1608</v>
      </c>
      <c r="U1562" t="s">
        <v>67</v>
      </c>
      <c r="W1562" t="s">
        <v>1270</v>
      </c>
      <c r="X1562" t="s">
        <v>1271</v>
      </c>
      <c r="Y1562" t="s">
        <v>182</v>
      </c>
      <c r="Z1562" t="s">
        <v>164</v>
      </c>
      <c r="AA1562" t="s">
        <v>164</v>
      </c>
      <c r="AB1562" t="s">
        <v>18</v>
      </c>
      <c r="AD1562" t="s">
        <v>2526</v>
      </c>
      <c r="AE1562">
        <v>1</v>
      </c>
      <c r="AF1562">
        <v>1</v>
      </c>
    </row>
    <row r="1563" spans="1:32" x14ac:dyDescent="0.2">
      <c r="A1563" t="s">
        <v>2527</v>
      </c>
      <c r="B1563" s="107">
        <v>45011</v>
      </c>
      <c r="C1563" s="107">
        <v>45011</v>
      </c>
      <c r="D1563" s="107">
        <v>45011</v>
      </c>
      <c r="E1563">
        <v>-2.1984500000000001E-2</v>
      </c>
      <c r="F1563">
        <v>-2.1984500000000001E-2</v>
      </c>
      <c r="G1563" t="s">
        <v>72</v>
      </c>
      <c r="H1563">
        <v>5.8518518518518521</v>
      </c>
      <c r="I1563">
        <v>-0.12865003703703701</v>
      </c>
      <c r="J1563">
        <v>-0.12865003703703701</v>
      </c>
      <c r="K1563">
        <v>1</v>
      </c>
      <c r="M1563" t="s">
        <v>67</v>
      </c>
      <c r="S1563" t="s">
        <v>2372</v>
      </c>
      <c r="U1563" t="s">
        <v>67</v>
      </c>
      <c r="W1563" t="s">
        <v>1415</v>
      </c>
      <c r="X1563" t="s">
        <v>1265</v>
      </c>
      <c r="Y1563" t="s">
        <v>182</v>
      </c>
      <c r="Z1563" t="s">
        <v>164</v>
      </c>
      <c r="AA1563" t="s">
        <v>164</v>
      </c>
      <c r="AB1563" t="s">
        <v>18</v>
      </c>
      <c r="AD1563" t="s">
        <v>2528</v>
      </c>
      <c r="AE1563">
        <v>1</v>
      </c>
      <c r="AF1563">
        <v>1</v>
      </c>
    </row>
    <row r="1564" spans="1:32" x14ac:dyDescent="0.2">
      <c r="A1564" t="s">
        <v>2529</v>
      </c>
      <c r="B1564" s="107">
        <v>45011</v>
      </c>
      <c r="C1564" s="107">
        <v>45011</v>
      </c>
      <c r="D1564" s="107">
        <v>45011</v>
      </c>
      <c r="E1564">
        <v>-2.3800999999999999E-2</v>
      </c>
      <c r="F1564">
        <v>-2.3800999999999999E-2</v>
      </c>
      <c r="G1564" t="s">
        <v>72</v>
      </c>
      <c r="H1564">
        <v>5.8518518518518521</v>
      </c>
      <c r="I1564">
        <v>-0.13927992592592589</v>
      </c>
      <c r="J1564">
        <v>-0.13927992592592589</v>
      </c>
      <c r="K1564">
        <v>1</v>
      </c>
      <c r="M1564" t="s">
        <v>67</v>
      </c>
      <c r="S1564" t="s">
        <v>2372</v>
      </c>
      <c r="U1564" t="s">
        <v>67</v>
      </c>
      <c r="W1564" t="s">
        <v>1415</v>
      </c>
      <c r="X1564" t="s">
        <v>1265</v>
      </c>
      <c r="Y1564" t="s">
        <v>182</v>
      </c>
      <c r="Z1564" t="s">
        <v>164</v>
      </c>
      <c r="AA1564" t="s">
        <v>164</v>
      </c>
      <c r="AB1564" t="s">
        <v>18</v>
      </c>
      <c r="AD1564" t="s">
        <v>2530</v>
      </c>
      <c r="AE1564">
        <v>1</v>
      </c>
      <c r="AF1564">
        <v>1</v>
      </c>
    </row>
    <row r="1565" spans="1:32" x14ac:dyDescent="0.2">
      <c r="A1565" t="s">
        <v>2531</v>
      </c>
      <c r="B1565" s="107">
        <v>45011</v>
      </c>
      <c r="C1565" s="107">
        <v>45011</v>
      </c>
      <c r="D1565" s="107">
        <v>45011</v>
      </c>
      <c r="E1565">
        <v>-3.01241272E-2</v>
      </c>
      <c r="F1565">
        <v>-3.01241272E-2</v>
      </c>
      <c r="G1565" t="s">
        <v>72</v>
      </c>
      <c r="H1565">
        <v>5.8518518518518521</v>
      </c>
      <c r="I1565">
        <v>-0.17628192954074071</v>
      </c>
      <c r="J1565">
        <v>-0.17628192954074071</v>
      </c>
      <c r="K1565">
        <v>1</v>
      </c>
      <c r="M1565" t="s">
        <v>67</v>
      </c>
      <c r="N1565" t="s">
        <v>102</v>
      </c>
      <c r="S1565" t="s">
        <v>1608</v>
      </c>
      <c r="U1565" t="s">
        <v>67</v>
      </c>
      <c r="W1565" t="s">
        <v>1270</v>
      </c>
      <c r="X1565" t="s">
        <v>1271</v>
      </c>
      <c r="Y1565" t="s">
        <v>182</v>
      </c>
      <c r="Z1565" t="s">
        <v>164</v>
      </c>
      <c r="AA1565" t="s">
        <v>164</v>
      </c>
      <c r="AB1565" t="s">
        <v>18</v>
      </c>
      <c r="AD1565" t="s">
        <v>2532</v>
      </c>
      <c r="AE1565">
        <v>1</v>
      </c>
      <c r="AF1565">
        <v>1</v>
      </c>
    </row>
    <row r="1566" spans="1:32" x14ac:dyDescent="0.2">
      <c r="A1566" t="s">
        <v>2533</v>
      </c>
      <c r="B1566" s="107">
        <v>45011</v>
      </c>
      <c r="C1566" s="107">
        <v>45011</v>
      </c>
      <c r="D1566" s="107">
        <v>45011</v>
      </c>
      <c r="E1566">
        <v>-6.3197496000000006E-2</v>
      </c>
      <c r="F1566">
        <v>-6.3197496000000006E-2</v>
      </c>
      <c r="G1566" t="s">
        <v>72</v>
      </c>
      <c r="H1566">
        <v>5.8518518518518521</v>
      </c>
      <c r="I1566">
        <v>-0.36982238400000012</v>
      </c>
      <c r="J1566">
        <v>-0.36982238400000012</v>
      </c>
      <c r="K1566">
        <v>1</v>
      </c>
      <c r="M1566" t="s">
        <v>67</v>
      </c>
      <c r="N1566" t="s">
        <v>102</v>
      </c>
      <c r="S1566" t="s">
        <v>1608</v>
      </c>
      <c r="U1566" t="s">
        <v>67</v>
      </c>
      <c r="W1566" t="s">
        <v>1270</v>
      </c>
      <c r="X1566" t="s">
        <v>1271</v>
      </c>
      <c r="Y1566" t="s">
        <v>182</v>
      </c>
      <c r="Z1566" t="s">
        <v>164</v>
      </c>
      <c r="AA1566" t="s">
        <v>164</v>
      </c>
      <c r="AB1566" t="s">
        <v>18</v>
      </c>
      <c r="AD1566" t="s">
        <v>2534</v>
      </c>
      <c r="AE1566">
        <v>1</v>
      </c>
      <c r="AF1566">
        <v>1</v>
      </c>
    </row>
    <row r="1567" spans="1:32" x14ac:dyDescent="0.2">
      <c r="A1567" t="s">
        <v>2535</v>
      </c>
      <c r="B1567" s="107">
        <v>45011</v>
      </c>
      <c r="C1567" s="107">
        <v>45011</v>
      </c>
      <c r="D1567" s="107">
        <v>45011</v>
      </c>
      <c r="E1567">
        <v>-7.4623032000000006E-2</v>
      </c>
      <c r="F1567">
        <v>-7.4623032000000006E-2</v>
      </c>
      <c r="G1567" t="s">
        <v>72</v>
      </c>
      <c r="H1567">
        <v>5.8518518518518521</v>
      </c>
      <c r="I1567">
        <v>-0.43668292800000003</v>
      </c>
      <c r="J1567">
        <v>-0.43668292800000003</v>
      </c>
      <c r="K1567">
        <v>1</v>
      </c>
      <c r="M1567" t="s">
        <v>67</v>
      </c>
      <c r="N1567" t="s">
        <v>102</v>
      </c>
      <c r="S1567" t="s">
        <v>1608</v>
      </c>
      <c r="U1567" t="s">
        <v>67</v>
      </c>
      <c r="W1567" t="s">
        <v>1270</v>
      </c>
      <c r="X1567" t="s">
        <v>1271</v>
      </c>
      <c r="Y1567" t="s">
        <v>182</v>
      </c>
      <c r="Z1567" t="s">
        <v>164</v>
      </c>
      <c r="AA1567" t="s">
        <v>164</v>
      </c>
      <c r="AB1567" t="s">
        <v>18</v>
      </c>
      <c r="AD1567" t="s">
        <v>2536</v>
      </c>
      <c r="AE1567">
        <v>1</v>
      </c>
      <c r="AF1567">
        <v>1</v>
      </c>
    </row>
    <row r="1568" spans="1:32" x14ac:dyDescent="0.2">
      <c r="A1568" t="s">
        <v>2537</v>
      </c>
      <c r="B1568" s="107">
        <v>45011</v>
      </c>
      <c r="C1568" s="107">
        <v>45011</v>
      </c>
      <c r="D1568" s="107">
        <v>45011</v>
      </c>
      <c r="E1568">
        <v>-8.7900022000000008E-3</v>
      </c>
      <c r="F1568">
        <v>-8.7900022000000008E-3</v>
      </c>
      <c r="G1568" t="s">
        <v>72</v>
      </c>
      <c r="H1568">
        <v>5.8518518518518521</v>
      </c>
      <c r="I1568">
        <v>-5.1437790651851861E-2</v>
      </c>
      <c r="J1568">
        <v>-5.1437790651851861E-2</v>
      </c>
      <c r="K1568">
        <v>1</v>
      </c>
      <c r="M1568" t="s">
        <v>67</v>
      </c>
      <c r="N1568" t="s">
        <v>102</v>
      </c>
      <c r="S1568" t="s">
        <v>1608</v>
      </c>
      <c r="U1568" t="s">
        <v>67</v>
      </c>
      <c r="W1568" t="s">
        <v>1270</v>
      </c>
      <c r="X1568" t="s">
        <v>1271</v>
      </c>
      <c r="Y1568" t="s">
        <v>182</v>
      </c>
      <c r="Z1568" t="s">
        <v>164</v>
      </c>
      <c r="AA1568" t="s">
        <v>164</v>
      </c>
      <c r="AB1568" t="s">
        <v>18</v>
      </c>
      <c r="AD1568" t="s">
        <v>2538</v>
      </c>
      <c r="AE1568">
        <v>1</v>
      </c>
      <c r="AF1568">
        <v>1</v>
      </c>
    </row>
    <row r="1569" spans="1:32" x14ac:dyDescent="0.2">
      <c r="A1569" t="s">
        <v>2539</v>
      </c>
      <c r="B1569" s="107">
        <v>45011</v>
      </c>
      <c r="C1569" s="107">
        <v>45011</v>
      </c>
      <c r="D1569" s="107">
        <v>45011</v>
      </c>
      <c r="E1569">
        <v>-1.9932408799999999E-2</v>
      </c>
      <c r="F1569">
        <v>-1.9932408799999999E-2</v>
      </c>
      <c r="G1569" t="s">
        <v>72</v>
      </c>
      <c r="H1569">
        <v>5.8518518518518521</v>
      </c>
      <c r="I1569">
        <v>-0.1166415033481481</v>
      </c>
      <c r="J1569">
        <v>-0.1166415033481481</v>
      </c>
      <c r="K1569">
        <v>1</v>
      </c>
      <c r="M1569" t="s">
        <v>67</v>
      </c>
      <c r="N1569" t="s">
        <v>102</v>
      </c>
      <c r="S1569" t="s">
        <v>1608</v>
      </c>
      <c r="U1569" t="s">
        <v>67</v>
      </c>
      <c r="W1569" t="s">
        <v>1270</v>
      </c>
      <c r="X1569" t="s">
        <v>1271</v>
      </c>
      <c r="Y1569" t="s">
        <v>182</v>
      </c>
      <c r="Z1569" t="s">
        <v>164</v>
      </c>
      <c r="AA1569" t="s">
        <v>164</v>
      </c>
      <c r="AB1569" t="s">
        <v>18</v>
      </c>
      <c r="AD1569" t="s">
        <v>2540</v>
      </c>
      <c r="AE1569">
        <v>1</v>
      </c>
      <c r="AF1569">
        <v>1</v>
      </c>
    </row>
    <row r="1570" spans="1:32" x14ac:dyDescent="0.2">
      <c r="A1570" t="s">
        <v>2541</v>
      </c>
      <c r="B1570" s="107">
        <v>45011</v>
      </c>
      <c r="C1570" s="107">
        <v>45011</v>
      </c>
      <c r="D1570" s="107">
        <v>45011</v>
      </c>
      <c r="E1570">
        <v>-9.2770574000000001E-3</v>
      </c>
      <c r="F1570">
        <v>-9.2770574000000001E-3</v>
      </c>
      <c r="G1570" t="s">
        <v>72</v>
      </c>
      <c r="H1570">
        <v>5.8518518518518521</v>
      </c>
      <c r="I1570">
        <v>-5.4287965525925928E-2</v>
      </c>
      <c r="J1570">
        <v>-5.4287965525925928E-2</v>
      </c>
      <c r="K1570">
        <v>1</v>
      </c>
      <c r="M1570" t="s">
        <v>67</v>
      </c>
      <c r="N1570" t="s">
        <v>102</v>
      </c>
      <c r="S1570" t="s">
        <v>1608</v>
      </c>
      <c r="U1570" t="s">
        <v>67</v>
      </c>
      <c r="W1570" t="s">
        <v>1270</v>
      </c>
      <c r="X1570" t="s">
        <v>1271</v>
      </c>
      <c r="Y1570" t="s">
        <v>182</v>
      </c>
      <c r="Z1570" t="s">
        <v>164</v>
      </c>
      <c r="AA1570" t="s">
        <v>164</v>
      </c>
      <c r="AB1570" t="s">
        <v>18</v>
      </c>
      <c r="AD1570" t="s">
        <v>2542</v>
      </c>
      <c r="AE1570">
        <v>1</v>
      </c>
      <c r="AF1570">
        <v>1</v>
      </c>
    </row>
    <row r="1571" spans="1:32" x14ac:dyDescent="0.2">
      <c r="A1571" t="s">
        <v>2543</v>
      </c>
      <c r="B1571" s="107">
        <v>45011</v>
      </c>
      <c r="C1571" s="107">
        <v>45011</v>
      </c>
      <c r="D1571" s="107">
        <v>45011</v>
      </c>
      <c r="E1571">
        <v>-4.2832362000000002E-3</v>
      </c>
      <c r="F1571">
        <v>-4.2832362000000002E-3</v>
      </c>
      <c r="G1571" t="s">
        <v>72</v>
      </c>
      <c r="H1571">
        <v>5.8518518518518521</v>
      </c>
      <c r="I1571">
        <v>-2.506486368888889E-2</v>
      </c>
      <c r="J1571">
        <v>-2.506486368888889E-2</v>
      </c>
      <c r="K1571">
        <v>1</v>
      </c>
      <c r="M1571" t="s">
        <v>67</v>
      </c>
      <c r="N1571" t="s">
        <v>102</v>
      </c>
      <c r="S1571" t="s">
        <v>1608</v>
      </c>
      <c r="U1571" t="s">
        <v>67</v>
      </c>
      <c r="W1571" t="s">
        <v>1270</v>
      </c>
      <c r="X1571" t="s">
        <v>1271</v>
      </c>
      <c r="Y1571" t="s">
        <v>182</v>
      </c>
      <c r="Z1571" t="s">
        <v>164</v>
      </c>
      <c r="AA1571" t="s">
        <v>164</v>
      </c>
      <c r="AB1571" t="s">
        <v>18</v>
      </c>
      <c r="AD1571" t="s">
        <v>2544</v>
      </c>
      <c r="AE1571">
        <v>1</v>
      </c>
      <c r="AF1571">
        <v>1</v>
      </c>
    </row>
    <row r="1572" spans="1:32" x14ac:dyDescent="0.2">
      <c r="A1572" t="s">
        <v>2545</v>
      </c>
      <c r="B1572" s="107">
        <v>45011</v>
      </c>
      <c r="C1572" s="107">
        <v>45011</v>
      </c>
      <c r="D1572" s="107">
        <v>45011</v>
      </c>
      <c r="E1572">
        <v>-1.9997277300000001E-2</v>
      </c>
      <c r="F1572">
        <v>-1.9997277300000001E-2</v>
      </c>
      <c r="G1572" t="s">
        <v>72</v>
      </c>
      <c r="H1572">
        <v>5.8518518518518521</v>
      </c>
      <c r="I1572">
        <v>-0.1170211042</v>
      </c>
      <c r="J1572">
        <v>-0.1170211042</v>
      </c>
      <c r="K1572">
        <v>1</v>
      </c>
      <c r="M1572" t="s">
        <v>67</v>
      </c>
      <c r="S1572" t="s">
        <v>1608</v>
      </c>
      <c r="U1572" t="s">
        <v>67</v>
      </c>
      <c r="W1572" t="s">
        <v>1270</v>
      </c>
      <c r="X1572" t="s">
        <v>1271</v>
      </c>
      <c r="Y1572" t="s">
        <v>182</v>
      </c>
      <c r="Z1572" t="s">
        <v>164</v>
      </c>
      <c r="AA1572" t="s">
        <v>164</v>
      </c>
      <c r="AB1572" t="s">
        <v>18</v>
      </c>
      <c r="AD1572" t="s">
        <v>2546</v>
      </c>
      <c r="AE1572">
        <v>1</v>
      </c>
      <c r="AF1572">
        <v>1</v>
      </c>
    </row>
    <row r="1573" spans="1:32" x14ac:dyDescent="0.2">
      <c r="A1573" t="s">
        <v>2547</v>
      </c>
      <c r="B1573" s="107">
        <v>45011</v>
      </c>
      <c r="C1573" s="107">
        <v>45011</v>
      </c>
      <c r="D1573" s="107">
        <v>45011</v>
      </c>
      <c r="E1573">
        <v>-2.1814400000000001E-2</v>
      </c>
      <c r="F1573">
        <v>-2.1814400000000001E-2</v>
      </c>
      <c r="G1573" t="s">
        <v>72</v>
      </c>
      <c r="H1573">
        <v>5.8518518518518521</v>
      </c>
      <c r="I1573">
        <v>-0.12765463703703711</v>
      </c>
      <c r="J1573">
        <v>-0.12765463703703711</v>
      </c>
      <c r="K1573">
        <v>1</v>
      </c>
      <c r="M1573" t="s">
        <v>67</v>
      </c>
      <c r="S1573" t="s">
        <v>2372</v>
      </c>
      <c r="U1573" t="s">
        <v>67</v>
      </c>
      <c r="W1573" t="s">
        <v>1415</v>
      </c>
      <c r="X1573" t="s">
        <v>1265</v>
      </c>
      <c r="Y1573" t="s">
        <v>182</v>
      </c>
      <c r="Z1573" t="s">
        <v>164</v>
      </c>
      <c r="AA1573" t="s">
        <v>164</v>
      </c>
      <c r="AB1573" t="s">
        <v>18</v>
      </c>
      <c r="AD1573" t="s">
        <v>2548</v>
      </c>
      <c r="AE1573">
        <v>1</v>
      </c>
      <c r="AF1573">
        <v>1</v>
      </c>
    </row>
    <row r="1574" spans="1:32" x14ac:dyDescent="0.2">
      <c r="A1574" t="s">
        <v>2549</v>
      </c>
      <c r="B1574" s="107">
        <v>45011</v>
      </c>
      <c r="C1574" s="107">
        <v>45011</v>
      </c>
      <c r="D1574" s="107">
        <v>45011</v>
      </c>
      <c r="E1574">
        <v>-2.4716599999999998E-2</v>
      </c>
      <c r="F1574">
        <v>-2.4716599999999998E-2</v>
      </c>
      <c r="G1574" t="s">
        <v>72</v>
      </c>
      <c r="H1574">
        <v>5.8518518518518521</v>
      </c>
      <c r="I1574">
        <v>-0.14463788148148149</v>
      </c>
      <c r="J1574">
        <v>-0.14463788148148149</v>
      </c>
      <c r="K1574">
        <v>1</v>
      </c>
      <c r="M1574" t="s">
        <v>67</v>
      </c>
      <c r="S1574" t="s">
        <v>2372</v>
      </c>
      <c r="U1574" t="s">
        <v>67</v>
      </c>
      <c r="W1574" t="s">
        <v>1415</v>
      </c>
      <c r="X1574" t="s">
        <v>1265</v>
      </c>
      <c r="Y1574" t="s">
        <v>182</v>
      </c>
      <c r="Z1574" t="s">
        <v>164</v>
      </c>
      <c r="AA1574" t="s">
        <v>164</v>
      </c>
      <c r="AB1574" t="s">
        <v>18</v>
      </c>
      <c r="AD1574" t="s">
        <v>2550</v>
      </c>
      <c r="AE1574">
        <v>1</v>
      </c>
      <c r="AF1574">
        <v>1</v>
      </c>
    </row>
    <row r="1575" spans="1:32" x14ac:dyDescent="0.2">
      <c r="A1575" t="s">
        <v>2551</v>
      </c>
      <c r="B1575" s="107">
        <v>45011</v>
      </c>
      <c r="C1575" s="107">
        <v>45011</v>
      </c>
      <c r="D1575" s="107">
        <v>45011</v>
      </c>
      <c r="E1575">
        <v>-3.0752000000000002E-2</v>
      </c>
      <c r="F1575">
        <v>-3.0752000000000002E-2</v>
      </c>
      <c r="G1575" t="s">
        <v>72</v>
      </c>
      <c r="H1575">
        <v>5.8518518518518521</v>
      </c>
      <c r="I1575">
        <v>-0.1799561481481482</v>
      </c>
      <c r="J1575">
        <v>-0.1799561481481482</v>
      </c>
      <c r="K1575">
        <v>1</v>
      </c>
      <c r="M1575" t="s">
        <v>67</v>
      </c>
      <c r="S1575" t="s">
        <v>2372</v>
      </c>
      <c r="U1575" t="s">
        <v>67</v>
      </c>
      <c r="W1575" t="s">
        <v>1415</v>
      </c>
      <c r="X1575" t="s">
        <v>1265</v>
      </c>
      <c r="Y1575" t="s">
        <v>182</v>
      </c>
      <c r="Z1575" t="s">
        <v>164</v>
      </c>
      <c r="AA1575" t="s">
        <v>164</v>
      </c>
      <c r="AB1575" t="s">
        <v>18</v>
      </c>
      <c r="AD1575" t="s">
        <v>2552</v>
      </c>
      <c r="AE1575">
        <v>1</v>
      </c>
      <c r="AF1575">
        <v>1</v>
      </c>
    </row>
    <row r="1576" spans="1:32" x14ac:dyDescent="0.2">
      <c r="A1576" t="s">
        <v>2553</v>
      </c>
      <c r="B1576" s="107">
        <v>45010</v>
      </c>
      <c r="C1576" s="107">
        <v>45010</v>
      </c>
      <c r="D1576" s="107">
        <v>45010</v>
      </c>
      <c r="E1576">
        <v>-52.8</v>
      </c>
      <c r="F1576">
        <v>-52.8</v>
      </c>
      <c r="G1576" t="s">
        <v>43</v>
      </c>
      <c r="H1576">
        <v>1</v>
      </c>
      <c r="I1576">
        <v>-52.8</v>
      </c>
      <c r="J1576">
        <v>-52.8</v>
      </c>
      <c r="K1576">
        <v>1</v>
      </c>
      <c r="M1576" t="s">
        <v>50</v>
      </c>
      <c r="N1576" t="s">
        <v>231</v>
      </c>
      <c r="O1576">
        <v>100</v>
      </c>
      <c r="Q1576" t="s">
        <v>231</v>
      </c>
      <c r="S1576" t="s">
        <v>2554</v>
      </c>
      <c r="U1576" t="s">
        <v>50</v>
      </c>
      <c r="W1576" t="s">
        <v>233</v>
      </c>
      <c r="X1576" t="s">
        <v>30</v>
      </c>
      <c r="Y1576" t="s">
        <v>182</v>
      </c>
      <c r="Z1576" t="s">
        <v>182</v>
      </c>
      <c r="AA1576" t="s">
        <v>182</v>
      </c>
      <c r="AB1576" t="s">
        <v>30</v>
      </c>
      <c r="AE1576">
        <v>0</v>
      </c>
      <c r="AF1576">
        <v>0</v>
      </c>
    </row>
    <row r="1577" spans="1:32" x14ac:dyDescent="0.2">
      <c r="A1577" t="s">
        <v>2555</v>
      </c>
      <c r="B1577" s="107">
        <v>45010</v>
      </c>
      <c r="C1577" s="107">
        <v>45010</v>
      </c>
      <c r="D1577" s="107">
        <v>45010</v>
      </c>
      <c r="E1577">
        <v>-1.01128268E-2</v>
      </c>
      <c r="F1577">
        <v>-1.01128268E-2</v>
      </c>
      <c r="G1577" t="s">
        <v>72</v>
      </c>
      <c r="H1577">
        <v>5.7203389830508486</v>
      </c>
      <c r="I1577">
        <v>-5.7848797372881372E-2</v>
      </c>
      <c r="J1577">
        <v>-5.7848797372881372E-2</v>
      </c>
      <c r="K1577">
        <v>1</v>
      </c>
      <c r="M1577" t="s">
        <v>67</v>
      </c>
      <c r="N1577" t="s">
        <v>102</v>
      </c>
      <c r="S1577" t="s">
        <v>1608</v>
      </c>
      <c r="U1577" t="s">
        <v>67</v>
      </c>
      <c r="W1577" t="s">
        <v>1270</v>
      </c>
      <c r="X1577" t="s">
        <v>1271</v>
      </c>
      <c r="Y1577" t="s">
        <v>182</v>
      </c>
      <c r="Z1577" t="s">
        <v>164</v>
      </c>
      <c r="AA1577" t="s">
        <v>164</v>
      </c>
      <c r="AB1577" t="s">
        <v>18</v>
      </c>
      <c r="AD1577" t="s">
        <v>2556</v>
      </c>
      <c r="AE1577">
        <v>1</v>
      </c>
      <c r="AF1577">
        <v>1</v>
      </c>
    </row>
    <row r="1578" spans="1:32" x14ac:dyDescent="0.2">
      <c r="A1578" t="s">
        <v>2557</v>
      </c>
      <c r="B1578" s="107">
        <v>45010</v>
      </c>
      <c r="C1578" s="107">
        <v>45010</v>
      </c>
      <c r="D1578" s="107">
        <v>45010</v>
      </c>
      <c r="E1578">
        <v>-1.00150989E-2</v>
      </c>
      <c r="F1578">
        <v>-1.00150989E-2</v>
      </c>
      <c r="G1578" t="s">
        <v>72</v>
      </c>
      <c r="H1578">
        <v>5.7203389830508486</v>
      </c>
      <c r="I1578">
        <v>-5.7289760656779667E-2</v>
      </c>
      <c r="J1578">
        <v>-5.7289760656779667E-2</v>
      </c>
      <c r="K1578">
        <v>1</v>
      </c>
      <c r="M1578" t="s">
        <v>67</v>
      </c>
      <c r="S1578" t="s">
        <v>1608</v>
      </c>
      <c r="U1578" t="s">
        <v>67</v>
      </c>
      <c r="W1578" t="s">
        <v>1270</v>
      </c>
      <c r="X1578" t="s">
        <v>1271</v>
      </c>
      <c r="Y1578" t="s">
        <v>182</v>
      </c>
      <c r="Z1578" t="s">
        <v>164</v>
      </c>
      <c r="AA1578" t="s">
        <v>164</v>
      </c>
      <c r="AB1578" t="s">
        <v>18</v>
      </c>
      <c r="AD1578" t="s">
        <v>2558</v>
      </c>
      <c r="AE1578">
        <v>1</v>
      </c>
      <c r="AF1578">
        <v>1</v>
      </c>
    </row>
    <row r="1579" spans="1:32" x14ac:dyDescent="0.2">
      <c r="A1579" t="s">
        <v>2559</v>
      </c>
      <c r="B1579" s="107">
        <v>45010</v>
      </c>
      <c r="C1579" s="107">
        <v>45010</v>
      </c>
      <c r="D1579" s="107">
        <v>45010</v>
      </c>
      <c r="E1579">
        <v>-1.0560401800000001E-2</v>
      </c>
      <c r="F1579">
        <v>-1.0560401800000001E-2</v>
      </c>
      <c r="G1579" t="s">
        <v>72</v>
      </c>
      <c r="H1579">
        <v>5.7203389830508486</v>
      </c>
      <c r="I1579">
        <v>-6.0409078093220353E-2</v>
      </c>
      <c r="J1579">
        <v>-6.0409078093220353E-2</v>
      </c>
      <c r="K1579">
        <v>1</v>
      </c>
      <c r="M1579" t="s">
        <v>67</v>
      </c>
      <c r="N1579" t="s">
        <v>102</v>
      </c>
      <c r="S1579" t="s">
        <v>1608</v>
      </c>
      <c r="U1579" t="s">
        <v>67</v>
      </c>
      <c r="W1579" t="s">
        <v>1270</v>
      </c>
      <c r="X1579" t="s">
        <v>1271</v>
      </c>
      <c r="Y1579" t="s">
        <v>182</v>
      </c>
      <c r="Z1579" t="s">
        <v>164</v>
      </c>
      <c r="AA1579" t="s">
        <v>164</v>
      </c>
      <c r="AB1579" t="s">
        <v>18</v>
      </c>
      <c r="AD1579" t="s">
        <v>2560</v>
      </c>
      <c r="AE1579">
        <v>1</v>
      </c>
      <c r="AF1579">
        <v>1</v>
      </c>
    </row>
    <row r="1580" spans="1:32" x14ac:dyDescent="0.2">
      <c r="A1580" t="s">
        <v>2561</v>
      </c>
      <c r="B1580" s="107">
        <v>45010</v>
      </c>
      <c r="C1580" s="107">
        <v>45010</v>
      </c>
      <c r="D1580" s="107">
        <v>45010</v>
      </c>
      <c r="E1580">
        <v>-1.01362456E-2</v>
      </c>
      <c r="F1580">
        <v>-1.01362456E-2</v>
      </c>
      <c r="G1580" t="s">
        <v>72</v>
      </c>
      <c r="H1580">
        <v>5.7203389830508486</v>
      </c>
      <c r="I1580">
        <v>-5.798276084745764E-2</v>
      </c>
      <c r="J1580">
        <v>-5.798276084745764E-2</v>
      </c>
      <c r="K1580">
        <v>1</v>
      </c>
      <c r="M1580" t="s">
        <v>67</v>
      </c>
      <c r="N1580" t="s">
        <v>102</v>
      </c>
      <c r="S1580" t="s">
        <v>1608</v>
      </c>
      <c r="U1580" t="s">
        <v>67</v>
      </c>
      <c r="W1580" t="s">
        <v>1270</v>
      </c>
      <c r="X1580" t="s">
        <v>1271</v>
      </c>
      <c r="Y1580" t="s">
        <v>182</v>
      </c>
      <c r="Z1580" t="s">
        <v>164</v>
      </c>
      <c r="AA1580" t="s">
        <v>164</v>
      </c>
      <c r="AB1580" t="s">
        <v>18</v>
      </c>
      <c r="AD1580" t="s">
        <v>2562</v>
      </c>
      <c r="AE1580">
        <v>1</v>
      </c>
      <c r="AF1580">
        <v>1</v>
      </c>
    </row>
    <row r="1581" spans="1:32" x14ac:dyDescent="0.2">
      <c r="A1581" t="s">
        <v>2563</v>
      </c>
      <c r="B1581" s="107">
        <v>45010</v>
      </c>
      <c r="C1581" s="107">
        <v>45010</v>
      </c>
      <c r="D1581" s="107">
        <v>45010</v>
      </c>
      <c r="E1581">
        <v>-2.1997099999999999E-2</v>
      </c>
      <c r="F1581">
        <v>-2.1997099999999999E-2</v>
      </c>
      <c r="G1581" t="s">
        <v>72</v>
      </c>
      <c r="H1581">
        <v>5.7203389830508486</v>
      </c>
      <c r="I1581">
        <v>-0.12583086864406781</v>
      </c>
      <c r="J1581">
        <v>-0.12583086864406781</v>
      </c>
      <c r="K1581">
        <v>1</v>
      </c>
      <c r="M1581" t="s">
        <v>67</v>
      </c>
      <c r="S1581" t="s">
        <v>2372</v>
      </c>
      <c r="U1581" t="s">
        <v>67</v>
      </c>
      <c r="W1581" t="s">
        <v>1415</v>
      </c>
      <c r="X1581" t="s">
        <v>1265</v>
      </c>
      <c r="Y1581" t="s">
        <v>182</v>
      </c>
      <c r="Z1581" t="s">
        <v>164</v>
      </c>
      <c r="AA1581" t="s">
        <v>164</v>
      </c>
      <c r="AB1581" t="s">
        <v>18</v>
      </c>
      <c r="AD1581" t="s">
        <v>2564</v>
      </c>
      <c r="AE1581">
        <v>1</v>
      </c>
      <c r="AF1581">
        <v>1</v>
      </c>
    </row>
    <row r="1582" spans="1:32" x14ac:dyDescent="0.2">
      <c r="A1582" t="s">
        <v>2565</v>
      </c>
      <c r="B1582" s="107">
        <v>45010</v>
      </c>
      <c r="C1582" s="107">
        <v>45010</v>
      </c>
      <c r="D1582" s="107">
        <v>45010</v>
      </c>
      <c r="E1582">
        <v>-2.1824900000000001E-2</v>
      </c>
      <c r="F1582">
        <v>-2.1824900000000001E-2</v>
      </c>
      <c r="G1582" t="s">
        <v>72</v>
      </c>
      <c r="H1582">
        <v>5.7203389830508486</v>
      </c>
      <c r="I1582">
        <v>-0.1248458262711865</v>
      </c>
      <c r="J1582">
        <v>-0.1248458262711865</v>
      </c>
      <c r="K1582">
        <v>1</v>
      </c>
      <c r="M1582" t="s">
        <v>67</v>
      </c>
      <c r="S1582" t="s">
        <v>2372</v>
      </c>
      <c r="U1582" t="s">
        <v>67</v>
      </c>
      <c r="W1582" t="s">
        <v>1415</v>
      </c>
      <c r="X1582" t="s">
        <v>1265</v>
      </c>
      <c r="Y1582" t="s">
        <v>182</v>
      </c>
      <c r="Z1582" t="s">
        <v>164</v>
      </c>
      <c r="AA1582" t="s">
        <v>164</v>
      </c>
      <c r="AB1582" t="s">
        <v>18</v>
      </c>
      <c r="AD1582" t="s">
        <v>2566</v>
      </c>
      <c r="AE1582">
        <v>1</v>
      </c>
      <c r="AF1582">
        <v>1</v>
      </c>
    </row>
    <row r="1583" spans="1:32" x14ac:dyDescent="0.2">
      <c r="A1583" t="s">
        <v>2567</v>
      </c>
      <c r="B1583" s="107">
        <v>45010</v>
      </c>
      <c r="C1583" s="107">
        <v>45010</v>
      </c>
      <c r="D1583" s="107">
        <v>45010</v>
      </c>
      <c r="E1583">
        <v>-2.2169299999999999E-2</v>
      </c>
      <c r="F1583">
        <v>-2.2169299999999999E-2</v>
      </c>
      <c r="G1583" t="s">
        <v>72</v>
      </c>
      <c r="H1583">
        <v>5.7203389830508486</v>
      </c>
      <c r="I1583">
        <v>-0.1268159110169492</v>
      </c>
      <c r="J1583">
        <v>-0.1268159110169492</v>
      </c>
      <c r="K1583">
        <v>1</v>
      </c>
      <c r="M1583" t="s">
        <v>67</v>
      </c>
      <c r="S1583" t="s">
        <v>2372</v>
      </c>
      <c r="U1583" t="s">
        <v>67</v>
      </c>
      <c r="W1583" t="s">
        <v>1415</v>
      </c>
      <c r="X1583" t="s">
        <v>1265</v>
      </c>
      <c r="Y1583" t="s">
        <v>182</v>
      </c>
      <c r="Z1583" t="s">
        <v>164</v>
      </c>
      <c r="AA1583" t="s">
        <v>164</v>
      </c>
      <c r="AB1583" t="s">
        <v>18</v>
      </c>
      <c r="AD1583" t="s">
        <v>2568</v>
      </c>
      <c r="AE1583">
        <v>1</v>
      </c>
      <c r="AF1583">
        <v>1</v>
      </c>
    </row>
    <row r="1584" spans="1:32" x14ac:dyDescent="0.2">
      <c r="A1584" t="s">
        <v>2569</v>
      </c>
      <c r="B1584" s="107">
        <v>45010</v>
      </c>
      <c r="C1584" s="107">
        <v>45010</v>
      </c>
      <c r="D1584" s="107">
        <v>45010</v>
      </c>
      <c r="E1584">
        <v>-2.2085299999999999E-2</v>
      </c>
      <c r="F1584">
        <v>-2.2085299999999999E-2</v>
      </c>
      <c r="G1584" t="s">
        <v>72</v>
      </c>
      <c r="H1584">
        <v>5.7203389830508486</v>
      </c>
      <c r="I1584">
        <v>-0.12633540254237291</v>
      </c>
      <c r="J1584">
        <v>-0.12633540254237291</v>
      </c>
      <c r="K1584">
        <v>1</v>
      </c>
      <c r="M1584" t="s">
        <v>67</v>
      </c>
      <c r="S1584" t="s">
        <v>2372</v>
      </c>
      <c r="U1584" t="s">
        <v>67</v>
      </c>
      <c r="W1584" t="s">
        <v>1415</v>
      </c>
      <c r="X1584" t="s">
        <v>1265</v>
      </c>
      <c r="Y1584" t="s">
        <v>182</v>
      </c>
      <c r="Z1584" t="s">
        <v>164</v>
      </c>
      <c r="AA1584" t="s">
        <v>164</v>
      </c>
      <c r="AB1584" t="s">
        <v>18</v>
      </c>
      <c r="AD1584" t="s">
        <v>2570</v>
      </c>
      <c r="AE1584">
        <v>1</v>
      </c>
      <c r="AF1584">
        <v>1</v>
      </c>
    </row>
    <row r="1585" spans="1:32" x14ac:dyDescent="0.2">
      <c r="A1585" t="s">
        <v>2571</v>
      </c>
      <c r="B1585" s="107">
        <v>45010</v>
      </c>
      <c r="C1585" s="107">
        <v>45010</v>
      </c>
      <c r="D1585" s="107">
        <v>45010</v>
      </c>
      <c r="E1585">
        <v>-2.0494061000000001E-2</v>
      </c>
      <c r="F1585">
        <v>-2.0494061000000001E-2</v>
      </c>
      <c r="G1585" t="s">
        <v>72</v>
      </c>
      <c r="H1585">
        <v>5.7203389830508486</v>
      </c>
      <c r="I1585">
        <v>-0.11723297605932199</v>
      </c>
      <c r="J1585">
        <v>-0.11723297605932199</v>
      </c>
      <c r="K1585">
        <v>1</v>
      </c>
      <c r="M1585" t="s">
        <v>67</v>
      </c>
      <c r="N1585" t="s">
        <v>102</v>
      </c>
      <c r="S1585" t="s">
        <v>1608</v>
      </c>
      <c r="U1585" t="s">
        <v>67</v>
      </c>
      <c r="W1585" t="s">
        <v>1270</v>
      </c>
      <c r="X1585" t="s">
        <v>1271</v>
      </c>
      <c r="Y1585" t="s">
        <v>182</v>
      </c>
      <c r="Z1585" t="s">
        <v>164</v>
      </c>
      <c r="AA1585" t="s">
        <v>164</v>
      </c>
      <c r="AB1585" t="s">
        <v>18</v>
      </c>
      <c r="AD1585" t="s">
        <v>2572</v>
      </c>
      <c r="AE1585">
        <v>1</v>
      </c>
      <c r="AF1585">
        <v>1</v>
      </c>
    </row>
    <row r="1586" spans="1:32" x14ac:dyDescent="0.2">
      <c r="A1586" t="s">
        <v>2573</v>
      </c>
      <c r="B1586" s="107">
        <v>45010</v>
      </c>
      <c r="C1586" s="107">
        <v>45010</v>
      </c>
      <c r="D1586" s="107">
        <v>45010</v>
      </c>
      <c r="E1586">
        <v>-1.22267244E-2</v>
      </c>
      <c r="F1586">
        <v>-1.22267244E-2</v>
      </c>
      <c r="G1586" t="s">
        <v>72</v>
      </c>
      <c r="H1586">
        <v>5.7203389830508486</v>
      </c>
      <c r="I1586">
        <v>-6.9941008220338996E-2</v>
      </c>
      <c r="J1586">
        <v>-6.9941008220338996E-2</v>
      </c>
      <c r="K1586">
        <v>1</v>
      </c>
      <c r="M1586" t="s">
        <v>67</v>
      </c>
      <c r="N1586" t="s">
        <v>102</v>
      </c>
      <c r="S1586" t="s">
        <v>1608</v>
      </c>
      <c r="U1586" t="s">
        <v>67</v>
      </c>
      <c r="W1586" t="s">
        <v>1270</v>
      </c>
      <c r="X1586" t="s">
        <v>1271</v>
      </c>
      <c r="Y1586" t="s">
        <v>182</v>
      </c>
      <c r="Z1586" t="s">
        <v>164</v>
      </c>
      <c r="AA1586" t="s">
        <v>164</v>
      </c>
      <c r="AB1586" t="s">
        <v>18</v>
      </c>
      <c r="AD1586" t="s">
        <v>2574</v>
      </c>
      <c r="AE1586">
        <v>1</v>
      </c>
      <c r="AF1586">
        <v>1</v>
      </c>
    </row>
    <row r="1587" spans="1:32" x14ac:dyDescent="0.2">
      <c r="A1587" t="s">
        <v>2575</v>
      </c>
      <c r="B1587" s="107">
        <v>45010</v>
      </c>
      <c r="C1587" s="107">
        <v>45010</v>
      </c>
      <c r="D1587" s="107">
        <v>45010</v>
      </c>
      <c r="E1587">
        <v>-2.1463699999999999E-2</v>
      </c>
      <c r="F1587">
        <v>-2.1463699999999999E-2</v>
      </c>
      <c r="G1587" t="s">
        <v>72</v>
      </c>
      <c r="H1587">
        <v>5.7203389830508486</v>
      </c>
      <c r="I1587">
        <v>-0.12277963983050851</v>
      </c>
      <c r="J1587">
        <v>-0.12277963983050851</v>
      </c>
      <c r="K1587">
        <v>1</v>
      </c>
      <c r="M1587" t="s">
        <v>67</v>
      </c>
      <c r="S1587" t="s">
        <v>2372</v>
      </c>
      <c r="U1587" t="s">
        <v>67</v>
      </c>
      <c r="W1587" t="s">
        <v>1415</v>
      </c>
      <c r="X1587" t="s">
        <v>1265</v>
      </c>
      <c r="Y1587" t="s">
        <v>182</v>
      </c>
      <c r="Z1587" t="s">
        <v>164</v>
      </c>
      <c r="AA1587" t="s">
        <v>164</v>
      </c>
      <c r="AB1587" t="s">
        <v>18</v>
      </c>
      <c r="AD1587" t="s">
        <v>2576</v>
      </c>
      <c r="AE1587">
        <v>1</v>
      </c>
      <c r="AF1587">
        <v>1</v>
      </c>
    </row>
    <row r="1588" spans="1:32" x14ac:dyDescent="0.2">
      <c r="A1588" t="s">
        <v>2577</v>
      </c>
      <c r="B1588" s="107">
        <v>45010</v>
      </c>
      <c r="C1588" s="107">
        <v>45010</v>
      </c>
      <c r="D1588" s="107">
        <v>45010</v>
      </c>
      <c r="E1588">
        <v>-2.2058000000000001E-2</v>
      </c>
      <c r="F1588">
        <v>-2.2058000000000001E-2</v>
      </c>
      <c r="G1588" t="s">
        <v>72</v>
      </c>
      <c r="H1588">
        <v>5.7203389830508486</v>
      </c>
      <c r="I1588">
        <v>-0.1261792372881356</v>
      </c>
      <c r="J1588">
        <v>-0.1261792372881356</v>
      </c>
      <c r="K1588">
        <v>1</v>
      </c>
      <c r="M1588" t="s">
        <v>67</v>
      </c>
      <c r="S1588" t="s">
        <v>2372</v>
      </c>
      <c r="U1588" t="s">
        <v>67</v>
      </c>
      <c r="W1588" t="s">
        <v>1415</v>
      </c>
      <c r="X1588" t="s">
        <v>1265</v>
      </c>
      <c r="Y1588" t="s">
        <v>182</v>
      </c>
      <c r="Z1588" t="s">
        <v>164</v>
      </c>
      <c r="AA1588" t="s">
        <v>164</v>
      </c>
      <c r="AB1588" t="s">
        <v>18</v>
      </c>
      <c r="AD1588" t="s">
        <v>2578</v>
      </c>
      <c r="AE1588">
        <v>1</v>
      </c>
      <c r="AF1588">
        <v>1</v>
      </c>
    </row>
    <row r="1589" spans="1:32" x14ac:dyDescent="0.2">
      <c r="A1589" t="s">
        <v>2579</v>
      </c>
      <c r="B1589" s="107">
        <v>45010</v>
      </c>
      <c r="C1589" s="107">
        <v>45010</v>
      </c>
      <c r="D1589" s="107">
        <v>45010</v>
      </c>
      <c r="E1589">
        <v>-1.31129196E-2</v>
      </c>
      <c r="F1589">
        <v>-1.31129196E-2</v>
      </c>
      <c r="G1589" t="s">
        <v>72</v>
      </c>
      <c r="H1589">
        <v>5.7203389830508486</v>
      </c>
      <c r="I1589">
        <v>-7.5010345169491538E-2</v>
      </c>
      <c r="J1589">
        <v>-7.5010345169491538E-2</v>
      </c>
      <c r="K1589">
        <v>1</v>
      </c>
      <c r="M1589" t="s">
        <v>67</v>
      </c>
      <c r="N1589" t="s">
        <v>102</v>
      </c>
      <c r="S1589" t="s">
        <v>1608</v>
      </c>
      <c r="U1589" t="s">
        <v>67</v>
      </c>
      <c r="W1589" t="s">
        <v>1270</v>
      </c>
      <c r="X1589" t="s">
        <v>1271</v>
      </c>
      <c r="Y1589" t="s">
        <v>182</v>
      </c>
      <c r="Z1589" t="s">
        <v>164</v>
      </c>
      <c r="AA1589" t="s">
        <v>164</v>
      </c>
      <c r="AB1589" t="s">
        <v>18</v>
      </c>
      <c r="AD1589" t="s">
        <v>2580</v>
      </c>
      <c r="AE1589">
        <v>1</v>
      </c>
      <c r="AF1589">
        <v>1</v>
      </c>
    </row>
    <row r="1590" spans="1:32" x14ac:dyDescent="0.2">
      <c r="A1590" t="s">
        <v>2581</v>
      </c>
      <c r="B1590" s="107">
        <v>45009</v>
      </c>
      <c r="C1590" s="107">
        <v>45009</v>
      </c>
      <c r="D1590" s="107">
        <v>45009</v>
      </c>
      <c r="E1590">
        <v>-2.1873199999999999E-2</v>
      </c>
      <c r="F1590">
        <v>-2.1873199999999999E-2</v>
      </c>
      <c r="G1590" t="s">
        <v>72</v>
      </c>
      <c r="H1590">
        <v>5.8011634056055001</v>
      </c>
      <c r="I1590">
        <v>-0.12689000740349021</v>
      </c>
      <c r="J1590">
        <v>-0.12689000740349021</v>
      </c>
      <c r="K1590">
        <v>1</v>
      </c>
      <c r="M1590" t="s">
        <v>67</v>
      </c>
      <c r="S1590" t="s">
        <v>2372</v>
      </c>
      <c r="U1590" t="s">
        <v>67</v>
      </c>
      <c r="W1590" t="s">
        <v>1415</v>
      </c>
      <c r="X1590" t="s">
        <v>1265</v>
      </c>
      <c r="Y1590" t="s">
        <v>182</v>
      </c>
      <c r="Z1590" t="s">
        <v>164</v>
      </c>
      <c r="AA1590" t="s">
        <v>164</v>
      </c>
      <c r="AB1590" t="s">
        <v>18</v>
      </c>
      <c r="AD1590" t="s">
        <v>2582</v>
      </c>
      <c r="AE1590">
        <v>1</v>
      </c>
      <c r="AF1590">
        <v>1</v>
      </c>
    </row>
    <row r="1591" spans="1:32" x14ac:dyDescent="0.2">
      <c r="A1591" t="s">
        <v>2583</v>
      </c>
      <c r="B1591" s="107">
        <v>45009</v>
      </c>
      <c r="C1591" s="107">
        <v>45009</v>
      </c>
      <c r="D1591" s="107">
        <v>45009</v>
      </c>
      <c r="E1591">
        <v>-1.1200654799999999E-2</v>
      </c>
      <c r="F1591">
        <v>-1.1200654799999999E-2</v>
      </c>
      <c r="G1591" t="s">
        <v>72</v>
      </c>
      <c r="H1591">
        <v>5.8011634056055001</v>
      </c>
      <c r="I1591">
        <v>-6.4976828744579593E-2</v>
      </c>
      <c r="J1591">
        <v>-6.4976828744579593E-2</v>
      </c>
      <c r="K1591">
        <v>1</v>
      </c>
      <c r="M1591" t="s">
        <v>67</v>
      </c>
      <c r="N1591" t="s">
        <v>102</v>
      </c>
      <c r="S1591" t="s">
        <v>1608</v>
      </c>
      <c r="U1591" t="s">
        <v>67</v>
      </c>
      <c r="W1591" t="s">
        <v>1270</v>
      </c>
      <c r="X1591" t="s">
        <v>1271</v>
      </c>
      <c r="Y1591" t="s">
        <v>182</v>
      </c>
      <c r="Z1591" t="s">
        <v>164</v>
      </c>
      <c r="AA1591" t="s">
        <v>164</v>
      </c>
      <c r="AB1591" t="s">
        <v>18</v>
      </c>
      <c r="AD1591" t="s">
        <v>2584</v>
      </c>
      <c r="AE1591">
        <v>1</v>
      </c>
      <c r="AF1591">
        <v>1</v>
      </c>
    </row>
    <row r="1592" spans="1:32" x14ac:dyDescent="0.2">
      <c r="A1592" t="s">
        <v>2585</v>
      </c>
      <c r="B1592" s="107">
        <v>45009</v>
      </c>
      <c r="C1592" s="107">
        <v>45009</v>
      </c>
      <c r="D1592" s="107">
        <v>45009</v>
      </c>
      <c r="E1592">
        <v>-3.5919028800000002E-2</v>
      </c>
      <c r="F1592">
        <v>-3.5919028800000002E-2</v>
      </c>
      <c r="G1592" t="s">
        <v>72</v>
      </c>
      <c r="H1592">
        <v>5.8011634056055001</v>
      </c>
      <c r="I1592">
        <v>-0.20837215543945009</v>
      </c>
      <c r="J1592">
        <v>-0.20837215543945009</v>
      </c>
      <c r="K1592">
        <v>1</v>
      </c>
      <c r="M1592" t="s">
        <v>67</v>
      </c>
      <c r="N1592" t="s">
        <v>102</v>
      </c>
      <c r="S1592" t="s">
        <v>1608</v>
      </c>
      <c r="U1592" t="s">
        <v>67</v>
      </c>
      <c r="W1592" t="s">
        <v>1270</v>
      </c>
      <c r="X1592" t="s">
        <v>1271</v>
      </c>
      <c r="Y1592" t="s">
        <v>182</v>
      </c>
      <c r="Z1592" t="s">
        <v>164</v>
      </c>
      <c r="AA1592" t="s">
        <v>164</v>
      </c>
      <c r="AB1592" t="s">
        <v>18</v>
      </c>
      <c r="AD1592" t="s">
        <v>2586</v>
      </c>
      <c r="AE1592">
        <v>1</v>
      </c>
      <c r="AF1592">
        <v>1</v>
      </c>
    </row>
    <row r="1593" spans="1:32" x14ac:dyDescent="0.2">
      <c r="A1593" t="s">
        <v>2587</v>
      </c>
      <c r="B1593" s="107">
        <v>45009</v>
      </c>
      <c r="C1593" s="107">
        <v>45009</v>
      </c>
      <c r="D1593" s="107">
        <v>45009</v>
      </c>
      <c r="E1593">
        <v>-7.9009196000000004E-3</v>
      </c>
      <c r="F1593">
        <v>-7.9009196000000004E-3</v>
      </c>
      <c r="G1593" t="s">
        <v>72</v>
      </c>
      <c r="H1593">
        <v>5.8011634056055001</v>
      </c>
      <c r="I1593">
        <v>-4.5834525654151248E-2</v>
      </c>
      <c r="J1593">
        <v>-4.5834525654151248E-2</v>
      </c>
      <c r="K1593">
        <v>1</v>
      </c>
      <c r="M1593" t="s">
        <v>67</v>
      </c>
      <c r="N1593" t="s">
        <v>102</v>
      </c>
      <c r="S1593" t="s">
        <v>1608</v>
      </c>
      <c r="U1593" t="s">
        <v>67</v>
      </c>
      <c r="W1593" t="s">
        <v>1270</v>
      </c>
      <c r="X1593" t="s">
        <v>1271</v>
      </c>
      <c r="Y1593" t="s">
        <v>182</v>
      </c>
      <c r="Z1593" t="s">
        <v>164</v>
      </c>
      <c r="AA1593" t="s">
        <v>164</v>
      </c>
      <c r="AB1593" t="s">
        <v>18</v>
      </c>
      <c r="AD1593" t="s">
        <v>2588</v>
      </c>
      <c r="AE1593">
        <v>1</v>
      </c>
      <c r="AF1593">
        <v>1</v>
      </c>
    </row>
    <row r="1594" spans="1:32" x14ac:dyDescent="0.2">
      <c r="A1594" t="s">
        <v>2589</v>
      </c>
      <c r="B1594" s="107">
        <v>45009</v>
      </c>
      <c r="C1594" s="107">
        <v>45009</v>
      </c>
      <c r="D1594" s="107">
        <v>45009</v>
      </c>
      <c r="E1594">
        <v>-2.2837099999999999E-2</v>
      </c>
      <c r="F1594">
        <v>-2.2837099999999999E-2</v>
      </c>
      <c r="G1594" t="s">
        <v>72</v>
      </c>
      <c r="H1594">
        <v>5.8011634056055001</v>
      </c>
      <c r="I1594">
        <v>-0.1324817488101534</v>
      </c>
      <c r="J1594">
        <v>-0.1324817488101534</v>
      </c>
      <c r="K1594">
        <v>1</v>
      </c>
      <c r="M1594" t="s">
        <v>67</v>
      </c>
      <c r="S1594" t="s">
        <v>2372</v>
      </c>
      <c r="U1594" t="s">
        <v>67</v>
      </c>
      <c r="W1594" t="s">
        <v>1415</v>
      </c>
      <c r="X1594" t="s">
        <v>1265</v>
      </c>
      <c r="Y1594" t="s">
        <v>182</v>
      </c>
      <c r="Z1594" t="s">
        <v>164</v>
      </c>
      <c r="AA1594" t="s">
        <v>164</v>
      </c>
      <c r="AB1594" t="s">
        <v>18</v>
      </c>
      <c r="AD1594" t="s">
        <v>2590</v>
      </c>
      <c r="AE1594">
        <v>1</v>
      </c>
      <c r="AF1594">
        <v>1</v>
      </c>
    </row>
    <row r="1595" spans="1:32" x14ac:dyDescent="0.2">
      <c r="A1595" t="s">
        <v>2591</v>
      </c>
      <c r="B1595" s="107">
        <v>45009</v>
      </c>
      <c r="C1595" s="107">
        <v>45009</v>
      </c>
      <c r="D1595" s="107">
        <v>45009</v>
      </c>
      <c r="E1595">
        <v>-2.2074214799999999E-2</v>
      </c>
      <c r="F1595">
        <v>-2.2074214799999999E-2</v>
      </c>
      <c r="G1595" t="s">
        <v>72</v>
      </c>
      <c r="H1595">
        <v>5.8011634056055001</v>
      </c>
      <c r="I1595">
        <v>-0.12805612710523531</v>
      </c>
      <c r="J1595">
        <v>-0.12805612710523531</v>
      </c>
      <c r="K1595">
        <v>1</v>
      </c>
      <c r="M1595" t="s">
        <v>67</v>
      </c>
      <c r="N1595" t="s">
        <v>102</v>
      </c>
      <c r="S1595" t="s">
        <v>1608</v>
      </c>
      <c r="U1595" t="s">
        <v>67</v>
      </c>
      <c r="W1595" t="s">
        <v>1270</v>
      </c>
      <c r="X1595" t="s">
        <v>1271</v>
      </c>
      <c r="Y1595" t="s">
        <v>182</v>
      </c>
      <c r="Z1595" t="s">
        <v>164</v>
      </c>
      <c r="AA1595" t="s">
        <v>164</v>
      </c>
      <c r="AB1595" t="s">
        <v>18</v>
      </c>
      <c r="AD1595" t="s">
        <v>2592</v>
      </c>
      <c r="AE1595">
        <v>1</v>
      </c>
      <c r="AF1595">
        <v>1</v>
      </c>
    </row>
    <row r="1596" spans="1:32" x14ac:dyDescent="0.2">
      <c r="A1596" t="s">
        <v>2593</v>
      </c>
      <c r="B1596" s="107">
        <v>45009</v>
      </c>
      <c r="C1596" s="107">
        <v>45009</v>
      </c>
      <c r="D1596" s="107">
        <v>45009</v>
      </c>
      <c r="E1596">
        <v>-1.3137966399999999E-2</v>
      </c>
      <c r="F1596">
        <v>-1.3137966399999999E-2</v>
      </c>
      <c r="G1596" t="s">
        <v>72</v>
      </c>
      <c r="H1596">
        <v>5.8011634056055001</v>
      </c>
      <c r="I1596">
        <v>-7.6215489903754624E-2</v>
      </c>
      <c r="J1596">
        <v>-7.6215489903754624E-2</v>
      </c>
      <c r="K1596">
        <v>1</v>
      </c>
      <c r="M1596" t="s">
        <v>67</v>
      </c>
      <c r="N1596" t="s">
        <v>102</v>
      </c>
      <c r="S1596" t="s">
        <v>1608</v>
      </c>
      <c r="U1596" t="s">
        <v>67</v>
      </c>
      <c r="W1596" t="s">
        <v>1270</v>
      </c>
      <c r="X1596" t="s">
        <v>1271</v>
      </c>
      <c r="Y1596" t="s">
        <v>182</v>
      </c>
      <c r="Z1596" t="s">
        <v>164</v>
      </c>
      <c r="AA1596" t="s">
        <v>164</v>
      </c>
      <c r="AB1596" t="s">
        <v>18</v>
      </c>
      <c r="AD1596" t="s">
        <v>2594</v>
      </c>
      <c r="AE1596">
        <v>1</v>
      </c>
      <c r="AF1596">
        <v>1</v>
      </c>
    </row>
    <row r="1597" spans="1:32" x14ac:dyDescent="0.2">
      <c r="A1597" t="s">
        <v>2595</v>
      </c>
      <c r="B1597" s="107">
        <v>45009</v>
      </c>
      <c r="C1597" s="107">
        <v>45009</v>
      </c>
      <c r="D1597" s="107">
        <v>45009</v>
      </c>
      <c r="E1597">
        <v>-2.1520399999999999E-2</v>
      </c>
      <c r="F1597">
        <v>-2.1520399999999999E-2</v>
      </c>
      <c r="G1597" t="s">
        <v>72</v>
      </c>
      <c r="H1597">
        <v>5.8011634056055001</v>
      </c>
      <c r="I1597">
        <v>-0.1248433569539926</v>
      </c>
      <c r="J1597">
        <v>-0.1248433569539926</v>
      </c>
      <c r="K1597">
        <v>1</v>
      </c>
      <c r="M1597" t="s">
        <v>67</v>
      </c>
      <c r="S1597" t="s">
        <v>2372</v>
      </c>
      <c r="U1597" t="s">
        <v>67</v>
      </c>
      <c r="W1597" t="s">
        <v>1415</v>
      </c>
      <c r="X1597" t="s">
        <v>1265</v>
      </c>
      <c r="Y1597" t="s">
        <v>182</v>
      </c>
      <c r="Z1597" t="s">
        <v>164</v>
      </c>
      <c r="AA1597" t="s">
        <v>164</v>
      </c>
      <c r="AB1597" t="s">
        <v>18</v>
      </c>
      <c r="AD1597" t="s">
        <v>2596</v>
      </c>
      <c r="AE1597">
        <v>1</v>
      </c>
      <c r="AF1597">
        <v>1</v>
      </c>
    </row>
    <row r="1598" spans="1:32" x14ac:dyDescent="0.2">
      <c r="A1598" t="s">
        <v>2597</v>
      </c>
      <c r="B1598" s="107">
        <v>45009</v>
      </c>
      <c r="C1598" s="107">
        <v>45009</v>
      </c>
      <c r="D1598" s="107">
        <v>45009</v>
      </c>
      <c r="E1598">
        <v>-2.2013899999999999E-2</v>
      </c>
      <c r="F1598">
        <v>-2.2013899999999999E-2</v>
      </c>
      <c r="G1598" t="s">
        <v>72</v>
      </c>
      <c r="H1598">
        <v>5.8011634056055001</v>
      </c>
      <c r="I1598">
        <v>-0.1277062310946589</v>
      </c>
      <c r="J1598">
        <v>-0.1277062310946589</v>
      </c>
      <c r="K1598">
        <v>1</v>
      </c>
      <c r="M1598" t="s">
        <v>67</v>
      </c>
      <c r="S1598" t="s">
        <v>2372</v>
      </c>
      <c r="U1598" t="s">
        <v>67</v>
      </c>
      <c r="W1598" t="s">
        <v>1415</v>
      </c>
      <c r="X1598" t="s">
        <v>1265</v>
      </c>
      <c r="Y1598" t="s">
        <v>182</v>
      </c>
      <c r="Z1598" t="s">
        <v>164</v>
      </c>
      <c r="AA1598" t="s">
        <v>164</v>
      </c>
      <c r="AB1598" t="s">
        <v>18</v>
      </c>
      <c r="AD1598" t="s">
        <v>2598</v>
      </c>
      <c r="AE1598">
        <v>1</v>
      </c>
      <c r="AF1598">
        <v>1</v>
      </c>
    </row>
    <row r="1599" spans="1:32" x14ac:dyDescent="0.2">
      <c r="A1599" t="s">
        <v>2599</v>
      </c>
      <c r="B1599" s="107">
        <v>45009</v>
      </c>
      <c r="C1599" s="107">
        <v>45009</v>
      </c>
      <c r="D1599" s="107">
        <v>45009</v>
      </c>
      <c r="E1599">
        <v>-2.2490599999999999E-2</v>
      </c>
      <c r="F1599">
        <v>-2.2490599999999999E-2</v>
      </c>
      <c r="G1599" t="s">
        <v>72</v>
      </c>
      <c r="H1599">
        <v>5.8011634056055001</v>
      </c>
      <c r="I1599">
        <v>-0.13047164569011099</v>
      </c>
      <c r="J1599">
        <v>-0.13047164569011099</v>
      </c>
      <c r="K1599">
        <v>1</v>
      </c>
      <c r="M1599" t="s">
        <v>67</v>
      </c>
      <c r="S1599" t="s">
        <v>2372</v>
      </c>
      <c r="U1599" t="s">
        <v>67</v>
      </c>
      <c r="W1599" t="s">
        <v>1415</v>
      </c>
      <c r="X1599" t="s">
        <v>1265</v>
      </c>
      <c r="Y1599" t="s">
        <v>182</v>
      </c>
      <c r="Z1599" t="s">
        <v>164</v>
      </c>
      <c r="AA1599" t="s">
        <v>164</v>
      </c>
      <c r="AB1599" t="s">
        <v>18</v>
      </c>
      <c r="AD1599" t="s">
        <v>2600</v>
      </c>
      <c r="AE1599">
        <v>1</v>
      </c>
      <c r="AF1599">
        <v>1</v>
      </c>
    </row>
    <row r="1600" spans="1:32" x14ac:dyDescent="0.2">
      <c r="A1600" t="s">
        <v>2601</v>
      </c>
      <c r="B1600" s="107">
        <v>45009</v>
      </c>
      <c r="C1600" s="107">
        <v>45009</v>
      </c>
      <c r="D1600" s="107">
        <v>45009</v>
      </c>
      <c r="E1600">
        <v>-2.2091599999999999E-2</v>
      </c>
      <c r="F1600">
        <v>-2.2091599999999999E-2</v>
      </c>
      <c r="G1600" t="s">
        <v>72</v>
      </c>
      <c r="H1600">
        <v>5.8011634056055001</v>
      </c>
      <c r="I1600">
        <v>-0.1281569814912745</v>
      </c>
      <c r="J1600">
        <v>-0.1281569814912745</v>
      </c>
      <c r="K1600">
        <v>1</v>
      </c>
      <c r="M1600" t="s">
        <v>67</v>
      </c>
      <c r="S1600" t="s">
        <v>2372</v>
      </c>
      <c r="U1600" t="s">
        <v>67</v>
      </c>
      <c r="W1600" t="s">
        <v>1415</v>
      </c>
      <c r="X1600" t="s">
        <v>1265</v>
      </c>
      <c r="Y1600" t="s">
        <v>182</v>
      </c>
      <c r="Z1600" t="s">
        <v>164</v>
      </c>
      <c r="AA1600" t="s">
        <v>164</v>
      </c>
      <c r="AB1600" t="s">
        <v>18</v>
      </c>
      <c r="AD1600" t="s">
        <v>2602</v>
      </c>
      <c r="AE1600">
        <v>1</v>
      </c>
      <c r="AF1600">
        <v>1</v>
      </c>
    </row>
    <row r="1601" spans="1:32" x14ac:dyDescent="0.2">
      <c r="A1601" t="s">
        <v>2603</v>
      </c>
      <c r="B1601" s="107">
        <v>45009</v>
      </c>
      <c r="C1601" s="107">
        <v>45009</v>
      </c>
      <c r="D1601" s="107">
        <v>45009</v>
      </c>
      <c r="E1601">
        <v>-2.22575E-2</v>
      </c>
      <c r="F1601">
        <v>-2.22575E-2</v>
      </c>
      <c r="G1601" t="s">
        <v>72</v>
      </c>
      <c r="H1601">
        <v>5.8011634056055001</v>
      </c>
      <c r="I1601">
        <v>-0.12911939450026441</v>
      </c>
      <c r="J1601">
        <v>-0.12911939450026441</v>
      </c>
      <c r="K1601">
        <v>1</v>
      </c>
      <c r="M1601" t="s">
        <v>67</v>
      </c>
      <c r="S1601" t="s">
        <v>2372</v>
      </c>
      <c r="U1601" t="s">
        <v>67</v>
      </c>
      <c r="W1601" t="s">
        <v>1415</v>
      </c>
      <c r="X1601" t="s">
        <v>1265</v>
      </c>
      <c r="Y1601" t="s">
        <v>182</v>
      </c>
      <c r="Z1601" t="s">
        <v>164</v>
      </c>
      <c r="AA1601" t="s">
        <v>164</v>
      </c>
      <c r="AB1601" t="s">
        <v>18</v>
      </c>
      <c r="AD1601" t="s">
        <v>2604</v>
      </c>
      <c r="AE1601">
        <v>1</v>
      </c>
      <c r="AF1601">
        <v>1</v>
      </c>
    </row>
    <row r="1602" spans="1:32" x14ac:dyDescent="0.2">
      <c r="A1602" t="s">
        <v>2605</v>
      </c>
      <c r="B1602" s="107">
        <v>45009</v>
      </c>
      <c r="C1602" s="107">
        <v>45009</v>
      </c>
      <c r="D1602" s="107">
        <v>45009</v>
      </c>
      <c r="E1602">
        <v>-1.1132827200000001E-2</v>
      </c>
      <c r="F1602">
        <v>-1.1132827200000001E-2</v>
      </c>
      <c r="G1602" t="s">
        <v>72</v>
      </c>
      <c r="H1602">
        <v>5.8011634056055001</v>
      </c>
      <c r="I1602">
        <v>-6.4583349753569552E-2</v>
      </c>
      <c r="J1602">
        <v>-6.4583349753569552E-2</v>
      </c>
      <c r="K1602">
        <v>1</v>
      </c>
      <c r="M1602" t="s">
        <v>67</v>
      </c>
      <c r="N1602" t="s">
        <v>102</v>
      </c>
      <c r="S1602" t="s">
        <v>1608</v>
      </c>
      <c r="U1602" t="s">
        <v>67</v>
      </c>
      <c r="W1602" t="s">
        <v>1270</v>
      </c>
      <c r="X1602" t="s">
        <v>1271</v>
      </c>
      <c r="Y1602" t="s">
        <v>182</v>
      </c>
      <c r="Z1602" t="s">
        <v>164</v>
      </c>
      <c r="AA1602" t="s">
        <v>164</v>
      </c>
      <c r="AB1602" t="s">
        <v>18</v>
      </c>
      <c r="AD1602" t="s">
        <v>2606</v>
      </c>
      <c r="AE1602">
        <v>1</v>
      </c>
      <c r="AF1602">
        <v>1</v>
      </c>
    </row>
    <row r="1603" spans="1:32" x14ac:dyDescent="0.2">
      <c r="A1603" t="s">
        <v>2607</v>
      </c>
      <c r="B1603" s="107">
        <v>45009</v>
      </c>
      <c r="C1603" s="107">
        <v>45009</v>
      </c>
      <c r="D1603" s="107">
        <v>45009</v>
      </c>
      <c r="E1603">
        <v>-3.1776796000000003E-2</v>
      </c>
      <c r="F1603">
        <v>-3.1776796000000003E-2</v>
      </c>
      <c r="G1603" t="s">
        <v>72</v>
      </c>
      <c r="H1603">
        <v>5.8011634056055001</v>
      </c>
      <c r="I1603">
        <v>-0.18434238610259121</v>
      </c>
      <c r="J1603">
        <v>-0.18434238610259121</v>
      </c>
      <c r="K1603">
        <v>1</v>
      </c>
      <c r="M1603" t="s">
        <v>67</v>
      </c>
      <c r="N1603" t="s">
        <v>102</v>
      </c>
      <c r="S1603" t="s">
        <v>1608</v>
      </c>
      <c r="U1603" t="s">
        <v>67</v>
      </c>
      <c r="W1603" t="s">
        <v>1270</v>
      </c>
      <c r="X1603" t="s">
        <v>1271</v>
      </c>
      <c r="Y1603" t="s">
        <v>182</v>
      </c>
      <c r="Z1603" t="s">
        <v>164</v>
      </c>
      <c r="AA1603" t="s">
        <v>164</v>
      </c>
      <c r="AB1603" t="s">
        <v>18</v>
      </c>
      <c r="AD1603" t="s">
        <v>2608</v>
      </c>
      <c r="AE1603">
        <v>1</v>
      </c>
      <c r="AF1603">
        <v>1</v>
      </c>
    </row>
    <row r="1604" spans="1:32" x14ac:dyDescent="0.2">
      <c r="A1604" t="s">
        <v>2609</v>
      </c>
      <c r="B1604" s="107">
        <v>45009</v>
      </c>
      <c r="C1604" s="107">
        <v>45009</v>
      </c>
      <c r="D1604" s="107">
        <v>45009</v>
      </c>
      <c r="E1604">
        <v>-2.2667E-2</v>
      </c>
      <c r="F1604">
        <v>-2.2667E-2</v>
      </c>
      <c r="G1604" t="s">
        <v>72</v>
      </c>
      <c r="H1604">
        <v>5.8011634056055001</v>
      </c>
      <c r="I1604">
        <v>-0.1314949709148599</v>
      </c>
      <c r="J1604">
        <v>-0.1314949709148599</v>
      </c>
      <c r="K1604">
        <v>1</v>
      </c>
      <c r="M1604" t="s">
        <v>67</v>
      </c>
      <c r="S1604" t="s">
        <v>2372</v>
      </c>
      <c r="U1604" t="s">
        <v>67</v>
      </c>
      <c r="W1604" t="s">
        <v>1415</v>
      </c>
      <c r="X1604" t="s">
        <v>1265</v>
      </c>
      <c r="Y1604" t="s">
        <v>182</v>
      </c>
      <c r="Z1604" t="s">
        <v>164</v>
      </c>
      <c r="AA1604" t="s">
        <v>164</v>
      </c>
      <c r="AB1604" t="s">
        <v>18</v>
      </c>
      <c r="AD1604" t="s">
        <v>2610</v>
      </c>
      <c r="AE1604">
        <v>1</v>
      </c>
      <c r="AF1604">
        <v>1</v>
      </c>
    </row>
    <row r="1605" spans="1:32" x14ac:dyDescent="0.2">
      <c r="A1605" t="s">
        <v>2611</v>
      </c>
      <c r="B1605" s="107">
        <v>45009</v>
      </c>
      <c r="C1605" s="107">
        <v>45009</v>
      </c>
      <c r="D1605" s="107">
        <v>45009</v>
      </c>
      <c r="E1605">
        <v>-2.19887E-2</v>
      </c>
      <c r="F1605">
        <v>-2.19887E-2</v>
      </c>
      <c r="G1605" t="s">
        <v>72</v>
      </c>
      <c r="H1605">
        <v>5.8011634056055001</v>
      </c>
      <c r="I1605">
        <v>-0.12756004177683769</v>
      </c>
      <c r="J1605">
        <v>-0.12756004177683769</v>
      </c>
      <c r="K1605">
        <v>1</v>
      </c>
      <c r="M1605" t="s">
        <v>67</v>
      </c>
      <c r="S1605" t="s">
        <v>2372</v>
      </c>
      <c r="U1605" t="s">
        <v>67</v>
      </c>
      <c r="W1605" t="s">
        <v>1415</v>
      </c>
      <c r="X1605" t="s">
        <v>1265</v>
      </c>
      <c r="Y1605" t="s">
        <v>182</v>
      </c>
      <c r="Z1605" t="s">
        <v>164</v>
      </c>
      <c r="AA1605" t="s">
        <v>164</v>
      </c>
      <c r="AB1605" t="s">
        <v>18</v>
      </c>
      <c r="AD1605" t="s">
        <v>2612</v>
      </c>
      <c r="AE1605">
        <v>1</v>
      </c>
      <c r="AF1605">
        <v>1</v>
      </c>
    </row>
    <row r="1606" spans="1:32" x14ac:dyDescent="0.2">
      <c r="A1606" t="s">
        <v>2613</v>
      </c>
      <c r="B1606" s="107">
        <v>45009</v>
      </c>
      <c r="C1606" s="107">
        <v>45009</v>
      </c>
      <c r="D1606" s="107">
        <v>45009</v>
      </c>
      <c r="E1606">
        <v>-1.04617575E-2</v>
      </c>
      <c r="F1606">
        <v>-1.04617575E-2</v>
      </c>
      <c r="G1606" t="s">
        <v>72</v>
      </c>
      <c r="H1606">
        <v>5.8011634056055001</v>
      </c>
      <c r="I1606">
        <v>-6.0690364767318893E-2</v>
      </c>
      <c r="J1606">
        <v>-6.0690364767318893E-2</v>
      </c>
      <c r="K1606">
        <v>1</v>
      </c>
      <c r="M1606" t="s">
        <v>67</v>
      </c>
      <c r="S1606" t="s">
        <v>1608</v>
      </c>
      <c r="U1606" t="s">
        <v>67</v>
      </c>
      <c r="W1606" t="s">
        <v>1270</v>
      </c>
      <c r="X1606" t="s">
        <v>1271</v>
      </c>
      <c r="Y1606" t="s">
        <v>182</v>
      </c>
      <c r="Z1606" t="s">
        <v>164</v>
      </c>
      <c r="AA1606" t="s">
        <v>164</v>
      </c>
      <c r="AB1606" t="s">
        <v>18</v>
      </c>
      <c r="AD1606" t="s">
        <v>2614</v>
      </c>
      <c r="AE1606">
        <v>1</v>
      </c>
      <c r="AF1606">
        <v>1</v>
      </c>
    </row>
    <row r="1607" spans="1:32" x14ac:dyDescent="0.2">
      <c r="A1607" t="s">
        <v>2615</v>
      </c>
      <c r="B1607" s="107">
        <v>45009</v>
      </c>
      <c r="C1607" s="107">
        <v>45009</v>
      </c>
      <c r="D1607" s="107">
        <v>45009</v>
      </c>
      <c r="E1607">
        <v>-2.76303972E-2</v>
      </c>
      <c r="F1607">
        <v>-2.76303972E-2</v>
      </c>
      <c r="G1607" t="s">
        <v>72</v>
      </c>
      <c r="H1607">
        <v>5.8011634056055001</v>
      </c>
      <c r="I1607">
        <v>-0.16028844911898471</v>
      </c>
      <c r="J1607">
        <v>-0.16028844911898471</v>
      </c>
      <c r="K1607">
        <v>1</v>
      </c>
      <c r="M1607" t="s">
        <v>67</v>
      </c>
      <c r="N1607" t="s">
        <v>102</v>
      </c>
      <c r="S1607" t="s">
        <v>1608</v>
      </c>
      <c r="U1607" t="s">
        <v>67</v>
      </c>
      <c r="W1607" t="s">
        <v>1270</v>
      </c>
      <c r="X1607" t="s">
        <v>1271</v>
      </c>
      <c r="Y1607" t="s">
        <v>182</v>
      </c>
      <c r="Z1607" t="s">
        <v>164</v>
      </c>
      <c r="AA1607" t="s">
        <v>164</v>
      </c>
      <c r="AB1607" t="s">
        <v>18</v>
      </c>
      <c r="AD1607" t="s">
        <v>2616</v>
      </c>
      <c r="AE1607">
        <v>1</v>
      </c>
      <c r="AF1607">
        <v>1</v>
      </c>
    </row>
    <row r="1608" spans="1:32" x14ac:dyDescent="0.2">
      <c r="A1608" t="s">
        <v>2617</v>
      </c>
      <c r="B1608" s="107">
        <v>45009</v>
      </c>
      <c r="C1608" s="107">
        <v>45009</v>
      </c>
      <c r="D1608" s="107">
        <v>45009</v>
      </c>
      <c r="E1608">
        <v>-2.2664900000000002E-2</v>
      </c>
      <c r="F1608">
        <v>-2.2664900000000002E-2</v>
      </c>
      <c r="G1608" t="s">
        <v>72</v>
      </c>
      <c r="H1608">
        <v>5.8011634056055001</v>
      </c>
      <c r="I1608">
        <v>-0.13148278847170811</v>
      </c>
      <c r="J1608">
        <v>-0.13148278847170811</v>
      </c>
      <c r="K1608">
        <v>1</v>
      </c>
      <c r="M1608" t="s">
        <v>67</v>
      </c>
      <c r="S1608" t="s">
        <v>2372</v>
      </c>
      <c r="U1608" t="s">
        <v>67</v>
      </c>
      <c r="W1608" t="s">
        <v>1415</v>
      </c>
      <c r="X1608" t="s">
        <v>1265</v>
      </c>
      <c r="Y1608" t="s">
        <v>182</v>
      </c>
      <c r="Z1608" t="s">
        <v>164</v>
      </c>
      <c r="AA1608" t="s">
        <v>164</v>
      </c>
      <c r="AB1608" t="s">
        <v>18</v>
      </c>
      <c r="AD1608" t="s">
        <v>2618</v>
      </c>
      <c r="AE1608">
        <v>1</v>
      </c>
      <c r="AF1608">
        <v>1</v>
      </c>
    </row>
    <row r="1609" spans="1:32" x14ac:dyDescent="0.2">
      <c r="A1609" t="s">
        <v>2619</v>
      </c>
      <c r="B1609" s="107">
        <v>45009</v>
      </c>
      <c r="C1609" s="107">
        <v>45009</v>
      </c>
      <c r="D1609" s="107">
        <v>45009</v>
      </c>
      <c r="E1609">
        <v>-4.6912057600000001E-2</v>
      </c>
      <c r="F1609">
        <v>-4.6912057600000001E-2</v>
      </c>
      <c r="G1609" t="s">
        <v>72</v>
      </c>
      <c r="H1609">
        <v>5.8011634056055001</v>
      </c>
      <c r="I1609">
        <v>-0.27214451183077742</v>
      </c>
      <c r="J1609">
        <v>-0.27214451183077742</v>
      </c>
      <c r="K1609">
        <v>1</v>
      </c>
      <c r="M1609" t="s">
        <v>67</v>
      </c>
      <c r="N1609" t="s">
        <v>102</v>
      </c>
      <c r="S1609" t="s">
        <v>1608</v>
      </c>
      <c r="U1609" t="s">
        <v>67</v>
      </c>
      <c r="W1609" t="s">
        <v>1270</v>
      </c>
      <c r="X1609" t="s">
        <v>1271</v>
      </c>
      <c r="Y1609" t="s">
        <v>182</v>
      </c>
      <c r="Z1609" t="s">
        <v>164</v>
      </c>
      <c r="AA1609" t="s">
        <v>164</v>
      </c>
      <c r="AB1609" t="s">
        <v>18</v>
      </c>
      <c r="AD1609" t="s">
        <v>2620</v>
      </c>
      <c r="AE1609">
        <v>1</v>
      </c>
      <c r="AF1609">
        <v>1</v>
      </c>
    </row>
    <row r="1610" spans="1:32" x14ac:dyDescent="0.2">
      <c r="A1610" t="s">
        <v>2621</v>
      </c>
      <c r="B1610" s="107">
        <v>45008</v>
      </c>
      <c r="C1610" s="107">
        <v>45008</v>
      </c>
      <c r="D1610" s="107">
        <v>45008</v>
      </c>
      <c r="E1610">
        <v>-42.2</v>
      </c>
      <c r="F1610">
        <v>-42.2</v>
      </c>
      <c r="G1610" t="s">
        <v>43</v>
      </c>
      <c r="H1610">
        <v>1</v>
      </c>
      <c r="I1610">
        <v>-42.2</v>
      </c>
      <c r="J1610">
        <v>-42.2</v>
      </c>
      <c r="K1610">
        <v>1</v>
      </c>
      <c r="M1610" t="s">
        <v>1058</v>
      </c>
      <c r="N1610" t="s">
        <v>350</v>
      </c>
      <c r="O1610">
        <v>100</v>
      </c>
      <c r="P1610" t="s">
        <v>160</v>
      </c>
      <c r="Q1610" t="s">
        <v>350</v>
      </c>
      <c r="S1610" t="s">
        <v>2622</v>
      </c>
      <c r="U1610" t="s">
        <v>1058</v>
      </c>
      <c r="W1610" t="s">
        <v>2623</v>
      </c>
      <c r="X1610" t="s">
        <v>2623</v>
      </c>
      <c r="Y1610" t="s">
        <v>2078</v>
      </c>
      <c r="Z1610" t="s">
        <v>2079</v>
      </c>
      <c r="AA1610" t="s">
        <v>2079</v>
      </c>
      <c r="AB1610" t="s">
        <v>15</v>
      </c>
      <c r="AE1610">
        <v>0</v>
      </c>
      <c r="AF1610">
        <v>0</v>
      </c>
    </row>
    <row r="1611" spans="1:32" x14ac:dyDescent="0.2">
      <c r="A1611" t="s">
        <v>2624</v>
      </c>
      <c r="B1611" s="107">
        <v>45008</v>
      </c>
      <c r="C1611" s="107">
        <v>45008</v>
      </c>
      <c r="D1611" s="107">
        <v>45008</v>
      </c>
      <c r="E1611">
        <v>-121</v>
      </c>
      <c r="F1611">
        <v>-121</v>
      </c>
      <c r="G1611" t="s">
        <v>43</v>
      </c>
      <c r="H1611">
        <v>1</v>
      </c>
      <c r="I1611">
        <v>-121</v>
      </c>
      <c r="J1611">
        <v>-121</v>
      </c>
      <c r="K1611">
        <v>1</v>
      </c>
      <c r="M1611" t="s">
        <v>1058</v>
      </c>
      <c r="N1611" t="s">
        <v>374</v>
      </c>
      <c r="O1611">
        <v>100</v>
      </c>
      <c r="P1611" t="s">
        <v>179</v>
      </c>
      <c r="Q1611" t="s">
        <v>374</v>
      </c>
      <c r="S1611" t="s">
        <v>2625</v>
      </c>
      <c r="U1611" t="s">
        <v>1058</v>
      </c>
      <c r="W1611" t="s">
        <v>2626</v>
      </c>
      <c r="X1611" t="s">
        <v>1366</v>
      </c>
      <c r="Y1611" t="s">
        <v>15</v>
      </c>
      <c r="Z1611" t="s">
        <v>164</v>
      </c>
      <c r="AA1611" t="s">
        <v>164</v>
      </c>
      <c r="AB1611" t="s">
        <v>15</v>
      </c>
      <c r="AE1611">
        <v>0</v>
      </c>
      <c r="AF1611">
        <v>0</v>
      </c>
    </row>
    <row r="1612" spans="1:32" x14ac:dyDescent="0.2">
      <c r="A1612" t="s">
        <v>2627</v>
      </c>
      <c r="B1612" s="107">
        <v>45008</v>
      </c>
      <c r="C1612" s="107">
        <v>45008</v>
      </c>
      <c r="D1612" s="107">
        <v>45008</v>
      </c>
      <c r="E1612">
        <v>-29.87</v>
      </c>
      <c r="F1612">
        <v>-29.87</v>
      </c>
      <c r="G1612" t="s">
        <v>43</v>
      </c>
      <c r="H1612">
        <v>1</v>
      </c>
      <c r="I1612">
        <v>-29.87</v>
      </c>
      <c r="J1612">
        <v>-29.87</v>
      </c>
      <c r="K1612">
        <v>1</v>
      </c>
      <c r="M1612" t="s">
        <v>1058</v>
      </c>
      <c r="N1612" t="s">
        <v>350</v>
      </c>
      <c r="O1612">
        <v>100</v>
      </c>
      <c r="P1612" t="s">
        <v>160</v>
      </c>
      <c r="Q1612" t="s">
        <v>350</v>
      </c>
      <c r="S1612" t="s">
        <v>2622</v>
      </c>
      <c r="U1612" t="s">
        <v>1058</v>
      </c>
      <c r="W1612" t="s">
        <v>2623</v>
      </c>
      <c r="X1612" t="s">
        <v>2623</v>
      </c>
      <c r="Y1612" t="s">
        <v>2078</v>
      </c>
      <c r="Z1612" t="s">
        <v>2079</v>
      </c>
      <c r="AA1612" t="s">
        <v>2079</v>
      </c>
      <c r="AB1612" t="s">
        <v>15</v>
      </c>
      <c r="AE1612">
        <v>0</v>
      </c>
      <c r="AF1612">
        <v>0</v>
      </c>
    </row>
    <row r="1613" spans="1:32" x14ac:dyDescent="0.2">
      <c r="A1613" t="s">
        <v>1586</v>
      </c>
      <c r="B1613" s="107">
        <v>45008</v>
      </c>
      <c r="C1613" s="107">
        <v>45008</v>
      </c>
      <c r="D1613" s="107">
        <v>45008</v>
      </c>
      <c r="E1613">
        <v>-71.760000000000005</v>
      </c>
      <c r="F1613">
        <v>-71.760000000000005</v>
      </c>
      <c r="G1613" t="s">
        <v>43</v>
      </c>
      <c r="H1613">
        <v>1</v>
      </c>
      <c r="I1613">
        <v>-71.760000000000005</v>
      </c>
      <c r="J1613">
        <v>-71.760000000000005</v>
      </c>
      <c r="K1613">
        <v>1</v>
      </c>
      <c r="M1613" t="s">
        <v>49</v>
      </c>
      <c r="N1613" t="s">
        <v>2104</v>
      </c>
      <c r="O1613">
        <v>100</v>
      </c>
      <c r="Q1613" t="s">
        <v>2104</v>
      </c>
      <c r="S1613" t="s">
        <v>2475</v>
      </c>
      <c r="U1613" t="s">
        <v>49</v>
      </c>
      <c r="W1613" t="s">
        <v>1452</v>
      </c>
      <c r="X1613" t="s">
        <v>1452</v>
      </c>
      <c r="Y1613" t="s">
        <v>192</v>
      </c>
      <c r="Z1613" t="s">
        <v>193</v>
      </c>
      <c r="AA1613" t="s">
        <v>193</v>
      </c>
      <c r="AB1613" t="s">
        <v>24</v>
      </c>
      <c r="AE1613">
        <v>0</v>
      </c>
      <c r="AF1613">
        <v>0</v>
      </c>
    </row>
    <row r="1614" spans="1:32" x14ac:dyDescent="0.2">
      <c r="A1614" t="s">
        <v>2628</v>
      </c>
      <c r="B1614" s="107">
        <v>45008</v>
      </c>
      <c r="C1614" s="107">
        <v>45008</v>
      </c>
      <c r="D1614" s="107">
        <v>45008</v>
      </c>
      <c r="E1614">
        <v>-9.7791783999999996E-3</v>
      </c>
      <c r="F1614">
        <v>-9.7791783999999996E-3</v>
      </c>
      <c r="G1614" t="s">
        <v>72</v>
      </c>
      <c r="H1614">
        <v>6.0275423728813564</v>
      </c>
      <c r="I1614">
        <v>-5.8944412177966102E-2</v>
      </c>
      <c r="J1614">
        <v>-5.8944412177966102E-2</v>
      </c>
      <c r="K1614">
        <v>1</v>
      </c>
      <c r="M1614" t="s">
        <v>67</v>
      </c>
      <c r="S1614" t="s">
        <v>1608</v>
      </c>
      <c r="U1614" t="s">
        <v>67</v>
      </c>
      <c r="W1614" t="s">
        <v>1270</v>
      </c>
      <c r="X1614" t="s">
        <v>1271</v>
      </c>
      <c r="Y1614" t="s">
        <v>182</v>
      </c>
      <c r="Z1614" t="s">
        <v>164</v>
      </c>
      <c r="AA1614" t="s">
        <v>164</v>
      </c>
      <c r="AB1614" t="s">
        <v>18</v>
      </c>
      <c r="AD1614" t="s">
        <v>2629</v>
      </c>
      <c r="AE1614">
        <v>1</v>
      </c>
      <c r="AF1614">
        <v>1</v>
      </c>
    </row>
    <row r="1615" spans="1:32" x14ac:dyDescent="0.2">
      <c r="A1615" t="s">
        <v>2630</v>
      </c>
      <c r="B1615" s="107">
        <v>45008</v>
      </c>
      <c r="C1615" s="107">
        <v>45008</v>
      </c>
      <c r="D1615" s="107">
        <v>45008</v>
      </c>
      <c r="E1615">
        <v>-1.1070768E-2</v>
      </c>
      <c r="F1615">
        <v>-1.1070768E-2</v>
      </c>
      <c r="G1615" t="s">
        <v>72</v>
      </c>
      <c r="H1615">
        <v>6.0275423728813564</v>
      </c>
      <c r="I1615">
        <v>-6.6729523220338982E-2</v>
      </c>
      <c r="J1615">
        <v>-6.6729523220338982E-2</v>
      </c>
      <c r="K1615">
        <v>1</v>
      </c>
      <c r="M1615" t="s">
        <v>67</v>
      </c>
      <c r="S1615" t="s">
        <v>1608</v>
      </c>
      <c r="U1615" t="s">
        <v>67</v>
      </c>
      <c r="W1615" t="s">
        <v>1270</v>
      </c>
      <c r="X1615" t="s">
        <v>1271</v>
      </c>
      <c r="Y1615" t="s">
        <v>182</v>
      </c>
      <c r="Z1615" t="s">
        <v>164</v>
      </c>
      <c r="AA1615" t="s">
        <v>164</v>
      </c>
      <c r="AB1615" t="s">
        <v>18</v>
      </c>
      <c r="AD1615" t="s">
        <v>2631</v>
      </c>
      <c r="AE1615">
        <v>1</v>
      </c>
      <c r="AF1615">
        <v>1</v>
      </c>
    </row>
    <row r="1616" spans="1:32" x14ac:dyDescent="0.2">
      <c r="A1616" t="s">
        <v>2632</v>
      </c>
      <c r="B1616" s="107">
        <v>45008</v>
      </c>
      <c r="C1616" s="107">
        <v>45008</v>
      </c>
      <c r="D1616" s="107">
        <v>45008</v>
      </c>
      <c r="E1616">
        <v>-8.8165870199999996E-2</v>
      </c>
      <c r="F1616">
        <v>-8.8165870199999996E-2</v>
      </c>
      <c r="G1616" t="s">
        <v>72</v>
      </c>
      <c r="H1616">
        <v>6.0275423728813564</v>
      </c>
      <c r="I1616">
        <v>-0.53142351847245761</v>
      </c>
      <c r="J1616">
        <v>-0.53142351847245761</v>
      </c>
      <c r="K1616">
        <v>1</v>
      </c>
      <c r="M1616" t="s">
        <v>67</v>
      </c>
      <c r="N1616" t="s">
        <v>102</v>
      </c>
      <c r="S1616" t="s">
        <v>1608</v>
      </c>
      <c r="U1616" t="s">
        <v>67</v>
      </c>
      <c r="W1616" t="s">
        <v>1270</v>
      </c>
      <c r="X1616" t="s">
        <v>1271</v>
      </c>
      <c r="Y1616" t="s">
        <v>182</v>
      </c>
      <c r="Z1616" t="s">
        <v>164</v>
      </c>
      <c r="AA1616" t="s">
        <v>164</v>
      </c>
      <c r="AB1616" t="s">
        <v>18</v>
      </c>
      <c r="AD1616" t="s">
        <v>2633</v>
      </c>
      <c r="AE1616">
        <v>1</v>
      </c>
      <c r="AF1616">
        <v>1</v>
      </c>
    </row>
    <row r="1617" spans="1:32" x14ac:dyDescent="0.2">
      <c r="A1617" t="s">
        <v>2634</v>
      </c>
      <c r="B1617" s="107">
        <v>45008</v>
      </c>
      <c r="C1617" s="107">
        <v>45008</v>
      </c>
      <c r="D1617" s="107">
        <v>45008</v>
      </c>
      <c r="E1617">
        <v>-1.1472025800000001E-2</v>
      </c>
      <c r="F1617">
        <v>-1.1472025800000001E-2</v>
      </c>
      <c r="G1617" t="s">
        <v>72</v>
      </c>
      <c r="H1617">
        <v>6.0275423728813564</v>
      </c>
      <c r="I1617">
        <v>-6.9148121612288144E-2</v>
      </c>
      <c r="J1617">
        <v>-6.9148121612288144E-2</v>
      </c>
      <c r="K1617">
        <v>1</v>
      </c>
      <c r="M1617" t="s">
        <v>67</v>
      </c>
      <c r="S1617" t="s">
        <v>1608</v>
      </c>
      <c r="U1617" t="s">
        <v>67</v>
      </c>
      <c r="W1617" t="s">
        <v>1270</v>
      </c>
      <c r="X1617" t="s">
        <v>1271</v>
      </c>
      <c r="Y1617" t="s">
        <v>182</v>
      </c>
      <c r="Z1617" t="s">
        <v>164</v>
      </c>
      <c r="AA1617" t="s">
        <v>164</v>
      </c>
      <c r="AB1617" t="s">
        <v>18</v>
      </c>
      <c r="AD1617" t="s">
        <v>2635</v>
      </c>
      <c r="AE1617">
        <v>1</v>
      </c>
      <c r="AF1617">
        <v>1</v>
      </c>
    </row>
    <row r="1618" spans="1:32" x14ac:dyDescent="0.2">
      <c r="A1618" t="s">
        <v>2636</v>
      </c>
      <c r="B1618" s="107">
        <v>45008</v>
      </c>
      <c r="C1618" s="107">
        <v>45008</v>
      </c>
      <c r="D1618" s="107">
        <v>45008</v>
      </c>
      <c r="E1618">
        <v>-2.1826999999999999E-2</v>
      </c>
      <c r="F1618">
        <v>-2.1826999999999999E-2</v>
      </c>
      <c r="G1618" t="s">
        <v>72</v>
      </c>
      <c r="H1618">
        <v>6.0275423728813564</v>
      </c>
      <c r="I1618">
        <v>-0.1315631673728814</v>
      </c>
      <c r="J1618">
        <v>-0.1315631673728814</v>
      </c>
      <c r="K1618">
        <v>1</v>
      </c>
      <c r="M1618" t="s">
        <v>67</v>
      </c>
      <c r="S1618" t="s">
        <v>2372</v>
      </c>
      <c r="U1618" t="s">
        <v>67</v>
      </c>
      <c r="W1618" t="s">
        <v>1415</v>
      </c>
      <c r="X1618" t="s">
        <v>1265</v>
      </c>
      <c r="Y1618" t="s">
        <v>182</v>
      </c>
      <c r="Z1618" t="s">
        <v>164</v>
      </c>
      <c r="AA1618" t="s">
        <v>164</v>
      </c>
      <c r="AB1618" t="s">
        <v>18</v>
      </c>
      <c r="AD1618" t="s">
        <v>2637</v>
      </c>
      <c r="AE1618">
        <v>1</v>
      </c>
      <c r="AF1618">
        <v>1</v>
      </c>
    </row>
    <row r="1619" spans="1:32" x14ac:dyDescent="0.2">
      <c r="A1619" t="s">
        <v>2638</v>
      </c>
      <c r="B1619" s="107">
        <v>45008</v>
      </c>
      <c r="C1619" s="107">
        <v>45008</v>
      </c>
      <c r="D1619" s="107">
        <v>45008</v>
      </c>
      <c r="E1619">
        <v>-2.1705200000000001E-2</v>
      </c>
      <c r="F1619">
        <v>-2.1705200000000001E-2</v>
      </c>
      <c r="G1619" t="s">
        <v>72</v>
      </c>
      <c r="H1619">
        <v>6.0275423728813564</v>
      </c>
      <c r="I1619">
        <v>-0.1308290127118644</v>
      </c>
      <c r="J1619">
        <v>-0.1308290127118644</v>
      </c>
      <c r="K1619">
        <v>1</v>
      </c>
      <c r="M1619" t="s">
        <v>67</v>
      </c>
      <c r="S1619" t="s">
        <v>2372</v>
      </c>
      <c r="U1619" t="s">
        <v>67</v>
      </c>
      <c r="W1619" t="s">
        <v>1415</v>
      </c>
      <c r="X1619" t="s">
        <v>1265</v>
      </c>
      <c r="Y1619" t="s">
        <v>182</v>
      </c>
      <c r="Z1619" t="s">
        <v>164</v>
      </c>
      <c r="AA1619" t="s">
        <v>164</v>
      </c>
      <c r="AB1619" t="s">
        <v>18</v>
      </c>
      <c r="AD1619" t="s">
        <v>2639</v>
      </c>
      <c r="AE1619">
        <v>1</v>
      </c>
      <c r="AF1619">
        <v>1</v>
      </c>
    </row>
    <row r="1620" spans="1:32" x14ac:dyDescent="0.2">
      <c r="A1620" t="s">
        <v>2640</v>
      </c>
      <c r="B1620" s="107">
        <v>45008</v>
      </c>
      <c r="C1620" s="107">
        <v>45008</v>
      </c>
      <c r="D1620" s="107">
        <v>45008</v>
      </c>
      <c r="E1620">
        <v>-2.19887E-2</v>
      </c>
      <c r="F1620">
        <v>-2.19887E-2</v>
      </c>
      <c r="G1620" t="s">
        <v>72</v>
      </c>
      <c r="H1620">
        <v>6.0275423728813564</v>
      </c>
      <c r="I1620">
        <v>-0.13253782097457631</v>
      </c>
      <c r="J1620">
        <v>-0.13253782097457631</v>
      </c>
      <c r="K1620">
        <v>1</v>
      </c>
      <c r="M1620" t="s">
        <v>67</v>
      </c>
      <c r="S1620" t="s">
        <v>2372</v>
      </c>
      <c r="U1620" t="s">
        <v>67</v>
      </c>
      <c r="W1620" t="s">
        <v>1415</v>
      </c>
      <c r="X1620" t="s">
        <v>1265</v>
      </c>
      <c r="Y1620" t="s">
        <v>182</v>
      </c>
      <c r="Z1620" t="s">
        <v>164</v>
      </c>
      <c r="AA1620" t="s">
        <v>164</v>
      </c>
      <c r="AB1620" t="s">
        <v>18</v>
      </c>
      <c r="AD1620" t="s">
        <v>2641</v>
      </c>
      <c r="AE1620">
        <v>1</v>
      </c>
      <c r="AF1620">
        <v>1</v>
      </c>
    </row>
    <row r="1621" spans="1:32" x14ac:dyDescent="0.2">
      <c r="A1621" t="s">
        <v>2642</v>
      </c>
      <c r="B1621" s="107">
        <v>45008</v>
      </c>
      <c r="C1621" s="107">
        <v>45008</v>
      </c>
      <c r="D1621" s="107">
        <v>45008</v>
      </c>
      <c r="E1621">
        <v>-7.6158643200000001E-2</v>
      </c>
      <c r="F1621">
        <v>-7.6158643200000001E-2</v>
      </c>
      <c r="G1621" t="s">
        <v>72</v>
      </c>
      <c r="H1621">
        <v>6.0275423728813564</v>
      </c>
      <c r="I1621">
        <v>-0.45904944894915262</v>
      </c>
      <c r="J1621">
        <v>-0.45904944894915262</v>
      </c>
      <c r="K1621">
        <v>1</v>
      </c>
      <c r="M1621" t="s">
        <v>67</v>
      </c>
      <c r="N1621" t="s">
        <v>102</v>
      </c>
      <c r="S1621" t="s">
        <v>1608</v>
      </c>
      <c r="U1621" t="s">
        <v>67</v>
      </c>
      <c r="W1621" t="s">
        <v>1270</v>
      </c>
      <c r="X1621" t="s">
        <v>1271</v>
      </c>
      <c r="Y1621" t="s">
        <v>182</v>
      </c>
      <c r="Z1621" t="s">
        <v>164</v>
      </c>
      <c r="AA1621" t="s">
        <v>164</v>
      </c>
      <c r="AB1621" t="s">
        <v>18</v>
      </c>
      <c r="AD1621" t="s">
        <v>2643</v>
      </c>
      <c r="AE1621">
        <v>1</v>
      </c>
      <c r="AF1621">
        <v>1</v>
      </c>
    </row>
    <row r="1622" spans="1:32" x14ac:dyDescent="0.2">
      <c r="A1622" t="s">
        <v>2644</v>
      </c>
      <c r="B1622" s="107">
        <v>45008</v>
      </c>
      <c r="C1622" s="107">
        <v>45008</v>
      </c>
      <c r="D1622" s="107">
        <v>45008</v>
      </c>
      <c r="E1622">
        <v>-5.5092580000000002E-2</v>
      </c>
      <c r="F1622">
        <v>-5.5092580000000002E-2</v>
      </c>
      <c r="G1622" t="s">
        <v>72</v>
      </c>
      <c r="H1622">
        <v>6.0275423728813564</v>
      </c>
      <c r="I1622">
        <v>-0.33207286038135592</v>
      </c>
      <c r="J1622">
        <v>-0.33207286038135592</v>
      </c>
      <c r="K1622">
        <v>1</v>
      </c>
      <c r="M1622" t="s">
        <v>67</v>
      </c>
      <c r="N1622" t="s">
        <v>102</v>
      </c>
      <c r="S1622" t="s">
        <v>1608</v>
      </c>
      <c r="U1622" t="s">
        <v>67</v>
      </c>
      <c r="W1622" t="s">
        <v>1270</v>
      </c>
      <c r="X1622" t="s">
        <v>1271</v>
      </c>
      <c r="Y1622" t="s">
        <v>182</v>
      </c>
      <c r="Z1622" t="s">
        <v>164</v>
      </c>
      <c r="AA1622" t="s">
        <v>164</v>
      </c>
      <c r="AB1622" t="s">
        <v>18</v>
      </c>
      <c r="AD1622" t="s">
        <v>2645</v>
      </c>
      <c r="AE1622">
        <v>1</v>
      </c>
      <c r="AF1622">
        <v>1</v>
      </c>
    </row>
    <row r="1623" spans="1:32" x14ac:dyDescent="0.2">
      <c r="A1623" t="s">
        <v>2646</v>
      </c>
      <c r="B1623" s="107">
        <v>45007</v>
      </c>
      <c r="C1623" s="107">
        <v>45007</v>
      </c>
      <c r="D1623" s="107">
        <v>45007</v>
      </c>
      <c r="E1623">
        <v>-1014.57</v>
      </c>
      <c r="F1623">
        <v>-1014.57</v>
      </c>
      <c r="G1623" t="s">
        <v>43</v>
      </c>
      <c r="H1623">
        <v>1</v>
      </c>
      <c r="I1623">
        <v>-1014.57</v>
      </c>
      <c r="J1623">
        <v>-1014.57</v>
      </c>
      <c r="K1623">
        <v>1</v>
      </c>
      <c r="M1623" t="s">
        <v>49</v>
      </c>
      <c r="N1623" t="s">
        <v>199</v>
      </c>
      <c r="O1623">
        <v>100</v>
      </c>
      <c r="P1623" t="s">
        <v>340</v>
      </c>
      <c r="Q1623" t="s">
        <v>199</v>
      </c>
      <c r="S1623" t="s">
        <v>237</v>
      </c>
      <c r="U1623" t="s">
        <v>49</v>
      </c>
      <c r="W1623" t="s">
        <v>237</v>
      </c>
      <c r="X1623" t="s">
        <v>30</v>
      </c>
      <c r="Y1623" t="s">
        <v>182</v>
      </c>
      <c r="Z1623" t="s">
        <v>182</v>
      </c>
      <c r="AA1623" t="s">
        <v>182</v>
      </c>
      <c r="AB1623" t="s">
        <v>30</v>
      </c>
      <c r="AE1623">
        <v>0</v>
      </c>
      <c r="AF1623">
        <v>0</v>
      </c>
    </row>
    <row r="1624" spans="1:32" x14ac:dyDescent="0.2">
      <c r="A1624" t="s">
        <v>2647</v>
      </c>
      <c r="B1624" s="107">
        <v>45007</v>
      </c>
      <c r="C1624" s="107">
        <v>45007</v>
      </c>
      <c r="D1624" s="107">
        <v>45007</v>
      </c>
      <c r="E1624">
        <v>-113.23</v>
      </c>
      <c r="F1624">
        <v>-113.23</v>
      </c>
      <c r="G1624" t="s">
        <v>43</v>
      </c>
      <c r="H1624">
        <v>1</v>
      </c>
      <c r="I1624">
        <v>-113.23</v>
      </c>
      <c r="J1624">
        <v>-113.23</v>
      </c>
      <c r="K1624">
        <v>1</v>
      </c>
      <c r="M1624" t="s">
        <v>49</v>
      </c>
      <c r="N1624" t="s">
        <v>178</v>
      </c>
      <c r="O1624">
        <v>100</v>
      </c>
      <c r="Q1624" t="s">
        <v>178</v>
      </c>
      <c r="S1624" t="s">
        <v>181</v>
      </c>
      <c r="U1624" t="s">
        <v>49</v>
      </c>
      <c r="W1624" t="s">
        <v>181</v>
      </c>
      <c r="X1624" t="s">
        <v>30</v>
      </c>
      <c r="Y1624" t="s">
        <v>182</v>
      </c>
      <c r="Z1624" t="s">
        <v>182</v>
      </c>
      <c r="AA1624" t="s">
        <v>182</v>
      </c>
      <c r="AB1624" t="s">
        <v>30</v>
      </c>
      <c r="AE1624">
        <v>0</v>
      </c>
      <c r="AF1624">
        <v>0</v>
      </c>
    </row>
    <row r="1625" spans="1:32" x14ac:dyDescent="0.2">
      <c r="A1625" t="s">
        <v>2648</v>
      </c>
      <c r="B1625" s="107">
        <v>45007</v>
      </c>
      <c r="C1625" s="107">
        <v>45007</v>
      </c>
      <c r="D1625" s="107">
        <v>45007</v>
      </c>
      <c r="E1625">
        <v>-185.53</v>
      </c>
      <c r="F1625">
        <v>-185.53</v>
      </c>
      <c r="G1625" t="s">
        <v>43</v>
      </c>
      <c r="H1625">
        <v>1</v>
      </c>
      <c r="I1625">
        <v>-185.53</v>
      </c>
      <c r="J1625">
        <v>-185.53</v>
      </c>
      <c r="K1625">
        <v>1</v>
      </c>
      <c r="M1625" t="s">
        <v>50</v>
      </c>
      <c r="N1625" t="s">
        <v>199</v>
      </c>
      <c r="O1625">
        <v>100</v>
      </c>
      <c r="P1625" t="s">
        <v>340</v>
      </c>
      <c r="Q1625" t="s">
        <v>199</v>
      </c>
      <c r="S1625" t="s">
        <v>229</v>
      </c>
      <c r="U1625" t="s">
        <v>50</v>
      </c>
      <c r="W1625" t="s">
        <v>229</v>
      </c>
      <c r="X1625" t="s">
        <v>30</v>
      </c>
      <c r="Y1625" t="s">
        <v>182</v>
      </c>
      <c r="Z1625" t="s">
        <v>182</v>
      </c>
      <c r="AA1625" t="s">
        <v>182</v>
      </c>
      <c r="AB1625" t="s">
        <v>30</v>
      </c>
      <c r="AE1625">
        <v>0</v>
      </c>
      <c r="AF1625">
        <v>0</v>
      </c>
    </row>
    <row r="1626" spans="1:32" x14ac:dyDescent="0.2">
      <c r="A1626" t="s">
        <v>2649</v>
      </c>
      <c r="B1626" s="107">
        <v>45007</v>
      </c>
      <c r="C1626" s="107">
        <v>45007</v>
      </c>
      <c r="D1626" s="107">
        <v>45007</v>
      </c>
      <c r="E1626">
        <v>-100</v>
      </c>
      <c r="F1626">
        <v>-100</v>
      </c>
      <c r="G1626" t="s">
        <v>43</v>
      </c>
      <c r="H1626">
        <v>1</v>
      </c>
      <c r="I1626">
        <v>-100</v>
      </c>
      <c r="J1626">
        <v>-100</v>
      </c>
      <c r="K1626">
        <v>1</v>
      </c>
      <c r="M1626" t="s">
        <v>1058</v>
      </c>
      <c r="N1626" t="s">
        <v>188</v>
      </c>
      <c r="O1626">
        <v>100</v>
      </c>
      <c r="Q1626" t="s">
        <v>188</v>
      </c>
      <c r="S1626" t="s">
        <v>189</v>
      </c>
      <c r="U1626" t="s">
        <v>1058</v>
      </c>
      <c r="W1626" t="s">
        <v>190</v>
      </c>
      <c r="X1626" t="s">
        <v>191</v>
      </c>
      <c r="Y1626" t="s">
        <v>192</v>
      </c>
      <c r="Z1626" t="s">
        <v>193</v>
      </c>
      <c r="AA1626" t="s">
        <v>193</v>
      </c>
      <c r="AB1626" t="s">
        <v>19</v>
      </c>
      <c r="AE1626">
        <v>0</v>
      </c>
      <c r="AF1626">
        <v>0</v>
      </c>
    </row>
    <row r="1627" spans="1:32" x14ac:dyDescent="0.2">
      <c r="A1627" t="s">
        <v>2650</v>
      </c>
      <c r="B1627" s="107">
        <v>45007</v>
      </c>
      <c r="C1627" s="107">
        <v>45007</v>
      </c>
      <c r="D1627" s="107">
        <v>45007</v>
      </c>
      <c r="E1627">
        <v>-311.54000000000002</v>
      </c>
      <c r="F1627">
        <v>-311.54000000000002</v>
      </c>
      <c r="G1627" t="s">
        <v>43</v>
      </c>
      <c r="H1627">
        <v>1</v>
      </c>
      <c r="I1627">
        <v>-311.54000000000002</v>
      </c>
      <c r="J1627">
        <v>-311.54000000000002</v>
      </c>
      <c r="K1627">
        <v>1</v>
      </c>
      <c r="M1627" t="s">
        <v>1058</v>
      </c>
      <c r="N1627" t="s">
        <v>307</v>
      </c>
      <c r="O1627">
        <v>100</v>
      </c>
      <c r="Q1627" t="s">
        <v>307</v>
      </c>
      <c r="S1627" t="s">
        <v>2346</v>
      </c>
      <c r="U1627" t="s">
        <v>1058</v>
      </c>
      <c r="W1627" t="s">
        <v>309</v>
      </c>
      <c r="X1627" t="s">
        <v>191</v>
      </c>
      <c r="Y1627" t="s">
        <v>192</v>
      </c>
      <c r="Z1627" t="s">
        <v>193</v>
      </c>
      <c r="AA1627" t="s">
        <v>193</v>
      </c>
      <c r="AB1627" t="s">
        <v>19</v>
      </c>
      <c r="AE1627">
        <v>0</v>
      </c>
      <c r="AF1627">
        <v>0</v>
      </c>
    </row>
    <row r="1628" spans="1:32" x14ac:dyDescent="0.2">
      <c r="A1628" t="s">
        <v>2651</v>
      </c>
      <c r="B1628" s="107">
        <v>45007</v>
      </c>
      <c r="C1628" s="107">
        <v>45007</v>
      </c>
      <c r="D1628" s="107">
        <v>45007</v>
      </c>
      <c r="E1628">
        <v>3000</v>
      </c>
      <c r="F1628">
        <v>3000</v>
      </c>
      <c r="G1628" t="s">
        <v>43</v>
      </c>
      <c r="H1628">
        <v>1</v>
      </c>
      <c r="I1628">
        <v>3000</v>
      </c>
      <c r="J1628">
        <v>3000</v>
      </c>
      <c r="K1628">
        <v>1</v>
      </c>
      <c r="M1628" t="s">
        <v>199</v>
      </c>
      <c r="N1628" t="s">
        <v>49</v>
      </c>
      <c r="O1628">
        <v>100</v>
      </c>
      <c r="Q1628" t="s">
        <v>199</v>
      </c>
      <c r="S1628" t="s">
        <v>1378</v>
      </c>
      <c r="U1628" t="s">
        <v>49</v>
      </c>
      <c r="W1628" t="s">
        <v>1379</v>
      </c>
      <c r="X1628" t="s">
        <v>1379</v>
      </c>
      <c r="Y1628" t="s">
        <v>163</v>
      </c>
      <c r="Z1628" t="s">
        <v>193</v>
      </c>
      <c r="AA1628" t="s">
        <v>193</v>
      </c>
      <c r="AB1628" t="s">
        <v>24</v>
      </c>
      <c r="AE1628">
        <v>0</v>
      </c>
      <c r="AF1628">
        <v>0</v>
      </c>
    </row>
    <row r="1629" spans="1:32" x14ac:dyDescent="0.2">
      <c r="A1629" t="s">
        <v>2652</v>
      </c>
      <c r="B1629" s="107">
        <v>45007</v>
      </c>
      <c r="C1629" s="107">
        <v>45007</v>
      </c>
      <c r="D1629" s="107">
        <v>45007</v>
      </c>
      <c r="E1629">
        <v>-3000</v>
      </c>
      <c r="F1629">
        <v>-3000</v>
      </c>
      <c r="G1629" t="s">
        <v>43</v>
      </c>
      <c r="H1629">
        <v>1</v>
      </c>
      <c r="I1629">
        <v>-3000</v>
      </c>
      <c r="J1629">
        <v>-3000</v>
      </c>
      <c r="K1629">
        <v>1</v>
      </c>
      <c r="M1629" t="s">
        <v>1058</v>
      </c>
      <c r="N1629" t="s">
        <v>199</v>
      </c>
      <c r="O1629">
        <v>100</v>
      </c>
      <c r="P1629" t="s">
        <v>340</v>
      </c>
      <c r="Q1629" t="s">
        <v>199</v>
      </c>
      <c r="S1629" t="s">
        <v>1378</v>
      </c>
      <c r="U1629" t="s">
        <v>1058</v>
      </c>
      <c r="W1629" t="s">
        <v>1379</v>
      </c>
      <c r="X1629" t="s">
        <v>1379</v>
      </c>
      <c r="Y1629" t="s">
        <v>163</v>
      </c>
      <c r="Z1629" t="s">
        <v>193</v>
      </c>
      <c r="AA1629" t="s">
        <v>193</v>
      </c>
      <c r="AB1629" t="s">
        <v>24</v>
      </c>
      <c r="AE1629">
        <v>0</v>
      </c>
      <c r="AF1629">
        <v>0</v>
      </c>
    </row>
    <row r="1630" spans="1:32" x14ac:dyDescent="0.2">
      <c r="A1630" t="s">
        <v>2653</v>
      </c>
      <c r="B1630" s="107">
        <v>45007</v>
      </c>
      <c r="C1630" s="107">
        <v>45007</v>
      </c>
      <c r="D1630" s="107">
        <v>45007</v>
      </c>
      <c r="E1630">
        <v>-2.33306E-2</v>
      </c>
      <c r="F1630">
        <v>-2.33306E-2</v>
      </c>
      <c r="G1630" t="s">
        <v>72</v>
      </c>
      <c r="H1630">
        <v>5.8668076109936571</v>
      </c>
      <c r="I1630">
        <v>-0.1368761416490486</v>
      </c>
      <c r="J1630">
        <v>-0.1368761416490486</v>
      </c>
      <c r="K1630">
        <v>1</v>
      </c>
      <c r="M1630" t="s">
        <v>67</v>
      </c>
      <c r="S1630" t="s">
        <v>2372</v>
      </c>
      <c r="U1630" t="s">
        <v>67</v>
      </c>
      <c r="W1630" t="s">
        <v>1415</v>
      </c>
      <c r="X1630" t="s">
        <v>1265</v>
      </c>
      <c r="Y1630" t="s">
        <v>182</v>
      </c>
      <c r="Z1630" t="s">
        <v>164</v>
      </c>
      <c r="AA1630" t="s">
        <v>164</v>
      </c>
      <c r="AB1630" t="s">
        <v>18</v>
      </c>
      <c r="AD1630" t="s">
        <v>2654</v>
      </c>
      <c r="AE1630">
        <v>1</v>
      </c>
      <c r="AF1630">
        <v>1</v>
      </c>
    </row>
    <row r="1631" spans="1:32" x14ac:dyDescent="0.2">
      <c r="A1631" t="s">
        <v>2655</v>
      </c>
      <c r="B1631" s="107">
        <v>45007</v>
      </c>
      <c r="C1631" s="107">
        <v>45007</v>
      </c>
      <c r="D1631" s="107">
        <v>45007</v>
      </c>
      <c r="E1631">
        <v>-5.08783784E-2</v>
      </c>
      <c r="F1631">
        <v>-5.08783784E-2</v>
      </c>
      <c r="G1631" t="s">
        <v>72</v>
      </c>
      <c r="H1631">
        <v>5.8668076109936571</v>
      </c>
      <c r="I1631">
        <v>-0.29849365763213531</v>
      </c>
      <c r="J1631">
        <v>-0.29849365763213531</v>
      </c>
      <c r="K1631">
        <v>1</v>
      </c>
      <c r="M1631" t="s">
        <v>67</v>
      </c>
      <c r="N1631" t="s">
        <v>102</v>
      </c>
      <c r="S1631" t="s">
        <v>1608</v>
      </c>
      <c r="U1631" t="s">
        <v>67</v>
      </c>
      <c r="W1631" t="s">
        <v>1270</v>
      </c>
      <c r="X1631" t="s">
        <v>1271</v>
      </c>
      <c r="Y1631" t="s">
        <v>182</v>
      </c>
      <c r="Z1631" t="s">
        <v>164</v>
      </c>
      <c r="AA1631" t="s">
        <v>164</v>
      </c>
      <c r="AB1631" t="s">
        <v>18</v>
      </c>
      <c r="AD1631" t="s">
        <v>2656</v>
      </c>
      <c r="AE1631">
        <v>1</v>
      </c>
      <c r="AF1631">
        <v>1</v>
      </c>
    </row>
    <row r="1632" spans="1:32" x14ac:dyDescent="0.2">
      <c r="A1632" t="s">
        <v>2657</v>
      </c>
      <c r="B1632" s="107">
        <v>45007</v>
      </c>
      <c r="C1632" s="107">
        <v>45007</v>
      </c>
      <c r="D1632" s="107">
        <v>45007</v>
      </c>
      <c r="E1632">
        <v>-2.3618299999999998E-2</v>
      </c>
      <c r="F1632">
        <v>-2.3618299999999998E-2</v>
      </c>
      <c r="G1632" t="s">
        <v>72</v>
      </c>
      <c r="H1632">
        <v>5.8668076109936571</v>
      </c>
      <c r="I1632">
        <v>-0.13856402219873151</v>
      </c>
      <c r="J1632">
        <v>-0.13856402219873151</v>
      </c>
      <c r="K1632">
        <v>1</v>
      </c>
      <c r="M1632" t="s">
        <v>67</v>
      </c>
      <c r="S1632" t="s">
        <v>2372</v>
      </c>
      <c r="U1632" t="s">
        <v>67</v>
      </c>
      <c r="W1632" t="s">
        <v>1415</v>
      </c>
      <c r="X1632" t="s">
        <v>1265</v>
      </c>
      <c r="Y1632" t="s">
        <v>182</v>
      </c>
      <c r="Z1632" t="s">
        <v>164</v>
      </c>
      <c r="AA1632" t="s">
        <v>164</v>
      </c>
      <c r="AB1632" t="s">
        <v>18</v>
      </c>
      <c r="AD1632" t="s">
        <v>2658</v>
      </c>
      <c r="AE1632">
        <v>1</v>
      </c>
      <c r="AF1632">
        <v>1</v>
      </c>
    </row>
    <row r="1633" spans="1:32" x14ac:dyDescent="0.2">
      <c r="A1633" t="s">
        <v>2659</v>
      </c>
      <c r="B1633" s="107">
        <v>45007</v>
      </c>
      <c r="C1633" s="107">
        <v>45007</v>
      </c>
      <c r="D1633" s="107">
        <v>45007</v>
      </c>
      <c r="E1633">
        <v>-3.3843532000000003E-2</v>
      </c>
      <c r="F1633">
        <v>-3.3843532000000003E-2</v>
      </c>
      <c r="G1633" t="s">
        <v>72</v>
      </c>
      <c r="H1633">
        <v>5.8668076109936571</v>
      </c>
      <c r="I1633">
        <v>-0.19855349112050741</v>
      </c>
      <c r="J1633">
        <v>-0.19855349112050741</v>
      </c>
      <c r="K1633">
        <v>1</v>
      </c>
      <c r="M1633" t="s">
        <v>67</v>
      </c>
      <c r="S1633" t="s">
        <v>1608</v>
      </c>
      <c r="U1633" t="s">
        <v>67</v>
      </c>
      <c r="W1633" t="s">
        <v>1270</v>
      </c>
      <c r="X1633" t="s">
        <v>1271</v>
      </c>
      <c r="Y1633" t="s">
        <v>182</v>
      </c>
      <c r="Z1633" t="s">
        <v>164</v>
      </c>
      <c r="AA1633" t="s">
        <v>164</v>
      </c>
      <c r="AB1633" t="s">
        <v>18</v>
      </c>
      <c r="AD1633" t="s">
        <v>2660</v>
      </c>
      <c r="AE1633">
        <v>1</v>
      </c>
      <c r="AF1633">
        <v>1</v>
      </c>
    </row>
    <row r="1634" spans="1:32" x14ac:dyDescent="0.2">
      <c r="A1634" t="s">
        <v>2661</v>
      </c>
      <c r="B1634" s="107">
        <v>45007</v>
      </c>
      <c r="C1634" s="107">
        <v>45007</v>
      </c>
      <c r="D1634" s="107">
        <v>45007</v>
      </c>
      <c r="E1634">
        <v>-6.5382640800000003E-2</v>
      </c>
      <c r="F1634">
        <v>-6.5382640800000003E-2</v>
      </c>
      <c r="G1634" t="s">
        <v>72</v>
      </c>
      <c r="H1634">
        <v>5.8668076109936571</v>
      </c>
      <c r="I1634">
        <v>-0.38358737467230442</v>
      </c>
      <c r="J1634">
        <v>-0.38358737467230442</v>
      </c>
      <c r="K1634">
        <v>1</v>
      </c>
      <c r="M1634" t="s">
        <v>67</v>
      </c>
      <c r="N1634" t="s">
        <v>102</v>
      </c>
      <c r="S1634" t="s">
        <v>1608</v>
      </c>
      <c r="U1634" t="s">
        <v>67</v>
      </c>
      <c r="W1634" t="s">
        <v>1270</v>
      </c>
      <c r="X1634" t="s">
        <v>1271</v>
      </c>
      <c r="Y1634" t="s">
        <v>182</v>
      </c>
      <c r="Z1634" t="s">
        <v>164</v>
      </c>
      <c r="AA1634" t="s">
        <v>164</v>
      </c>
      <c r="AB1634" t="s">
        <v>18</v>
      </c>
      <c r="AD1634" t="s">
        <v>2662</v>
      </c>
      <c r="AE1634">
        <v>1</v>
      </c>
      <c r="AF1634">
        <v>1</v>
      </c>
    </row>
    <row r="1635" spans="1:32" x14ac:dyDescent="0.2">
      <c r="A1635" t="s">
        <v>2663</v>
      </c>
      <c r="B1635" s="107">
        <v>45007</v>
      </c>
      <c r="C1635" s="107">
        <v>45007</v>
      </c>
      <c r="D1635" s="107">
        <v>45007</v>
      </c>
      <c r="E1635">
        <v>-1.5247871600000001E-2</v>
      </c>
      <c r="F1635">
        <v>-1.5247871600000001E-2</v>
      </c>
      <c r="G1635" t="s">
        <v>72</v>
      </c>
      <c r="H1635">
        <v>5.8668076109936571</v>
      </c>
      <c r="I1635">
        <v>-8.9456329154334033E-2</v>
      </c>
      <c r="J1635">
        <v>-8.9456329154334033E-2</v>
      </c>
      <c r="K1635">
        <v>1</v>
      </c>
      <c r="M1635" t="s">
        <v>67</v>
      </c>
      <c r="N1635" t="s">
        <v>102</v>
      </c>
      <c r="S1635" t="s">
        <v>1608</v>
      </c>
      <c r="U1635" t="s">
        <v>67</v>
      </c>
      <c r="W1635" t="s">
        <v>1270</v>
      </c>
      <c r="X1635" t="s">
        <v>1271</v>
      </c>
      <c r="Y1635" t="s">
        <v>182</v>
      </c>
      <c r="Z1635" t="s">
        <v>164</v>
      </c>
      <c r="AA1635" t="s">
        <v>164</v>
      </c>
      <c r="AB1635" t="s">
        <v>18</v>
      </c>
      <c r="AD1635" t="s">
        <v>2664</v>
      </c>
      <c r="AE1635">
        <v>1</v>
      </c>
      <c r="AF1635">
        <v>1</v>
      </c>
    </row>
    <row r="1636" spans="1:32" x14ac:dyDescent="0.2">
      <c r="A1636" t="s">
        <v>2665</v>
      </c>
      <c r="B1636" s="107">
        <v>45007</v>
      </c>
      <c r="C1636" s="107">
        <v>45007</v>
      </c>
      <c r="D1636" s="107">
        <v>45007</v>
      </c>
      <c r="E1636">
        <v>-2.3005100000000001E-2</v>
      </c>
      <c r="F1636">
        <v>-2.3005100000000001E-2</v>
      </c>
      <c r="G1636" t="s">
        <v>72</v>
      </c>
      <c r="H1636">
        <v>5.8668076109936571</v>
      </c>
      <c r="I1636">
        <v>-0.13496649577167019</v>
      </c>
      <c r="J1636">
        <v>-0.13496649577167019</v>
      </c>
      <c r="K1636">
        <v>1</v>
      </c>
      <c r="M1636" t="s">
        <v>67</v>
      </c>
      <c r="S1636" t="s">
        <v>2372</v>
      </c>
      <c r="U1636" t="s">
        <v>67</v>
      </c>
      <c r="W1636" t="s">
        <v>1415</v>
      </c>
      <c r="X1636" t="s">
        <v>1265</v>
      </c>
      <c r="Y1636" t="s">
        <v>182</v>
      </c>
      <c r="Z1636" t="s">
        <v>164</v>
      </c>
      <c r="AA1636" t="s">
        <v>164</v>
      </c>
      <c r="AB1636" t="s">
        <v>18</v>
      </c>
      <c r="AD1636" t="s">
        <v>2666</v>
      </c>
      <c r="AE1636">
        <v>1</v>
      </c>
      <c r="AF1636">
        <v>1</v>
      </c>
    </row>
    <row r="1637" spans="1:32" x14ac:dyDescent="0.2">
      <c r="A1637" t="s">
        <v>2667</v>
      </c>
      <c r="B1637" s="107">
        <v>45007</v>
      </c>
      <c r="C1637" s="107">
        <v>45007</v>
      </c>
      <c r="D1637" s="107">
        <v>45007</v>
      </c>
      <c r="E1637">
        <v>-2.2570400000000001E-2</v>
      </c>
      <c r="F1637">
        <v>-2.2570400000000001E-2</v>
      </c>
      <c r="G1637" t="s">
        <v>72</v>
      </c>
      <c r="H1637">
        <v>5.8668076109936571</v>
      </c>
      <c r="I1637">
        <v>-0.13241619450317119</v>
      </c>
      <c r="J1637">
        <v>-0.13241619450317119</v>
      </c>
      <c r="K1637">
        <v>1</v>
      </c>
      <c r="M1637" t="s">
        <v>67</v>
      </c>
      <c r="S1637" t="s">
        <v>2372</v>
      </c>
      <c r="U1637" t="s">
        <v>67</v>
      </c>
      <c r="W1637" t="s">
        <v>1415</v>
      </c>
      <c r="X1637" t="s">
        <v>1265</v>
      </c>
      <c r="Y1637" t="s">
        <v>182</v>
      </c>
      <c r="Z1637" t="s">
        <v>164</v>
      </c>
      <c r="AA1637" t="s">
        <v>164</v>
      </c>
      <c r="AB1637" t="s">
        <v>18</v>
      </c>
      <c r="AD1637" t="s">
        <v>2668</v>
      </c>
      <c r="AE1637">
        <v>1</v>
      </c>
      <c r="AF1637">
        <v>1</v>
      </c>
    </row>
    <row r="1638" spans="1:32" x14ac:dyDescent="0.2">
      <c r="A1638" t="s">
        <v>2669</v>
      </c>
      <c r="B1638" s="107">
        <v>45007</v>
      </c>
      <c r="C1638" s="107">
        <v>45007</v>
      </c>
      <c r="D1638" s="107">
        <v>45007</v>
      </c>
      <c r="E1638">
        <v>-9.2091067200000001E-2</v>
      </c>
      <c r="F1638">
        <v>-9.2091067200000001E-2</v>
      </c>
      <c r="G1638" t="s">
        <v>72</v>
      </c>
      <c r="H1638">
        <v>5.8668076109936571</v>
      </c>
      <c r="I1638">
        <v>-0.54028057395348839</v>
      </c>
      <c r="J1638">
        <v>-0.54028057395348839</v>
      </c>
      <c r="K1638">
        <v>1</v>
      </c>
      <c r="M1638" t="s">
        <v>67</v>
      </c>
      <c r="N1638" t="s">
        <v>102</v>
      </c>
      <c r="S1638" t="s">
        <v>1608</v>
      </c>
      <c r="U1638" t="s">
        <v>67</v>
      </c>
      <c r="W1638" t="s">
        <v>1270</v>
      </c>
      <c r="X1638" t="s">
        <v>1271</v>
      </c>
      <c r="Y1638" t="s">
        <v>182</v>
      </c>
      <c r="Z1638" t="s">
        <v>164</v>
      </c>
      <c r="AA1638" t="s">
        <v>164</v>
      </c>
      <c r="AB1638" t="s">
        <v>18</v>
      </c>
      <c r="AD1638" t="s">
        <v>2670</v>
      </c>
      <c r="AE1638">
        <v>1</v>
      </c>
      <c r="AF1638">
        <v>1</v>
      </c>
    </row>
    <row r="1639" spans="1:32" x14ac:dyDescent="0.2">
      <c r="A1639" t="s">
        <v>2671</v>
      </c>
      <c r="B1639" s="107">
        <v>45006</v>
      </c>
      <c r="C1639" s="107">
        <v>45006</v>
      </c>
      <c r="D1639" s="107">
        <v>45006</v>
      </c>
      <c r="E1639">
        <v>-57.71</v>
      </c>
      <c r="F1639">
        <v>-57.71</v>
      </c>
      <c r="G1639" t="s">
        <v>43</v>
      </c>
      <c r="H1639">
        <v>1</v>
      </c>
      <c r="I1639">
        <v>-57.71</v>
      </c>
      <c r="J1639">
        <v>-57.71</v>
      </c>
      <c r="K1639">
        <v>1</v>
      </c>
      <c r="M1639" t="s">
        <v>50</v>
      </c>
      <c r="N1639" t="s">
        <v>199</v>
      </c>
      <c r="O1639">
        <v>100</v>
      </c>
      <c r="P1639" t="s">
        <v>340</v>
      </c>
      <c r="Q1639" t="s">
        <v>199</v>
      </c>
      <c r="S1639" t="s">
        <v>263</v>
      </c>
      <c r="U1639" t="s">
        <v>50</v>
      </c>
      <c r="W1639" t="s">
        <v>265</v>
      </c>
      <c r="X1639" t="s">
        <v>30</v>
      </c>
      <c r="Y1639" t="s">
        <v>182</v>
      </c>
      <c r="Z1639" t="s">
        <v>182</v>
      </c>
      <c r="AA1639" t="s">
        <v>182</v>
      </c>
      <c r="AB1639" t="s">
        <v>30</v>
      </c>
      <c r="AE1639">
        <v>0</v>
      </c>
      <c r="AF1639">
        <v>0</v>
      </c>
    </row>
    <row r="1640" spans="1:32" x14ac:dyDescent="0.2">
      <c r="A1640" t="s">
        <v>2672</v>
      </c>
      <c r="B1640" s="107">
        <v>45006</v>
      </c>
      <c r="C1640" s="107">
        <v>45006</v>
      </c>
      <c r="D1640" s="107">
        <v>45006</v>
      </c>
      <c r="E1640">
        <v>-90.94</v>
      </c>
      <c r="F1640">
        <v>-90.94</v>
      </c>
      <c r="G1640" t="s">
        <v>43</v>
      </c>
      <c r="H1640">
        <v>1</v>
      </c>
      <c r="I1640">
        <v>-90.94</v>
      </c>
      <c r="J1640">
        <v>-90.94</v>
      </c>
      <c r="K1640">
        <v>1</v>
      </c>
      <c r="M1640" t="s">
        <v>1359</v>
      </c>
      <c r="N1640" t="s">
        <v>199</v>
      </c>
      <c r="O1640">
        <v>100</v>
      </c>
      <c r="P1640" t="s">
        <v>340</v>
      </c>
      <c r="Q1640" t="s">
        <v>199</v>
      </c>
      <c r="S1640" t="s">
        <v>2087</v>
      </c>
      <c r="U1640" t="s">
        <v>1359</v>
      </c>
      <c r="W1640" t="s">
        <v>2087</v>
      </c>
      <c r="X1640" t="s">
        <v>30</v>
      </c>
      <c r="Y1640" t="s">
        <v>182</v>
      </c>
      <c r="Z1640" t="s">
        <v>182</v>
      </c>
      <c r="AA1640" t="s">
        <v>182</v>
      </c>
      <c r="AB1640" t="s">
        <v>30</v>
      </c>
      <c r="AE1640">
        <v>0</v>
      </c>
      <c r="AF1640">
        <v>0</v>
      </c>
    </row>
    <row r="1641" spans="1:32" x14ac:dyDescent="0.2">
      <c r="A1641" t="s">
        <v>2673</v>
      </c>
      <c r="B1641" s="107">
        <v>45006</v>
      </c>
      <c r="C1641" s="107">
        <v>45006</v>
      </c>
      <c r="D1641" s="107">
        <v>45006</v>
      </c>
      <c r="E1641">
        <v>3925.04</v>
      </c>
      <c r="F1641">
        <v>3925.04</v>
      </c>
      <c r="G1641" t="s">
        <v>43</v>
      </c>
      <c r="H1641">
        <v>1</v>
      </c>
      <c r="I1641">
        <v>3925.04</v>
      </c>
      <c r="J1641">
        <v>3925.04</v>
      </c>
      <c r="K1641">
        <v>1</v>
      </c>
      <c r="M1641" t="s">
        <v>199</v>
      </c>
      <c r="N1641" t="s">
        <v>1058</v>
      </c>
      <c r="O1641">
        <v>100</v>
      </c>
      <c r="Q1641" t="s">
        <v>199</v>
      </c>
      <c r="S1641" t="s">
        <v>1378</v>
      </c>
      <c r="U1641" t="s">
        <v>1058</v>
      </c>
      <c r="W1641" t="s">
        <v>1379</v>
      </c>
      <c r="X1641" t="s">
        <v>1379</v>
      </c>
      <c r="Y1641" t="s">
        <v>163</v>
      </c>
      <c r="Z1641" t="s">
        <v>193</v>
      </c>
      <c r="AA1641" t="s">
        <v>193</v>
      </c>
      <c r="AB1641" t="s">
        <v>24</v>
      </c>
      <c r="AE1641">
        <v>0</v>
      </c>
      <c r="AF1641">
        <v>0</v>
      </c>
    </row>
    <row r="1642" spans="1:32" x14ac:dyDescent="0.2">
      <c r="A1642" t="s">
        <v>2674</v>
      </c>
      <c r="B1642" s="107">
        <v>45006</v>
      </c>
      <c r="C1642" s="107">
        <v>45006</v>
      </c>
      <c r="D1642" s="107">
        <v>45006</v>
      </c>
      <c r="E1642">
        <v>-3925.04</v>
      </c>
      <c r="F1642">
        <v>-3925.04</v>
      </c>
      <c r="G1642" t="s">
        <v>43</v>
      </c>
      <c r="H1642">
        <v>1</v>
      </c>
      <c r="I1642">
        <v>-3925.04</v>
      </c>
      <c r="J1642">
        <v>-3925.04</v>
      </c>
      <c r="K1642">
        <v>1</v>
      </c>
      <c r="M1642" t="s">
        <v>53</v>
      </c>
      <c r="N1642" t="s">
        <v>199</v>
      </c>
      <c r="O1642">
        <v>100</v>
      </c>
      <c r="P1642" t="s">
        <v>340</v>
      </c>
      <c r="Q1642" t="s">
        <v>199</v>
      </c>
      <c r="S1642" t="s">
        <v>1378</v>
      </c>
      <c r="U1642" t="s">
        <v>53</v>
      </c>
      <c r="W1642" t="s">
        <v>1379</v>
      </c>
      <c r="X1642" t="s">
        <v>1379</v>
      </c>
      <c r="Y1642" t="s">
        <v>163</v>
      </c>
      <c r="Z1642" t="s">
        <v>193</v>
      </c>
      <c r="AA1642" t="s">
        <v>193</v>
      </c>
      <c r="AB1642" t="s">
        <v>24</v>
      </c>
      <c r="AE1642">
        <v>0</v>
      </c>
      <c r="AF1642">
        <v>0</v>
      </c>
    </row>
    <row r="1643" spans="1:32" x14ac:dyDescent="0.2">
      <c r="A1643" t="s">
        <v>2675</v>
      </c>
      <c r="B1643" s="107">
        <v>45006</v>
      </c>
      <c r="C1643" s="107">
        <v>45006</v>
      </c>
      <c r="D1643" s="107">
        <v>45006</v>
      </c>
      <c r="E1643">
        <v>-3.06871596E-2</v>
      </c>
      <c r="F1643">
        <v>-3.06871596E-2</v>
      </c>
      <c r="G1643" t="s">
        <v>72</v>
      </c>
      <c r="H1643">
        <v>6.0970464135021096</v>
      </c>
      <c r="I1643">
        <v>-0.18710103637974679</v>
      </c>
      <c r="J1643">
        <v>-0.18710103637974679</v>
      </c>
      <c r="K1643">
        <v>1</v>
      </c>
      <c r="M1643" t="s">
        <v>67</v>
      </c>
      <c r="S1643" t="s">
        <v>1608</v>
      </c>
      <c r="U1643" t="s">
        <v>67</v>
      </c>
      <c r="W1643" t="s">
        <v>1270</v>
      </c>
      <c r="X1643" t="s">
        <v>1271</v>
      </c>
      <c r="Y1643" t="s">
        <v>182</v>
      </c>
      <c r="Z1643" t="s">
        <v>164</v>
      </c>
      <c r="AA1643" t="s">
        <v>164</v>
      </c>
      <c r="AB1643" t="s">
        <v>18</v>
      </c>
      <c r="AD1643" t="s">
        <v>2676</v>
      </c>
      <c r="AE1643">
        <v>1</v>
      </c>
      <c r="AF1643">
        <v>1</v>
      </c>
    </row>
    <row r="1644" spans="1:32" x14ac:dyDescent="0.2">
      <c r="A1644" t="s">
        <v>2677</v>
      </c>
      <c r="B1644" s="107">
        <v>45006</v>
      </c>
      <c r="C1644" s="107">
        <v>45006</v>
      </c>
      <c r="D1644" s="107">
        <v>45006</v>
      </c>
      <c r="E1644">
        <v>-2.0916579899999999E-2</v>
      </c>
      <c r="F1644">
        <v>-2.0916579899999999E-2</v>
      </c>
      <c r="G1644" t="s">
        <v>72</v>
      </c>
      <c r="H1644">
        <v>6.0970464135021096</v>
      </c>
      <c r="I1644">
        <v>-0.12752935846202529</v>
      </c>
      <c r="J1644">
        <v>-0.12752935846202529</v>
      </c>
      <c r="K1644">
        <v>1</v>
      </c>
      <c r="M1644" t="s">
        <v>67</v>
      </c>
      <c r="S1644" t="s">
        <v>1608</v>
      </c>
      <c r="U1644" t="s">
        <v>67</v>
      </c>
      <c r="W1644" t="s">
        <v>1270</v>
      </c>
      <c r="X1644" t="s">
        <v>1271</v>
      </c>
      <c r="Y1644" t="s">
        <v>182</v>
      </c>
      <c r="Z1644" t="s">
        <v>164</v>
      </c>
      <c r="AA1644" t="s">
        <v>164</v>
      </c>
      <c r="AB1644" t="s">
        <v>18</v>
      </c>
      <c r="AD1644" t="s">
        <v>2678</v>
      </c>
      <c r="AE1644">
        <v>1</v>
      </c>
      <c r="AF1644">
        <v>1</v>
      </c>
    </row>
    <row r="1645" spans="1:32" x14ac:dyDescent="0.2">
      <c r="A1645" t="s">
        <v>2679</v>
      </c>
      <c r="B1645" s="107">
        <v>45005</v>
      </c>
      <c r="C1645" s="107">
        <v>45005</v>
      </c>
      <c r="D1645" s="107">
        <v>45005</v>
      </c>
      <c r="E1645">
        <v>2451.5300000000002</v>
      </c>
      <c r="F1645">
        <v>2451.5300000000002</v>
      </c>
      <c r="G1645" t="s">
        <v>43</v>
      </c>
      <c r="H1645">
        <v>1</v>
      </c>
      <c r="I1645">
        <v>2451.5300000000002</v>
      </c>
      <c r="J1645">
        <v>2451.5300000000002</v>
      </c>
      <c r="K1645">
        <v>1</v>
      </c>
      <c r="M1645" t="s">
        <v>199</v>
      </c>
      <c r="N1645" t="s">
        <v>1058</v>
      </c>
      <c r="O1645">
        <v>100</v>
      </c>
      <c r="P1645" t="s">
        <v>160</v>
      </c>
      <c r="Q1645" t="s">
        <v>199</v>
      </c>
      <c r="S1645" t="s">
        <v>2680</v>
      </c>
      <c r="U1645" t="s">
        <v>1058</v>
      </c>
      <c r="V1645" t="s">
        <v>102</v>
      </c>
      <c r="W1645" t="s">
        <v>2681</v>
      </c>
      <c r="X1645" t="s">
        <v>2682</v>
      </c>
      <c r="Y1645" t="s">
        <v>2683</v>
      </c>
      <c r="Z1645" t="s">
        <v>2684</v>
      </c>
      <c r="AA1645" t="s">
        <v>2684</v>
      </c>
      <c r="AB1645" t="s">
        <v>17</v>
      </c>
      <c r="AE1645">
        <v>0</v>
      </c>
      <c r="AF1645">
        <v>0</v>
      </c>
    </row>
    <row r="1646" spans="1:32" x14ac:dyDescent="0.2">
      <c r="A1646" t="s">
        <v>2685</v>
      </c>
      <c r="B1646" s="107">
        <v>45005</v>
      </c>
      <c r="C1646" s="107">
        <v>45005</v>
      </c>
      <c r="D1646" s="107">
        <v>45005</v>
      </c>
      <c r="E1646">
        <v>3925.04</v>
      </c>
      <c r="F1646">
        <v>3925.04</v>
      </c>
      <c r="G1646" t="s">
        <v>43</v>
      </c>
      <c r="H1646">
        <v>1</v>
      </c>
      <c r="I1646">
        <v>3925.04</v>
      </c>
      <c r="J1646">
        <v>3925.04</v>
      </c>
      <c r="K1646">
        <v>1</v>
      </c>
      <c r="M1646" t="s">
        <v>199</v>
      </c>
      <c r="N1646" t="s">
        <v>53</v>
      </c>
      <c r="O1646">
        <v>100</v>
      </c>
      <c r="P1646" t="s">
        <v>160</v>
      </c>
      <c r="Q1646" t="s">
        <v>199</v>
      </c>
      <c r="S1646" t="s">
        <v>2686</v>
      </c>
      <c r="U1646" t="s">
        <v>53</v>
      </c>
      <c r="W1646" t="s">
        <v>1850</v>
      </c>
      <c r="X1646" t="s">
        <v>1850</v>
      </c>
      <c r="Y1646" t="s">
        <v>1356</v>
      </c>
      <c r="Z1646" t="s">
        <v>1356</v>
      </c>
      <c r="AA1646" t="s">
        <v>1356</v>
      </c>
      <c r="AB1646" t="s">
        <v>28</v>
      </c>
      <c r="AE1646">
        <v>0</v>
      </c>
      <c r="AF1646">
        <v>0</v>
      </c>
    </row>
    <row r="1647" spans="1:32" x14ac:dyDescent="0.2">
      <c r="A1647" t="s">
        <v>2687</v>
      </c>
      <c r="B1647" s="107">
        <v>45005</v>
      </c>
      <c r="C1647" s="107">
        <v>45005</v>
      </c>
      <c r="D1647" s="107">
        <v>45005</v>
      </c>
      <c r="E1647">
        <v>-41.19</v>
      </c>
      <c r="F1647">
        <v>-41.19</v>
      </c>
      <c r="G1647" t="s">
        <v>43</v>
      </c>
      <c r="H1647">
        <v>1</v>
      </c>
      <c r="I1647">
        <v>-41.19</v>
      </c>
      <c r="J1647">
        <v>-41.19</v>
      </c>
      <c r="K1647">
        <v>1</v>
      </c>
      <c r="M1647" t="s">
        <v>1058</v>
      </c>
      <c r="N1647" t="s">
        <v>301</v>
      </c>
      <c r="O1647">
        <v>100</v>
      </c>
      <c r="Q1647" t="s">
        <v>301</v>
      </c>
      <c r="S1647" t="s">
        <v>2688</v>
      </c>
      <c r="U1647" t="s">
        <v>1058</v>
      </c>
      <c r="W1647" t="s">
        <v>1452</v>
      </c>
      <c r="X1647" t="s">
        <v>1452</v>
      </c>
      <c r="Y1647" t="s">
        <v>192</v>
      </c>
      <c r="Z1647" t="s">
        <v>193</v>
      </c>
      <c r="AA1647" t="s">
        <v>193</v>
      </c>
      <c r="AB1647" t="s">
        <v>24</v>
      </c>
      <c r="AE1647">
        <v>0</v>
      </c>
      <c r="AF1647">
        <v>0</v>
      </c>
    </row>
    <row r="1648" spans="1:32" x14ac:dyDescent="0.2">
      <c r="A1648" t="s">
        <v>2689</v>
      </c>
      <c r="B1648" s="107">
        <v>45005</v>
      </c>
      <c r="C1648" s="107">
        <v>45005</v>
      </c>
      <c r="D1648" s="107">
        <v>45005</v>
      </c>
      <c r="E1648">
        <v>-640.11</v>
      </c>
      <c r="F1648">
        <v>-640.11</v>
      </c>
      <c r="G1648" t="s">
        <v>43</v>
      </c>
      <c r="H1648">
        <v>1</v>
      </c>
      <c r="I1648">
        <v>-640.11</v>
      </c>
      <c r="J1648">
        <v>-640.11</v>
      </c>
      <c r="K1648">
        <v>1</v>
      </c>
      <c r="M1648" t="s">
        <v>49</v>
      </c>
      <c r="N1648" t="s">
        <v>239</v>
      </c>
      <c r="O1648">
        <v>100</v>
      </c>
      <c r="Q1648" t="s">
        <v>239</v>
      </c>
      <c r="S1648" t="s">
        <v>240</v>
      </c>
      <c r="U1648" t="s">
        <v>49</v>
      </c>
      <c r="W1648" t="s">
        <v>240</v>
      </c>
      <c r="X1648" t="s">
        <v>30</v>
      </c>
      <c r="Y1648" t="s">
        <v>182</v>
      </c>
      <c r="Z1648" t="s">
        <v>182</v>
      </c>
      <c r="AA1648" t="s">
        <v>182</v>
      </c>
      <c r="AB1648" t="s">
        <v>30</v>
      </c>
      <c r="AE1648">
        <v>0</v>
      </c>
      <c r="AF1648">
        <v>0</v>
      </c>
    </row>
    <row r="1649" spans="1:32" x14ac:dyDescent="0.2">
      <c r="A1649" t="s">
        <v>2690</v>
      </c>
      <c r="B1649" s="107">
        <v>45005</v>
      </c>
      <c r="C1649" s="107">
        <v>45005</v>
      </c>
      <c r="D1649" s="107">
        <v>45005</v>
      </c>
      <c r="E1649">
        <v>-4422.62</v>
      </c>
      <c r="F1649">
        <v>-4422.62</v>
      </c>
      <c r="G1649" t="s">
        <v>43</v>
      </c>
      <c r="H1649">
        <v>1</v>
      </c>
      <c r="I1649">
        <v>-4422.62</v>
      </c>
      <c r="J1649">
        <v>-4422.62</v>
      </c>
      <c r="K1649">
        <v>1</v>
      </c>
      <c r="M1649" t="s">
        <v>53</v>
      </c>
      <c r="N1649" t="s">
        <v>199</v>
      </c>
      <c r="O1649">
        <v>100</v>
      </c>
      <c r="P1649" t="s">
        <v>340</v>
      </c>
      <c r="Q1649" t="s">
        <v>199</v>
      </c>
      <c r="S1649" t="s">
        <v>2691</v>
      </c>
      <c r="U1649" t="s">
        <v>53</v>
      </c>
      <c r="V1649" t="s">
        <v>102</v>
      </c>
      <c r="W1649" t="s">
        <v>2681</v>
      </c>
      <c r="X1649" t="s">
        <v>2682</v>
      </c>
      <c r="Y1649" t="s">
        <v>2683</v>
      </c>
      <c r="Z1649" t="s">
        <v>2684</v>
      </c>
      <c r="AA1649" t="s">
        <v>2684</v>
      </c>
      <c r="AB1649" t="s">
        <v>17</v>
      </c>
      <c r="AE1649">
        <v>0</v>
      </c>
      <c r="AF1649">
        <v>0</v>
      </c>
    </row>
    <row r="1650" spans="1:32" x14ac:dyDescent="0.2">
      <c r="A1650" t="s">
        <v>2692</v>
      </c>
      <c r="B1650" s="107">
        <v>45005</v>
      </c>
      <c r="C1650" s="107">
        <v>45005</v>
      </c>
      <c r="D1650" s="107">
        <v>45005</v>
      </c>
      <c r="E1650">
        <v>1971.09</v>
      </c>
      <c r="F1650">
        <v>1971.09</v>
      </c>
      <c r="G1650" t="s">
        <v>43</v>
      </c>
      <c r="H1650">
        <v>1</v>
      </c>
      <c r="I1650">
        <v>1971.09</v>
      </c>
      <c r="J1650">
        <v>1971.09</v>
      </c>
      <c r="K1650">
        <v>1</v>
      </c>
      <c r="M1650" t="s">
        <v>199</v>
      </c>
      <c r="N1650" t="s">
        <v>53</v>
      </c>
      <c r="O1650">
        <v>100</v>
      </c>
      <c r="Q1650" t="s">
        <v>199</v>
      </c>
      <c r="S1650" t="s">
        <v>1378</v>
      </c>
      <c r="U1650" t="s">
        <v>53</v>
      </c>
      <c r="W1650" t="s">
        <v>1379</v>
      </c>
      <c r="X1650" t="s">
        <v>1379</v>
      </c>
      <c r="Y1650" t="s">
        <v>163</v>
      </c>
      <c r="Z1650" t="s">
        <v>193</v>
      </c>
      <c r="AA1650" t="s">
        <v>193</v>
      </c>
      <c r="AB1650" t="s">
        <v>24</v>
      </c>
      <c r="AE1650">
        <v>0</v>
      </c>
      <c r="AF1650">
        <v>0</v>
      </c>
    </row>
    <row r="1651" spans="1:32" x14ac:dyDescent="0.2">
      <c r="A1651" t="s">
        <v>2693</v>
      </c>
      <c r="B1651" s="107">
        <v>45005</v>
      </c>
      <c r="C1651" s="107">
        <v>45005</v>
      </c>
      <c r="D1651" s="107">
        <v>45005</v>
      </c>
      <c r="E1651">
        <v>2451.5300000000002</v>
      </c>
      <c r="F1651">
        <v>2451.5300000000002</v>
      </c>
      <c r="G1651" t="s">
        <v>43</v>
      </c>
      <c r="H1651">
        <v>1</v>
      </c>
      <c r="I1651">
        <v>2451.5300000000002</v>
      </c>
      <c r="J1651">
        <v>2451.5300000000002</v>
      </c>
      <c r="K1651">
        <v>1</v>
      </c>
      <c r="M1651" t="s">
        <v>199</v>
      </c>
      <c r="N1651" t="s">
        <v>53</v>
      </c>
      <c r="O1651">
        <v>100</v>
      </c>
      <c r="Q1651" t="s">
        <v>199</v>
      </c>
      <c r="S1651" t="s">
        <v>1378</v>
      </c>
      <c r="U1651" t="s">
        <v>53</v>
      </c>
      <c r="W1651" t="s">
        <v>1379</v>
      </c>
      <c r="X1651" t="s">
        <v>1379</v>
      </c>
      <c r="Y1651" t="s">
        <v>163</v>
      </c>
      <c r="Z1651" t="s">
        <v>193</v>
      </c>
      <c r="AA1651" t="s">
        <v>193</v>
      </c>
      <c r="AB1651" t="s">
        <v>24</v>
      </c>
      <c r="AE1651">
        <v>0</v>
      </c>
      <c r="AF1651">
        <v>0</v>
      </c>
    </row>
    <row r="1652" spans="1:32" x14ac:dyDescent="0.2">
      <c r="A1652" t="s">
        <v>2694</v>
      </c>
      <c r="B1652" s="107">
        <v>45005</v>
      </c>
      <c r="C1652" s="107">
        <v>45005</v>
      </c>
      <c r="D1652" s="107">
        <v>45005</v>
      </c>
      <c r="E1652">
        <v>-2451.5300000000002</v>
      </c>
      <c r="F1652">
        <v>-2451.5300000000002</v>
      </c>
      <c r="G1652" t="s">
        <v>43</v>
      </c>
      <c r="H1652">
        <v>1</v>
      </c>
      <c r="I1652">
        <v>-2451.5300000000002</v>
      </c>
      <c r="J1652">
        <v>-2451.5300000000002</v>
      </c>
      <c r="K1652">
        <v>1</v>
      </c>
      <c r="M1652" t="s">
        <v>1058</v>
      </c>
      <c r="N1652" t="s">
        <v>199</v>
      </c>
      <c r="O1652">
        <v>100</v>
      </c>
      <c r="P1652" t="s">
        <v>340</v>
      </c>
      <c r="Q1652" t="s">
        <v>199</v>
      </c>
      <c r="S1652" t="s">
        <v>1378</v>
      </c>
      <c r="U1652" t="s">
        <v>1058</v>
      </c>
      <c r="W1652" t="s">
        <v>1379</v>
      </c>
      <c r="X1652" t="s">
        <v>1379</v>
      </c>
      <c r="Y1652" t="s">
        <v>163</v>
      </c>
      <c r="Z1652" t="s">
        <v>193</v>
      </c>
      <c r="AA1652" t="s">
        <v>193</v>
      </c>
      <c r="AB1652" t="s">
        <v>24</v>
      </c>
      <c r="AE1652">
        <v>0</v>
      </c>
      <c r="AF1652">
        <v>0</v>
      </c>
    </row>
    <row r="1653" spans="1:32" x14ac:dyDescent="0.2">
      <c r="A1653" t="s">
        <v>2695</v>
      </c>
      <c r="B1653" s="107">
        <v>45005</v>
      </c>
      <c r="C1653" s="107">
        <v>45005</v>
      </c>
      <c r="D1653" s="107">
        <v>45005</v>
      </c>
      <c r="E1653">
        <v>-1971.09</v>
      </c>
      <c r="F1653">
        <v>-1971.09</v>
      </c>
      <c r="G1653" t="s">
        <v>43</v>
      </c>
      <c r="H1653">
        <v>1</v>
      </c>
      <c r="I1653">
        <v>-1971.09</v>
      </c>
      <c r="J1653">
        <v>-1971.09</v>
      </c>
      <c r="K1653">
        <v>1</v>
      </c>
      <c r="M1653" t="s">
        <v>1058</v>
      </c>
      <c r="N1653" t="s">
        <v>199</v>
      </c>
      <c r="O1653">
        <v>100</v>
      </c>
      <c r="P1653" t="s">
        <v>340</v>
      </c>
      <c r="Q1653" t="s">
        <v>199</v>
      </c>
      <c r="S1653" t="s">
        <v>1378</v>
      </c>
      <c r="U1653" t="s">
        <v>1058</v>
      </c>
      <c r="W1653" t="s">
        <v>1379</v>
      </c>
      <c r="X1653" t="s">
        <v>1379</v>
      </c>
      <c r="Y1653" t="s">
        <v>163</v>
      </c>
      <c r="Z1653" t="s">
        <v>193</v>
      </c>
      <c r="AA1653" t="s">
        <v>193</v>
      </c>
      <c r="AB1653" t="s">
        <v>24</v>
      </c>
      <c r="AE1653">
        <v>0</v>
      </c>
      <c r="AF1653">
        <v>0</v>
      </c>
    </row>
    <row r="1654" spans="1:32" x14ac:dyDescent="0.2">
      <c r="A1654" t="s">
        <v>2696</v>
      </c>
      <c r="B1654" s="107">
        <v>45005</v>
      </c>
      <c r="C1654" s="107">
        <v>45005</v>
      </c>
      <c r="D1654" s="107">
        <v>45005</v>
      </c>
      <c r="E1654">
        <v>1.392E-3</v>
      </c>
      <c r="F1654">
        <v>1.392E-3</v>
      </c>
      <c r="G1654" t="s">
        <v>58</v>
      </c>
      <c r="H1654">
        <v>9183.5710512414171</v>
      </c>
      <c r="I1654">
        <v>12.78353090332805</v>
      </c>
      <c r="J1654">
        <v>12.78353090332805</v>
      </c>
      <c r="K1654">
        <v>1</v>
      </c>
      <c r="M1654" t="s">
        <v>1975</v>
      </c>
      <c r="N1654" t="s">
        <v>53</v>
      </c>
      <c r="S1654" t="s">
        <v>1608</v>
      </c>
      <c r="U1654" t="s">
        <v>53</v>
      </c>
      <c r="W1654" t="s">
        <v>1850</v>
      </c>
      <c r="X1654" t="s">
        <v>1850</v>
      </c>
      <c r="Y1654" t="s">
        <v>1356</v>
      </c>
      <c r="Z1654" t="s">
        <v>1356</v>
      </c>
      <c r="AA1654" t="s">
        <v>1356</v>
      </c>
      <c r="AB1654" t="s">
        <v>28</v>
      </c>
      <c r="AD1654" t="s">
        <v>2697</v>
      </c>
      <c r="AE1654">
        <v>1</v>
      </c>
      <c r="AF1654">
        <v>1</v>
      </c>
    </row>
    <row r="1655" spans="1:32" x14ac:dyDescent="0.2">
      <c r="A1655" t="s">
        <v>2698</v>
      </c>
      <c r="B1655" s="107">
        <v>45005</v>
      </c>
      <c r="C1655" s="107">
        <v>45005</v>
      </c>
      <c r="D1655" s="107">
        <v>45005</v>
      </c>
      <c r="E1655">
        <v>-1.112129130098829E-3</v>
      </c>
      <c r="F1655">
        <v>-1.112129130098829E-3</v>
      </c>
      <c r="G1655" t="s">
        <v>58</v>
      </c>
      <c r="H1655">
        <v>9183.5710512414171</v>
      </c>
      <c r="I1655">
        <v>-10.2133168844179</v>
      </c>
      <c r="J1655">
        <v>-10.2133168844179</v>
      </c>
      <c r="K1655">
        <v>1</v>
      </c>
      <c r="M1655" t="s">
        <v>53</v>
      </c>
      <c r="S1655" t="s">
        <v>1608</v>
      </c>
      <c r="U1655" t="s">
        <v>53</v>
      </c>
      <c r="W1655" t="s">
        <v>1850</v>
      </c>
      <c r="X1655" t="s">
        <v>1850</v>
      </c>
      <c r="Y1655" t="s">
        <v>1356</v>
      </c>
      <c r="Z1655" t="s">
        <v>1356</v>
      </c>
      <c r="AA1655" t="s">
        <v>1356</v>
      </c>
      <c r="AB1655" t="s">
        <v>28</v>
      </c>
      <c r="AD1655" t="s">
        <v>2699</v>
      </c>
      <c r="AE1655">
        <v>1</v>
      </c>
      <c r="AF1655">
        <v>1</v>
      </c>
    </row>
    <row r="1656" spans="1:32" x14ac:dyDescent="0.2">
      <c r="A1656" t="s">
        <v>2700</v>
      </c>
      <c r="B1656" s="107">
        <v>45005</v>
      </c>
      <c r="C1656" s="107">
        <v>45005</v>
      </c>
      <c r="D1656" s="107">
        <v>45005</v>
      </c>
      <c r="E1656">
        <v>-8.7170414999053186E-3</v>
      </c>
      <c r="F1656">
        <v>-8.7170414999053186E-3</v>
      </c>
      <c r="G1656" t="s">
        <v>72</v>
      </c>
      <c r="H1656">
        <v>5.8425779186476499</v>
      </c>
      <c r="I1656">
        <v>-5.0929994183282007E-2</v>
      </c>
      <c r="J1656">
        <v>-5.0929994183282007E-2</v>
      </c>
      <c r="K1656">
        <v>1</v>
      </c>
      <c r="M1656" t="s">
        <v>56</v>
      </c>
      <c r="N1656" t="s">
        <v>102</v>
      </c>
      <c r="S1656" t="s">
        <v>1608</v>
      </c>
      <c r="U1656" t="s">
        <v>56</v>
      </c>
      <c r="W1656" t="s">
        <v>2701</v>
      </c>
      <c r="X1656" t="s">
        <v>2702</v>
      </c>
      <c r="Y1656" t="s">
        <v>182</v>
      </c>
      <c r="Z1656" t="s">
        <v>164</v>
      </c>
      <c r="AA1656" t="s">
        <v>164</v>
      </c>
      <c r="AB1656" t="s">
        <v>18</v>
      </c>
      <c r="AD1656" t="s">
        <v>2703</v>
      </c>
      <c r="AE1656">
        <v>1</v>
      </c>
      <c r="AF1656">
        <v>1</v>
      </c>
    </row>
    <row r="1657" spans="1:32" x14ac:dyDescent="0.2">
      <c r="A1657" t="s">
        <v>2704</v>
      </c>
      <c r="B1657" s="107">
        <v>45005</v>
      </c>
      <c r="C1657" s="107">
        <v>45005</v>
      </c>
      <c r="D1657" s="107">
        <v>45005</v>
      </c>
      <c r="E1657">
        <v>-1.46202105E-2</v>
      </c>
      <c r="F1657">
        <v>-1.46202105E-2</v>
      </c>
      <c r="G1657" t="s">
        <v>72</v>
      </c>
      <c r="H1657">
        <v>5.8425779186476499</v>
      </c>
      <c r="I1657">
        <v>-8.5419719033280522E-2</v>
      </c>
      <c r="J1657">
        <v>-8.5419719033280522E-2</v>
      </c>
      <c r="K1657">
        <v>1</v>
      </c>
      <c r="M1657" t="s">
        <v>67</v>
      </c>
      <c r="S1657" t="s">
        <v>1608</v>
      </c>
      <c r="U1657" t="s">
        <v>67</v>
      </c>
      <c r="W1657" t="s">
        <v>1270</v>
      </c>
      <c r="X1657" t="s">
        <v>1271</v>
      </c>
      <c r="Y1657" t="s">
        <v>182</v>
      </c>
      <c r="Z1657" t="s">
        <v>164</v>
      </c>
      <c r="AA1657" t="s">
        <v>164</v>
      </c>
      <c r="AB1657" t="s">
        <v>18</v>
      </c>
      <c r="AD1657" t="s">
        <v>2705</v>
      </c>
      <c r="AE1657">
        <v>1</v>
      </c>
      <c r="AF1657">
        <v>1</v>
      </c>
    </row>
    <row r="1658" spans="1:32" x14ac:dyDescent="0.2">
      <c r="A1658" t="s">
        <v>2706</v>
      </c>
      <c r="B1658" s="107">
        <v>45005</v>
      </c>
      <c r="C1658" s="107">
        <v>45005</v>
      </c>
      <c r="D1658" s="107">
        <v>45005</v>
      </c>
      <c r="E1658">
        <v>0.5</v>
      </c>
      <c r="F1658">
        <v>0.5</v>
      </c>
      <c r="G1658" t="s">
        <v>72</v>
      </c>
      <c r="H1658">
        <v>5.8425779186476499</v>
      </c>
      <c r="I1658">
        <v>2.9212889593238249</v>
      </c>
      <c r="J1658">
        <v>2.9212889593238249</v>
      </c>
      <c r="K1658">
        <v>1</v>
      </c>
      <c r="M1658" t="s">
        <v>56</v>
      </c>
      <c r="N1658" t="s">
        <v>61</v>
      </c>
      <c r="S1658" t="s">
        <v>1408</v>
      </c>
      <c r="U1658" t="s">
        <v>61</v>
      </c>
      <c r="W1658" t="s">
        <v>1379</v>
      </c>
      <c r="X1658" t="s">
        <v>1379</v>
      </c>
      <c r="Y1658" t="s">
        <v>163</v>
      </c>
      <c r="Z1658" t="s">
        <v>193</v>
      </c>
      <c r="AA1658" t="s">
        <v>193</v>
      </c>
      <c r="AB1658" t="s">
        <v>24</v>
      </c>
      <c r="AD1658" t="s">
        <v>2707</v>
      </c>
      <c r="AE1658">
        <v>1</v>
      </c>
      <c r="AF1658">
        <v>1</v>
      </c>
    </row>
    <row r="1659" spans="1:32" x14ac:dyDescent="0.2">
      <c r="A1659" t="s">
        <v>2708</v>
      </c>
      <c r="B1659" s="107">
        <v>45005</v>
      </c>
      <c r="C1659" s="107">
        <v>45005</v>
      </c>
      <c r="D1659" s="107">
        <v>45005</v>
      </c>
      <c r="E1659">
        <v>-0.50410515620080998</v>
      </c>
      <c r="F1659">
        <v>-0.50410515620080998</v>
      </c>
      <c r="G1659" t="s">
        <v>72</v>
      </c>
      <c r="H1659">
        <v>5.8425779186476499</v>
      </c>
      <c r="I1659">
        <v>-2.9452736542952769</v>
      </c>
      <c r="J1659">
        <v>-2.9452736542952769</v>
      </c>
      <c r="K1659">
        <v>1</v>
      </c>
      <c r="M1659" t="s">
        <v>56</v>
      </c>
      <c r="N1659" t="s">
        <v>61</v>
      </c>
      <c r="S1659" t="s">
        <v>1408</v>
      </c>
      <c r="U1659" t="s">
        <v>56</v>
      </c>
      <c r="W1659" t="s">
        <v>1379</v>
      </c>
      <c r="X1659" t="s">
        <v>1379</v>
      </c>
      <c r="Y1659" t="s">
        <v>163</v>
      </c>
      <c r="Z1659" t="s">
        <v>193</v>
      </c>
      <c r="AA1659" t="s">
        <v>193</v>
      </c>
      <c r="AB1659" t="s">
        <v>24</v>
      </c>
      <c r="AD1659" t="s">
        <v>2707</v>
      </c>
      <c r="AE1659">
        <v>1</v>
      </c>
      <c r="AF1659">
        <v>1</v>
      </c>
    </row>
    <row r="1660" spans="1:32" x14ac:dyDescent="0.2">
      <c r="A1660" t="s">
        <v>2709</v>
      </c>
      <c r="B1660" s="107">
        <v>45005</v>
      </c>
      <c r="C1660" s="107">
        <v>45005</v>
      </c>
      <c r="D1660" s="107">
        <v>45005</v>
      </c>
      <c r="E1660">
        <v>0.47678441399999999</v>
      </c>
      <c r="F1660">
        <v>0.47678441399999999</v>
      </c>
      <c r="G1660" t="s">
        <v>72</v>
      </c>
      <c r="H1660">
        <v>5.8425779186476499</v>
      </c>
      <c r="I1660">
        <v>2.7856500891917588</v>
      </c>
      <c r="J1660">
        <v>2.7856500891917588</v>
      </c>
      <c r="K1660">
        <v>1</v>
      </c>
      <c r="M1660" t="s">
        <v>102</v>
      </c>
      <c r="N1660" t="s">
        <v>69</v>
      </c>
      <c r="S1660" t="s">
        <v>1608</v>
      </c>
      <c r="U1660" t="s">
        <v>69</v>
      </c>
      <c r="W1660" t="s">
        <v>2701</v>
      </c>
      <c r="X1660" t="s">
        <v>2702</v>
      </c>
      <c r="Y1660" t="s">
        <v>182</v>
      </c>
      <c r="Z1660" t="s">
        <v>164</v>
      </c>
      <c r="AA1660" t="s">
        <v>164</v>
      </c>
      <c r="AB1660" t="s">
        <v>18</v>
      </c>
      <c r="AD1660" t="s">
        <v>2703</v>
      </c>
      <c r="AE1660">
        <v>1</v>
      </c>
      <c r="AF1660">
        <v>1</v>
      </c>
    </row>
    <row r="1661" spans="1:32" x14ac:dyDescent="0.2">
      <c r="A1661" t="s">
        <v>2710</v>
      </c>
      <c r="B1661" s="107">
        <v>45005</v>
      </c>
      <c r="C1661" s="107">
        <v>45005</v>
      </c>
      <c r="D1661" s="107">
        <v>45005</v>
      </c>
      <c r="E1661">
        <v>0.5</v>
      </c>
      <c r="F1661">
        <v>0.5</v>
      </c>
      <c r="G1661" t="s">
        <v>72</v>
      </c>
      <c r="H1661">
        <v>5.8425779186476499</v>
      </c>
      <c r="I1661">
        <v>2.9212889593238249</v>
      </c>
      <c r="J1661">
        <v>2.9212889593238249</v>
      </c>
      <c r="K1661">
        <v>1</v>
      </c>
      <c r="M1661" t="s">
        <v>56</v>
      </c>
      <c r="N1661" t="s">
        <v>59</v>
      </c>
      <c r="S1661" t="s">
        <v>1408</v>
      </c>
      <c r="U1661" t="s">
        <v>59</v>
      </c>
      <c r="W1661" t="s">
        <v>1379</v>
      </c>
      <c r="X1661" t="s">
        <v>1379</v>
      </c>
      <c r="Y1661" t="s">
        <v>163</v>
      </c>
      <c r="Z1661" t="s">
        <v>193</v>
      </c>
      <c r="AA1661" t="s">
        <v>193</v>
      </c>
      <c r="AB1661" t="s">
        <v>24</v>
      </c>
      <c r="AD1661" t="s">
        <v>2711</v>
      </c>
      <c r="AE1661">
        <v>1</v>
      </c>
      <c r="AF1661">
        <v>1</v>
      </c>
    </row>
    <row r="1662" spans="1:32" x14ac:dyDescent="0.2">
      <c r="A1662" t="s">
        <v>2712</v>
      </c>
      <c r="B1662" s="107">
        <v>45005</v>
      </c>
      <c r="C1662" s="107">
        <v>45005</v>
      </c>
      <c r="D1662" s="107">
        <v>45005</v>
      </c>
      <c r="E1662">
        <v>-1.2582550499999999E-2</v>
      </c>
      <c r="F1662">
        <v>-1.2582550499999999E-2</v>
      </c>
      <c r="G1662" t="s">
        <v>72</v>
      </c>
      <c r="H1662">
        <v>5.8425779186476499</v>
      </c>
      <c r="I1662">
        <v>-7.3514531711568937E-2</v>
      </c>
      <c r="J1662">
        <v>-7.3514531711568937E-2</v>
      </c>
      <c r="K1662">
        <v>1</v>
      </c>
      <c r="M1662" t="s">
        <v>67</v>
      </c>
      <c r="S1662" t="s">
        <v>1608</v>
      </c>
      <c r="U1662" t="s">
        <v>67</v>
      </c>
      <c r="W1662" t="s">
        <v>1270</v>
      </c>
      <c r="X1662" t="s">
        <v>1271</v>
      </c>
      <c r="Y1662" t="s">
        <v>182</v>
      </c>
      <c r="Z1662" t="s">
        <v>164</v>
      </c>
      <c r="AA1662" t="s">
        <v>164</v>
      </c>
      <c r="AB1662" t="s">
        <v>18</v>
      </c>
      <c r="AD1662" t="s">
        <v>2713</v>
      </c>
      <c r="AE1662">
        <v>1</v>
      </c>
      <c r="AF1662">
        <v>1</v>
      </c>
    </row>
    <row r="1663" spans="1:32" x14ac:dyDescent="0.2">
      <c r="A1663" t="s">
        <v>2714</v>
      </c>
      <c r="B1663" s="107">
        <v>45005</v>
      </c>
      <c r="C1663" s="107">
        <v>45005</v>
      </c>
      <c r="D1663" s="107">
        <v>45005</v>
      </c>
      <c r="E1663">
        <v>-0.50323142432185997</v>
      </c>
      <c r="F1663">
        <v>-0.50323142432185997</v>
      </c>
      <c r="G1663" t="s">
        <v>72</v>
      </c>
      <c r="H1663">
        <v>5.8425779186476499</v>
      </c>
      <c r="I1663">
        <v>-2.9401688077125052</v>
      </c>
      <c r="J1663">
        <v>-2.9401688077125052</v>
      </c>
      <c r="K1663">
        <v>1</v>
      </c>
      <c r="M1663" t="s">
        <v>56</v>
      </c>
      <c r="N1663" t="s">
        <v>59</v>
      </c>
      <c r="S1663" t="s">
        <v>1408</v>
      </c>
      <c r="U1663" t="s">
        <v>56</v>
      </c>
      <c r="W1663" t="s">
        <v>1379</v>
      </c>
      <c r="X1663" t="s">
        <v>1379</v>
      </c>
      <c r="Y1663" t="s">
        <v>163</v>
      </c>
      <c r="Z1663" t="s">
        <v>193</v>
      </c>
      <c r="AA1663" t="s">
        <v>193</v>
      </c>
      <c r="AB1663" t="s">
        <v>24</v>
      </c>
      <c r="AD1663" t="s">
        <v>2711</v>
      </c>
      <c r="AE1663">
        <v>1</v>
      </c>
      <c r="AF1663">
        <v>1</v>
      </c>
    </row>
    <row r="1664" spans="1:32" x14ac:dyDescent="0.2">
      <c r="A1664" t="s">
        <v>2715</v>
      </c>
      <c r="B1664" s="107">
        <v>45005</v>
      </c>
      <c r="C1664" s="107">
        <v>45005</v>
      </c>
      <c r="D1664" s="107">
        <v>45005</v>
      </c>
      <c r="E1664">
        <v>-750</v>
      </c>
      <c r="F1664">
        <v>-750</v>
      </c>
      <c r="G1664" t="s">
        <v>2716</v>
      </c>
      <c r="H1664">
        <v>5.2984680401479132</v>
      </c>
      <c r="I1664">
        <v>-3973.851030110935</v>
      </c>
      <c r="J1664">
        <v>-3973.851030110935</v>
      </c>
      <c r="K1664">
        <v>1</v>
      </c>
      <c r="M1664" t="s">
        <v>53</v>
      </c>
      <c r="N1664" t="s">
        <v>1975</v>
      </c>
      <c r="S1664" t="s">
        <v>1608</v>
      </c>
      <c r="U1664" t="s">
        <v>53</v>
      </c>
      <c r="W1664" t="s">
        <v>1850</v>
      </c>
      <c r="X1664" t="s">
        <v>1850</v>
      </c>
      <c r="Y1664" t="s">
        <v>1356</v>
      </c>
      <c r="Z1664" t="s">
        <v>1356</v>
      </c>
      <c r="AA1664" t="s">
        <v>1356</v>
      </c>
      <c r="AB1664" t="s">
        <v>28</v>
      </c>
      <c r="AD1664" t="s">
        <v>2699</v>
      </c>
      <c r="AE1664">
        <v>1</v>
      </c>
      <c r="AF1664">
        <v>1</v>
      </c>
    </row>
    <row r="1665" spans="1:32" x14ac:dyDescent="0.2">
      <c r="A1665" t="s">
        <v>2717</v>
      </c>
      <c r="B1665" s="107">
        <v>45004</v>
      </c>
      <c r="C1665" s="107">
        <v>45004</v>
      </c>
      <c r="D1665" s="107">
        <v>45004</v>
      </c>
      <c r="E1665">
        <v>-9.3622472999999994E-3</v>
      </c>
      <c r="F1665">
        <v>-9.3622472999999994E-3</v>
      </c>
      <c r="G1665" t="s">
        <v>72</v>
      </c>
      <c r="H1665">
        <v>6.1786469344608879</v>
      </c>
      <c r="I1665">
        <v>-5.7846020579809719E-2</v>
      </c>
      <c r="J1665">
        <v>-5.7846020579809719E-2</v>
      </c>
      <c r="K1665">
        <v>1</v>
      </c>
      <c r="M1665" t="s">
        <v>67</v>
      </c>
      <c r="S1665" t="s">
        <v>1608</v>
      </c>
      <c r="U1665" t="s">
        <v>67</v>
      </c>
      <c r="W1665" t="s">
        <v>1270</v>
      </c>
      <c r="X1665" t="s">
        <v>1271</v>
      </c>
      <c r="Y1665" t="s">
        <v>182</v>
      </c>
      <c r="Z1665" t="s">
        <v>164</v>
      </c>
      <c r="AA1665" t="s">
        <v>164</v>
      </c>
      <c r="AB1665" t="s">
        <v>18</v>
      </c>
      <c r="AD1665" t="s">
        <v>2718</v>
      </c>
      <c r="AE1665">
        <v>1</v>
      </c>
      <c r="AF1665">
        <v>1</v>
      </c>
    </row>
    <row r="1666" spans="1:32" x14ac:dyDescent="0.2">
      <c r="A1666" t="s">
        <v>2719</v>
      </c>
      <c r="B1666" s="107">
        <v>45004</v>
      </c>
      <c r="C1666" s="107">
        <v>45004</v>
      </c>
      <c r="D1666" s="107">
        <v>45004</v>
      </c>
      <c r="E1666">
        <v>-5.6452463999999997E-3</v>
      </c>
      <c r="F1666">
        <v>-5.6452463999999997E-3</v>
      </c>
      <c r="G1666" t="s">
        <v>72</v>
      </c>
      <c r="H1666">
        <v>6.1786469344608879</v>
      </c>
      <c r="I1666">
        <v>-3.487998436363636E-2</v>
      </c>
      <c r="J1666">
        <v>-3.487998436363636E-2</v>
      </c>
      <c r="K1666">
        <v>1</v>
      </c>
      <c r="M1666" t="s">
        <v>67</v>
      </c>
      <c r="S1666" t="s">
        <v>1608</v>
      </c>
      <c r="U1666" t="s">
        <v>67</v>
      </c>
      <c r="W1666" t="s">
        <v>1270</v>
      </c>
      <c r="X1666" t="s">
        <v>1271</v>
      </c>
      <c r="Y1666" t="s">
        <v>182</v>
      </c>
      <c r="Z1666" t="s">
        <v>164</v>
      </c>
      <c r="AA1666" t="s">
        <v>164</v>
      </c>
      <c r="AB1666" t="s">
        <v>18</v>
      </c>
      <c r="AD1666" t="s">
        <v>2720</v>
      </c>
      <c r="AE1666">
        <v>1</v>
      </c>
      <c r="AF1666">
        <v>1</v>
      </c>
    </row>
    <row r="1667" spans="1:32" x14ac:dyDescent="0.2">
      <c r="A1667" t="s">
        <v>2721</v>
      </c>
      <c r="B1667" s="107">
        <v>45004</v>
      </c>
      <c r="C1667" s="107">
        <v>45004</v>
      </c>
      <c r="D1667" s="107">
        <v>45004</v>
      </c>
      <c r="E1667">
        <v>-1.4141360400000001E-2</v>
      </c>
      <c r="F1667">
        <v>-1.4141360400000001E-2</v>
      </c>
      <c r="G1667" t="s">
        <v>72</v>
      </c>
      <c r="H1667">
        <v>6.1786469344608879</v>
      </c>
      <c r="I1667">
        <v>-8.7374473084566598E-2</v>
      </c>
      <c r="J1667">
        <v>-8.7374473084566598E-2</v>
      </c>
      <c r="K1667">
        <v>1</v>
      </c>
      <c r="M1667" t="s">
        <v>67</v>
      </c>
      <c r="S1667" t="s">
        <v>1608</v>
      </c>
      <c r="U1667" t="s">
        <v>67</v>
      </c>
      <c r="W1667" t="s">
        <v>1270</v>
      </c>
      <c r="X1667" t="s">
        <v>1271</v>
      </c>
      <c r="Y1667" t="s">
        <v>182</v>
      </c>
      <c r="Z1667" t="s">
        <v>164</v>
      </c>
      <c r="AA1667" t="s">
        <v>164</v>
      </c>
      <c r="AB1667" t="s">
        <v>18</v>
      </c>
      <c r="AD1667" t="s">
        <v>2722</v>
      </c>
      <c r="AE1667">
        <v>1</v>
      </c>
      <c r="AF1667">
        <v>1</v>
      </c>
    </row>
    <row r="1668" spans="1:32" x14ac:dyDescent="0.2">
      <c r="A1668" t="s">
        <v>2723</v>
      </c>
      <c r="B1668" s="107">
        <v>45004</v>
      </c>
      <c r="C1668" s="107">
        <v>45004</v>
      </c>
      <c r="D1668" s="107">
        <v>45004</v>
      </c>
      <c r="E1668">
        <v>-1.19814408E-2</v>
      </c>
      <c r="F1668">
        <v>-1.19814408E-2</v>
      </c>
      <c r="G1668" t="s">
        <v>72</v>
      </c>
      <c r="H1668">
        <v>6.1786469344608879</v>
      </c>
      <c r="I1668">
        <v>-7.402909246934461E-2</v>
      </c>
      <c r="J1668">
        <v>-7.402909246934461E-2</v>
      </c>
      <c r="K1668">
        <v>1</v>
      </c>
      <c r="M1668" t="s">
        <v>67</v>
      </c>
      <c r="S1668" t="s">
        <v>1608</v>
      </c>
      <c r="U1668" t="s">
        <v>67</v>
      </c>
      <c r="W1668" t="s">
        <v>1270</v>
      </c>
      <c r="X1668" t="s">
        <v>1271</v>
      </c>
      <c r="Y1668" t="s">
        <v>182</v>
      </c>
      <c r="Z1668" t="s">
        <v>164</v>
      </c>
      <c r="AA1668" t="s">
        <v>164</v>
      </c>
      <c r="AB1668" t="s">
        <v>18</v>
      </c>
      <c r="AD1668" t="s">
        <v>2724</v>
      </c>
      <c r="AE1668">
        <v>1</v>
      </c>
      <c r="AF1668">
        <v>1</v>
      </c>
    </row>
    <row r="1669" spans="1:32" x14ac:dyDescent="0.2">
      <c r="A1669" t="s">
        <v>2725</v>
      </c>
      <c r="B1669" s="107">
        <v>45003</v>
      </c>
      <c r="C1669" s="107">
        <v>45003</v>
      </c>
      <c r="D1669" s="107">
        <v>45003</v>
      </c>
      <c r="E1669">
        <v>-2.3800999999999999E-2</v>
      </c>
      <c r="F1669">
        <v>-2.3800999999999999E-2</v>
      </c>
      <c r="G1669" t="s">
        <v>72</v>
      </c>
      <c r="H1669">
        <v>6.1769352290679302</v>
      </c>
      <c r="I1669">
        <v>-0.14701723538704581</v>
      </c>
      <c r="J1669">
        <v>-0.14701723538704581</v>
      </c>
      <c r="K1669">
        <v>1</v>
      </c>
      <c r="M1669" t="s">
        <v>67</v>
      </c>
      <c r="S1669" t="s">
        <v>2372</v>
      </c>
      <c r="U1669" t="s">
        <v>67</v>
      </c>
      <c r="W1669" t="s">
        <v>1415</v>
      </c>
      <c r="X1669" t="s">
        <v>1265</v>
      </c>
      <c r="Y1669" t="s">
        <v>182</v>
      </c>
      <c r="Z1669" t="s">
        <v>164</v>
      </c>
      <c r="AA1669" t="s">
        <v>164</v>
      </c>
      <c r="AB1669" t="s">
        <v>18</v>
      </c>
      <c r="AD1669" t="s">
        <v>2726</v>
      </c>
      <c r="AE1669">
        <v>1</v>
      </c>
      <c r="AF1669">
        <v>1</v>
      </c>
    </row>
    <row r="1670" spans="1:32" x14ac:dyDescent="0.2">
      <c r="A1670" t="s">
        <v>2727</v>
      </c>
      <c r="B1670" s="107">
        <v>45003</v>
      </c>
      <c r="C1670" s="107">
        <v>45003</v>
      </c>
      <c r="D1670" s="107">
        <v>45003</v>
      </c>
      <c r="E1670">
        <v>-4.3175340600000001E-2</v>
      </c>
      <c r="F1670">
        <v>-4.3175340600000001E-2</v>
      </c>
      <c r="G1670" t="s">
        <v>72</v>
      </c>
      <c r="H1670">
        <v>6.1769352290679302</v>
      </c>
      <c r="I1670">
        <v>-0.26669128237914691</v>
      </c>
      <c r="J1670">
        <v>-0.26669128237914691</v>
      </c>
      <c r="K1670">
        <v>1</v>
      </c>
      <c r="M1670" t="s">
        <v>67</v>
      </c>
      <c r="N1670" t="s">
        <v>102</v>
      </c>
      <c r="S1670" t="s">
        <v>1608</v>
      </c>
      <c r="U1670" t="s">
        <v>67</v>
      </c>
      <c r="W1670" t="s">
        <v>1270</v>
      </c>
      <c r="X1670" t="s">
        <v>1271</v>
      </c>
      <c r="Y1670" t="s">
        <v>182</v>
      </c>
      <c r="Z1670" t="s">
        <v>164</v>
      </c>
      <c r="AA1670" t="s">
        <v>164</v>
      </c>
      <c r="AB1670" t="s">
        <v>18</v>
      </c>
      <c r="AD1670" t="s">
        <v>2728</v>
      </c>
      <c r="AE1670">
        <v>1</v>
      </c>
      <c r="AF1670">
        <v>1</v>
      </c>
    </row>
    <row r="1671" spans="1:32" x14ac:dyDescent="0.2">
      <c r="A1671" t="s">
        <v>2729</v>
      </c>
      <c r="B1671" s="107">
        <v>45003</v>
      </c>
      <c r="C1671" s="107">
        <v>45003</v>
      </c>
      <c r="D1671" s="107">
        <v>45003</v>
      </c>
      <c r="E1671">
        <v>-1.8542705999999999E-2</v>
      </c>
      <c r="F1671">
        <v>-1.8542705999999999E-2</v>
      </c>
      <c r="G1671" t="s">
        <v>72</v>
      </c>
      <c r="H1671">
        <v>6.1769352290679302</v>
      </c>
      <c r="I1671">
        <v>-0.1145370939336493</v>
      </c>
      <c r="J1671">
        <v>-0.1145370939336493</v>
      </c>
      <c r="K1671">
        <v>1</v>
      </c>
      <c r="M1671" t="s">
        <v>67</v>
      </c>
      <c r="S1671" t="s">
        <v>1608</v>
      </c>
      <c r="U1671" t="s">
        <v>67</v>
      </c>
      <c r="W1671" t="s">
        <v>1270</v>
      </c>
      <c r="X1671" t="s">
        <v>1271</v>
      </c>
      <c r="Y1671" t="s">
        <v>182</v>
      </c>
      <c r="Z1671" t="s">
        <v>164</v>
      </c>
      <c r="AA1671" t="s">
        <v>164</v>
      </c>
      <c r="AB1671" t="s">
        <v>18</v>
      </c>
      <c r="AD1671" t="s">
        <v>2730</v>
      </c>
      <c r="AE1671">
        <v>1</v>
      </c>
      <c r="AF1671">
        <v>1</v>
      </c>
    </row>
    <row r="1672" spans="1:32" x14ac:dyDescent="0.2">
      <c r="A1672" t="s">
        <v>2731</v>
      </c>
      <c r="B1672" s="107">
        <v>45003</v>
      </c>
      <c r="C1672" s="107">
        <v>45003</v>
      </c>
      <c r="D1672" s="107">
        <v>45003</v>
      </c>
      <c r="E1672">
        <v>-2.1722000000000002E-2</v>
      </c>
      <c r="F1672">
        <v>-2.1722000000000002E-2</v>
      </c>
      <c r="G1672" t="s">
        <v>72</v>
      </c>
      <c r="H1672">
        <v>6.1769352290679302</v>
      </c>
      <c r="I1672">
        <v>-0.13417538704581361</v>
      </c>
      <c r="J1672">
        <v>-0.13417538704581361</v>
      </c>
      <c r="K1672">
        <v>1</v>
      </c>
      <c r="M1672" t="s">
        <v>67</v>
      </c>
      <c r="S1672" t="s">
        <v>2372</v>
      </c>
      <c r="U1672" t="s">
        <v>67</v>
      </c>
      <c r="W1672" t="s">
        <v>1415</v>
      </c>
      <c r="X1672" t="s">
        <v>1265</v>
      </c>
      <c r="Y1672" t="s">
        <v>182</v>
      </c>
      <c r="Z1672" t="s">
        <v>164</v>
      </c>
      <c r="AA1672" t="s">
        <v>164</v>
      </c>
      <c r="AB1672" t="s">
        <v>18</v>
      </c>
      <c r="AD1672" t="s">
        <v>2732</v>
      </c>
      <c r="AE1672">
        <v>1</v>
      </c>
      <c r="AF1672">
        <v>1</v>
      </c>
    </row>
    <row r="1673" spans="1:32" x14ac:dyDescent="0.2">
      <c r="A1673" t="s">
        <v>2733</v>
      </c>
      <c r="B1673" s="107">
        <v>45003</v>
      </c>
      <c r="C1673" s="107">
        <v>45003</v>
      </c>
      <c r="D1673" s="107">
        <v>45003</v>
      </c>
      <c r="E1673">
        <v>-2.4267199999999999E-2</v>
      </c>
      <c r="F1673">
        <v>-2.4267199999999999E-2</v>
      </c>
      <c r="G1673" t="s">
        <v>72</v>
      </c>
      <c r="H1673">
        <v>6.1769352290679302</v>
      </c>
      <c r="I1673">
        <v>-0.14989692259083731</v>
      </c>
      <c r="J1673">
        <v>-0.14989692259083731</v>
      </c>
      <c r="K1673">
        <v>1</v>
      </c>
      <c r="M1673" t="s">
        <v>67</v>
      </c>
      <c r="S1673" t="s">
        <v>2372</v>
      </c>
      <c r="U1673" t="s">
        <v>67</v>
      </c>
      <c r="W1673" t="s">
        <v>1415</v>
      </c>
      <c r="X1673" t="s">
        <v>1265</v>
      </c>
      <c r="Y1673" t="s">
        <v>182</v>
      </c>
      <c r="Z1673" t="s">
        <v>164</v>
      </c>
      <c r="AA1673" t="s">
        <v>164</v>
      </c>
      <c r="AB1673" t="s">
        <v>18</v>
      </c>
      <c r="AD1673" t="s">
        <v>2734</v>
      </c>
      <c r="AE1673">
        <v>1</v>
      </c>
      <c r="AF1673">
        <v>1</v>
      </c>
    </row>
    <row r="1674" spans="1:32" x14ac:dyDescent="0.2">
      <c r="A1674" t="s">
        <v>2735</v>
      </c>
      <c r="B1674" s="107">
        <v>45003</v>
      </c>
      <c r="C1674" s="107">
        <v>45003</v>
      </c>
      <c r="D1674" s="107">
        <v>45003</v>
      </c>
      <c r="E1674">
        <v>-3.2774112000000001E-2</v>
      </c>
      <c r="F1674">
        <v>-3.2774112000000001E-2</v>
      </c>
      <c r="G1674" t="s">
        <v>72</v>
      </c>
      <c r="H1674">
        <v>6.1769352290679302</v>
      </c>
      <c r="I1674">
        <v>-0.20244356701421801</v>
      </c>
      <c r="J1674">
        <v>-0.20244356701421801</v>
      </c>
      <c r="K1674">
        <v>1</v>
      </c>
      <c r="M1674" t="s">
        <v>67</v>
      </c>
      <c r="N1674" t="s">
        <v>102</v>
      </c>
      <c r="S1674" t="s">
        <v>1608</v>
      </c>
      <c r="U1674" t="s">
        <v>67</v>
      </c>
      <c r="W1674" t="s">
        <v>1270</v>
      </c>
      <c r="X1674" t="s">
        <v>1271</v>
      </c>
      <c r="Y1674" t="s">
        <v>182</v>
      </c>
      <c r="Z1674" t="s">
        <v>164</v>
      </c>
      <c r="AA1674" t="s">
        <v>164</v>
      </c>
      <c r="AB1674" t="s">
        <v>18</v>
      </c>
      <c r="AD1674" t="s">
        <v>2736</v>
      </c>
      <c r="AE1674">
        <v>1</v>
      </c>
      <c r="AF1674">
        <v>1</v>
      </c>
    </row>
    <row r="1675" spans="1:32" x14ac:dyDescent="0.2">
      <c r="A1675" t="s">
        <v>2737</v>
      </c>
      <c r="B1675" s="107">
        <v>45003</v>
      </c>
      <c r="C1675" s="107">
        <v>45003</v>
      </c>
      <c r="D1675" s="107">
        <v>45003</v>
      </c>
      <c r="E1675">
        <v>-1.9110378000000001E-2</v>
      </c>
      <c r="F1675">
        <v>-1.9110378000000001E-2</v>
      </c>
      <c r="G1675" t="s">
        <v>72</v>
      </c>
      <c r="H1675">
        <v>6.1769352290679302</v>
      </c>
      <c r="I1675">
        <v>-0.1180435671090047</v>
      </c>
      <c r="J1675">
        <v>-0.1180435671090047</v>
      </c>
      <c r="K1675">
        <v>1</v>
      </c>
      <c r="M1675" t="s">
        <v>67</v>
      </c>
      <c r="N1675" t="s">
        <v>102</v>
      </c>
      <c r="S1675" t="s">
        <v>1608</v>
      </c>
      <c r="U1675" t="s">
        <v>67</v>
      </c>
      <c r="W1675" t="s">
        <v>1270</v>
      </c>
      <c r="X1675" t="s">
        <v>1271</v>
      </c>
      <c r="Y1675" t="s">
        <v>182</v>
      </c>
      <c r="Z1675" t="s">
        <v>164</v>
      </c>
      <c r="AA1675" t="s">
        <v>164</v>
      </c>
      <c r="AB1675" t="s">
        <v>18</v>
      </c>
      <c r="AD1675" t="s">
        <v>2738</v>
      </c>
      <c r="AE1675">
        <v>1</v>
      </c>
      <c r="AF1675">
        <v>1</v>
      </c>
    </row>
    <row r="1676" spans="1:32" x14ac:dyDescent="0.2">
      <c r="A1676" t="s">
        <v>2739</v>
      </c>
      <c r="B1676" s="107">
        <v>45003</v>
      </c>
      <c r="C1676" s="107">
        <v>45003</v>
      </c>
      <c r="D1676" s="107">
        <v>45003</v>
      </c>
      <c r="E1676">
        <v>-0.12737067199999999</v>
      </c>
      <c r="F1676">
        <v>-0.12737067199999999</v>
      </c>
      <c r="G1676" t="s">
        <v>72</v>
      </c>
      <c r="H1676">
        <v>6.1769352290679302</v>
      </c>
      <c r="I1676">
        <v>-0.78676039102685613</v>
      </c>
      <c r="J1676">
        <v>-0.78676039102685613</v>
      </c>
      <c r="K1676">
        <v>1</v>
      </c>
      <c r="M1676" t="s">
        <v>67</v>
      </c>
      <c r="N1676" t="s">
        <v>102</v>
      </c>
      <c r="S1676" t="s">
        <v>1608</v>
      </c>
      <c r="U1676" t="s">
        <v>67</v>
      </c>
      <c r="W1676" t="s">
        <v>1270</v>
      </c>
      <c r="X1676" t="s">
        <v>1271</v>
      </c>
      <c r="Y1676" t="s">
        <v>182</v>
      </c>
      <c r="Z1676" t="s">
        <v>164</v>
      </c>
      <c r="AA1676" t="s">
        <v>164</v>
      </c>
      <c r="AB1676" t="s">
        <v>18</v>
      </c>
      <c r="AD1676" t="s">
        <v>2740</v>
      </c>
      <c r="AE1676">
        <v>1</v>
      </c>
      <c r="AF1676">
        <v>1</v>
      </c>
    </row>
    <row r="1677" spans="1:32" x14ac:dyDescent="0.2">
      <c r="A1677" t="s">
        <v>2741</v>
      </c>
      <c r="B1677" s="107">
        <v>45003</v>
      </c>
      <c r="C1677" s="107">
        <v>45003</v>
      </c>
      <c r="D1677" s="107">
        <v>45003</v>
      </c>
      <c r="E1677">
        <v>-2.33873E-2</v>
      </c>
      <c r="F1677">
        <v>-2.33873E-2</v>
      </c>
      <c r="G1677" t="s">
        <v>72</v>
      </c>
      <c r="H1677">
        <v>6.1769352290679302</v>
      </c>
      <c r="I1677">
        <v>-0.14446183728278039</v>
      </c>
      <c r="J1677">
        <v>-0.14446183728278039</v>
      </c>
      <c r="K1677">
        <v>1</v>
      </c>
      <c r="M1677" t="s">
        <v>67</v>
      </c>
      <c r="S1677" t="s">
        <v>2372</v>
      </c>
      <c r="U1677" t="s">
        <v>67</v>
      </c>
      <c r="W1677" t="s">
        <v>1415</v>
      </c>
      <c r="X1677" t="s">
        <v>1265</v>
      </c>
      <c r="Y1677" t="s">
        <v>182</v>
      </c>
      <c r="Z1677" t="s">
        <v>164</v>
      </c>
      <c r="AA1677" t="s">
        <v>164</v>
      </c>
      <c r="AB1677" t="s">
        <v>18</v>
      </c>
      <c r="AD1677" t="s">
        <v>2742</v>
      </c>
      <c r="AE1677">
        <v>1</v>
      </c>
      <c r="AF1677">
        <v>1</v>
      </c>
    </row>
    <row r="1678" spans="1:32" x14ac:dyDescent="0.2">
      <c r="A1678" t="s">
        <v>2743</v>
      </c>
      <c r="B1678" s="107">
        <v>45002</v>
      </c>
      <c r="C1678" s="107">
        <v>45002</v>
      </c>
      <c r="D1678" s="107">
        <v>45002</v>
      </c>
      <c r="E1678">
        <v>-39.479999999999997</v>
      </c>
      <c r="F1678">
        <v>-39.479999999999997</v>
      </c>
      <c r="G1678" t="s">
        <v>43</v>
      </c>
      <c r="H1678">
        <v>1</v>
      </c>
      <c r="I1678">
        <v>-39.479999999999997</v>
      </c>
      <c r="J1678">
        <v>-39.479999999999997</v>
      </c>
      <c r="K1678">
        <v>1</v>
      </c>
      <c r="M1678" t="s">
        <v>50</v>
      </c>
      <c r="N1678" t="s">
        <v>199</v>
      </c>
      <c r="O1678">
        <v>100</v>
      </c>
      <c r="P1678" t="s">
        <v>340</v>
      </c>
      <c r="Q1678" t="s">
        <v>199</v>
      </c>
      <c r="S1678" t="s">
        <v>2744</v>
      </c>
      <c r="U1678" t="s">
        <v>50</v>
      </c>
      <c r="W1678" t="s">
        <v>261</v>
      </c>
      <c r="X1678" t="s">
        <v>30</v>
      </c>
      <c r="Y1678" t="s">
        <v>182</v>
      </c>
      <c r="Z1678" t="s">
        <v>182</v>
      </c>
      <c r="AA1678" t="s">
        <v>182</v>
      </c>
      <c r="AB1678" t="s">
        <v>30</v>
      </c>
      <c r="AE1678">
        <v>0</v>
      </c>
      <c r="AF1678">
        <v>0</v>
      </c>
    </row>
    <row r="1679" spans="1:32" x14ac:dyDescent="0.2">
      <c r="A1679" t="s">
        <v>2745</v>
      </c>
      <c r="B1679" s="107">
        <v>45002</v>
      </c>
      <c r="C1679" s="107">
        <v>45002</v>
      </c>
      <c r="D1679" s="107">
        <v>45002</v>
      </c>
      <c r="E1679">
        <v>-1.53435798E-2</v>
      </c>
      <c r="F1679">
        <v>-1.53435798E-2</v>
      </c>
      <c r="G1679" t="s">
        <v>72</v>
      </c>
      <c r="H1679">
        <v>6.4883474576271194</v>
      </c>
      <c r="I1679">
        <v>-9.9554476986228838E-2</v>
      </c>
      <c r="J1679">
        <v>-9.9554476986228838E-2</v>
      </c>
      <c r="K1679">
        <v>1</v>
      </c>
      <c r="M1679" t="s">
        <v>67</v>
      </c>
      <c r="S1679" t="s">
        <v>1608</v>
      </c>
      <c r="U1679" t="s">
        <v>67</v>
      </c>
      <c r="W1679" t="s">
        <v>1270</v>
      </c>
      <c r="X1679" t="s">
        <v>1271</v>
      </c>
      <c r="Y1679" t="s">
        <v>182</v>
      </c>
      <c r="Z1679" t="s">
        <v>164</v>
      </c>
      <c r="AA1679" t="s">
        <v>164</v>
      </c>
      <c r="AB1679" t="s">
        <v>18</v>
      </c>
      <c r="AD1679" t="s">
        <v>2746</v>
      </c>
      <c r="AE1679">
        <v>1</v>
      </c>
      <c r="AF1679">
        <v>1</v>
      </c>
    </row>
    <row r="1680" spans="1:32" x14ac:dyDescent="0.2">
      <c r="A1680" t="s">
        <v>2747</v>
      </c>
      <c r="B1680" s="107">
        <v>45002</v>
      </c>
      <c r="C1680" s="107">
        <v>45002</v>
      </c>
      <c r="D1680" s="107">
        <v>45002</v>
      </c>
      <c r="E1680">
        <v>-1.6159215599999999E-2</v>
      </c>
      <c r="F1680">
        <v>-1.6159215599999999E-2</v>
      </c>
      <c r="G1680" t="s">
        <v>72</v>
      </c>
      <c r="H1680">
        <v>6.4883474576271194</v>
      </c>
      <c r="I1680">
        <v>-0.1048466054555085</v>
      </c>
      <c r="J1680">
        <v>-0.1048466054555085</v>
      </c>
      <c r="K1680">
        <v>1</v>
      </c>
      <c r="M1680" t="s">
        <v>67</v>
      </c>
      <c r="N1680" t="s">
        <v>102</v>
      </c>
      <c r="S1680" t="s">
        <v>1608</v>
      </c>
      <c r="U1680" t="s">
        <v>67</v>
      </c>
      <c r="W1680" t="s">
        <v>1270</v>
      </c>
      <c r="X1680" t="s">
        <v>1271</v>
      </c>
      <c r="Y1680" t="s">
        <v>182</v>
      </c>
      <c r="Z1680" t="s">
        <v>164</v>
      </c>
      <c r="AA1680" t="s">
        <v>164</v>
      </c>
      <c r="AB1680" t="s">
        <v>18</v>
      </c>
      <c r="AD1680" t="s">
        <v>2748</v>
      </c>
      <c r="AE1680">
        <v>1</v>
      </c>
      <c r="AF1680">
        <v>1</v>
      </c>
    </row>
    <row r="1681" spans="1:32" x14ac:dyDescent="0.2">
      <c r="A1681" t="s">
        <v>2749</v>
      </c>
      <c r="B1681" s="107">
        <v>45002</v>
      </c>
      <c r="C1681" s="107">
        <v>45002</v>
      </c>
      <c r="D1681" s="107">
        <v>45002</v>
      </c>
      <c r="E1681">
        <v>-2.2753099999999998E-2</v>
      </c>
      <c r="F1681">
        <v>-2.2753099999999998E-2</v>
      </c>
      <c r="G1681" t="s">
        <v>72</v>
      </c>
      <c r="H1681">
        <v>6.4883474576271194</v>
      </c>
      <c r="I1681">
        <v>-0.14763001853813559</v>
      </c>
      <c r="J1681">
        <v>-0.14763001853813559</v>
      </c>
      <c r="K1681">
        <v>1</v>
      </c>
      <c r="M1681" t="s">
        <v>67</v>
      </c>
      <c r="S1681" t="s">
        <v>2372</v>
      </c>
      <c r="U1681" t="s">
        <v>67</v>
      </c>
      <c r="W1681" t="s">
        <v>1415</v>
      </c>
      <c r="X1681" t="s">
        <v>1265</v>
      </c>
      <c r="Y1681" t="s">
        <v>182</v>
      </c>
      <c r="Z1681" t="s">
        <v>164</v>
      </c>
      <c r="AA1681" t="s">
        <v>164</v>
      </c>
      <c r="AB1681" t="s">
        <v>18</v>
      </c>
      <c r="AD1681" t="s">
        <v>2750</v>
      </c>
      <c r="AE1681">
        <v>1</v>
      </c>
      <c r="AF1681">
        <v>1</v>
      </c>
    </row>
    <row r="1682" spans="1:32" x14ac:dyDescent="0.2">
      <c r="A1682" t="s">
        <v>2751</v>
      </c>
      <c r="B1682" s="107">
        <v>45001</v>
      </c>
      <c r="C1682" s="107">
        <v>45001</v>
      </c>
      <c r="D1682" s="107">
        <v>45001</v>
      </c>
      <c r="E1682">
        <v>-113.88</v>
      </c>
      <c r="F1682">
        <v>-113.88</v>
      </c>
      <c r="G1682" t="s">
        <v>43</v>
      </c>
      <c r="H1682">
        <v>1</v>
      </c>
      <c r="I1682">
        <v>-113.88</v>
      </c>
      <c r="J1682">
        <v>-113.88</v>
      </c>
      <c r="K1682">
        <v>1</v>
      </c>
      <c r="M1682" t="s">
        <v>49</v>
      </c>
      <c r="N1682" t="s">
        <v>199</v>
      </c>
      <c r="O1682">
        <v>100</v>
      </c>
      <c r="P1682" t="s">
        <v>340</v>
      </c>
      <c r="Q1682" t="s">
        <v>199</v>
      </c>
      <c r="S1682" t="s">
        <v>274</v>
      </c>
      <c r="U1682" t="s">
        <v>49</v>
      </c>
      <c r="W1682" t="s">
        <v>274</v>
      </c>
      <c r="X1682" t="s">
        <v>30</v>
      </c>
      <c r="Y1682" t="s">
        <v>182</v>
      </c>
      <c r="Z1682" t="s">
        <v>182</v>
      </c>
      <c r="AA1682" t="s">
        <v>182</v>
      </c>
      <c r="AB1682" t="s">
        <v>30</v>
      </c>
      <c r="AE1682">
        <v>0</v>
      </c>
      <c r="AF1682">
        <v>0</v>
      </c>
    </row>
    <row r="1683" spans="1:32" x14ac:dyDescent="0.2">
      <c r="A1683" t="s">
        <v>2752</v>
      </c>
      <c r="B1683" s="107">
        <v>45001</v>
      </c>
      <c r="C1683" s="107">
        <v>45001</v>
      </c>
      <c r="D1683" s="107">
        <v>45001</v>
      </c>
      <c r="E1683">
        <v>-7.2833999999999998E-3</v>
      </c>
      <c r="F1683">
        <v>-7.2833999999999998E-3</v>
      </c>
      <c r="G1683" t="s">
        <v>72</v>
      </c>
      <c r="H1683">
        <v>6.0462670872765507</v>
      </c>
      <c r="I1683">
        <v>-4.4037381703470033E-2</v>
      </c>
      <c r="J1683">
        <v>-4.4037381703470033E-2</v>
      </c>
      <c r="K1683">
        <v>1</v>
      </c>
      <c r="M1683" t="s">
        <v>67</v>
      </c>
      <c r="S1683" t="s">
        <v>1608</v>
      </c>
      <c r="U1683" t="s">
        <v>67</v>
      </c>
      <c r="W1683" t="s">
        <v>1270</v>
      </c>
      <c r="X1683" t="s">
        <v>1271</v>
      </c>
      <c r="Y1683" t="s">
        <v>182</v>
      </c>
      <c r="Z1683" t="s">
        <v>164</v>
      </c>
      <c r="AA1683" t="s">
        <v>164</v>
      </c>
      <c r="AB1683" t="s">
        <v>18</v>
      </c>
      <c r="AD1683" t="s">
        <v>2753</v>
      </c>
      <c r="AE1683">
        <v>1</v>
      </c>
      <c r="AF1683">
        <v>1</v>
      </c>
    </row>
    <row r="1684" spans="1:32" x14ac:dyDescent="0.2">
      <c r="A1684" t="s">
        <v>2754</v>
      </c>
      <c r="B1684" s="107">
        <v>45001</v>
      </c>
      <c r="C1684" s="107">
        <v>45001</v>
      </c>
      <c r="D1684" s="107">
        <v>45001</v>
      </c>
      <c r="E1684">
        <v>-1.6392505599999999E-2</v>
      </c>
      <c r="F1684">
        <v>-1.6392505599999999E-2</v>
      </c>
      <c r="G1684" t="s">
        <v>72</v>
      </c>
      <c r="H1684">
        <v>6.0462670872765507</v>
      </c>
      <c r="I1684">
        <v>-9.9113467087276544E-2</v>
      </c>
      <c r="J1684">
        <v>-9.9113467087276544E-2</v>
      </c>
      <c r="K1684">
        <v>1</v>
      </c>
      <c r="M1684" t="s">
        <v>67</v>
      </c>
      <c r="S1684" t="s">
        <v>1608</v>
      </c>
      <c r="U1684" t="s">
        <v>67</v>
      </c>
      <c r="W1684" t="s">
        <v>1270</v>
      </c>
      <c r="X1684" t="s">
        <v>1271</v>
      </c>
      <c r="Y1684" t="s">
        <v>182</v>
      </c>
      <c r="Z1684" t="s">
        <v>164</v>
      </c>
      <c r="AA1684" t="s">
        <v>164</v>
      </c>
      <c r="AB1684" t="s">
        <v>18</v>
      </c>
      <c r="AD1684" t="s">
        <v>2755</v>
      </c>
      <c r="AE1684">
        <v>1</v>
      </c>
      <c r="AF1684">
        <v>1</v>
      </c>
    </row>
    <row r="1685" spans="1:32" x14ac:dyDescent="0.2">
      <c r="A1685" t="s">
        <v>2756</v>
      </c>
      <c r="B1685" s="107">
        <v>45001</v>
      </c>
      <c r="C1685" s="107">
        <v>45001</v>
      </c>
      <c r="D1685" s="107">
        <v>45001</v>
      </c>
      <c r="E1685">
        <v>-1.6824499999999999E-2</v>
      </c>
      <c r="F1685">
        <v>-1.6824499999999999E-2</v>
      </c>
      <c r="G1685" t="s">
        <v>72</v>
      </c>
      <c r="H1685">
        <v>6.0462670872765507</v>
      </c>
      <c r="I1685">
        <v>-0.10172542060988431</v>
      </c>
      <c r="J1685">
        <v>-0.10172542060988431</v>
      </c>
      <c r="K1685">
        <v>1</v>
      </c>
      <c r="M1685" t="s">
        <v>67</v>
      </c>
      <c r="S1685" t="s">
        <v>1608</v>
      </c>
      <c r="U1685" t="s">
        <v>67</v>
      </c>
      <c r="W1685" t="s">
        <v>1270</v>
      </c>
      <c r="X1685" t="s">
        <v>1271</v>
      </c>
      <c r="Y1685" t="s">
        <v>182</v>
      </c>
      <c r="Z1685" t="s">
        <v>164</v>
      </c>
      <c r="AA1685" t="s">
        <v>164</v>
      </c>
      <c r="AB1685" t="s">
        <v>18</v>
      </c>
      <c r="AD1685" t="s">
        <v>2757</v>
      </c>
      <c r="AE1685">
        <v>1</v>
      </c>
      <c r="AF1685">
        <v>1</v>
      </c>
    </row>
    <row r="1686" spans="1:32" x14ac:dyDescent="0.2">
      <c r="A1686" t="s">
        <v>2758</v>
      </c>
      <c r="B1686" s="107">
        <v>45001</v>
      </c>
      <c r="C1686" s="107">
        <v>45001</v>
      </c>
      <c r="D1686" s="107">
        <v>45001</v>
      </c>
      <c r="E1686">
        <v>-1.25565816E-2</v>
      </c>
      <c r="F1686">
        <v>-1.25565816E-2</v>
      </c>
      <c r="G1686" t="s">
        <v>72</v>
      </c>
      <c r="H1686">
        <v>6.0462670872765507</v>
      </c>
      <c r="I1686">
        <v>-7.5920446056782331E-2</v>
      </c>
      <c r="J1686">
        <v>-7.5920446056782331E-2</v>
      </c>
      <c r="K1686">
        <v>1</v>
      </c>
      <c r="M1686" t="s">
        <v>67</v>
      </c>
      <c r="S1686" t="s">
        <v>1608</v>
      </c>
      <c r="U1686" t="s">
        <v>67</v>
      </c>
      <c r="W1686" t="s">
        <v>1270</v>
      </c>
      <c r="X1686" t="s">
        <v>1271</v>
      </c>
      <c r="Y1686" t="s">
        <v>182</v>
      </c>
      <c r="Z1686" t="s">
        <v>164</v>
      </c>
      <c r="AA1686" t="s">
        <v>164</v>
      </c>
      <c r="AB1686" t="s">
        <v>18</v>
      </c>
      <c r="AD1686" t="s">
        <v>2759</v>
      </c>
      <c r="AE1686">
        <v>1</v>
      </c>
      <c r="AF1686">
        <v>1</v>
      </c>
    </row>
    <row r="1687" spans="1:32" x14ac:dyDescent="0.2">
      <c r="A1687" t="s">
        <v>2760</v>
      </c>
      <c r="B1687" s="107">
        <v>45001</v>
      </c>
      <c r="C1687" s="107">
        <v>45001</v>
      </c>
      <c r="D1687" s="107">
        <v>45001</v>
      </c>
      <c r="E1687">
        <v>-8.8371081000000011E-3</v>
      </c>
      <c r="F1687">
        <v>-8.8371081000000011E-3</v>
      </c>
      <c r="G1687" t="s">
        <v>72</v>
      </c>
      <c r="H1687">
        <v>6.0462670872765507</v>
      </c>
      <c r="I1687">
        <v>-5.3431515851735022E-2</v>
      </c>
      <c r="J1687">
        <v>-5.3431515851735022E-2</v>
      </c>
      <c r="K1687">
        <v>1</v>
      </c>
      <c r="M1687" t="s">
        <v>67</v>
      </c>
      <c r="S1687" t="s">
        <v>1608</v>
      </c>
      <c r="U1687" t="s">
        <v>67</v>
      </c>
      <c r="W1687" t="s">
        <v>1270</v>
      </c>
      <c r="X1687" t="s">
        <v>1271</v>
      </c>
      <c r="Y1687" t="s">
        <v>182</v>
      </c>
      <c r="Z1687" t="s">
        <v>164</v>
      </c>
      <c r="AA1687" t="s">
        <v>164</v>
      </c>
      <c r="AB1687" t="s">
        <v>18</v>
      </c>
      <c r="AD1687" t="s">
        <v>2761</v>
      </c>
      <c r="AE1687">
        <v>1</v>
      </c>
      <c r="AF1687">
        <v>1</v>
      </c>
    </row>
    <row r="1688" spans="1:32" x14ac:dyDescent="0.2">
      <c r="A1688" t="s">
        <v>2762</v>
      </c>
      <c r="B1688" s="107">
        <v>45001</v>
      </c>
      <c r="C1688" s="107">
        <v>45001</v>
      </c>
      <c r="D1688" s="107">
        <v>45001</v>
      </c>
      <c r="E1688">
        <v>-1.4225150000000001E-2</v>
      </c>
      <c r="F1688">
        <v>-1.4225150000000001E-2</v>
      </c>
      <c r="G1688" t="s">
        <v>72</v>
      </c>
      <c r="H1688">
        <v>6.0462670872765507</v>
      </c>
      <c r="I1688">
        <v>-8.6009056256572014E-2</v>
      </c>
      <c r="J1688">
        <v>-8.6009056256572014E-2</v>
      </c>
      <c r="K1688">
        <v>1</v>
      </c>
      <c r="M1688" t="s">
        <v>67</v>
      </c>
      <c r="S1688" t="s">
        <v>1608</v>
      </c>
      <c r="U1688" t="s">
        <v>67</v>
      </c>
      <c r="W1688" t="s">
        <v>1270</v>
      </c>
      <c r="X1688" t="s">
        <v>1271</v>
      </c>
      <c r="Y1688" t="s">
        <v>182</v>
      </c>
      <c r="Z1688" t="s">
        <v>164</v>
      </c>
      <c r="AA1688" t="s">
        <v>164</v>
      </c>
      <c r="AB1688" t="s">
        <v>18</v>
      </c>
      <c r="AD1688" t="s">
        <v>2763</v>
      </c>
      <c r="AE1688">
        <v>1</v>
      </c>
      <c r="AF1688">
        <v>1</v>
      </c>
    </row>
    <row r="1689" spans="1:32" x14ac:dyDescent="0.2">
      <c r="A1689" t="s">
        <v>2764</v>
      </c>
      <c r="B1689" s="107">
        <v>45001</v>
      </c>
      <c r="C1689" s="107">
        <v>45001</v>
      </c>
      <c r="D1689" s="107">
        <v>45001</v>
      </c>
      <c r="E1689">
        <v>-1.6441061600000001E-2</v>
      </c>
      <c r="F1689">
        <v>-1.6441061600000001E-2</v>
      </c>
      <c r="G1689" t="s">
        <v>72</v>
      </c>
      <c r="H1689">
        <v>6.0462670872765507</v>
      </c>
      <c r="I1689">
        <v>-9.9407049631966338E-2</v>
      </c>
      <c r="J1689">
        <v>-9.9407049631966338E-2</v>
      </c>
      <c r="K1689">
        <v>1</v>
      </c>
      <c r="M1689" t="s">
        <v>67</v>
      </c>
      <c r="S1689" t="s">
        <v>1608</v>
      </c>
      <c r="U1689" t="s">
        <v>67</v>
      </c>
      <c r="W1689" t="s">
        <v>1270</v>
      </c>
      <c r="X1689" t="s">
        <v>1271</v>
      </c>
      <c r="Y1689" t="s">
        <v>182</v>
      </c>
      <c r="Z1689" t="s">
        <v>164</v>
      </c>
      <c r="AA1689" t="s">
        <v>164</v>
      </c>
      <c r="AB1689" t="s">
        <v>18</v>
      </c>
      <c r="AD1689" t="s">
        <v>2765</v>
      </c>
      <c r="AE1689">
        <v>1</v>
      </c>
      <c r="AF1689">
        <v>1</v>
      </c>
    </row>
    <row r="1690" spans="1:32" x14ac:dyDescent="0.2">
      <c r="A1690" t="s">
        <v>2766</v>
      </c>
      <c r="B1690" s="107">
        <v>45001</v>
      </c>
      <c r="C1690" s="107">
        <v>45001</v>
      </c>
      <c r="D1690" s="107">
        <v>45001</v>
      </c>
      <c r="E1690">
        <v>-1.0177337599999999E-2</v>
      </c>
      <c r="F1690">
        <v>-1.0177337599999999E-2</v>
      </c>
      <c r="G1690" t="s">
        <v>72</v>
      </c>
      <c r="H1690">
        <v>6.0462670872765507</v>
      </c>
      <c r="I1690">
        <v>-6.1534901366982107E-2</v>
      </c>
      <c r="J1690">
        <v>-6.1534901366982107E-2</v>
      </c>
      <c r="K1690">
        <v>1</v>
      </c>
      <c r="M1690" t="s">
        <v>67</v>
      </c>
      <c r="S1690" t="s">
        <v>1608</v>
      </c>
      <c r="U1690" t="s">
        <v>67</v>
      </c>
      <c r="W1690" t="s">
        <v>1270</v>
      </c>
      <c r="X1690" t="s">
        <v>1271</v>
      </c>
      <c r="Y1690" t="s">
        <v>182</v>
      </c>
      <c r="Z1690" t="s">
        <v>164</v>
      </c>
      <c r="AA1690" t="s">
        <v>164</v>
      </c>
      <c r="AB1690" t="s">
        <v>18</v>
      </c>
      <c r="AD1690" t="s">
        <v>2767</v>
      </c>
      <c r="AE1690">
        <v>1</v>
      </c>
      <c r="AF1690">
        <v>1</v>
      </c>
    </row>
    <row r="1691" spans="1:32" x14ac:dyDescent="0.2">
      <c r="A1691" t="s">
        <v>2768</v>
      </c>
      <c r="B1691" s="107">
        <v>45001</v>
      </c>
      <c r="C1691" s="107">
        <v>45001</v>
      </c>
      <c r="D1691" s="107">
        <v>45001</v>
      </c>
      <c r="E1691">
        <v>-1.7383048000000002E-2</v>
      </c>
      <c r="F1691">
        <v>-1.7383048000000002E-2</v>
      </c>
      <c r="G1691" t="s">
        <v>72</v>
      </c>
      <c r="H1691">
        <v>6.0462670872765507</v>
      </c>
      <c r="I1691">
        <v>-0.1051025509989485</v>
      </c>
      <c r="J1691">
        <v>-0.1051025509989485</v>
      </c>
      <c r="K1691">
        <v>1</v>
      </c>
      <c r="M1691" t="s">
        <v>67</v>
      </c>
      <c r="S1691" t="s">
        <v>1608</v>
      </c>
      <c r="U1691" t="s">
        <v>67</v>
      </c>
      <c r="W1691" t="s">
        <v>1270</v>
      </c>
      <c r="X1691" t="s">
        <v>1271</v>
      </c>
      <c r="Y1691" t="s">
        <v>182</v>
      </c>
      <c r="Z1691" t="s">
        <v>164</v>
      </c>
      <c r="AA1691" t="s">
        <v>164</v>
      </c>
      <c r="AB1691" t="s">
        <v>18</v>
      </c>
      <c r="AD1691" t="s">
        <v>2769</v>
      </c>
      <c r="AE1691">
        <v>1</v>
      </c>
      <c r="AF1691">
        <v>1</v>
      </c>
    </row>
    <row r="1692" spans="1:32" x14ac:dyDescent="0.2">
      <c r="A1692" t="s">
        <v>2770</v>
      </c>
      <c r="B1692" s="107">
        <v>45000</v>
      </c>
      <c r="C1692" s="107">
        <v>45000</v>
      </c>
      <c r="D1692" s="107">
        <v>45000</v>
      </c>
      <c r="E1692">
        <v>60000</v>
      </c>
      <c r="F1692">
        <v>60000</v>
      </c>
      <c r="G1692" t="s">
        <v>43</v>
      </c>
      <c r="H1692">
        <v>1</v>
      </c>
      <c r="I1692">
        <v>60000</v>
      </c>
      <c r="J1692">
        <v>60000</v>
      </c>
      <c r="K1692">
        <v>1</v>
      </c>
      <c r="M1692" t="s">
        <v>2771</v>
      </c>
      <c r="N1692" t="s">
        <v>1058</v>
      </c>
      <c r="O1692">
        <v>100</v>
      </c>
      <c r="P1692" t="s">
        <v>160</v>
      </c>
      <c r="Q1692" t="s">
        <v>2771</v>
      </c>
      <c r="S1692" t="s">
        <v>2772</v>
      </c>
      <c r="U1692" t="s">
        <v>1058</v>
      </c>
      <c r="V1692" t="s">
        <v>2773</v>
      </c>
      <c r="W1692" t="s">
        <v>2774</v>
      </c>
      <c r="X1692" t="s">
        <v>2775</v>
      </c>
      <c r="Y1692" t="s">
        <v>2776</v>
      </c>
      <c r="Z1692" t="s">
        <v>1063</v>
      </c>
      <c r="AA1692" t="s">
        <v>1063</v>
      </c>
      <c r="AB1692" t="s">
        <v>29</v>
      </c>
      <c r="AE1692">
        <v>0</v>
      </c>
      <c r="AF1692">
        <v>0</v>
      </c>
    </row>
    <row r="1693" spans="1:32" x14ac:dyDescent="0.2">
      <c r="A1693" t="s">
        <v>2777</v>
      </c>
      <c r="B1693" s="107">
        <v>45000</v>
      </c>
      <c r="C1693" s="107">
        <v>45000</v>
      </c>
      <c r="D1693" s="107">
        <v>45000</v>
      </c>
      <c r="E1693">
        <v>-100</v>
      </c>
      <c r="F1693">
        <v>-100</v>
      </c>
      <c r="G1693" t="s">
        <v>43</v>
      </c>
      <c r="H1693">
        <v>1</v>
      </c>
      <c r="I1693">
        <v>-100</v>
      </c>
      <c r="J1693">
        <v>-100</v>
      </c>
      <c r="K1693">
        <v>1</v>
      </c>
      <c r="M1693" t="s">
        <v>1058</v>
      </c>
      <c r="N1693" t="s">
        <v>188</v>
      </c>
      <c r="O1693">
        <v>100</v>
      </c>
      <c r="Q1693" t="s">
        <v>188</v>
      </c>
      <c r="S1693" t="s">
        <v>189</v>
      </c>
      <c r="U1693" t="s">
        <v>1058</v>
      </c>
      <c r="W1693" t="s">
        <v>190</v>
      </c>
      <c r="X1693" t="s">
        <v>191</v>
      </c>
      <c r="Y1693" t="s">
        <v>192</v>
      </c>
      <c r="Z1693" t="s">
        <v>193</v>
      </c>
      <c r="AA1693" t="s">
        <v>193</v>
      </c>
      <c r="AB1693" t="s">
        <v>19</v>
      </c>
      <c r="AE1693">
        <v>0</v>
      </c>
      <c r="AF1693">
        <v>0</v>
      </c>
    </row>
    <row r="1694" spans="1:32" x14ac:dyDescent="0.2">
      <c r="A1694" t="s">
        <v>2778</v>
      </c>
      <c r="B1694" s="107">
        <v>45000</v>
      </c>
      <c r="C1694" s="107">
        <v>45000</v>
      </c>
      <c r="D1694" s="107">
        <v>45000</v>
      </c>
      <c r="E1694">
        <v>-315.14999999999998</v>
      </c>
      <c r="F1694">
        <v>-315.14999999999998</v>
      </c>
      <c r="G1694" t="s">
        <v>43</v>
      </c>
      <c r="H1694">
        <v>1</v>
      </c>
      <c r="I1694">
        <v>-315.14999999999998</v>
      </c>
      <c r="J1694">
        <v>-315.14999999999998</v>
      </c>
      <c r="K1694">
        <v>1</v>
      </c>
      <c r="M1694" t="s">
        <v>49</v>
      </c>
      <c r="N1694" t="s">
        <v>199</v>
      </c>
      <c r="O1694">
        <v>100</v>
      </c>
      <c r="P1694" t="s">
        <v>340</v>
      </c>
      <c r="Q1694" t="s">
        <v>199</v>
      </c>
      <c r="S1694" t="s">
        <v>274</v>
      </c>
      <c r="U1694" t="s">
        <v>49</v>
      </c>
      <c r="W1694" t="s">
        <v>274</v>
      </c>
      <c r="X1694" t="s">
        <v>30</v>
      </c>
      <c r="Y1694" t="s">
        <v>182</v>
      </c>
      <c r="Z1694" t="s">
        <v>182</v>
      </c>
      <c r="AA1694" t="s">
        <v>182</v>
      </c>
      <c r="AB1694" t="s">
        <v>30</v>
      </c>
      <c r="AE1694">
        <v>0</v>
      </c>
      <c r="AF1694">
        <v>0</v>
      </c>
    </row>
    <row r="1695" spans="1:32" x14ac:dyDescent="0.2">
      <c r="A1695" t="s">
        <v>2779</v>
      </c>
      <c r="B1695" s="107">
        <v>45000</v>
      </c>
      <c r="C1695" s="107">
        <v>45000</v>
      </c>
      <c r="D1695" s="107">
        <v>45000</v>
      </c>
      <c r="E1695">
        <v>120000</v>
      </c>
      <c r="F1695">
        <v>120000</v>
      </c>
      <c r="G1695" t="s">
        <v>43</v>
      </c>
      <c r="H1695">
        <v>1</v>
      </c>
      <c r="I1695">
        <v>120000</v>
      </c>
      <c r="J1695">
        <v>120000</v>
      </c>
      <c r="K1695">
        <v>1</v>
      </c>
      <c r="M1695" t="s">
        <v>199</v>
      </c>
      <c r="N1695" t="s">
        <v>1419</v>
      </c>
      <c r="O1695">
        <v>100</v>
      </c>
      <c r="Q1695" t="s">
        <v>199</v>
      </c>
      <c r="S1695" t="s">
        <v>1378</v>
      </c>
      <c r="U1695" t="s">
        <v>1419</v>
      </c>
      <c r="W1695" t="s">
        <v>1379</v>
      </c>
      <c r="X1695" t="s">
        <v>1379</v>
      </c>
      <c r="Y1695" t="s">
        <v>163</v>
      </c>
      <c r="Z1695" t="s">
        <v>193</v>
      </c>
      <c r="AA1695" t="s">
        <v>193</v>
      </c>
      <c r="AB1695" t="s">
        <v>24</v>
      </c>
      <c r="AE1695">
        <v>0</v>
      </c>
      <c r="AF1695">
        <v>0</v>
      </c>
    </row>
    <row r="1696" spans="1:32" x14ac:dyDescent="0.2">
      <c r="A1696" t="s">
        <v>2780</v>
      </c>
      <c r="B1696" s="107">
        <v>45000</v>
      </c>
      <c r="C1696" s="107">
        <v>45000</v>
      </c>
      <c r="D1696" s="107">
        <v>45000</v>
      </c>
      <c r="E1696">
        <v>-120000</v>
      </c>
      <c r="F1696">
        <v>-120000</v>
      </c>
      <c r="G1696" t="s">
        <v>43</v>
      </c>
      <c r="H1696">
        <v>1</v>
      </c>
      <c r="I1696">
        <v>-120000</v>
      </c>
      <c r="J1696">
        <v>-120000</v>
      </c>
      <c r="K1696">
        <v>1</v>
      </c>
      <c r="M1696" t="s">
        <v>1058</v>
      </c>
      <c r="N1696" t="s">
        <v>199</v>
      </c>
      <c r="O1696">
        <v>100</v>
      </c>
      <c r="P1696" t="s">
        <v>340</v>
      </c>
      <c r="Q1696" t="s">
        <v>199</v>
      </c>
      <c r="S1696" t="s">
        <v>1378</v>
      </c>
      <c r="U1696" t="s">
        <v>1058</v>
      </c>
      <c r="W1696" t="s">
        <v>1379</v>
      </c>
      <c r="X1696" t="s">
        <v>1379</v>
      </c>
      <c r="Y1696" t="s">
        <v>163</v>
      </c>
      <c r="Z1696" t="s">
        <v>193</v>
      </c>
      <c r="AA1696" t="s">
        <v>193</v>
      </c>
      <c r="AB1696" t="s">
        <v>24</v>
      </c>
      <c r="AE1696">
        <v>0</v>
      </c>
      <c r="AF1696">
        <v>0</v>
      </c>
    </row>
    <row r="1697" spans="1:32" x14ac:dyDescent="0.2">
      <c r="A1697" t="s">
        <v>2781</v>
      </c>
      <c r="B1697" s="107">
        <v>45000</v>
      </c>
      <c r="C1697" s="107">
        <v>45000</v>
      </c>
      <c r="D1697" s="107">
        <v>45000</v>
      </c>
      <c r="E1697">
        <v>-1.011636E-2</v>
      </c>
      <c r="F1697">
        <v>-1.011636E-2</v>
      </c>
      <c r="G1697" t="s">
        <v>72</v>
      </c>
      <c r="H1697">
        <v>5.9047619047619051</v>
      </c>
      <c r="I1697">
        <v>-5.9734697142857153E-2</v>
      </c>
      <c r="J1697">
        <v>-5.9734697142857153E-2</v>
      </c>
      <c r="K1697">
        <v>1</v>
      </c>
      <c r="M1697" t="s">
        <v>67</v>
      </c>
      <c r="S1697" t="s">
        <v>1608</v>
      </c>
      <c r="U1697" t="s">
        <v>67</v>
      </c>
      <c r="W1697" t="s">
        <v>1270</v>
      </c>
      <c r="X1697" t="s">
        <v>1271</v>
      </c>
      <c r="Y1697" t="s">
        <v>182</v>
      </c>
      <c r="Z1697" t="s">
        <v>164</v>
      </c>
      <c r="AA1697" t="s">
        <v>164</v>
      </c>
      <c r="AB1697" t="s">
        <v>18</v>
      </c>
      <c r="AD1697" t="s">
        <v>2782</v>
      </c>
      <c r="AE1697">
        <v>1</v>
      </c>
      <c r="AF1697">
        <v>1</v>
      </c>
    </row>
    <row r="1698" spans="1:32" x14ac:dyDescent="0.2">
      <c r="A1698" t="s">
        <v>2783</v>
      </c>
      <c r="B1698" s="107">
        <v>45000</v>
      </c>
      <c r="C1698" s="107">
        <v>45000</v>
      </c>
      <c r="D1698" s="107">
        <v>45000</v>
      </c>
      <c r="E1698">
        <v>-6.5074999999999994E-3</v>
      </c>
      <c r="F1698">
        <v>-6.5074999999999994E-3</v>
      </c>
      <c r="G1698" t="s">
        <v>72</v>
      </c>
      <c r="H1698">
        <v>5.9047619047619051</v>
      </c>
      <c r="I1698">
        <v>-3.8425238095238103E-2</v>
      </c>
      <c r="J1698">
        <v>-3.8425238095238103E-2</v>
      </c>
      <c r="K1698">
        <v>1</v>
      </c>
      <c r="M1698" t="s">
        <v>67</v>
      </c>
      <c r="S1698" t="s">
        <v>1608</v>
      </c>
      <c r="U1698" t="s">
        <v>67</v>
      </c>
      <c r="W1698" t="s">
        <v>1270</v>
      </c>
      <c r="X1698" t="s">
        <v>1271</v>
      </c>
      <c r="Y1698" t="s">
        <v>182</v>
      </c>
      <c r="Z1698" t="s">
        <v>164</v>
      </c>
      <c r="AA1698" t="s">
        <v>164</v>
      </c>
      <c r="AB1698" t="s">
        <v>18</v>
      </c>
      <c r="AD1698" t="s">
        <v>2784</v>
      </c>
      <c r="AE1698">
        <v>1</v>
      </c>
      <c r="AF1698">
        <v>1</v>
      </c>
    </row>
    <row r="1699" spans="1:32" x14ac:dyDescent="0.2">
      <c r="A1699" t="s">
        <v>2785</v>
      </c>
      <c r="B1699" s="107">
        <v>45000</v>
      </c>
      <c r="C1699" s="107">
        <v>45000</v>
      </c>
      <c r="D1699" s="107">
        <v>45000</v>
      </c>
      <c r="E1699">
        <v>-1.1029499999999999E-2</v>
      </c>
      <c r="F1699">
        <v>-1.1029499999999999E-2</v>
      </c>
      <c r="G1699" t="s">
        <v>72</v>
      </c>
      <c r="H1699">
        <v>5.9047619047619051</v>
      </c>
      <c r="I1699">
        <v>-6.5126571428571423E-2</v>
      </c>
      <c r="J1699">
        <v>-6.5126571428571423E-2</v>
      </c>
      <c r="K1699">
        <v>1</v>
      </c>
      <c r="M1699" t="s">
        <v>67</v>
      </c>
      <c r="S1699" t="s">
        <v>1608</v>
      </c>
      <c r="U1699" t="s">
        <v>67</v>
      </c>
      <c r="W1699" t="s">
        <v>1270</v>
      </c>
      <c r="X1699" t="s">
        <v>1271</v>
      </c>
      <c r="Y1699" t="s">
        <v>182</v>
      </c>
      <c r="Z1699" t="s">
        <v>164</v>
      </c>
      <c r="AA1699" t="s">
        <v>164</v>
      </c>
      <c r="AB1699" t="s">
        <v>18</v>
      </c>
      <c r="AD1699" t="s">
        <v>2786</v>
      </c>
      <c r="AE1699">
        <v>1</v>
      </c>
      <c r="AF1699">
        <v>1</v>
      </c>
    </row>
    <row r="1700" spans="1:32" x14ac:dyDescent="0.2">
      <c r="A1700" t="s">
        <v>2787</v>
      </c>
      <c r="B1700" s="107">
        <v>45000</v>
      </c>
      <c r="C1700" s="107">
        <v>45000</v>
      </c>
      <c r="D1700" s="107">
        <v>45000</v>
      </c>
      <c r="E1700">
        <v>-6.365E-3</v>
      </c>
      <c r="F1700">
        <v>-6.365E-3</v>
      </c>
      <c r="G1700" t="s">
        <v>72</v>
      </c>
      <c r="H1700">
        <v>5.9047619047619051</v>
      </c>
      <c r="I1700">
        <v>-3.7583809523809533E-2</v>
      </c>
      <c r="J1700">
        <v>-3.7583809523809533E-2</v>
      </c>
      <c r="K1700">
        <v>1</v>
      </c>
      <c r="M1700" t="s">
        <v>67</v>
      </c>
      <c r="S1700" t="s">
        <v>1608</v>
      </c>
      <c r="U1700" t="s">
        <v>67</v>
      </c>
      <c r="W1700" t="s">
        <v>1270</v>
      </c>
      <c r="X1700" t="s">
        <v>1271</v>
      </c>
      <c r="Y1700" t="s">
        <v>182</v>
      </c>
      <c r="Z1700" t="s">
        <v>164</v>
      </c>
      <c r="AA1700" t="s">
        <v>164</v>
      </c>
      <c r="AB1700" t="s">
        <v>18</v>
      </c>
      <c r="AD1700" t="s">
        <v>2788</v>
      </c>
      <c r="AE1700">
        <v>1</v>
      </c>
      <c r="AF1700">
        <v>1</v>
      </c>
    </row>
    <row r="1701" spans="1:32" x14ac:dyDescent="0.2">
      <c r="A1701" t="s">
        <v>2789</v>
      </c>
      <c r="B1701" s="107">
        <v>45000</v>
      </c>
      <c r="C1701" s="107">
        <v>45000</v>
      </c>
      <c r="D1701" s="107">
        <v>45000</v>
      </c>
      <c r="E1701">
        <v>-1.6168473875819999E-3</v>
      </c>
      <c r="F1701">
        <v>-1.6168473875819999E-3</v>
      </c>
      <c r="G1701" t="s">
        <v>72</v>
      </c>
      <c r="H1701">
        <v>5.9047619047619051</v>
      </c>
      <c r="I1701">
        <v>-9.547098860008001E-3</v>
      </c>
      <c r="J1701">
        <v>-9.547098860008001E-3</v>
      </c>
      <c r="K1701">
        <v>1</v>
      </c>
      <c r="M1701" t="s">
        <v>56</v>
      </c>
      <c r="N1701" t="s">
        <v>56</v>
      </c>
      <c r="S1701" t="s">
        <v>2372</v>
      </c>
      <c r="U1701" t="s">
        <v>56</v>
      </c>
      <c r="W1701" t="s">
        <v>1415</v>
      </c>
      <c r="X1701" t="s">
        <v>1265</v>
      </c>
      <c r="Y1701" t="s">
        <v>182</v>
      </c>
      <c r="Z1701" t="s">
        <v>164</v>
      </c>
      <c r="AA1701" t="s">
        <v>164</v>
      </c>
      <c r="AB1701" t="s">
        <v>18</v>
      </c>
      <c r="AD1701" t="s">
        <v>2790</v>
      </c>
      <c r="AE1701">
        <v>1</v>
      </c>
      <c r="AF1701">
        <v>1</v>
      </c>
    </row>
    <row r="1702" spans="1:32" x14ac:dyDescent="0.2">
      <c r="A1702" t="s">
        <v>2791</v>
      </c>
      <c r="B1702" s="107">
        <v>45000</v>
      </c>
      <c r="C1702" s="107">
        <v>45000</v>
      </c>
      <c r="D1702" s="107">
        <v>45000</v>
      </c>
      <c r="E1702">
        <v>-1.3616142701911421E-2</v>
      </c>
      <c r="F1702">
        <v>-1.3616142701911421E-2</v>
      </c>
      <c r="G1702" t="s">
        <v>72</v>
      </c>
      <c r="H1702">
        <v>5.9047619047619051</v>
      </c>
      <c r="I1702">
        <v>-8.0400080716048386E-2</v>
      </c>
      <c r="J1702">
        <v>-8.0400080716048386E-2</v>
      </c>
      <c r="K1702">
        <v>1</v>
      </c>
      <c r="M1702" t="s">
        <v>56</v>
      </c>
      <c r="N1702" t="s">
        <v>102</v>
      </c>
      <c r="S1702" t="s">
        <v>2372</v>
      </c>
      <c r="U1702" t="s">
        <v>56</v>
      </c>
      <c r="W1702" t="s">
        <v>1415</v>
      </c>
      <c r="X1702" t="s">
        <v>1265</v>
      </c>
      <c r="Y1702" t="s">
        <v>182</v>
      </c>
      <c r="Z1702" t="s">
        <v>164</v>
      </c>
      <c r="AA1702" t="s">
        <v>164</v>
      </c>
      <c r="AB1702" t="s">
        <v>18</v>
      </c>
      <c r="AD1702" t="s">
        <v>2792</v>
      </c>
      <c r="AE1702">
        <v>1</v>
      </c>
      <c r="AF1702">
        <v>1</v>
      </c>
    </row>
    <row r="1703" spans="1:32" x14ac:dyDescent="0.2">
      <c r="A1703" t="s">
        <v>2793</v>
      </c>
      <c r="B1703" s="107">
        <v>45000</v>
      </c>
      <c r="C1703" s="107">
        <v>45000</v>
      </c>
      <c r="D1703" s="107">
        <v>45000</v>
      </c>
      <c r="E1703">
        <v>-7.9821734267100011E-3</v>
      </c>
      <c r="F1703">
        <v>-7.9821734267100011E-3</v>
      </c>
      <c r="G1703" t="s">
        <v>72</v>
      </c>
      <c r="H1703">
        <v>5.9047619047619051</v>
      </c>
      <c r="I1703">
        <v>-4.7132833567240011E-2</v>
      </c>
      <c r="J1703">
        <v>-4.7132833567240011E-2</v>
      </c>
      <c r="K1703">
        <v>1</v>
      </c>
      <c r="M1703" t="s">
        <v>56</v>
      </c>
      <c r="N1703" t="s">
        <v>56</v>
      </c>
      <c r="S1703" t="s">
        <v>2372</v>
      </c>
      <c r="U1703" t="s">
        <v>56</v>
      </c>
      <c r="W1703" t="s">
        <v>1415</v>
      </c>
      <c r="X1703" t="s">
        <v>1265</v>
      </c>
      <c r="Y1703" t="s">
        <v>182</v>
      </c>
      <c r="Z1703" t="s">
        <v>164</v>
      </c>
      <c r="AA1703" t="s">
        <v>164</v>
      </c>
      <c r="AB1703" t="s">
        <v>18</v>
      </c>
      <c r="AD1703" t="s">
        <v>2794</v>
      </c>
      <c r="AE1703">
        <v>1</v>
      </c>
      <c r="AF1703">
        <v>1</v>
      </c>
    </row>
    <row r="1704" spans="1:32" x14ac:dyDescent="0.2">
      <c r="A1704" t="s">
        <v>2795</v>
      </c>
      <c r="B1704" s="107">
        <v>45000</v>
      </c>
      <c r="C1704" s="107">
        <v>45000</v>
      </c>
      <c r="D1704" s="107">
        <v>45000</v>
      </c>
      <c r="E1704">
        <v>-0.28300393517930122</v>
      </c>
      <c r="F1704">
        <v>-0.28300393517930122</v>
      </c>
      <c r="G1704" t="s">
        <v>72</v>
      </c>
      <c r="H1704">
        <v>5.9047619047619051</v>
      </c>
      <c r="I1704">
        <v>-1.6710708553444451</v>
      </c>
      <c r="J1704">
        <v>-1.6710708553444451</v>
      </c>
      <c r="K1704">
        <v>1</v>
      </c>
      <c r="M1704" t="s">
        <v>56</v>
      </c>
      <c r="S1704" t="s">
        <v>1608</v>
      </c>
      <c r="U1704" t="s">
        <v>56</v>
      </c>
      <c r="W1704" t="s">
        <v>1415</v>
      </c>
      <c r="X1704" t="s">
        <v>1265</v>
      </c>
      <c r="Y1704" t="s">
        <v>182</v>
      </c>
      <c r="Z1704" t="s">
        <v>164</v>
      </c>
      <c r="AA1704" t="s">
        <v>164</v>
      </c>
      <c r="AB1704" t="s">
        <v>18</v>
      </c>
      <c r="AD1704" t="s">
        <v>2796</v>
      </c>
      <c r="AE1704">
        <v>1</v>
      </c>
      <c r="AF1704">
        <v>1</v>
      </c>
    </row>
    <row r="1705" spans="1:32" x14ac:dyDescent="0.2">
      <c r="A1705" t="s">
        <v>2797</v>
      </c>
      <c r="B1705" s="107">
        <v>45000</v>
      </c>
      <c r="C1705" s="107">
        <v>45000</v>
      </c>
      <c r="D1705" s="107">
        <v>45000</v>
      </c>
      <c r="E1705">
        <v>-6.156E-3</v>
      </c>
      <c r="F1705">
        <v>-6.156E-3</v>
      </c>
      <c r="G1705" t="s">
        <v>72</v>
      </c>
      <c r="H1705">
        <v>5.9047619047619051</v>
      </c>
      <c r="I1705">
        <v>-3.6349714285714291E-2</v>
      </c>
      <c r="J1705">
        <v>-3.6349714285714291E-2</v>
      </c>
      <c r="K1705">
        <v>1</v>
      </c>
      <c r="M1705" t="s">
        <v>67</v>
      </c>
      <c r="S1705" t="s">
        <v>1608</v>
      </c>
      <c r="U1705" t="s">
        <v>67</v>
      </c>
      <c r="W1705" t="s">
        <v>1270</v>
      </c>
      <c r="X1705" t="s">
        <v>1271</v>
      </c>
      <c r="Y1705" t="s">
        <v>182</v>
      </c>
      <c r="Z1705" t="s">
        <v>164</v>
      </c>
      <c r="AA1705" t="s">
        <v>164</v>
      </c>
      <c r="AB1705" t="s">
        <v>18</v>
      </c>
      <c r="AD1705" t="s">
        <v>2798</v>
      </c>
      <c r="AE1705">
        <v>1</v>
      </c>
      <c r="AF1705">
        <v>1</v>
      </c>
    </row>
    <row r="1706" spans="1:32" x14ac:dyDescent="0.2">
      <c r="A1706" t="s">
        <v>2799</v>
      </c>
      <c r="B1706" s="107">
        <v>45000</v>
      </c>
      <c r="C1706" s="107">
        <v>45000</v>
      </c>
      <c r="D1706" s="107">
        <v>45000</v>
      </c>
      <c r="E1706">
        <v>-6.5541719999999996E-3</v>
      </c>
      <c r="F1706">
        <v>-6.5541719999999996E-3</v>
      </c>
      <c r="G1706" t="s">
        <v>72</v>
      </c>
      <c r="H1706">
        <v>5.9047619047619051</v>
      </c>
      <c r="I1706">
        <v>-3.8700825142857137E-2</v>
      </c>
      <c r="J1706">
        <v>-3.8700825142857137E-2</v>
      </c>
      <c r="K1706">
        <v>1</v>
      </c>
      <c r="M1706" t="s">
        <v>67</v>
      </c>
      <c r="S1706" t="s">
        <v>1608</v>
      </c>
      <c r="U1706" t="s">
        <v>67</v>
      </c>
      <c r="W1706" t="s">
        <v>1270</v>
      </c>
      <c r="X1706" t="s">
        <v>1271</v>
      </c>
      <c r="Y1706" t="s">
        <v>182</v>
      </c>
      <c r="Z1706" t="s">
        <v>164</v>
      </c>
      <c r="AA1706" t="s">
        <v>164</v>
      </c>
      <c r="AB1706" t="s">
        <v>18</v>
      </c>
      <c r="AD1706" t="s">
        <v>2800</v>
      </c>
      <c r="AE1706">
        <v>1</v>
      </c>
      <c r="AF1706">
        <v>1</v>
      </c>
    </row>
    <row r="1707" spans="1:32" x14ac:dyDescent="0.2">
      <c r="A1707" t="s">
        <v>2801</v>
      </c>
      <c r="B1707" s="107">
        <v>45000</v>
      </c>
      <c r="C1707" s="107">
        <v>45000</v>
      </c>
      <c r="D1707" s="107">
        <v>45000</v>
      </c>
      <c r="E1707">
        <v>-1.1186753400000001E-2</v>
      </c>
      <c r="F1707">
        <v>-1.1186753400000001E-2</v>
      </c>
      <c r="G1707" t="s">
        <v>72</v>
      </c>
      <c r="H1707">
        <v>5.9047619047619051</v>
      </c>
      <c r="I1707">
        <v>-6.605511531428572E-2</v>
      </c>
      <c r="J1707">
        <v>-6.605511531428572E-2</v>
      </c>
      <c r="K1707">
        <v>1</v>
      </c>
      <c r="M1707" t="s">
        <v>67</v>
      </c>
      <c r="S1707" t="s">
        <v>1608</v>
      </c>
      <c r="U1707" t="s">
        <v>67</v>
      </c>
      <c r="W1707" t="s">
        <v>1270</v>
      </c>
      <c r="X1707" t="s">
        <v>1271</v>
      </c>
      <c r="Y1707" t="s">
        <v>182</v>
      </c>
      <c r="Z1707" t="s">
        <v>164</v>
      </c>
      <c r="AA1707" t="s">
        <v>164</v>
      </c>
      <c r="AB1707" t="s">
        <v>18</v>
      </c>
      <c r="AD1707" t="s">
        <v>2802</v>
      </c>
      <c r="AE1707">
        <v>1</v>
      </c>
      <c r="AF1707">
        <v>1</v>
      </c>
    </row>
    <row r="1708" spans="1:32" x14ac:dyDescent="0.2">
      <c r="A1708" t="s">
        <v>2803</v>
      </c>
      <c r="B1708" s="107">
        <v>45000</v>
      </c>
      <c r="C1708" s="107">
        <v>45000</v>
      </c>
      <c r="D1708" s="107">
        <v>45000</v>
      </c>
      <c r="E1708">
        <v>-2.646302E-2</v>
      </c>
      <c r="F1708">
        <v>-2.646302E-2</v>
      </c>
      <c r="G1708" t="s">
        <v>72</v>
      </c>
      <c r="H1708">
        <v>5.9047619047619051</v>
      </c>
      <c r="I1708">
        <v>-0.15625783238095239</v>
      </c>
      <c r="J1708">
        <v>-0.15625783238095239</v>
      </c>
      <c r="K1708">
        <v>1</v>
      </c>
      <c r="M1708" t="s">
        <v>67</v>
      </c>
      <c r="S1708" t="s">
        <v>1608</v>
      </c>
      <c r="U1708" t="s">
        <v>67</v>
      </c>
      <c r="W1708" t="s">
        <v>1270</v>
      </c>
      <c r="X1708" t="s">
        <v>1271</v>
      </c>
      <c r="Y1708" t="s">
        <v>182</v>
      </c>
      <c r="Z1708" t="s">
        <v>164</v>
      </c>
      <c r="AA1708" t="s">
        <v>164</v>
      </c>
      <c r="AB1708" t="s">
        <v>18</v>
      </c>
      <c r="AD1708" t="s">
        <v>2804</v>
      </c>
      <c r="AE1708">
        <v>1</v>
      </c>
      <c r="AF1708">
        <v>1</v>
      </c>
    </row>
    <row r="1709" spans="1:32" x14ac:dyDescent="0.2">
      <c r="A1709" t="s">
        <v>2805</v>
      </c>
      <c r="B1709" s="107">
        <v>45000</v>
      </c>
      <c r="C1709" s="107">
        <v>45000</v>
      </c>
      <c r="D1709" s="107">
        <v>45000</v>
      </c>
      <c r="E1709">
        <v>-2.6851468E-2</v>
      </c>
      <c r="F1709">
        <v>-2.6851468E-2</v>
      </c>
      <c r="G1709" t="s">
        <v>72</v>
      </c>
      <c r="H1709">
        <v>5.9047619047619051</v>
      </c>
      <c r="I1709">
        <v>-0.15855152533333339</v>
      </c>
      <c r="J1709">
        <v>-0.15855152533333339</v>
      </c>
      <c r="K1709">
        <v>1</v>
      </c>
      <c r="M1709" t="s">
        <v>67</v>
      </c>
      <c r="S1709" t="s">
        <v>1608</v>
      </c>
      <c r="U1709" t="s">
        <v>67</v>
      </c>
      <c r="W1709" t="s">
        <v>1270</v>
      </c>
      <c r="X1709" t="s">
        <v>1271</v>
      </c>
      <c r="Y1709" t="s">
        <v>182</v>
      </c>
      <c r="Z1709" t="s">
        <v>164</v>
      </c>
      <c r="AA1709" t="s">
        <v>164</v>
      </c>
      <c r="AB1709" t="s">
        <v>18</v>
      </c>
      <c r="AD1709" t="s">
        <v>2806</v>
      </c>
      <c r="AE1709">
        <v>1</v>
      </c>
      <c r="AF1709">
        <v>1</v>
      </c>
    </row>
    <row r="1710" spans="1:32" x14ac:dyDescent="0.2">
      <c r="A1710" t="s">
        <v>2807</v>
      </c>
      <c r="B1710" s="107">
        <v>45000</v>
      </c>
      <c r="C1710" s="107">
        <v>45000</v>
      </c>
      <c r="D1710" s="107">
        <v>45000</v>
      </c>
      <c r="E1710">
        <v>-1.24146189E-2</v>
      </c>
      <c r="F1710">
        <v>-1.24146189E-2</v>
      </c>
      <c r="G1710" t="s">
        <v>72</v>
      </c>
      <c r="H1710">
        <v>5.9047619047619051</v>
      </c>
      <c r="I1710">
        <v>-7.3305368742857147E-2</v>
      </c>
      <c r="J1710">
        <v>-7.3305368742857147E-2</v>
      </c>
      <c r="K1710">
        <v>1</v>
      </c>
      <c r="M1710" t="s">
        <v>67</v>
      </c>
      <c r="S1710" t="s">
        <v>1608</v>
      </c>
      <c r="U1710" t="s">
        <v>67</v>
      </c>
      <c r="W1710" t="s">
        <v>1270</v>
      </c>
      <c r="X1710" t="s">
        <v>1271</v>
      </c>
      <c r="Y1710" t="s">
        <v>182</v>
      </c>
      <c r="Z1710" t="s">
        <v>164</v>
      </c>
      <c r="AA1710" t="s">
        <v>164</v>
      </c>
      <c r="AB1710" t="s">
        <v>18</v>
      </c>
      <c r="AD1710" t="s">
        <v>2808</v>
      </c>
      <c r="AE1710">
        <v>1</v>
      </c>
      <c r="AF1710">
        <v>1</v>
      </c>
    </row>
    <row r="1711" spans="1:32" x14ac:dyDescent="0.2">
      <c r="A1711" t="s">
        <v>2809</v>
      </c>
      <c r="B1711" s="107">
        <v>45000</v>
      </c>
      <c r="C1711" s="107">
        <v>45000</v>
      </c>
      <c r="D1711" s="107">
        <v>45000</v>
      </c>
      <c r="E1711">
        <v>-1.17499896E-2</v>
      </c>
      <c r="F1711">
        <v>-1.17499896E-2</v>
      </c>
      <c r="G1711" t="s">
        <v>72</v>
      </c>
      <c r="H1711">
        <v>5.9047619047619051</v>
      </c>
      <c r="I1711">
        <v>-6.9380890971428591E-2</v>
      </c>
      <c r="J1711">
        <v>-6.9380890971428591E-2</v>
      </c>
      <c r="K1711">
        <v>1</v>
      </c>
      <c r="M1711" t="s">
        <v>67</v>
      </c>
      <c r="S1711" t="s">
        <v>1608</v>
      </c>
      <c r="U1711" t="s">
        <v>67</v>
      </c>
      <c r="W1711" t="s">
        <v>1270</v>
      </c>
      <c r="X1711" t="s">
        <v>1271</v>
      </c>
      <c r="Y1711" t="s">
        <v>182</v>
      </c>
      <c r="Z1711" t="s">
        <v>164</v>
      </c>
      <c r="AA1711" t="s">
        <v>164</v>
      </c>
      <c r="AB1711" t="s">
        <v>18</v>
      </c>
      <c r="AD1711" t="s">
        <v>2810</v>
      </c>
      <c r="AE1711">
        <v>1</v>
      </c>
      <c r="AF1711">
        <v>1</v>
      </c>
    </row>
    <row r="1712" spans="1:32" x14ac:dyDescent="0.2">
      <c r="A1712" t="s">
        <v>2811</v>
      </c>
      <c r="B1712" s="107">
        <v>44999</v>
      </c>
      <c r="C1712" s="107">
        <v>44999</v>
      </c>
      <c r="D1712" s="107">
        <v>44999</v>
      </c>
      <c r="E1712">
        <v>-0.30105719073930731</v>
      </c>
      <c r="F1712">
        <v>-0.30105719073930731</v>
      </c>
      <c r="G1712" t="s">
        <v>58</v>
      </c>
      <c r="H1712">
        <v>8979.3048973143759</v>
      </c>
      <c r="I1712">
        <v>-2703.2843071771699</v>
      </c>
      <c r="J1712">
        <v>-2703.2843071771699</v>
      </c>
      <c r="K1712">
        <v>1</v>
      </c>
      <c r="M1712" t="s">
        <v>56</v>
      </c>
      <c r="N1712" t="s">
        <v>69</v>
      </c>
      <c r="S1712" t="s">
        <v>1408</v>
      </c>
      <c r="U1712" t="s">
        <v>56</v>
      </c>
      <c r="W1712" t="s">
        <v>1379</v>
      </c>
      <c r="X1712" t="s">
        <v>1379</v>
      </c>
      <c r="Y1712" t="s">
        <v>163</v>
      </c>
      <c r="Z1712" t="s">
        <v>193</v>
      </c>
      <c r="AA1712" t="s">
        <v>193</v>
      </c>
      <c r="AB1712" t="s">
        <v>24</v>
      </c>
      <c r="AD1712" t="s">
        <v>2812</v>
      </c>
      <c r="AE1712">
        <v>1</v>
      </c>
      <c r="AF1712">
        <v>1</v>
      </c>
    </row>
    <row r="1713" spans="1:32" x14ac:dyDescent="0.2">
      <c r="A1713" t="s">
        <v>2813</v>
      </c>
      <c r="B1713" s="107">
        <v>44999</v>
      </c>
      <c r="C1713" s="107">
        <v>44999</v>
      </c>
      <c r="D1713" s="107">
        <v>44999</v>
      </c>
      <c r="E1713">
        <v>-1.1179315842449579E-3</v>
      </c>
      <c r="F1713">
        <v>-1.1179315842449579E-3</v>
      </c>
      <c r="G1713" t="s">
        <v>58</v>
      </c>
      <c r="H1713">
        <v>8979.3048973143759</v>
      </c>
      <c r="I1713">
        <v>-10.03824854927317</v>
      </c>
      <c r="J1713">
        <v>-10.03824854927317</v>
      </c>
      <c r="K1713">
        <v>1</v>
      </c>
      <c r="M1713" t="s">
        <v>56</v>
      </c>
      <c r="S1713" t="s">
        <v>2372</v>
      </c>
      <c r="U1713" t="s">
        <v>56</v>
      </c>
      <c r="W1713" t="s">
        <v>1415</v>
      </c>
      <c r="X1713" t="s">
        <v>1265</v>
      </c>
      <c r="Y1713" t="s">
        <v>182</v>
      </c>
      <c r="Z1713" t="s">
        <v>164</v>
      </c>
      <c r="AA1713" t="s">
        <v>164</v>
      </c>
      <c r="AB1713" t="s">
        <v>18</v>
      </c>
      <c r="AD1713" t="s">
        <v>2814</v>
      </c>
      <c r="AE1713">
        <v>1</v>
      </c>
      <c r="AF1713">
        <v>1</v>
      </c>
    </row>
    <row r="1714" spans="1:32" x14ac:dyDescent="0.2">
      <c r="A1714" t="s">
        <v>2815</v>
      </c>
      <c r="B1714" s="107">
        <v>44999</v>
      </c>
      <c r="C1714" s="107">
        <v>44999</v>
      </c>
      <c r="D1714" s="107">
        <v>44999</v>
      </c>
      <c r="E1714">
        <v>-0.18101030693316769</v>
      </c>
      <c r="F1714">
        <v>-0.18101030693316769</v>
      </c>
      <c r="G1714" t="s">
        <v>58</v>
      </c>
      <c r="H1714">
        <v>8979.3048973143759</v>
      </c>
      <c r="I1714">
        <v>-1625.346735509371</v>
      </c>
      <c r="J1714">
        <v>-1625.346735509371</v>
      </c>
      <c r="K1714">
        <v>1</v>
      </c>
      <c r="M1714" t="s">
        <v>65</v>
      </c>
      <c r="N1714" t="s">
        <v>69</v>
      </c>
      <c r="S1714" t="s">
        <v>1408</v>
      </c>
      <c r="U1714" t="s">
        <v>65</v>
      </c>
      <c r="W1714" t="s">
        <v>1379</v>
      </c>
      <c r="X1714" t="s">
        <v>1379</v>
      </c>
      <c r="Y1714" t="s">
        <v>163</v>
      </c>
      <c r="Z1714" t="s">
        <v>193</v>
      </c>
      <c r="AA1714" t="s">
        <v>193</v>
      </c>
      <c r="AB1714" t="s">
        <v>24</v>
      </c>
      <c r="AD1714" t="s">
        <v>2816</v>
      </c>
      <c r="AE1714">
        <v>1</v>
      </c>
      <c r="AF1714">
        <v>1</v>
      </c>
    </row>
    <row r="1715" spans="1:32" x14ac:dyDescent="0.2">
      <c r="A1715" t="s">
        <v>2817</v>
      </c>
      <c r="B1715" s="107">
        <v>44999</v>
      </c>
      <c r="C1715" s="107">
        <v>44999</v>
      </c>
      <c r="D1715" s="107">
        <v>44999</v>
      </c>
      <c r="E1715">
        <v>-1.065361682410956E-3</v>
      </c>
      <c r="F1715">
        <v>-1.065361682410956E-3</v>
      </c>
      <c r="G1715" t="s">
        <v>58</v>
      </c>
      <c r="H1715">
        <v>8979.3048973143759</v>
      </c>
      <c r="I1715">
        <v>-9.5662073722837793</v>
      </c>
      <c r="J1715">
        <v>-9.5662073722837793</v>
      </c>
      <c r="K1715">
        <v>1</v>
      </c>
      <c r="M1715" t="s">
        <v>65</v>
      </c>
      <c r="S1715" t="s">
        <v>1408</v>
      </c>
      <c r="U1715" t="s">
        <v>65</v>
      </c>
      <c r="W1715" t="s">
        <v>1379</v>
      </c>
      <c r="X1715" t="s">
        <v>1379</v>
      </c>
      <c r="Y1715" t="s">
        <v>163</v>
      </c>
      <c r="Z1715" t="s">
        <v>193</v>
      </c>
      <c r="AA1715" t="s">
        <v>193</v>
      </c>
      <c r="AB1715" t="s">
        <v>24</v>
      </c>
      <c r="AD1715" t="s">
        <v>2818</v>
      </c>
      <c r="AE1715">
        <v>1</v>
      </c>
      <c r="AF1715">
        <v>1</v>
      </c>
    </row>
    <row r="1716" spans="1:32" x14ac:dyDescent="0.2">
      <c r="A1716" t="s">
        <v>2819</v>
      </c>
      <c r="B1716" s="107">
        <v>44999</v>
      </c>
      <c r="C1716" s="107">
        <v>44999</v>
      </c>
      <c r="D1716" s="107">
        <v>44999</v>
      </c>
      <c r="E1716">
        <v>0</v>
      </c>
      <c r="F1716">
        <v>0</v>
      </c>
      <c r="G1716" t="s">
        <v>58</v>
      </c>
      <c r="H1716">
        <v>8979.3048973143759</v>
      </c>
      <c r="I1716">
        <v>0</v>
      </c>
      <c r="J1716">
        <v>0</v>
      </c>
      <c r="K1716">
        <v>1</v>
      </c>
      <c r="M1716" t="s">
        <v>59</v>
      </c>
      <c r="N1716" t="s">
        <v>69</v>
      </c>
      <c r="S1716" t="s">
        <v>2820</v>
      </c>
      <c r="U1716" t="s">
        <v>69</v>
      </c>
      <c r="W1716" t="s">
        <v>1850</v>
      </c>
      <c r="X1716" t="s">
        <v>1850</v>
      </c>
      <c r="Y1716" t="s">
        <v>1356</v>
      </c>
      <c r="Z1716" t="s">
        <v>1356</v>
      </c>
      <c r="AA1716" t="s">
        <v>1356</v>
      </c>
      <c r="AB1716" t="s">
        <v>28</v>
      </c>
      <c r="AD1716" t="s">
        <v>2821</v>
      </c>
      <c r="AE1716">
        <v>1</v>
      </c>
      <c r="AF1716">
        <v>1</v>
      </c>
    </row>
    <row r="1717" spans="1:32" x14ac:dyDescent="0.2">
      <c r="A1717" t="s">
        <v>2822</v>
      </c>
      <c r="B1717" s="107">
        <v>44999</v>
      </c>
      <c r="C1717" s="107">
        <v>44999</v>
      </c>
      <c r="D1717" s="107">
        <v>44999</v>
      </c>
      <c r="E1717">
        <v>0.18</v>
      </c>
      <c r="F1717">
        <v>0.18</v>
      </c>
      <c r="G1717" t="s">
        <v>58</v>
      </c>
      <c r="H1717">
        <v>8979.3048973143759</v>
      </c>
      <c r="I1717">
        <v>1616.274881516588</v>
      </c>
      <c r="J1717">
        <v>1616.274881516588</v>
      </c>
      <c r="K1717">
        <v>1</v>
      </c>
      <c r="M1717" t="s">
        <v>65</v>
      </c>
      <c r="N1717" t="s">
        <v>69</v>
      </c>
      <c r="S1717" t="s">
        <v>1408</v>
      </c>
      <c r="U1717" t="s">
        <v>69</v>
      </c>
      <c r="W1717" t="s">
        <v>1379</v>
      </c>
      <c r="X1717" t="s">
        <v>1379</v>
      </c>
      <c r="Y1717" t="s">
        <v>163</v>
      </c>
      <c r="Z1717" t="s">
        <v>193</v>
      </c>
      <c r="AA1717" t="s">
        <v>193</v>
      </c>
      <c r="AB1717" t="s">
        <v>24</v>
      </c>
      <c r="AD1717" t="s">
        <v>2816</v>
      </c>
      <c r="AE1717">
        <v>1</v>
      </c>
      <c r="AF1717">
        <v>1</v>
      </c>
    </row>
    <row r="1718" spans="1:32" x14ac:dyDescent="0.2">
      <c r="A1718" t="s">
        <v>2823</v>
      </c>
      <c r="B1718" s="107">
        <v>44999</v>
      </c>
      <c r="C1718" s="107">
        <v>44999</v>
      </c>
      <c r="D1718" s="107">
        <v>44999</v>
      </c>
      <c r="E1718">
        <v>0.1</v>
      </c>
      <c r="F1718">
        <v>0.1</v>
      </c>
      <c r="G1718" t="s">
        <v>58</v>
      </c>
      <c r="H1718">
        <v>8979.3048973143759</v>
      </c>
      <c r="I1718">
        <v>897.93048973143766</v>
      </c>
      <c r="J1718">
        <v>897.93048973143766</v>
      </c>
      <c r="K1718">
        <v>1</v>
      </c>
      <c r="M1718" t="s">
        <v>69</v>
      </c>
      <c r="N1718" t="s">
        <v>59</v>
      </c>
      <c r="S1718" t="s">
        <v>1408</v>
      </c>
      <c r="U1718" t="s">
        <v>59</v>
      </c>
      <c r="W1718" t="s">
        <v>1379</v>
      </c>
      <c r="X1718" t="s">
        <v>1379</v>
      </c>
      <c r="Y1718" t="s">
        <v>163</v>
      </c>
      <c r="Z1718" t="s">
        <v>193</v>
      </c>
      <c r="AA1718" t="s">
        <v>193</v>
      </c>
      <c r="AB1718" t="s">
        <v>24</v>
      </c>
      <c r="AD1718" t="s">
        <v>2824</v>
      </c>
      <c r="AE1718">
        <v>1</v>
      </c>
      <c r="AF1718">
        <v>1</v>
      </c>
    </row>
    <row r="1719" spans="1:32" x14ac:dyDescent="0.2">
      <c r="A1719" t="s">
        <v>2825</v>
      </c>
      <c r="B1719" s="107">
        <v>44999</v>
      </c>
      <c r="C1719" s="107">
        <v>44999</v>
      </c>
      <c r="D1719" s="107">
        <v>44999</v>
      </c>
      <c r="E1719">
        <v>-0.1</v>
      </c>
      <c r="F1719">
        <v>-0.1</v>
      </c>
      <c r="G1719" t="s">
        <v>58</v>
      </c>
      <c r="H1719">
        <v>8979.3048973143759</v>
      </c>
      <c r="I1719">
        <v>-897.93048973143766</v>
      </c>
      <c r="J1719">
        <v>-897.93048973143766</v>
      </c>
      <c r="K1719">
        <v>1</v>
      </c>
      <c r="M1719" t="s">
        <v>69</v>
      </c>
      <c r="N1719" t="s">
        <v>61</v>
      </c>
      <c r="S1719" t="s">
        <v>1408</v>
      </c>
      <c r="U1719" t="s">
        <v>69</v>
      </c>
      <c r="W1719" t="s">
        <v>1379</v>
      </c>
      <c r="X1719" t="s">
        <v>1379</v>
      </c>
      <c r="Y1719" t="s">
        <v>163</v>
      </c>
      <c r="Z1719" t="s">
        <v>193</v>
      </c>
      <c r="AA1719" t="s">
        <v>193</v>
      </c>
      <c r="AB1719" t="s">
        <v>24</v>
      </c>
      <c r="AD1719" t="s">
        <v>2826</v>
      </c>
      <c r="AE1719">
        <v>1</v>
      </c>
      <c r="AF1719">
        <v>1</v>
      </c>
    </row>
    <row r="1720" spans="1:32" x14ac:dyDescent="0.2">
      <c r="A1720" t="s">
        <v>2827</v>
      </c>
      <c r="B1720" s="107">
        <v>44999</v>
      </c>
      <c r="C1720" s="107">
        <v>44999</v>
      </c>
      <c r="D1720" s="107">
        <v>44999</v>
      </c>
      <c r="E1720">
        <v>-2.9797650803595399E-3</v>
      </c>
      <c r="F1720">
        <v>-2.9797650803595399E-3</v>
      </c>
      <c r="G1720" t="s">
        <v>58</v>
      </c>
      <c r="H1720">
        <v>8979.3048973143759</v>
      </c>
      <c r="I1720">
        <v>-26.75621917891878</v>
      </c>
      <c r="J1720">
        <v>-26.75621917891878</v>
      </c>
      <c r="K1720">
        <v>1</v>
      </c>
      <c r="M1720" t="s">
        <v>61</v>
      </c>
      <c r="N1720" t="s">
        <v>69</v>
      </c>
      <c r="S1720" t="s">
        <v>1408</v>
      </c>
      <c r="U1720" t="s">
        <v>61</v>
      </c>
      <c r="W1720" t="s">
        <v>1379</v>
      </c>
      <c r="X1720" t="s">
        <v>1379</v>
      </c>
      <c r="Y1720" t="s">
        <v>163</v>
      </c>
      <c r="Z1720" t="s">
        <v>193</v>
      </c>
      <c r="AA1720" t="s">
        <v>193</v>
      </c>
      <c r="AB1720" t="s">
        <v>24</v>
      </c>
      <c r="AD1720" t="s">
        <v>2824</v>
      </c>
      <c r="AE1720">
        <v>1</v>
      </c>
      <c r="AF1720">
        <v>1</v>
      </c>
    </row>
    <row r="1721" spans="1:32" x14ac:dyDescent="0.2">
      <c r="A1721" t="s">
        <v>2828</v>
      </c>
      <c r="B1721" s="107">
        <v>44999</v>
      </c>
      <c r="C1721" s="107">
        <v>44999</v>
      </c>
      <c r="D1721" s="107">
        <v>44999</v>
      </c>
      <c r="E1721">
        <v>-4.9689540000000003E-3</v>
      </c>
      <c r="F1721">
        <v>-4.9689540000000003E-3</v>
      </c>
      <c r="G1721" t="s">
        <v>58</v>
      </c>
      <c r="H1721">
        <v>8979.3048973143759</v>
      </c>
      <c r="I1721">
        <v>-44.617752986729862</v>
      </c>
      <c r="J1721">
        <v>-44.617752986729862</v>
      </c>
      <c r="K1721">
        <v>1</v>
      </c>
      <c r="M1721" t="s">
        <v>59</v>
      </c>
      <c r="N1721" t="s">
        <v>69</v>
      </c>
      <c r="S1721" t="s">
        <v>2820</v>
      </c>
      <c r="U1721" t="s">
        <v>59</v>
      </c>
      <c r="W1721" t="s">
        <v>1850</v>
      </c>
      <c r="X1721" t="s">
        <v>1850</v>
      </c>
      <c r="Y1721" t="s">
        <v>1356</v>
      </c>
      <c r="Z1721" t="s">
        <v>1356</v>
      </c>
      <c r="AA1721" t="s">
        <v>1356</v>
      </c>
      <c r="AB1721" t="s">
        <v>28</v>
      </c>
      <c r="AD1721" t="s">
        <v>2821</v>
      </c>
      <c r="AE1721">
        <v>1</v>
      </c>
      <c r="AF1721">
        <v>1</v>
      </c>
    </row>
    <row r="1722" spans="1:32" x14ac:dyDescent="0.2">
      <c r="A1722" t="s">
        <v>2829</v>
      </c>
      <c r="B1722" s="107">
        <v>44999</v>
      </c>
      <c r="C1722" s="107">
        <v>44999</v>
      </c>
      <c r="D1722" s="107">
        <v>44999</v>
      </c>
      <c r="E1722">
        <v>0.01</v>
      </c>
      <c r="F1722">
        <v>0.01</v>
      </c>
      <c r="G1722" t="s">
        <v>58</v>
      </c>
      <c r="H1722">
        <v>8979.3048973143759</v>
      </c>
      <c r="I1722">
        <v>89.793048973143755</v>
      </c>
      <c r="J1722">
        <v>89.793048973143755</v>
      </c>
      <c r="K1722">
        <v>1</v>
      </c>
      <c r="N1722" t="s">
        <v>69</v>
      </c>
      <c r="S1722" t="s">
        <v>2820</v>
      </c>
      <c r="U1722" t="s">
        <v>69</v>
      </c>
      <c r="W1722" t="s">
        <v>1850</v>
      </c>
      <c r="X1722" t="s">
        <v>1850</v>
      </c>
      <c r="Y1722" t="s">
        <v>1356</v>
      </c>
      <c r="Z1722" t="s">
        <v>1356</v>
      </c>
      <c r="AA1722" t="s">
        <v>1356</v>
      </c>
      <c r="AB1722" t="s">
        <v>28</v>
      </c>
      <c r="AD1722" t="s">
        <v>2821</v>
      </c>
      <c r="AE1722">
        <v>1</v>
      </c>
      <c r="AF1722">
        <v>1</v>
      </c>
    </row>
    <row r="1723" spans="1:32" x14ac:dyDescent="0.2">
      <c r="A1723" t="s">
        <v>2830</v>
      </c>
      <c r="B1723" s="107">
        <v>44999</v>
      </c>
      <c r="C1723" s="107">
        <v>44999</v>
      </c>
      <c r="D1723" s="107">
        <v>44999</v>
      </c>
      <c r="E1723">
        <v>-4.6118622084032343E-3</v>
      </c>
      <c r="F1723">
        <v>-4.6118622084032343E-3</v>
      </c>
      <c r="G1723" t="s">
        <v>58</v>
      </c>
      <c r="H1723">
        <v>8979.3048973143759</v>
      </c>
      <c r="I1723">
        <v>-41.411316913654247</v>
      </c>
      <c r="J1723">
        <v>-41.411316913654247</v>
      </c>
      <c r="K1723">
        <v>1</v>
      </c>
      <c r="M1723" t="s">
        <v>59</v>
      </c>
      <c r="N1723" t="s">
        <v>69</v>
      </c>
      <c r="S1723" t="s">
        <v>2820</v>
      </c>
      <c r="U1723" t="s">
        <v>59</v>
      </c>
      <c r="W1723" t="s">
        <v>1850</v>
      </c>
      <c r="X1723" t="s">
        <v>1850</v>
      </c>
      <c r="Y1723" t="s">
        <v>1356</v>
      </c>
      <c r="Z1723" t="s">
        <v>1356</v>
      </c>
      <c r="AA1723" t="s">
        <v>1356</v>
      </c>
      <c r="AB1723" t="s">
        <v>28</v>
      </c>
      <c r="AD1723" t="s">
        <v>2831</v>
      </c>
      <c r="AE1723">
        <v>1</v>
      </c>
      <c r="AF1723">
        <v>1</v>
      </c>
    </row>
    <row r="1724" spans="1:32" x14ac:dyDescent="0.2">
      <c r="A1724" t="s">
        <v>2832</v>
      </c>
      <c r="B1724" s="107">
        <v>44999</v>
      </c>
      <c r="C1724" s="107">
        <v>44999</v>
      </c>
      <c r="D1724" s="107">
        <v>44999</v>
      </c>
      <c r="E1724">
        <v>-3.1314412240400799E-3</v>
      </c>
      <c r="F1724">
        <v>-3.1314412240400799E-3</v>
      </c>
      <c r="G1724" t="s">
        <v>58</v>
      </c>
      <c r="H1724">
        <v>8979.3048973143759</v>
      </c>
      <c r="I1724">
        <v>-28.118165518675209</v>
      </c>
      <c r="J1724">
        <v>-28.118165518675209</v>
      </c>
      <c r="K1724">
        <v>1</v>
      </c>
      <c r="M1724" t="s">
        <v>59</v>
      </c>
      <c r="N1724" t="s">
        <v>69</v>
      </c>
      <c r="S1724" t="s">
        <v>1408</v>
      </c>
      <c r="U1724" t="s">
        <v>59</v>
      </c>
      <c r="W1724" t="s">
        <v>1379</v>
      </c>
      <c r="X1724" t="s">
        <v>1379</v>
      </c>
      <c r="Y1724" t="s">
        <v>163</v>
      </c>
      <c r="Z1724" t="s">
        <v>193</v>
      </c>
      <c r="AA1724" t="s">
        <v>193</v>
      </c>
      <c r="AB1724" t="s">
        <v>24</v>
      </c>
      <c r="AD1724" t="s">
        <v>2826</v>
      </c>
      <c r="AE1724">
        <v>1</v>
      </c>
      <c r="AF1724">
        <v>1</v>
      </c>
    </row>
    <row r="1725" spans="1:32" x14ac:dyDescent="0.2">
      <c r="A1725" t="s">
        <v>2833</v>
      </c>
      <c r="B1725" s="107">
        <v>44999</v>
      </c>
      <c r="C1725" s="107">
        <v>44999</v>
      </c>
      <c r="D1725" s="107">
        <v>44999</v>
      </c>
      <c r="E1725">
        <v>0.1</v>
      </c>
      <c r="F1725">
        <v>0.1</v>
      </c>
      <c r="G1725" t="s">
        <v>58</v>
      </c>
      <c r="H1725">
        <v>8979.3048973143759</v>
      </c>
      <c r="I1725">
        <v>897.93048973143766</v>
      </c>
      <c r="J1725">
        <v>897.93048973143766</v>
      </c>
      <c r="K1725">
        <v>1</v>
      </c>
      <c r="M1725" t="s">
        <v>69</v>
      </c>
      <c r="N1725" t="s">
        <v>61</v>
      </c>
      <c r="S1725" t="s">
        <v>1408</v>
      </c>
      <c r="U1725" t="s">
        <v>61</v>
      </c>
      <c r="W1725" t="s">
        <v>1379</v>
      </c>
      <c r="X1725" t="s">
        <v>1379</v>
      </c>
      <c r="Y1725" t="s">
        <v>163</v>
      </c>
      <c r="Z1725" t="s">
        <v>193</v>
      </c>
      <c r="AA1725" t="s">
        <v>193</v>
      </c>
      <c r="AB1725" t="s">
        <v>24</v>
      </c>
      <c r="AD1725" t="s">
        <v>2826</v>
      </c>
      <c r="AE1725">
        <v>1</v>
      </c>
      <c r="AF1725">
        <v>1</v>
      </c>
    </row>
    <row r="1726" spans="1:32" x14ac:dyDescent="0.2">
      <c r="A1726" t="s">
        <v>2834</v>
      </c>
      <c r="B1726" s="107">
        <v>44999</v>
      </c>
      <c r="C1726" s="107">
        <v>44999</v>
      </c>
      <c r="D1726" s="107">
        <v>44999</v>
      </c>
      <c r="E1726">
        <v>0.12167749999999999</v>
      </c>
      <c r="F1726">
        <v>0.12167749999999999</v>
      </c>
      <c r="G1726" t="s">
        <v>58</v>
      </c>
      <c r="H1726">
        <v>8979.3048973143759</v>
      </c>
      <c r="I1726">
        <v>1092.57937164297</v>
      </c>
      <c r="J1726">
        <v>1092.57937164297</v>
      </c>
      <c r="K1726">
        <v>1</v>
      </c>
      <c r="N1726" t="s">
        <v>69</v>
      </c>
      <c r="S1726" t="s">
        <v>2820</v>
      </c>
      <c r="U1726" t="s">
        <v>69</v>
      </c>
      <c r="W1726" t="s">
        <v>1850</v>
      </c>
      <c r="X1726" t="s">
        <v>1850</v>
      </c>
      <c r="Y1726" t="s">
        <v>1356</v>
      </c>
      <c r="Z1726" t="s">
        <v>1356</v>
      </c>
      <c r="AA1726" t="s">
        <v>1356</v>
      </c>
      <c r="AB1726" t="s">
        <v>28</v>
      </c>
      <c r="AD1726" t="s">
        <v>2831</v>
      </c>
      <c r="AE1726">
        <v>1</v>
      </c>
      <c r="AF1726">
        <v>1</v>
      </c>
    </row>
    <row r="1727" spans="1:32" x14ac:dyDescent="0.2">
      <c r="A1727" t="s">
        <v>2835</v>
      </c>
      <c r="B1727" s="107">
        <v>44999</v>
      </c>
      <c r="C1727" s="107">
        <v>44999</v>
      </c>
      <c r="D1727" s="107">
        <v>44999</v>
      </c>
      <c r="E1727">
        <v>0</v>
      </c>
      <c r="F1727">
        <v>0</v>
      </c>
      <c r="G1727" t="s">
        <v>58</v>
      </c>
      <c r="H1727">
        <v>8979.3048973143759</v>
      </c>
      <c r="I1727">
        <v>0</v>
      </c>
      <c r="J1727">
        <v>0</v>
      </c>
      <c r="K1727">
        <v>1</v>
      </c>
      <c r="M1727" t="s">
        <v>59</v>
      </c>
      <c r="N1727" t="s">
        <v>69</v>
      </c>
      <c r="S1727" t="s">
        <v>2820</v>
      </c>
      <c r="U1727" t="s">
        <v>69</v>
      </c>
      <c r="W1727" t="s">
        <v>1850</v>
      </c>
      <c r="X1727" t="s">
        <v>1850</v>
      </c>
      <c r="Y1727" t="s">
        <v>1356</v>
      </c>
      <c r="Z1727" t="s">
        <v>1356</v>
      </c>
      <c r="AA1727" t="s">
        <v>1356</v>
      </c>
      <c r="AB1727" t="s">
        <v>28</v>
      </c>
      <c r="AD1727" t="s">
        <v>2831</v>
      </c>
      <c r="AE1727">
        <v>1</v>
      </c>
      <c r="AF1727">
        <v>1</v>
      </c>
    </row>
    <row r="1728" spans="1:32" x14ac:dyDescent="0.2">
      <c r="A1728" t="s">
        <v>2836</v>
      </c>
      <c r="B1728" s="107">
        <v>44999</v>
      </c>
      <c r="C1728" s="107">
        <v>44999</v>
      </c>
      <c r="D1728" s="107">
        <v>44999</v>
      </c>
      <c r="E1728">
        <v>0.3</v>
      </c>
      <c r="F1728">
        <v>0.3</v>
      </c>
      <c r="G1728" t="s">
        <v>58</v>
      </c>
      <c r="H1728">
        <v>8979.3048973143759</v>
      </c>
      <c r="I1728">
        <v>2693.7914691943129</v>
      </c>
      <c r="J1728">
        <v>2693.7914691943129</v>
      </c>
      <c r="K1728">
        <v>1</v>
      </c>
      <c r="M1728" t="s">
        <v>56</v>
      </c>
      <c r="N1728" t="s">
        <v>69</v>
      </c>
      <c r="S1728" t="s">
        <v>1408</v>
      </c>
      <c r="U1728" t="s">
        <v>69</v>
      </c>
      <c r="W1728" t="s">
        <v>1379</v>
      </c>
      <c r="X1728" t="s">
        <v>1379</v>
      </c>
      <c r="Y1728" t="s">
        <v>163</v>
      </c>
      <c r="Z1728" t="s">
        <v>193</v>
      </c>
      <c r="AA1728" t="s">
        <v>193</v>
      </c>
      <c r="AB1728" t="s">
        <v>24</v>
      </c>
      <c r="AD1728" t="s">
        <v>2812</v>
      </c>
      <c r="AE1728">
        <v>1</v>
      </c>
      <c r="AF1728">
        <v>1</v>
      </c>
    </row>
    <row r="1729" spans="1:32" x14ac:dyDescent="0.2">
      <c r="A1729" t="s">
        <v>2837</v>
      </c>
      <c r="B1729" s="107">
        <v>44999</v>
      </c>
      <c r="C1729" s="107">
        <v>44999</v>
      </c>
      <c r="D1729" s="107">
        <v>44999</v>
      </c>
      <c r="E1729">
        <v>0</v>
      </c>
      <c r="F1729">
        <v>0</v>
      </c>
      <c r="G1729" t="s">
        <v>58</v>
      </c>
      <c r="H1729">
        <v>8979.3048973143759</v>
      </c>
      <c r="I1729">
        <v>0</v>
      </c>
      <c r="J1729">
        <v>0</v>
      </c>
      <c r="K1729">
        <v>1</v>
      </c>
      <c r="M1729" t="s">
        <v>59</v>
      </c>
      <c r="N1729" t="s">
        <v>69</v>
      </c>
      <c r="S1729" t="s">
        <v>1408</v>
      </c>
      <c r="U1729" t="s">
        <v>69</v>
      </c>
      <c r="W1729" t="s">
        <v>1379</v>
      </c>
      <c r="X1729" t="s">
        <v>1379</v>
      </c>
      <c r="Y1729" t="s">
        <v>163</v>
      </c>
      <c r="Z1729" t="s">
        <v>193</v>
      </c>
      <c r="AA1729" t="s">
        <v>193</v>
      </c>
      <c r="AB1729" t="s">
        <v>24</v>
      </c>
      <c r="AD1729" t="s">
        <v>2826</v>
      </c>
      <c r="AE1729">
        <v>1</v>
      </c>
      <c r="AF1729">
        <v>1</v>
      </c>
    </row>
    <row r="1730" spans="1:32" x14ac:dyDescent="0.2">
      <c r="A1730" t="s">
        <v>2838</v>
      </c>
      <c r="B1730" s="107">
        <v>44999</v>
      </c>
      <c r="C1730" s="107">
        <v>44999</v>
      </c>
      <c r="D1730" s="107">
        <v>44999</v>
      </c>
      <c r="E1730">
        <v>0</v>
      </c>
      <c r="F1730">
        <v>0</v>
      </c>
      <c r="G1730" t="s">
        <v>58</v>
      </c>
      <c r="H1730">
        <v>8979.3048973143759</v>
      </c>
      <c r="I1730">
        <v>0</v>
      </c>
      <c r="J1730">
        <v>0</v>
      </c>
      <c r="K1730">
        <v>1</v>
      </c>
      <c r="M1730" t="s">
        <v>61</v>
      </c>
      <c r="N1730" t="s">
        <v>69</v>
      </c>
      <c r="S1730" t="s">
        <v>1408</v>
      </c>
      <c r="U1730" t="s">
        <v>69</v>
      </c>
      <c r="W1730" t="s">
        <v>1379</v>
      </c>
      <c r="X1730" t="s">
        <v>1379</v>
      </c>
      <c r="Y1730" t="s">
        <v>163</v>
      </c>
      <c r="Z1730" t="s">
        <v>193</v>
      </c>
      <c r="AA1730" t="s">
        <v>193</v>
      </c>
      <c r="AB1730" t="s">
        <v>24</v>
      </c>
      <c r="AD1730" t="s">
        <v>2824</v>
      </c>
      <c r="AE1730">
        <v>1</v>
      </c>
      <c r="AF1730">
        <v>1</v>
      </c>
    </row>
    <row r="1731" spans="1:32" x14ac:dyDescent="0.2">
      <c r="A1731" t="s">
        <v>2839</v>
      </c>
      <c r="B1731" s="107">
        <v>44999</v>
      </c>
      <c r="C1731" s="107">
        <v>44999</v>
      </c>
      <c r="D1731" s="107">
        <v>44999</v>
      </c>
      <c r="E1731">
        <v>-0.1</v>
      </c>
      <c r="F1731">
        <v>-0.1</v>
      </c>
      <c r="G1731" t="s">
        <v>58</v>
      </c>
      <c r="H1731">
        <v>8979.3048973143759</v>
      </c>
      <c r="I1731">
        <v>-897.93048973143766</v>
      </c>
      <c r="J1731">
        <v>-897.93048973143766</v>
      </c>
      <c r="K1731">
        <v>1</v>
      </c>
      <c r="M1731" t="s">
        <v>69</v>
      </c>
      <c r="N1731" t="s">
        <v>59</v>
      </c>
      <c r="S1731" t="s">
        <v>1408</v>
      </c>
      <c r="U1731" t="s">
        <v>69</v>
      </c>
      <c r="W1731" t="s">
        <v>1379</v>
      </c>
      <c r="X1731" t="s">
        <v>1379</v>
      </c>
      <c r="Y1731" t="s">
        <v>163</v>
      </c>
      <c r="Z1731" t="s">
        <v>193</v>
      </c>
      <c r="AA1731" t="s">
        <v>193</v>
      </c>
      <c r="AB1731" t="s">
        <v>24</v>
      </c>
      <c r="AD1731" t="s">
        <v>2824</v>
      </c>
      <c r="AE1731">
        <v>1</v>
      </c>
      <c r="AF1731">
        <v>1</v>
      </c>
    </row>
    <row r="1732" spans="1:32" x14ac:dyDescent="0.2">
      <c r="A1732" t="s">
        <v>2840</v>
      </c>
      <c r="B1732" s="107">
        <v>44999</v>
      </c>
      <c r="C1732" s="107">
        <v>44999</v>
      </c>
      <c r="D1732" s="107">
        <v>44999</v>
      </c>
      <c r="E1732">
        <v>0</v>
      </c>
      <c r="F1732">
        <v>0</v>
      </c>
      <c r="G1732" t="s">
        <v>72</v>
      </c>
      <c r="H1732">
        <v>6.3296471827277507</v>
      </c>
      <c r="I1732">
        <v>0</v>
      </c>
      <c r="J1732">
        <v>0</v>
      </c>
      <c r="K1732">
        <v>1</v>
      </c>
      <c r="M1732" t="s">
        <v>56</v>
      </c>
      <c r="N1732" t="s">
        <v>69</v>
      </c>
      <c r="S1732" t="s">
        <v>1608</v>
      </c>
      <c r="U1732" t="s">
        <v>69</v>
      </c>
      <c r="W1732" t="s">
        <v>2841</v>
      </c>
      <c r="X1732" t="s">
        <v>70</v>
      </c>
      <c r="Y1732" t="s">
        <v>182</v>
      </c>
      <c r="Z1732" t="s">
        <v>164</v>
      </c>
      <c r="AA1732" t="s">
        <v>164</v>
      </c>
      <c r="AB1732" t="s">
        <v>18</v>
      </c>
      <c r="AD1732" t="s">
        <v>2842</v>
      </c>
      <c r="AE1732">
        <v>1</v>
      </c>
      <c r="AF1732">
        <v>1</v>
      </c>
    </row>
    <row r="1733" spans="1:32" x14ac:dyDescent="0.2">
      <c r="A1733" t="s">
        <v>2843</v>
      </c>
      <c r="B1733" s="107">
        <v>44999</v>
      </c>
      <c r="C1733" s="107">
        <v>44999</v>
      </c>
      <c r="D1733" s="107">
        <v>44999</v>
      </c>
      <c r="E1733">
        <v>0</v>
      </c>
      <c r="F1733">
        <v>0</v>
      </c>
      <c r="G1733" t="s">
        <v>72</v>
      </c>
      <c r="H1733">
        <v>6.3296471827277507</v>
      </c>
      <c r="I1733">
        <v>0</v>
      </c>
      <c r="J1733">
        <v>0</v>
      </c>
      <c r="K1733">
        <v>1</v>
      </c>
      <c r="M1733" t="s">
        <v>56</v>
      </c>
      <c r="N1733" t="s">
        <v>69</v>
      </c>
      <c r="S1733" t="s">
        <v>1608</v>
      </c>
      <c r="U1733" t="s">
        <v>69</v>
      </c>
      <c r="W1733" t="s">
        <v>2841</v>
      </c>
      <c r="X1733" t="s">
        <v>70</v>
      </c>
      <c r="Y1733" t="s">
        <v>182</v>
      </c>
      <c r="Z1733" t="s">
        <v>164</v>
      </c>
      <c r="AA1733" t="s">
        <v>164</v>
      </c>
      <c r="AB1733" t="s">
        <v>18</v>
      </c>
      <c r="AD1733" t="s">
        <v>2844</v>
      </c>
      <c r="AE1733">
        <v>1</v>
      </c>
      <c r="AF1733">
        <v>1</v>
      </c>
    </row>
    <row r="1734" spans="1:32" x14ac:dyDescent="0.2">
      <c r="A1734" t="s">
        <v>2845</v>
      </c>
      <c r="B1734" s="107">
        <v>44999</v>
      </c>
      <c r="C1734" s="107">
        <v>44999</v>
      </c>
      <c r="D1734" s="107">
        <v>44999</v>
      </c>
      <c r="E1734">
        <v>-1.6567874400000002E-2</v>
      </c>
      <c r="F1734">
        <v>-1.6567874400000002E-2</v>
      </c>
      <c r="G1734" t="s">
        <v>72</v>
      </c>
      <c r="H1734">
        <v>6.3296471827277507</v>
      </c>
      <c r="I1734">
        <v>-0.1048687995197472</v>
      </c>
      <c r="J1734">
        <v>-0.1048687995197472</v>
      </c>
      <c r="K1734">
        <v>1</v>
      </c>
      <c r="M1734" t="s">
        <v>56</v>
      </c>
      <c r="N1734" t="s">
        <v>69</v>
      </c>
      <c r="S1734" t="s">
        <v>1608</v>
      </c>
      <c r="U1734" t="s">
        <v>56</v>
      </c>
      <c r="W1734" t="s">
        <v>2841</v>
      </c>
      <c r="X1734" t="s">
        <v>70</v>
      </c>
      <c r="Y1734" t="s">
        <v>182</v>
      </c>
      <c r="Z1734" t="s">
        <v>164</v>
      </c>
      <c r="AA1734" t="s">
        <v>164</v>
      </c>
      <c r="AB1734" t="s">
        <v>18</v>
      </c>
      <c r="AD1734" t="s">
        <v>2846</v>
      </c>
      <c r="AE1734">
        <v>1</v>
      </c>
      <c r="AF1734">
        <v>1</v>
      </c>
    </row>
    <row r="1735" spans="1:32" x14ac:dyDescent="0.2">
      <c r="A1735" t="s">
        <v>2847</v>
      </c>
      <c r="B1735" s="107">
        <v>44999</v>
      </c>
      <c r="C1735" s="107">
        <v>44999</v>
      </c>
      <c r="D1735" s="107">
        <v>44999</v>
      </c>
      <c r="E1735">
        <v>-2.8745152E-2</v>
      </c>
      <c r="F1735">
        <v>-2.8745152E-2</v>
      </c>
      <c r="G1735" t="s">
        <v>72</v>
      </c>
      <c r="H1735">
        <v>6.3296471827277507</v>
      </c>
      <c r="I1735">
        <v>-0.18194667037388099</v>
      </c>
      <c r="J1735">
        <v>-0.18194667037388099</v>
      </c>
      <c r="K1735">
        <v>1</v>
      </c>
      <c r="M1735" t="s">
        <v>67</v>
      </c>
      <c r="S1735" t="s">
        <v>1608</v>
      </c>
      <c r="U1735" t="s">
        <v>67</v>
      </c>
      <c r="W1735" t="s">
        <v>1270</v>
      </c>
      <c r="X1735" t="s">
        <v>1271</v>
      </c>
      <c r="Y1735" t="s">
        <v>182</v>
      </c>
      <c r="Z1735" t="s">
        <v>164</v>
      </c>
      <c r="AA1735" t="s">
        <v>164</v>
      </c>
      <c r="AB1735" t="s">
        <v>18</v>
      </c>
      <c r="AD1735" t="s">
        <v>2848</v>
      </c>
      <c r="AE1735">
        <v>1</v>
      </c>
      <c r="AF1735">
        <v>1</v>
      </c>
    </row>
    <row r="1736" spans="1:32" x14ac:dyDescent="0.2">
      <c r="A1736" t="s">
        <v>2849</v>
      </c>
      <c r="B1736" s="107">
        <v>44999</v>
      </c>
      <c r="C1736" s="107">
        <v>44999</v>
      </c>
      <c r="D1736" s="107">
        <v>44999</v>
      </c>
      <c r="E1736">
        <v>0</v>
      </c>
      <c r="F1736">
        <v>0</v>
      </c>
      <c r="G1736" t="s">
        <v>72</v>
      </c>
      <c r="H1736">
        <v>6.3296471827277507</v>
      </c>
      <c r="I1736">
        <v>0</v>
      </c>
      <c r="J1736">
        <v>0</v>
      </c>
      <c r="K1736">
        <v>1</v>
      </c>
      <c r="M1736" t="s">
        <v>56</v>
      </c>
      <c r="N1736" t="s">
        <v>69</v>
      </c>
      <c r="S1736" t="s">
        <v>1608</v>
      </c>
      <c r="U1736" t="s">
        <v>69</v>
      </c>
      <c r="W1736" t="s">
        <v>2841</v>
      </c>
      <c r="X1736" t="s">
        <v>70</v>
      </c>
      <c r="Y1736" t="s">
        <v>182</v>
      </c>
      <c r="Z1736" t="s">
        <v>164</v>
      </c>
      <c r="AA1736" t="s">
        <v>164</v>
      </c>
      <c r="AB1736" t="s">
        <v>18</v>
      </c>
      <c r="AD1736" t="s">
        <v>2850</v>
      </c>
      <c r="AE1736">
        <v>1</v>
      </c>
      <c r="AF1736">
        <v>1</v>
      </c>
    </row>
    <row r="1737" spans="1:32" x14ac:dyDescent="0.2">
      <c r="A1737" t="s">
        <v>2851</v>
      </c>
      <c r="B1737" s="107">
        <v>44999</v>
      </c>
      <c r="C1737" s="107">
        <v>44999</v>
      </c>
      <c r="D1737" s="107">
        <v>44999</v>
      </c>
      <c r="E1737">
        <v>-1.9096089E-2</v>
      </c>
      <c r="F1737">
        <v>-1.9096089E-2</v>
      </c>
      <c r="G1737" t="s">
        <v>72</v>
      </c>
      <c r="H1737">
        <v>6.3296471827277507</v>
      </c>
      <c r="I1737">
        <v>-0.1208715059399684</v>
      </c>
      <c r="J1737">
        <v>-0.1208715059399684</v>
      </c>
      <c r="K1737">
        <v>1</v>
      </c>
      <c r="M1737" t="s">
        <v>56</v>
      </c>
      <c r="N1737" t="s">
        <v>69</v>
      </c>
      <c r="S1737" t="s">
        <v>1608</v>
      </c>
      <c r="U1737" t="s">
        <v>56</v>
      </c>
      <c r="W1737" t="s">
        <v>2841</v>
      </c>
      <c r="X1737" t="s">
        <v>70</v>
      </c>
      <c r="Y1737" t="s">
        <v>182</v>
      </c>
      <c r="Z1737" t="s">
        <v>164</v>
      </c>
      <c r="AA1737" t="s">
        <v>164</v>
      </c>
      <c r="AB1737" t="s">
        <v>18</v>
      </c>
      <c r="AD1737" t="s">
        <v>2844</v>
      </c>
      <c r="AE1737">
        <v>1</v>
      </c>
      <c r="AF1737">
        <v>1</v>
      </c>
    </row>
    <row r="1738" spans="1:32" x14ac:dyDescent="0.2">
      <c r="A1738" t="s">
        <v>2852</v>
      </c>
      <c r="B1738" s="107">
        <v>44999</v>
      </c>
      <c r="C1738" s="107">
        <v>44999</v>
      </c>
      <c r="D1738" s="107">
        <v>44999</v>
      </c>
      <c r="E1738">
        <v>-1.25603118E-2</v>
      </c>
      <c r="F1738">
        <v>-1.25603118E-2</v>
      </c>
      <c r="G1738" t="s">
        <v>72</v>
      </c>
      <c r="H1738">
        <v>6.3296471827277507</v>
      </c>
      <c r="I1738">
        <v>-7.9502342199052126E-2</v>
      </c>
      <c r="J1738">
        <v>-7.9502342199052126E-2</v>
      </c>
      <c r="K1738">
        <v>1</v>
      </c>
      <c r="M1738" t="s">
        <v>56</v>
      </c>
      <c r="N1738" t="s">
        <v>69</v>
      </c>
      <c r="S1738" t="s">
        <v>1608</v>
      </c>
      <c r="U1738" t="s">
        <v>56</v>
      </c>
      <c r="W1738" t="s">
        <v>2841</v>
      </c>
      <c r="X1738" t="s">
        <v>70</v>
      </c>
      <c r="Y1738" t="s">
        <v>182</v>
      </c>
      <c r="Z1738" t="s">
        <v>164</v>
      </c>
      <c r="AA1738" t="s">
        <v>164</v>
      </c>
      <c r="AB1738" t="s">
        <v>18</v>
      </c>
      <c r="AD1738" t="s">
        <v>2842</v>
      </c>
      <c r="AE1738">
        <v>1</v>
      </c>
      <c r="AF1738">
        <v>1</v>
      </c>
    </row>
    <row r="1739" spans="1:32" x14ac:dyDescent="0.2">
      <c r="A1739" t="s">
        <v>2853</v>
      </c>
      <c r="B1739" s="107">
        <v>44999</v>
      </c>
      <c r="C1739" s="107">
        <v>44999</v>
      </c>
      <c r="D1739" s="107">
        <v>44999</v>
      </c>
      <c r="E1739">
        <v>-1.81816284E-2</v>
      </c>
      <c r="F1739">
        <v>-1.81816284E-2</v>
      </c>
      <c r="G1739" t="s">
        <v>72</v>
      </c>
      <c r="H1739">
        <v>6.3296471827277507</v>
      </c>
      <c r="I1739">
        <v>-0.1150832929794629</v>
      </c>
      <c r="J1739">
        <v>-0.1150832929794629</v>
      </c>
      <c r="K1739">
        <v>1</v>
      </c>
      <c r="M1739" t="s">
        <v>56</v>
      </c>
      <c r="N1739" t="s">
        <v>69</v>
      </c>
      <c r="S1739" t="s">
        <v>1608</v>
      </c>
      <c r="U1739" t="s">
        <v>56</v>
      </c>
      <c r="W1739" t="s">
        <v>2841</v>
      </c>
      <c r="X1739" t="s">
        <v>70</v>
      </c>
      <c r="Y1739" t="s">
        <v>182</v>
      </c>
      <c r="Z1739" t="s">
        <v>164</v>
      </c>
      <c r="AA1739" t="s">
        <v>164</v>
      </c>
      <c r="AB1739" t="s">
        <v>18</v>
      </c>
      <c r="AD1739" t="s">
        <v>2850</v>
      </c>
      <c r="AE1739">
        <v>1</v>
      </c>
      <c r="AF1739">
        <v>1</v>
      </c>
    </row>
    <row r="1740" spans="1:32" x14ac:dyDescent="0.2">
      <c r="A1740" t="s">
        <v>2854</v>
      </c>
      <c r="B1740" s="107">
        <v>44999</v>
      </c>
      <c r="C1740" s="107">
        <v>44999</v>
      </c>
      <c r="D1740" s="107">
        <v>44999</v>
      </c>
      <c r="E1740">
        <v>0</v>
      </c>
      <c r="F1740">
        <v>0</v>
      </c>
      <c r="G1740" t="s">
        <v>72</v>
      </c>
      <c r="H1740">
        <v>6.3296471827277507</v>
      </c>
      <c r="I1740">
        <v>0</v>
      </c>
      <c r="J1740">
        <v>0</v>
      </c>
      <c r="K1740">
        <v>1</v>
      </c>
      <c r="M1740" t="s">
        <v>56</v>
      </c>
      <c r="N1740" t="s">
        <v>69</v>
      </c>
      <c r="S1740" t="s">
        <v>1608</v>
      </c>
      <c r="U1740" t="s">
        <v>69</v>
      </c>
      <c r="W1740" t="s">
        <v>2841</v>
      </c>
      <c r="X1740" t="s">
        <v>70</v>
      </c>
      <c r="Y1740" t="s">
        <v>182</v>
      </c>
      <c r="Z1740" t="s">
        <v>164</v>
      </c>
      <c r="AA1740" t="s">
        <v>164</v>
      </c>
      <c r="AB1740" t="s">
        <v>18</v>
      </c>
      <c r="AD1740" t="s">
        <v>2846</v>
      </c>
      <c r="AE1740">
        <v>1</v>
      </c>
      <c r="AF1740">
        <v>1</v>
      </c>
    </row>
    <row r="1741" spans="1:32" x14ac:dyDescent="0.2">
      <c r="A1741" t="s">
        <v>2855</v>
      </c>
      <c r="B1741" s="107">
        <v>44999</v>
      </c>
      <c r="C1741" s="107">
        <v>44999</v>
      </c>
      <c r="D1741" s="107">
        <v>44999</v>
      </c>
      <c r="E1741">
        <v>4.5026249999999997E-2</v>
      </c>
      <c r="F1741">
        <v>4.5026249999999997E-2</v>
      </c>
      <c r="G1741" t="s">
        <v>71</v>
      </c>
      <c r="H1741">
        <v>8967.7725118483413</v>
      </c>
      <c r="I1741">
        <v>403.78516706161128</v>
      </c>
      <c r="J1741">
        <v>403.78516706161128</v>
      </c>
      <c r="K1741">
        <v>1</v>
      </c>
      <c r="M1741" t="s">
        <v>65</v>
      </c>
      <c r="N1741" t="s">
        <v>69</v>
      </c>
      <c r="S1741" t="s">
        <v>1408</v>
      </c>
      <c r="U1741" t="s">
        <v>69</v>
      </c>
      <c r="W1741" t="s">
        <v>1379</v>
      </c>
      <c r="X1741" t="s">
        <v>1379</v>
      </c>
      <c r="Y1741" t="s">
        <v>163</v>
      </c>
      <c r="Z1741" t="s">
        <v>193</v>
      </c>
      <c r="AA1741" t="s">
        <v>193</v>
      </c>
      <c r="AB1741" t="s">
        <v>24</v>
      </c>
      <c r="AD1741" t="s">
        <v>2818</v>
      </c>
      <c r="AE1741">
        <v>1</v>
      </c>
      <c r="AF1741">
        <v>1</v>
      </c>
    </row>
    <row r="1742" spans="1:32" x14ac:dyDescent="0.2">
      <c r="A1742" t="s">
        <v>2856</v>
      </c>
      <c r="B1742" s="107">
        <v>44999</v>
      </c>
      <c r="C1742" s="107">
        <v>44999</v>
      </c>
      <c r="D1742" s="107">
        <v>44999</v>
      </c>
      <c r="E1742">
        <v>-0.12167749999999999</v>
      </c>
      <c r="F1742">
        <v>-0.12167749999999999</v>
      </c>
      <c r="G1742" t="s">
        <v>71</v>
      </c>
      <c r="H1742">
        <v>8967.7725118483413</v>
      </c>
      <c r="I1742">
        <v>-1091.176139810427</v>
      </c>
      <c r="J1742">
        <v>-1091.176139810427</v>
      </c>
      <c r="K1742">
        <v>1</v>
      </c>
      <c r="M1742" t="s">
        <v>69</v>
      </c>
      <c r="S1742" t="s">
        <v>2820</v>
      </c>
      <c r="U1742" t="s">
        <v>69</v>
      </c>
      <c r="W1742" t="s">
        <v>1850</v>
      </c>
      <c r="X1742" t="s">
        <v>1850</v>
      </c>
      <c r="Y1742" t="s">
        <v>1356</v>
      </c>
      <c r="Z1742" t="s">
        <v>1356</v>
      </c>
      <c r="AA1742" t="s">
        <v>1356</v>
      </c>
      <c r="AB1742" t="s">
        <v>28</v>
      </c>
      <c r="AD1742" t="s">
        <v>2831</v>
      </c>
      <c r="AE1742">
        <v>1</v>
      </c>
      <c r="AF1742">
        <v>1</v>
      </c>
    </row>
    <row r="1743" spans="1:32" x14ac:dyDescent="0.2">
      <c r="A1743" t="s">
        <v>2857</v>
      </c>
      <c r="B1743" s="107">
        <v>44999</v>
      </c>
      <c r="C1743" s="107">
        <v>44999</v>
      </c>
      <c r="D1743" s="107">
        <v>44999</v>
      </c>
      <c r="E1743">
        <v>3.3E-3</v>
      </c>
      <c r="F1743">
        <v>3.3E-3</v>
      </c>
      <c r="G1743" t="s">
        <v>71</v>
      </c>
      <c r="H1743">
        <v>8967.7725118483413</v>
      </c>
      <c r="I1743">
        <v>29.593649289099531</v>
      </c>
      <c r="J1743">
        <v>29.593649289099531</v>
      </c>
      <c r="K1743">
        <v>1</v>
      </c>
      <c r="M1743" t="s">
        <v>56</v>
      </c>
      <c r="N1743" t="s">
        <v>69</v>
      </c>
      <c r="S1743" t="s">
        <v>2372</v>
      </c>
      <c r="U1743" t="s">
        <v>69</v>
      </c>
      <c r="W1743" t="s">
        <v>1415</v>
      </c>
      <c r="X1743" t="s">
        <v>1265</v>
      </c>
      <c r="Y1743" t="s">
        <v>182</v>
      </c>
      <c r="Z1743" t="s">
        <v>164</v>
      </c>
      <c r="AA1743" t="s">
        <v>164</v>
      </c>
      <c r="AB1743" t="s">
        <v>18</v>
      </c>
      <c r="AD1743" t="s">
        <v>2814</v>
      </c>
      <c r="AE1743">
        <v>1</v>
      </c>
      <c r="AF1743">
        <v>1</v>
      </c>
    </row>
    <row r="1744" spans="1:32" x14ac:dyDescent="0.2">
      <c r="A1744" t="s">
        <v>2858</v>
      </c>
      <c r="B1744" s="107">
        <v>44999</v>
      </c>
      <c r="C1744" s="107">
        <v>44999</v>
      </c>
      <c r="D1744" s="107">
        <v>44999</v>
      </c>
      <c r="E1744">
        <v>-3.3E-3</v>
      </c>
      <c r="F1744">
        <v>-3.3E-3</v>
      </c>
      <c r="G1744" t="s">
        <v>71</v>
      </c>
      <c r="H1744">
        <v>8967.7725118483413</v>
      </c>
      <c r="I1744">
        <v>-29.593649289099531</v>
      </c>
      <c r="J1744">
        <v>-29.593649289099531</v>
      </c>
      <c r="K1744">
        <v>1</v>
      </c>
      <c r="M1744" t="s">
        <v>56</v>
      </c>
      <c r="N1744" t="s">
        <v>69</v>
      </c>
      <c r="S1744" t="s">
        <v>2372</v>
      </c>
      <c r="U1744" t="s">
        <v>56</v>
      </c>
      <c r="W1744" t="s">
        <v>1415</v>
      </c>
      <c r="X1744" t="s">
        <v>1265</v>
      </c>
      <c r="Y1744" t="s">
        <v>182</v>
      </c>
      <c r="Z1744" t="s">
        <v>164</v>
      </c>
      <c r="AA1744" t="s">
        <v>164</v>
      </c>
      <c r="AB1744" t="s">
        <v>18</v>
      </c>
      <c r="AD1744" t="s">
        <v>2814</v>
      </c>
      <c r="AE1744">
        <v>1</v>
      </c>
      <c r="AF1744">
        <v>1</v>
      </c>
    </row>
    <row r="1745" spans="1:32" x14ac:dyDescent="0.2">
      <c r="A1745" t="s">
        <v>2859</v>
      </c>
      <c r="B1745" s="107">
        <v>44999</v>
      </c>
      <c r="C1745" s="107">
        <v>44999</v>
      </c>
      <c r="D1745" s="107">
        <v>44999</v>
      </c>
      <c r="E1745">
        <v>-0.01</v>
      </c>
      <c r="F1745">
        <v>-0.01</v>
      </c>
      <c r="G1745" t="s">
        <v>71</v>
      </c>
      <c r="H1745">
        <v>8967.7725118483413</v>
      </c>
      <c r="I1745">
        <v>-89.677725118483409</v>
      </c>
      <c r="J1745">
        <v>-89.677725118483409</v>
      </c>
      <c r="K1745">
        <v>1</v>
      </c>
      <c r="M1745" t="s">
        <v>69</v>
      </c>
      <c r="S1745" t="s">
        <v>2820</v>
      </c>
      <c r="U1745" t="s">
        <v>69</v>
      </c>
      <c r="W1745" t="s">
        <v>1850</v>
      </c>
      <c r="X1745" t="s">
        <v>1850</v>
      </c>
      <c r="Y1745" t="s">
        <v>1356</v>
      </c>
      <c r="Z1745" t="s">
        <v>1356</v>
      </c>
      <c r="AA1745" t="s">
        <v>1356</v>
      </c>
      <c r="AB1745" t="s">
        <v>28</v>
      </c>
      <c r="AD1745" t="s">
        <v>2821</v>
      </c>
      <c r="AE1745">
        <v>1</v>
      </c>
      <c r="AF1745">
        <v>1</v>
      </c>
    </row>
    <row r="1746" spans="1:32" x14ac:dyDescent="0.2">
      <c r="A1746" t="s">
        <v>2860</v>
      </c>
      <c r="B1746" s="107">
        <v>44999</v>
      </c>
      <c r="C1746" s="107">
        <v>44999</v>
      </c>
      <c r="D1746" s="107">
        <v>44999</v>
      </c>
      <c r="E1746">
        <v>-4.5026249999999997E-2</v>
      </c>
      <c r="F1746">
        <v>-4.5026249999999997E-2</v>
      </c>
      <c r="G1746" t="s">
        <v>71</v>
      </c>
      <c r="H1746">
        <v>8967.7725118483413</v>
      </c>
      <c r="I1746">
        <v>-403.78516706161128</v>
      </c>
      <c r="J1746">
        <v>-403.78516706161128</v>
      </c>
      <c r="K1746">
        <v>1</v>
      </c>
      <c r="M1746" t="s">
        <v>65</v>
      </c>
      <c r="N1746" t="s">
        <v>69</v>
      </c>
      <c r="S1746" t="s">
        <v>1408</v>
      </c>
      <c r="U1746" t="s">
        <v>65</v>
      </c>
      <c r="W1746" t="s">
        <v>1379</v>
      </c>
      <c r="X1746" t="s">
        <v>1379</v>
      </c>
      <c r="Y1746" t="s">
        <v>163</v>
      </c>
      <c r="Z1746" t="s">
        <v>193</v>
      </c>
      <c r="AA1746" t="s">
        <v>193</v>
      </c>
      <c r="AB1746" t="s">
        <v>24</v>
      </c>
      <c r="AD1746" t="s">
        <v>2818</v>
      </c>
      <c r="AE1746">
        <v>1</v>
      </c>
      <c r="AF1746">
        <v>1</v>
      </c>
    </row>
    <row r="1747" spans="1:32" x14ac:dyDescent="0.2">
      <c r="A1747" t="s">
        <v>2861</v>
      </c>
      <c r="B1747" s="107">
        <v>44998</v>
      </c>
      <c r="C1747" s="107">
        <v>44998</v>
      </c>
      <c r="D1747" s="107">
        <v>44998</v>
      </c>
      <c r="E1747">
        <v>-572</v>
      </c>
      <c r="F1747">
        <v>-572</v>
      </c>
      <c r="G1747" t="s">
        <v>43</v>
      </c>
      <c r="H1747">
        <v>1</v>
      </c>
      <c r="I1747">
        <v>-572</v>
      </c>
      <c r="J1747">
        <v>-572</v>
      </c>
      <c r="K1747">
        <v>1</v>
      </c>
      <c r="M1747" t="s">
        <v>1359</v>
      </c>
      <c r="N1747" t="s">
        <v>199</v>
      </c>
      <c r="O1747">
        <v>100</v>
      </c>
      <c r="P1747" t="s">
        <v>340</v>
      </c>
      <c r="Q1747" t="s">
        <v>199</v>
      </c>
      <c r="S1747" t="s">
        <v>2862</v>
      </c>
      <c r="U1747" t="s">
        <v>1359</v>
      </c>
      <c r="W1747" t="s">
        <v>2863</v>
      </c>
      <c r="X1747" t="s">
        <v>2863</v>
      </c>
      <c r="Y1747" t="s">
        <v>2078</v>
      </c>
      <c r="Z1747" t="s">
        <v>2079</v>
      </c>
      <c r="AA1747" t="s">
        <v>2079</v>
      </c>
      <c r="AB1747" t="s">
        <v>15</v>
      </c>
      <c r="AE1747">
        <v>0</v>
      </c>
      <c r="AF1747">
        <v>0</v>
      </c>
    </row>
    <row r="1748" spans="1:32" x14ac:dyDescent="0.2">
      <c r="A1748" t="s">
        <v>2864</v>
      </c>
      <c r="B1748" s="107">
        <v>44998</v>
      </c>
      <c r="C1748" s="107">
        <v>44998</v>
      </c>
      <c r="D1748" s="107">
        <v>44998</v>
      </c>
      <c r="E1748">
        <v>-275.95999999999998</v>
      </c>
      <c r="F1748">
        <v>-275.95999999999998</v>
      </c>
      <c r="G1748" t="s">
        <v>43</v>
      </c>
      <c r="H1748">
        <v>1</v>
      </c>
      <c r="I1748">
        <v>-275.95999999999998</v>
      </c>
      <c r="J1748">
        <v>-275.95999999999998</v>
      </c>
      <c r="K1748">
        <v>1</v>
      </c>
      <c r="M1748" t="s">
        <v>49</v>
      </c>
      <c r="N1748" t="s">
        <v>298</v>
      </c>
      <c r="O1748">
        <v>100</v>
      </c>
      <c r="Q1748" t="s">
        <v>298</v>
      </c>
      <c r="S1748" t="s">
        <v>299</v>
      </c>
      <c r="U1748" t="s">
        <v>49</v>
      </c>
      <c r="W1748" t="s">
        <v>299</v>
      </c>
      <c r="X1748" t="s">
        <v>30</v>
      </c>
      <c r="Y1748" t="s">
        <v>182</v>
      </c>
      <c r="Z1748" t="s">
        <v>182</v>
      </c>
      <c r="AA1748" t="s">
        <v>182</v>
      </c>
      <c r="AB1748" t="s">
        <v>30</v>
      </c>
      <c r="AE1748">
        <v>0</v>
      </c>
      <c r="AF1748">
        <v>0</v>
      </c>
    </row>
    <row r="1749" spans="1:32" x14ac:dyDescent="0.2">
      <c r="A1749" t="s">
        <v>2865</v>
      </c>
      <c r="B1749" s="107">
        <v>44998</v>
      </c>
      <c r="C1749" s="107">
        <v>44998</v>
      </c>
      <c r="D1749" s="107">
        <v>44998</v>
      </c>
      <c r="E1749">
        <v>-14.07</v>
      </c>
      <c r="F1749">
        <v>-14.07</v>
      </c>
      <c r="G1749" t="s">
        <v>43</v>
      </c>
      <c r="H1749">
        <v>1</v>
      </c>
      <c r="I1749">
        <v>-14.07</v>
      </c>
      <c r="J1749">
        <v>-14.07</v>
      </c>
      <c r="K1749">
        <v>1</v>
      </c>
      <c r="M1749" t="s">
        <v>50</v>
      </c>
      <c r="N1749" t="s">
        <v>199</v>
      </c>
      <c r="O1749">
        <v>100</v>
      </c>
      <c r="P1749" t="s">
        <v>340</v>
      </c>
      <c r="Q1749" t="s">
        <v>199</v>
      </c>
      <c r="S1749" t="s">
        <v>2866</v>
      </c>
      <c r="U1749" t="s">
        <v>50</v>
      </c>
      <c r="W1749" t="s">
        <v>288</v>
      </c>
      <c r="X1749" t="s">
        <v>30</v>
      </c>
      <c r="Y1749" t="s">
        <v>182</v>
      </c>
      <c r="Z1749" t="s">
        <v>182</v>
      </c>
      <c r="AA1749" t="s">
        <v>182</v>
      </c>
      <c r="AB1749" t="s">
        <v>30</v>
      </c>
      <c r="AE1749">
        <v>0</v>
      </c>
      <c r="AF1749">
        <v>0</v>
      </c>
    </row>
    <row r="1750" spans="1:32" x14ac:dyDescent="0.2">
      <c r="A1750" t="s">
        <v>2867</v>
      </c>
      <c r="B1750" s="107">
        <v>44998</v>
      </c>
      <c r="C1750" s="107">
        <v>44998</v>
      </c>
      <c r="D1750" s="107">
        <v>44998</v>
      </c>
      <c r="E1750">
        <v>-248.36</v>
      </c>
      <c r="F1750">
        <v>-248.36</v>
      </c>
      <c r="G1750" t="s">
        <v>43</v>
      </c>
      <c r="H1750">
        <v>1</v>
      </c>
      <c r="I1750">
        <v>-248.36</v>
      </c>
      <c r="J1750">
        <v>-248.36</v>
      </c>
      <c r="K1750">
        <v>1</v>
      </c>
      <c r="M1750" t="s">
        <v>49</v>
      </c>
      <c r="N1750" t="s">
        <v>272</v>
      </c>
      <c r="O1750">
        <v>100</v>
      </c>
      <c r="Q1750" t="s">
        <v>272</v>
      </c>
      <c r="S1750" t="s">
        <v>274</v>
      </c>
      <c r="U1750" t="s">
        <v>49</v>
      </c>
      <c r="W1750" t="s">
        <v>274</v>
      </c>
      <c r="X1750" t="s">
        <v>30</v>
      </c>
      <c r="Y1750" t="s">
        <v>182</v>
      </c>
      <c r="Z1750" t="s">
        <v>182</v>
      </c>
      <c r="AA1750" t="s">
        <v>182</v>
      </c>
      <c r="AB1750" t="s">
        <v>30</v>
      </c>
      <c r="AE1750">
        <v>0</v>
      </c>
      <c r="AF1750">
        <v>0</v>
      </c>
    </row>
    <row r="1751" spans="1:32" x14ac:dyDescent="0.2">
      <c r="A1751" t="s">
        <v>2868</v>
      </c>
      <c r="B1751" s="107">
        <v>44998</v>
      </c>
      <c r="C1751" s="107">
        <v>44998</v>
      </c>
      <c r="D1751" s="107">
        <v>44998</v>
      </c>
      <c r="E1751">
        <v>-14.33</v>
      </c>
      <c r="F1751">
        <v>-14.33</v>
      </c>
      <c r="G1751" t="s">
        <v>43</v>
      </c>
      <c r="H1751">
        <v>1</v>
      </c>
      <c r="I1751">
        <v>-14.33</v>
      </c>
      <c r="J1751">
        <v>-14.33</v>
      </c>
      <c r="K1751">
        <v>1</v>
      </c>
      <c r="M1751" t="s">
        <v>50</v>
      </c>
      <c r="N1751" t="s">
        <v>199</v>
      </c>
      <c r="O1751">
        <v>100</v>
      </c>
      <c r="P1751" t="s">
        <v>340</v>
      </c>
      <c r="Q1751" t="s">
        <v>199</v>
      </c>
      <c r="S1751" t="s">
        <v>2869</v>
      </c>
      <c r="U1751" t="s">
        <v>50</v>
      </c>
      <c r="W1751" t="s">
        <v>1391</v>
      </c>
      <c r="X1751" t="s">
        <v>1366</v>
      </c>
      <c r="Y1751" t="s">
        <v>15</v>
      </c>
      <c r="Z1751" t="s">
        <v>164</v>
      </c>
      <c r="AA1751" t="s">
        <v>164</v>
      </c>
      <c r="AB1751" t="s">
        <v>15</v>
      </c>
      <c r="AE1751">
        <v>0</v>
      </c>
      <c r="AF1751">
        <v>0</v>
      </c>
    </row>
    <row r="1752" spans="1:32" x14ac:dyDescent="0.2">
      <c r="A1752" t="s">
        <v>2870</v>
      </c>
      <c r="B1752" s="107">
        <v>44998</v>
      </c>
      <c r="C1752" s="107">
        <v>44998</v>
      </c>
      <c r="D1752" s="107">
        <v>44998</v>
      </c>
      <c r="E1752">
        <v>-2583</v>
      </c>
      <c r="F1752">
        <v>-2583</v>
      </c>
      <c r="G1752" t="s">
        <v>43</v>
      </c>
      <c r="H1752">
        <v>1</v>
      </c>
      <c r="I1752">
        <v>-2583</v>
      </c>
      <c r="J1752">
        <v>-2583</v>
      </c>
      <c r="K1752">
        <v>1</v>
      </c>
      <c r="M1752" t="s">
        <v>1058</v>
      </c>
      <c r="N1752" t="s">
        <v>2491</v>
      </c>
      <c r="O1752">
        <v>100</v>
      </c>
      <c r="Q1752" t="s">
        <v>2491</v>
      </c>
      <c r="S1752" t="s">
        <v>2871</v>
      </c>
      <c r="U1752" t="s">
        <v>1058</v>
      </c>
      <c r="W1752" t="s">
        <v>2493</v>
      </c>
      <c r="X1752" t="s">
        <v>1229</v>
      </c>
      <c r="Y1752" t="s">
        <v>163</v>
      </c>
      <c r="Z1752" t="s">
        <v>164</v>
      </c>
      <c r="AA1752" t="s">
        <v>164</v>
      </c>
      <c r="AB1752" t="s">
        <v>22</v>
      </c>
      <c r="AE1752">
        <v>0</v>
      </c>
      <c r="AF1752">
        <v>0</v>
      </c>
    </row>
    <row r="1753" spans="1:32" x14ac:dyDescent="0.2">
      <c r="A1753" t="s">
        <v>2872</v>
      </c>
      <c r="B1753" s="107">
        <v>44998</v>
      </c>
      <c r="C1753" s="107">
        <v>44998</v>
      </c>
      <c r="D1753" s="107">
        <v>44998</v>
      </c>
      <c r="E1753">
        <v>-750</v>
      </c>
      <c r="F1753">
        <v>-750</v>
      </c>
      <c r="G1753" t="s">
        <v>43</v>
      </c>
      <c r="H1753">
        <v>1</v>
      </c>
      <c r="I1753">
        <v>-750</v>
      </c>
      <c r="J1753">
        <v>-750</v>
      </c>
      <c r="K1753">
        <v>1</v>
      </c>
      <c r="M1753" t="s">
        <v>1058</v>
      </c>
      <c r="N1753" t="s">
        <v>267</v>
      </c>
      <c r="O1753">
        <v>100</v>
      </c>
      <c r="Q1753" t="s">
        <v>267</v>
      </c>
      <c r="S1753" t="s">
        <v>2083</v>
      </c>
      <c r="U1753" t="s">
        <v>1058</v>
      </c>
      <c r="V1753" t="s">
        <v>174</v>
      </c>
      <c r="W1753" t="s">
        <v>270</v>
      </c>
      <c r="X1753" t="s">
        <v>115</v>
      </c>
      <c r="Y1753" t="s">
        <v>175</v>
      </c>
      <c r="Z1753" t="s">
        <v>176</v>
      </c>
      <c r="AA1753" t="s">
        <v>176</v>
      </c>
      <c r="AB1753" t="s">
        <v>25</v>
      </c>
      <c r="AE1753">
        <v>0</v>
      </c>
      <c r="AF1753">
        <v>0</v>
      </c>
    </row>
    <row r="1754" spans="1:32" x14ac:dyDescent="0.2">
      <c r="A1754" t="s">
        <v>2873</v>
      </c>
      <c r="B1754" s="107">
        <v>44998</v>
      </c>
      <c r="C1754" s="107">
        <v>44998</v>
      </c>
      <c r="D1754" s="107">
        <v>44998</v>
      </c>
      <c r="E1754">
        <v>2000</v>
      </c>
      <c r="F1754">
        <v>2000</v>
      </c>
      <c r="G1754" t="s">
        <v>43</v>
      </c>
      <c r="H1754">
        <v>1</v>
      </c>
      <c r="I1754">
        <v>2000</v>
      </c>
      <c r="J1754">
        <v>2000</v>
      </c>
      <c r="K1754">
        <v>1</v>
      </c>
      <c r="M1754" t="s">
        <v>199</v>
      </c>
      <c r="N1754" t="s">
        <v>49</v>
      </c>
      <c r="O1754">
        <v>100</v>
      </c>
      <c r="Q1754" t="s">
        <v>199</v>
      </c>
      <c r="S1754" t="s">
        <v>1378</v>
      </c>
      <c r="U1754" t="s">
        <v>49</v>
      </c>
      <c r="W1754" t="s">
        <v>1379</v>
      </c>
      <c r="X1754" t="s">
        <v>1379</v>
      </c>
      <c r="Y1754" t="s">
        <v>163</v>
      </c>
      <c r="Z1754" t="s">
        <v>193</v>
      </c>
      <c r="AA1754" t="s">
        <v>193</v>
      </c>
      <c r="AB1754" t="s">
        <v>24</v>
      </c>
      <c r="AE1754">
        <v>0</v>
      </c>
      <c r="AF1754">
        <v>0</v>
      </c>
    </row>
    <row r="1755" spans="1:32" x14ac:dyDescent="0.2">
      <c r="A1755" t="s">
        <v>2874</v>
      </c>
      <c r="B1755" s="107">
        <v>44998</v>
      </c>
      <c r="C1755" s="107">
        <v>44998</v>
      </c>
      <c r="D1755" s="107">
        <v>44998</v>
      </c>
      <c r="E1755">
        <v>1500</v>
      </c>
      <c r="F1755">
        <v>1500</v>
      </c>
      <c r="G1755" t="s">
        <v>43</v>
      </c>
      <c r="H1755">
        <v>1</v>
      </c>
      <c r="I1755">
        <v>1500</v>
      </c>
      <c r="J1755">
        <v>1500</v>
      </c>
      <c r="K1755">
        <v>1</v>
      </c>
      <c r="M1755" t="s">
        <v>199</v>
      </c>
      <c r="N1755" t="s">
        <v>1359</v>
      </c>
      <c r="O1755">
        <v>100</v>
      </c>
      <c r="Q1755" t="s">
        <v>199</v>
      </c>
      <c r="S1755" t="s">
        <v>1378</v>
      </c>
      <c r="U1755" t="s">
        <v>1359</v>
      </c>
      <c r="W1755" t="s">
        <v>1379</v>
      </c>
      <c r="X1755" t="s">
        <v>1379</v>
      </c>
      <c r="Y1755" t="s">
        <v>163</v>
      </c>
      <c r="Z1755" t="s">
        <v>193</v>
      </c>
      <c r="AA1755" t="s">
        <v>193</v>
      </c>
      <c r="AB1755" t="s">
        <v>24</v>
      </c>
      <c r="AE1755">
        <v>0</v>
      </c>
      <c r="AF1755">
        <v>0</v>
      </c>
    </row>
    <row r="1756" spans="1:32" x14ac:dyDescent="0.2">
      <c r="A1756" t="s">
        <v>2875</v>
      </c>
      <c r="B1756" s="107">
        <v>44998</v>
      </c>
      <c r="C1756" s="107">
        <v>44998</v>
      </c>
      <c r="D1756" s="107">
        <v>44998</v>
      </c>
      <c r="E1756">
        <v>5024.33</v>
      </c>
      <c r="F1756">
        <v>5024.33</v>
      </c>
      <c r="G1756" t="s">
        <v>43</v>
      </c>
      <c r="H1756">
        <v>1</v>
      </c>
      <c r="I1756">
        <v>5024.33</v>
      </c>
      <c r="J1756">
        <v>5024.33</v>
      </c>
      <c r="K1756">
        <v>1</v>
      </c>
      <c r="M1756" t="s">
        <v>199</v>
      </c>
      <c r="N1756" t="s">
        <v>50</v>
      </c>
      <c r="O1756">
        <v>100</v>
      </c>
      <c r="Q1756" t="s">
        <v>199</v>
      </c>
      <c r="S1756" t="s">
        <v>1378</v>
      </c>
      <c r="U1756" t="s">
        <v>50</v>
      </c>
      <c r="W1756" t="s">
        <v>1379</v>
      </c>
      <c r="X1756" t="s">
        <v>1379</v>
      </c>
      <c r="Y1756" t="s">
        <v>163</v>
      </c>
      <c r="Z1756" t="s">
        <v>193</v>
      </c>
      <c r="AA1756" t="s">
        <v>193</v>
      </c>
      <c r="AB1756" t="s">
        <v>24</v>
      </c>
      <c r="AE1756">
        <v>0</v>
      </c>
      <c r="AF1756">
        <v>0</v>
      </c>
    </row>
    <row r="1757" spans="1:32" x14ac:dyDescent="0.2">
      <c r="A1757" t="s">
        <v>2876</v>
      </c>
      <c r="B1757" s="107">
        <v>44998</v>
      </c>
      <c r="C1757" s="107">
        <v>44998</v>
      </c>
      <c r="D1757" s="107">
        <v>44998</v>
      </c>
      <c r="E1757">
        <v>73112.509999999995</v>
      </c>
      <c r="F1757">
        <v>73112.509999999995</v>
      </c>
      <c r="G1757" t="s">
        <v>43</v>
      </c>
      <c r="H1757">
        <v>1</v>
      </c>
      <c r="I1757">
        <v>73112.509999999995</v>
      </c>
      <c r="J1757">
        <v>73112.509999999995</v>
      </c>
      <c r="K1757">
        <v>1</v>
      </c>
      <c r="M1757" t="s">
        <v>199</v>
      </c>
      <c r="N1757" t="s">
        <v>1058</v>
      </c>
      <c r="O1757">
        <v>100</v>
      </c>
      <c r="Q1757" t="s">
        <v>199</v>
      </c>
      <c r="S1757" t="s">
        <v>1378</v>
      </c>
      <c r="U1757" t="s">
        <v>1058</v>
      </c>
      <c r="W1757" t="s">
        <v>1379</v>
      </c>
      <c r="X1757" t="s">
        <v>1379</v>
      </c>
      <c r="Y1757" t="s">
        <v>163</v>
      </c>
      <c r="Z1757" t="s">
        <v>193</v>
      </c>
      <c r="AA1757" t="s">
        <v>193</v>
      </c>
      <c r="AB1757" t="s">
        <v>24</v>
      </c>
      <c r="AE1757">
        <v>0</v>
      </c>
      <c r="AF1757">
        <v>0</v>
      </c>
    </row>
    <row r="1758" spans="1:32" x14ac:dyDescent="0.2">
      <c r="A1758" t="s">
        <v>2877</v>
      </c>
      <c r="B1758" s="107">
        <v>44998</v>
      </c>
      <c r="C1758" s="107">
        <v>44998</v>
      </c>
      <c r="D1758" s="107">
        <v>44998</v>
      </c>
      <c r="E1758">
        <v>-2000</v>
      </c>
      <c r="F1758">
        <v>-2000</v>
      </c>
      <c r="G1758" t="s">
        <v>43</v>
      </c>
      <c r="H1758">
        <v>1</v>
      </c>
      <c r="I1758">
        <v>-2000</v>
      </c>
      <c r="J1758">
        <v>-2000</v>
      </c>
      <c r="K1758">
        <v>1</v>
      </c>
      <c r="M1758" t="s">
        <v>1058</v>
      </c>
      <c r="N1758" t="s">
        <v>199</v>
      </c>
      <c r="O1758">
        <v>100</v>
      </c>
      <c r="P1758" t="s">
        <v>340</v>
      </c>
      <c r="Q1758" t="s">
        <v>199</v>
      </c>
      <c r="S1758" t="s">
        <v>1378</v>
      </c>
      <c r="U1758" t="s">
        <v>1058</v>
      </c>
      <c r="W1758" t="s">
        <v>1379</v>
      </c>
      <c r="X1758" t="s">
        <v>1379</v>
      </c>
      <c r="Y1758" t="s">
        <v>163</v>
      </c>
      <c r="Z1758" t="s">
        <v>193</v>
      </c>
      <c r="AA1758" t="s">
        <v>193</v>
      </c>
      <c r="AB1758" t="s">
        <v>24</v>
      </c>
      <c r="AE1758">
        <v>0</v>
      </c>
      <c r="AF1758">
        <v>0</v>
      </c>
    </row>
    <row r="1759" spans="1:32" x14ac:dyDescent="0.2">
      <c r="A1759" t="s">
        <v>2878</v>
      </c>
      <c r="B1759" s="107">
        <v>44998</v>
      </c>
      <c r="C1759" s="107">
        <v>44998</v>
      </c>
      <c r="D1759" s="107">
        <v>44998</v>
      </c>
      <c r="E1759">
        <v>-1500</v>
      </c>
      <c r="F1759">
        <v>-1500</v>
      </c>
      <c r="G1759" t="s">
        <v>43</v>
      </c>
      <c r="H1759">
        <v>1</v>
      </c>
      <c r="I1759">
        <v>-1500</v>
      </c>
      <c r="J1759">
        <v>-1500</v>
      </c>
      <c r="K1759">
        <v>1</v>
      </c>
      <c r="M1759" t="s">
        <v>49</v>
      </c>
      <c r="N1759" t="s">
        <v>199</v>
      </c>
      <c r="O1759">
        <v>100</v>
      </c>
      <c r="P1759" t="s">
        <v>340</v>
      </c>
      <c r="Q1759" t="s">
        <v>199</v>
      </c>
      <c r="S1759" t="s">
        <v>1378</v>
      </c>
      <c r="U1759" t="s">
        <v>49</v>
      </c>
      <c r="W1759" t="s">
        <v>1379</v>
      </c>
      <c r="X1759" t="s">
        <v>1379</v>
      </c>
      <c r="Y1759" t="s">
        <v>163</v>
      </c>
      <c r="Z1759" t="s">
        <v>193</v>
      </c>
      <c r="AA1759" t="s">
        <v>193</v>
      </c>
      <c r="AB1759" t="s">
        <v>24</v>
      </c>
      <c r="AE1759">
        <v>0</v>
      </c>
      <c r="AF1759">
        <v>0</v>
      </c>
    </row>
    <row r="1760" spans="1:32" x14ac:dyDescent="0.2">
      <c r="A1760" t="s">
        <v>2879</v>
      </c>
      <c r="B1760" s="107">
        <v>44998</v>
      </c>
      <c r="C1760" s="107">
        <v>44998</v>
      </c>
      <c r="D1760" s="107">
        <v>44998</v>
      </c>
      <c r="E1760">
        <v>-5024.33</v>
      </c>
      <c r="F1760">
        <v>-5024.33</v>
      </c>
      <c r="G1760" t="s">
        <v>43</v>
      </c>
      <c r="H1760">
        <v>1</v>
      </c>
      <c r="I1760">
        <v>-5024.33</v>
      </c>
      <c r="J1760">
        <v>-5024.33</v>
      </c>
      <c r="K1760">
        <v>1</v>
      </c>
      <c r="M1760" t="s">
        <v>2301</v>
      </c>
      <c r="N1760" t="s">
        <v>199</v>
      </c>
      <c r="O1760">
        <v>100</v>
      </c>
      <c r="P1760" t="s">
        <v>340</v>
      </c>
      <c r="Q1760" t="s">
        <v>199</v>
      </c>
      <c r="S1760" t="s">
        <v>1378</v>
      </c>
      <c r="U1760" t="s">
        <v>2301</v>
      </c>
      <c r="W1760" t="s">
        <v>1379</v>
      </c>
      <c r="X1760" t="s">
        <v>1379</v>
      </c>
      <c r="Y1760" t="s">
        <v>163</v>
      </c>
      <c r="Z1760" t="s">
        <v>193</v>
      </c>
      <c r="AA1760" t="s">
        <v>193</v>
      </c>
      <c r="AB1760" t="s">
        <v>24</v>
      </c>
      <c r="AE1760">
        <v>0</v>
      </c>
      <c r="AF1760">
        <v>0</v>
      </c>
    </row>
    <row r="1761" spans="1:32" x14ac:dyDescent="0.2">
      <c r="A1761" t="s">
        <v>2880</v>
      </c>
      <c r="B1761" s="107">
        <v>44998</v>
      </c>
      <c r="C1761" s="107">
        <v>44998</v>
      </c>
      <c r="D1761" s="107">
        <v>44998</v>
      </c>
      <c r="E1761">
        <v>-73112.509999999995</v>
      </c>
      <c r="F1761">
        <v>-73112.509999999995</v>
      </c>
      <c r="G1761" t="s">
        <v>43</v>
      </c>
      <c r="H1761">
        <v>1</v>
      </c>
      <c r="I1761">
        <v>-73112.509999999995</v>
      </c>
      <c r="J1761">
        <v>-73112.509999999995</v>
      </c>
      <c r="K1761">
        <v>1</v>
      </c>
      <c r="M1761" t="s">
        <v>53</v>
      </c>
      <c r="N1761" t="s">
        <v>199</v>
      </c>
      <c r="O1761">
        <v>100</v>
      </c>
      <c r="P1761" t="s">
        <v>340</v>
      </c>
      <c r="Q1761" t="s">
        <v>199</v>
      </c>
      <c r="S1761" t="s">
        <v>1378</v>
      </c>
      <c r="U1761" t="s">
        <v>53</v>
      </c>
      <c r="W1761" t="s">
        <v>1379</v>
      </c>
      <c r="X1761" t="s">
        <v>1379</v>
      </c>
      <c r="Y1761" t="s">
        <v>163</v>
      </c>
      <c r="Z1761" t="s">
        <v>193</v>
      </c>
      <c r="AA1761" t="s">
        <v>193</v>
      </c>
      <c r="AB1761" t="s">
        <v>24</v>
      </c>
      <c r="AE1761">
        <v>0</v>
      </c>
      <c r="AF1761">
        <v>0</v>
      </c>
    </row>
    <row r="1762" spans="1:32" x14ac:dyDescent="0.2">
      <c r="A1762" t="s">
        <v>2881</v>
      </c>
      <c r="B1762" s="107">
        <v>44998</v>
      </c>
      <c r="C1762" s="107">
        <v>44998</v>
      </c>
      <c r="D1762" s="107">
        <v>44998</v>
      </c>
      <c r="E1762">
        <v>-4.4149528600000001E-2</v>
      </c>
      <c r="F1762">
        <v>-4.4149528600000001E-2</v>
      </c>
      <c r="G1762" t="s">
        <v>72</v>
      </c>
      <c r="H1762">
        <v>6.239583333333333</v>
      </c>
      <c r="I1762">
        <v>-0.27547466282708333</v>
      </c>
      <c r="J1762">
        <v>-0.27547466282708333</v>
      </c>
      <c r="K1762">
        <v>1</v>
      </c>
      <c r="M1762" t="s">
        <v>67</v>
      </c>
      <c r="N1762" t="s">
        <v>102</v>
      </c>
      <c r="S1762" t="s">
        <v>1608</v>
      </c>
      <c r="U1762" t="s">
        <v>67</v>
      </c>
      <c r="W1762" t="s">
        <v>1270</v>
      </c>
      <c r="X1762" t="s">
        <v>1271</v>
      </c>
      <c r="Y1762" t="s">
        <v>182</v>
      </c>
      <c r="Z1762" t="s">
        <v>164</v>
      </c>
      <c r="AA1762" t="s">
        <v>164</v>
      </c>
      <c r="AB1762" t="s">
        <v>18</v>
      </c>
      <c r="AD1762" t="s">
        <v>2882</v>
      </c>
      <c r="AE1762">
        <v>1</v>
      </c>
      <c r="AF1762">
        <v>1</v>
      </c>
    </row>
    <row r="1763" spans="1:32" x14ac:dyDescent="0.2">
      <c r="A1763" t="s">
        <v>2883</v>
      </c>
      <c r="B1763" s="107">
        <v>44998</v>
      </c>
      <c r="C1763" s="107">
        <v>44998</v>
      </c>
      <c r="D1763" s="107">
        <v>44998</v>
      </c>
      <c r="E1763">
        <v>-4.4729787200000003E-2</v>
      </c>
      <c r="F1763">
        <v>-4.4729787200000003E-2</v>
      </c>
      <c r="G1763" t="s">
        <v>72</v>
      </c>
      <c r="H1763">
        <v>6.239583333333333</v>
      </c>
      <c r="I1763">
        <v>-0.27909523471666658</v>
      </c>
      <c r="J1763">
        <v>-0.27909523471666658</v>
      </c>
      <c r="K1763">
        <v>1</v>
      </c>
      <c r="M1763" t="s">
        <v>67</v>
      </c>
      <c r="S1763" t="s">
        <v>1608</v>
      </c>
      <c r="U1763" t="s">
        <v>67</v>
      </c>
      <c r="W1763" t="s">
        <v>1270</v>
      </c>
      <c r="X1763" t="s">
        <v>1271</v>
      </c>
      <c r="Y1763" t="s">
        <v>182</v>
      </c>
      <c r="Z1763" t="s">
        <v>164</v>
      </c>
      <c r="AA1763" t="s">
        <v>164</v>
      </c>
      <c r="AB1763" t="s">
        <v>18</v>
      </c>
      <c r="AD1763" t="s">
        <v>2884</v>
      </c>
      <c r="AE1763">
        <v>1</v>
      </c>
      <c r="AF1763">
        <v>1</v>
      </c>
    </row>
    <row r="1764" spans="1:32" x14ac:dyDescent="0.2">
      <c r="A1764" t="s">
        <v>2885</v>
      </c>
      <c r="B1764" s="107">
        <v>44998</v>
      </c>
      <c r="C1764" s="107">
        <v>44998</v>
      </c>
      <c r="D1764" s="107">
        <v>44998</v>
      </c>
      <c r="E1764">
        <v>-3.0860360699999999E-2</v>
      </c>
      <c r="F1764">
        <v>-3.0860360699999999E-2</v>
      </c>
      <c r="G1764" t="s">
        <v>72</v>
      </c>
      <c r="H1764">
        <v>6.239583333333333</v>
      </c>
      <c r="I1764">
        <v>-0.192555792284375</v>
      </c>
      <c r="J1764">
        <v>-0.192555792284375</v>
      </c>
      <c r="K1764">
        <v>1</v>
      </c>
      <c r="M1764" t="s">
        <v>67</v>
      </c>
      <c r="S1764" t="s">
        <v>1608</v>
      </c>
      <c r="U1764" t="s">
        <v>67</v>
      </c>
      <c r="W1764" t="s">
        <v>1270</v>
      </c>
      <c r="X1764" t="s">
        <v>1271</v>
      </c>
      <c r="Y1764" t="s">
        <v>182</v>
      </c>
      <c r="Z1764" t="s">
        <v>164</v>
      </c>
      <c r="AA1764" t="s">
        <v>164</v>
      </c>
      <c r="AB1764" t="s">
        <v>18</v>
      </c>
      <c r="AD1764" t="s">
        <v>2886</v>
      </c>
      <c r="AE1764">
        <v>1</v>
      </c>
      <c r="AF1764">
        <v>1</v>
      </c>
    </row>
    <row r="1765" spans="1:32" x14ac:dyDescent="0.2">
      <c r="A1765" t="s">
        <v>2887</v>
      </c>
      <c r="B1765" s="107">
        <v>44998</v>
      </c>
      <c r="C1765" s="107">
        <v>44998</v>
      </c>
      <c r="D1765" s="107">
        <v>44998</v>
      </c>
      <c r="E1765">
        <v>-1.12067248E-2</v>
      </c>
      <c r="F1765">
        <v>-1.12067248E-2</v>
      </c>
      <c r="G1765" t="s">
        <v>72</v>
      </c>
      <c r="H1765">
        <v>6.239583333333333</v>
      </c>
      <c r="I1765">
        <v>-6.9925293283333328E-2</v>
      </c>
      <c r="J1765">
        <v>-6.9925293283333328E-2</v>
      </c>
      <c r="K1765">
        <v>1</v>
      </c>
      <c r="M1765" t="s">
        <v>67</v>
      </c>
      <c r="S1765" t="s">
        <v>1608</v>
      </c>
      <c r="U1765" t="s">
        <v>67</v>
      </c>
      <c r="W1765" t="s">
        <v>1270</v>
      </c>
      <c r="X1765" t="s">
        <v>1271</v>
      </c>
      <c r="Y1765" t="s">
        <v>182</v>
      </c>
      <c r="Z1765" t="s">
        <v>164</v>
      </c>
      <c r="AA1765" t="s">
        <v>164</v>
      </c>
      <c r="AB1765" t="s">
        <v>18</v>
      </c>
      <c r="AD1765" t="s">
        <v>2888</v>
      </c>
      <c r="AE1765">
        <v>1</v>
      </c>
      <c r="AF1765">
        <v>1</v>
      </c>
    </row>
    <row r="1766" spans="1:32" x14ac:dyDescent="0.2">
      <c r="A1766" t="s">
        <v>2889</v>
      </c>
      <c r="B1766" s="107">
        <v>44998</v>
      </c>
      <c r="C1766" s="107">
        <v>44998</v>
      </c>
      <c r="D1766" s="107">
        <v>44998</v>
      </c>
      <c r="E1766">
        <v>-2.4317600000000002E-2</v>
      </c>
      <c r="F1766">
        <v>-2.4317600000000002E-2</v>
      </c>
      <c r="G1766" t="s">
        <v>72</v>
      </c>
      <c r="H1766">
        <v>6.239583333333333</v>
      </c>
      <c r="I1766">
        <v>-0.1517316916666667</v>
      </c>
      <c r="J1766">
        <v>-0.1517316916666667</v>
      </c>
      <c r="K1766">
        <v>1</v>
      </c>
      <c r="M1766" t="s">
        <v>67</v>
      </c>
      <c r="S1766" t="s">
        <v>2890</v>
      </c>
      <c r="U1766" t="s">
        <v>67</v>
      </c>
      <c r="W1766" t="s">
        <v>1415</v>
      </c>
      <c r="X1766" t="s">
        <v>1265</v>
      </c>
      <c r="Y1766" t="s">
        <v>182</v>
      </c>
      <c r="Z1766" t="s">
        <v>164</v>
      </c>
      <c r="AA1766" t="s">
        <v>164</v>
      </c>
      <c r="AB1766" t="s">
        <v>18</v>
      </c>
      <c r="AD1766" t="s">
        <v>2891</v>
      </c>
      <c r="AE1766">
        <v>1</v>
      </c>
      <c r="AF1766">
        <v>1</v>
      </c>
    </row>
    <row r="1767" spans="1:32" x14ac:dyDescent="0.2">
      <c r="A1767" t="s">
        <v>2892</v>
      </c>
      <c r="B1767" s="107">
        <v>44998</v>
      </c>
      <c r="C1767" s="107">
        <v>44998</v>
      </c>
      <c r="D1767" s="107">
        <v>44998</v>
      </c>
      <c r="E1767">
        <v>-2.1517689600000001E-2</v>
      </c>
      <c r="F1767">
        <v>-2.1517689600000001E-2</v>
      </c>
      <c r="G1767" t="s">
        <v>72</v>
      </c>
      <c r="H1767">
        <v>6.239583333333333</v>
      </c>
      <c r="I1767">
        <v>-0.1342614174</v>
      </c>
      <c r="J1767">
        <v>-0.1342614174</v>
      </c>
      <c r="K1767">
        <v>1</v>
      </c>
      <c r="M1767" t="s">
        <v>67</v>
      </c>
      <c r="S1767" t="s">
        <v>1608</v>
      </c>
      <c r="U1767" t="s">
        <v>67</v>
      </c>
      <c r="W1767" t="s">
        <v>1270</v>
      </c>
      <c r="X1767" t="s">
        <v>1271</v>
      </c>
      <c r="Y1767" t="s">
        <v>182</v>
      </c>
      <c r="Z1767" t="s">
        <v>164</v>
      </c>
      <c r="AA1767" t="s">
        <v>164</v>
      </c>
      <c r="AB1767" t="s">
        <v>18</v>
      </c>
      <c r="AD1767" t="s">
        <v>2893</v>
      </c>
      <c r="AE1767">
        <v>1</v>
      </c>
      <c r="AF1767">
        <v>1</v>
      </c>
    </row>
    <row r="1768" spans="1:32" x14ac:dyDescent="0.2">
      <c r="A1768" t="s">
        <v>2894</v>
      </c>
      <c r="B1768" s="107">
        <v>44997</v>
      </c>
      <c r="C1768" s="107">
        <v>44997</v>
      </c>
      <c r="D1768" s="107">
        <v>44997</v>
      </c>
      <c r="E1768">
        <v>-2.2551499999999999E-2</v>
      </c>
      <c r="F1768">
        <v>-2.2551499999999999E-2</v>
      </c>
      <c r="G1768" t="s">
        <v>72</v>
      </c>
      <c r="H1768">
        <v>5.9333333333333327</v>
      </c>
      <c r="I1768">
        <v>-0.13380556666666671</v>
      </c>
      <c r="J1768">
        <v>-0.13380556666666671</v>
      </c>
      <c r="K1768">
        <v>1</v>
      </c>
      <c r="M1768" t="s">
        <v>67</v>
      </c>
      <c r="S1768" t="s">
        <v>2890</v>
      </c>
      <c r="U1768" t="s">
        <v>67</v>
      </c>
      <c r="W1768" t="s">
        <v>1415</v>
      </c>
      <c r="X1768" t="s">
        <v>1265</v>
      </c>
      <c r="Y1768" t="s">
        <v>182</v>
      </c>
      <c r="Z1768" t="s">
        <v>164</v>
      </c>
      <c r="AA1768" t="s">
        <v>164</v>
      </c>
      <c r="AB1768" t="s">
        <v>18</v>
      </c>
      <c r="AD1768" t="s">
        <v>2895</v>
      </c>
      <c r="AE1768">
        <v>1</v>
      </c>
      <c r="AF1768">
        <v>1</v>
      </c>
    </row>
    <row r="1769" spans="1:32" x14ac:dyDescent="0.2">
      <c r="A1769" t="s">
        <v>2896</v>
      </c>
      <c r="B1769" s="107">
        <v>44997</v>
      </c>
      <c r="C1769" s="107">
        <v>44997</v>
      </c>
      <c r="D1769" s="107">
        <v>44997</v>
      </c>
      <c r="E1769">
        <v>-2.3380999999999999E-2</v>
      </c>
      <c r="F1769">
        <v>-2.3380999999999999E-2</v>
      </c>
      <c r="G1769" t="s">
        <v>72</v>
      </c>
      <c r="H1769">
        <v>5.9333333333333327</v>
      </c>
      <c r="I1769">
        <v>-0.13872726666666671</v>
      </c>
      <c r="J1769">
        <v>-0.13872726666666671</v>
      </c>
      <c r="K1769">
        <v>1</v>
      </c>
      <c r="M1769" t="s">
        <v>67</v>
      </c>
      <c r="S1769" t="s">
        <v>2890</v>
      </c>
      <c r="U1769" t="s">
        <v>67</v>
      </c>
      <c r="W1769" t="s">
        <v>1415</v>
      </c>
      <c r="X1769" t="s">
        <v>1265</v>
      </c>
      <c r="Y1769" t="s">
        <v>182</v>
      </c>
      <c r="Z1769" t="s">
        <v>164</v>
      </c>
      <c r="AA1769" t="s">
        <v>164</v>
      </c>
      <c r="AB1769" t="s">
        <v>18</v>
      </c>
      <c r="AD1769" t="s">
        <v>2897</v>
      </c>
      <c r="AE1769">
        <v>1</v>
      </c>
      <c r="AF1769">
        <v>1</v>
      </c>
    </row>
    <row r="1770" spans="1:32" x14ac:dyDescent="0.2">
      <c r="A1770" t="s">
        <v>2898</v>
      </c>
      <c r="B1770" s="107">
        <v>44997</v>
      </c>
      <c r="C1770" s="107">
        <v>44997</v>
      </c>
      <c r="D1770" s="107">
        <v>44997</v>
      </c>
      <c r="E1770">
        <v>-2.2847599999999999E-2</v>
      </c>
      <c r="F1770">
        <v>-2.2847599999999999E-2</v>
      </c>
      <c r="G1770" t="s">
        <v>72</v>
      </c>
      <c r="H1770">
        <v>5.9333333333333327</v>
      </c>
      <c r="I1770">
        <v>-0.13556242666666671</v>
      </c>
      <c r="J1770">
        <v>-0.13556242666666671</v>
      </c>
      <c r="K1770">
        <v>1</v>
      </c>
      <c r="M1770" t="s">
        <v>67</v>
      </c>
      <c r="S1770" t="s">
        <v>2890</v>
      </c>
      <c r="U1770" t="s">
        <v>67</v>
      </c>
      <c r="W1770" t="s">
        <v>1415</v>
      </c>
      <c r="X1770" t="s">
        <v>1265</v>
      </c>
      <c r="Y1770" t="s">
        <v>182</v>
      </c>
      <c r="Z1770" t="s">
        <v>164</v>
      </c>
      <c r="AA1770" t="s">
        <v>164</v>
      </c>
      <c r="AB1770" t="s">
        <v>18</v>
      </c>
      <c r="AD1770" t="s">
        <v>2899</v>
      </c>
      <c r="AE1770">
        <v>1</v>
      </c>
      <c r="AF1770">
        <v>1</v>
      </c>
    </row>
    <row r="1771" spans="1:32" x14ac:dyDescent="0.2">
      <c r="A1771" t="s">
        <v>2900</v>
      </c>
      <c r="B1771" s="107">
        <v>44997</v>
      </c>
      <c r="C1771" s="107">
        <v>44997</v>
      </c>
      <c r="D1771" s="107">
        <v>44997</v>
      </c>
      <c r="E1771">
        <v>-2.35847E-2</v>
      </c>
      <c r="F1771">
        <v>-2.35847E-2</v>
      </c>
      <c r="G1771" t="s">
        <v>72</v>
      </c>
      <c r="H1771">
        <v>5.9333333333333327</v>
      </c>
      <c r="I1771">
        <v>-0.13993588666666659</v>
      </c>
      <c r="J1771">
        <v>-0.13993588666666659</v>
      </c>
      <c r="K1771">
        <v>1</v>
      </c>
      <c r="M1771" t="s">
        <v>67</v>
      </c>
      <c r="S1771" t="s">
        <v>2890</v>
      </c>
      <c r="U1771" t="s">
        <v>67</v>
      </c>
      <c r="W1771" t="s">
        <v>1415</v>
      </c>
      <c r="X1771" t="s">
        <v>1265</v>
      </c>
      <c r="Y1771" t="s">
        <v>182</v>
      </c>
      <c r="Z1771" t="s">
        <v>164</v>
      </c>
      <c r="AA1771" t="s">
        <v>164</v>
      </c>
      <c r="AB1771" t="s">
        <v>18</v>
      </c>
      <c r="AD1771" t="s">
        <v>2901</v>
      </c>
      <c r="AE1771">
        <v>1</v>
      </c>
      <c r="AF1771">
        <v>1</v>
      </c>
    </row>
    <row r="1772" spans="1:32" x14ac:dyDescent="0.2">
      <c r="A1772" t="s">
        <v>2902</v>
      </c>
      <c r="B1772" s="107">
        <v>44997</v>
      </c>
      <c r="C1772" s="107">
        <v>44997</v>
      </c>
      <c r="D1772" s="107">
        <v>44997</v>
      </c>
      <c r="E1772">
        <v>-2.3939599999999998E-2</v>
      </c>
      <c r="F1772">
        <v>-2.3939599999999998E-2</v>
      </c>
      <c r="G1772" t="s">
        <v>72</v>
      </c>
      <c r="H1772">
        <v>5.9333333333333327</v>
      </c>
      <c r="I1772">
        <v>-0.1420416266666667</v>
      </c>
      <c r="J1772">
        <v>-0.1420416266666667</v>
      </c>
      <c r="K1772">
        <v>1</v>
      </c>
      <c r="M1772" t="s">
        <v>67</v>
      </c>
      <c r="S1772" t="s">
        <v>2890</v>
      </c>
      <c r="U1772" t="s">
        <v>67</v>
      </c>
      <c r="W1772" t="s">
        <v>1415</v>
      </c>
      <c r="X1772" t="s">
        <v>1265</v>
      </c>
      <c r="Y1772" t="s">
        <v>182</v>
      </c>
      <c r="Z1772" t="s">
        <v>164</v>
      </c>
      <c r="AA1772" t="s">
        <v>164</v>
      </c>
      <c r="AB1772" t="s">
        <v>18</v>
      </c>
      <c r="AD1772" t="s">
        <v>2903</v>
      </c>
      <c r="AE1772">
        <v>1</v>
      </c>
      <c r="AF1772">
        <v>1</v>
      </c>
    </row>
    <row r="1773" spans="1:32" x14ac:dyDescent="0.2">
      <c r="A1773" t="s">
        <v>2904</v>
      </c>
      <c r="B1773" s="107">
        <v>44997</v>
      </c>
      <c r="C1773" s="107">
        <v>44997</v>
      </c>
      <c r="D1773" s="107">
        <v>44997</v>
      </c>
      <c r="E1773">
        <v>-5.4594111600000002E-2</v>
      </c>
      <c r="F1773">
        <v>-5.4594111600000002E-2</v>
      </c>
      <c r="G1773" t="s">
        <v>72</v>
      </c>
      <c r="H1773">
        <v>5.9333333333333327</v>
      </c>
      <c r="I1773">
        <v>-0.32392506216</v>
      </c>
      <c r="J1773">
        <v>-0.32392506216</v>
      </c>
      <c r="K1773">
        <v>1</v>
      </c>
      <c r="M1773" t="s">
        <v>67</v>
      </c>
      <c r="N1773" t="s">
        <v>102</v>
      </c>
      <c r="S1773" t="s">
        <v>1608</v>
      </c>
      <c r="U1773" t="s">
        <v>67</v>
      </c>
      <c r="W1773" t="s">
        <v>1270</v>
      </c>
      <c r="X1773" t="s">
        <v>1271</v>
      </c>
      <c r="Y1773" t="s">
        <v>182</v>
      </c>
      <c r="Z1773" t="s">
        <v>164</v>
      </c>
      <c r="AA1773" t="s">
        <v>164</v>
      </c>
      <c r="AB1773" t="s">
        <v>18</v>
      </c>
      <c r="AD1773" t="s">
        <v>2905</v>
      </c>
      <c r="AE1773">
        <v>1</v>
      </c>
      <c r="AF1773">
        <v>1</v>
      </c>
    </row>
    <row r="1774" spans="1:32" x14ac:dyDescent="0.2">
      <c r="A1774" t="s">
        <v>2906</v>
      </c>
      <c r="B1774" s="107">
        <v>44997</v>
      </c>
      <c r="C1774" s="107">
        <v>44997</v>
      </c>
      <c r="D1774" s="107">
        <v>44997</v>
      </c>
      <c r="E1774">
        <v>-8.0513577599999997E-2</v>
      </c>
      <c r="F1774">
        <v>-8.0513577599999997E-2</v>
      </c>
      <c r="G1774" t="s">
        <v>72</v>
      </c>
      <c r="H1774">
        <v>5.9333333333333327</v>
      </c>
      <c r="I1774">
        <v>-0.47771389376000001</v>
      </c>
      <c r="J1774">
        <v>-0.47771389376000001</v>
      </c>
      <c r="K1774">
        <v>1</v>
      </c>
      <c r="M1774" t="s">
        <v>67</v>
      </c>
      <c r="N1774" t="s">
        <v>102</v>
      </c>
      <c r="S1774" t="s">
        <v>1608</v>
      </c>
      <c r="U1774" t="s">
        <v>67</v>
      </c>
      <c r="W1774" t="s">
        <v>1270</v>
      </c>
      <c r="X1774" t="s">
        <v>1271</v>
      </c>
      <c r="Y1774" t="s">
        <v>182</v>
      </c>
      <c r="Z1774" t="s">
        <v>164</v>
      </c>
      <c r="AA1774" t="s">
        <v>164</v>
      </c>
      <c r="AB1774" t="s">
        <v>18</v>
      </c>
      <c r="AD1774" t="s">
        <v>2907</v>
      </c>
      <c r="AE1774">
        <v>1</v>
      </c>
      <c r="AF1774">
        <v>1</v>
      </c>
    </row>
    <row r="1775" spans="1:32" x14ac:dyDescent="0.2">
      <c r="A1775" t="s">
        <v>2908</v>
      </c>
      <c r="B1775" s="107">
        <v>44997</v>
      </c>
      <c r="C1775" s="107">
        <v>44997</v>
      </c>
      <c r="D1775" s="107">
        <v>44997</v>
      </c>
      <c r="E1775">
        <v>-2.4876428799999999E-2</v>
      </c>
      <c r="F1775">
        <v>-2.4876428799999999E-2</v>
      </c>
      <c r="G1775" t="s">
        <v>72</v>
      </c>
      <c r="H1775">
        <v>5.9333333333333327</v>
      </c>
      <c r="I1775">
        <v>-0.14760014421333331</v>
      </c>
      <c r="J1775">
        <v>-0.14760014421333331</v>
      </c>
      <c r="K1775">
        <v>1</v>
      </c>
      <c r="M1775" t="s">
        <v>67</v>
      </c>
      <c r="N1775" t="s">
        <v>102</v>
      </c>
      <c r="S1775" t="s">
        <v>1608</v>
      </c>
      <c r="U1775" t="s">
        <v>67</v>
      </c>
      <c r="W1775" t="s">
        <v>1270</v>
      </c>
      <c r="X1775" t="s">
        <v>1271</v>
      </c>
      <c r="Y1775" t="s">
        <v>182</v>
      </c>
      <c r="Z1775" t="s">
        <v>164</v>
      </c>
      <c r="AA1775" t="s">
        <v>164</v>
      </c>
      <c r="AB1775" t="s">
        <v>18</v>
      </c>
      <c r="AD1775" t="s">
        <v>2909</v>
      </c>
      <c r="AE1775">
        <v>1</v>
      </c>
      <c r="AF1775">
        <v>1</v>
      </c>
    </row>
    <row r="1776" spans="1:32" x14ac:dyDescent="0.2">
      <c r="A1776" t="s">
        <v>2910</v>
      </c>
      <c r="B1776" s="107">
        <v>44997</v>
      </c>
      <c r="C1776" s="107">
        <v>44997</v>
      </c>
      <c r="D1776" s="107">
        <v>44997</v>
      </c>
      <c r="E1776">
        <v>-1.47017169E-2</v>
      </c>
      <c r="F1776">
        <v>-1.47017169E-2</v>
      </c>
      <c r="G1776" t="s">
        <v>72</v>
      </c>
      <c r="H1776">
        <v>5.9333333333333327</v>
      </c>
      <c r="I1776">
        <v>-8.7230186939999982E-2</v>
      </c>
      <c r="J1776">
        <v>-8.7230186939999982E-2</v>
      </c>
      <c r="K1776">
        <v>1</v>
      </c>
      <c r="M1776" t="s">
        <v>67</v>
      </c>
      <c r="S1776" t="s">
        <v>1608</v>
      </c>
      <c r="U1776" t="s">
        <v>67</v>
      </c>
      <c r="W1776" t="s">
        <v>1270</v>
      </c>
      <c r="X1776" t="s">
        <v>1271</v>
      </c>
      <c r="Y1776" t="s">
        <v>182</v>
      </c>
      <c r="Z1776" t="s">
        <v>164</v>
      </c>
      <c r="AA1776" t="s">
        <v>164</v>
      </c>
      <c r="AB1776" t="s">
        <v>18</v>
      </c>
      <c r="AD1776" t="s">
        <v>2911</v>
      </c>
      <c r="AE1776">
        <v>1</v>
      </c>
      <c r="AF1776">
        <v>1</v>
      </c>
    </row>
    <row r="1777" spans="1:32" x14ac:dyDescent="0.2">
      <c r="A1777" t="s">
        <v>2912</v>
      </c>
      <c r="B1777" s="107">
        <v>44997</v>
      </c>
      <c r="C1777" s="107">
        <v>44997</v>
      </c>
      <c r="D1777" s="107">
        <v>44997</v>
      </c>
      <c r="E1777">
        <v>-1.8995269499999998E-2</v>
      </c>
      <c r="F1777">
        <v>-1.8995269499999998E-2</v>
      </c>
      <c r="G1777" t="s">
        <v>72</v>
      </c>
      <c r="H1777">
        <v>5.9333333333333327</v>
      </c>
      <c r="I1777">
        <v>-0.1127052657</v>
      </c>
      <c r="J1777">
        <v>-0.1127052657</v>
      </c>
      <c r="K1777">
        <v>1</v>
      </c>
      <c r="M1777" t="s">
        <v>67</v>
      </c>
      <c r="S1777" t="s">
        <v>1608</v>
      </c>
      <c r="U1777" t="s">
        <v>67</v>
      </c>
      <c r="W1777" t="s">
        <v>1270</v>
      </c>
      <c r="X1777" t="s">
        <v>1271</v>
      </c>
      <c r="Y1777" t="s">
        <v>182</v>
      </c>
      <c r="Z1777" t="s">
        <v>164</v>
      </c>
      <c r="AA1777" t="s">
        <v>164</v>
      </c>
      <c r="AB1777" t="s">
        <v>18</v>
      </c>
      <c r="AD1777" t="s">
        <v>2913</v>
      </c>
      <c r="AE1777">
        <v>1</v>
      </c>
      <c r="AF1777">
        <v>1</v>
      </c>
    </row>
    <row r="1778" spans="1:32" x14ac:dyDescent="0.2">
      <c r="A1778" t="s">
        <v>2914</v>
      </c>
      <c r="B1778" s="107">
        <v>44997</v>
      </c>
      <c r="C1778" s="107">
        <v>44997</v>
      </c>
      <c r="D1778" s="107">
        <v>44997</v>
      </c>
      <c r="E1778">
        <v>-7.04313456E-2</v>
      </c>
      <c r="F1778">
        <v>-7.04313456E-2</v>
      </c>
      <c r="G1778" t="s">
        <v>72</v>
      </c>
      <c r="H1778">
        <v>5.9333333333333327</v>
      </c>
      <c r="I1778">
        <v>-0.41789265056000002</v>
      </c>
      <c r="J1778">
        <v>-0.41789265056000002</v>
      </c>
      <c r="K1778">
        <v>1</v>
      </c>
      <c r="M1778" t="s">
        <v>67</v>
      </c>
      <c r="N1778" t="s">
        <v>102</v>
      </c>
      <c r="S1778" t="s">
        <v>1608</v>
      </c>
      <c r="U1778" t="s">
        <v>67</v>
      </c>
      <c r="W1778" t="s">
        <v>1270</v>
      </c>
      <c r="X1778" t="s">
        <v>1271</v>
      </c>
      <c r="Y1778" t="s">
        <v>182</v>
      </c>
      <c r="Z1778" t="s">
        <v>164</v>
      </c>
      <c r="AA1778" t="s">
        <v>164</v>
      </c>
      <c r="AB1778" t="s">
        <v>18</v>
      </c>
      <c r="AD1778" t="s">
        <v>2915</v>
      </c>
      <c r="AE1778">
        <v>1</v>
      </c>
      <c r="AF1778">
        <v>1</v>
      </c>
    </row>
    <row r="1779" spans="1:32" x14ac:dyDescent="0.2">
      <c r="A1779" t="s">
        <v>2916</v>
      </c>
      <c r="B1779" s="107">
        <v>44997</v>
      </c>
      <c r="C1779" s="107">
        <v>44997</v>
      </c>
      <c r="D1779" s="107">
        <v>44997</v>
      </c>
      <c r="E1779">
        <v>-2.49918999E-2</v>
      </c>
      <c r="F1779">
        <v>-2.49918999E-2</v>
      </c>
      <c r="G1779" t="s">
        <v>72</v>
      </c>
      <c r="H1779">
        <v>5.9333333333333327</v>
      </c>
      <c r="I1779">
        <v>-0.14828527274</v>
      </c>
      <c r="J1779">
        <v>-0.14828527274</v>
      </c>
      <c r="K1779">
        <v>1</v>
      </c>
      <c r="M1779" t="s">
        <v>67</v>
      </c>
      <c r="S1779" t="s">
        <v>1608</v>
      </c>
      <c r="U1779" t="s">
        <v>67</v>
      </c>
      <c r="W1779" t="s">
        <v>1270</v>
      </c>
      <c r="X1779" t="s">
        <v>1271</v>
      </c>
      <c r="Y1779" t="s">
        <v>182</v>
      </c>
      <c r="Z1779" t="s">
        <v>164</v>
      </c>
      <c r="AA1779" t="s">
        <v>164</v>
      </c>
      <c r="AB1779" t="s">
        <v>18</v>
      </c>
      <c r="AD1779" t="s">
        <v>2917</v>
      </c>
      <c r="AE1779">
        <v>1</v>
      </c>
      <c r="AF1779">
        <v>1</v>
      </c>
    </row>
    <row r="1780" spans="1:32" x14ac:dyDescent="0.2">
      <c r="A1780" t="s">
        <v>2918</v>
      </c>
      <c r="B1780" s="107">
        <v>44997</v>
      </c>
      <c r="C1780" s="107">
        <v>44997</v>
      </c>
      <c r="D1780" s="107">
        <v>44997</v>
      </c>
      <c r="E1780">
        <v>-2.1232417199999999E-2</v>
      </c>
      <c r="F1780">
        <v>-2.1232417199999999E-2</v>
      </c>
      <c r="G1780" t="s">
        <v>72</v>
      </c>
      <c r="H1780">
        <v>5.9333333333333327</v>
      </c>
      <c r="I1780">
        <v>-0.12597900872000001</v>
      </c>
      <c r="J1780">
        <v>-0.12597900872000001</v>
      </c>
      <c r="K1780">
        <v>1</v>
      </c>
      <c r="M1780" t="s">
        <v>67</v>
      </c>
      <c r="S1780" t="s">
        <v>1608</v>
      </c>
      <c r="U1780" t="s">
        <v>67</v>
      </c>
      <c r="W1780" t="s">
        <v>1270</v>
      </c>
      <c r="X1780" t="s">
        <v>1271</v>
      </c>
      <c r="Y1780" t="s">
        <v>182</v>
      </c>
      <c r="Z1780" t="s">
        <v>164</v>
      </c>
      <c r="AA1780" t="s">
        <v>164</v>
      </c>
      <c r="AB1780" t="s">
        <v>18</v>
      </c>
      <c r="AD1780" t="s">
        <v>2919</v>
      </c>
      <c r="AE1780">
        <v>1</v>
      </c>
      <c r="AF1780">
        <v>1</v>
      </c>
    </row>
    <row r="1781" spans="1:32" x14ac:dyDescent="0.2">
      <c r="A1781" t="s">
        <v>2920</v>
      </c>
      <c r="B1781" s="107">
        <v>44997</v>
      </c>
      <c r="C1781" s="107">
        <v>44997</v>
      </c>
      <c r="D1781" s="107">
        <v>44997</v>
      </c>
      <c r="E1781">
        <v>-2.2774099999999999E-2</v>
      </c>
      <c r="F1781">
        <v>-2.2774099999999999E-2</v>
      </c>
      <c r="G1781" t="s">
        <v>72</v>
      </c>
      <c r="H1781">
        <v>5.9333333333333327</v>
      </c>
      <c r="I1781">
        <v>-0.1351263266666666</v>
      </c>
      <c r="J1781">
        <v>-0.1351263266666666</v>
      </c>
      <c r="K1781">
        <v>1</v>
      </c>
      <c r="M1781" t="s">
        <v>67</v>
      </c>
      <c r="S1781" t="s">
        <v>2890</v>
      </c>
      <c r="U1781" t="s">
        <v>67</v>
      </c>
      <c r="W1781" t="s">
        <v>1415</v>
      </c>
      <c r="X1781" t="s">
        <v>1265</v>
      </c>
      <c r="Y1781" t="s">
        <v>182</v>
      </c>
      <c r="Z1781" t="s">
        <v>164</v>
      </c>
      <c r="AA1781" t="s">
        <v>164</v>
      </c>
      <c r="AB1781" t="s">
        <v>18</v>
      </c>
      <c r="AD1781" t="s">
        <v>2921</v>
      </c>
      <c r="AE1781">
        <v>1</v>
      </c>
      <c r="AF1781">
        <v>1</v>
      </c>
    </row>
    <row r="1782" spans="1:32" x14ac:dyDescent="0.2">
      <c r="A1782" t="s">
        <v>2922</v>
      </c>
      <c r="B1782" s="107">
        <v>44997</v>
      </c>
      <c r="C1782" s="107">
        <v>44997</v>
      </c>
      <c r="D1782" s="107">
        <v>44997</v>
      </c>
      <c r="E1782">
        <v>-2.32424E-2</v>
      </c>
      <c r="F1782">
        <v>-2.32424E-2</v>
      </c>
      <c r="G1782" t="s">
        <v>72</v>
      </c>
      <c r="H1782">
        <v>5.9333333333333327</v>
      </c>
      <c r="I1782">
        <v>-0.13790490666666669</v>
      </c>
      <c r="J1782">
        <v>-0.13790490666666669</v>
      </c>
      <c r="K1782">
        <v>1</v>
      </c>
      <c r="M1782" t="s">
        <v>67</v>
      </c>
      <c r="S1782" t="s">
        <v>2890</v>
      </c>
      <c r="U1782" t="s">
        <v>67</v>
      </c>
      <c r="W1782" t="s">
        <v>1415</v>
      </c>
      <c r="X1782" t="s">
        <v>1265</v>
      </c>
      <c r="Y1782" t="s">
        <v>182</v>
      </c>
      <c r="Z1782" t="s">
        <v>164</v>
      </c>
      <c r="AA1782" t="s">
        <v>164</v>
      </c>
      <c r="AB1782" t="s">
        <v>18</v>
      </c>
      <c r="AD1782" t="s">
        <v>2923</v>
      </c>
      <c r="AE1782">
        <v>1</v>
      </c>
      <c r="AF1782">
        <v>1</v>
      </c>
    </row>
    <row r="1783" spans="1:32" x14ac:dyDescent="0.2">
      <c r="A1783" t="s">
        <v>2924</v>
      </c>
      <c r="B1783" s="107">
        <v>44997</v>
      </c>
      <c r="C1783" s="107">
        <v>44997</v>
      </c>
      <c r="D1783" s="107">
        <v>44997</v>
      </c>
      <c r="E1783">
        <v>-1.6846614199999999E-2</v>
      </c>
      <c r="F1783">
        <v>-1.6846614199999999E-2</v>
      </c>
      <c r="G1783" t="s">
        <v>72</v>
      </c>
      <c r="H1783">
        <v>5.9333333333333327</v>
      </c>
      <c r="I1783">
        <v>-9.9956577586666651E-2</v>
      </c>
      <c r="J1783">
        <v>-9.9956577586666651E-2</v>
      </c>
      <c r="K1783">
        <v>1</v>
      </c>
      <c r="M1783" t="s">
        <v>67</v>
      </c>
      <c r="N1783" t="s">
        <v>102</v>
      </c>
      <c r="S1783" t="s">
        <v>1608</v>
      </c>
      <c r="U1783" t="s">
        <v>67</v>
      </c>
      <c r="W1783" t="s">
        <v>1270</v>
      </c>
      <c r="X1783" t="s">
        <v>1271</v>
      </c>
      <c r="Y1783" t="s">
        <v>182</v>
      </c>
      <c r="Z1783" t="s">
        <v>164</v>
      </c>
      <c r="AA1783" t="s">
        <v>164</v>
      </c>
      <c r="AB1783" t="s">
        <v>18</v>
      </c>
      <c r="AD1783" t="s">
        <v>2925</v>
      </c>
      <c r="AE1783">
        <v>1</v>
      </c>
      <c r="AF1783">
        <v>1</v>
      </c>
    </row>
    <row r="1784" spans="1:32" x14ac:dyDescent="0.2">
      <c r="A1784" t="s">
        <v>2926</v>
      </c>
      <c r="B1784" s="107">
        <v>44997</v>
      </c>
      <c r="C1784" s="107">
        <v>44997</v>
      </c>
      <c r="D1784" s="107">
        <v>44997</v>
      </c>
      <c r="E1784">
        <v>-1.5789976800000001E-2</v>
      </c>
      <c r="F1784">
        <v>-1.5789976800000001E-2</v>
      </c>
      <c r="G1784" t="s">
        <v>72</v>
      </c>
      <c r="H1784">
        <v>5.9333333333333327</v>
      </c>
      <c r="I1784">
        <v>-9.3687195680000002E-2</v>
      </c>
      <c r="J1784">
        <v>-9.3687195680000002E-2</v>
      </c>
      <c r="K1784">
        <v>1</v>
      </c>
      <c r="M1784" t="s">
        <v>67</v>
      </c>
      <c r="N1784" t="s">
        <v>102</v>
      </c>
      <c r="S1784" t="s">
        <v>1608</v>
      </c>
      <c r="U1784" t="s">
        <v>67</v>
      </c>
      <c r="W1784" t="s">
        <v>1270</v>
      </c>
      <c r="X1784" t="s">
        <v>1271</v>
      </c>
      <c r="Y1784" t="s">
        <v>182</v>
      </c>
      <c r="Z1784" t="s">
        <v>164</v>
      </c>
      <c r="AA1784" t="s">
        <v>164</v>
      </c>
      <c r="AB1784" t="s">
        <v>18</v>
      </c>
      <c r="AD1784" t="s">
        <v>2927</v>
      </c>
      <c r="AE1784">
        <v>1</v>
      </c>
      <c r="AF1784">
        <v>1</v>
      </c>
    </row>
    <row r="1785" spans="1:32" x14ac:dyDescent="0.2">
      <c r="A1785" t="s">
        <v>2928</v>
      </c>
      <c r="B1785" s="107">
        <v>44996</v>
      </c>
      <c r="C1785" s="107">
        <v>44996</v>
      </c>
      <c r="D1785" s="107">
        <v>44996</v>
      </c>
      <c r="E1785">
        <v>73112.509999999995</v>
      </c>
      <c r="F1785">
        <v>73112.509999999995</v>
      </c>
      <c r="G1785" t="s">
        <v>43</v>
      </c>
      <c r="H1785">
        <v>1</v>
      </c>
      <c r="I1785">
        <v>73112.509999999995</v>
      </c>
      <c r="J1785">
        <v>73112.509999999995</v>
      </c>
      <c r="K1785">
        <v>1</v>
      </c>
      <c r="M1785" t="s">
        <v>199</v>
      </c>
      <c r="N1785" t="s">
        <v>53</v>
      </c>
      <c r="O1785">
        <v>100</v>
      </c>
      <c r="P1785" t="s">
        <v>160</v>
      </c>
      <c r="Q1785" t="s">
        <v>199</v>
      </c>
      <c r="S1785" t="s">
        <v>2929</v>
      </c>
      <c r="U1785" t="s">
        <v>53</v>
      </c>
      <c r="W1785" t="s">
        <v>1850</v>
      </c>
      <c r="X1785" t="s">
        <v>1850</v>
      </c>
      <c r="Y1785" t="s">
        <v>1356</v>
      </c>
      <c r="Z1785" t="s">
        <v>1356</v>
      </c>
      <c r="AA1785" t="s">
        <v>1356</v>
      </c>
      <c r="AB1785" t="s">
        <v>28</v>
      </c>
      <c r="AE1785">
        <v>0</v>
      </c>
      <c r="AF1785">
        <v>0</v>
      </c>
    </row>
    <row r="1786" spans="1:32" x14ac:dyDescent="0.2">
      <c r="A1786" t="s">
        <v>2930</v>
      </c>
      <c r="B1786" s="107">
        <v>44996</v>
      </c>
      <c r="C1786" s="107">
        <v>44996</v>
      </c>
      <c r="D1786" s="107">
        <v>44996</v>
      </c>
      <c r="E1786">
        <v>-253.27</v>
      </c>
      <c r="F1786">
        <v>-253.27</v>
      </c>
      <c r="G1786" t="s">
        <v>43</v>
      </c>
      <c r="H1786">
        <v>1</v>
      </c>
      <c r="I1786">
        <v>-253.27</v>
      </c>
      <c r="J1786">
        <v>-253.27</v>
      </c>
      <c r="K1786">
        <v>1</v>
      </c>
      <c r="M1786" t="s">
        <v>50</v>
      </c>
      <c r="N1786" t="s">
        <v>263</v>
      </c>
      <c r="O1786">
        <v>100</v>
      </c>
      <c r="Q1786" t="s">
        <v>263</v>
      </c>
      <c r="S1786" t="s">
        <v>263</v>
      </c>
      <c r="U1786" t="s">
        <v>50</v>
      </c>
      <c r="W1786" t="s">
        <v>265</v>
      </c>
      <c r="X1786" t="s">
        <v>30</v>
      </c>
      <c r="Y1786" t="s">
        <v>182</v>
      </c>
      <c r="Z1786" t="s">
        <v>182</v>
      </c>
      <c r="AA1786" t="s">
        <v>182</v>
      </c>
      <c r="AB1786" t="s">
        <v>30</v>
      </c>
      <c r="AE1786">
        <v>0</v>
      </c>
      <c r="AF1786">
        <v>0</v>
      </c>
    </row>
    <row r="1787" spans="1:32" x14ac:dyDescent="0.2">
      <c r="A1787" t="s">
        <v>2931</v>
      </c>
      <c r="B1787" s="107">
        <v>44996</v>
      </c>
      <c r="C1787" s="107">
        <v>44996</v>
      </c>
      <c r="D1787" s="107">
        <v>44996</v>
      </c>
      <c r="E1787">
        <v>-9.9</v>
      </c>
      <c r="F1787">
        <v>-9.9</v>
      </c>
      <c r="G1787" t="s">
        <v>58</v>
      </c>
      <c r="H1787">
        <v>7543.591047812818</v>
      </c>
      <c r="I1787">
        <v>-74681.551373346898</v>
      </c>
      <c r="J1787">
        <v>-74681.551373346898</v>
      </c>
      <c r="K1787">
        <v>1</v>
      </c>
      <c r="M1787" t="s">
        <v>69</v>
      </c>
      <c r="N1787" t="s">
        <v>53</v>
      </c>
      <c r="S1787" t="s">
        <v>1408</v>
      </c>
      <c r="U1787" t="s">
        <v>69</v>
      </c>
      <c r="W1787" t="s">
        <v>1379</v>
      </c>
      <c r="X1787" t="s">
        <v>1379</v>
      </c>
      <c r="Y1787" t="s">
        <v>163</v>
      </c>
      <c r="Z1787" t="s">
        <v>193</v>
      </c>
      <c r="AA1787" t="s">
        <v>193</v>
      </c>
      <c r="AB1787" t="s">
        <v>24</v>
      </c>
      <c r="AD1787" t="s">
        <v>2932</v>
      </c>
      <c r="AE1787">
        <v>1</v>
      </c>
      <c r="AF1787">
        <v>1</v>
      </c>
    </row>
    <row r="1788" spans="1:32" x14ac:dyDescent="0.2">
      <c r="A1788" t="s">
        <v>2933</v>
      </c>
      <c r="B1788" s="107">
        <v>44996</v>
      </c>
      <c r="C1788" s="107">
        <v>44996</v>
      </c>
      <c r="D1788" s="107">
        <v>44996</v>
      </c>
      <c r="E1788">
        <v>0</v>
      </c>
      <c r="F1788">
        <v>0</v>
      </c>
      <c r="G1788" t="s">
        <v>58</v>
      </c>
      <c r="H1788">
        <v>7543.591047812818</v>
      </c>
      <c r="I1788">
        <v>0</v>
      </c>
      <c r="J1788">
        <v>0</v>
      </c>
      <c r="K1788">
        <v>1</v>
      </c>
      <c r="M1788" t="s">
        <v>2934</v>
      </c>
      <c r="N1788" t="s">
        <v>69</v>
      </c>
      <c r="S1788" t="s">
        <v>1608</v>
      </c>
      <c r="U1788" t="s">
        <v>69</v>
      </c>
      <c r="W1788" t="s">
        <v>2841</v>
      </c>
      <c r="X1788" t="s">
        <v>70</v>
      </c>
      <c r="Y1788" t="s">
        <v>182</v>
      </c>
      <c r="Z1788" t="s">
        <v>164</v>
      </c>
      <c r="AA1788" t="s">
        <v>164</v>
      </c>
      <c r="AB1788" t="s">
        <v>18</v>
      </c>
      <c r="AD1788" t="s">
        <v>2935</v>
      </c>
      <c r="AE1788">
        <v>1</v>
      </c>
      <c r="AF1788">
        <v>1</v>
      </c>
    </row>
    <row r="1789" spans="1:32" x14ac:dyDescent="0.2">
      <c r="A1789" t="s">
        <v>2936</v>
      </c>
      <c r="B1789" s="107">
        <v>44996</v>
      </c>
      <c r="C1789" s="107">
        <v>44996</v>
      </c>
      <c r="D1789" s="107">
        <v>44996</v>
      </c>
      <c r="E1789">
        <v>9.9</v>
      </c>
      <c r="F1789">
        <v>9.9</v>
      </c>
      <c r="G1789" t="s">
        <v>58</v>
      </c>
      <c r="H1789">
        <v>7543.591047812818</v>
      </c>
      <c r="I1789">
        <v>74681.551373346898</v>
      </c>
      <c r="J1789">
        <v>74681.551373346898</v>
      </c>
      <c r="K1789">
        <v>1</v>
      </c>
      <c r="M1789" t="s">
        <v>69</v>
      </c>
      <c r="N1789" t="s">
        <v>53</v>
      </c>
      <c r="S1789" t="s">
        <v>1408</v>
      </c>
      <c r="U1789" t="s">
        <v>53</v>
      </c>
      <c r="W1789" t="s">
        <v>1379</v>
      </c>
      <c r="X1789" t="s">
        <v>1379</v>
      </c>
      <c r="Y1789" t="s">
        <v>163</v>
      </c>
      <c r="Z1789" t="s">
        <v>193</v>
      </c>
      <c r="AA1789" t="s">
        <v>193</v>
      </c>
      <c r="AB1789" t="s">
        <v>24</v>
      </c>
      <c r="AD1789" t="s">
        <v>2932</v>
      </c>
      <c r="AE1789">
        <v>1</v>
      </c>
      <c r="AF1789">
        <v>1</v>
      </c>
    </row>
    <row r="1790" spans="1:32" x14ac:dyDescent="0.2">
      <c r="A1790" t="s">
        <v>2937</v>
      </c>
      <c r="B1790" s="107">
        <v>44996</v>
      </c>
      <c r="C1790" s="107">
        <v>44996</v>
      </c>
      <c r="D1790" s="107">
        <v>44996</v>
      </c>
      <c r="E1790">
        <v>0</v>
      </c>
      <c r="F1790">
        <v>0</v>
      </c>
      <c r="G1790" t="s">
        <v>58</v>
      </c>
      <c r="H1790">
        <v>7543.591047812818</v>
      </c>
      <c r="I1790">
        <v>0</v>
      </c>
      <c r="J1790">
        <v>0</v>
      </c>
      <c r="K1790">
        <v>1</v>
      </c>
      <c r="M1790" t="s">
        <v>61</v>
      </c>
      <c r="N1790" t="s">
        <v>69</v>
      </c>
      <c r="S1790" t="s">
        <v>1608</v>
      </c>
      <c r="U1790" t="s">
        <v>69</v>
      </c>
      <c r="W1790" t="s">
        <v>2841</v>
      </c>
      <c r="X1790" t="s">
        <v>70</v>
      </c>
      <c r="Y1790" t="s">
        <v>182</v>
      </c>
      <c r="Z1790" t="s">
        <v>164</v>
      </c>
      <c r="AA1790" t="s">
        <v>164</v>
      </c>
      <c r="AB1790" t="s">
        <v>18</v>
      </c>
      <c r="AD1790" t="s">
        <v>2938</v>
      </c>
      <c r="AE1790">
        <v>1</v>
      </c>
      <c r="AF1790">
        <v>1</v>
      </c>
    </row>
    <row r="1791" spans="1:32" x14ac:dyDescent="0.2">
      <c r="A1791" t="s">
        <v>2939</v>
      </c>
      <c r="B1791" s="107">
        <v>44996</v>
      </c>
      <c r="C1791" s="107">
        <v>44996</v>
      </c>
      <c r="D1791" s="107">
        <v>44996</v>
      </c>
      <c r="E1791">
        <v>0</v>
      </c>
      <c r="F1791">
        <v>0</v>
      </c>
      <c r="G1791" t="s">
        <v>58</v>
      </c>
      <c r="H1791">
        <v>7543.591047812818</v>
      </c>
      <c r="I1791">
        <v>0</v>
      </c>
      <c r="J1791">
        <v>0</v>
      </c>
      <c r="K1791">
        <v>1</v>
      </c>
      <c r="M1791" t="s">
        <v>342</v>
      </c>
      <c r="N1791" t="s">
        <v>69</v>
      </c>
      <c r="S1791" t="s">
        <v>1608</v>
      </c>
      <c r="U1791" t="s">
        <v>69</v>
      </c>
      <c r="W1791" t="s">
        <v>2841</v>
      </c>
      <c r="X1791" t="s">
        <v>70</v>
      </c>
      <c r="Y1791" t="s">
        <v>182</v>
      </c>
      <c r="Z1791" t="s">
        <v>164</v>
      </c>
      <c r="AA1791" t="s">
        <v>164</v>
      </c>
      <c r="AB1791" t="s">
        <v>18</v>
      </c>
      <c r="AD1791" t="s">
        <v>2940</v>
      </c>
      <c r="AE1791">
        <v>1</v>
      </c>
      <c r="AF1791">
        <v>1</v>
      </c>
    </row>
    <row r="1792" spans="1:32" x14ac:dyDescent="0.2">
      <c r="A1792" t="s">
        <v>2941</v>
      </c>
      <c r="B1792" s="107">
        <v>44996</v>
      </c>
      <c r="C1792" s="107">
        <v>44996</v>
      </c>
      <c r="D1792" s="107">
        <v>44996</v>
      </c>
      <c r="E1792">
        <v>-4.3842751421522951E-3</v>
      </c>
      <c r="F1792">
        <v>-4.3842751421522951E-3</v>
      </c>
      <c r="G1792" t="s">
        <v>58</v>
      </c>
      <c r="H1792">
        <v>7543.591047812818</v>
      </c>
      <c r="I1792">
        <v>-33.073178713488318</v>
      </c>
      <c r="J1792">
        <v>-33.073178713488318</v>
      </c>
      <c r="K1792">
        <v>1</v>
      </c>
      <c r="M1792" t="s">
        <v>61</v>
      </c>
      <c r="N1792" t="s">
        <v>69</v>
      </c>
      <c r="S1792" t="s">
        <v>1608</v>
      </c>
      <c r="U1792" t="s">
        <v>61</v>
      </c>
      <c r="W1792" t="s">
        <v>2841</v>
      </c>
      <c r="X1792" t="s">
        <v>70</v>
      </c>
      <c r="Y1792" t="s">
        <v>182</v>
      </c>
      <c r="Z1792" t="s">
        <v>164</v>
      </c>
      <c r="AA1792" t="s">
        <v>164</v>
      </c>
      <c r="AB1792" t="s">
        <v>18</v>
      </c>
      <c r="AD1792" t="s">
        <v>2942</v>
      </c>
      <c r="AE1792">
        <v>1</v>
      </c>
      <c r="AF1792">
        <v>1</v>
      </c>
    </row>
    <row r="1793" spans="1:32" x14ac:dyDescent="0.2">
      <c r="A1793" t="s">
        <v>2943</v>
      </c>
      <c r="B1793" s="107">
        <v>44996</v>
      </c>
      <c r="C1793" s="107">
        <v>44996</v>
      </c>
      <c r="D1793" s="107">
        <v>44996</v>
      </c>
      <c r="E1793">
        <v>0</v>
      </c>
      <c r="F1793">
        <v>0</v>
      </c>
      <c r="G1793" t="s">
        <v>58</v>
      </c>
      <c r="H1793">
        <v>7543.591047812818</v>
      </c>
      <c r="I1793">
        <v>0</v>
      </c>
      <c r="J1793">
        <v>0</v>
      </c>
      <c r="K1793">
        <v>1</v>
      </c>
      <c r="M1793" t="s">
        <v>342</v>
      </c>
      <c r="N1793" t="s">
        <v>69</v>
      </c>
      <c r="S1793" t="s">
        <v>1608</v>
      </c>
      <c r="U1793" t="s">
        <v>69</v>
      </c>
      <c r="W1793" t="s">
        <v>2841</v>
      </c>
      <c r="X1793" t="s">
        <v>70</v>
      </c>
      <c r="Y1793" t="s">
        <v>182</v>
      </c>
      <c r="Z1793" t="s">
        <v>164</v>
      </c>
      <c r="AA1793" t="s">
        <v>164</v>
      </c>
      <c r="AB1793" t="s">
        <v>18</v>
      </c>
      <c r="AD1793" t="s">
        <v>2944</v>
      </c>
      <c r="AE1793">
        <v>1</v>
      </c>
      <c r="AF1793">
        <v>1</v>
      </c>
    </row>
    <row r="1794" spans="1:32" x14ac:dyDescent="0.2">
      <c r="A1794" t="s">
        <v>2945</v>
      </c>
      <c r="B1794" s="107">
        <v>44996</v>
      </c>
      <c r="C1794" s="107">
        <v>44996</v>
      </c>
      <c r="D1794" s="107">
        <v>44996</v>
      </c>
      <c r="E1794">
        <v>0</v>
      </c>
      <c r="F1794">
        <v>0</v>
      </c>
      <c r="G1794" t="s">
        <v>58</v>
      </c>
      <c r="H1794">
        <v>7543.591047812818</v>
      </c>
      <c r="I1794">
        <v>0</v>
      </c>
      <c r="J1794">
        <v>0</v>
      </c>
      <c r="K1794">
        <v>1</v>
      </c>
      <c r="M1794" t="s">
        <v>61</v>
      </c>
      <c r="N1794" t="s">
        <v>69</v>
      </c>
      <c r="S1794" t="s">
        <v>1608</v>
      </c>
      <c r="U1794" t="s">
        <v>69</v>
      </c>
      <c r="W1794" t="s">
        <v>2841</v>
      </c>
      <c r="X1794" t="s">
        <v>70</v>
      </c>
      <c r="Y1794" t="s">
        <v>182</v>
      </c>
      <c r="Z1794" t="s">
        <v>164</v>
      </c>
      <c r="AA1794" t="s">
        <v>164</v>
      </c>
      <c r="AB1794" t="s">
        <v>18</v>
      </c>
      <c r="AD1794" t="s">
        <v>2946</v>
      </c>
      <c r="AE1794">
        <v>1</v>
      </c>
      <c r="AF1794">
        <v>1</v>
      </c>
    </row>
    <row r="1795" spans="1:32" x14ac:dyDescent="0.2">
      <c r="A1795" t="s">
        <v>2947</v>
      </c>
      <c r="B1795" s="107">
        <v>44996</v>
      </c>
      <c r="C1795" s="107">
        <v>44996</v>
      </c>
      <c r="D1795" s="107">
        <v>44996</v>
      </c>
      <c r="E1795">
        <v>0</v>
      </c>
      <c r="F1795">
        <v>0</v>
      </c>
      <c r="G1795" t="s">
        <v>58</v>
      </c>
      <c r="H1795">
        <v>7543.591047812818</v>
      </c>
      <c r="I1795">
        <v>0</v>
      </c>
      <c r="J1795">
        <v>0</v>
      </c>
      <c r="K1795">
        <v>1</v>
      </c>
      <c r="M1795" t="s">
        <v>61</v>
      </c>
      <c r="N1795" t="s">
        <v>69</v>
      </c>
      <c r="S1795" t="s">
        <v>1608</v>
      </c>
      <c r="U1795" t="s">
        <v>69</v>
      </c>
      <c r="W1795" t="s">
        <v>2841</v>
      </c>
      <c r="X1795" t="s">
        <v>70</v>
      </c>
      <c r="Y1795" t="s">
        <v>182</v>
      </c>
      <c r="Z1795" t="s">
        <v>164</v>
      </c>
      <c r="AA1795" t="s">
        <v>164</v>
      </c>
      <c r="AB1795" t="s">
        <v>18</v>
      </c>
      <c r="AD1795" t="s">
        <v>2948</v>
      </c>
      <c r="AE1795">
        <v>1</v>
      </c>
      <c r="AF1795">
        <v>1</v>
      </c>
    </row>
    <row r="1796" spans="1:32" x14ac:dyDescent="0.2">
      <c r="A1796" t="s">
        <v>2949</v>
      </c>
      <c r="B1796" s="107">
        <v>44996</v>
      </c>
      <c r="C1796" s="107">
        <v>44996</v>
      </c>
      <c r="D1796" s="107">
        <v>44996</v>
      </c>
      <c r="E1796">
        <v>0</v>
      </c>
      <c r="F1796">
        <v>0</v>
      </c>
      <c r="G1796" t="s">
        <v>58</v>
      </c>
      <c r="H1796">
        <v>7543.591047812818</v>
      </c>
      <c r="I1796">
        <v>0</v>
      </c>
      <c r="J1796">
        <v>0</v>
      </c>
      <c r="K1796">
        <v>1</v>
      </c>
      <c r="M1796" t="s">
        <v>342</v>
      </c>
      <c r="N1796" t="s">
        <v>69</v>
      </c>
      <c r="S1796" t="s">
        <v>1608</v>
      </c>
      <c r="U1796" t="s">
        <v>69</v>
      </c>
      <c r="W1796" t="s">
        <v>2841</v>
      </c>
      <c r="X1796" t="s">
        <v>70</v>
      </c>
      <c r="Y1796" t="s">
        <v>182</v>
      </c>
      <c r="Z1796" t="s">
        <v>164</v>
      </c>
      <c r="AA1796" t="s">
        <v>164</v>
      </c>
      <c r="AB1796" t="s">
        <v>18</v>
      </c>
      <c r="AD1796" t="s">
        <v>2950</v>
      </c>
      <c r="AE1796">
        <v>1</v>
      </c>
      <c r="AF1796">
        <v>1</v>
      </c>
    </row>
    <row r="1797" spans="1:32" x14ac:dyDescent="0.2">
      <c r="A1797" t="s">
        <v>2951</v>
      </c>
      <c r="B1797" s="107">
        <v>44996</v>
      </c>
      <c r="C1797" s="107">
        <v>44996</v>
      </c>
      <c r="D1797" s="107">
        <v>44996</v>
      </c>
      <c r="E1797">
        <v>0</v>
      </c>
      <c r="F1797">
        <v>0</v>
      </c>
      <c r="G1797" t="s">
        <v>58</v>
      </c>
      <c r="H1797">
        <v>7543.591047812818</v>
      </c>
      <c r="I1797">
        <v>0</v>
      </c>
      <c r="J1797">
        <v>0</v>
      </c>
      <c r="K1797">
        <v>1</v>
      </c>
      <c r="M1797" t="s">
        <v>61</v>
      </c>
      <c r="N1797" t="s">
        <v>69</v>
      </c>
      <c r="S1797" t="s">
        <v>1608</v>
      </c>
      <c r="U1797" t="s">
        <v>69</v>
      </c>
      <c r="W1797" t="s">
        <v>2841</v>
      </c>
      <c r="X1797" t="s">
        <v>70</v>
      </c>
      <c r="Y1797" t="s">
        <v>182</v>
      </c>
      <c r="Z1797" t="s">
        <v>164</v>
      </c>
      <c r="AA1797" t="s">
        <v>164</v>
      </c>
      <c r="AB1797" t="s">
        <v>18</v>
      </c>
      <c r="AD1797" t="s">
        <v>2952</v>
      </c>
      <c r="AE1797">
        <v>1</v>
      </c>
      <c r="AF1797">
        <v>1</v>
      </c>
    </row>
    <row r="1798" spans="1:32" x14ac:dyDescent="0.2">
      <c r="A1798" t="s">
        <v>2953</v>
      </c>
      <c r="B1798" s="107">
        <v>44996</v>
      </c>
      <c r="C1798" s="107">
        <v>44996</v>
      </c>
      <c r="D1798" s="107">
        <v>44996</v>
      </c>
      <c r="E1798">
        <v>0</v>
      </c>
      <c r="F1798">
        <v>0</v>
      </c>
      <c r="G1798" t="s">
        <v>58</v>
      </c>
      <c r="H1798">
        <v>7543.591047812818</v>
      </c>
      <c r="I1798">
        <v>0</v>
      </c>
      <c r="J1798">
        <v>0</v>
      </c>
      <c r="K1798">
        <v>1</v>
      </c>
      <c r="M1798" t="s">
        <v>342</v>
      </c>
      <c r="N1798" t="s">
        <v>69</v>
      </c>
      <c r="S1798" t="s">
        <v>1608</v>
      </c>
      <c r="U1798" t="s">
        <v>69</v>
      </c>
      <c r="W1798" t="s">
        <v>2841</v>
      </c>
      <c r="X1798" t="s">
        <v>70</v>
      </c>
      <c r="Y1798" t="s">
        <v>182</v>
      </c>
      <c r="Z1798" t="s">
        <v>164</v>
      </c>
      <c r="AA1798" t="s">
        <v>164</v>
      </c>
      <c r="AB1798" t="s">
        <v>18</v>
      </c>
      <c r="AD1798" t="s">
        <v>2954</v>
      </c>
      <c r="AE1798">
        <v>1</v>
      </c>
      <c r="AF1798">
        <v>1</v>
      </c>
    </row>
    <row r="1799" spans="1:32" x14ac:dyDescent="0.2">
      <c r="A1799" t="s">
        <v>2955</v>
      </c>
      <c r="B1799" s="107">
        <v>44996</v>
      </c>
      <c r="C1799" s="107">
        <v>44996</v>
      </c>
      <c r="D1799" s="107">
        <v>44996</v>
      </c>
      <c r="E1799">
        <v>-6.1425749999999999E-3</v>
      </c>
      <c r="F1799">
        <v>-6.1425749999999999E-3</v>
      </c>
      <c r="G1799" t="s">
        <v>58</v>
      </c>
      <c r="H1799">
        <v>7543.591047812818</v>
      </c>
      <c r="I1799">
        <v>-46.337073780518821</v>
      </c>
      <c r="J1799">
        <v>-46.337073780518821</v>
      </c>
      <c r="K1799">
        <v>1</v>
      </c>
      <c r="M1799" t="s">
        <v>61</v>
      </c>
      <c r="N1799" t="s">
        <v>69</v>
      </c>
      <c r="S1799" t="s">
        <v>1608</v>
      </c>
      <c r="U1799" t="s">
        <v>61</v>
      </c>
      <c r="W1799" t="s">
        <v>2841</v>
      </c>
      <c r="X1799" t="s">
        <v>70</v>
      </c>
      <c r="Y1799" t="s">
        <v>182</v>
      </c>
      <c r="Z1799" t="s">
        <v>164</v>
      </c>
      <c r="AA1799" t="s">
        <v>164</v>
      </c>
      <c r="AB1799" t="s">
        <v>18</v>
      </c>
      <c r="AD1799" t="s">
        <v>2938</v>
      </c>
      <c r="AE1799">
        <v>1</v>
      </c>
      <c r="AF1799">
        <v>1</v>
      </c>
    </row>
    <row r="1800" spans="1:32" x14ac:dyDescent="0.2">
      <c r="A1800" t="s">
        <v>2956</v>
      </c>
      <c r="B1800" s="107">
        <v>44996</v>
      </c>
      <c r="C1800" s="107">
        <v>44996</v>
      </c>
      <c r="D1800" s="107">
        <v>44996</v>
      </c>
      <c r="E1800">
        <v>-9.8999385543807712</v>
      </c>
      <c r="F1800">
        <v>-9.8999385543807712</v>
      </c>
      <c r="G1800" t="s">
        <v>58</v>
      </c>
      <c r="H1800">
        <v>7543.591047812818</v>
      </c>
      <c r="I1800">
        <v>-74681.087852723751</v>
      </c>
      <c r="J1800">
        <v>-74681.087852723751</v>
      </c>
      <c r="K1800">
        <v>1</v>
      </c>
      <c r="M1800" t="s">
        <v>53</v>
      </c>
      <c r="N1800" t="s">
        <v>1975</v>
      </c>
      <c r="S1800" t="s">
        <v>2957</v>
      </c>
      <c r="U1800" t="s">
        <v>53</v>
      </c>
      <c r="W1800" t="s">
        <v>1850</v>
      </c>
      <c r="X1800" t="s">
        <v>1850</v>
      </c>
      <c r="Y1800" t="s">
        <v>1356</v>
      </c>
      <c r="Z1800" t="s">
        <v>1356</v>
      </c>
      <c r="AA1800" t="s">
        <v>1356</v>
      </c>
      <c r="AB1800" t="s">
        <v>28</v>
      </c>
      <c r="AD1800" t="s">
        <v>2958</v>
      </c>
      <c r="AE1800">
        <v>1</v>
      </c>
      <c r="AF1800">
        <v>1</v>
      </c>
    </row>
    <row r="1801" spans="1:32" x14ac:dyDescent="0.2">
      <c r="A1801" t="s">
        <v>2959</v>
      </c>
      <c r="B1801" s="107">
        <v>44996</v>
      </c>
      <c r="C1801" s="107">
        <v>44996</v>
      </c>
      <c r="D1801" s="107">
        <v>44996</v>
      </c>
      <c r="E1801">
        <v>-9.8708874358600009E-3</v>
      </c>
      <c r="F1801">
        <v>-9.8708874358600009E-3</v>
      </c>
      <c r="G1801" t="s">
        <v>58</v>
      </c>
      <c r="H1801">
        <v>7543.591047812818</v>
      </c>
      <c r="I1801">
        <v>-74.461938095121525</v>
      </c>
      <c r="J1801">
        <v>-74.461938095121525</v>
      </c>
      <c r="K1801">
        <v>1</v>
      </c>
      <c r="M1801" t="s">
        <v>53</v>
      </c>
      <c r="N1801" t="s">
        <v>1975</v>
      </c>
      <c r="S1801" t="s">
        <v>1608</v>
      </c>
      <c r="U1801" t="s">
        <v>53</v>
      </c>
      <c r="W1801" t="s">
        <v>1850</v>
      </c>
      <c r="X1801" t="s">
        <v>1850</v>
      </c>
      <c r="Y1801" t="s">
        <v>1356</v>
      </c>
      <c r="Z1801" t="s">
        <v>1356</v>
      </c>
      <c r="AA1801" t="s">
        <v>1356</v>
      </c>
      <c r="AB1801" t="s">
        <v>28</v>
      </c>
      <c r="AD1801" t="s">
        <v>2960</v>
      </c>
      <c r="AE1801">
        <v>1</v>
      </c>
      <c r="AF1801">
        <v>1</v>
      </c>
    </row>
    <row r="1802" spans="1:32" x14ac:dyDescent="0.2">
      <c r="A1802" t="s">
        <v>2961</v>
      </c>
      <c r="B1802" s="107">
        <v>44996</v>
      </c>
      <c r="C1802" s="107">
        <v>44996</v>
      </c>
      <c r="D1802" s="107">
        <v>44996</v>
      </c>
      <c r="E1802">
        <v>0</v>
      </c>
      <c r="F1802">
        <v>0</v>
      </c>
      <c r="G1802" t="s">
        <v>58</v>
      </c>
      <c r="H1802">
        <v>7543.591047812818</v>
      </c>
      <c r="I1802">
        <v>0</v>
      </c>
      <c r="J1802">
        <v>0</v>
      </c>
      <c r="K1802">
        <v>1</v>
      </c>
      <c r="M1802" t="s">
        <v>61</v>
      </c>
      <c r="N1802" t="s">
        <v>69</v>
      </c>
      <c r="S1802" t="s">
        <v>1608</v>
      </c>
      <c r="U1802" t="s">
        <v>69</v>
      </c>
      <c r="W1802" t="s">
        <v>2841</v>
      </c>
      <c r="X1802" t="s">
        <v>70</v>
      </c>
      <c r="Y1802" t="s">
        <v>182</v>
      </c>
      <c r="Z1802" t="s">
        <v>164</v>
      </c>
      <c r="AA1802" t="s">
        <v>164</v>
      </c>
      <c r="AB1802" t="s">
        <v>18</v>
      </c>
      <c r="AD1802" t="s">
        <v>2962</v>
      </c>
      <c r="AE1802">
        <v>1</v>
      </c>
      <c r="AF1802">
        <v>1</v>
      </c>
    </row>
    <row r="1803" spans="1:32" x14ac:dyDescent="0.2">
      <c r="A1803" t="s">
        <v>2963</v>
      </c>
      <c r="B1803" s="107">
        <v>44996</v>
      </c>
      <c r="C1803" s="107">
        <v>44996</v>
      </c>
      <c r="D1803" s="107">
        <v>44996</v>
      </c>
      <c r="E1803">
        <v>0</v>
      </c>
      <c r="F1803">
        <v>0</v>
      </c>
      <c r="G1803" t="s">
        <v>58</v>
      </c>
      <c r="H1803">
        <v>7543.591047812818</v>
      </c>
      <c r="I1803">
        <v>0</v>
      </c>
      <c r="J1803">
        <v>0</v>
      </c>
      <c r="K1803">
        <v>1</v>
      </c>
      <c r="M1803" t="s">
        <v>342</v>
      </c>
      <c r="N1803" t="s">
        <v>69</v>
      </c>
      <c r="S1803" t="s">
        <v>1408</v>
      </c>
      <c r="U1803" t="s">
        <v>69</v>
      </c>
      <c r="W1803" t="s">
        <v>1379</v>
      </c>
      <c r="X1803" t="s">
        <v>1379</v>
      </c>
      <c r="Y1803" t="s">
        <v>163</v>
      </c>
      <c r="Z1803" t="s">
        <v>193</v>
      </c>
      <c r="AA1803" t="s">
        <v>193</v>
      </c>
      <c r="AB1803" t="s">
        <v>24</v>
      </c>
      <c r="AD1803" t="s">
        <v>2964</v>
      </c>
      <c r="AE1803">
        <v>1</v>
      </c>
      <c r="AF1803">
        <v>1</v>
      </c>
    </row>
    <row r="1804" spans="1:32" x14ac:dyDescent="0.2">
      <c r="A1804" t="s">
        <v>2965</v>
      </c>
      <c r="B1804" s="107">
        <v>44996</v>
      </c>
      <c r="C1804" s="107">
        <v>44996</v>
      </c>
      <c r="D1804" s="107">
        <v>44996</v>
      </c>
      <c r="E1804">
        <v>-0.01</v>
      </c>
      <c r="F1804">
        <v>-0.01</v>
      </c>
      <c r="G1804" t="s">
        <v>58</v>
      </c>
      <c r="H1804">
        <v>7543.591047812818</v>
      </c>
      <c r="I1804">
        <v>-75.435910478128179</v>
      </c>
      <c r="J1804">
        <v>-75.435910478128179</v>
      </c>
      <c r="K1804">
        <v>1</v>
      </c>
      <c r="M1804" t="s">
        <v>69</v>
      </c>
      <c r="N1804" t="s">
        <v>53</v>
      </c>
      <c r="S1804" t="s">
        <v>1408</v>
      </c>
      <c r="U1804" t="s">
        <v>69</v>
      </c>
      <c r="W1804" t="s">
        <v>1379</v>
      </c>
      <c r="X1804" t="s">
        <v>1379</v>
      </c>
      <c r="Y1804" t="s">
        <v>163</v>
      </c>
      <c r="Z1804" t="s">
        <v>193</v>
      </c>
      <c r="AA1804" t="s">
        <v>193</v>
      </c>
      <c r="AB1804" t="s">
        <v>24</v>
      </c>
      <c r="AD1804" t="s">
        <v>2964</v>
      </c>
      <c r="AE1804">
        <v>1</v>
      </c>
      <c r="AF1804">
        <v>1</v>
      </c>
    </row>
    <row r="1805" spans="1:32" x14ac:dyDescent="0.2">
      <c r="A1805" t="s">
        <v>2966</v>
      </c>
      <c r="B1805" s="107">
        <v>44996</v>
      </c>
      <c r="C1805" s="107">
        <v>44996</v>
      </c>
      <c r="D1805" s="107">
        <v>44996</v>
      </c>
      <c r="E1805">
        <v>-6.8842893586342222E-3</v>
      </c>
      <c r="F1805">
        <v>-6.8842893586342222E-3</v>
      </c>
      <c r="G1805" t="s">
        <v>58</v>
      </c>
      <c r="H1805">
        <v>7543.591047812818</v>
      </c>
      <c r="I1805">
        <v>-51.932263576346173</v>
      </c>
      <c r="J1805">
        <v>-51.932263576346173</v>
      </c>
      <c r="K1805">
        <v>1</v>
      </c>
      <c r="M1805" t="s">
        <v>59</v>
      </c>
      <c r="N1805" t="s">
        <v>69</v>
      </c>
      <c r="S1805" t="s">
        <v>1408</v>
      </c>
      <c r="U1805" t="s">
        <v>59</v>
      </c>
      <c r="W1805" t="s">
        <v>1379</v>
      </c>
      <c r="X1805" t="s">
        <v>1379</v>
      </c>
      <c r="Y1805" t="s">
        <v>163</v>
      </c>
      <c r="Z1805" t="s">
        <v>193</v>
      </c>
      <c r="AA1805" t="s">
        <v>193</v>
      </c>
      <c r="AB1805" t="s">
        <v>24</v>
      </c>
      <c r="AD1805" t="s">
        <v>2967</v>
      </c>
      <c r="AE1805">
        <v>1</v>
      </c>
      <c r="AF1805">
        <v>1</v>
      </c>
    </row>
    <row r="1806" spans="1:32" x14ac:dyDescent="0.2">
      <c r="A1806" t="s">
        <v>2968</v>
      </c>
      <c r="B1806" s="107">
        <v>44996</v>
      </c>
      <c r="C1806" s="107">
        <v>44996</v>
      </c>
      <c r="D1806" s="107">
        <v>44996</v>
      </c>
      <c r="E1806">
        <v>-5.2855175243739444E-3</v>
      </c>
      <c r="F1806">
        <v>-5.2855175243739444E-3</v>
      </c>
      <c r="G1806" t="s">
        <v>58</v>
      </c>
      <c r="H1806">
        <v>7543.591047812818</v>
      </c>
      <c r="I1806">
        <v>-39.871782679925047</v>
      </c>
      <c r="J1806">
        <v>-39.871782679925047</v>
      </c>
      <c r="K1806">
        <v>1</v>
      </c>
      <c r="M1806" t="s">
        <v>61</v>
      </c>
      <c r="N1806" t="s">
        <v>69</v>
      </c>
      <c r="S1806" t="s">
        <v>1608</v>
      </c>
      <c r="U1806" t="s">
        <v>61</v>
      </c>
      <c r="W1806" t="s">
        <v>2841</v>
      </c>
      <c r="X1806" t="s">
        <v>70</v>
      </c>
      <c r="Y1806" t="s">
        <v>182</v>
      </c>
      <c r="Z1806" t="s">
        <v>164</v>
      </c>
      <c r="AA1806" t="s">
        <v>164</v>
      </c>
      <c r="AB1806" t="s">
        <v>18</v>
      </c>
      <c r="AD1806" t="s">
        <v>2962</v>
      </c>
      <c r="AE1806">
        <v>1</v>
      </c>
      <c r="AF1806">
        <v>1</v>
      </c>
    </row>
    <row r="1807" spans="1:32" x14ac:dyDescent="0.2">
      <c r="A1807" t="s">
        <v>2969</v>
      </c>
      <c r="B1807" s="107">
        <v>44996</v>
      </c>
      <c r="C1807" s="107">
        <v>44996</v>
      </c>
      <c r="D1807" s="107">
        <v>44996</v>
      </c>
      <c r="E1807">
        <v>2.4689862899367401</v>
      </c>
      <c r="F1807">
        <v>2.4689862899367401</v>
      </c>
      <c r="G1807" t="s">
        <v>58</v>
      </c>
      <c r="H1807">
        <v>7543.591047812818</v>
      </c>
      <c r="I1807">
        <v>18625.022873939371</v>
      </c>
      <c r="J1807">
        <v>18625.022873939371</v>
      </c>
      <c r="K1807">
        <v>1</v>
      </c>
      <c r="N1807" t="s">
        <v>69</v>
      </c>
      <c r="S1807" t="s">
        <v>2970</v>
      </c>
      <c r="U1807" t="s">
        <v>69</v>
      </c>
      <c r="W1807" t="s">
        <v>1850</v>
      </c>
      <c r="X1807" t="s">
        <v>1850</v>
      </c>
      <c r="Y1807" t="s">
        <v>1356</v>
      </c>
      <c r="Z1807" t="s">
        <v>1356</v>
      </c>
      <c r="AA1807" t="s">
        <v>1356</v>
      </c>
      <c r="AB1807" t="s">
        <v>28</v>
      </c>
      <c r="AD1807" t="s">
        <v>2971</v>
      </c>
      <c r="AE1807">
        <v>1</v>
      </c>
      <c r="AF1807">
        <v>1</v>
      </c>
    </row>
    <row r="1808" spans="1:32" x14ac:dyDescent="0.2">
      <c r="A1808" t="s">
        <v>2972</v>
      </c>
      <c r="B1808" s="107">
        <v>44996</v>
      </c>
      <c r="C1808" s="107">
        <v>44996</v>
      </c>
      <c r="D1808" s="107">
        <v>44996</v>
      </c>
      <c r="E1808">
        <v>7.412526349425951</v>
      </c>
      <c r="F1808">
        <v>7.412526349425951</v>
      </c>
      <c r="G1808" t="s">
        <v>58</v>
      </c>
      <c r="H1808">
        <v>7543.591047812818</v>
      </c>
      <c r="I1808">
        <v>55917.067411206233</v>
      </c>
      <c r="J1808">
        <v>55917.067411206233</v>
      </c>
      <c r="K1808">
        <v>1</v>
      </c>
      <c r="N1808" t="s">
        <v>69</v>
      </c>
      <c r="S1808" t="s">
        <v>2970</v>
      </c>
      <c r="U1808" t="s">
        <v>69</v>
      </c>
      <c r="W1808" t="s">
        <v>1850</v>
      </c>
      <c r="X1808" t="s">
        <v>1850</v>
      </c>
      <c r="Y1808" t="s">
        <v>1356</v>
      </c>
      <c r="Z1808" t="s">
        <v>1356</v>
      </c>
      <c r="AA1808" t="s">
        <v>1356</v>
      </c>
      <c r="AB1808" t="s">
        <v>28</v>
      </c>
      <c r="AD1808" t="s">
        <v>2973</v>
      </c>
      <c r="AE1808">
        <v>1</v>
      </c>
      <c r="AF1808">
        <v>1</v>
      </c>
    </row>
    <row r="1809" spans="1:32" x14ac:dyDescent="0.2">
      <c r="A1809" t="s">
        <v>2974</v>
      </c>
      <c r="B1809" s="107">
        <v>44996</v>
      </c>
      <c r="C1809" s="107">
        <v>44996</v>
      </c>
      <c r="D1809" s="107">
        <v>44996</v>
      </c>
      <c r="E1809">
        <v>0</v>
      </c>
      <c r="F1809">
        <v>0</v>
      </c>
      <c r="G1809" t="s">
        <v>58</v>
      </c>
      <c r="H1809">
        <v>7543.591047812818</v>
      </c>
      <c r="I1809">
        <v>0</v>
      </c>
      <c r="J1809">
        <v>0</v>
      </c>
      <c r="K1809">
        <v>1</v>
      </c>
      <c r="M1809" t="s">
        <v>59</v>
      </c>
      <c r="N1809" t="s">
        <v>69</v>
      </c>
      <c r="S1809" t="s">
        <v>1408</v>
      </c>
      <c r="U1809" t="s">
        <v>69</v>
      </c>
      <c r="W1809" t="s">
        <v>1379</v>
      </c>
      <c r="X1809" t="s">
        <v>1379</v>
      </c>
      <c r="Y1809" t="s">
        <v>163</v>
      </c>
      <c r="Z1809" t="s">
        <v>193</v>
      </c>
      <c r="AA1809" t="s">
        <v>193</v>
      </c>
      <c r="AB1809" t="s">
        <v>24</v>
      </c>
      <c r="AD1809" t="s">
        <v>2967</v>
      </c>
      <c r="AE1809">
        <v>1</v>
      </c>
      <c r="AF1809">
        <v>1</v>
      </c>
    </row>
    <row r="1810" spans="1:32" x14ac:dyDescent="0.2">
      <c r="A1810" t="s">
        <v>2975</v>
      </c>
      <c r="B1810" s="107">
        <v>44996</v>
      </c>
      <c r="C1810" s="107">
        <v>44996</v>
      </c>
      <c r="D1810" s="107">
        <v>44996</v>
      </c>
      <c r="E1810">
        <v>-5.5700840000000003E-3</v>
      </c>
      <c r="F1810">
        <v>-5.5700840000000003E-3</v>
      </c>
      <c r="G1810" t="s">
        <v>58</v>
      </c>
      <c r="H1810">
        <v>7543.591047812818</v>
      </c>
      <c r="I1810">
        <v>-42.018435797965417</v>
      </c>
      <c r="J1810">
        <v>-42.018435797965417</v>
      </c>
      <c r="K1810">
        <v>1</v>
      </c>
      <c r="M1810" t="s">
        <v>61</v>
      </c>
      <c r="N1810" t="s">
        <v>69</v>
      </c>
      <c r="S1810" t="s">
        <v>1608</v>
      </c>
      <c r="U1810" t="s">
        <v>61</v>
      </c>
      <c r="W1810" t="s">
        <v>2841</v>
      </c>
      <c r="X1810" t="s">
        <v>70</v>
      </c>
      <c r="Y1810" t="s">
        <v>182</v>
      </c>
      <c r="Z1810" t="s">
        <v>164</v>
      </c>
      <c r="AA1810" t="s">
        <v>164</v>
      </c>
      <c r="AB1810" t="s">
        <v>18</v>
      </c>
      <c r="AD1810" t="s">
        <v>2976</v>
      </c>
      <c r="AE1810">
        <v>1</v>
      </c>
      <c r="AF1810">
        <v>1</v>
      </c>
    </row>
    <row r="1811" spans="1:32" x14ac:dyDescent="0.2">
      <c r="A1811" t="s">
        <v>2977</v>
      </c>
      <c r="B1811" s="107">
        <v>44996</v>
      </c>
      <c r="C1811" s="107">
        <v>44996</v>
      </c>
      <c r="D1811" s="107">
        <v>44996</v>
      </c>
      <c r="E1811">
        <v>0</v>
      </c>
      <c r="F1811">
        <v>0</v>
      </c>
      <c r="G1811" t="s">
        <v>58</v>
      </c>
      <c r="H1811">
        <v>7543.591047812818</v>
      </c>
      <c r="I1811">
        <v>0</v>
      </c>
      <c r="J1811">
        <v>0</v>
      </c>
      <c r="K1811">
        <v>1</v>
      </c>
      <c r="M1811" t="s">
        <v>2934</v>
      </c>
      <c r="N1811" t="s">
        <v>69</v>
      </c>
      <c r="S1811" t="s">
        <v>1608</v>
      </c>
      <c r="U1811" t="s">
        <v>69</v>
      </c>
      <c r="W1811" t="s">
        <v>2841</v>
      </c>
      <c r="X1811" t="s">
        <v>70</v>
      </c>
      <c r="Y1811" t="s">
        <v>182</v>
      </c>
      <c r="Z1811" t="s">
        <v>164</v>
      </c>
      <c r="AA1811" t="s">
        <v>164</v>
      </c>
      <c r="AB1811" t="s">
        <v>18</v>
      </c>
      <c r="AD1811" t="s">
        <v>2978</v>
      </c>
      <c r="AE1811">
        <v>1</v>
      </c>
      <c r="AF1811">
        <v>1</v>
      </c>
    </row>
    <row r="1812" spans="1:32" x14ac:dyDescent="0.2">
      <c r="A1812" t="s">
        <v>2979</v>
      </c>
      <c r="B1812" s="107">
        <v>44996</v>
      </c>
      <c r="C1812" s="107">
        <v>44996</v>
      </c>
      <c r="D1812" s="107">
        <v>44996</v>
      </c>
      <c r="E1812">
        <v>0</v>
      </c>
      <c r="F1812">
        <v>0</v>
      </c>
      <c r="G1812" t="s">
        <v>58</v>
      </c>
      <c r="H1812">
        <v>7543.591047812818</v>
      </c>
      <c r="I1812">
        <v>0</v>
      </c>
      <c r="J1812">
        <v>0</v>
      </c>
      <c r="K1812">
        <v>1</v>
      </c>
      <c r="M1812" t="s">
        <v>342</v>
      </c>
      <c r="N1812" t="s">
        <v>69</v>
      </c>
      <c r="S1812" t="s">
        <v>1408</v>
      </c>
      <c r="U1812" t="s">
        <v>69</v>
      </c>
      <c r="W1812" t="s">
        <v>1379</v>
      </c>
      <c r="X1812" t="s">
        <v>1379</v>
      </c>
      <c r="Y1812" t="s">
        <v>163</v>
      </c>
      <c r="Z1812" t="s">
        <v>193</v>
      </c>
      <c r="AA1812" t="s">
        <v>193</v>
      </c>
      <c r="AB1812" t="s">
        <v>24</v>
      </c>
      <c r="AD1812" t="s">
        <v>2932</v>
      </c>
      <c r="AE1812">
        <v>1</v>
      </c>
      <c r="AF1812">
        <v>1</v>
      </c>
    </row>
    <row r="1813" spans="1:32" x14ac:dyDescent="0.2">
      <c r="A1813" t="s">
        <v>2980</v>
      </c>
      <c r="B1813" s="107">
        <v>44996</v>
      </c>
      <c r="C1813" s="107">
        <v>44996</v>
      </c>
      <c r="D1813" s="107">
        <v>44996</v>
      </c>
      <c r="E1813">
        <v>-3.2227699459734501E-3</v>
      </c>
      <c r="F1813">
        <v>-3.2227699459734501E-3</v>
      </c>
      <c r="G1813" t="s">
        <v>58</v>
      </c>
      <c r="H1813">
        <v>7543.591047812818</v>
      </c>
      <c r="I1813">
        <v>-24.311258513605519</v>
      </c>
      <c r="J1813">
        <v>-24.311258513605519</v>
      </c>
      <c r="K1813">
        <v>1</v>
      </c>
      <c r="M1813" t="s">
        <v>61</v>
      </c>
      <c r="N1813" t="s">
        <v>69</v>
      </c>
      <c r="S1813" t="s">
        <v>1608</v>
      </c>
      <c r="U1813" t="s">
        <v>61</v>
      </c>
      <c r="W1813" t="s">
        <v>2841</v>
      </c>
      <c r="X1813" t="s">
        <v>70</v>
      </c>
      <c r="Y1813" t="s">
        <v>182</v>
      </c>
      <c r="Z1813" t="s">
        <v>164</v>
      </c>
      <c r="AA1813" t="s">
        <v>164</v>
      </c>
      <c r="AB1813" t="s">
        <v>18</v>
      </c>
      <c r="AD1813" t="s">
        <v>2948</v>
      </c>
      <c r="AE1813">
        <v>1</v>
      </c>
      <c r="AF1813">
        <v>1</v>
      </c>
    </row>
    <row r="1814" spans="1:32" x14ac:dyDescent="0.2">
      <c r="A1814" t="s">
        <v>2981</v>
      </c>
      <c r="B1814" s="107">
        <v>44996</v>
      </c>
      <c r="C1814" s="107">
        <v>44996</v>
      </c>
      <c r="D1814" s="107">
        <v>44996</v>
      </c>
      <c r="E1814">
        <v>0</v>
      </c>
      <c r="F1814">
        <v>0</v>
      </c>
      <c r="G1814" t="s">
        <v>58</v>
      </c>
      <c r="H1814">
        <v>7543.591047812818</v>
      </c>
      <c r="I1814">
        <v>0</v>
      </c>
      <c r="J1814">
        <v>0</v>
      </c>
      <c r="K1814">
        <v>1</v>
      </c>
      <c r="M1814" t="s">
        <v>342</v>
      </c>
      <c r="N1814" t="s">
        <v>69</v>
      </c>
      <c r="S1814" t="s">
        <v>1608</v>
      </c>
      <c r="U1814" t="s">
        <v>69</v>
      </c>
      <c r="W1814" t="s">
        <v>2841</v>
      </c>
      <c r="X1814" t="s">
        <v>70</v>
      </c>
      <c r="Y1814" t="s">
        <v>182</v>
      </c>
      <c r="Z1814" t="s">
        <v>164</v>
      </c>
      <c r="AA1814" t="s">
        <v>164</v>
      </c>
      <c r="AB1814" t="s">
        <v>18</v>
      </c>
      <c r="AD1814" t="s">
        <v>2982</v>
      </c>
      <c r="AE1814">
        <v>1</v>
      </c>
      <c r="AF1814">
        <v>1</v>
      </c>
    </row>
    <row r="1815" spans="1:32" x14ac:dyDescent="0.2">
      <c r="A1815" t="s">
        <v>2983</v>
      </c>
      <c r="B1815" s="107">
        <v>44996</v>
      </c>
      <c r="C1815" s="107">
        <v>44996</v>
      </c>
      <c r="D1815" s="107">
        <v>44996</v>
      </c>
      <c r="E1815">
        <v>0</v>
      </c>
      <c r="F1815">
        <v>0</v>
      </c>
      <c r="G1815" t="s">
        <v>58</v>
      </c>
      <c r="H1815">
        <v>7543.591047812818</v>
      </c>
      <c r="I1815">
        <v>0</v>
      </c>
      <c r="J1815">
        <v>0</v>
      </c>
      <c r="K1815">
        <v>1</v>
      </c>
      <c r="M1815" t="s">
        <v>61</v>
      </c>
      <c r="N1815" t="s">
        <v>69</v>
      </c>
      <c r="S1815" t="s">
        <v>1608</v>
      </c>
      <c r="U1815" t="s">
        <v>69</v>
      </c>
      <c r="W1815" t="s">
        <v>2841</v>
      </c>
      <c r="X1815" t="s">
        <v>70</v>
      </c>
      <c r="Y1815" t="s">
        <v>182</v>
      </c>
      <c r="Z1815" t="s">
        <v>164</v>
      </c>
      <c r="AA1815" t="s">
        <v>164</v>
      </c>
      <c r="AB1815" t="s">
        <v>18</v>
      </c>
      <c r="AD1815" t="s">
        <v>2984</v>
      </c>
      <c r="AE1815">
        <v>1</v>
      </c>
      <c r="AF1815">
        <v>1</v>
      </c>
    </row>
    <row r="1816" spans="1:32" x14ac:dyDescent="0.2">
      <c r="A1816" t="s">
        <v>2985</v>
      </c>
      <c r="B1816" s="107">
        <v>44996</v>
      </c>
      <c r="C1816" s="107">
        <v>44996</v>
      </c>
      <c r="D1816" s="107">
        <v>44996</v>
      </c>
      <c r="E1816">
        <v>0</v>
      </c>
      <c r="F1816">
        <v>0</v>
      </c>
      <c r="G1816" t="s">
        <v>58</v>
      </c>
      <c r="H1816">
        <v>7543.591047812818</v>
      </c>
      <c r="I1816">
        <v>0</v>
      </c>
      <c r="J1816">
        <v>0</v>
      </c>
      <c r="K1816">
        <v>1</v>
      </c>
      <c r="M1816" t="s">
        <v>61</v>
      </c>
      <c r="N1816" t="s">
        <v>69</v>
      </c>
      <c r="S1816" t="s">
        <v>1608</v>
      </c>
      <c r="U1816" t="s">
        <v>69</v>
      </c>
      <c r="W1816" t="s">
        <v>2841</v>
      </c>
      <c r="X1816" t="s">
        <v>70</v>
      </c>
      <c r="Y1816" t="s">
        <v>182</v>
      </c>
      <c r="Z1816" t="s">
        <v>164</v>
      </c>
      <c r="AA1816" t="s">
        <v>164</v>
      </c>
      <c r="AB1816" t="s">
        <v>18</v>
      </c>
      <c r="AD1816" t="s">
        <v>2986</v>
      </c>
      <c r="AE1816">
        <v>1</v>
      </c>
      <c r="AF1816">
        <v>1</v>
      </c>
    </row>
    <row r="1817" spans="1:32" x14ac:dyDescent="0.2">
      <c r="A1817" t="s">
        <v>2987</v>
      </c>
      <c r="B1817" s="107">
        <v>44996</v>
      </c>
      <c r="C1817" s="107">
        <v>44996</v>
      </c>
      <c r="D1817" s="107">
        <v>44996</v>
      </c>
      <c r="E1817">
        <v>0</v>
      </c>
      <c r="F1817">
        <v>0</v>
      </c>
      <c r="G1817" t="s">
        <v>58</v>
      </c>
      <c r="H1817">
        <v>7543.591047812818</v>
      </c>
      <c r="I1817">
        <v>0</v>
      </c>
      <c r="J1817">
        <v>0</v>
      </c>
      <c r="K1817">
        <v>1</v>
      </c>
      <c r="M1817" t="s">
        <v>342</v>
      </c>
      <c r="N1817" t="s">
        <v>69</v>
      </c>
      <c r="S1817" t="s">
        <v>1608</v>
      </c>
      <c r="U1817" t="s">
        <v>69</v>
      </c>
      <c r="W1817" t="s">
        <v>2841</v>
      </c>
      <c r="X1817" t="s">
        <v>70</v>
      </c>
      <c r="Y1817" t="s">
        <v>182</v>
      </c>
      <c r="Z1817" t="s">
        <v>164</v>
      </c>
      <c r="AA1817" t="s">
        <v>164</v>
      </c>
      <c r="AB1817" t="s">
        <v>18</v>
      </c>
      <c r="AD1817" t="s">
        <v>2988</v>
      </c>
      <c r="AE1817">
        <v>1</v>
      </c>
      <c r="AF1817">
        <v>1</v>
      </c>
    </row>
    <row r="1818" spans="1:32" x14ac:dyDescent="0.2">
      <c r="A1818" t="s">
        <v>2989</v>
      </c>
      <c r="B1818" s="107">
        <v>44996</v>
      </c>
      <c r="C1818" s="107">
        <v>44996</v>
      </c>
      <c r="D1818" s="107">
        <v>44996</v>
      </c>
      <c r="E1818">
        <v>0</v>
      </c>
      <c r="F1818">
        <v>0</v>
      </c>
      <c r="G1818" t="s">
        <v>58</v>
      </c>
      <c r="H1818">
        <v>7543.591047812818</v>
      </c>
      <c r="I1818">
        <v>0</v>
      </c>
      <c r="J1818">
        <v>0</v>
      </c>
      <c r="K1818">
        <v>1</v>
      </c>
      <c r="M1818" t="s">
        <v>342</v>
      </c>
      <c r="N1818" t="s">
        <v>69</v>
      </c>
      <c r="S1818" t="s">
        <v>1608</v>
      </c>
      <c r="U1818" t="s">
        <v>69</v>
      </c>
      <c r="W1818" t="s">
        <v>2841</v>
      </c>
      <c r="X1818" t="s">
        <v>70</v>
      </c>
      <c r="Y1818" t="s">
        <v>182</v>
      </c>
      <c r="Z1818" t="s">
        <v>164</v>
      </c>
      <c r="AA1818" t="s">
        <v>164</v>
      </c>
      <c r="AB1818" t="s">
        <v>18</v>
      </c>
      <c r="AD1818" t="s">
        <v>2990</v>
      </c>
      <c r="AE1818">
        <v>1</v>
      </c>
      <c r="AF1818">
        <v>1</v>
      </c>
    </row>
    <row r="1819" spans="1:32" x14ac:dyDescent="0.2">
      <c r="A1819" t="s">
        <v>2991</v>
      </c>
      <c r="B1819" s="107">
        <v>44996</v>
      </c>
      <c r="C1819" s="107">
        <v>44996</v>
      </c>
      <c r="D1819" s="107">
        <v>44996</v>
      </c>
      <c r="E1819">
        <v>0</v>
      </c>
      <c r="F1819">
        <v>0</v>
      </c>
      <c r="G1819" t="s">
        <v>58</v>
      </c>
      <c r="H1819">
        <v>7543.591047812818</v>
      </c>
      <c r="I1819">
        <v>0</v>
      </c>
      <c r="J1819">
        <v>0</v>
      </c>
      <c r="K1819">
        <v>1</v>
      </c>
      <c r="M1819" t="s">
        <v>342</v>
      </c>
      <c r="N1819" t="s">
        <v>69</v>
      </c>
      <c r="S1819" t="s">
        <v>1608</v>
      </c>
      <c r="U1819" t="s">
        <v>69</v>
      </c>
      <c r="W1819" t="s">
        <v>2841</v>
      </c>
      <c r="X1819" t="s">
        <v>70</v>
      </c>
      <c r="Y1819" t="s">
        <v>182</v>
      </c>
      <c r="Z1819" t="s">
        <v>164</v>
      </c>
      <c r="AA1819" t="s">
        <v>164</v>
      </c>
      <c r="AB1819" t="s">
        <v>18</v>
      </c>
      <c r="AD1819" t="s">
        <v>2992</v>
      </c>
      <c r="AE1819">
        <v>1</v>
      </c>
      <c r="AF1819">
        <v>1</v>
      </c>
    </row>
    <row r="1820" spans="1:32" x14ac:dyDescent="0.2">
      <c r="A1820" t="s">
        <v>2993</v>
      </c>
      <c r="B1820" s="107">
        <v>44996</v>
      </c>
      <c r="C1820" s="107">
        <v>44996</v>
      </c>
      <c r="D1820" s="107">
        <v>44996</v>
      </c>
      <c r="E1820">
        <v>-3.2672999999999999E-3</v>
      </c>
      <c r="F1820">
        <v>-3.2672999999999999E-3</v>
      </c>
      <c r="G1820" t="s">
        <v>58</v>
      </c>
      <c r="H1820">
        <v>7543.591047812818</v>
      </c>
      <c r="I1820">
        <v>-24.64717503051882</v>
      </c>
      <c r="J1820">
        <v>-24.64717503051882</v>
      </c>
      <c r="K1820">
        <v>1</v>
      </c>
      <c r="M1820" t="s">
        <v>61</v>
      </c>
      <c r="N1820" t="s">
        <v>69</v>
      </c>
      <c r="S1820" t="s">
        <v>1608</v>
      </c>
      <c r="U1820" t="s">
        <v>61</v>
      </c>
      <c r="W1820" t="s">
        <v>2841</v>
      </c>
      <c r="X1820" t="s">
        <v>70</v>
      </c>
      <c r="Y1820" t="s">
        <v>182</v>
      </c>
      <c r="Z1820" t="s">
        <v>164</v>
      </c>
      <c r="AA1820" t="s">
        <v>164</v>
      </c>
      <c r="AB1820" t="s">
        <v>18</v>
      </c>
      <c r="AD1820" t="s">
        <v>2952</v>
      </c>
      <c r="AE1820">
        <v>1</v>
      </c>
      <c r="AF1820">
        <v>1</v>
      </c>
    </row>
    <row r="1821" spans="1:32" x14ac:dyDescent="0.2">
      <c r="A1821" t="s">
        <v>2994</v>
      </c>
      <c r="B1821" s="107">
        <v>44996</v>
      </c>
      <c r="C1821" s="107">
        <v>44996</v>
      </c>
      <c r="D1821" s="107">
        <v>44996</v>
      </c>
      <c r="E1821">
        <v>0</v>
      </c>
      <c r="F1821">
        <v>0</v>
      </c>
      <c r="G1821" t="s">
        <v>58</v>
      </c>
      <c r="H1821">
        <v>7543.591047812818</v>
      </c>
      <c r="I1821">
        <v>0</v>
      </c>
      <c r="J1821">
        <v>0</v>
      </c>
      <c r="K1821">
        <v>1</v>
      </c>
      <c r="M1821" t="s">
        <v>61</v>
      </c>
      <c r="N1821" t="s">
        <v>69</v>
      </c>
      <c r="S1821" t="s">
        <v>1608</v>
      </c>
      <c r="U1821" t="s">
        <v>69</v>
      </c>
      <c r="W1821" t="s">
        <v>2841</v>
      </c>
      <c r="X1821" t="s">
        <v>70</v>
      </c>
      <c r="Y1821" t="s">
        <v>182</v>
      </c>
      <c r="Z1821" t="s">
        <v>164</v>
      </c>
      <c r="AA1821" t="s">
        <v>164</v>
      </c>
      <c r="AB1821" t="s">
        <v>18</v>
      </c>
      <c r="AD1821" t="s">
        <v>2976</v>
      </c>
      <c r="AE1821">
        <v>1</v>
      </c>
      <c r="AF1821">
        <v>1</v>
      </c>
    </row>
    <row r="1822" spans="1:32" x14ac:dyDescent="0.2">
      <c r="A1822" t="s">
        <v>2995</v>
      </c>
      <c r="B1822" s="107">
        <v>44996</v>
      </c>
      <c r="C1822" s="107">
        <v>44996</v>
      </c>
      <c r="D1822" s="107">
        <v>44996</v>
      </c>
      <c r="E1822">
        <v>-2.9968899999999999E-3</v>
      </c>
      <c r="F1822">
        <v>-2.9968899999999999E-3</v>
      </c>
      <c r="G1822" t="s">
        <v>58</v>
      </c>
      <c r="H1822">
        <v>7543.591047812818</v>
      </c>
      <c r="I1822">
        <v>-22.60731257527976</v>
      </c>
      <c r="J1822">
        <v>-22.60731257527976</v>
      </c>
      <c r="K1822">
        <v>1</v>
      </c>
      <c r="M1822" t="s">
        <v>61</v>
      </c>
      <c r="N1822" t="s">
        <v>69</v>
      </c>
      <c r="S1822" t="s">
        <v>1608</v>
      </c>
      <c r="U1822" t="s">
        <v>61</v>
      </c>
      <c r="W1822" t="s">
        <v>2841</v>
      </c>
      <c r="X1822" t="s">
        <v>70</v>
      </c>
      <c r="Y1822" t="s">
        <v>182</v>
      </c>
      <c r="Z1822" t="s">
        <v>164</v>
      </c>
      <c r="AA1822" t="s">
        <v>164</v>
      </c>
      <c r="AB1822" t="s">
        <v>18</v>
      </c>
      <c r="AD1822" t="s">
        <v>2986</v>
      </c>
      <c r="AE1822">
        <v>1</v>
      </c>
      <c r="AF1822">
        <v>1</v>
      </c>
    </row>
    <row r="1823" spans="1:32" x14ac:dyDescent="0.2">
      <c r="A1823" t="s">
        <v>2996</v>
      </c>
      <c r="B1823" s="107">
        <v>44996</v>
      </c>
      <c r="C1823" s="107">
        <v>44996</v>
      </c>
      <c r="D1823" s="107">
        <v>44996</v>
      </c>
      <c r="E1823">
        <v>-3.47190650546773E-3</v>
      </c>
      <c r="F1823">
        <v>-3.47190650546773E-3</v>
      </c>
      <c r="G1823" t="s">
        <v>58</v>
      </c>
      <c r="H1823">
        <v>7543.591047812818</v>
      </c>
      <c r="I1823">
        <v>-26.190642833489459</v>
      </c>
      <c r="J1823">
        <v>-26.190642833489459</v>
      </c>
      <c r="K1823">
        <v>1</v>
      </c>
      <c r="M1823" t="s">
        <v>61</v>
      </c>
      <c r="N1823" t="s">
        <v>69</v>
      </c>
      <c r="S1823" t="s">
        <v>1608</v>
      </c>
      <c r="U1823" t="s">
        <v>61</v>
      </c>
      <c r="W1823" t="s">
        <v>2841</v>
      </c>
      <c r="X1823" t="s">
        <v>70</v>
      </c>
      <c r="Y1823" t="s">
        <v>182</v>
      </c>
      <c r="Z1823" t="s">
        <v>164</v>
      </c>
      <c r="AA1823" t="s">
        <v>164</v>
      </c>
      <c r="AB1823" t="s">
        <v>18</v>
      </c>
      <c r="AD1823" t="s">
        <v>2946</v>
      </c>
      <c r="AE1823">
        <v>1</v>
      </c>
      <c r="AF1823">
        <v>1</v>
      </c>
    </row>
    <row r="1824" spans="1:32" x14ac:dyDescent="0.2">
      <c r="A1824" t="s">
        <v>2997</v>
      </c>
      <c r="B1824" s="107">
        <v>44996</v>
      </c>
      <c r="C1824" s="107">
        <v>44996</v>
      </c>
      <c r="D1824" s="107">
        <v>44996</v>
      </c>
      <c r="E1824">
        <v>0.01</v>
      </c>
      <c r="F1824">
        <v>0.01</v>
      </c>
      <c r="G1824" t="s">
        <v>58</v>
      </c>
      <c r="H1824">
        <v>7543.591047812818</v>
      </c>
      <c r="I1824">
        <v>75.435910478128179</v>
      </c>
      <c r="J1824">
        <v>75.435910478128179</v>
      </c>
      <c r="K1824">
        <v>1</v>
      </c>
      <c r="M1824" t="s">
        <v>69</v>
      </c>
      <c r="N1824" t="s">
        <v>53</v>
      </c>
      <c r="S1824" t="s">
        <v>1408</v>
      </c>
      <c r="U1824" t="s">
        <v>53</v>
      </c>
      <c r="W1824" t="s">
        <v>1379</v>
      </c>
      <c r="X1824" t="s">
        <v>1379</v>
      </c>
      <c r="Y1824" t="s">
        <v>163</v>
      </c>
      <c r="Z1824" t="s">
        <v>193</v>
      </c>
      <c r="AA1824" t="s">
        <v>193</v>
      </c>
      <c r="AB1824" t="s">
        <v>24</v>
      </c>
      <c r="AD1824" t="s">
        <v>2964</v>
      </c>
      <c r="AE1824">
        <v>1</v>
      </c>
      <c r="AF1824">
        <v>1</v>
      </c>
    </row>
    <row r="1825" spans="1:32" x14ac:dyDescent="0.2">
      <c r="A1825" t="s">
        <v>2998</v>
      </c>
      <c r="B1825" s="107">
        <v>44996</v>
      </c>
      <c r="C1825" s="107">
        <v>44996</v>
      </c>
      <c r="D1825" s="107">
        <v>44996</v>
      </c>
      <c r="E1825">
        <v>0</v>
      </c>
      <c r="F1825">
        <v>0</v>
      </c>
      <c r="G1825" t="s">
        <v>58</v>
      </c>
      <c r="H1825">
        <v>7543.591047812818</v>
      </c>
      <c r="I1825">
        <v>0</v>
      </c>
      <c r="J1825">
        <v>0</v>
      </c>
      <c r="K1825">
        <v>1</v>
      </c>
      <c r="M1825" t="s">
        <v>61</v>
      </c>
      <c r="N1825" t="s">
        <v>69</v>
      </c>
      <c r="S1825" t="s">
        <v>1608</v>
      </c>
      <c r="U1825" t="s">
        <v>69</v>
      </c>
      <c r="W1825" t="s">
        <v>2841</v>
      </c>
      <c r="X1825" t="s">
        <v>70</v>
      </c>
      <c r="Y1825" t="s">
        <v>182</v>
      </c>
      <c r="Z1825" t="s">
        <v>164</v>
      </c>
      <c r="AA1825" t="s">
        <v>164</v>
      </c>
      <c r="AB1825" t="s">
        <v>18</v>
      </c>
      <c r="AD1825" t="s">
        <v>2942</v>
      </c>
      <c r="AE1825">
        <v>1</v>
      </c>
      <c r="AF1825">
        <v>1</v>
      </c>
    </row>
    <row r="1826" spans="1:32" x14ac:dyDescent="0.2">
      <c r="A1826" t="s">
        <v>2999</v>
      </c>
      <c r="B1826" s="107">
        <v>44996</v>
      </c>
      <c r="C1826" s="107">
        <v>44996</v>
      </c>
      <c r="D1826" s="107">
        <v>44996</v>
      </c>
      <c r="E1826">
        <v>-5.118276238263773E-3</v>
      </c>
      <c r="F1826">
        <v>-5.118276238263773E-3</v>
      </c>
      <c r="G1826" t="s">
        <v>58</v>
      </c>
      <c r="H1826">
        <v>7543.591047812818</v>
      </c>
      <c r="I1826">
        <v>-38.610182811199657</v>
      </c>
      <c r="J1826">
        <v>-38.610182811199657</v>
      </c>
      <c r="K1826">
        <v>1</v>
      </c>
      <c r="M1826" t="s">
        <v>61</v>
      </c>
      <c r="N1826" t="s">
        <v>69</v>
      </c>
      <c r="S1826" t="s">
        <v>1608</v>
      </c>
      <c r="U1826" t="s">
        <v>61</v>
      </c>
      <c r="W1826" t="s">
        <v>2841</v>
      </c>
      <c r="X1826" t="s">
        <v>70</v>
      </c>
      <c r="Y1826" t="s">
        <v>182</v>
      </c>
      <c r="Z1826" t="s">
        <v>164</v>
      </c>
      <c r="AA1826" t="s">
        <v>164</v>
      </c>
      <c r="AB1826" t="s">
        <v>18</v>
      </c>
      <c r="AD1826" t="s">
        <v>2984</v>
      </c>
      <c r="AE1826">
        <v>1</v>
      </c>
      <c r="AF1826">
        <v>1</v>
      </c>
    </row>
    <row r="1827" spans="1:32" x14ac:dyDescent="0.2">
      <c r="A1827" t="s">
        <v>3000</v>
      </c>
      <c r="B1827" s="107">
        <v>44996</v>
      </c>
      <c r="C1827" s="107">
        <v>44996</v>
      </c>
      <c r="D1827" s="107">
        <v>44996</v>
      </c>
      <c r="E1827">
        <v>-2.8297099999999999E-2</v>
      </c>
      <c r="F1827">
        <v>-2.8297099999999999E-2</v>
      </c>
      <c r="G1827" t="s">
        <v>72</v>
      </c>
      <c r="H1827">
        <v>5.4120040691759934</v>
      </c>
      <c r="I1827">
        <v>-0.15314402034588001</v>
      </c>
      <c r="J1827">
        <v>-0.15314402034588001</v>
      </c>
      <c r="K1827">
        <v>1</v>
      </c>
      <c r="M1827" t="s">
        <v>67</v>
      </c>
      <c r="S1827" t="s">
        <v>2890</v>
      </c>
      <c r="U1827" t="s">
        <v>67</v>
      </c>
      <c r="W1827" t="s">
        <v>1415</v>
      </c>
      <c r="X1827" t="s">
        <v>1265</v>
      </c>
      <c r="Y1827" t="s">
        <v>182</v>
      </c>
      <c r="Z1827" t="s">
        <v>164</v>
      </c>
      <c r="AA1827" t="s">
        <v>164</v>
      </c>
      <c r="AB1827" t="s">
        <v>18</v>
      </c>
      <c r="AD1827" t="s">
        <v>3001</v>
      </c>
      <c r="AE1827">
        <v>1</v>
      </c>
      <c r="AF1827">
        <v>1</v>
      </c>
    </row>
    <row r="1828" spans="1:32" x14ac:dyDescent="0.2">
      <c r="A1828" t="s">
        <v>3002</v>
      </c>
      <c r="B1828" s="107">
        <v>44996</v>
      </c>
      <c r="C1828" s="107">
        <v>44996</v>
      </c>
      <c r="D1828" s="107">
        <v>44996</v>
      </c>
      <c r="E1828">
        <v>-2.2835000000000001E-2</v>
      </c>
      <c r="F1828">
        <v>-2.2835000000000001E-2</v>
      </c>
      <c r="G1828" t="s">
        <v>72</v>
      </c>
      <c r="H1828">
        <v>5.4120040691759934</v>
      </c>
      <c r="I1828">
        <v>-0.12358311291963379</v>
      </c>
      <c r="J1828">
        <v>-0.12358311291963379</v>
      </c>
      <c r="K1828">
        <v>1</v>
      </c>
      <c r="M1828" t="s">
        <v>67</v>
      </c>
      <c r="S1828" t="s">
        <v>2890</v>
      </c>
      <c r="U1828" t="s">
        <v>67</v>
      </c>
      <c r="W1828" t="s">
        <v>1415</v>
      </c>
      <c r="X1828" t="s">
        <v>1265</v>
      </c>
      <c r="Y1828" t="s">
        <v>182</v>
      </c>
      <c r="Z1828" t="s">
        <v>164</v>
      </c>
      <c r="AA1828" t="s">
        <v>164</v>
      </c>
      <c r="AB1828" t="s">
        <v>18</v>
      </c>
      <c r="AD1828" t="s">
        <v>3003</v>
      </c>
      <c r="AE1828">
        <v>1</v>
      </c>
      <c r="AF1828">
        <v>1</v>
      </c>
    </row>
    <row r="1829" spans="1:32" x14ac:dyDescent="0.2">
      <c r="A1829" t="s">
        <v>3004</v>
      </c>
      <c r="B1829" s="107">
        <v>44996</v>
      </c>
      <c r="C1829" s="107">
        <v>44996</v>
      </c>
      <c r="D1829" s="107">
        <v>44996</v>
      </c>
      <c r="E1829">
        <v>-1.42908012E-2</v>
      </c>
      <c r="F1829">
        <v>-1.42908012E-2</v>
      </c>
      <c r="G1829" t="s">
        <v>72</v>
      </c>
      <c r="H1829">
        <v>5.4120040691759934</v>
      </c>
      <c r="I1829">
        <v>-7.734187424618516E-2</v>
      </c>
      <c r="J1829">
        <v>-7.734187424618516E-2</v>
      </c>
      <c r="K1829">
        <v>1</v>
      </c>
      <c r="M1829" t="s">
        <v>67</v>
      </c>
      <c r="N1829" t="s">
        <v>102</v>
      </c>
      <c r="S1829" t="s">
        <v>1608</v>
      </c>
      <c r="U1829" t="s">
        <v>67</v>
      </c>
      <c r="W1829" t="s">
        <v>1270</v>
      </c>
      <c r="X1829" t="s">
        <v>1271</v>
      </c>
      <c r="Y1829" t="s">
        <v>182</v>
      </c>
      <c r="Z1829" t="s">
        <v>164</v>
      </c>
      <c r="AA1829" t="s">
        <v>164</v>
      </c>
      <c r="AB1829" t="s">
        <v>18</v>
      </c>
      <c r="AD1829" t="s">
        <v>3005</v>
      </c>
      <c r="AE1829">
        <v>1</v>
      </c>
      <c r="AF1829">
        <v>1</v>
      </c>
    </row>
    <row r="1830" spans="1:32" x14ac:dyDescent="0.2">
      <c r="A1830" t="s">
        <v>3006</v>
      </c>
      <c r="B1830" s="107">
        <v>44996</v>
      </c>
      <c r="C1830" s="107">
        <v>44996</v>
      </c>
      <c r="D1830" s="107">
        <v>44996</v>
      </c>
      <c r="E1830">
        <v>-1.4617075199999999E-2</v>
      </c>
      <c r="F1830">
        <v>-1.4617075199999999E-2</v>
      </c>
      <c r="G1830" t="s">
        <v>72</v>
      </c>
      <c r="H1830">
        <v>5.4120040691759934</v>
      </c>
      <c r="I1830">
        <v>-7.9107670461851493E-2</v>
      </c>
      <c r="J1830">
        <v>-7.9107670461851493E-2</v>
      </c>
      <c r="K1830">
        <v>1</v>
      </c>
      <c r="M1830" t="s">
        <v>67</v>
      </c>
      <c r="N1830" t="s">
        <v>102</v>
      </c>
      <c r="S1830" t="s">
        <v>1608</v>
      </c>
      <c r="U1830" t="s">
        <v>67</v>
      </c>
      <c r="W1830" t="s">
        <v>1270</v>
      </c>
      <c r="X1830" t="s">
        <v>1271</v>
      </c>
      <c r="Y1830" t="s">
        <v>182</v>
      </c>
      <c r="Z1830" t="s">
        <v>164</v>
      </c>
      <c r="AA1830" t="s">
        <v>164</v>
      </c>
      <c r="AB1830" t="s">
        <v>18</v>
      </c>
      <c r="AD1830" t="s">
        <v>3007</v>
      </c>
      <c r="AE1830">
        <v>1</v>
      </c>
      <c r="AF1830">
        <v>1</v>
      </c>
    </row>
    <row r="1831" spans="1:32" x14ac:dyDescent="0.2">
      <c r="A1831" t="s">
        <v>3008</v>
      </c>
      <c r="B1831" s="107">
        <v>44996</v>
      </c>
      <c r="C1831" s="107">
        <v>44996</v>
      </c>
      <c r="D1831" s="107">
        <v>44996</v>
      </c>
      <c r="E1831">
        <v>-0.32869739520000002</v>
      </c>
      <c r="F1831">
        <v>-0.32869739520000002</v>
      </c>
      <c r="G1831" t="s">
        <v>72</v>
      </c>
      <c r="H1831">
        <v>5.4120040691759934</v>
      </c>
      <c r="I1831">
        <v>-1.778911640349949</v>
      </c>
      <c r="J1831">
        <v>-1.778911640349949</v>
      </c>
      <c r="K1831">
        <v>1</v>
      </c>
      <c r="M1831" t="s">
        <v>67</v>
      </c>
      <c r="N1831" t="s">
        <v>102</v>
      </c>
      <c r="S1831" t="s">
        <v>1608</v>
      </c>
      <c r="U1831" t="s">
        <v>67</v>
      </c>
      <c r="W1831" t="s">
        <v>1270</v>
      </c>
      <c r="X1831" t="s">
        <v>1271</v>
      </c>
      <c r="Y1831" t="s">
        <v>182</v>
      </c>
      <c r="Z1831" t="s">
        <v>164</v>
      </c>
      <c r="AA1831" t="s">
        <v>164</v>
      </c>
      <c r="AB1831" t="s">
        <v>18</v>
      </c>
      <c r="AD1831" t="s">
        <v>3009</v>
      </c>
      <c r="AE1831">
        <v>1</v>
      </c>
      <c r="AF1831">
        <v>1</v>
      </c>
    </row>
    <row r="1832" spans="1:32" x14ac:dyDescent="0.2">
      <c r="A1832" t="s">
        <v>3010</v>
      </c>
      <c r="B1832" s="107">
        <v>44996</v>
      </c>
      <c r="C1832" s="107">
        <v>44996</v>
      </c>
      <c r="D1832" s="107">
        <v>44996</v>
      </c>
      <c r="E1832">
        <v>-0.10907230399999999</v>
      </c>
      <c r="F1832">
        <v>-0.10907230399999999</v>
      </c>
      <c r="G1832" t="s">
        <v>72</v>
      </c>
      <c r="H1832">
        <v>5.4120040691759934</v>
      </c>
      <c r="I1832">
        <v>-0.5902997530824009</v>
      </c>
      <c r="J1832">
        <v>-0.5902997530824009</v>
      </c>
      <c r="K1832">
        <v>1</v>
      </c>
      <c r="M1832" t="s">
        <v>67</v>
      </c>
      <c r="N1832" t="s">
        <v>102</v>
      </c>
      <c r="S1832" t="s">
        <v>1608</v>
      </c>
      <c r="U1832" t="s">
        <v>67</v>
      </c>
      <c r="W1832" t="s">
        <v>1270</v>
      </c>
      <c r="X1832" t="s">
        <v>1271</v>
      </c>
      <c r="Y1832" t="s">
        <v>182</v>
      </c>
      <c r="Z1832" t="s">
        <v>164</v>
      </c>
      <c r="AA1832" t="s">
        <v>164</v>
      </c>
      <c r="AB1832" t="s">
        <v>18</v>
      </c>
      <c r="AD1832" t="s">
        <v>3011</v>
      </c>
      <c r="AE1832">
        <v>1</v>
      </c>
      <c r="AF1832">
        <v>1</v>
      </c>
    </row>
    <row r="1833" spans="1:32" x14ac:dyDescent="0.2">
      <c r="A1833" t="s">
        <v>3012</v>
      </c>
      <c r="B1833" s="107">
        <v>44996</v>
      </c>
      <c r="C1833" s="107">
        <v>44996</v>
      </c>
      <c r="D1833" s="107">
        <v>44996</v>
      </c>
      <c r="E1833">
        <v>-1.2724686000000001E-2</v>
      </c>
      <c r="F1833">
        <v>-1.2724686000000001E-2</v>
      </c>
      <c r="G1833" t="s">
        <v>72</v>
      </c>
      <c r="H1833">
        <v>5.4120040691759934</v>
      </c>
      <c r="I1833">
        <v>-6.8866052410986783E-2</v>
      </c>
      <c r="J1833">
        <v>-6.8866052410986783E-2</v>
      </c>
      <c r="K1833">
        <v>1</v>
      </c>
      <c r="M1833" t="s">
        <v>67</v>
      </c>
      <c r="N1833" t="s">
        <v>102</v>
      </c>
      <c r="S1833" t="s">
        <v>1608</v>
      </c>
      <c r="U1833" t="s">
        <v>67</v>
      </c>
      <c r="W1833" t="s">
        <v>1270</v>
      </c>
      <c r="X1833" t="s">
        <v>1271</v>
      </c>
      <c r="Y1833" t="s">
        <v>182</v>
      </c>
      <c r="Z1833" t="s">
        <v>164</v>
      </c>
      <c r="AA1833" t="s">
        <v>164</v>
      </c>
      <c r="AB1833" t="s">
        <v>18</v>
      </c>
      <c r="AD1833" t="s">
        <v>3013</v>
      </c>
      <c r="AE1833">
        <v>1</v>
      </c>
      <c r="AF1833">
        <v>1</v>
      </c>
    </row>
    <row r="1834" spans="1:32" x14ac:dyDescent="0.2">
      <c r="A1834" t="s">
        <v>3014</v>
      </c>
      <c r="B1834" s="107">
        <v>44996</v>
      </c>
      <c r="C1834" s="107">
        <v>44996</v>
      </c>
      <c r="D1834" s="107">
        <v>44996</v>
      </c>
      <c r="E1834">
        <v>-0.36233599160000002</v>
      </c>
      <c r="F1834">
        <v>-0.36233599160000002</v>
      </c>
      <c r="G1834" t="s">
        <v>72</v>
      </c>
      <c r="H1834">
        <v>5.4120040691759934</v>
      </c>
      <c r="I1834">
        <v>-1.9609638609481179</v>
      </c>
      <c r="J1834">
        <v>-1.9609638609481179</v>
      </c>
      <c r="K1834">
        <v>1</v>
      </c>
      <c r="M1834" t="s">
        <v>67</v>
      </c>
      <c r="N1834" t="s">
        <v>102</v>
      </c>
      <c r="S1834" t="s">
        <v>1608</v>
      </c>
      <c r="U1834" t="s">
        <v>67</v>
      </c>
      <c r="W1834" t="s">
        <v>1270</v>
      </c>
      <c r="X1834" t="s">
        <v>1271</v>
      </c>
      <c r="Y1834" t="s">
        <v>182</v>
      </c>
      <c r="Z1834" t="s">
        <v>164</v>
      </c>
      <c r="AA1834" t="s">
        <v>164</v>
      </c>
      <c r="AB1834" t="s">
        <v>18</v>
      </c>
      <c r="AD1834" t="s">
        <v>3015</v>
      </c>
      <c r="AE1834">
        <v>1</v>
      </c>
      <c r="AF1834">
        <v>1</v>
      </c>
    </row>
    <row r="1835" spans="1:32" x14ac:dyDescent="0.2">
      <c r="A1835" t="s">
        <v>3016</v>
      </c>
      <c r="B1835" s="107">
        <v>44996</v>
      </c>
      <c r="C1835" s="107">
        <v>44996</v>
      </c>
      <c r="D1835" s="107">
        <v>44996</v>
      </c>
      <c r="E1835">
        <v>-1.4540944599999999E-2</v>
      </c>
      <c r="F1835">
        <v>-1.4540944599999999E-2</v>
      </c>
      <c r="G1835" t="s">
        <v>72</v>
      </c>
      <c r="H1835">
        <v>5.4120040691759934</v>
      </c>
      <c r="I1835">
        <v>-7.8695651344862685E-2</v>
      </c>
      <c r="J1835">
        <v>-7.8695651344862685E-2</v>
      </c>
      <c r="K1835">
        <v>1</v>
      </c>
      <c r="M1835" t="s">
        <v>67</v>
      </c>
      <c r="N1835" t="s">
        <v>102</v>
      </c>
      <c r="S1835" t="s">
        <v>1608</v>
      </c>
      <c r="U1835" t="s">
        <v>67</v>
      </c>
      <c r="W1835" t="s">
        <v>1270</v>
      </c>
      <c r="X1835" t="s">
        <v>1271</v>
      </c>
      <c r="Y1835" t="s">
        <v>182</v>
      </c>
      <c r="Z1835" t="s">
        <v>164</v>
      </c>
      <c r="AA1835" t="s">
        <v>164</v>
      </c>
      <c r="AB1835" t="s">
        <v>18</v>
      </c>
      <c r="AD1835" t="s">
        <v>3017</v>
      </c>
      <c r="AE1835">
        <v>1</v>
      </c>
      <c r="AF1835">
        <v>1</v>
      </c>
    </row>
    <row r="1836" spans="1:32" x14ac:dyDescent="0.2">
      <c r="A1836" t="s">
        <v>3018</v>
      </c>
      <c r="B1836" s="107">
        <v>44996</v>
      </c>
      <c r="C1836" s="107">
        <v>44996</v>
      </c>
      <c r="D1836" s="107">
        <v>44996</v>
      </c>
      <c r="E1836">
        <v>-5.1542497999999999E-2</v>
      </c>
      <c r="F1836">
        <v>-5.1542497999999999E-2</v>
      </c>
      <c r="G1836" t="s">
        <v>72</v>
      </c>
      <c r="H1836">
        <v>5.4120040691759934</v>
      </c>
      <c r="I1836">
        <v>-0.27894820891149552</v>
      </c>
      <c r="J1836">
        <v>-0.27894820891149552</v>
      </c>
      <c r="K1836">
        <v>1</v>
      </c>
      <c r="M1836" t="s">
        <v>67</v>
      </c>
      <c r="N1836" t="s">
        <v>102</v>
      </c>
      <c r="S1836" t="s">
        <v>1608</v>
      </c>
      <c r="U1836" t="s">
        <v>67</v>
      </c>
      <c r="W1836" t="s">
        <v>1270</v>
      </c>
      <c r="X1836" t="s">
        <v>1271</v>
      </c>
      <c r="Y1836" t="s">
        <v>182</v>
      </c>
      <c r="Z1836" t="s">
        <v>164</v>
      </c>
      <c r="AA1836" t="s">
        <v>164</v>
      </c>
      <c r="AB1836" t="s">
        <v>18</v>
      </c>
      <c r="AD1836" t="s">
        <v>3019</v>
      </c>
      <c r="AE1836">
        <v>1</v>
      </c>
      <c r="AF1836">
        <v>1</v>
      </c>
    </row>
    <row r="1837" spans="1:32" x14ac:dyDescent="0.2">
      <c r="A1837" t="s">
        <v>3020</v>
      </c>
      <c r="B1837" s="107">
        <v>44996</v>
      </c>
      <c r="C1837" s="107">
        <v>44996</v>
      </c>
      <c r="D1837" s="107">
        <v>44996</v>
      </c>
      <c r="E1837">
        <v>-5.9855517599999998E-2</v>
      </c>
      <c r="F1837">
        <v>-5.9855517599999998E-2</v>
      </c>
      <c r="G1837" t="s">
        <v>72</v>
      </c>
      <c r="H1837">
        <v>5.4120040691759934</v>
      </c>
      <c r="I1837">
        <v>-0.32393830481383518</v>
      </c>
      <c r="J1837">
        <v>-0.32393830481383518</v>
      </c>
      <c r="K1837">
        <v>1</v>
      </c>
      <c r="M1837" t="s">
        <v>67</v>
      </c>
      <c r="N1837" t="s">
        <v>102</v>
      </c>
      <c r="S1837" t="s">
        <v>1608</v>
      </c>
      <c r="U1837" t="s">
        <v>67</v>
      </c>
      <c r="W1837" t="s">
        <v>1270</v>
      </c>
      <c r="X1837" t="s">
        <v>1271</v>
      </c>
      <c r="Y1837" t="s">
        <v>182</v>
      </c>
      <c r="Z1837" t="s">
        <v>164</v>
      </c>
      <c r="AA1837" t="s">
        <v>164</v>
      </c>
      <c r="AB1837" t="s">
        <v>18</v>
      </c>
      <c r="AD1837" t="s">
        <v>3021</v>
      </c>
      <c r="AE1837">
        <v>1</v>
      </c>
      <c r="AF1837">
        <v>1</v>
      </c>
    </row>
    <row r="1838" spans="1:32" x14ac:dyDescent="0.2">
      <c r="A1838" t="s">
        <v>3022</v>
      </c>
      <c r="B1838" s="107">
        <v>44996</v>
      </c>
      <c r="C1838" s="107">
        <v>44996</v>
      </c>
      <c r="D1838" s="107">
        <v>44996</v>
      </c>
      <c r="E1838">
        <v>-2.3847199999999999E-2</v>
      </c>
      <c r="F1838">
        <v>-2.3847199999999999E-2</v>
      </c>
      <c r="G1838" t="s">
        <v>72</v>
      </c>
      <c r="H1838">
        <v>5.4120040691759934</v>
      </c>
      <c r="I1838">
        <v>-0.12906114343845371</v>
      </c>
      <c r="J1838">
        <v>-0.12906114343845371</v>
      </c>
      <c r="K1838">
        <v>1</v>
      </c>
      <c r="M1838" t="s">
        <v>67</v>
      </c>
      <c r="S1838" t="s">
        <v>2890</v>
      </c>
      <c r="U1838" t="s">
        <v>67</v>
      </c>
      <c r="W1838" t="s">
        <v>1415</v>
      </c>
      <c r="X1838" t="s">
        <v>1265</v>
      </c>
      <c r="Y1838" t="s">
        <v>182</v>
      </c>
      <c r="Z1838" t="s">
        <v>164</v>
      </c>
      <c r="AA1838" t="s">
        <v>164</v>
      </c>
      <c r="AB1838" t="s">
        <v>18</v>
      </c>
      <c r="AD1838" t="s">
        <v>3023</v>
      </c>
      <c r="AE1838">
        <v>1</v>
      </c>
      <c r="AF1838">
        <v>1</v>
      </c>
    </row>
    <row r="1839" spans="1:32" x14ac:dyDescent="0.2">
      <c r="A1839" t="s">
        <v>3024</v>
      </c>
      <c r="B1839" s="107">
        <v>44996</v>
      </c>
      <c r="C1839" s="107">
        <v>44996</v>
      </c>
      <c r="D1839" s="107">
        <v>44996</v>
      </c>
      <c r="E1839">
        <v>-7.5886841799999993E-2</v>
      </c>
      <c r="F1839">
        <v>-7.5886841799999993E-2</v>
      </c>
      <c r="G1839" t="s">
        <v>72</v>
      </c>
      <c r="H1839">
        <v>5.4120040691759934</v>
      </c>
      <c r="I1839">
        <v>-0.41069989661851469</v>
      </c>
      <c r="J1839">
        <v>-0.41069989661851469</v>
      </c>
      <c r="K1839">
        <v>1</v>
      </c>
      <c r="M1839" t="s">
        <v>67</v>
      </c>
      <c r="N1839" t="s">
        <v>102</v>
      </c>
      <c r="S1839" t="s">
        <v>1608</v>
      </c>
      <c r="U1839" t="s">
        <v>67</v>
      </c>
      <c r="W1839" t="s">
        <v>1270</v>
      </c>
      <c r="X1839" t="s">
        <v>1271</v>
      </c>
      <c r="Y1839" t="s">
        <v>182</v>
      </c>
      <c r="Z1839" t="s">
        <v>164</v>
      </c>
      <c r="AA1839" t="s">
        <v>164</v>
      </c>
      <c r="AB1839" t="s">
        <v>18</v>
      </c>
      <c r="AD1839" t="s">
        <v>3025</v>
      </c>
      <c r="AE1839">
        <v>1</v>
      </c>
      <c r="AF1839">
        <v>1</v>
      </c>
    </row>
    <row r="1840" spans="1:32" x14ac:dyDescent="0.2">
      <c r="A1840" t="s">
        <v>3026</v>
      </c>
      <c r="B1840" s="107">
        <v>44996</v>
      </c>
      <c r="C1840" s="107">
        <v>44996</v>
      </c>
      <c r="D1840" s="107">
        <v>44996</v>
      </c>
      <c r="E1840">
        <v>-2.28077E-2</v>
      </c>
      <c r="F1840">
        <v>-2.28077E-2</v>
      </c>
      <c r="G1840" t="s">
        <v>72</v>
      </c>
      <c r="H1840">
        <v>5.4120040691759934</v>
      </c>
      <c r="I1840">
        <v>-0.1234353652085453</v>
      </c>
      <c r="J1840">
        <v>-0.1234353652085453</v>
      </c>
      <c r="K1840">
        <v>1</v>
      </c>
      <c r="M1840" t="s">
        <v>67</v>
      </c>
      <c r="S1840" t="s">
        <v>2890</v>
      </c>
      <c r="U1840" t="s">
        <v>67</v>
      </c>
      <c r="W1840" t="s">
        <v>1415</v>
      </c>
      <c r="X1840" t="s">
        <v>1265</v>
      </c>
      <c r="Y1840" t="s">
        <v>182</v>
      </c>
      <c r="Z1840" t="s">
        <v>164</v>
      </c>
      <c r="AA1840" t="s">
        <v>164</v>
      </c>
      <c r="AB1840" t="s">
        <v>18</v>
      </c>
      <c r="AD1840" t="s">
        <v>3027</v>
      </c>
      <c r="AE1840">
        <v>1</v>
      </c>
      <c r="AF1840">
        <v>1</v>
      </c>
    </row>
    <row r="1841" spans="1:32" x14ac:dyDescent="0.2">
      <c r="A1841" t="s">
        <v>3028</v>
      </c>
      <c r="B1841" s="107">
        <v>44996</v>
      </c>
      <c r="C1841" s="107">
        <v>44996</v>
      </c>
      <c r="D1841" s="107">
        <v>44996</v>
      </c>
      <c r="E1841">
        <v>-2.3908100000000002E-2</v>
      </c>
      <c r="F1841">
        <v>-2.3908100000000002E-2</v>
      </c>
      <c r="G1841" t="s">
        <v>72</v>
      </c>
      <c r="H1841">
        <v>5.4120040691759934</v>
      </c>
      <c r="I1841">
        <v>-0.12939073448626659</v>
      </c>
      <c r="J1841">
        <v>-0.12939073448626659</v>
      </c>
      <c r="K1841">
        <v>1</v>
      </c>
      <c r="M1841" t="s">
        <v>67</v>
      </c>
      <c r="S1841" t="s">
        <v>2890</v>
      </c>
      <c r="U1841" t="s">
        <v>67</v>
      </c>
      <c r="W1841" t="s">
        <v>1415</v>
      </c>
      <c r="X1841" t="s">
        <v>1265</v>
      </c>
      <c r="Y1841" t="s">
        <v>182</v>
      </c>
      <c r="Z1841" t="s">
        <v>164</v>
      </c>
      <c r="AA1841" t="s">
        <v>164</v>
      </c>
      <c r="AB1841" t="s">
        <v>18</v>
      </c>
      <c r="AD1841" t="s">
        <v>3029</v>
      </c>
      <c r="AE1841">
        <v>1</v>
      </c>
      <c r="AF1841">
        <v>1</v>
      </c>
    </row>
    <row r="1842" spans="1:32" x14ac:dyDescent="0.2">
      <c r="A1842" t="s">
        <v>3030</v>
      </c>
      <c r="B1842" s="107">
        <v>44996</v>
      </c>
      <c r="C1842" s="107">
        <v>44996</v>
      </c>
      <c r="D1842" s="107">
        <v>44996</v>
      </c>
      <c r="E1842">
        <v>-2.3084899999999998E-2</v>
      </c>
      <c r="F1842">
        <v>-2.3084899999999998E-2</v>
      </c>
      <c r="G1842" t="s">
        <v>72</v>
      </c>
      <c r="H1842">
        <v>5.4120040691759934</v>
      </c>
      <c r="I1842">
        <v>-0.12493557273652089</v>
      </c>
      <c r="J1842">
        <v>-0.12493557273652089</v>
      </c>
      <c r="K1842">
        <v>1</v>
      </c>
      <c r="M1842" t="s">
        <v>67</v>
      </c>
      <c r="S1842" t="s">
        <v>2890</v>
      </c>
      <c r="U1842" t="s">
        <v>67</v>
      </c>
      <c r="W1842" t="s">
        <v>1415</v>
      </c>
      <c r="X1842" t="s">
        <v>1265</v>
      </c>
      <c r="Y1842" t="s">
        <v>182</v>
      </c>
      <c r="Z1842" t="s">
        <v>164</v>
      </c>
      <c r="AA1842" t="s">
        <v>164</v>
      </c>
      <c r="AB1842" t="s">
        <v>18</v>
      </c>
      <c r="AD1842" t="s">
        <v>3031</v>
      </c>
      <c r="AE1842">
        <v>1</v>
      </c>
      <c r="AF1842">
        <v>1</v>
      </c>
    </row>
    <row r="1843" spans="1:32" x14ac:dyDescent="0.2">
      <c r="A1843" t="s">
        <v>3032</v>
      </c>
      <c r="B1843" s="107">
        <v>44996</v>
      </c>
      <c r="C1843" s="107">
        <v>44996</v>
      </c>
      <c r="D1843" s="107">
        <v>44996</v>
      </c>
      <c r="E1843">
        <v>-2.4088700000000001E-2</v>
      </c>
      <c r="F1843">
        <v>-2.4088700000000001E-2</v>
      </c>
      <c r="G1843" t="s">
        <v>72</v>
      </c>
      <c r="H1843">
        <v>5.4120040691759934</v>
      </c>
      <c r="I1843">
        <v>-0.13036814242115971</v>
      </c>
      <c r="J1843">
        <v>-0.13036814242115971</v>
      </c>
      <c r="K1843">
        <v>1</v>
      </c>
      <c r="M1843" t="s">
        <v>67</v>
      </c>
      <c r="S1843" t="s">
        <v>2890</v>
      </c>
      <c r="U1843" t="s">
        <v>67</v>
      </c>
      <c r="W1843" t="s">
        <v>1415</v>
      </c>
      <c r="X1843" t="s">
        <v>1265</v>
      </c>
      <c r="Y1843" t="s">
        <v>182</v>
      </c>
      <c r="Z1843" t="s">
        <v>164</v>
      </c>
      <c r="AA1843" t="s">
        <v>164</v>
      </c>
      <c r="AB1843" t="s">
        <v>18</v>
      </c>
      <c r="AD1843" t="s">
        <v>3033</v>
      </c>
      <c r="AE1843">
        <v>1</v>
      </c>
      <c r="AF1843">
        <v>1</v>
      </c>
    </row>
    <row r="1844" spans="1:32" x14ac:dyDescent="0.2">
      <c r="A1844" t="s">
        <v>3034</v>
      </c>
      <c r="B1844" s="107">
        <v>44996</v>
      </c>
      <c r="C1844" s="107">
        <v>44996</v>
      </c>
      <c r="D1844" s="107">
        <v>44996</v>
      </c>
      <c r="E1844">
        <v>-2.4088700000000001E-2</v>
      </c>
      <c r="F1844">
        <v>-2.4088700000000001E-2</v>
      </c>
      <c r="G1844" t="s">
        <v>72</v>
      </c>
      <c r="H1844">
        <v>5.4120040691759934</v>
      </c>
      <c r="I1844">
        <v>-0.13036814242115971</v>
      </c>
      <c r="J1844">
        <v>-0.13036814242115971</v>
      </c>
      <c r="K1844">
        <v>1</v>
      </c>
      <c r="M1844" t="s">
        <v>67</v>
      </c>
      <c r="S1844" t="s">
        <v>2890</v>
      </c>
      <c r="U1844" t="s">
        <v>67</v>
      </c>
      <c r="W1844" t="s">
        <v>1415</v>
      </c>
      <c r="X1844" t="s">
        <v>1265</v>
      </c>
      <c r="Y1844" t="s">
        <v>182</v>
      </c>
      <c r="Z1844" t="s">
        <v>164</v>
      </c>
      <c r="AA1844" t="s">
        <v>164</v>
      </c>
      <c r="AB1844" t="s">
        <v>18</v>
      </c>
      <c r="AD1844" t="s">
        <v>3035</v>
      </c>
      <c r="AE1844">
        <v>1</v>
      </c>
      <c r="AF1844">
        <v>1</v>
      </c>
    </row>
    <row r="1845" spans="1:32" x14ac:dyDescent="0.2">
      <c r="A1845" t="s">
        <v>3036</v>
      </c>
      <c r="B1845" s="107">
        <v>44996</v>
      </c>
      <c r="C1845" s="107">
        <v>44996</v>
      </c>
      <c r="D1845" s="107">
        <v>44996</v>
      </c>
      <c r="E1845">
        <v>-6.8012445599999999E-2</v>
      </c>
      <c r="F1845">
        <v>-6.8012445599999999E-2</v>
      </c>
      <c r="G1845" t="s">
        <v>72</v>
      </c>
      <c r="H1845">
        <v>5.4120040691759934</v>
      </c>
      <c r="I1845">
        <v>-0.3680836323418108</v>
      </c>
      <c r="J1845">
        <v>-0.3680836323418108</v>
      </c>
      <c r="K1845">
        <v>1</v>
      </c>
      <c r="M1845" t="s">
        <v>67</v>
      </c>
      <c r="N1845" t="s">
        <v>102</v>
      </c>
      <c r="S1845" t="s">
        <v>1608</v>
      </c>
      <c r="U1845" t="s">
        <v>67</v>
      </c>
      <c r="W1845" t="s">
        <v>1270</v>
      </c>
      <c r="X1845" t="s">
        <v>1271</v>
      </c>
      <c r="Y1845" t="s">
        <v>182</v>
      </c>
      <c r="Z1845" t="s">
        <v>164</v>
      </c>
      <c r="AA1845" t="s">
        <v>164</v>
      </c>
      <c r="AB1845" t="s">
        <v>18</v>
      </c>
      <c r="AD1845" t="s">
        <v>3037</v>
      </c>
      <c r="AE1845">
        <v>1</v>
      </c>
      <c r="AF1845">
        <v>1</v>
      </c>
    </row>
    <row r="1846" spans="1:32" x14ac:dyDescent="0.2">
      <c r="A1846" t="s">
        <v>3038</v>
      </c>
      <c r="B1846" s="107">
        <v>44996</v>
      </c>
      <c r="C1846" s="107">
        <v>44996</v>
      </c>
      <c r="D1846" s="107">
        <v>44996</v>
      </c>
      <c r="E1846">
        <v>-8.6643865600000008E-2</v>
      </c>
      <c r="F1846">
        <v>-8.6643865600000008E-2</v>
      </c>
      <c r="G1846" t="s">
        <v>72</v>
      </c>
      <c r="H1846">
        <v>5.4120040691759934</v>
      </c>
      <c r="I1846">
        <v>-0.46891695319633792</v>
      </c>
      <c r="J1846">
        <v>-0.46891695319633792</v>
      </c>
      <c r="K1846">
        <v>1</v>
      </c>
      <c r="M1846" t="s">
        <v>67</v>
      </c>
      <c r="N1846" t="s">
        <v>102</v>
      </c>
      <c r="S1846" t="s">
        <v>1608</v>
      </c>
      <c r="U1846" t="s">
        <v>67</v>
      </c>
      <c r="W1846" t="s">
        <v>1270</v>
      </c>
      <c r="X1846" t="s">
        <v>1271</v>
      </c>
      <c r="Y1846" t="s">
        <v>182</v>
      </c>
      <c r="Z1846" t="s">
        <v>164</v>
      </c>
      <c r="AA1846" t="s">
        <v>164</v>
      </c>
      <c r="AB1846" t="s">
        <v>18</v>
      </c>
      <c r="AD1846" t="s">
        <v>3039</v>
      </c>
      <c r="AE1846">
        <v>1</v>
      </c>
      <c r="AF1846">
        <v>1</v>
      </c>
    </row>
    <row r="1847" spans="1:32" x14ac:dyDescent="0.2">
      <c r="A1847" t="s">
        <v>3040</v>
      </c>
      <c r="B1847" s="107">
        <v>44996</v>
      </c>
      <c r="C1847" s="107">
        <v>44996</v>
      </c>
      <c r="D1847" s="107">
        <v>44996</v>
      </c>
      <c r="E1847">
        <v>-2.2624999999999999E-2</v>
      </c>
      <c r="F1847">
        <v>-2.2624999999999999E-2</v>
      </c>
      <c r="G1847" t="s">
        <v>72</v>
      </c>
      <c r="H1847">
        <v>5.4120040691759934</v>
      </c>
      <c r="I1847">
        <v>-0.1224465920651068</v>
      </c>
      <c r="J1847">
        <v>-0.1224465920651068</v>
      </c>
      <c r="K1847">
        <v>1</v>
      </c>
      <c r="M1847" t="s">
        <v>67</v>
      </c>
      <c r="S1847" t="s">
        <v>2890</v>
      </c>
      <c r="U1847" t="s">
        <v>67</v>
      </c>
      <c r="W1847" t="s">
        <v>1415</v>
      </c>
      <c r="X1847" t="s">
        <v>1265</v>
      </c>
      <c r="Y1847" t="s">
        <v>182</v>
      </c>
      <c r="Z1847" t="s">
        <v>164</v>
      </c>
      <c r="AA1847" t="s">
        <v>164</v>
      </c>
      <c r="AB1847" t="s">
        <v>18</v>
      </c>
      <c r="AD1847" t="s">
        <v>3041</v>
      </c>
      <c r="AE1847">
        <v>1</v>
      </c>
      <c r="AF1847">
        <v>1</v>
      </c>
    </row>
    <row r="1848" spans="1:32" x14ac:dyDescent="0.2">
      <c r="A1848" t="s">
        <v>3042</v>
      </c>
      <c r="B1848" s="107">
        <v>44996</v>
      </c>
      <c r="C1848" s="107">
        <v>44996</v>
      </c>
      <c r="D1848" s="107">
        <v>44996</v>
      </c>
      <c r="E1848">
        <v>-2.28959E-2</v>
      </c>
      <c r="F1848">
        <v>-2.28959E-2</v>
      </c>
      <c r="G1848" t="s">
        <v>72</v>
      </c>
      <c r="H1848">
        <v>5.4120040691759934</v>
      </c>
      <c r="I1848">
        <v>-0.12391270396744659</v>
      </c>
      <c r="J1848">
        <v>-0.12391270396744659</v>
      </c>
      <c r="K1848">
        <v>1</v>
      </c>
      <c r="M1848" t="s">
        <v>67</v>
      </c>
      <c r="S1848" t="s">
        <v>2890</v>
      </c>
      <c r="U1848" t="s">
        <v>67</v>
      </c>
      <c r="W1848" t="s">
        <v>1415</v>
      </c>
      <c r="X1848" t="s">
        <v>1265</v>
      </c>
      <c r="Y1848" t="s">
        <v>182</v>
      </c>
      <c r="Z1848" t="s">
        <v>164</v>
      </c>
      <c r="AA1848" t="s">
        <v>164</v>
      </c>
      <c r="AB1848" t="s">
        <v>18</v>
      </c>
      <c r="AD1848" t="s">
        <v>3043</v>
      </c>
      <c r="AE1848">
        <v>1</v>
      </c>
      <c r="AF1848">
        <v>1</v>
      </c>
    </row>
    <row r="1849" spans="1:32" x14ac:dyDescent="0.2">
      <c r="A1849" t="s">
        <v>3044</v>
      </c>
      <c r="B1849" s="107">
        <v>44996</v>
      </c>
      <c r="C1849" s="107">
        <v>44996</v>
      </c>
      <c r="D1849" s="107">
        <v>44996</v>
      </c>
      <c r="E1849">
        <v>-2.7014E-2</v>
      </c>
      <c r="F1849">
        <v>-2.7014E-2</v>
      </c>
      <c r="G1849" t="s">
        <v>72</v>
      </c>
      <c r="H1849">
        <v>5.4120040691759934</v>
      </c>
      <c r="I1849">
        <v>-0.14619987792472031</v>
      </c>
      <c r="J1849">
        <v>-0.14619987792472031</v>
      </c>
      <c r="K1849">
        <v>1</v>
      </c>
      <c r="M1849" t="s">
        <v>67</v>
      </c>
      <c r="S1849" t="s">
        <v>2890</v>
      </c>
      <c r="U1849" t="s">
        <v>67</v>
      </c>
      <c r="W1849" t="s">
        <v>1415</v>
      </c>
      <c r="X1849" t="s">
        <v>1265</v>
      </c>
      <c r="Y1849" t="s">
        <v>182</v>
      </c>
      <c r="Z1849" t="s">
        <v>164</v>
      </c>
      <c r="AA1849" t="s">
        <v>164</v>
      </c>
      <c r="AB1849" t="s">
        <v>18</v>
      </c>
      <c r="AD1849" t="s">
        <v>3045</v>
      </c>
      <c r="AE1849">
        <v>1</v>
      </c>
      <c r="AF1849">
        <v>1</v>
      </c>
    </row>
    <row r="1850" spans="1:32" x14ac:dyDescent="0.2">
      <c r="A1850" t="s">
        <v>3046</v>
      </c>
      <c r="B1850" s="107">
        <v>44996</v>
      </c>
      <c r="C1850" s="107">
        <v>44996</v>
      </c>
      <c r="D1850" s="107">
        <v>44996</v>
      </c>
      <c r="E1850">
        <v>-2.45276E-2</v>
      </c>
      <c r="F1850">
        <v>-2.45276E-2</v>
      </c>
      <c r="G1850" t="s">
        <v>72</v>
      </c>
      <c r="H1850">
        <v>5.4120040691759934</v>
      </c>
      <c r="I1850">
        <v>-0.13274347100712111</v>
      </c>
      <c r="J1850">
        <v>-0.13274347100712111</v>
      </c>
      <c r="K1850">
        <v>1</v>
      </c>
      <c r="M1850" t="s">
        <v>67</v>
      </c>
      <c r="S1850" t="s">
        <v>2890</v>
      </c>
      <c r="U1850" t="s">
        <v>67</v>
      </c>
      <c r="W1850" t="s">
        <v>1415</v>
      </c>
      <c r="X1850" t="s">
        <v>1265</v>
      </c>
      <c r="Y1850" t="s">
        <v>182</v>
      </c>
      <c r="Z1850" t="s">
        <v>164</v>
      </c>
      <c r="AA1850" t="s">
        <v>164</v>
      </c>
      <c r="AB1850" t="s">
        <v>18</v>
      </c>
      <c r="AD1850" t="s">
        <v>3047</v>
      </c>
      <c r="AE1850">
        <v>1</v>
      </c>
      <c r="AF1850">
        <v>1</v>
      </c>
    </row>
    <row r="1851" spans="1:32" x14ac:dyDescent="0.2">
      <c r="A1851" t="s">
        <v>3048</v>
      </c>
      <c r="B1851" s="107">
        <v>44996</v>
      </c>
      <c r="C1851" s="107">
        <v>44996</v>
      </c>
      <c r="D1851" s="107">
        <v>44996</v>
      </c>
      <c r="E1851">
        <v>-1.9482447600000001E-2</v>
      </c>
      <c r="F1851">
        <v>-1.9482447600000001E-2</v>
      </c>
      <c r="G1851" t="s">
        <v>72</v>
      </c>
      <c r="H1851">
        <v>5.4120040691759934</v>
      </c>
      <c r="I1851">
        <v>-0.10543908568870811</v>
      </c>
      <c r="J1851">
        <v>-0.10543908568870811</v>
      </c>
      <c r="K1851">
        <v>1</v>
      </c>
      <c r="M1851" t="s">
        <v>67</v>
      </c>
      <c r="N1851" t="s">
        <v>102</v>
      </c>
      <c r="S1851" t="s">
        <v>1608</v>
      </c>
      <c r="U1851" t="s">
        <v>67</v>
      </c>
      <c r="W1851" t="s">
        <v>1270</v>
      </c>
      <c r="X1851" t="s">
        <v>1271</v>
      </c>
      <c r="Y1851" t="s">
        <v>182</v>
      </c>
      <c r="Z1851" t="s">
        <v>164</v>
      </c>
      <c r="AA1851" t="s">
        <v>164</v>
      </c>
      <c r="AB1851" t="s">
        <v>18</v>
      </c>
      <c r="AD1851" t="s">
        <v>3049</v>
      </c>
      <c r="AE1851">
        <v>1</v>
      </c>
      <c r="AF1851">
        <v>1</v>
      </c>
    </row>
    <row r="1852" spans="1:32" x14ac:dyDescent="0.2">
      <c r="A1852" t="s">
        <v>3050</v>
      </c>
      <c r="B1852" s="107">
        <v>44996</v>
      </c>
      <c r="C1852" s="107">
        <v>44996</v>
      </c>
      <c r="D1852" s="107">
        <v>44996</v>
      </c>
      <c r="E1852">
        <v>-2.3116399999999999E-2</v>
      </c>
      <c r="F1852">
        <v>-2.3116399999999999E-2</v>
      </c>
      <c r="G1852" t="s">
        <v>72</v>
      </c>
      <c r="H1852">
        <v>5.4120040691759934</v>
      </c>
      <c r="I1852">
        <v>-0.12510605086469989</v>
      </c>
      <c r="J1852">
        <v>-0.12510605086469989</v>
      </c>
      <c r="K1852">
        <v>1</v>
      </c>
      <c r="M1852" t="s">
        <v>67</v>
      </c>
      <c r="S1852" t="s">
        <v>2890</v>
      </c>
      <c r="U1852" t="s">
        <v>67</v>
      </c>
      <c r="W1852" t="s">
        <v>1415</v>
      </c>
      <c r="X1852" t="s">
        <v>1265</v>
      </c>
      <c r="Y1852" t="s">
        <v>182</v>
      </c>
      <c r="Z1852" t="s">
        <v>164</v>
      </c>
      <c r="AA1852" t="s">
        <v>164</v>
      </c>
      <c r="AB1852" t="s">
        <v>18</v>
      </c>
      <c r="AD1852" t="s">
        <v>3051</v>
      </c>
      <c r="AE1852">
        <v>1</v>
      </c>
      <c r="AF1852">
        <v>1</v>
      </c>
    </row>
    <row r="1853" spans="1:32" x14ac:dyDescent="0.2">
      <c r="A1853" t="s">
        <v>3052</v>
      </c>
      <c r="B1853" s="107">
        <v>44996</v>
      </c>
      <c r="C1853" s="107">
        <v>44996</v>
      </c>
      <c r="D1853" s="107">
        <v>44996</v>
      </c>
      <c r="E1853">
        <v>-6.5010245199999997E-2</v>
      </c>
      <c r="F1853">
        <v>-6.5010245199999997E-2</v>
      </c>
      <c r="G1853" t="s">
        <v>72</v>
      </c>
      <c r="H1853">
        <v>5.4120040691759934</v>
      </c>
      <c r="I1853">
        <v>-0.35183571156052901</v>
      </c>
      <c r="J1853">
        <v>-0.35183571156052901</v>
      </c>
      <c r="K1853">
        <v>1</v>
      </c>
      <c r="M1853" t="s">
        <v>67</v>
      </c>
      <c r="N1853" t="s">
        <v>102</v>
      </c>
      <c r="S1853" t="s">
        <v>1608</v>
      </c>
      <c r="U1853" t="s">
        <v>67</v>
      </c>
      <c r="W1853" t="s">
        <v>1270</v>
      </c>
      <c r="X1853" t="s">
        <v>1271</v>
      </c>
      <c r="Y1853" t="s">
        <v>182</v>
      </c>
      <c r="Z1853" t="s">
        <v>164</v>
      </c>
      <c r="AA1853" t="s">
        <v>164</v>
      </c>
      <c r="AB1853" t="s">
        <v>18</v>
      </c>
      <c r="AD1853" t="s">
        <v>3053</v>
      </c>
      <c r="AE1853">
        <v>1</v>
      </c>
      <c r="AF1853">
        <v>1</v>
      </c>
    </row>
    <row r="1854" spans="1:32" x14ac:dyDescent="0.2">
      <c r="A1854" t="s">
        <v>3054</v>
      </c>
      <c r="B1854" s="107">
        <v>44996</v>
      </c>
      <c r="C1854" s="107">
        <v>44996</v>
      </c>
      <c r="D1854" s="107">
        <v>44996</v>
      </c>
      <c r="E1854">
        <v>-1.6423539599999998E-2</v>
      </c>
      <c r="F1854">
        <v>-1.6423539599999998E-2</v>
      </c>
      <c r="G1854" t="s">
        <v>72</v>
      </c>
      <c r="H1854">
        <v>5.4120040691759934</v>
      </c>
      <c r="I1854">
        <v>-8.8884263145473041E-2</v>
      </c>
      <c r="J1854">
        <v>-8.8884263145473041E-2</v>
      </c>
      <c r="K1854">
        <v>1</v>
      </c>
      <c r="M1854" t="s">
        <v>67</v>
      </c>
      <c r="S1854" t="s">
        <v>1608</v>
      </c>
      <c r="U1854" t="s">
        <v>67</v>
      </c>
      <c r="W1854" t="s">
        <v>1270</v>
      </c>
      <c r="X1854" t="s">
        <v>1271</v>
      </c>
      <c r="Y1854" t="s">
        <v>182</v>
      </c>
      <c r="Z1854" t="s">
        <v>164</v>
      </c>
      <c r="AA1854" t="s">
        <v>164</v>
      </c>
      <c r="AB1854" t="s">
        <v>18</v>
      </c>
      <c r="AD1854" t="s">
        <v>3055</v>
      </c>
      <c r="AE1854">
        <v>1</v>
      </c>
      <c r="AF1854">
        <v>1</v>
      </c>
    </row>
    <row r="1855" spans="1:32" x14ac:dyDescent="0.2">
      <c r="A1855" t="s">
        <v>3056</v>
      </c>
      <c r="B1855" s="107">
        <v>44996</v>
      </c>
      <c r="C1855" s="107">
        <v>44996</v>
      </c>
      <c r="D1855" s="107">
        <v>44996</v>
      </c>
      <c r="E1855">
        <v>-1.2289654000000001E-2</v>
      </c>
      <c r="F1855">
        <v>-1.2289654000000001E-2</v>
      </c>
      <c r="G1855" t="s">
        <v>72</v>
      </c>
      <c r="H1855">
        <v>5.4120040691759934</v>
      </c>
      <c r="I1855">
        <v>-6.6511657456765017E-2</v>
      </c>
      <c r="J1855">
        <v>-6.6511657456765017E-2</v>
      </c>
      <c r="K1855">
        <v>1</v>
      </c>
      <c r="M1855" t="s">
        <v>67</v>
      </c>
      <c r="N1855" t="s">
        <v>102</v>
      </c>
      <c r="S1855" t="s">
        <v>1608</v>
      </c>
      <c r="U1855" t="s">
        <v>67</v>
      </c>
      <c r="W1855" t="s">
        <v>1270</v>
      </c>
      <c r="X1855" t="s">
        <v>1271</v>
      </c>
      <c r="Y1855" t="s">
        <v>182</v>
      </c>
      <c r="Z1855" t="s">
        <v>164</v>
      </c>
      <c r="AA1855" t="s">
        <v>164</v>
      </c>
      <c r="AB1855" t="s">
        <v>18</v>
      </c>
      <c r="AD1855" t="s">
        <v>3057</v>
      </c>
      <c r="AE1855">
        <v>1</v>
      </c>
      <c r="AF1855">
        <v>1</v>
      </c>
    </row>
    <row r="1856" spans="1:32" x14ac:dyDescent="0.2">
      <c r="A1856" t="s">
        <v>3058</v>
      </c>
      <c r="B1856" s="107">
        <v>44996</v>
      </c>
      <c r="C1856" s="107">
        <v>44996</v>
      </c>
      <c r="D1856" s="107">
        <v>44996</v>
      </c>
      <c r="E1856">
        <v>-5.2623105199999999E-2</v>
      </c>
      <c r="F1856">
        <v>-5.2623105199999999E-2</v>
      </c>
      <c r="G1856" t="s">
        <v>72</v>
      </c>
      <c r="H1856">
        <v>5.4120040691759934</v>
      </c>
      <c r="I1856">
        <v>-0.28479645947507631</v>
      </c>
      <c r="J1856">
        <v>-0.28479645947507631</v>
      </c>
      <c r="K1856">
        <v>1</v>
      </c>
      <c r="M1856" t="s">
        <v>67</v>
      </c>
      <c r="N1856" t="s">
        <v>102</v>
      </c>
      <c r="S1856" t="s">
        <v>1608</v>
      </c>
      <c r="U1856" t="s">
        <v>67</v>
      </c>
      <c r="W1856" t="s">
        <v>1270</v>
      </c>
      <c r="X1856" t="s">
        <v>1271</v>
      </c>
      <c r="Y1856" t="s">
        <v>182</v>
      </c>
      <c r="Z1856" t="s">
        <v>164</v>
      </c>
      <c r="AA1856" t="s">
        <v>164</v>
      </c>
      <c r="AB1856" t="s">
        <v>18</v>
      </c>
      <c r="AD1856" t="s">
        <v>3059</v>
      </c>
      <c r="AE1856">
        <v>1</v>
      </c>
      <c r="AF1856">
        <v>1</v>
      </c>
    </row>
    <row r="1857" spans="1:32" x14ac:dyDescent="0.2">
      <c r="A1857" t="s">
        <v>3060</v>
      </c>
      <c r="B1857" s="107">
        <v>44996</v>
      </c>
      <c r="C1857" s="107">
        <v>44996</v>
      </c>
      <c r="D1857" s="107">
        <v>44996</v>
      </c>
      <c r="E1857">
        <v>-0.41141605240000001</v>
      </c>
      <c r="F1857">
        <v>-0.41141605240000001</v>
      </c>
      <c r="G1857" t="s">
        <v>72</v>
      </c>
      <c r="H1857">
        <v>5.4120040691759934</v>
      </c>
      <c r="I1857">
        <v>-2.2265853497131229</v>
      </c>
      <c r="J1857">
        <v>-2.2265853497131229</v>
      </c>
      <c r="K1857">
        <v>1</v>
      </c>
      <c r="M1857" t="s">
        <v>67</v>
      </c>
      <c r="N1857" t="s">
        <v>102</v>
      </c>
      <c r="S1857" t="s">
        <v>1608</v>
      </c>
      <c r="U1857" t="s">
        <v>67</v>
      </c>
      <c r="W1857" t="s">
        <v>1270</v>
      </c>
      <c r="X1857" t="s">
        <v>1271</v>
      </c>
      <c r="Y1857" t="s">
        <v>182</v>
      </c>
      <c r="Z1857" t="s">
        <v>164</v>
      </c>
      <c r="AA1857" t="s">
        <v>164</v>
      </c>
      <c r="AB1857" t="s">
        <v>18</v>
      </c>
      <c r="AD1857" t="s">
        <v>3061</v>
      </c>
      <c r="AE1857">
        <v>1</v>
      </c>
      <c r="AF1857">
        <v>1</v>
      </c>
    </row>
    <row r="1858" spans="1:32" x14ac:dyDescent="0.2">
      <c r="A1858" t="s">
        <v>3062</v>
      </c>
      <c r="B1858" s="107">
        <v>44996</v>
      </c>
      <c r="C1858" s="107">
        <v>44996</v>
      </c>
      <c r="D1858" s="107">
        <v>44996</v>
      </c>
      <c r="E1858">
        <v>-0.2460495664</v>
      </c>
      <c r="F1858">
        <v>-0.2460495664</v>
      </c>
      <c r="G1858" t="s">
        <v>72</v>
      </c>
      <c r="H1858">
        <v>5.4120040691759934</v>
      </c>
      <c r="I1858">
        <v>-1.3316212545757891</v>
      </c>
      <c r="J1858">
        <v>-1.3316212545757891</v>
      </c>
      <c r="K1858">
        <v>1</v>
      </c>
      <c r="M1858" t="s">
        <v>67</v>
      </c>
      <c r="N1858" t="s">
        <v>102</v>
      </c>
      <c r="S1858" t="s">
        <v>1608</v>
      </c>
      <c r="U1858" t="s">
        <v>67</v>
      </c>
      <c r="W1858" t="s">
        <v>1270</v>
      </c>
      <c r="X1858" t="s">
        <v>1271</v>
      </c>
      <c r="Y1858" t="s">
        <v>182</v>
      </c>
      <c r="Z1858" t="s">
        <v>164</v>
      </c>
      <c r="AA1858" t="s">
        <v>164</v>
      </c>
      <c r="AB1858" t="s">
        <v>18</v>
      </c>
      <c r="AD1858" t="s">
        <v>3063</v>
      </c>
      <c r="AE1858">
        <v>1</v>
      </c>
      <c r="AF1858">
        <v>1</v>
      </c>
    </row>
    <row r="1859" spans="1:32" x14ac:dyDescent="0.2">
      <c r="A1859" t="s">
        <v>3064</v>
      </c>
      <c r="B1859" s="107">
        <v>44996</v>
      </c>
      <c r="C1859" s="107">
        <v>44996</v>
      </c>
      <c r="D1859" s="107">
        <v>44996</v>
      </c>
      <c r="E1859">
        <v>-2.2769899999999999E-2</v>
      </c>
      <c r="F1859">
        <v>-2.2769899999999999E-2</v>
      </c>
      <c r="G1859" t="s">
        <v>72</v>
      </c>
      <c r="H1859">
        <v>5.4120040691759934</v>
      </c>
      <c r="I1859">
        <v>-0.1232307914547304</v>
      </c>
      <c r="J1859">
        <v>-0.1232307914547304</v>
      </c>
      <c r="K1859">
        <v>1</v>
      </c>
      <c r="M1859" t="s">
        <v>67</v>
      </c>
      <c r="S1859" t="s">
        <v>2890</v>
      </c>
      <c r="U1859" t="s">
        <v>67</v>
      </c>
      <c r="W1859" t="s">
        <v>1415</v>
      </c>
      <c r="X1859" t="s">
        <v>1265</v>
      </c>
      <c r="Y1859" t="s">
        <v>182</v>
      </c>
      <c r="Z1859" t="s">
        <v>164</v>
      </c>
      <c r="AA1859" t="s">
        <v>164</v>
      </c>
      <c r="AB1859" t="s">
        <v>18</v>
      </c>
      <c r="AD1859" t="s">
        <v>3065</v>
      </c>
      <c r="AE1859">
        <v>1</v>
      </c>
      <c r="AF1859">
        <v>1</v>
      </c>
    </row>
    <row r="1860" spans="1:32" x14ac:dyDescent="0.2">
      <c r="A1860" t="s">
        <v>3066</v>
      </c>
      <c r="B1860" s="107">
        <v>44996</v>
      </c>
      <c r="C1860" s="107">
        <v>44996</v>
      </c>
      <c r="D1860" s="107">
        <v>44996</v>
      </c>
      <c r="E1860">
        <v>-2.25788E-2</v>
      </c>
      <c r="F1860">
        <v>-2.25788E-2</v>
      </c>
      <c r="G1860" t="s">
        <v>72</v>
      </c>
      <c r="H1860">
        <v>5.4120040691759934</v>
      </c>
      <c r="I1860">
        <v>-0.1221965574771109</v>
      </c>
      <c r="J1860">
        <v>-0.1221965574771109</v>
      </c>
      <c r="K1860">
        <v>1</v>
      </c>
      <c r="M1860" t="s">
        <v>67</v>
      </c>
      <c r="S1860" t="s">
        <v>2890</v>
      </c>
      <c r="U1860" t="s">
        <v>67</v>
      </c>
      <c r="W1860" t="s">
        <v>1415</v>
      </c>
      <c r="X1860" t="s">
        <v>1265</v>
      </c>
      <c r="Y1860" t="s">
        <v>182</v>
      </c>
      <c r="Z1860" t="s">
        <v>164</v>
      </c>
      <c r="AA1860" t="s">
        <v>164</v>
      </c>
      <c r="AB1860" t="s">
        <v>18</v>
      </c>
      <c r="AD1860" t="s">
        <v>3067</v>
      </c>
      <c r="AE1860">
        <v>1</v>
      </c>
      <c r="AF1860">
        <v>1</v>
      </c>
    </row>
    <row r="1861" spans="1:32" x14ac:dyDescent="0.2">
      <c r="A1861" t="s">
        <v>3068</v>
      </c>
      <c r="B1861" s="107">
        <v>44996</v>
      </c>
      <c r="C1861" s="107">
        <v>44996</v>
      </c>
      <c r="D1861" s="107">
        <v>44996</v>
      </c>
      <c r="E1861">
        <v>-2.22575E-2</v>
      </c>
      <c r="F1861">
        <v>-2.22575E-2</v>
      </c>
      <c r="G1861" t="s">
        <v>72</v>
      </c>
      <c r="H1861">
        <v>5.4120040691759934</v>
      </c>
      <c r="I1861">
        <v>-0.1204576805696846</v>
      </c>
      <c r="J1861">
        <v>-0.1204576805696846</v>
      </c>
      <c r="K1861">
        <v>1</v>
      </c>
      <c r="M1861" t="s">
        <v>67</v>
      </c>
      <c r="S1861" t="s">
        <v>2890</v>
      </c>
      <c r="U1861" t="s">
        <v>67</v>
      </c>
      <c r="W1861" t="s">
        <v>1415</v>
      </c>
      <c r="X1861" t="s">
        <v>1265</v>
      </c>
      <c r="Y1861" t="s">
        <v>182</v>
      </c>
      <c r="Z1861" t="s">
        <v>164</v>
      </c>
      <c r="AA1861" t="s">
        <v>164</v>
      </c>
      <c r="AB1861" t="s">
        <v>18</v>
      </c>
      <c r="AD1861" t="s">
        <v>3069</v>
      </c>
      <c r="AE1861">
        <v>1</v>
      </c>
      <c r="AF1861">
        <v>1</v>
      </c>
    </row>
    <row r="1862" spans="1:32" x14ac:dyDescent="0.2">
      <c r="A1862" t="s">
        <v>3070</v>
      </c>
      <c r="B1862" s="107">
        <v>44996</v>
      </c>
      <c r="C1862" s="107">
        <v>44996</v>
      </c>
      <c r="D1862" s="107">
        <v>44996</v>
      </c>
      <c r="E1862">
        <v>-7.2795498E-2</v>
      </c>
      <c r="F1862">
        <v>-7.2795498E-2</v>
      </c>
      <c r="G1862" t="s">
        <v>72</v>
      </c>
      <c r="H1862">
        <v>5.4120040691759934</v>
      </c>
      <c r="I1862">
        <v>-0.39396953139369278</v>
      </c>
      <c r="J1862">
        <v>-0.39396953139369278</v>
      </c>
      <c r="K1862">
        <v>1</v>
      </c>
      <c r="M1862" t="s">
        <v>67</v>
      </c>
      <c r="N1862" t="s">
        <v>102</v>
      </c>
      <c r="S1862" t="s">
        <v>1608</v>
      </c>
      <c r="U1862" t="s">
        <v>67</v>
      </c>
      <c r="W1862" t="s">
        <v>1270</v>
      </c>
      <c r="X1862" t="s">
        <v>1271</v>
      </c>
      <c r="Y1862" t="s">
        <v>182</v>
      </c>
      <c r="Z1862" t="s">
        <v>164</v>
      </c>
      <c r="AA1862" t="s">
        <v>164</v>
      </c>
      <c r="AB1862" t="s">
        <v>18</v>
      </c>
      <c r="AD1862" t="s">
        <v>3071</v>
      </c>
      <c r="AE1862">
        <v>1</v>
      </c>
      <c r="AF1862">
        <v>1</v>
      </c>
    </row>
    <row r="1863" spans="1:32" x14ac:dyDescent="0.2">
      <c r="A1863" t="s">
        <v>3072</v>
      </c>
      <c r="B1863" s="107">
        <v>44996</v>
      </c>
      <c r="C1863" s="107">
        <v>44996</v>
      </c>
      <c r="D1863" s="107">
        <v>44996</v>
      </c>
      <c r="E1863">
        <v>-0.3944887124</v>
      </c>
      <c r="F1863">
        <v>-0.3944887124</v>
      </c>
      <c r="G1863" t="s">
        <v>72</v>
      </c>
      <c r="H1863">
        <v>5.4120040691759934</v>
      </c>
      <c r="I1863">
        <v>-2.134974516752798</v>
      </c>
      <c r="J1863">
        <v>-2.134974516752798</v>
      </c>
      <c r="K1863">
        <v>1</v>
      </c>
      <c r="M1863" t="s">
        <v>67</v>
      </c>
      <c r="N1863" t="s">
        <v>102</v>
      </c>
      <c r="S1863" t="s">
        <v>1608</v>
      </c>
      <c r="U1863" t="s">
        <v>67</v>
      </c>
      <c r="W1863" t="s">
        <v>1270</v>
      </c>
      <c r="X1863" t="s">
        <v>1271</v>
      </c>
      <c r="Y1863" t="s">
        <v>182</v>
      </c>
      <c r="Z1863" t="s">
        <v>164</v>
      </c>
      <c r="AA1863" t="s">
        <v>164</v>
      </c>
      <c r="AB1863" t="s">
        <v>18</v>
      </c>
      <c r="AD1863" t="s">
        <v>3073</v>
      </c>
      <c r="AE1863">
        <v>1</v>
      </c>
      <c r="AF1863">
        <v>1</v>
      </c>
    </row>
    <row r="1864" spans="1:32" x14ac:dyDescent="0.2">
      <c r="A1864" t="s">
        <v>3074</v>
      </c>
      <c r="B1864" s="107">
        <v>44996</v>
      </c>
      <c r="C1864" s="107">
        <v>44996</v>
      </c>
      <c r="D1864" s="107">
        <v>44996</v>
      </c>
      <c r="E1864">
        <v>-7.1302481599999995E-2</v>
      </c>
      <c r="F1864">
        <v>-7.1302481599999995E-2</v>
      </c>
      <c r="G1864" t="s">
        <v>72</v>
      </c>
      <c r="H1864">
        <v>5.4120040691759934</v>
      </c>
      <c r="I1864">
        <v>-0.38588932056154629</v>
      </c>
      <c r="J1864">
        <v>-0.38588932056154629</v>
      </c>
      <c r="K1864">
        <v>1</v>
      </c>
      <c r="M1864" t="s">
        <v>67</v>
      </c>
      <c r="N1864" t="s">
        <v>102</v>
      </c>
      <c r="S1864" t="s">
        <v>1608</v>
      </c>
      <c r="U1864" t="s">
        <v>67</v>
      </c>
      <c r="W1864" t="s">
        <v>1270</v>
      </c>
      <c r="X1864" t="s">
        <v>1271</v>
      </c>
      <c r="Y1864" t="s">
        <v>182</v>
      </c>
      <c r="Z1864" t="s">
        <v>164</v>
      </c>
      <c r="AA1864" t="s">
        <v>164</v>
      </c>
      <c r="AB1864" t="s">
        <v>18</v>
      </c>
      <c r="AD1864" t="s">
        <v>3075</v>
      </c>
      <c r="AE1864">
        <v>1</v>
      </c>
      <c r="AF1864">
        <v>1</v>
      </c>
    </row>
    <row r="1865" spans="1:32" x14ac:dyDescent="0.2">
      <c r="A1865" t="s">
        <v>3076</v>
      </c>
      <c r="B1865" s="107">
        <v>44996</v>
      </c>
      <c r="C1865" s="107">
        <v>44996</v>
      </c>
      <c r="D1865" s="107">
        <v>44996</v>
      </c>
      <c r="E1865">
        <v>-2.27552E-2</v>
      </c>
      <c r="F1865">
        <v>-2.27552E-2</v>
      </c>
      <c r="G1865" t="s">
        <v>72</v>
      </c>
      <c r="H1865">
        <v>5.4120040691759934</v>
      </c>
      <c r="I1865">
        <v>-0.1231512349949135</v>
      </c>
      <c r="J1865">
        <v>-0.1231512349949135</v>
      </c>
      <c r="K1865">
        <v>1</v>
      </c>
      <c r="M1865" t="s">
        <v>67</v>
      </c>
      <c r="S1865" t="s">
        <v>2890</v>
      </c>
      <c r="U1865" t="s">
        <v>67</v>
      </c>
      <c r="W1865" t="s">
        <v>1415</v>
      </c>
      <c r="X1865" t="s">
        <v>1265</v>
      </c>
      <c r="Y1865" t="s">
        <v>182</v>
      </c>
      <c r="Z1865" t="s">
        <v>164</v>
      </c>
      <c r="AA1865" t="s">
        <v>164</v>
      </c>
      <c r="AB1865" t="s">
        <v>18</v>
      </c>
      <c r="AD1865" t="s">
        <v>3077</v>
      </c>
      <c r="AE1865">
        <v>1</v>
      </c>
      <c r="AF1865">
        <v>1</v>
      </c>
    </row>
    <row r="1866" spans="1:32" x14ac:dyDescent="0.2">
      <c r="A1866" t="s">
        <v>3078</v>
      </c>
      <c r="B1866" s="107">
        <v>44996</v>
      </c>
      <c r="C1866" s="107">
        <v>44996</v>
      </c>
      <c r="D1866" s="107">
        <v>44996</v>
      </c>
      <c r="E1866">
        <v>-2.37044E-2</v>
      </c>
      <c r="F1866">
        <v>-2.37044E-2</v>
      </c>
      <c r="G1866" t="s">
        <v>72</v>
      </c>
      <c r="H1866">
        <v>5.4120040691759934</v>
      </c>
      <c r="I1866">
        <v>-0.12828830925737539</v>
      </c>
      <c r="J1866">
        <v>-0.12828830925737539</v>
      </c>
      <c r="K1866">
        <v>1</v>
      </c>
      <c r="M1866" t="s">
        <v>67</v>
      </c>
      <c r="S1866" t="s">
        <v>2890</v>
      </c>
      <c r="U1866" t="s">
        <v>67</v>
      </c>
      <c r="W1866" t="s">
        <v>1415</v>
      </c>
      <c r="X1866" t="s">
        <v>1265</v>
      </c>
      <c r="Y1866" t="s">
        <v>182</v>
      </c>
      <c r="Z1866" t="s">
        <v>164</v>
      </c>
      <c r="AA1866" t="s">
        <v>164</v>
      </c>
      <c r="AB1866" t="s">
        <v>18</v>
      </c>
      <c r="AD1866" t="s">
        <v>3079</v>
      </c>
      <c r="AE1866">
        <v>1</v>
      </c>
      <c r="AF1866">
        <v>1</v>
      </c>
    </row>
    <row r="1867" spans="1:32" x14ac:dyDescent="0.2">
      <c r="A1867" t="s">
        <v>3080</v>
      </c>
      <c r="B1867" s="107">
        <v>44996</v>
      </c>
      <c r="C1867" s="107">
        <v>44996</v>
      </c>
      <c r="D1867" s="107">
        <v>44996</v>
      </c>
      <c r="E1867">
        <v>-2.2723699999999999E-2</v>
      </c>
      <c r="F1867">
        <v>-2.2723699999999999E-2</v>
      </c>
      <c r="G1867" t="s">
        <v>72</v>
      </c>
      <c r="H1867">
        <v>5.4120040691759934</v>
      </c>
      <c r="I1867">
        <v>-0.1229807568667345</v>
      </c>
      <c r="J1867">
        <v>-0.1229807568667345</v>
      </c>
      <c r="K1867">
        <v>1</v>
      </c>
      <c r="M1867" t="s">
        <v>67</v>
      </c>
      <c r="S1867" t="s">
        <v>2890</v>
      </c>
      <c r="U1867" t="s">
        <v>67</v>
      </c>
      <c r="W1867" t="s">
        <v>1415</v>
      </c>
      <c r="X1867" t="s">
        <v>1265</v>
      </c>
      <c r="Y1867" t="s">
        <v>182</v>
      </c>
      <c r="Z1867" t="s">
        <v>164</v>
      </c>
      <c r="AA1867" t="s">
        <v>164</v>
      </c>
      <c r="AB1867" t="s">
        <v>18</v>
      </c>
      <c r="AD1867" t="s">
        <v>3081</v>
      </c>
      <c r="AE1867">
        <v>1</v>
      </c>
      <c r="AF1867">
        <v>1</v>
      </c>
    </row>
    <row r="1868" spans="1:32" x14ac:dyDescent="0.2">
      <c r="A1868" t="s">
        <v>3082</v>
      </c>
      <c r="B1868" s="107">
        <v>44996</v>
      </c>
      <c r="C1868" s="107">
        <v>44996</v>
      </c>
      <c r="D1868" s="107">
        <v>44996</v>
      </c>
      <c r="E1868">
        <v>-2.2559900000000001E-2</v>
      </c>
      <c r="F1868">
        <v>-2.2559900000000001E-2</v>
      </c>
      <c r="G1868" t="s">
        <v>72</v>
      </c>
      <c r="H1868">
        <v>5.4120040691759934</v>
      </c>
      <c r="I1868">
        <v>-0.1220942706002035</v>
      </c>
      <c r="J1868">
        <v>-0.1220942706002035</v>
      </c>
      <c r="K1868">
        <v>1</v>
      </c>
      <c r="M1868" t="s">
        <v>67</v>
      </c>
      <c r="S1868" t="s">
        <v>2890</v>
      </c>
      <c r="U1868" t="s">
        <v>67</v>
      </c>
      <c r="W1868" t="s">
        <v>1415</v>
      </c>
      <c r="X1868" t="s">
        <v>1265</v>
      </c>
      <c r="Y1868" t="s">
        <v>182</v>
      </c>
      <c r="Z1868" t="s">
        <v>164</v>
      </c>
      <c r="AA1868" t="s">
        <v>164</v>
      </c>
      <c r="AB1868" t="s">
        <v>18</v>
      </c>
      <c r="AD1868" t="s">
        <v>3083</v>
      </c>
      <c r="AE1868">
        <v>1</v>
      </c>
      <c r="AF1868">
        <v>1</v>
      </c>
    </row>
    <row r="1869" spans="1:32" x14ac:dyDescent="0.2">
      <c r="A1869" t="s">
        <v>3084</v>
      </c>
      <c r="B1869" s="107">
        <v>44996</v>
      </c>
      <c r="C1869" s="107">
        <v>44996</v>
      </c>
      <c r="D1869" s="107">
        <v>44996</v>
      </c>
      <c r="E1869">
        <v>-2.2295300000000001E-2</v>
      </c>
      <c r="F1869">
        <v>-2.2295300000000001E-2</v>
      </c>
      <c r="G1869" t="s">
        <v>72</v>
      </c>
      <c r="H1869">
        <v>5.4120040691759934</v>
      </c>
      <c r="I1869">
        <v>-0.1206622543234995</v>
      </c>
      <c r="J1869">
        <v>-0.1206622543234995</v>
      </c>
      <c r="K1869">
        <v>1</v>
      </c>
      <c r="M1869" t="s">
        <v>67</v>
      </c>
      <c r="S1869" t="s">
        <v>2890</v>
      </c>
      <c r="U1869" t="s">
        <v>67</v>
      </c>
      <c r="W1869" t="s">
        <v>1415</v>
      </c>
      <c r="X1869" t="s">
        <v>1265</v>
      </c>
      <c r="Y1869" t="s">
        <v>182</v>
      </c>
      <c r="Z1869" t="s">
        <v>164</v>
      </c>
      <c r="AA1869" t="s">
        <v>164</v>
      </c>
      <c r="AB1869" t="s">
        <v>18</v>
      </c>
      <c r="AD1869" t="s">
        <v>3085</v>
      </c>
      <c r="AE1869">
        <v>1</v>
      </c>
      <c r="AF1869">
        <v>1</v>
      </c>
    </row>
    <row r="1870" spans="1:32" x14ac:dyDescent="0.2">
      <c r="A1870" t="s">
        <v>3086</v>
      </c>
      <c r="B1870" s="107">
        <v>44996</v>
      </c>
      <c r="C1870" s="107">
        <v>44996</v>
      </c>
      <c r="D1870" s="107">
        <v>44996</v>
      </c>
      <c r="E1870">
        <v>-2.2427599999999999E-2</v>
      </c>
      <c r="F1870">
        <v>-2.2427599999999999E-2</v>
      </c>
      <c r="G1870" t="s">
        <v>72</v>
      </c>
      <c r="H1870">
        <v>5.4120040691759934</v>
      </c>
      <c r="I1870">
        <v>-0.1213782624618515</v>
      </c>
      <c r="J1870">
        <v>-0.1213782624618515</v>
      </c>
      <c r="K1870">
        <v>1</v>
      </c>
      <c r="M1870" t="s">
        <v>67</v>
      </c>
      <c r="S1870" t="s">
        <v>2890</v>
      </c>
      <c r="U1870" t="s">
        <v>67</v>
      </c>
      <c r="W1870" t="s">
        <v>1415</v>
      </c>
      <c r="X1870" t="s">
        <v>1265</v>
      </c>
      <c r="Y1870" t="s">
        <v>182</v>
      </c>
      <c r="Z1870" t="s">
        <v>164</v>
      </c>
      <c r="AA1870" t="s">
        <v>164</v>
      </c>
      <c r="AB1870" t="s">
        <v>18</v>
      </c>
      <c r="AD1870" t="s">
        <v>3087</v>
      </c>
      <c r="AE1870">
        <v>1</v>
      </c>
      <c r="AF1870">
        <v>1</v>
      </c>
    </row>
    <row r="1871" spans="1:32" x14ac:dyDescent="0.2">
      <c r="A1871" t="s">
        <v>3088</v>
      </c>
      <c r="B1871" s="107">
        <v>44996</v>
      </c>
      <c r="C1871" s="107">
        <v>44996</v>
      </c>
      <c r="D1871" s="107">
        <v>44996</v>
      </c>
      <c r="E1871">
        <v>-2.3160500000000001E-2</v>
      </c>
      <c r="F1871">
        <v>-2.3160500000000001E-2</v>
      </c>
      <c r="G1871" t="s">
        <v>72</v>
      </c>
      <c r="H1871">
        <v>5.4120040691759934</v>
      </c>
      <c r="I1871">
        <v>-0.12534472024415061</v>
      </c>
      <c r="J1871">
        <v>-0.12534472024415061</v>
      </c>
      <c r="K1871">
        <v>1</v>
      </c>
      <c r="M1871" t="s">
        <v>67</v>
      </c>
      <c r="S1871" t="s">
        <v>2890</v>
      </c>
      <c r="U1871" t="s">
        <v>67</v>
      </c>
      <c r="W1871" t="s">
        <v>1415</v>
      </c>
      <c r="X1871" t="s">
        <v>1265</v>
      </c>
      <c r="Y1871" t="s">
        <v>182</v>
      </c>
      <c r="Z1871" t="s">
        <v>164</v>
      </c>
      <c r="AA1871" t="s">
        <v>164</v>
      </c>
      <c r="AB1871" t="s">
        <v>18</v>
      </c>
      <c r="AD1871" t="s">
        <v>3089</v>
      </c>
      <c r="AE1871">
        <v>1</v>
      </c>
      <c r="AF1871">
        <v>1</v>
      </c>
    </row>
    <row r="1872" spans="1:32" x14ac:dyDescent="0.2">
      <c r="A1872" t="s">
        <v>3090</v>
      </c>
      <c r="B1872" s="107">
        <v>44996</v>
      </c>
      <c r="C1872" s="107">
        <v>44996</v>
      </c>
      <c r="D1872" s="107">
        <v>44996</v>
      </c>
      <c r="E1872">
        <v>-2.5833800000000001E-2</v>
      </c>
      <c r="F1872">
        <v>-2.5833800000000001E-2</v>
      </c>
      <c r="G1872" t="s">
        <v>72</v>
      </c>
      <c r="H1872">
        <v>5.4120040691759934</v>
      </c>
      <c r="I1872">
        <v>-0.13981263072227881</v>
      </c>
      <c r="J1872">
        <v>-0.13981263072227881</v>
      </c>
      <c r="K1872">
        <v>1</v>
      </c>
      <c r="M1872" t="s">
        <v>67</v>
      </c>
      <c r="S1872" t="s">
        <v>2890</v>
      </c>
      <c r="U1872" t="s">
        <v>67</v>
      </c>
      <c r="W1872" t="s">
        <v>1415</v>
      </c>
      <c r="X1872" t="s">
        <v>1265</v>
      </c>
      <c r="Y1872" t="s">
        <v>182</v>
      </c>
      <c r="Z1872" t="s">
        <v>164</v>
      </c>
      <c r="AA1872" t="s">
        <v>164</v>
      </c>
      <c r="AB1872" t="s">
        <v>18</v>
      </c>
      <c r="AD1872" t="s">
        <v>3091</v>
      </c>
      <c r="AE1872">
        <v>1</v>
      </c>
      <c r="AF1872">
        <v>1</v>
      </c>
    </row>
    <row r="1873" spans="1:32" x14ac:dyDescent="0.2">
      <c r="A1873" t="s">
        <v>3092</v>
      </c>
      <c r="B1873" s="107">
        <v>44996</v>
      </c>
      <c r="C1873" s="107">
        <v>44996</v>
      </c>
      <c r="D1873" s="107">
        <v>44996</v>
      </c>
      <c r="E1873">
        <v>-2.3996300000000002E-2</v>
      </c>
      <c r="F1873">
        <v>-2.3996300000000002E-2</v>
      </c>
      <c r="G1873" t="s">
        <v>72</v>
      </c>
      <c r="H1873">
        <v>5.4120040691759934</v>
      </c>
      <c r="I1873">
        <v>-0.12986807324516789</v>
      </c>
      <c r="J1873">
        <v>-0.12986807324516789</v>
      </c>
      <c r="K1873">
        <v>1</v>
      </c>
      <c r="M1873" t="s">
        <v>67</v>
      </c>
      <c r="S1873" t="s">
        <v>2890</v>
      </c>
      <c r="U1873" t="s">
        <v>67</v>
      </c>
      <c r="W1873" t="s">
        <v>1415</v>
      </c>
      <c r="X1873" t="s">
        <v>1265</v>
      </c>
      <c r="Y1873" t="s">
        <v>182</v>
      </c>
      <c r="Z1873" t="s">
        <v>164</v>
      </c>
      <c r="AA1873" t="s">
        <v>164</v>
      </c>
      <c r="AB1873" t="s">
        <v>18</v>
      </c>
      <c r="AD1873" t="s">
        <v>3093</v>
      </c>
      <c r="AE1873">
        <v>1</v>
      </c>
      <c r="AF1873">
        <v>1</v>
      </c>
    </row>
    <row r="1874" spans="1:32" x14ac:dyDescent="0.2">
      <c r="A1874" t="s">
        <v>3094</v>
      </c>
      <c r="B1874" s="107">
        <v>44996</v>
      </c>
      <c r="C1874" s="107">
        <v>44996</v>
      </c>
      <c r="D1874" s="107">
        <v>44996</v>
      </c>
      <c r="E1874">
        <v>-5.4768909400000003E-2</v>
      </c>
      <c r="F1874">
        <v>-5.4768909400000003E-2</v>
      </c>
      <c r="G1874" t="s">
        <v>72</v>
      </c>
      <c r="H1874">
        <v>5.4120040691759934</v>
      </c>
      <c r="I1874">
        <v>-0.2964095605371313</v>
      </c>
      <c r="J1874">
        <v>-0.2964095605371313</v>
      </c>
      <c r="K1874">
        <v>1</v>
      </c>
      <c r="M1874" t="s">
        <v>67</v>
      </c>
      <c r="N1874" t="s">
        <v>102</v>
      </c>
      <c r="S1874" t="s">
        <v>1608</v>
      </c>
      <c r="U1874" t="s">
        <v>67</v>
      </c>
      <c r="W1874" t="s">
        <v>1270</v>
      </c>
      <c r="X1874" t="s">
        <v>1271</v>
      </c>
      <c r="Y1874" t="s">
        <v>182</v>
      </c>
      <c r="Z1874" t="s">
        <v>164</v>
      </c>
      <c r="AA1874" t="s">
        <v>164</v>
      </c>
      <c r="AB1874" t="s">
        <v>18</v>
      </c>
      <c r="AD1874" t="s">
        <v>3095</v>
      </c>
      <c r="AE1874">
        <v>1</v>
      </c>
      <c r="AF1874">
        <v>1</v>
      </c>
    </row>
    <row r="1875" spans="1:32" x14ac:dyDescent="0.2">
      <c r="A1875" t="s">
        <v>3096</v>
      </c>
      <c r="B1875" s="107">
        <v>44996</v>
      </c>
      <c r="C1875" s="107">
        <v>44996</v>
      </c>
      <c r="D1875" s="107">
        <v>44996</v>
      </c>
      <c r="E1875">
        <v>-2.9953865400000002E-2</v>
      </c>
      <c r="F1875">
        <v>-2.9953865400000002E-2</v>
      </c>
      <c r="G1875" t="s">
        <v>72</v>
      </c>
      <c r="H1875">
        <v>5.4120040691759934</v>
      </c>
      <c r="I1875">
        <v>-0.16211044143235001</v>
      </c>
      <c r="J1875">
        <v>-0.16211044143235001</v>
      </c>
      <c r="K1875">
        <v>1</v>
      </c>
      <c r="M1875" t="s">
        <v>67</v>
      </c>
      <c r="N1875" t="s">
        <v>102</v>
      </c>
      <c r="S1875" t="s">
        <v>1608</v>
      </c>
      <c r="U1875" t="s">
        <v>67</v>
      </c>
      <c r="W1875" t="s">
        <v>1270</v>
      </c>
      <c r="X1875" t="s">
        <v>1271</v>
      </c>
      <c r="Y1875" t="s">
        <v>182</v>
      </c>
      <c r="Z1875" t="s">
        <v>164</v>
      </c>
      <c r="AA1875" t="s">
        <v>164</v>
      </c>
      <c r="AB1875" t="s">
        <v>18</v>
      </c>
      <c r="AD1875" t="s">
        <v>3097</v>
      </c>
      <c r="AE1875">
        <v>1</v>
      </c>
      <c r="AF1875">
        <v>1</v>
      </c>
    </row>
    <row r="1876" spans="1:32" x14ac:dyDescent="0.2">
      <c r="A1876" t="s">
        <v>3098</v>
      </c>
      <c r="B1876" s="107">
        <v>44996</v>
      </c>
      <c r="C1876" s="107">
        <v>44996</v>
      </c>
      <c r="D1876" s="107">
        <v>44996</v>
      </c>
      <c r="E1876">
        <v>-1.4390306E-2</v>
      </c>
      <c r="F1876">
        <v>-1.4390306E-2</v>
      </c>
      <c r="G1876" t="s">
        <v>72</v>
      </c>
      <c r="H1876">
        <v>5.4120040691759934</v>
      </c>
      <c r="I1876">
        <v>-7.7880394628687691E-2</v>
      </c>
      <c r="J1876">
        <v>-7.7880394628687691E-2</v>
      </c>
      <c r="K1876">
        <v>1</v>
      </c>
      <c r="M1876" t="s">
        <v>67</v>
      </c>
      <c r="N1876" t="s">
        <v>102</v>
      </c>
      <c r="S1876" t="s">
        <v>1608</v>
      </c>
      <c r="U1876" t="s">
        <v>67</v>
      </c>
      <c r="W1876" t="s">
        <v>1270</v>
      </c>
      <c r="X1876" t="s">
        <v>1271</v>
      </c>
      <c r="Y1876" t="s">
        <v>182</v>
      </c>
      <c r="Z1876" t="s">
        <v>164</v>
      </c>
      <c r="AA1876" t="s">
        <v>164</v>
      </c>
      <c r="AB1876" t="s">
        <v>18</v>
      </c>
      <c r="AD1876" t="s">
        <v>3099</v>
      </c>
      <c r="AE1876">
        <v>1</v>
      </c>
      <c r="AF1876">
        <v>1</v>
      </c>
    </row>
    <row r="1877" spans="1:32" x14ac:dyDescent="0.2">
      <c r="A1877" t="s">
        <v>3100</v>
      </c>
      <c r="B1877" s="107">
        <v>44996</v>
      </c>
      <c r="C1877" s="107">
        <v>44996</v>
      </c>
      <c r="D1877" s="107">
        <v>44996</v>
      </c>
      <c r="E1877">
        <v>-15547.785529999999</v>
      </c>
      <c r="F1877">
        <v>-15547.785529999999</v>
      </c>
      <c r="G1877" t="s">
        <v>73</v>
      </c>
      <c r="H1877">
        <v>4.9221770091556456</v>
      </c>
      <c r="I1877">
        <v>-76528.952479048836</v>
      </c>
      <c r="J1877">
        <v>-76528.952479048836</v>
      </c>
      <c r="K1877">
        <v>1</v>
      </c>
      <c r="M1877" t="s">
        <v>69</v>
      </c>
      <c r="S1877" t="s">
        <v>1608</v>
      </c>
      <c r="U1877" t="s">
        <v>69</v>
      </c>
      <c r="W1877" t="s">
        <v>1850</v>
      </c>
      <c r="X1877" t="s">
        <v>1850</v>
      </c>
      <c r="Y1877" t="s">
        <v>1356</v>
      </c>
      <c r="Z1877" t="s">
        <v>1356</v>
      </c>
      <c r="AA1877" t="s">
        <v>1356</v>
      </c>
      <c r="AB1877" t="s">
        <v>28</v>
      </c>
      <c r="AD1877" t="s">
        <v>3101</v>
      </c>
      <c r="AE1877">
        <v>1</v>
      </c>
      <c r="AF1877">
        <v>1</v>
      </c>
    </row>
    <row r="1878" spans="1:32" x14ac:dyDescent="0.2">
      <c r="A1878" t="s">
        <v>3102</v>
      </c>
      <c r="B1878" s="107">
        <v>44996</v>
      </c>
      <c r="C1878" s="107">
        <v>44996</v>
      </c>
      <c r="D1878" s="107">
        <v>44996</v>
      </c>
      <c r="E1878">
        <v>-3635.5839679999999</v>
      </c>
      <c r="F1878">
        <v>-3635.5839679999999</v>
      </c>
      <c r="G1878" t="s">
        <v>2716</v>
      </c>
      <c r="H1878">
        <v>5.1220752797558493</v>
      </c>
      <c r="I1878">
        <v>-18621.73476996948</v>
      </c>
      <c r="J1878">
        <v>-18621.73476996948</v>
      </c>
      <c r="K1878">
        <v>1</v>
      </c>
      <c r="M1878" t="s">
        <v>69</v>
      </c>
      <c r="S1878" t="s">
        <v>2970</v>
      </c>
      <c r="U1878" t="s">
        <v>69</v>
      </c>
      <c r="W1878" t="s">
        <v>1850</v>
      </c>
      <c r="X1878" t="s">
        <v>1850</v>
      </c>
      <c r="Y1878" t="s">
        <v>1356</v>
      </c>
      <c r="Z1878" t="s">
        <v>1356</v>
      </c>
      <c r="AA1878" t="s">
        <v>1356</v>
      </c>
      <c r="AB1878" t="s">
        <v>28</v>
      </c>
      <c r="AD1878" t="s">
        <v>2971</v>
      </c>
      <c r="AE1878">
        <v>1</v>
      </c>
      <c r="AF1878">
        <v>1</v>
      </c>
    </row>
    <row r="1879" spans="1:32" x14ac:dyDescent="0.2">
      <c r="A1879" t="s">
        <v>3103</v>
      </c>
      <c r="B1879" s="107">
        <v>44996</v>
      </c>
      <c r="C1879" s="107">
        <v>44996</v>
      </c>
      <c r="D1879" s="107">
        <v>44996</v>
      </c>
      <c r="E1879">
        <v>-750</v>
      </c>
      <c r="F1879">
        <v>-750</v>
      </c>
      <c r="G1879" t="s">
        <v>2716</v>
      </c>
      <c r="H1879">
        <v>5.1220752797558493</v>
      </c>
      <c r="I1879">
        <v>-3841.5564598168871</v>
      </c>
      <c r="J1879">
        <v>-3841.5564598168871</v>
      </c>
      <c r="K1879">
        <v>1</v>
      </c>
      <c r="M1879" t="s">
        <v>69</v>
      </c>
      <c r="N1879" t="s">
        <v>53</v>
      </c>
      <c r="S1879" t="s">
        <v>1408</v>
      </c>
      <c r="U1879" t="s">
        <v>69</v>
      </c>
      <c r="W1879" t="s">
        <v>1379</v>
      </c>
      <c r="X1879" t="s">
        <v>1379</v>
      </c>
      <c r="Y1879" t="s">
        <v>163</v>
      </c>
      <c r="Z1879" t="s">
        <v>193</v>
      </c>
      <c r="AA1879" t="s">
        <v>193</v>
      </c>
      <c r="AB1879" t="s">
        <v>24</v>
      </c>
      <c r="AD1879" t="s">
        <v>2967</v>
      </c>
      <c r="AE1879">
        <v>1</v>
      </c>
      <c r="AF1879">
        <v>1</v>
      </c>
    </row>
    <row r="1880" spans="1:32" x14ac:dyDescent="0.2">
      <c r="A1880" t="s">
        <v>3104</v>
      </c>
      <c r="B1880" s="107">
        <v>44996</v>
      </c>
      <c r="C1880" s="107">
        <v>44996</v>
      </c>
      <c r="D1880" s="107">
        <v>44996</v>
      </c>
      <c r="E1880">
        <v>-10906.751902</v>
      </c>
      <c r="F1880">
        <v>-10906.751902</v>
      </c>
      <c r="G1880" t="s">
        <v>2716</v>
      </c>
      <c r="H1880">
        <v>5.1220752797558493</v>
      </c>
      <c r="I1880">
        <v>-55865.204299664292</v>
      </c>
      <c r="J1880">
        <v>-55865.204299664292</v>
      </c>
      <c r="K1880">
        <v>1</v>
      </c>
      <c r="M1880" t="s">
        <v>69</v>
      </c>
      <c r="S1880" t="s">
        <v>2970</v>
      </c>
      <c r="U1880" t="s">
        <v>69</v>
      </c>
      <c r="W1880" t="s">
        <v>1850</v>
      </c>
      <c r="X1880" t="s">
        <v>1850</v>
      </c>
      <c r="Y1880" t="s">
        <v>1356</v>
      </c>
      <c r="Z1880" t="s">
        <v>1356</v>
      </c>
      <c r="AA1880" t="s">
        <v>1356</v>
      </c>
      <c r="AB1880" t="s">
        <v>28</v>
      </c>
      <c r="AD1880" t="s">
        <v>2973</v>
      </c>
      <c r="AE1880">
        <v>1</v>
      </c>
      <c r="AF1880">
        <v>1</v>
      </c>
    </row>
    <row r="1881" spans="1:32" x14ac:dyDescent="0.2">
      <c r="A1881" t="s">
        <v>3105</v>
      </c>
      <c r="B1881" s="107">
        <v>44996</v>
      </c>
      <c r="C1881" s="107">
        <v>44996</v>
      </c>
      <c r="D1881" s="107">
        <v>44996</v>
      </c>
      <c r="E1881">
        <v>15292.335870000001</v>
      </c>
      <c r="F1881">
        <v>15292.335870000001</v>
      </c>
      <c r="G1881" t="s">
        <v>2716</v>
      </c>
      <c r="H1881">
        <v>5.1220752797558493</v>
      </c>
      <c r="I1881">
        <v>78328.495529450665</v>
      </c>
      <c r="J1881">
        <v>78328.495529450665</v>
      </c>
      <c r="K1881">
        <v>1</v>
      </c>
      <c r="N1881" t="s">
        <v>69</v>
      </c>
      <c r="S1881" t="s">
        <v>1608</v>
      </c>
      <c r="U1881" t="s">
        <v>69</v>
      </c>
      <c r="W1881" t="s">
        <v>1850</v>
      </c>
      <c r="X1881" t="s">
        <v>1850</v>
      </c>
      <c r="Y1881" t="s">
        <v>1356</v>
      </c>
      <c r="Z1881" t="s">
        <v>1356</v>
      </c>
      <c r="AA1881" t="s">
        <v>1356</v>
      </c>
      <c r="AB1881" t="s">
        <v>28</v>
      </c>
      <c r="AD1881" t="s">
        <v>3101</v>
      </c>
      <c r="AE1881">
        <v>1</v>
      </c>
      <c r="AF1881">
        <v>1</v>
      </c>
    </row>
    <row r="1882" spans="1:32" x14ac:dyDescent="0.2">
      <c r="A1882" t="s">
        <v>3106</v>
      </c>
      <c r="B1882" s="107">
        <v>44996</v>
      </c>
      <c r="C1882" s="107">
        <v>44996</v>
      </c>
      <c r="D1882" s="107">
        <v>44996</v>
      </c>
      <c r="E1882">
        <v>750</v>
      </c>
      <c r="F1882">
        <v>750</v>
      </c>
      <c r="G1882" t="s">
        <v>2716</v>
      </c>
      <c r="H1882">
        <v>5.1220752797558493</v>
      </c>
      <c r="I1882">
        <v>3841.5564598168871</v>
      </c>
      <c r="J1882">
        <v>3841.5564598168871</v>
      </c>
      <c r="K1882">
        <v>1</v>
      </c>
      <c r="M1882" t="s">
        <v>69</v>
      </c>
      <c r="N1882" t="s">
        <v>53</v>
      </c>
      <c r="S1882" t="s">
        <v>1408</v>
      </c>
      <c r="U1882" t="s">
        <v>53</v>
      </c>
      <c r="W1882" t="s">
        <v>1379</v>
      </c>
      <c r="X1882" t="s">
        <v>1379</v>
      </c>
      <c r="Y1882" t="s">
        <v>163</v>
      </c>
      <c r="Z1882" t="s">
        <v>193</v>
      </c>
      <c r="AA1882" t="s">
        <v>193</v>
      </c>
      <c r="AB1882" t="s">
        <v>24</v>
      </c>
      <c r="AD1882" t="s">
        <v>2967</v>
      </c>
      <c r="AE1882">
        <v>1</v>
      </c>
      <c r="AF1882">
        <v>1</v>
      </c>
    </row>
    <row r="1883" spans="1:32" x14ac:dyDescent="0.2">
      <c r="A1883" t="s">
        <v>3107</v>
      </c>
      <c r="B1883" s="107">
        <v>44995</v>
      </c>
      <c r="C1883" s="107">
        <v>44995</v>
      </c>
      <c r="D1883" s="107">
        <v>44995</v>
      </c>
      <c r="E1883">
        <v>434.35</v>
      </c>
      <c r="F1883">
        <v>434.35</v>
      </c>
      <c r="G1883" t="s">
        <v>43</v>
      </c>
      <c r="H1883">
        <v>1</v>
      </c>
      <c r="I1883">
        <v>434.35</v>
      </c>
      <c r="J1883">
        <v>434.35</v>
      </c>
      <c r="K1883">
        <v>1</v>
      </c>
      <c r="M1883" t="s">
        <v>3108</v>
      </c>
      <c r="N1883" t="s">
        <v>1058</v>
      </c>
      <c r="O1883">
        <v>100</v>
      </c>
      <c r="P1883" t="s">
        <v>160</v>
      </c>
      <c r="Q1883" t="s">
        <v>3108</v>
      </c>
      <c r="S1883" t="s">
        <v>3109</v>
      </c>
      <c r="U1883" t="s">
        <v>1058</v>
      </c>
      <c r="V1883" t="s">
        <v>3110</v>
      </c>
      <c r="W1883" t="s">
        <v>3111</v>
      </c>
      <c r="X1883" t="s">
        <v>1061</v>
      </c>
      <c r="Y1883" t="s">
        <v>1062</v>
      </c>
      <c r="Z1883" t="s">
        <v>1063</v>
      </c>
      <c r="AA1883" t="s">
        <v>1063</v>
      </c>
      <c r="AB1883" t="s">
        <v>29</v>
      </c>
      <c r="AE1883">
        <v>0</v>
      </c>
      <c r="AF1883">
        <v>0</v>
      </c>
    </row>
    <row r="1884" spans="1:32" x14ac:dyDescent="0.2">
      <c r="A1884" t="s">
        <v>3112</v>
      </c>
      <c r="B1884" s="107">
        <v>44995</v>
      </c>
      <c r="C1884" s="107">
        <v>44995</v>
      </c>
      <c r="D1884" s="107">
        <v>44995</v>
      </c>
      <c r="E1884">
        <v>-2000</v>
      </c>
      <c r="F1884">
        <v>-2000</v>
      </c>
      <c r="G1884" t="s">
        <v>43</v>
      </c>
      <c r="H1884">
        <v>1</v>
      </c>
      <c r="I1884">
        <v>-2000</v>
      </c>
      <c r="J1884">
        <v>-2000</v>
      </c>
      <c r="K1884">
        <v>1</v>
      </c>
      <c r="M1884" t="s">
        <v>1058</v>
      </c>
      <c r="N1884" t="s">
        <v>3113</v>
      </c>
      <c r="O1884">
        <v>100</v>
      </c>
      <c r="Q1884" t="s">
        <v>3113</v>
      </c>
      <c r="S1884" t="s">
        <v>3114</v>
      </c>
      <c r="U1884" t="s">
        <v>1058</v>
      </c>
      <c r="W1884" t="s">
        <v>3115</v>
      </c>
      <c r="X1884" t="s">
        <v>324</v>
      </c>
      <c r="Y1884" t="s">
        <v>325</v>
      </c>
      <c r="Z1884" t="s">
        <v>325</v>
      </c>
      <c r="AA1884" t="s">
        <v>325</v>
      </c>
      <c r="AB1884" t="s">
        <v>27</v>
      </c>
      <c r="AE1884">
        <v>0</v>
      </c>
      <c r="AF1884">
        <v>0</v>
      </c>
    </row>
    <row r="1885" spans="1:32" x14ac:dyDescent="0.2">
      <c r="A1885" t="s">
        <v>3116</v>
      </c>
      <c r="B1885" s="107">
        <v>44995</v>
      </c>
      <c r="C1885" s="107">
        <v>44995</v>
      </c>
      <c r="D1885" s="107">
        <v>44995</v>
      </c>
      <c r="E1885">
        <v>-2000</v>
      </c>
      <c r="F1885">
        <v>-2000</v>
      </c>
      <c r="G1885" t="s">
        <v>43</v>
      </c>
      <c r="H1885">
        <v>1</v>
      </c>
      <c r="I1885">
        <v>-2000</v>
      </c>
      <c r="J1885">
        <v>-2000</v>
      </c>
      <c r="K1885">
        <v>1</v>
      </c>
      <c r="M1885" t="s">
        <v>1058</v>
      </c>
      <c r="N1885" t="s">
        <v>3117</v>
      </c>
      <c r="O1885">
        <v>100</v>
      </c>
      <c r="Q1885" t="s">
        <v>3117</v>
      </c>
      <c r="S1885" t="s">
        <v>3118</v>
      </c>
      <c r="U1885" t="s">
        <v>1058</v>
      </c>
      <c r="W1885" t="s">
        <v>3115</v>
      </c>
      <c r="X1885" t="s">
        <v>324</v>
      </c>
      <c r="Y1885" t="s">
        <v>325</v>
      </c>
      <c r="Z1885" t="s">
        <v>325</v>
      </c>
      <c r="AA1885" t="s">
        <v>325</v>
      </c>
      <c r="AB1885" t="s">
        <v>27</v>
      </c>
      <c r="AE1885">
        <v>0</v>
      </c>
      <c r="AF1885">
        <v>0</v>
      </c>
    </row>
    <row r="1886" spans="1:32" x14ac:dyDescent="0.2">
      <c r="A1886" t="s">
        <v>3119</v>
      </c>
      <c r="B1886" s="107">
        <v>44995</v>
      </c>
      <c r="C1886" s="107">
        <v>44995</v>
      </c>
      <c r="D1886" s="107">
        <v>44995</v>
      </c>
      <c r="E1886">
        <v>-700</v>
      </c>
      <c r="F1886">
        <v>-700</v>
      </c>
      <c r="G1886" t="s">
        <v>43</v>
      </c>
      <c r="H1886">
        <v>1</v>
      </c>
      <c r="I1886">
        <v>-700</v>
      </c>
      <c r="J1886">
        <v>-700</v>
      </c>
      <c r="K1886">
        <v>1</v>
      </c>
      <c r="M1886" t="s">
        <v>1058</v>
      </c>
      <c r="N1886" t="s">
        <v>301</v>
      </c>
      <c r="O1886">
        <v>100</v>
      </c>
      <c r="Q1886" t="s">
        <v>301</v>
      </c>
      <c r="S1886" t="s">
        <v>2184</v>
      </c>
      <c r="U1886" t="s">
        <v>1058</v>
      </c>
      <c r="W1886" t="s">
        <v>190</v>
      </c>
      <c r="X1886" t="s">
        <v>191</v>
      </c>
      <c r="Y1886" t="s">
        <v>192</v>
      </c>
      <c r="Z1886" t="s">
        <v>193</v>
      </c>
      <c r="AA1886" t="s">
        <v>193</v>
      </c>
      <c r="AB1886" t="s">
        <v>19</v>
      </c>
      <c r="AE1886">
        <v>0</v>
      </c>
      <c r="AF1886">
        <v>0</v>
      </c>
    </row>
    <row r="1887" spans="1:32" x14ac:dyDescent="0.2">
      <c r="A1887" t="s">
        <v>3120</v>
      </c>
      <c r="B1887" s="107">
        <v>44995</v>
      </c>
      <c r="C1887" s="107">
        <v>44995</v>
      </c>
      <c r="D1887" s="107">
        <v>44995</v>
      </c>
      <c r="E1887">
        <v>-500</v>
      </c>
      <c r="F1887">
        <v>-500</v>
      </c>
      <c r="G1887" t="s">
        <v>43</v>
      </c>
      <c r="H1887">
        <v>1</v>
      </c>
      <c r="I1887">
        <v>-500</v>
      </c>
      <c r="J1887">
        <v>-500</v>
      </c>
      <c r="K1887">
        <v>1</v>
      </c>
      <c r="M1887" t="s">
        <v>1058</v>
      </c>
      <c r="N1887" t="s">
        <v>3121</v>
      </c>
      <c r="O1887">
        <v>100</v>
      </c>
      <c r="Q1887" t="s">
        <v>3121</v>
      </c>
      <c r="S1887" t="s">
        <v>3122</v>
      </c>
      <c r="U1887" t="s">
        <v>1058</v>
      </c>
      <c r="W1887" t="s">
        <v>3115</v>
      </c>
      <c r="X1887" t="s">
        <v>324</v>
      </c>
      <c r="Y1887" t="s">
        <v>325</v>
      </c>
      <c r="Z1887" t="s">
        <v>325</v>
      </c>
      <c r="AA1887" t="s">
        <v>325</v>
      </c>
      <c r="AB1887" t="s">
        <v>27</v>
      </c>
      <c r="AE1887">
        <v>0</v>
      </c>
      <c r="AF1887">
        <v>0</v>
      </c>
    </row>
    <row r="1888" spans="1:32" x14ac:dyDescent="0.2">
      <c r="A1888" t="s">
        <v>3123</v>
      </c>
      <c r="B1888" s="107">
        <v>44995</v>
      </c>
      <c r="C1888" s="107">
        <v>44995</v>
      </c>
      <c r="D1888" s="107">
        <v>44995</v>
      </c>
      <c r="E1888">
        <v>0</v>
      </c>
      <c r="F1888">
        <v>0</v>
      </c>
      <c r="G1888" t="s">
        <v>58</v>
      </c>
      <c r="H1888">
        <v>7490.7901622187337</v>
      </c>
      <c r="I1888">
        <v>0</v>
      </c>
      <c r="J1888">
        <v>0</v>
      </c>
      <c r="K1888">
        <v>1</v>
      </c>
      <c r="M1888" t="s">
        <v>59</v>
      </c>
      <c r="N1888" t="s">
        <v>69</v>
      </c>
      <c r="S1888" t="s">
        <v>1608</v>
      </c>
      <c r="U1888" t="s">
        <v>69</v>
      </c>
      <c r="W1888" t="s">
        <v>2841</v>
      </c>
      <c r="X1888" t="s">
        <v>70</v>
      </c>
      <c r="Y1888" t="s">
        <v>182</v>
      </c>
      <c r="Z1888" t="s">
        <v>164</v>
      </c>
      <c r="AA1888" t="s">
        <v>164</v>
      </c>
      <c r="AB1888" t="s">
        <v>18</v>
      </c>
      <c r="AD1888" t="s">
        <v>3124</v>
      </c>
      <c r="AE1888">
        <v>1</v>
      </c>
      <c r="AF1888">
        <v>1</v>
      </c>
    </row>
    <row r="1889" spans="1:32" x14ac:dyDescent="0.2">
      <c r="A1889" t="s">
        <v>3125</v>
      </c>
      <c r="B1889" s="107">
        <v>44995</v>
      </c>
      <c r="C1889" s="107">
        <v>44995</v>
      </c>
      <c r="D1889" s="107">
        <v>44995</v>
      </c>
      <c r="E1889">
        <v>1.7639999999999999E-3</v>
      </c>
      <c r="F1889">
        <v>1.7639999999999999E-3</v>
      </c>
      <c r="G1889" t="s">
        <v>58</v>
      </c>
      <c r="H1889">
        <v>7490.7901622187337</v>
      </c>
      <c r="I1889">
        <v>13.21375384615385</v>
      </c>
      <c r="J1889">
        <v>13.21375384615385</v>
      </c>
      <c r="K1889">
        <v>1</v>
      </c>
      <c r="M1889" t="s">
        <v>1975</v>
      </c>
      <c r="N1889" t="s">
        <v>53</v>
      </c>
      <c r="S1889" t="s">
        <v>1608</v>
      </c>
      <c r="U1889" t="s">
        <v>53</v>
      </c>
      <c r="W1889" t="s">
        <v>1850</v>
      </c>
      <c r="X1889" t="s">
        <v>1850</v>
      </c>
      <c r="Y1889" t="s">
        <v>1356</v>
      </c>
      <c r="Z1889" t="s">
        <v>1356</v>
      </c>
      <c r="AA1889" t="s">
        <v>1356</v>
      </c>
      <c r="AB1889" t="s">
        <v>28</v>
      </c>
      <c r="AD1889" t="s">
        <v>3126</v>
      </c>
      <c r="AE1889">
        <v>1</v>
      </c>
      <c r="AF1889">
        <v>1</v>
      </c>
    </row>
    <row r="1890" spans="1:32" x14ac:dyDescent="0.2">
      <c r="A1890" t="s">
        <v>3127</v>
      </c>
      <c r="B1890" s="107">
        <v>44995</v>
      </c>
      <c r="C1890" s="107">
        <v>44995</v>
      </c>
      <c r="D1890" s="107">
        <v>44995</v>
      </c>
      <c r="E1890">
        <v>-3.7615941028259548E-3</v>
      </c>
      <c r="F1890">
        <v>-3.7615941028259548E-3</v>
      </c>
      <c r="G1890" t="s">
        <v>58</v>
      </c>
      <c r="H1890">
        <v>7490.7901622187337</v>
      </c>
      <c r="I1890">
        <v>-28.177312099708669</v>
      </c>
      <c r="J1890">
        <v>-28.177312099708669</v>
      </c>
      <c r="K1890">
        <v>1</v>
      </c>
      <c r="M1890" t="s">
        <v>61</v>
      </c>
      <c r="N1890" t="s">
        <v>69</v>
      </c>
      <c r="S1890" t="s">
        <v>3128</v>
      </c>
      <c r="U1890" t="s">
        <v>61</v>
      </c>
      <c r="W1890" t="s">
        <v>1850</v>
      </c>
      <c r="X1890" t="s">
        <v>1850</v>
      </c>
      <c r="Y1890" t="s">
        <v>1356</v>
      </c>
      <c r="Z1890" t="s">
        <v>1356</v>
      </c>
      <c r="AA1890" t="s">
        <v>1356</v>
      </c>
      <c r="AB1890" t="s">
        <v>28</v>
      </c>
      <c r="AD1890" t="s">
        <v>3129</v>
      </c>
      <c r="AE1890">
        <v>1</v>
      </c>
      <c r="AF1890">
        <v>1</v>
      </c>
    </row>
    <row r="1891" spans="1:32" x14ac:dyDescent="0.2">
      <c r="A1891" t="s">
        <v>3130</v>
      </c>
      <c r="B1891" s="107">
        <v>44995</v>
      </c>
      <c r="C1891" s="107">
        <v>44995</v>
      </c>
      <c r="D1891" s="107">
        <v>44995</v>
      </c>
      <c r="E1891">
        <v>-1.473379045798167E-3</v>
      </c>
      <c r="F1891">
        <v>-1.473379045798167E-3</v>
      </c>
      <c r="G1891" t="s">
        <v>58</v>
      </c>
      <c r="H1891">
        <v>7490.7901622187337</v>
      </c>
      <c r="I1891">
        <v>-11.036773261484131</v>
      </c>
      <c r="J1891">
        <v>-11.036773261484131</v>
      </c>
      <c r="K1891">
        <v>1</v>
      </c>
      <c r="M1891" t="s">
        <v>53</v>
      </c>
      <c r="N1891" t="s">
        <v>1975</v>
      </c>
      <c r="S1891" t="s">
        <v>1608</v>
      </c>
      <c r="U1891" t="s">
        <v>53</v>
      </c>
      <c r="W1891" t="s">
        <v>1850</v>
      </c>
      <c r="X1891" t="s">
        <v>1850</v>
      </c>
      <c r="Y1891" t="s">
        <v>1356</v>
      </c>
      <c r="Z1891" t="s">
        <v>1356</v>
      </c>
      <c r="AA1891" t="s">
        <v>1356</v>
      </c>
      <c r="AB1891" t="s">
        <v>28</v>
      </c>
      <c r="AD1891" t="s">
        <v>3131</v>
      </c>
      <c r="AE1891">
        <v>1</v>
      </c>
      <c r="AF1891">
        <v>1</v>
      </c>
    </row>
    <row r="1892" spans="1:32" x14ac:dyDescent="0.2">
      <c r="A1892" t="s">
        <v>3132</v>
      </c>
      <c r="B1892" s="107">
        <v>44995</v>
      </c>
      <c r="C1892" s="107">
        <v>44995</v>
      </c>
      <c r="D1892" s="107">
        <v>44995</v>
      </c>
      <c r="E1892">
        <v>0</v>
      </c>
      <c r="F1892">
        <v>0</v>
      </c>
      <c r="G1892" t="s">
        <v>58</v>
      </c>
      <c r="H1892">
        <v>7490.7901622187337</v>
      </c>
      <c r="I1892">
        <v>0</v>
      </c>
      <c r="J1892">
        <v>0</v>
      </c>
      <c r="K1892">
        <v>1</v>
      </c>
      <c r="M1892" t="s">
        <v>61</v>
      </c>
      <c r="N1892" t="s">
        <v>69</v>
      </c>
      <c r="S1892" t="s">
        <v>3128</v>
      </c>
      <c r="U1892" t="s">
        <v>69</v>
      </c>
      <c r="W1892" t="s">
        <v>1850</v>
      </c>
      <c r="X1892" t="s">
        <v>1850</v>
      </c>
      <c r="Y1892" t="s">
        <v>1356</v>
      </c>
      <c r="Z1892" t="s">
        <v>1356</v>
      </c>
      <c r="AA1892" t="s">
        <v>1356</v>
      </c>
      <c r="AB1892" t="s">
        <v>28</v>
      </c>
      <c r="AD1892" t="s">
        <v>3129</v>
      </c>
      <c r="AE1892">
        <v>1</v>
      </c>
      <c r="AF1892">
        <v>1</v>
      </c>
    </row>
    <row r="1893" spans="1:32" x14ac:dyDescent="0.2">
      <c r="A1893" t="s">
        <v>3133</v>
      </c>
      <c r="B1893" s="107">
        <v>44995</v>
      </c>
      <c r="C1893" s="107">
        <v>44995</v>
      </c>
      <c r="D1893" s="107">
        <v>44995</v>
      </c>
      <c r="E1893">
        <v>-1.76271624395961E-3</v>
      </c>
      <c r="F1893">
        <v>-1.76271624395961E-3</v>
      </c>
      <c r="G1893" t="s">
        <v>58</v>
      </c>
      <c r="H1893">
        <v>7490.7901622187337</v>
      </c>
      <c r="I1893">
        <v>-13.2041374990358</v>
      </c>
      <c r="J1893">
        <v>-13.2041374990358</v>
      </c>
      <c r="K1893">
        <v>1</v>
      </c>
      <c r="M1893" t="s">
        <v>59</v>
      </c>
      <c r="N1893" t="s">
        <v>69</v>
      </c>
      <c r="S1893" t="s">
        <v>1608</v>
      </c>
      <c r="U1893" t="s">
        <v>59</v>
      </c>
      <c r="W1893" t="s">
        <v>2841</v>
      </c>
      <c r="X1893" t="s">
        <v>70</v>
      </c>
      <c r="Y1893" t="s">
        <v>182</v>
      </c>
      <c r="Z1893" t="s">
        <v>164</v>
      </c>
      <c r="AA1893" t="s">
        <v>164</v>
      </c>
      <c r="AB1893" t="s">
        <v>18</v>
      </c>
      <c r="AD1893" t="s">
        <v>3124</v>
      </c>
      <c r="AE1893">
        <v>1</v>
      </c>
      <c r="AF1893">
        <v>1</v>
      </c>
    </row>
    <row r="1894" spans="1:32" x14ac:dyDescent="0.2">
      <c r="A1894" t="s">
        <v>3134</v>
      </c>
      <c r="B1894" s="107">
        <v>44995</v>
      </c>
      <c r="C1894" s="107">
        <v>44995</v>
      </c>
      <c r="D1894" s="107">
        <v>44995</v>
      </c>
      <c r="E1894">
        <v>-2.2162999999999999E-2</v>
      </c>
      <c r="F1894">
        <v>-2.2162999999999999E-2</v>
      </c>
      <c r="G1894" t="s">
        <v>72</v>
      </c>
      <c r="H1894">
        <v>5.5572998430141292</v>
      </c>
      <c r="I1894">
        <v>-0.1231664364207222</v>
      </c>
      <c r="J1894">
        <v>-0.1231664364207222</v>
      </c>
      <c r="K1894">
        <v>1</v>
      </c>
      <c r="M1894" t="s">
        <v>67</v>
      </c>
      <c r="S1894" t="s">
        <v>2890</v>
      </c>
      <c r="U1894" t="s">
        <v>67</v>
      </c>
      <c r="W1894" t="s">
        <v>1415</v>
      </c>
      <c r="X1894" t="s">
        <v>1265</v>
      </c>
      <c r="Y1894" t="s">
        <v>182</v>
      </c>
      <c r="Z1894" t="s">
        <v>164</v>
      </c>
      <c r="AA1894" t="s">
        <v>164</v>
      </c>
      <c r="AB1894" t="s">
        <v>18</v>
      </c>
      <c r="AD1894" t="s">
        <v>3135</v>
      </c>
      <c r="AE1894">
        <v>1</v>
      </c>
      <c r="AF1894">
        <v>1</v>
      </c>
    </row>
    <row r="1895" spans="1:32" x14ac:dyDescent="0.2">
      <c r="A1895" t="s">
        <v>3136</v>
      </c>
      <c r="B1895" s="107">
        <v>44995</v>
      </c>
      <c r="C1895" s="107">
        <v>44995</v>
      </c>
      <c r="D1895" s="107">
        <v>44995</v>
      </c>
      <c r="E1895">
        <v>-8.4878649600000008E-2</v>
      </c>
      <c r="F1895">
        <v>-8.4878649600000008E-2</v>
      </c>
      <c r="G1895" t="s">
        <v>72</v>
      </c>
      <c r="H1895">
        <v>5.5572998430141292</v>
      </c>
      <c r="I1895">
        <v>-0.47169610609733131</v>
      </c>
      <c r="J1895">
        <v>-0.47169610609733131</v>
      </c>
      <c r="K1895">
        <v>1</v>
      </c>
      <c r="M1895" t="s">
        <v>67</v>
      </c>
      <c r="N1895" t="s">
        <v>102</v>
      </c>
      <c r="S1895" t="s">
        <v>1608</v>
      </c>
      <c r="U1895" t="s">
        <v>67</v>
      </c>
      <c r="W1895" t="s">
        <v>1270</v>
      </c>
      <c r="X1895" t="s">
        <v>1271</v>
      </c>
      <c r="Y1895" t="s">
        <v>182</v>
      </c>
      <c r="Z1895" t="s">
        <v>164</v>
      </c>
      <c r="AA1895" t="s">
        <v>164</v>
      </c>
      <c r="AB1895" t="s">
        <v>18</v>
      </c>
      <c r="AD1895" t="s">
        <v>3137</v>
      </c>
      <c r="AE1895">
        <v>1</v>
      </c>
      <c r="AF1895">
        <v>1</v>
      </c>
    </row>
    <row r="1896" spans="1:32" x14ac:dyDescent="0.2">
      <c r="A1896" t="s">
        <v>3138</v>
      </c>
      <c r="B1896" s="107">
        <v>44995</v>
      </c>
      <c r="C1896" s="107">
        <v>44995</v>
      </c>
      <c r="D1896" s="107">
        <v>44995</v>
      </c>
      <c r="E1896">
        <v>-8.4584552000000011E-3</v>
      </c>
      <c r="F1896">
        <v>-8.4584552000000011E-3</v>
      </c>
      <c r="G1896" t="s">
        <v>72</v>
      </c>
      <c r="H1896">
        <v>5.5572998430141292</v>
      </c>
      <c r="I1896">
        <v>-4.700617175510205E-2</v>
      </c>
      <c r="J1896">
        <v>-4.700617175510205E-2</v>
      </c>
      <c r="K1896">
        <v>1</v>
      </c>
      <c r="M1896" t="s">
        <v>67</v>
      </c>
      <c r="S1896" t="s">
        <v>1608</v>
      </c>
      <c r="U1896" t="s">
        <v>67</v>
      </c>
      <c r="W1896" t="s">
        <v>1270</v>
      </c>
      <c r="X1896" t="s">
        <v>1271</v>
      </c>
      <c r="Y1896" t="s">
        <v>182</v>
      </c>
      <c r="Z1896" t="s">
        <v>164</v>
      </c>
      <c r="AA1896" t="s">
        <v>164</v>
      </c>
      <c r="AB1896" t="s">
        <v>18</v>
      </c>
      <c r="AD1896" t="s">
        <v>3139</v>
      </c>
      <c r="AE1896">
        <v>1</v>
      </c>
      <c r="AF1896">
        <v>1</v>
      </c>
    </row>
    <row r="1897" spans="1:32" x14ac:dyDescent="0.2">
      <c r="A1897" t="s">
        <v>3140</v>
      </c>
      <c r="B1897" s="107">
        <v>44995</v>
      </c>
      <c r="C1897" s="107">
        <v>44995</v>
      </c>
      <c r="D1897" s="107">
        <v>44995</v>
      </c>
      <c r="E1897">
        <v>-0.62201637274301647</v>
      </c>
      <c r="F1897">
        <v>-0.62201637274301647</v>
      </c>
      <c r="G1897" t="s">
        <v>72</v>
      </c>
      <c r="H1897">
        <v>5.5572998430141292</v>
      </c>
      <c r="I1897">
        <v>-3.456731490596983</v>
      </c>
      <c r="J1897">
        <v>-3.456731490596983</v>
      </c>
      <c r="K1897">
        <v>1</v>
      </c>
      <c r="M1897" t="s">
        <v>56</v>
      </c>
      <c r="S1897" t="s">
        <v>1608</v>
      </c>
      <c r="U1897" t="s">
        <v>56</v>
      </c>
      <c r="W1897" t="s">
        <v>1415</v>
      </c>
      <c r="X1897" t="s">
        <v>1265</v>
      </c>
      <c r="Y1897" t="s">
        <v>182</v>
      </c>
      <c r="Z1897" t="s">
        <v>164</v>
      </c>
      <c r="AA1897" t="s">
        <v>164</v>
      </c>
      <c r="AB1897" t="s">
        <v>18</v>
      </c>
      <c r="AD1897" t="s">
        <v>3141</v>
      </c>
      <c r="AE1897">
        <v>1</v>
      </c>
      <c r="AF1897">
        <v>1</v>
      </c>
    </row>
    <row r="1898" spans="1:32" x14ac:dyDescent="0.2">
      <c r="A1898" t="s">
        <v>3142</v>
      </c>
      <c r="B1898" s="107">
        <v>44995</v>
      </c>
      <c r="C1898" s="107">
        <v>44995</v>
      </c>
      <c r="D1898" s="107">
        <v>44995</v>
      </c>
      <c r="E1898">
        <v>-0.65344130235270914</v>
      </c>
      <c r="F1898">
        <v>-0.65344130235270914</v>
      </c>
      <c r="G1898" t="s">
        <v>72</v>
      </c>
      <c r="H1898">
        <v>5.5572998430141292</v>
      </c>
      <c r="I1898">
        <v>-3.6313692469836591</v>
      </c>
      <c r="J1898">
        <v>-3.6313692469836591</v>
      </c>
      <c r="K1898">
        <v>1</v>
      </c>
      <c r="M1898" t="s">
        <v>56</v>
      </c>
      <c r="S1898" t="s">
        <v>1608</v>
      </c>
      <c r="U1898" t="s">
        <v>56</v>
      </c>
      <c r="W1898" t="s">
        <v>1415</v>
      </c>
      <c r="X1898" t="s">
        <v>1265</v>
      </c>
      <c r="Y1898" t="s">
        <v>182</v>
      </c>
      <c r="Z1898" t="s">
        <v>164</v>
      </c>
      <c r="AA1898" t="s">
        <v>164</v>
      </c>
      <c r="AB1898" t="s">
        <v>18</v>
      </c>
      <c r="AD1898" t="s">
        <v>3143</v>
      </c>
      <c r="AE1898">
        <v>1</v>
      </c>
      <c r="AF1898">
        <v>1</v>
      </c>
    </row>
    <row r="1899" spans="1:32" x14ac:dyDescent="0.2">
      <c r="A1899" t="s">
        <v>3144</v>
      </c>
      <c r="B1899" s="107">
        <v>44995</v>
      </c>
      <c r="C1899" s="107">
        <v>44995</v>
      </c>
      <c r="D1899" s="107">
        <v>44995</v>
      </c>
      <c r="E1899">
        <v>-0.62855030313623328</v>
      </c>
      <c r="F1899">
        <v>-0.62855030313623328</v>
      </c>
      <c r="G1899" t="s">
        <v>72</v>
      </c>
      <c r="H1899">
        <v>5.5572998430141292</v>
      </c>
      <c r="I1899">
        <v>-3.4930425009454731</v>
      </c>
      <c r="J1899">
        <v>-3.4930425009454731</v>
      </c>
      <c r="K1899">
        <v>1</v>
      </c>
      <c r="M1899" t="s">
        <v>56</v>
      </c>
      <c r="S1899" t="s">
        <v>1608</v>
      </c>
      <c r="U1899" t="s">
        <v>56</v>
      </c>
      <c r="W1899" t="s">
        <v>1415</v>
      </c>
      <c r="X1899" t="s">
        <v>1265</v>
      </c>
      <c r="Y1899" t="s">
        <v>182</v>
      </c>
      <c r="Z1899" t="s">
        <v>164</v>
      </c>
      <c r="AA1899" t="s">
        <v>164</v>
      </c>
      <c r="AB1899" t="s">
        <v>18</v>
      </c>
      <c r="AD1899" t="s">
        <v>3145</v>
      </c>
      <c r="AE1899">
        <v>1</v>
      </c>
      <c r="AF1899">
        <v>1</v>
      </c>
    </row>
    <row r="1900" spans="1:32" x14ac:dyDescent="0.2">
      <c r="A1900" t="s">
        <v>3146</v>
      </c>
      <c r="B1900" s="107">
        <v>44995</v>
      </c>
      <c r="C1900" s="107">
        <v>44995</v>
      </c>
      <c r="D1900" s="107">
        <v>44995</v>
      </c>
      <c r="E1900">
        <v>-2.3194099999999999E-2</v>
      </c>
      <c r="F1900">
        <v>-2.3194099999999999E-2</v>
      </c>
      <c r="G1900" t="s">
        <v>72</v>
      </c>
      <c r="H1900">
        <v>5.5572998430141292</v>
      </c>
      <c r="I1900">
        <v>-0.12889656828885401</v>
      </c>
      <c r="J1900">
        <v>-0.12889656828885401</v>
      </c>
      <c r="K1900">
        <v>1</v>
      </c>
      <c r="M1900" t="s">
        <v>67</v>
      </c>
      <c r="S1900" t="s">
        <v>2890</v>
      </c>
      <c r="U1900" t="s">
        <v>67</v>
      </c>
      <c r="W1900" t="s">
        <v>1415</v>
      </c>
      <c r="X1900" t="s">
        <v>1265</v>
      </c>
      <c r="Y1900" t="s">
        <v>182</v>
      </c>
      <c r="Z1900" t="s">
        <v>164</v>
      </c>
      <c r="AA1900" t="s">
        <v>164</v>
      </c>
      <c r="AB1900" t="s">
        <v>18</v>
      </c>
      <c r="AD1900" t="s">
        <v>3147</v>
      </c>
      <c r="AE1900">
        <v>1</v>
      </c>
      <c r="AF1900">
        <v>1</v>
      </c>
    </row>
    <row r="1901" spans="1:32" x14ac:dyDescent="0.2">
      <c r="A1901" t="s">
        <v>3148</v>
      </c>
      <c r="B1901" s="107">
        <v>44995</v>
      </c>
      <c r="C1901" s="107">
        <v>44995</v>
      </c>
      <c r="D1901" s="107">
        <v>44995</v>
      </c>
      <c r="E1901">
        <v>-2.4599489400000001E-2</v>
      </c>
      <c r="F1901">
        <v>-2.4599489400000001E-2</v>
      </c>
      <c r="G1901" t="s">
        <v>72</v>
      </c>
      <c r="H1901">
        <v>5.5572998430141292</v>
      </c>
      <c r="I1901">
        <v>-0.1367067385808477</v>
      </c>
      <c r="J1901">
        <v>-0.1367067385808477</v>
      </c>
      <c r="K1901">
        <v>1</v>
      </c>
      <c r="M1901" t="s">
        <v>67</v>
      </c>
      <c r="S1901" t="s">
        <v>1608</v>
      </c>
      <c r="U1901" t="s">
        <v>67</v>
      </c>
      <c r="W1901" t="s">
        <v>1270</v>
      </c>
      <c r="X1901" t="s">
        <v>1271</v>
      </c>
      <c r="Y1901" t="s">
        <v>182</v>
      </c>
      <c r="Z1901" t="s">
        <v>164</v>
      </c>
      <c r="AA1901" t="s">
        <v>164</v>
      </c>
      <c r="AB1901" t="s">
        <v>18</v>
      </c>
      <c r="AD1901" t="s">
        <v>3149</v>
      </c>
      <c r="AE1901">
        <v>1</v>
      </c>
      <c r="AF1901">
        <v>1</v>
      </c>
    </row>
    <row r="1902" spans="1:32" x14ac:dyDescent="0.2">
      <c r="A1902" t="s">
        <v>3150</v>
      </c>
      <c r="B1902" s="107">
        <v>44995</v>
      </c>
      <c r="C1902" s="107">
        <v>44995</v>
      </c>
      <c r="D1902" s="107">
        <v>44995</v>
      </c>
      <c r="E1902">
        <v>-2.1680702400000001E-2</v>
      </c>
      <c r="F1902">
        <v>-2.1680702400000001E-2</v>
      </c>
      <c r="G1902" t="s">
        <v>72</v>
      </c>
      <c r="H1902">
        <v>5.5572998430141292</v>
      </c>
      <c r="I1902">
        <v>-0.1204861640439561</v>
      </c>
      <c r="J1902">
        <v>-0.1204861640439561</v>
      </c>
      <c r="K1902">
        <v>1</v>
      </c>
      <c r="M1902" t="s">
        <v>67</v>
      </c>
      <c r="S1902" t="s">
        <v>1608</v>
      </c>
      <c r="U1902" t="s">
        <v>67</v>
      </c>
      <c r="W1902" t="s">
        <v>1270</v>
      </c>
      <c r="X1902" t="s">
        <v>1271</v>
      </c>
      <c r="Y1902" t="s">
        <v>182</v>
      </c>
      <c r="Z1902" t="s">
        <v>164</v>
      </c>
      <c r="AA1902" t="s">
        <v>164</v>
      </c>
      <c r="AB1902" t="s">
        <v>18</v>
      </c>
      <c r="AD1902" t="s">
        <v>3151</v>
      </c>
      <c r="AE1902">
        <v>1</v>
      </c>
      <c r="AF1902">
        <v>1</v>
      </c>
    </row>
    <row r="1903" spans="1:32" x14ac:dyDescent="0.2">
      <c r="A1903" t="s">
        <v>3152</v>
      </c>
      <c r="B1903" s="107">
        <v>44995</v>
      </c>
      <c r="C1903" s="107">
        <v>44995</v>
      </c>
      <c r="D1903" s="107">
        <v>44995</v>
      </c>
      <c r="E1903">
        <v>-1.8543977999999999E-2</v>
      </c>
      <c r="F1903">
        <v>-1.8543977999999999E-2</v>
      </c>
      <c r="G1903" t="s">
        <v>72</v>
      </c>
      <c r="H1903">
        <v>5.5572998430141292</v>
      </c>
      <c r="I1903">
        <v>-0.1030544460282575</v>
      </c>
      <c r="J1903">
        <v>-0.1030544460282575</v>
      </c>
      <c r="K1903">
        <v>1</v>
      </c>
      <c r="M1903" t="s">
        <v>67</v>
      </c>
      <c r="S1903" t="s">
        <v>1608</v>
      </c>
      <c r="U1903" t="s">
        <v>67</v>
      </c>
      <c r="W1903" t="s">
        <v>1270</v>
      </c>
      <c r="X1903" t="s">
        <v>1271</v>
      </c>
      <c r="Y1903" t="s">
        <v>182</v>
      </c>
      <c r="Z1903" t="s">
        <v>164</v>
      </c>
      <c r="AA1903" t="s">
        <v>164</v>
      </c>
      <c r="AB1903" t="s">
        <v>18</v>
      </c>
      <c r="AD1903" t="s">
        <v>3153</v>
      </c>
      <c r="AE1903">
        <v>1</v>
      </c>
      <c r="AF1903">
        <v>1</v>
      </c>
    </row>
    <row r="1904" spans="1:32" x14ac:dyDescent="0.2">
      <c r="A1904" t="s">
        <v>3154</v>
      </c>
      <c r="B1904" s="107">
        <v>44995</v>
      </c>
      <c r="C1904" s="107">
        <v>44995</v>
      </c>
      <c r="D1904" s="107">
        <v>44995</v>
      </c>
      <c r="E1904">
        <v>-2.6476400000000001E-2</v>
      </c>
      <c r="F1904">
        <v>-2.6476400000000001E-2</v>
      </c>
      <c r="G1904" t="s">
        <v>72</v>
      </c>
      <c r="H1904">
        <v>5.5572998430141292</v>
      </c>
      <c r="I1904">
        <v>-0.1471372935635793</v>
      </c>
      <c r="J1904">
        <v>-0.1471372935635793</v>
      </c>
      <c r="K1904">
        <v>1</v>
      </c>
      <c r="M1904" t="s">
        <v>67</v>
      </c>
      <c r="S1904" t="s">
        <v>2890</v>
      </c>
      <c r="U1904" t="s">
        <v>67</v>
      </c>
      <c r="W1904" t="s">
        <v>1415</v>
      </c>
      <c r="X1904" t="s">
        <v>1265</v>
      </c>
      <c r="Y1904" t="s">
        <v>182</v>
      </c>
      <c r="Z1904" t="s">
        <v>164</v>
      </c>
      <c r="AA1904" t="s">
        <v>164</v>
      </c>
      <c r="AB1904" t="s">
        <v>18</v>
      </c>
      <c r="AD1904" t="s">
        <v>3155</v>
      </c>
      <c r="AE1904">
        <v>1</v>
      </c>
      <c r="AF1904">
        <v>1</v>
      </c>
    </row>
    <row r="1905" spans="1:32" x14ac:dyDescent="0.2">
      <c r="A1905" t="s">
        <v>3156</v>
      </c>
      <c r="B1905" s="107">
        <v>44995</v>
      </c>
      <c r="C1905" s="107">
        <v>44995</v>
      </c>
      <c r="D1905" s="107">
        <v>44995</v>
      </c>
      <c r="E1905">
        <v>-3.6051523199999998E-2</v>
      </c>
      <c r="F1905">
        <v>-3.6051523199999998E-2</v>
      </c>
      <c r="G1905" t="s">
        <v>72</v>
      </c>
      <c r="H1905">
        <v>5.5572998430141292</v>
      </c>
      <c r="I1905">
        <v>-0.20034912421978021</v>
      </c>
      <c r="J1905">
        <v>-0.20034912421978021</v>
      </c>
      <c r="K1905">
        <v>1</v>
      </c>
      <c r="M1905" t="s">
        <v>67</v>
      </c>
      <c r="N1905" t="s">
        <v>102</v>
      </c>
      <c r="S1905" t="s">
        <v>1608</v>
      </c>
      <c r="U1905" t="s">
        <v>67</v>
      </c>
      <c r="W1905" t="s">
        <v>1270</v>
      </c>
      <c r="X1905" t="s">
        <v>1271</v>
      </c>
      <c r="Y1905" t="s">
        <v>182</v>
      </c>
      <c r="Z1905" t="s">
        <v>164</v>
      </c>
      <c r="AA1905" t="s">
        <v>164</v>
      </c>
      <c r="AB1905" t="s">
        <v>18</v>
      </c>
      <c r="AD1905" t="s">
        <v>3157</v>
      </c>
      <c r="AE1905">
        <v>1</v>
      </c>
      <c r="AF1905">
        <v>1</v>
      </c>
    </row>
    <row r="1906" spans="1:32" x14ac:dyDescent="0.2">
      <c r="A1906" t="s">
        <v>3158</v>
      </c>
      <c r="B1906" s="107">
        <v>44995</v>
      </c>
      <c r="C1906" s="107">
        <v>44995</v>
      </c>
      <c r="D1906" s="107">
        <v>44995</v>
      </c>
      <c r="E1906">
        <v>-1.59937278E-2</v>
      </c>
      <c r="F1906">
        <v>-1.59937278E-2</v>
      </c>
      <c r="G1906" t="s">
        <v>72</v>
      </c>
      <c r="H1906">
        <v>5.5572998430141292</v>
      </c>
      <c r="I1906">
        <v>-8.8881940992150715E-2</v>
      </c>
      <c r="J1906">
        <v>-8.8881940992150715E-2</v>
      </c>
      <c r="K1906">
        <v>1</v>
      </c>
      <c r="M1906" t="s">
        <v>67</v>
      </c>
      <c r="N1906" t="s">
        <v>102</v>
      </c>
      <c r="S1906" t="s">
        <v>1608</v>
      </c>
      <c r="U1906" t="s">
        <v>67</v>
      </c>
      <c r="W1906" t="s">
        <v>1270</v>
      </c>
      <c r="X1906" t="s">
        <v>1271</v>
      </c>
      <c r="Y1906" t="s">
        <v>182</v>
      </c>
      <c r="Z1906" t="s">
        <v>164</v>
      </c>
      <c r="AA1906" t="s">
        <v>164</v>
      </c>
      <c r="AB1906" t="s">
        <v>18</v>
      </c>
      <c r="AD1906" t="s">
        <v>3159</v>
      </c>
      <c r="AE1906">
        <v>1</v>
      </c>
      <c r="AF1906">
        <v>1</v>
      </c>
    </row>
    <row r="1907" spans="1:32" x14ac:dyDescent="0.2">
      <c r="A1907" t="s">
        <v>3160</v>
      </c>
      <c r="B1907" s="107">
        <v>44995</v>
      </c>
      <c r="C1907" s="107">
        <v>44995</v>
      </c>
      <c r="D1907" s="107">
        <v>44995</v>
      </c>
      <c r="E1907">
        <v>-1.5153404800000001E-2</v>
      </c>
      <c r="F1907">
        <v>-1.5153404800000001E-2</v>
      </c>
      <c r="G1907" t="s">
        <v>72</v>
      </c>
      <c r="H1907">
        <v>5.5572998430141292</v>
      </c>
      <c r="I1907">
        <v>-8.4212014116169562E-2</v>
      </c>
      <c r="J1907">
        <v>-8.4212014116169562E-2</v>
      </c>
      <c r="K1907">
        <v>1</v>
      </c>
      <c r="M1907" t="s">
        <v>67</v>
      </c>
      <c r="S1907" t="s">
        <v>1608</v>
      </c>
      <c r="U1907" t="s">
        <v>67</v>
      </c>
      <c r="W1907" t="s">
        <v>1270</v>
      </c>
      <c r="X1907" t="s">
        <v>1271</v>
      </c>
      <c r="Y1907" t="s">
        <v>182</v>
      </c>
      <c r="Z1907" t="s">
        <v>164</v>
      </c>
      <c r="AA1907" t="s">
        <v>164</v>
      </c>
      <c r="AB1907" t="s">
        <v>18</v>
      </c>
      <c r="AD1907" t="s">
        <v>3161</v>
      </c>
      <c r="AE1907">
        <v>1</v>
      </c>
      <c r="AF1907">
        <v>1</v>
      </c>
    </row>
    <row r="1908" spans="1:32" x14ac:dyDescent="0.2">
      <c r="A1908" t="s">
        <v>3162</v>
      </c>
      <c r="B1908" s="107">
        <v>44995</v>
      </c>
      <c r="C1908" s="107">
        <v>44995</v>
      </c>
      <c r="D1908" s="107">
        <v>44995</v>
      </c>
      <c r="E1908">
        <v>-2.2616600000000001E-2</v>
      </c>
      <c r="F1908">
        <v>-2.2616600000000001E-2</v>
      </c>
      <c r="G1908" t="s">
        <v>72</v>
      </c>
      <c r="H1908">
        <v>5.5572998430141292</v>
      </c>
      <c r="I1908">
        <v>-0.1256872276295134</v>
      </c>
      <c r="J1908">
        <v>-0.1256872276295134</v>
      </c>
      <c r="K1908">
        <v>1</v>
      </c>
      <c r="M1908" t="s">
        <v>67</v>
      </c>
      <c r="S1908" t="s">
        <v>2890</v>
      </c>
      <c r="U1908" t="s">
        <v>67</v>
      </c>
      <c r="W1908" t="s">
        <v>1415</v>
      </c>
      <c r="X1908" t="s">
        <v>1265</v>
      </c>
      <c r="Y1908" t="s">
        <v>182</v>
      </c>
      <c r="Z1908" t="s">
        <v>164</v>
      </c>
      <c r="AA1908" t="s">
        <v>164</v>
      </c>
      <c r="AB1908" t="s">
        <v>18</v>
      </c>
      <c r="AD1908" t="s">
        <v>3163</v>
      </c>
      <c r="AE1908">
        <v>1</v>
      </c>
      <c r="AF1908">
        <v>1</v>
      </c>
    </row>
    <row r="1909" spans="1:32" x14ac:dyDescent="0.2">
      <c r="A1909" t="s">
        <v>3164</v>
      </c>
      <c r="B1909" s="107">
        <v>44995</v>
      </c>
      <c r="C1909" s="107">
        <v>44995</v>
      </c>
      <c r="D1909" s="107">
        <v>44995</v>
      </c>
      <c r="E1909">
        <v>-1.47726E-2</v>
      </c>
      <c r="F1909">
        <v>-1.47726E-2</v>
      </c>
      <c r="G1909" t="s">
        <v>72</v>
      </c>
      <c r="H1909">
        <v>5.5572998430141292</v>
      </c>
      <c r="I1909">
        <v>-8.2095767660910521E-2</v>
      </c>
      <c r="J1909">
        <v>-8.2095767660910521E-2</v>
      </c>
      <c r="K1909">
        <v>1</v>
      </c>
      <c r="M1909" t="s">
        <v>67</v>
      </c>
      <c r="S1909" t="s">
        <v>1608</v>
      </c>
      <c r="U1909" t="s">
        <v>67</v>
      </c>
      <c r="W1909" t="s">
        <v>1270</v>
      </c>
      <c r="X1909" t="s">
        <v>1271</v>
      </c>
      <c r="Y1909" t="s">
        <v>182</v>
      </c>
      <c r="Z1909" t="s">
        <v>164</v>
      </c>
      <c r="AA1909" t="s">
        <v>164</v>
      </c>
      <c r="AB1909" t="s">
        <v>18</v>
      </c>
      <c r="AD1909" t="s">
        <v>3165</v>
      </c>
      <c r="AE1909">
        <v>1</v>
      </c>
      <c r="AF1909">
        <v>1</v>
      </c>
    </row>
    <row r="1910" spans="1:32" x14ac:dyDescent="0.2">
      <c r="A1910" t="s">
        <v>3166</v>
      </c>
      <c r="B1910" s="107">
        <v>44995</v>
      </c>
      <c r="C1910" s="107">
        <v>44995</v>
      </c>
      <c r="D1910" s="107">
        <v>44995</v>
      </c>
      <c r="E1910">
        <v>-1.3362611199999999E-2</v>
      </c>
      <c r="F1910">
        <v>-1.3362611199999999E-2</v>
      </c>
      <c r="G1910" t="s">
        <v>72</v>
      </c>
      <c r="H1910">
        <v>5.5572998430141292</v>
      </c>
      <c r="I1910">
        <v>-7.4260037124018838E-2</v>
      </c>
      <c r="J1910">
        <v>-7.4260037124018838E-2</v>
      </c>
      <c r="K1910">
        <v>1</v>
      </c>
      <c r="M1910" t="s">
        <v>67</v>
      </c>
      <c r="S1910" t="s">
        <v>1608</v>
      </c>
      <c r="U1910" t="s">
        <v>67</v>
      </c>
      <c r="W1910" t="s">
        <v>1270</v>
      </c>
      <c r="X1910" t="s">
        <v>1271</v>
      </c>
      <c r="Y1910" t="s">
        <v>182</v>
      </c>
      <c r="Z1910" t="s">
        <v>164</v>
      </c>
      <c r="AA1910" t="s">
        <v>164</v>
      </c>
      <c r="AB1910" t="s">
        <v>18</v>
      </c>
      <c r="AD1910" t="s">
        <v>3167</v>
      </c>
      <c r="AE1910">
        <v>1</v>
      </c>
      <c r="AF1910">
        <v>1</v>
      </c>
    </row>
    <row r="1911" spans="1:32" x14ac:dyDescent="0.2">
      <c r="A1911" t="s">
        <v>3168</v>
      </c>
      <c r="B1911" s="107">
        <v>44995</v>
      </c>
      <c r="C1911" s="107">
        <v>44995</v>
      </c>
      <c r="D1911" s="107">
        <v>44995</v>
      </c>
      <c r="E1911">
        <v>-0.51523172990190003</v>
      </c>
      <c r="F1911">
        <v>-0.51523172990190003</v>
      </c>
      <c r="G1911" t="s">
        <v>72</v>
      </c>
      <c r="H1911">
        <v>5.5572998430141292</v>
      </c>
      <c r="I1911">
        <v>-2.8632972116997268</v>
      </c>
      <c r="J1911">
        <v>-2.8632972116997268</v>
      </c>
      <c r="K1911">
        <v>1</v>
      </c>
      <c r="M1911" t="s">
        <v>56</v>
      </c>
      <c r="S1911" t="s">
        <v>1608</v>
      </c>
      <c r="U1911" t="s">
        <v>56</v>
      </c>
      <c r="W1911" t="s">
        <v>1415</v>
      </c>
      <c r="X1911" t="s">
        <v>1265</v>
      </c>
      <c r="Y1911" t="s">
        <v>182</v>
      </c>
      <c r="Z1911" t="s">
        <v>164</v>
      </c>
      <c r="AA1911" t="s">
        <v>164</v>
      </c>
      <c r="AB1911" t="s">
        <v>18</v>
      </c>
      <c r="AD1911" t="s">
        <v>3169</v>
      </c>
      <c r="AE1911">
        <v>1</v>
      </c>
      <c r="AF1911">
        <v>1</v>
      </c>
    </row>
    <row r="1912" spans="1:32" x14ac:dyDescent="0.2">
      <c r="A1912" t="s">
        <v>3170</v>
      </c>
      <c r="B1912" s="107">
        <v>44995</v>
      </c>
      <c r="C1912" s="107">
        <v>44995</v>
      </c>
      <c r="D1912" s="107">
        <v>44995</v>
      </c>
      <c r="E1912">
        <v>-8.6527821599999999E-2</v>
      </c>
      <c r="F1912">
        <v>-8.6527821599999999E-2</v>
      </c>
      <c r="G1912" t="s">
        <v>72</v>
      </c>
      <c r="H1912">
        <v>5.5572998430141292</v>
      </c>
      <c r="I1912">
        <v>-0.48086104939403462</v>
      </c>
      <c r="J1912">
        <v>-0.48086104939403462</v>
      </c>
      <c r="K1912">
        <v>1</v>
      </c>
      <c r="M1912" t="s">
        <v>67</v>
      </c>
      <c r="N1912" t="s">
        <v>102</v>
      </c>
      <c r="S1912" t="s">
        <v>1608</v>
      </c>
      <c r="U1912" t="s">
        <v>67</v>
      </c>
      <c r="W1912" t="s">
        <v>1270</v>
      </c>
      <c r="X1912" t="s">
        <v>1271</v>
      </c>
      <c r="Y1912" t="s">
        <v>182</v>
      </c>
      <c r="Z1912" t="s">
        <v>164</v>
      </c>
      <c r="AA1912" t="s">
        <v>164</v>
      </c>
      <c r="AB1912" t="s">
        <v>18</v>
      </c>
      <c r="AD1912" t="s">
        <v>3171</v>
      </c>
      <c r="AE1912">
        <v>1</v>
      </c>
      <c r="AF1912">
        <v>1</v>
      </c>
    </row>
    <row r="1913" spans="1:32" x14ac:dyDescent="0.2">
      <c r="A1913" t="s">
        <v>3172</v>
      </c>
      <c r="B1913" s="107">
        <v>44995</v>
      </c>
      <c r="C1913" s="107">
        <v>44995</v>
      </c>
      <c r="D1913" s="107">
        <v>44995</v>
      </c>
      <c r="E1913">
        <v>-1.28576288E-2</v>
      </c>
      <c r="F1913">
        <v>-1.28576288E-2</v>
      </c>
      <c r="G1913" t="s">
        <v>72</v>
      </c>
      <c r="H1913">
        <v>5.5572998430141292</v>
      </c>
      <c r="I1913">
        <v>-7.1453698511773939E-2</v>
      </c>
      <c r="J1913">
        <v>-7.1453698511773939E-2</v>
      </c>
      <c r="K1913">
        <v>1</v>
      </c>
      <c r="M1913" t="s">
        <v>67</v>
      </c>
      <c r="S1913" t="s">
        <v>1608</v>
      </c>
      <c r="U1913" t="s">
        <v>67</v>
      </c>
      <c r="W1913" t="s">
        <v>1270</v>
      </c>
      <c r="X1913" t="s">
        <v>1271</v>
      </c>
      <c r="Y1913" t="s">
        <v>182</v>
      </c>
      <c r="Z1913" t="s">
        <v>164</v>
      </c>
      <c r="AA1913" t="s">
        <v>164</v>
      </c>
      <c r="AB1913" t="s">
        <v>18</v>
      </c>
      <c r="AD1913" t="s">
        <v>3173</v>
      </c>
      <c r="AE1913">
        <v>1</v>
      </c>
      <c r="AF1913">
        <v>1</v>
      </c>
    </row>
    <row r="1914" spans="1:32" x14ac:dyDescent="0.2">
      <c r="A1914" t="s">
        <v>3174</v>
      </c>
      <c r="B1914" s="107">
        <v>44995</v>
      </c>
      <c r="C1914" s="107">
        <v>44995</v>
      </c>
      <c r="D1914" s="107">
        <v>44995</v>
      </c>
      <c r="E1914">
        <v>10</v>
      </c>
      <c r="F1914">
        <v>10</v>
      </c>
      <c r="G1914" t="s">
        <v>73</v>
      </c>
      <c r="H1914">
        <v>5.2239665096807952</v>
      </c>
      <c r="I1914">
        <v>52.239665096807947</v>
      </c>
      <c r="J1914">
        <v>52.239665096807947</v>
      </c>
      <c r="K1914">
        <v>1</v>
      </c>
      <c r="M1914" t="s">
        <v>69</v>
      </c>
      <c r="N1914" t="s">
        <v>53</v>
      </c>
      <c r="S1914" t="s">
        <v>3128</v>
      </c>
      <c r="U1914" t="s">
        <v>53</v>
      </c>
      <c r="W1914" t="s">
        <v>1850</v>
      </c>
      <c r="X1914" t="s">
        <v>1850</v>
      </c>
      <c r="Y1914" t="s">
        <v>1356</v>
      </c>
      <c r="Z1914" t="s">
        <v>1356</v>
      </c>
      <c r="AA1914" t="s">
        <v>1356</v>
      </c>
      <c r="AB1914" t="s">
        <v>28</v>
      </c>
      <c r="AD1914" t="s">
        <v>3129</v>
      </c>
      <c r="AE1914">
        <v>1</v>
      </c>
      <c r="AF1914">
        <v>1</v>
      </c>
    </row>
    <row r="1915" spans="1:32" x14ac:dyDescent="0.2">
      <c r="A1915" t="s">
        <v>3175</v>
      </c>
      <c r="B1915" s="107">
        <v>44995</v>
      </c>
      <c r="C1915" s="107">
        <v>44995</v>
      </c>
      <c r="D1915" s="107">
        <v>44995</v>
      </c>
      <c r="E1915">
        <v>-10</v>
      </c>
      <c r="F1915">
        <v>-10</v>
      </c>
      <c r="G1915" t="s">
        <v>73</v>
      </c>
      <c r="H1915">
        <v>5.2239665096807952</v>
      </c>
      <c r="I1915">
        <v>-52.239665096807947</v>
      </c>
      <c r="J1915">
        <v>-52.239665096807947</v>
      </c>
      <c r="K1915">
        <v>1</v>
      </c>
      <c r="M1915" t="s">
        <v>69</v>
      </c>
      <c r="N1915" t="s">
        <v>53</v>
      </c>
      <c r="S1915" t="s">
        <v>3128</v>
      </c>
      <c r="U1915" t="s">
        <v>69</v>
      </c>
      <c r="W1915" t="s">
        <v>1850</v>
      </c>
      <c r="X1915" t="s">
        <v>1850</v>
      </c>
      <c r="Y1915" t="s">
        <v>1356</v>
      </c>
      <c r="Z1915" t="s">
        <v>1356</v>
      </c>
      <c r="AA1915" t="s">
        <v>1356</v>
      </c>
      <c r="AB1915" t="s">
        <v>28</v>
      </c>
      <c r="AD1915" t="s">
        <v>3129</v>
      </c>
      <c r="AE1915">
        <v>1</v>
      </c>
      <c r="AF1915">
        <v>1</v>
      </c>
    </row>
    <row r="1916" spans="1:32" x14ac:dyDescent="0.2">
      <c r="A1916" t="s">
        <v>3176</v>
      </c>
      <c r="B1916" s="107">
        <v>44995</v>
      </c>
      <c r="C1916" s="107">
        <v>44995</v>
      </c>
      <c r="D1916" s="107">
        <v>44995</v>
      </c>
      <c r="E1916">
        <v>-10</v>
      </c>
      <c r="F1916">
        <v>-10</v>
      </c>
      <c r="G1916" t="s">
        <v>73</v>
      </c>
      <c r="H1916">
        <v>5.2239665096807952</v>
      </c>
      <c r="I1916">
        <v>-52.239665096807947</v>
      </c>
      <c r="J1916">
        <v>-52.239665096807947</v>
      </c>
      <c r="K1916">
        <v>1</v>
      </c>
      <c r="M1916" t="s">
        <v>53</v>
      </c>
      <c r="N1916" t="s">
        <v>1975</v>
      </c>
      <c r="S1916" t="s">
        <v>1608</v>
      </c>
      <c r="U1916" t="s">
        <v>53</v>
      </c>
      <c r="W1916" t="s">
        <v>1850</v>
      </c>
      <c r="X1916" t="s">
        <v>1850</v>
      </c>
      <c r="Y1916" t="s">
        <v>1356</v>
      </c>
      <c r="Z1916" t="s">
        <v>1356</v>
      </c>
      <c r="AA1916" t="s">
        <v>1356</v>
      </c>
      <c r="AB1916" t="s">
        <v>28</v>
      </c>
      <c r="AD1916" t="s">
        <v>3131</v>
      </c>
      <c r="AE1916">
        <v>1</v>
      </c>
      <c r="AF1916">
        <v>1</v>
      </c>
    </row>
    <row r="1917" spans="1:32" x14ac:dyDescent="0.2">
      <c r="A1917" t="s">
        <v>3177</v>
      </c>
      <c r="B1917" s="107">
        <v>44994</v>
      </c>
      <c r="C1917" s="107">
        <v>44994</v>
      </c>
      <c r="D1917" s="107">
        <v>44994</v>
      </c>
      <c r="E1917">
        <v>-811.37</v>
      </c>
      <c r="F1917">
        <v>-811.37</v>
      </c>
      <c r="G1917" t="s">
        <v>43</v>
      </c>
      <c r="H1917">
        <v>1</v>
      </c>
      <c r="I1917">
        <v>-811.37</v>
      </c>
      <c r="J1917">
        <v>-811.37</v>
      </c>
      <c r="K1917">
        <v>1</v>
      </c>
      <c r="M1917" t="s">
        <v>49</v>
      </c>
      <c r="N1917" t="s">
        <v>225</v>
      </c>
      <c r="O1917">
        <v>100</v>
      </c>
      <c r="Q1917" t="s">
        <v>225</v>
      </c>
      <c r="S1917" t="s">
        <v>226</v>
      </c>
      <c r="U1917" t="s">
        <v>49</v>
      </c>
      <c r="W1917" t="s">
        <v>226</v>
      </c>
      <c r="X1917" t="s">
        <v>30</v>
      </c>
      <c r="Y1917" t="s">
        <v>182</v>
      </c>
      <c r="Z1917" t="s">
        <v>182</v>
      </c>
      <c r="AA1917" t="s">
        <v>182</v>
      </c>
      <c r="AB1917" t="s">
        <v>30</v>
      </c>
      <c r="AE1917">
        <v>0</v>
      </c>
      <c r="AF1917">
        <v>0</v>
      </c>
    </row>
    <row r="1918" spans="1:32" x14ac:dyDescent="0.2">
      <c r="A1918" t="s">
        <v>3178</v>
      </c>
      <c r="B1918" s="107">
        <v>44994</v>
      </c>
      <c r="C1918" s="107">
        <v>44994</v>
      </c>
      <c r="D1918" s="107">
        <v>44994</v>
      </c>
      <c r="E1918">
        <v>-1002.64</v>
      </c>
      <c r="F1918">
        <v>-1002.64</v>
      </c>
      <c r="G1918" t="s">
        <v>43</v>
      </c>
      <c r="H1918">
        <v>1</v>
      </c>
      <c r="I1918">
        <v>-1002.64</v>
      </c>
      <c r="J1918">
        <v>-1002.64</v>
      </c>
      <c r="K1918">
        <v>1</v>
      </c>
      <c r="M1918" t="s">
        <v>50</v>
      </c>
      <c r="N1918" t="s">
        <v>199</v>
      </c>
      <c r="O1918">
        <v>100</v>
      </c>
      <c r="P1918" t="s">
        <v>340</v>
      </c>
      <c r="Q1918" t="s">
        <v>199</v>
      </c>
      <c r="S1918" t="s">
        <v>318</v>
      </c>
      <c r="U1918" t="s">
        <v>50</v>
      </c>
      <c r="W1918" t="s">
        <v>305</v>
      </c>
      <c r="X1918" t="s">
        <v>30</v>
      </c>
      <c r="Y1918" t="s">
        <v>182</v>
      </c>
      <c r="Z1918" t="s">
        <v>182</v>
      </c>
      <c r="AA1918" t="s">
        <v>182</v>
      </c>
      <c r="AB1918" t="s">
        <v>30</v>
      </c>
      <c r="AE1918">
        <v>0</v>
      </c>
      <c r="AF1918">
        <v>0</v>
      </c>
    </row>
    <row r="1919" spans="1:32" x14ac:dyDescent="0.2">
      <c r="A1919" t="s">
        <v>3179</v>
      </c>
      <c r="B1919" s="107">
        <v>44994</v>
      </c>
      <c r="C1919" s="107">
        <v>44994</v>
      </c>
      <c r="D1919" s="107">
        <v>44994</v>
      </c>
      <c r="E1919">
        <v>-687.3</v>
      </c>
      <c r="F1919">
        <v>-687.3</v>
      </c>
      <c r="G1919" t="s">
        <v>43</v>
      </c>
      <c r="H1919">
        <v>1</v>
      </c>
      <c r="I1919">
        <v>-687.3</v>
      </c>
      <c r="J1919">
        <v>-687.3</v>
      </c>
      <c r="K1919">
        <v>1</v>
      </c>
      <c r="M1919" t="s">
        <v>1058</v>
      </c>
      <c r="N1919" t="s">
        <v>199</v>
      </c>
      <c r="O1919">
        <v>100</v>
      </c>
      <c r="P1919" t="s">
        <v>340</v>
      </c>
      <c r="Q1919" t="s">
        <v>199</v>
      </c>
      <c r="S1919" t="s">
        <v>3180</v>
      </c>
      <c r="U1919" t="s">
        <v>1058</v>
      </c>
      <c r="W1919" t="s">
        <v>3181</v>
      </c>
      <c r="X1919" t="s">
        <v>22</v>
      </c>
      <c r="Y1919" t="s">
        <v>170</v>
      </c>
      <c r="Z1919" t="s">
        <v>164</v>
      </c>
      <c r="AA1919" t="s">
        <v>164</v>
      </c>
      <c r="AB1919" t="s">
        <v>22</v>
      </c>
      <c r="AE1919">
        <v>0</v>
      </c>
      <c r="AF1919">
        <v>0</v>
      </c>
    </row>
    <row r="1920" spans="1:32" x14ac:dyDescent="0.2">
      <c r="A1920" t="s">
        <v>3182</v>
      </c>
      <c r="B1920" s="107">
        <v>44994</v>
      </c>
      <c r="C1920" s="107">
        <v>44994</v>
      </c>
      <c r="D1920" s="107">
        <v>44994</v>
      </c>
      <c r="E1920">
        <v>-2.3777900000000001E-2</v>
      </c>
      <c r="F1920">
        <v>-2.3777900000000001E-2</v>
      </c>
      <c r="G1920" t="s">
        <v>72</v>
      </c>
      <c r="H1920">
        <v>5.2831168831168824</v>
      </c>
      <c r="I1920">
        <v>-0.1256214249350649</v>
      </c>
      <c r="J1920">
        <v>-0.1256214249350649</v>
      </c>
      <c r="K1920">
        <v>1</v>
      </c>
      <c r="M1920" t="s">
        <v>67</v>
      </c>
      <c r="S1920" t="s">
        <v>2890</v>
      </c>
      <c r="U1920" t="s">
        <v>67</v>
      </c>
      <c r="W1920" t="s">
        <v>1415</v>
      </c>
      <c r="X1920" t="s">
        <v>1265</v>
      </c>
      <c r="Y1920" t="s">
        <v>182</v>
      </c>
      <c r="Z1920" t="s">
        <v>164</v>
      </c>
      <c r="AA1920" t="s">
        <v>164</v>
      </c>
      <c r="AB1920" t="s">
        <v>18</v>
      </c>
      <c r="AD1920" t="s">
        <v>3183</v>
      </c>
      <c r="AE1920">
        <v>1</v>
      </c>
      <c r="AF1920">
        <v>1</v>
      </c>
    </row>
    <row r="1921" spans="1:32" x14ac:dyDescent="0.2">
      <c r="A1921" t="s">
        <v>3184</v>
      </c>
      <c r="B1921" s="107">
        <v>44994</v>
      </c>
      <c r="C1921" s="107">
        <v>44994</v>
      </c>
      <c r="D1921" s="107">
        <v>44994</v>
      </c>
      <c r="E1921">
        <v>-2.76680352E-2</v>
      </c>
      <c r="F1921">
        <v>-2.76680352E-2</v>
      </c>
      <c r="G1921" t="s">
        <v>72</v>
      </c>
      <c r="H1921">
        <v>5.2831168831168824</v>
      </c>
      <c r="I1921">
        <v>-0.1461734638877922</v>
      </c>
      <c r="J1921">
        <v>-0.1461734638877922</v>
      </c>
      <c r="K1921">
        <v>1</v>
      </c>
      <c r="M1921" t="s">
        <v>67</v>
      </c>
      <c r="N1921" t="s">
        <v>102</v>
      </c>
      <c r="S1921" t="s">
        <v>1608</v>
      </c>
      <c r="U1921" t="s">
        <v>67</v>
      </c>
      <c r="W1921" t="s">
        <v>1270</v>
      </c>
      <c r="X1921" t="s">
        <v>1271</v>
      </c>
      <c r="Y1921" t="s">
        <v>182</v>
      </c>
      <c r="Z1921" t="s">
        <v>164</v>
      </c>
      <c r="AA1921" t="s">
        <v>164</v>
      </c>
      <c r="AB1921" t="s">
        <v>18</v>
      </c>
      <c r="AD1921" t="s">
        <v>3185</v>
      </c>
      <c r="AE1921">
        <v>1</v>
      </c>
      <c r="AF1921">
        <v>1</v>
      </c>
    </row>
    <row r="1922" spans="1:32" x14ac:dyDescent="0.2">
      <c r="A1922" t="s">
        <v>3186</v>
      </c>
      <c r="B1922" s="107">
        <v>44994</v>
      </c>
      <c r="C1922" s="107">
        <v>44994</v>
      </c>
      <c r="D1922" s="107">
        <v>44994</v>
      </c>
      <c r="E1922">
        <v>-6.3695115199999999E-2</v>
      </c>
      <c r="F1922">
        <v>-6.3695115199999999E-2</v>
      </c>
      <c r="G1922" t="s">
        <v>72</v>
      </c>
      <c r="H1922">
        <v>5.2831168831168824</v>
      </c>
      <c r="I1922">
        <v>-0.33650873848519469</v>
      </c>
      <c r="J1922">
        <v>-0.33650873848519469</v>
      </c>
      <c r="K1922">
        <v>1</v>
      </c>
      <c r="M1922" t="s">
        <v>67</v>
      </c>
      <c r="N1922" t="s">
        <v>102</v>
      </c>
      <c r="S1922" t="s">
        <v>1608</v>
      </c>
      <c r="U1922" t="s">
        <v>67</v>
      </c>
      <c r="W1922" t="s">
        <v>1270</v>
      </c>
      <c r="X1922" t="s">
        <v>1271</v>
      </c>
      <c r="Y1922" t="s">
        <v>182</v>
      </c>
      <c r="Z1922" t="s">
        <v>164</v>
      </c>
      <c r="AA1922" t="s">
        <v>164</v>
      </c>
      <c r="AB1922" t="s">
        <v>18</v>
      </c>
      <c r="AD1922" t="s">
        <v>3187</v>
      </c>
      <c r="AE1922">
        <v>1</v>
      </c>
      <c r="AF1922">
        <v>1</v>
      </c>
    </row>
    <row r="1923" spans="1:32" x14ac:dyDescent="0.2">
      <c r="A1923" t="s">
        <v>3188</v>
      </c>
      <c r="B1923" s="107">
        <v>44994</v>
      </c>
      <c r="C1923" s="107">
        <v>44994</v>
      </c>
      <c r="D1923" s="107">
        <v>44994</v>
      </c>
      <c r="E1923">
        <v>-2.5405400000000002E-2</v>
      </c>
      <c r="F1923">
        <v>-2.5405400000000002E-2</v>
      </c>
      <c r="G1923" t="s">
        <v>72</v>
      </c>
      <c r="H1923">
        <v>5.2831168831168824</v>
      </c>
      <c r="I1923">
        <v>-0.13421969766233771</v>
      </c>
      <c r="J1923">
        <v>-0.13421969766233771</v>
      </c>
      <c r="K1923">
        <v>1</v>
      </c>
      <c r="M1923" t="s">
        <v>67</v>
      </c>
      <c r="S1923" t="s">
        <v>2890</v>
      </c>
      <c r="U1923" t="s">
        <v>67</v>
      </c>
      <c r="W1923" t="s">
        <v>1415</v>
      </c>
      <c r="X1923" t="s">
        <v>1265</v>
      </c>
      <c r="Y1923" t="s">
        <v>182</v>
      </c>
      <c r="Z1923" t="s">
        <v>164</v>
      </c>
      <c r="AA1923" t="s">
        <v>164</v>
      </c>
      <c r="AB1923" t="s">
        <v>18</v>
      </c>
      <c r="AD1923" t="s">
        <v>3189</v>
      </c>
      <c r="AE1923">
        <v>1</v>
      </c>
      <c r="AF1923">
        <v>1</v>
      </c>
    </row>
    <row r="1924" spans="1:32" x14ac:dyDescent="0.2">
      <c r="A1924" t="s">
        <v>3190</v>
      </c>
      <c r="B1924" s="107">
        <v>44994</v>
      </c>
      <c r="C1924" s="107">
        <v>44994</v>
      </c>
      <c r="D1924" s="107">
        <v>44994</v>
      </c>
      <c r="E1924">
        <v>-2.3063899999999998E-2</v>
      </c>
      <c r="F1924">
        <v>-2.3063899999999998E-2</v>
      </c>
      <c r="G1924" t="s">
        <v>72</v>
      </c>
      <c r="H1924">
        <v>5.2831168831168824</v>
      </c>
      <c r="I1924">
        <v>-0.1218492794805195</v>
      </c>
      <c r="J1924">
        <v>-0.1218492794805195</v>
      </c>
      <c r="K1924">
        <v>1</v>
      </c>
      <c r="M1924" t="s">
        <v>67</v>
      </c>
      <c r="S1924" t="s">
        <v>2890</v>
      </c>
      <c r="U1924" t="s">
        <v>67</v>
      </c>
      <c r="W1924" t="s">
        <v>1415</v>
      </c>
      <c r="X1924" t="s">
        <v>1265</v>
      </c>
      <c r="Y1924" t="s">
        <v>182</v>
      </c>
      <c r="Z1924" t="s">
        <v>164</v>
      </c>
      <c r="AA1924" t="s">
        <v>164</v>
      </c>
      <c r="AB1924" t="s">
        <v>18</v>
      </c>
      <c r="AD1924" t="s">
        <v>3191</v>
      </c>
      <c r="AE1924">
        <v>1</v>
      </c>
      <c r="AF1924">
        <v>1</v>
      </c>
    </row>
    <row r="1925" spans="1:32" x14ac:dyDescent="0.2">
      <c r="A1925" t="s">
        <v>3192</v>
      </c>
      <c r="B1925" s="107">
        <v>44994</v>
      </c>
      <c r="C1925" s="107">
        <v>44994</v>
      </c>
      <c r="D1925" s="107">
        <v>44994</v>
      </c>
      <c r="E1925">
        <v>-1.82321766E-2</v>
      </c>
      <c r="F1925">
        <v>-1.82321766E-2</v>
      </c>
      <c r="G1925" t="s">
        <v>72</v>
      </c>
      <c r="H1925">
        <v>5.2831168831168824</v>
      </c>
      <c r="I1925">
        <v>-9.6322720011428567E-2</v>
      </c>
      <c r="J1925">
        <v>-9.6322720011428567E-2</v>
      </c>
      <c r="K1925">
        <v>1</v>
      </c>
      <c r="M1925" t="s">
        <v>67</v>
      </c>
      <c r="S1925" t="s">
        <v>1608</v>
      </c>
      <c r="U1925" t="s">
        <v>67</v>
      </c>
      <c r="W1925" t="s">
        <v>1270</v>
      </c>
      <c r="X1925" t="s">
        <v>1271</v>
      </c>
      <c r="Y1925" t="s">
        <v>182</v>
      </c>
      <c r="Z1925" t="s">
        <v>164</v>
      </c>
      <c r="AA1925" t="s">
        <v>164</v>
      </c>
      <c r="AB1925" t="s">
        <v>18</v>
      </c>
      <c r="AD1925" t="s">
        <v>3193</v>
      </c>
      <c r="AE1925">
        <v>1</v>
      </c>
      <c r="AF1925">
        <v>1</v>
      </c>
    </row>
    <row r="1926" spans="1:32" x14ac:dyDescent="0.2">
      <c r="A1926" t="s">
        <v>3194</v>
      </c>
      <c r="B1926" s="107">
        <v>44994</v>
      </c>
      <c r="C1926" s="107">
        <v>44994</v>
      </c>
      <c r="D1926" s="107">
        <v>44994</v>
      </c>
      <c r="E1926">
        <v>-1.4143868400000001E-2</v>
      </c>
      <c r="F1926">
        <v>-1.4143868400000001E-2</v>
      </c>
      <c r="G1926" t="s">
        <v>72</v>
      </c>
      <c r="H1926">
        <v>5.2831168831168824</v>
      </c>
      <c r="I1926">
        <v>-7.4723709936623375E-2</v>
      </c>
      <c r="J1926">
        <v>-7.4723709936623375E-2</v>
      </c>
      <c r="K1926">
        <v>1</v>
      </c>
      <c r="M1926" t="s">
        <v>67</v>
      </c>
      <c r="S1926" t="s">
        <v>1608</v>
      </c>
      <c r="U1926" t="s">
        <v>67</v>
      </c>
      <c r="W1926" t="s">
        <v>1270</v>
      </c>
      <c r="X1926" t="s">
        <v>1271</v>
      </c>
      <c r="Y1926" t="s">
        <v>182</v>
      </c>
      <c r="Z1926" t="s">
        <v>164</v>
      </c>
      <c r="AA1926" t="s">
        <v>164</v>
      </c>
      <c r="AB1926" t="s">
        <v>18</v>
      </c>
      <c r="AD1926" t="s">
        <v>3195</v>
      </c>
      <c r="AE1926">
        <v>1</v>
      </c>
      <c r="AF1926">
        <v>1</v>
      </c>
    </row>
    <row r="1927" spans="1:32" x14ac:dyDescent="0.2">
      <c r="A1927" t="s">
        <v>3196</v>
      </c>
      <c r="B1927" s="107">
        <v>44994</v>
      </c>
      <c r="C1927" s="107">
        <v>44994</v>
      </c>
      <c r="D1927" s="107">
        <v>44994</v>
      </c>
      <c r="E1927">
        <v>-1.6087325699999998E-2</v>
      </c>
      <c r="F1927">
        <v>-1.6087325699999998E-2</v>
      </c>
      <c r="G1927" t="s">
        <v>72</v>
      </c>
      <c r="H1927">
        <v>5.2831168831168824</v>
      </c>
      <c r="I1927">
        <v>-8.4991222009870124E-2</v>
      </c>
      <c r="J1927">
        <v>-8.4991222009870124E-2</v>
      </c>
      <c r="K1927">
        <v>1</v>
      </c>
      <c r="M1927" t="s">
        <v>67</v>
      </c>
      <c r="S1927" t="s">
        <v>1608</v>
      </c>
      <c r="U1927" t="s">
        <v>67</v>
      </c>
      <c r="W1927" t="s">
        <v>1270</v>
      </c>
      <c r="X1927" t="s">
        <v>1271</v>
      </c>
      <c r="Y1927" t="s">
        <v>182</v>
      </c>
      <c r="Z1927" t="s">
        <v>164</v>
      </c>
      <c r="AA1927" t="s">
        <v>164</v>
      </c>
      <c r="AB1927" t="s">
        <v>18</v>
      </c>
      <c r="AD1927" t="s">
        <v>3197</v>
      </c>
      <c r="AE1927">
        <v>1</v>
      </c>
      <c r="AF1927">
        <v>1</v>
      </c>
    </row>
    <row r="1928" spans="1:32" x14ac:dyDescent="0.2">
      <c r="A1928" t="s">
        <v>3198</v>
      </c>
      <c r="B1928" s="107">
        <v>44993</v>
      </c>
      <c r="C1928" s="107">
        <v>44993</v>
      </c>
      <c r="D1928" s="107">
        <v>44993</v>
      </c>
      <c r="E1928">
        <v>-100</v>
      </c>
      <c r="F1928">
        <v>-100</v>
      </c>
      <c r="G1928" t="s">
        <v>43</v>
      </c>
      <c r="H1928">
        <v>1</v>
      </c>
      <c r="I1928">
        <v>-100</v>
      </c>
      <c r="J1928">
        <v>-100</v>
      </c>
      <c r="K1928">
        <v>1</v>
      </c>
      <c r="M1928" t="s">
        <v>1058</v>
      </c>
      <c r="N1928" t="s">
        <v>188</v>
      </c>
      <c r="O1928">
        <v>100</v>
      </c>
      <c r="Q1928" t="s">
        <v>188</v>
      </c>
      <c r="S1928" t="s">
        <v>189</v>
      </c>
      <c r="U1928" t="s">
        <v>1058</v>
      </c>
      <c r="W1928" t="s">
        <v>190</v>
      </c>
      <c r="X1928" t="s">
        <v>191</v>
      </c>
      <c r="Y1928" t="s">
        <v>192</v>
      </c>
      <c r="Z1928" t="s">
        <v>193</v>
      </c>
      <c r="AA1928" t="s">
        <v>193</v>
      </c>
      <c r="AB1928" t="s">
        <v>19</v>
      </c>
      <c r="AE1928">
        <v>0</v>
      </c>
      <c r="AF1928">
        <v>0</v>
      </c>
    </row>
    <row r="1929" spans="1:32" x14ac:dyDescent="0.2">
      <c r="A1929" t="s">
        <v>3199</v>
      </c>
      <c r="B1929" s="107">
        <v>44993</v>
      </c>
      <c r="C1929" s="107">
        <v>44993</v>
      </c>
      <c r="D1929" s="107">
        <v>44993</v>
      </c>
      <c r="E1929">
        <v>-1695.73</v>
      </c>
      <c r="F1929">
        <v>-1695.73</v>
      </c>
      <c r="G1929" t="s">
        <v>43</v>
      </c>
      <c r="H1929">
        <v>1</v>
      </c>
      <c r="I1929">
        <v>-1695.73</v>
      </c>
      <c r="J1929">
        <v>-1695.73</v>
      </c>
      <c r="K1929">
        <v>1</v>
      </c>
      <c r="M1929" t="s">
        <v>49</v>
      </c>
      <c r="N1929" t="s">
        <v>3200</v>
      </c>
      <c r="O1929">
        <v>100</v>
      </c>
      <c r="Q1929" t="s">
        <v>3200</v>
      </c>
      <c r="S1929" t="s">
        <v>3201</v>
      </c>
      <c r="U1929" t="s">
        <v>49</v>
      </c>
      <c r="W1929" t="s">
        <v>3201</v>
      </c>
      <c r="X1929" t="s">
        <v>30</v>
      </c>
      <c r="Y1929" t="s">
        <v>182</v>
      </c>
      <c r="Z1929" t="s">
        <v>182</v>
      </c>
      <c r="AA1929" t="s">
        <v>182</v>
      </c>
      <c r="AB1929" t="s">
        <v>30</v>
      </c>
      <c r="AE1929">
        <v>0</v>
      </c>
      <c r="AF1929">
        <v>0</v>
      </c>
    </row>
    <row r="1930" spans="1:32" x14ac:dyDescent="0.2">
      <c r="A1930" t="s">
        <v>3202</v>
      </c>
      <c r="B1930" s="107">
        <v>44993</v>
      </c>
      <c r="C1930" s="107">
        <v>44993</v>
      </c>
      <c r="D1930" s="107">
        <v>44993</v>
      </c>
      <c r="E1930">
        <v>5000</v>
      </c>
      <c r="F1930">
        <v>5000</v>
      </c>
      <c r="G1930" t="s">
        <v>43</v>
      </c>
      <c r="H1930">
        <v>1</v>
      </c>
      <c r="I1930">
        <v>5000</v>
      </c>
      <c r="J1930">
        <v>5000</v>
      </c>
      <c r="K1930">
        <v>1</v>
      </c>
      <c r="M1930" t="s">
        <v>199</v>
      </c>
      <c r="N1930" t="s">
        <v>49</v>
      </c>
      <c r="O1930">
        <v>100</v>
      </c>
      <c r="Q1930" t="s">
        <v>199</v>
      </c>
      <c r="S1930" t="s">
        <v>1378</v>
      </c>
      <c r="U1930" t="s">
        <v>49</v>
      </c>
      <c r="W1930" t="s">
        <v>1379</v>
      </c>
      <c r="X1930" t="s">
        <v>1379</v>
      </c>
      <c r="Y1930" t="s">
        <v>163</v>
      </c>
      <c r="Z1930" t="s">
        <v>193</v>
      </c>
      <c r="AA1930" t="s">
        <v>193</v>
      </c>
      <c r="AB1930" t="s">
        <v>24</v>
      </c>
      <c r="AE1930">
        <v>0</v>
      </c>
      <c r="AF1930">
        <v>0</v>
      </c>
    </row>
    <row r="1931" spans="1:32" x14ac:dyDescent="0.2">
      <c r="A1931" t="s">
        <v>3203</v>
      </c>
      <c r="B1931" s="107">
        <v>44993</v>
      </c>
      <c r="C1931" s="107">
        <v>44993</v>
      </c>
      <c r="D1931" s="107">
        <v>44993</v>
      </c>
      <c r="E1931">
        <v>-5000</v>
      </c>
      <c r="F1931">
        <v>-5000</v>
      </c>
      <c r="G1931" t="s">
        <v>43</v>
      </c>
      <c r="H1931">
        <v>1</v>
      </c>
      <c r="I1931">
        <v>-5000</v>
      </c>
      <c r="J1931">
        <v>-5000</v>
      </c>
      <c r="K1931">
        <v>1</v>
      </c>
      <c r="M1931" t="s">
        <v>1058</v>
      </c>
      <c r="N1931" t="s">
        <v>199</v>
      </c>
      <c r="O1931">
        <v>100</v>
      </c>
      <c r="P1931" t="s">
        <v>340</v>
      </c>
      <c r="Q1931" t="s">
        <v>199</v>
      </c>
      <c r="S1931" t="s">
        <v>1378</v>
      </c>
      <c r="U1931" t="s">
        <v>1058</v>
      </c>
      <c r="W1931" t="s">
        <v>1379</v>
      </c>
      <c r="X1931" t="s">
        <v>1379</v>
      </c>
      <c r="Y1931" t="s">
        <v>163</v>
      </c>
      <c r="Z1931" t="s">
        <v>193</v>
      </c>
      <c r="AA1931" t="s">
        <v>193</v>
      </c>
      <c r="AB1931" t="s">
        <v>24</v>
      </c>
      <c r="AE1931">
        <v>0</v>
      </c>
      <c r="AF1931">
        <v>0</v>
      </c>
    </row>
    <row r="1932" spans="1:32" x14ac:dyDescent="0.2">
      <c r="A1932" t="s">
        <v>3204</v>
      </c>
      <c r="B1932" s="107">
        <v>44993</v>
      </c>
      <c r="C1932" s="107">
        <v>44993</v>
      </c>
      <c r="D1932" s="107">
        <v>44993</v>
      </c>
      <c r="E1932">
        <v>-2.55944E-2</v>
      </c>
      <c r="F1932">
        <v>-2.55944E-2</v>
      </c>
      <c r="G1932" t="s">
        <v>72</v>
      </c>
      <c r="H1932">
        <v>5.4427757638529259</v>
      </c>
      <c r="I1932">
        <v>-0.13930458001035731</v>
      </c>
      <c r="J1932">
        <v>-0.13930458001035731</v>
      </c>
      <c r="K1932">
        <v>1</v>
      </c>
      <c r="M1932" t="s">
        <v>67</v>
      </c>
      <c r="S1932" t="s">
        <v>2890</v>
      </c>
      <c r="U1932" t="s">
        <v>67</v>
      </c>
      <c r="W1932" t="s">
        <v>1415</v>
      </c>
      <c r="X1932" t="s">
        <v>1265</v>
      </c>
      <c r="Y1932" t="s">
        <v>182</v>
      </c>
      <c r="Z1932" t="s">
        <v>164</v>
      </c>
      <c r="AA1932" t="s">
        <v>164</v>
      </c>
      <c r="AB1932" t="s">
        <v>18</v>
      </c>
      <c r="AD1932" t="s">
        <v>3205</v>
      </c>
      <c r="AE1932">
        <v>1</v>
      </c>
      <c r="AF1932">
        <v>1</v>
      </c>
    </row>
    <row r="1933" spans="1:32" x14ac:dyDescent="0.2">
      <c r="A1933" t="s">
        <v>3206</v>
      </c>
      <c r="B1933" s="107">
        <v>44993</v>
      </c>
      <c r="C1933" s="107">
        <v>44993</v>
      </c>
      <c r="D1933" s="107">
        <v>44993</v>
      </c>
      <c r="E1933">
        <v>-1.26607779E-2</v>
      </c>
      <c r="F1933">
        <v>-1.26607779E-2</v>
      </c>
      <c r="G1933" t="s">
        <v>72</v>
      </c>
      <c r="H1933">
        <v>5.4427757638529259</v>
      </c>
      <c r="I1933">
        <v>-6.8909775105644736E-2</v>
      </c>
      <c r="J1933">
        <v>-6.8909775105644736E-2</v>
      </c>
      <c r="K1933">
        <v>1</v>
      </c>
      <c r="M1933" t="s">
        <v>67</v>
      </c>
      <c r="S1933" t="s">
        <v>1608</v>
      </c>
      <c r="U1933" t="s">
        <v>67</v>
      </c>
      <c r="W1933" t="s">
        <v>1270</v>
      </c>
      <c r="X1933" t="s">
        <v>1271</v>
      </c>
      <c r="Y1933" t="s">
        <v>182</v>
      </c>
      <c r="Z1933" t="s">
        <v>164</v>
      </c>
      <c r="AA1933" t="s">
        <v>164</v>
      </c>
      <c r="AB1933" t="s">
        <v>18</v>
      </c>
      <c r="AD1933" t="s">
        <v>3207</v>
      </c>
      <c r="AE1933">
        <v>1</v>
      </c>
      <c r="AF1933">
        <v>1</v>
      </c>
    </row>
    <row r="1934" spans="1:32" x14ac:dyDescent="0.2">
      <c r="A1934" t="s">
        <v>3208</v>
      </c>
      <c r="B1934" s="107">
        <v>44993</v>
      </c>
      <c r="C1934" s="107">
        <v>44993</v>
      </c>
      <c r="D1934" s="107">
        <v>44993</v>
      </c>
      <c r="E1934">
        <v>-1.30919655E-2</v>
      </c>
      <c r="F1934">
        <v>-1.30919655E-2</v>
      </c>
      <c r="G1934" t="s">
        <v>72</v>
      </c>
      <c r="H1934">
        <v>5.4427757638529259</v>
      </c>
      <c r="I1934">
        <v>-7.1256632524598643E-2</v>
      </c>
      <c r="J1934">
        <v>-7.1256632524598643E-2</v>
      </c>
      <c r="K1934">
        <v>1</v>
      </c>
      <c r="M1934" t="s">
        <v>67</v>
      </c>
      <c r="S1934" t="s">
        <v>1608</v>
      </c>
      <c r="U1934" t="s">
        <v>67</v>
      </c>
      <c r="W1934" t="s">
        <v>1270</v>
      </c>
      <c r="X1934" t="s">
        <v>1271</v>
      </c>
      <c r="Y1934" t="s">
        <v>182</v>
      </c>
      <c r="Z1934" t="s">
        <v>164</v>
      </c>
      <c r="AA1934" t="s">
        <v>164</v>
      </c>
      <c r="AB1934" t="s">
        <v>18</v>
      </c>
      <c r="AD1934" t="s">
        <v>3209</v>
      </c>
      <c r="AE1934">
        <v>1</v>
      </c>
      <c r="AF1934">
        <v>1</v>
      </c>
    </row>
    <row r="1935" spans="1:32" x14ac:dyDescent="0.2">
      <c r="A1935" t="s">
        <v>3210</v>
      </c>
      <c r="B1935" s="107">
        <v>44993</v>
      </c>
      <c r="C1935" s="107">
        <v>44993</v>
      </c>
      <c r="D1935" s="107">
        <v>44993</v>
      </c>
      <c r="E1935">
        <v>-2.6008099999999999E-2</v>
      </c>
      <c r="F1935">
        <v>-2.6008099999999999E-2</v>
      </c>
      <c r="G1935" t="s">
        <v>72</v>
      </c>
      <c r="H1935">
        <v>5.4427757638529259</v>
      </c>
      <c r="I1935">
        <v>-0.14155625634386329</v>
      </c>
      <c r="J1935">
        <v>-0.14155625634386329</v>
      </c>
      <c r="K1935">
        <v>1</v>
      </c>
      <c r="M1935" t="s">
        <v>67</v>
      </c>
      <c r="S1935" t="s">
        <v>2890</v>
      </c>
      <c r="U1935" t="s">
        <v>67</v>
      </c>
      <c r="W1935" t="s">
        <v>1415</v>
      </c>
      <c r="X1935" t="s">
        <v>1265</v>
      </c>
      <c r="Y1935" t="s">
        <v>182</v>
      </c>
      <c r="Z1935" t="s">
        <v>164</v>
      </c>
      <c r="AA1935" t="s">
        <v>164</v>
      </c>
      <c r="AB1935" t="s">
        <v>18</v>
      </c>
      <c r="AD1935" t="s">
        <v>3211</v>
      </c>
      <c r="AE1935">
        <v>1</v>
      </c>
      <c r="AF1935">
        <v>1</v>
      </c>
    </row>
    <row r="1936" spans="1:32" x14ac:dyDescent="0.2">
      <c r="A1936" t="s">
        <v>3212</v>
      </c>
      <c r="B1936" s="107">
        <v>44993</v>
      </c>
      <c r="C1936" s="107">
        <v>44993</v>
      </c>
      <c r="D1936" s="107">
        <v>44993</v>
      </c>
      <c r="E1936">
        <v>-9.8217440999999999E-3</v>
      </c>
      <c r="F1936">
        <v>-9.8217440999999999E-3</v>
      </c>
      <c r="G1936" t="s">
        <v>72</v>
      </c>
      <c r="H1936">
        <v>5.4427757638529259</v>
      </c>
      <c r="I1936">
        <v>-5.3457550746245468E-2</v>
      </c>
      <c r="J1936">
        <v>-5.3457550746245468E-2</v>
      </c>
      <c r="K1936">
        <v>1</v>
      </c>
      <c r="M1936" t="s">
        <v>67</v>
      </c>
      <c r="S1936" t="s">
        <v>1608</v>
      </c>
      <c r="U1936" t="s">
        <v>67</v>
      </c>
      <c r="W1936" t="s">
        <v>1270</v>
      </c>
      <c r="X1936" t="s">
        <v>1271</v>
      </c>
      <c r="Y1936" t="s">
        <v>182</v>
      </c>
      <c r="Z1936" t="s">
        <v>164</v>
      </c>
      <c r="AA1936" t="s">
        <v>164</v>
      </c>
      <c r="AB1936" t="s">
        <v>18</v>
      </c>
      <c r="AD1936" t="s">
        <v>3213</v>
      </c>
      <c r="AE1936">
        <v>1</v>
      </c>
      <c r="AF1936">
        <v>1</v>
      </c>
    </row>
    <row r="1937" spans="1:32" x14ac:dyDescent="0.2">
      <c r="A1937" t="s">
        <v>3214</v>
      </c>
      <c r="B1937" s="107">
        <v>44993</v>
      </c>
      <c r="C1937" s="107">
        <v>44993</v>
      </c>
      <c r="D1937" s="107">
        <v>44993</v>
      </c>
      <c r="E1937">
        <v>-8.7211848000000002E-3</v>
      </c>
      <c r="F1937">
        <v>-8.7211848000000002E-3</v>
      </c>
      <c r="G1937" t="s">
        <v>72</v>
      </c>
      <c r="H1937">
        <v>5.4427757638529259</v>
      </c>
      <c r="I1937">
        <v>-4.7467453261522533E-2</v>
      </c>
      <c r="J1937">
        <v>-4.7467453261522533E-2</v>
      </c>
      <c r="K1937">
        <v>1</v>
      </c>
      <c r="M1937" t="s">
        <v>67</v>
      </c>
      <c r="S1937" t="s">
        <v>1608</v>
      </c>
      <c r="U1937" t="s">
        <v>67</v>
      </c>
      <c r="W1937" t="s">
        <v>1270</v>
      </c>
      <c r="X1937" t="s">
        <v>1271</v>
      </c>
      <c r="Y1937" t="s">
        <v>182</v>
      </c>
      <c r="Z1937" t="s">
        <v>164</v>
      </c>
      <c r="AA1937" t="s">
        <v>164</v>
      </c>
      <c r="AB1937" t="s">
        <v>18</v>
      </c>
      <c r="AD1937" t="s">
        <v>3215</v>
      </c>
      <c r="AE1937">
        <v>1</v>
      </c>
      <c r="AF1937">
        <v>1</v>
      </c>
    </row>
    <row r="1938" spans="1:32" x14ac:dyDescent="0.2">
      <c r="A1938" t="s">
        <v>3216</v>
      </c>
      <c r="B1938" s="107">
        <v>44993</v>
      </c>
      <c r="C1938" s="107">
        <v>44993</v>
      </c>
      <c r="D1938" s="107">
        <v>44993</v>
      </c>
      <c r="E1938">
        <v>-1.8470130299999998E-2</v>
      </c>
      <c r="F1938">
        <v>-1.8470130299999998E-2</v>
      </c>
      <c r="G1938" t="s">
        <v>72</v>
      </c>
      <c r="H1938">
        <v>5.4427757638529259</v>
      </c>
      <c r="I1938">
        <v>-0.1005287775520456</v>
      </c>
      <c r="J1938">
        <v>-0.1005287775520456</v>
      </c>
      <c r="K1938">
        <v>1</v>
      </c>
      <c r="M1938" t="s">
        <v>67</v>
      </c>
      <c r="S1938" t="s">
        <v>1608</v>
      </c>
      <c r="U1938" t="s">
        <v>67</v>
      </c>
      <c r="W1938" t="s">
        <v>1270</v>
      </c>
      <c r="X1938" t="s">
        <v>1271</v>
      </c>
      <c r="Y1938" t="s">
        <v>182</v>
      </c>
      <c r="Z1938" t="s">
        <v>164</v>
      </c>
      <c r="AA1938" t="s">
        <v>164</v>
      </c>
      <c r="AB1938" t="s">
        <v>18</v>
      </c>
      <c r="AD1938" t="s">
        <v>3217</v>
      </c>
      <c r="AE1938">
        <v>1</v>
      </c>
      <c r="AF1938">
        <v>1</v>
      </c>
    </row>
    <row r="1939" spans="1:32" x14ac:dyDescent="0.2">
      <c r="A1939" t="s">
        <v>3218</v>
      </c>
      <c r="B1939" s="107">
        <v>44993</v>
      </c>
      <c r="C1939" s="107">
        <v>44993</v>
      </c>
      <c r="D1939" s="107">
        <v>44993</v>
      </c>
      <c r="E1939">
        <v>-3.02129724E-2</v>
      </c>
      <c r="F1939">
        <v>-3.02129724E-2</v>
      </c>
      <c r="G1939" t="s">
        <v>72</v>
      </c>
      <c r="H1939">
        <v>5.4427757638529259</v>
      </c>
      <c r="I1939">
        <v>-0.16444243393267741</v>
      </c>
      <c r="J1939">
        <v>-0.16444243393267741</v>
      </c>
      <c r="K1939">
        <v>1</v>
      </c>
      <c r="M1939" t="s">
        <v>67</v>
      </c>
      <c r="N1939" t="s">
        <v>102</v>
      </c>
      <c r="S1939" t="s">
        <v>1608</v>
      </c>
      <c r="U1939" t="s">
        <v>67</v>
      </c>
      <c r="W1939" t="s">
        <v>1270</v>
      </c>
      <c r="X1939" t="s">
        <v>1271</v>
      </c>
      <c r="Y1939" t="s">
        <v>182</v>
      </c>
      <c r="Z1939" t="s">
        <v>164</v>
      </c>
      <c r="AA1939" t="s">
        <v>164</v>
      </c>
      <c r="AB1939" t="s">
        <v>18</v>
      </c>
      <c r="AD1939" t="s">
        <v>3219</v>
      </c>
      <c r="AE1939">
        <v>1</v>
      </c>
      <c r="AF1939">
        <v>1</v>
      </c>
    </row>
    <row r="1940" spans="1:32" x14ac:dyDescent="0.2">
      <c r="A1940" t="s">
        <v>3220</v>
      </c>
      <c r="B1940" s="107">
        <v>44993</v>
      </c>
      <c r="C1940" s="107">
        <v>44993</v>
      </c>
      <c r="D1940" s="107">
        <v>44993</v>
      </c>
      <c r="E1940">
        <v>-3.08645172E-2</v>
      </c>
      <c r="F1940">
        <v>-3.08645172E-2</v>
      </c>
      <c r="G1940" t="s">
        <v>72</v>
      </c>
      <c r="H1940">
        <v>5.4427757638529259</v>
      </c>
      <c r="I1940">
        <v>-0.1679886461791818</v>
      </c>
      <c r="J1940">
        <v>-0.1679886461791818</v>
      </c>
      <c r="K1940">
        <v>1</v>
      </c>
      <c r="M1940" t="s">
        <v>67</v>
      </c>
      <c r="N1940" t="s">
        <v>102</v>
      </c>
      <c r="S1940" t="s">
        <v>1608</v>
      </c>
      <c r="U1940" t="s">
        <v>67</v>
      </c>
      <c r="W1940" t="s">
        <v>1270</v>
      </c>
      <c r="X1940" t="s">
        <v>1271</v>
      </c>
      <c r="Y1940" t="s">
        <v>182</v>
      </c>
      <c r="Z1940" t="s">
        <v>164</v>
      </c>
      <c r="AA1940" t="s">
        <v>164</v>
      </c>
      <c r="AB1940" t="s">
        <v>18</v>
      </c>
      <c r="AD1940" t="s">
        <v>3221</v>
      </c>
      <c r="AE1940">
        <v>1</v>
      </c>
      <c r="AF1940">
        <v>1</v>
      </c>
    </row>
    <row r="1941" spans="1:32" x14ac:dyDescent="0.2">
      <c r="A1941" t="s">
        <v>3222</v>
      </c>
      <c r="B1941" s="107">
        <v>44992</v>
      </c>
      <c r="C1941" s="107">
        <v>44992</v>
      </c>
      <c r="D1941" s="107">
        <v>44992</v>
      </c>
      <c r="E1941">
        <v>-59.15</v>
      </c>
      <c r="F1941">
        <v>-59.15</v>
      </c>
      <c r="G1941" t="s">
        <v>43</v>
      </c>
      <c r="H1941">
        <v>1</v>
      </c>
      <c r="I1941">
        <v>-59.15</v>
      </c>
      <c r="J1941">
        <v>-59.15</v>
      </c>
      <c r="K1941">
        <v>1</v>
      </c>
      <c r="M1941" t="s">
        <v>49</v>
      </c>
      <c r="N1941" t="s">
        <v>199</v>
      </c>
      <c r="O1941">
        <v>100</v>
      </c>
      <c r="P1941" t="s">
        <v>340</v>
      </c>
      <c r="Q1941" t="s">
        <v>199</v>
      </c>
      <c r="S1941" t="s">
        <v>2174</v>
      </c>
      <c r="U1941" t="s">
        <v>49</v>
      </c>
      <c r="W1941" t="s">
        <v>2174</v>
      </c>
      <c r="X1941" t="s">
        <v>30</v>
      </c>
      <c r="Y1941" t="s">
        <v>182</v>
      </c>
      <c r="Z1941" t="s">
        <v>182</v>
      </c>
      <c r="AA1941" t="s">
        <v>182</v>
      </c>
      <c r="AB1941" t="s">
        <v>30</v>
      </c>
      <c r="AE1941">
        <v>0</v>
      </c>
      <c r="AF1941">
        <v>0</v>
      </c>
    </row>
    <row r="1942" spans="1:32" x14ac:dyDescent="0.2">
      <c r="A1942" t="s">
        <v>3223</v>
      </c>
      <c r="B1942" s="107">
        <v>44992</v>
      </c>
      <c r="C1942" s="107">
        <v>44992</v>
      </c>
      <c r="D1942" s="107">
        <v>44992</v>
      </c>
      <c r="E1942">
        <v>-1.6943142899999999E-2</v>
      </c>
      <c r="F1942">
        <v>-1.6943142899999999E-2</v>
      </c>
      <c r="G1942" t="s">
        <v>72</v>
      </c>
      <c r="H1942">
        <v>6.0083594566353176</v>
      </c>
      <c r="I1942">
        <v>-0.1018004928683385</v>
      </c>
      <c r="J1942">
        <v>-0.1018004928683385</v>
      </c>
      <c r="K1942">
        <v>1</v>
      </c>
      <c r="M1942" t="s">
        <v>67</v>
      </c>
      <c r="S1942" t="s">
        <v>1608</v>
      </c>
      <c r="U1942" t="s">
        <v>67</v>
      </c>
      <c r="W1942" t="s">
        <v>1270</v>
      </c>
      <c r="X1942" t="s">
        <v>1271</v>
      </c>
      <c r="Y1942" t="s">
        <v>182</v>
      </c>
      <c r="Z1942" t="s">
        <v>164</v>
      </c>
      <c r="AA1942" t="s">
        <v>164</v>
      </c>
      <c r="AB1942" t="s">
        <v>18</v>
      </c>
      <c r="AD1942" t="s">
        <v>3224</v>
      </c>
      <c r="AE1942">
        <v>1</v>
      </c>
      <c r="AF1942">
        <v>1</v>
      </c>
    </row>
    <row r="1943" spans="1:32" x14ac:dyDescent="0.2">
      <c r="A1943" t="s">
        <v>3225</v>
      </c>
      <c r="B1943" s="107">
        <v>44992</v>
      </c>
      <c r="C1943" s="107">
        <v>44992</v>
      </c>
      <c r="D1943" s="107">
        <v>44992</v>
      </c>
      <c r="E1943">
        <v>-1.0116185999999999E-2</v>
      </c>
      <c r="F1943">
        <v>-1.0116185999999999E-2</v>
      </c>
      <c r="G1943" t="s">
        <v>72</v>
      </c>
      <c r="H1943">
        <v>6.0083594566353176</v>
      </c>
      <c r="I1943">
        <v>-6.0781681818181818E-2</v>
      </c>
      <c r="J1943">
        <v>-6.0781681818181818E-2</v>
      </c>
      <c r="K1943">
        <v>1</v>
      </c>
      <c r="M1943" t="s">
        <v>67</v>
      </c>
      <c r="N1943" t="s">
        <v>102</v>
      </c>
      <c r="S1943" t="s">
        <v>1608</v>
      </c>
      <c r="U1943" t="s">
        <v>67</v>
      </c>
      <c r="W1943" t="s">
        <v>1270</v>
      </c>
      <c r="X1943" t="s">
        <v>1271</v>
      </c>
      <c r="Y1943" t="s">
        <v>182</v>
      </c>
      <c r="Z1943" t="s">
        <v>164</v>
      </c>
      <c r="AA1943" t="s">
        <v>164</v>
      </c>
      <c r="AB1943" t="s">
        <v>18</v>
      </c>
      <c r="AD1943" t="s">
        <v>3226</v>
      </c>
      <c r="AE1943">
        <v>1</v>
      </c>
      <c r="AF1943">
        <v>1</v>
      </c>
    </row>
    <row r="1944" spans="1:32" x14ac:dyDescent="0.2">
      <c r="A1944" t="s">
        <v>3227</v>
      </c>
      <c r="B1944" s="107">
        <v>44992</v>
      </c>
      <c r="C1944" s="107">
        <v>44992</v>
      </c>
      <c r="D1944" s="107">
        <v>44992</v>
      </c>
      <c r="E1944">
        <v>-2.1568631099999999E-2</v>
      </c>
      <c r="F1944">
        <v>-2.1568631099999999E-2</v>
      </c>
      <c r="G1944" t="s">
        <v>72</v>
      </c>
      <c r="H1944">
        <v>6.0083594566353176</v>
      </c>
      <c r="I1944">
        <v>-0.12959208863636359</v>
      </c>
      <c r="J1944">
        <v>-0.12959208863636359</v>
      </c>
      <c r="K1944">
        <v>1</v>
      </c>
      <c r="M1944" t="s">
        <v>67</v>
      </c>
      <c r="S1944" t="s">
        <v>1608</v>
      </c>
      <c r="U1944" t="s">
        <v>67</v>
      </c>
      <c r="W1944" t="s">
        <v>1270</v>
      </c>
      <c r="X1944" t="s">
        <v>1271</v>
      </c>
      <c r="Y1944" t="s">
        <v>182</v>
      </c>
      <c r="Z1944" t="s">
        <v>164</v>
      </c>
      <c r="AA1944" t="s">
        <v>164</v>
      </c>
      <c r="AB1944" t="s">
        <v>18</v>
      </c>
      <c r="AD1944" t="s">
        <v>3228</v>
      </c>
      <c r="AE1944">
        <v>1</v>
      </c>
      <c r="AF1944">
        <v>1</v>
      </c>
    </row>
    <row r="1945" spans="1:32" x14ac:dyDescent="0.2">
      <c r="A1945" t="s">
        <v>3229</v>
      </c>
      <c r="B1945" s="107">
        <v>44992</v>
      </c>
      <c r="C1945" s="107">
        <v>44992</v>
      </c>
      <c r="D1945" s="107">
        <v>44992</v>
      </c>
      <c r="E1945">
        <v>-0.12792967799999999</v>
      </c>
      <c r="F1945">
        <v>-0.12792967799999999</v>
      </c>
      <c r="G1945" t="s">
        <v>72</v>
      </c>
      <c r="H1945">
        <v>6.0083594566353176</v>
      </c>
      <c r="I1945">
        <v>-0.76864749059561133</v>
      </c>
      <c r="J1945">
        <v>-0.76864749059561133</v>
      </c>
      <c r="K1945">
        <v>1</v>
      </c>
      <c r="M1945" t="s">
        <v>67</v>
      </c>
      <c r="N1945" t="s">
        <v>102</v>
      </c>
      <c r="S1945" t="s">
        <v>1608</v>
      </c>
      <c r="U1945" t="s">
        <v>67</v>
      </c>
      <c r="W1945" t="s">
        <v>1270</v>
      </c>
      <c r="X1945" t="s">
        <v>1271</v>
      </c>
      <c r="Y1945" t="s">
        <v>182</v>
      </c>
      <c r="Z1945" t="s">
        <v>164</v>
      </c>
      <c r="AA1945" t="s">
        <v>164</v>
      </c>
      <c r="AB1945" t="s">
        <v>18</v>
      </c>
      <c r="AD1945" t="s">
        <v>3230</v>
      </c>
      <c r="AE1945">
        <v>1</v>
      </c>
      <c r="AF1945">
        <v>1</v>
      </c>
    </row>
    <row r="1946" spans="1:32" x14ac:dyDescent="0.2">
      <c r="A1946" t="s">
        <v>3231</v>
      </c>
      <c r="B1946" s="107">
        <v>44992</v>
      </c>
      <c r="C1946" s="107">
        <v>44992</v>
      </c>
      <c r="D1946" s="107">
        <v>44992</v>
      </c>
      <c r="E1946">
        <v>-0.14651019600000001</v>
      </c>
      <c r="F1946">
        <v>-0.14651019600000001</v>
      </c>
      <c r="G1946" t="s">
        <v>72</v>
      </c>
      <c r="H1946">
        <v>6.0083594566353176</v>
      </c>
      <c r="I1946">
        <v>-0.88028592163009411</v>
      </c>
      <c r="J1946">
        <v>-0.88028592163009411</v>
      </c>
      <c r="K1946">
        <v>1</v>
      </c>
      <c r="M1946" t="s">
        <v>67</v>
      </c>
      <c r="N1946" t="s">
        <v>102</v>
      </c>
      <c r="S1946" t="s">
        <v>1608</v>
      </c>
      <c r="U1946" t="s">
        <v>67</v>
      </c>
      <c r="W1946" t="s">
        <v>1270</v>
      </c>
      <c r="X1946" t="s">
        <v>1271</v>
      </c>
      <c r="Y1946" t="s">
        <v>182</v>
      </c>
      <c r="Z1946" t="s">
        <v>164</v>
      </c>
      <c r="AA1946" t="s">
        <v>164</v>
      </c>
      <c r="AB1946" t="s">
        <v>18</v>
      </c>
      <c r="AD1946" t="s">
        <v>3232</v>
      </c>
      <c r="AE1946">
        <v>1</v>
      </c>
      <c r="AF1946">
        <v>1</v>
      </c>
    </row>
    <row r="1947" spans="1:32" x14ac:dyDescent="0.2">
      <c r="A1947" t="s">
        <v>3233</v>
      </c>
      <c r="B1947" s="107">
        <v>44992</v>
      </c>
      <c r="C1947" s="107">
        <v>44992</v>
      </c>
      <c r="D1947" s="107">
        <v>44992</v>
      </c>
      <c r="E1947">
        <v>-2.1575E-2</v>
      </c>
      <c r="F1947">
        <v>-2.1575E-2</v>
      </c>
      <c r="G1947" t="s">
        <v>72</v>
      </c>
      <c r="H1947">
        <v>6.0083594566353176</v>
      </c>
      <c r="I1947">
        <v>-0.129630355276907</v>
      </c>
      <c r="J1947">
        <v>-0.129630355276907</v>
      </c>
      <c r="K1947">
        <v>1</v>
      </c>
      <c r="M1947" t="s">
        <v>67</v>
      </c>
      <c r="S1947" t="s">
        <v>2890</v>
      </c>
      <c r="U1947" t="s">
        <v>67</v>
      </c>
      <c r="W1947" t="s">
        <v>1415</v>
      </c>
      <c r="X1947" t="s">
        <v>1265</v>
      </c>
      <c r="Y1947" t="s">
        <v>182</v>
      </c>
      <c r="Z1947" t="s">
        <v>164</v>
      </c>
      <c r="AA1947" t="s">
        <v>164</v>
      </c>
      <c r="AB1947" t="s">
        <v>18</v>
      </c>
      <c r="AD1947" t="s">
        <v>3234</v>
      </c>
      <c r="AE1947">
        <v>1</v>
      </c>
      <c r="AF1947">
        <v>1</v>
      </c>
    </row>
    <row r="1948" spans="1:32" x14ac:dyDescent="0.2">
      <c r="A1948" t="s">
        <v>3235</v>
      </c>
      <c r="B1948" s="107">
        <v>44992</v>
      </c>
      <c r="C1948" s="107">
        <v>44992</v>
      </c>
      <c r="D1948" s="107">
        <v>44992</v>
      </c>
      <c r="E1948">
        <v>-8.1894774000000007E-3</v>
      </c>
      <c r="F1948">
        <v>-8.1894774000000007E-3</v>
      </c>
      <c r="G1948" t="s">
        <v>72</v>
      </c>
      <c r="H1948">
        <v>6.0083594566353176</v>
      </c>
      <c r="I1948">
        <v>-4.9205323981191228E-2</v>
      </c>
      <c r="J1948">
        <v>-4.9205323981191228E-2</v>
      </c>
      <c r="K1948">
        <v>1</v>
      </c>
      <c r="M1948" t="s">
        <v>67</v>
      </c>
      <c r="N1948" t="s">
        <v>102</v>
      </c>
      <c r="S1948" t="s">
        <v>1608</v>
      </c>
      <c r="U1948" t="s">
        <v>67</v>
      </c>
      <c r="W1948" t="s">
        <v>1270</v>
      </c>
      <c r="X1948" t="s">
        <v>1271</v>
      </c>
      <c r="Y1948" t="s">
        <v>182</v>
      </c>
      <c r="Z1948" t="s">
        <v>164</v>
      </c>
      <c r="AA1948" t="s">
        <v>164</v>
      </c>
      <c r="AB1948" t="s">
        <v>18</v>
      </c>
      <c r="AD1948" t="s">
        <v>3236</v>
      </c>
      <c r="AE1948">
        <v>1</v>
      </c>
      <c r="AF1948">
        <v>1</v>
      </c>
    </row>
    <row r="1949" spans="1:32" x14ac:dyDescent="0.2">
      <c r="A1949" t="s">
        <v>3237</v>
      </c>
      <c r="B1949" s="107">
        <v>44992</v>
      </c>
      <c r="C1949" s="107">
        <v>44992</v>
      </c>
      <c r="D1949" s="107">
        <v>44992</v>
      </c>
      <c r="E1949">
        <v>-8.519636148653538E-3</v>
      </c>
      <c r="F1949">
        <v>-8.519636148653538E-3</v>
      </c>
      <c r="G1949" t="s">
        <v>72</v>
      </c>
      <c r="H1949">
        <v>6.0083594566353176</v>
      </c>
      <c r="I1949">
        <v>-5.1189036420854588E-2</v>
      </c>
      <c r="J1949">
        <v>-5.1189036420854588E-2</v>
      </c>
      <c r="K1949">
        <v>1</v>
      </c>
      <c r="M1949" t="s">
        <v>67</v>
      </c>
      <c r="S1949" t="s">
        <v>1608</v>
      </c>
      <c r="U1949" t="s">
        <v>67</v>
      </c>
      <c r="W1949" t="s">
        <v>1270</v>
      </c>
      <c r="X1949" t="s">
        <v>1271</v>
      </c>
      <c r="Y1949" t="s">
        <v>182</v>
      </c>
      <c r="Z1949" t="s">
        <v>164</v>
      </c>
      <c r="AA1949" t="s">
        <v>164</v>
      </c>
      <c r="AB1949" t="s">
        <v>18</v>
      </c>
      <c r="AD1949" t="s">
        <v>3238</v>
      </c>
      <c r="AE1949">
        <v>1</v>
      </c>
      <c r="AF1949">
        <v>1</v>
      </c>
    </row>
    <row r="1950" spans="1:32" x14ac:dyDescent="0.2">
      <c r="A1950" t="s">
        <v>3239</v>
      </c>
      <c r="B1950" s="107">
        <v>44992</v>
      </c>
      <c r="C1950" s="107">
        <v>44992</v>
      </c>
      <c r="D1950" s="107">
        <v>44992</v>
      </c>
      <c r="E1950">
        <v>-9.8113328999999989E-3</v>
      </c>
      <c r="F1950">
        <v>-9.8113328999999989E-3</v>
      </c>
      <c r="G1950" t="s">
        <v>72</v>
      </c>
      <c r="H1950">
        <v>6.0083594566353176</v>
      </c>
      <c r="I1950">
        <v>-5.8950014811912213E-2</v>
      </c>
      <c r="J1950">
        <v>-5.8950014811912213E-2</v>
      </c>
      <c r="K1950">
        <v>1</v>
      </c>
      <c r="M1950" t="s">
        <v>67</v>
      </c>
      <c r="S1950" t="s">
        <v>1608</v>
      </c>
      <c r="U1950" t="s">
        <v>67</v>
      </c>
      <c r="W1950" t="s">
        <v>1270</v>
      </c>
      <c r="X1950" t="s">
        <v>1271</v>
      </c>
      <c r="Y1950" t="s">
        <v>182</v>
      </c>
      <c r="Z1950" t="s">
        <v>164</v>
      </c>
      <c r="AA1950" t="s">
        <v>164</v>
      </c>
      <c r="AB1950" t="s">
        <v>18</v>
      </c>
      <c r="AD1950" t="s">
        <v>3240</v>
      </c>
      <c r="AE1950">
        <v>1</v>
      </c>
      <c r="AF1950">
        <v>1</v>
      </c>
    </row>
    <row r="1951" spans="1:32" x14ac:dyDescent="0.2">
      <c r="A1951" t="s">
        <v>3241</v>
      </c>
      <c r="B1951" s="107">
        <v>44992</v>
      </c>
      <c r="C1951" s="107">
        <v>44992</v>
      </c>
      <c r="D1951" s="107">
        <v>44992</v>
      </c>
      <c r="E1951">
        <v>-5.9618571600000003E-2</v>
      </c>
      <c r="F1951">
        <v>-5.9618571600000003E-2</v>
      </c>
      <c r="G1951" t="s">
        <v>72</v>
      </c>
      <c r="H1951">
        <v>6.0083594566353176</v>
      </c>
      <c r="I1951">
        <v>-0.35820980846394979</v>
      </c>
      <c r="J1951">
        <v>-0.35820980846394979</v>
      </c>
      <c r="K1951">
        <v>1</v>
      </c>
      <c r="M1951" t="s">
        <v>67</v>
      </c>
      <c r="N1951" t="s">
        <v>102</v>
      </c>
      <c r="S1951" t="s">
        <v>1608</v>
      </c>
      <c r="U1951" t="s">
        <v>67</v>
      </c>
      <c r="W1951" t="s">
        <v>1270</v>
      </c>
      <c r="X1951" t="s">
        <v>1271</v>
      </c>
      <c r="Y1951" t="s">
        <v>182</v>
      </c>
      <c r="Z1951" t="s">
        <v>164</v>
      </c>
      <c r="AA1951" t="s">
        <v>164</v>
      </c>
      <c r="AB1951" t="s">
        <v>18</v>
      </c>
      <c r="AD1951" t="s">
        <v>3242</v>
      </c>
      <c r="AE1951">
        <v>1</v>
      </c>
      <c r="AF1951">
        <v>1</v>
      </c>
    </row>
    <row r="1952" spans="1:32" x14ac:dyDescent="0.2">
      <c r="A1952" t="s">
        <v>3243</v>
      </c>
      <c r="B1952" s="107">
        <v>44992</v>
      </c>
      <c r="C1952" s="107">
        <v>44992</v>
      </c>
      <c r="D1952" s="107">
        <v>44992</v>
      </c>
      <c r="E1952">
        <v>-2.20244E-2</v>
      </c>
      <c r="F1952">
        <v>-2.20244E-2</v>
      </c>
      <c r="G1952" t="s">
        <v>72</v>
      </c>
      <c r="H1952">
        <v>6.0083594566353176</v>
      </c>
      <c r="I1952">
        <v>-0.13233051201671889</v>
      </c>
      <c r="J1952">
        <v>-0.13233051201671889</v>
      </c>
      <c r="K1952">
        <v>1</v>
      </c>
      <c r="M1952" t="s">
        <v>67</v>
      </c>
      <c r="S1952" t="s">
        <v>2890</v>
      </c>
      <c r="U1952" t="s">
        <v>67</v>
      </c>
      <c r="W1952" t="s">
        <v>1415</v>
      </c>
      <c r="X1952" t="s">
        <v>1265</v>
      </c>
      <c r="Y1952" t="s">
        <v>182</v>
      </c>
      <c r="Z1952" t="s">
        <v>164</v>
      </c>
      <c r="AA1952" t="s">
        <v>164</v>
      </c>
      <c r="AB1952" t="s">
        <v>18</v>
      </c>
      <c r="AD1952" t="s">
        <v>3244</v>
      </c>
      <c r="AE1952">
        <v>1</v>
      </c>
      <c r="AF1952">
        <v>1</v>
      </c>
    </row>
    <row r="1953" spans="1:32" x14ac:dyDescent="0.2">
      <c r="A1953" t="s">
        <v>3245</v>
      </c>
      <c r="B1953" s="107">
        <v>44992</v>
      </c>
      <c r="C1953" s="107">
        <v>44992</v>
      </c>
      <c r="D1953" s="107">
        <v>44992</v>
      </c>
      <c r="E1953">
        <v>-2.1749299999999999E-2</v>
      </c>
      <c r="F1953">
        <v>-2.1749299999999999E-2</v>
      </c>
      <c r="G1953" t="s">
        <v>72</v>
      </c>
      <c r="H1953">
        <v>6.0083594566353176</v>
      </c>
      <c r="I1953">
        <v>-0.13067761233019851</v>
      </c>
      <c r="J1953">
        <v>-0.13067761233019851</v>
      </c>
      <c r="K1953">
        <v>1</v>
      </c>
      <c r="M1953" t="s">
        <v>67</v>
      </c>
      <c r="S1953" t="s">
        <v>2890</v>
      </c>
      <c r="U1953" t="s">
        <v>67</v>
      </c>
      <c r="W1953" t="s">
        <v>1415</v>
      </c>
      <c r="X1953" t="s">
        <v>1265</v>
      </c>
      <c r="Y1953" t="s">
        <v>182</v>
      </c>
      <c r="Z1953" t="s">
        <v>164</v>
      </c>
      <c r="AA1953" t="s">
        <v>164</v>
      </c>
      <c r="AB1953" t="s">
        <v>18</v>
      </c>
      <c r="AD1953" t="s">
        <v>3246</v>
      </c>
      <c r="AE1953">
        <v>1</v>
      </c>
      <c r="AF1953">
        <v>1</v>
      </c>
    </row>
    <row r="1954" spans="1:32" x14ac:dyDescent="0.2">
      <c r="A1954" t="s">
        <v>3247</v>
      </c>
      <c r="B1954" s="107">
        <v>44992</v>
      </c>
      <c r="C1954" s="107">
        <v>44992</v>
      </c>
      <c r="D1954" s="107">
        <v>44992</v>
      </c>
      <c r="E1954">
        <v>-2.29106E-2</v>
      </c>
      <c r="F1954">
        <v>-2.29106E-2</v>
      </c>
      <c r="G1954" t="s">
        <v>72</v>
      </c>
      <c r="H1954">
        <v>6.0083594566353176</v>
      </c>
      <c r="I1954">
        <v>-0.13765512016718909</v>
      </c>
      <c r="J1954">
        <v>-0.13765512016718909</v>
      </c>
      <c r="K1954">
        <v>1</v>
      </c>
      <c r="M1954" t="s">
        <v>67</v>
      </c>
      <c r="S1954" t="s">
        <v>2890</v>
      </c>
      <c r="U1954" t="s">
        <v>67</v>
      </c>
      <c r="W1954" t="s">
        <v>1415</v>
      </c>
      <c r="X1954" t="s">
        <v>1265</v>
      </c>
      <c r="Y1954" t="s">
        <v>182</v>
      </c>
      <c r="Z1954" t="s">
        <v>164</v>
      </c>
      <c r="AA1954" t="s">
        <v>164</v>
      </c>
      <c r="AB1954" t="s">
        <v>18</v>
      </c>
      <c r="AD1954" t="s">
        <v>3248</v>
      </c>
      <c r="AE1954">
        <v>1</v>
      </c>
      <c r="AF1954">
        <v>1</v>
      </c>
    </row>
    <row r="1955" spans="1:32" x14ac:dyDescent="0.2">
      <c r="A1955" t="s">
        <v>3249</v>
      </c>
      <c r="B1955" s="107">
        <v>44992</v>
      </c>
      <c r="C1955" s="107">
        <v>44992</v>
      </c>
      <c r="D1955" s="107">
        <v>44992</v>
      </c>
      <c r="E1955">
        <v>-4.4416649200000012E-2</v>
      </c>
      <c r="F1955">
        <v>-4.4416649200000012E-2</v>
      </c>
      <c r="G1955" t="s">
        <v>72</v>
      </c>
      <c r="H1955">
        <v>6.0083594566353176</v>
      </c>
      <c r="I1955">
        <v>-0.26687119425287359</v>
      </c>
      <c r="J1955">
        <v>-0.26687119425287359</v>
      </c>
      <c r="K1955">
        <v>1</v>
      </c>
      <c r="M1955" t="s">
        <v>67</v>
      </c>
      <c r="N1955" t="s">
        <v>102</v>
      </c>
      <c r="S1955" t="s">
        <v>1608</v>
      </c>
      <c r="U1955" t="s">
        <v>67</v>
      </c>
      <c r="W1955" t="s">
        <v>1270</v>
      </c>
      <c r="X1955" t="s">
        <v>1271</v>
      </c>
      <c r="Y1955" t="s">
        <v>182</v>
      </c>
      <c r="Z1955" t="s">
        <v>164</v>
      </c>
      <c r="AA1955" t="s">
        <v>164</v>
      </c>
      <c r="AB1955" t="s">
        <v>18</v>
      </c>
      <c r="AD1955" t="s">
        <v>3250</v>
      </c>
      <c r="AE1955">
        <v>1</v>
      </c>
      <c r="AF1955">
        <v>1</v>
      </c>
    </row>
    <row r="1956" spans="1:32" x14ac:dyDescent="0.2">
      <c r="A1956" t="s">
        <v>3251</v>
      </c>
      <c r="B1956" s="107">
        <v>44992</v>
      </c>
      <c r="C1956" s="107">
        <v>44992</v>
      </c>
      <c r="D1956" s="107">
        <v>44992</v>
      </c>
      <c r="E1956">
        <v>-3.2365056000000003E-2</v>
      </c>
      <c r="F1956">
        <v>-3.2365056000000003E-2</v>
      </c>
      <c r="G1956" t="s">
        <v>72</v>
      </c>
      <c r="H1956">
        <v>6.0083594566353176</v>
      </c>
      <c r="I1956">
        <v>-0.1944608902821317</v>
      </c>
      <c r="J1956">
        <v>-0.1944608902821317</v>
      </c>
      <c r="K1956">
        <v>1</v>
      </c>
      <c r="M1956" t="s">
        <v>67</v>
      </c>
      <c r="N1956" t="s">
        <v>102</v>
      </c>
      <c r="S1956" t="s">
        <v>1608</v>
      </c>
      <c r="U1956" t="s">
        <v>67</v>
      </c>
      <c r="W1956" t="s">
        <v>1270</v>
      </c>
      <c r="X1956" t="s">
        <v>1271</v>
      </c>
      <c r="Y1956" t="s">
        <v>182</v>
      </c>
      <c r="Z1956" t="s">
        <v>164</v>
      </c>
      <c r="AA1956" t="s">
        <v>164</v>
      </c>
      <c r="AB1956" t="s">
        <v>18</v>
      </c>
      <c r="AD1956" t="s">
        <v>3252</v>
      </c>
      <c r="AE1956">
        <v>1</v>
      </c>
      <c r="AF1956">
        <v>1</v>
      </c>
    </row>
    <row r="1957" spans="1:32" x14ac:dyDescent="0.2">
      <c r="A1957" t="s">
        <v>3253</v>
      </c>
      <c r="B1957" s="107">
        <v>44992</v>
      </c>
      <c r="C1957" s="107">
        <v>44992</v>
      </c>
      <c r="D1957" s="107">
        <v>44992</v>
      </c>
      <c r="E1957">
        <v>-7.6965714000000003E-3</v>
      </c>
      <c r="F1957">
        <v>-7.6965714000000003E-3</v>
      </c>
      <c r="G1957" t="s">
        <v>72</v>
      </c>
      <c r="H1957">
        <v>6.0083594566353176</v>
      </c>
      <c r="I1957">
        <v>-4.6243767554858928E-2</v>
      </c>
      <c r="J1957">
        <v>-4.6243767554858928E-2</v>
      </c>
      <c r="K1957">
        <v>1</v>
      </c>
      <c r="M1957" t="s">
        <v>67</v>
      </c>
      <c r="S1957" t="s">
        <v>1608</v>
      </c>
      <c r="U1957" t="s">
        <v>67</v>
      </c>
      <c r="W1957" t="s">
        <v>1270</v>
      </c>
      <c r="X1957" t="s">
        <v>1271</v>
      </c>
      <c r="Y1957" t="s">
        <v>182</v>
      </c>
      <c r="Z1957" t="s">
        <v>164</v>
      </c>
      <c r="AA1957" t="s">
        <v>164</v>
      </c>
      <c r="AB1957" t="s">
        <v>18</v>
      </c>
      <c r="AD1957" t="s">
        <v>3254</v>
      </c>
      <c r="AE1957">
        <v>1</v>
      </c>
      <c r="AF1957">
        <v>1</v>
      </c>
    </row>
    <row r="1958" spans="1:32" x14ac:dyDescent="0.2">
      <c r="A1958" t="s">
        <v>3255</v>
      </c>
      <c r="B1958" s="107">
        <v>44992</v>
      </c>
      <c r="C1958" s="107">
        <v>44992</v>
      </c>
      <c r="D1958" s="107">
        <v>44992</v>
      </c>
      <c r="E1958">
        <v>-7.6335436800000003E-2</v>
      </c>
      <c r="F1958">
        <v>-7.6335436800000003E-2</v>
      </c>
      <c r="G1958" t="s">
        <v>72</v>
      </c>
      <c r="H1958">
        <v>6.0083594566353176</v>
      </c>
      <c r="I1958">
        <v>-0.4586507435736677</v>
      </c>
      <c r="J1958">
        <v>-0.4586507435736677</v>
      </c>
      <c r="K1958">
        <v>1</v>
      </c>
      <c r="M1958" t="s">
        <v>67</v>
      </c>
      <c r="N1958" t="s">
        <v>102</v>
      </c>
      <c r="S1958" t="s">
        <v>1608</v>
      </c>
      <c r="U1958" t="s">
        <v>67</v>
      </c>
      <c r="W1958" t="s">
        <v>1270</v>
      </c>
      <c r="X1958" t="s">
        <v>1271</v>
      </c>
      <c r="Y1958" t="s">
        <v>182</v>
      </c>
      <c r="Z1958" t="s">
        <v>164</v>
      </c>
      <c r="AA1958" t="s">
        <v>164</v>
      </c>
      <c r="AB1958" t="s">
        <v>18</v>
      </c>
      <c r="AD1958" t="s">
        <v>3256</v>
      </c>
      <c r="AE1958">
        <v>1</v>
      </c>
      <c r="AF1958">
        <v>1</v>
      </c>
    </row>
    <row r="1959" spans="1:32" x14ac:dyDescent="0.2">
      <c r="A1959" t="s">
        <v>3257</v>
      </c>
      <c r="B1959" s="107">
        <v>44992</v>
      </c>
      <c r="C1959" s="107">
        <v>44992</v>
      </c>
      <c r="D1959" s="107">
        <v>44992</v>
      </c>
      <c r="E1959">
        <v>-6.4491939000000014E-3</v>
      </c>
      <c r="F1959">
        <v>-6.4491939000000014E-3</v>
      </c>
      <c r="G1959" t="s">
        <v>72</v>
      </c>
      <c r="H1959">
        <v>6.0083594566353176</v>
      </c>
      <c r="I1959">
        <v>-3.8749075156739823E-2</v>
      </c>
      <c r="J1959">
        <v>-3.8749075156739823E-2</v>
      </c>
      <c r="K1959">
        <v>1</v>
      </c>
      <c r="M1959" t="s">
        <v>67</v>
      </c>
      <c r="S1959" t="s">
        <v>1608</v>
      </c>
      <c r="U1959" t="s">
        <v>67</v>
      </c>
      <c r="W1959" t="s">
        <v>1270</v>
      </c>
      <c r="X1959" t="s">
        <v>1271</v>
      </c>
      <c r="Y1959" t="s">
        <v>182</v>
      </c>
      <c r="Z1959" t="s">
        <v>164</v>
      </c>
      <c r="AA1959" t="s">
        <v>164</v>
      </c>
      <c r="AB1959" t="s">
        <v>18</v>
      </c>
      <c r="AD1959" t="s">
        <v>3258</v>
      </c>
      <c r="AE1959">
        <v>1</v>
      </c>
      <c r="AF1959">
        <v>1</v>
      </c>
    </row>
    <row r="1960" spans="1:32" x14ac:dyDescent="0.2">
      <c r="A1960" t="s">
        <v>3259</v>
      </c>
      <c r="B1960" s="107">
        <v>44992</v>
      </c>
      <c r="C1960" s="107">
        <v>44992</v>
      </c>
      <c r="D1960" s="107">
        <v>44992</v>
      </c>
      <c r="E1960">
        <v>-2.1570800000000001E-2</v>
      </c>
      <c r="F1960">
        <v>-2.1570800000000001E-2</v>
      </c>
      <c r="G1960" t="s">
        <v>72</v>
      </c>
      <c r="H1960">
        <v>6.0083594566353176</v>
      </c>
      <c r="I1960">
        <v>-0.12960512016718909</v>
      </c>
      <c r="J1960">
        <v>-0.12960512016718909</v>
      </c>
      <c r="K1960">
        <v>1</v>
      </c>
      <c r="M1960" t="s">
        <v>67</v>
      </c>
      <c r="S1960" t="s">
        <v>2890</v>
      </c>
      <c r="U1960" t="s">
        <v>67</v>
      </c>
      <c r="W1960" t="s">
        <v>1415</v>
      </c>
      <c r="X1960" t="s">
        <v>1265</v>
      </c>
      <c r="Y1960" t="s">
        <v>182</v>
      </c>
      <c r="Z1960" t="s">
        <v>164</v>
      </c>
      <c r="AA1960" t="s">
        <v>164</v>
      </c>
      <c r="AB1960" t="s">
        <v>18</v>
      </c>
      <c r="AD1960" t="s">
        <v>3260</v>
      </c>
      <c r="AE1960">
        <v>1</v>
      </c>
      <c r="AF1960">
        <v>1</v>
      </c>
    </row>
    <row r="1961" spans="1:32" x14ac:dyDescent="0.2">
      <c r="A1961" t="s">
        <v>3261</v>
      </c>
      <c r="B1961" s="107">
        <v>44992</v>
      </c>
      <c r="C1961" s="107">
        <v>44992</v>
      </c>
      <c r="D1961" s="107">
        <v>44992</v>
      </c>
      <c r="E1961">
        <v>-6.5419910400000003E-2</v>
      </c>
      <c r="F1961">
        <v>-6.5419910400000003E-2</v>
      </c>
      <c r="G1961" t="s">
        <v>72</v>
      </c>
      <c r="H1961">
        <v>6.0083594566353176</v>
      </c>
      <c r="I1961">
        <v>-0.39306633730407531</v>
      </c>
      <c r="J1961">
        <v>-0.39306633730407531</v>
      </c>
      <c r="K1961">
        <v>1</v>
      </c>
      <c r="M1961" t="s">
        <v>67</v>
      </c>
      <c r="N1961" t="s">
        <v>102</v>
      </c>
      <c r="S1961" t="s">
        <v>1608</v>
      </c>
      <c r="U1961" t="s">
        <v>67</v>
      </c>
      <c r="W1961" t="s">
        <v>1270</v>
      </c>
      <c r="X1961" t="s">
        <v>1271</v>
      </c>
      <c r="Y1961" t="s">
        <v>182</v>
      </c>
      <c r="Z1961" t="s">
        <v>164</v>
      </c>
      <c r="AA1961" t="s">
        <v>164</v>
      </c>
      <c r="AB1961" t="s">
        <v>18</v>
      </c>
      <c r="AD1961" t="s">
        <v>3262</v>
      </c>
      <c r="AE1961">
        <v>1</v>
      </c>
      <c r="AF1961">
        <v>1</v>
      </c>
    </row>
    <row r="1962" spans="1:32" x14ac:dyDescent="0.2">
      <c r="A1962" t="s">
        <v>3263</v>
      </c>
      <c r="B1962" s="107">
        <v>44992</v>
      </c>
      <c r="C1962" s="107">
        <v>44992</v>
      </c>
      <c r="D1962" s="107">
        <v>44992</v>
      </c>
      <c r="E1962">
        <v>-2.1478400000000002E-2</v>
      </c>
      <c r="F1962">
        <v>-2.1478400000000002E-2</v>
      </c>
      <c r="G1962" t="s">
        <v>72</v>
      </c>
      <c r="H1962">
        <v>6.0083594566353176</v>
      </c>
      <c r="I1962">
        <v>-0.12904994775339601</v>
      </c>
      <c r="J1962">
        <v>-0.12904994775339601</v>
      </c>
      <c r="K1962">
        <v>1</v>
      </c>
      <c r="M1962" t="s">
        <v>67</v>
      </c>
      <c r="S1962" t="s">
        <v>2890</v>
      </c>
      <c r="U1962" t="s">
        <v>67</v>
      </c>
      <c r="W1962" t="s">
        <v>1415</v>
      </c>
      <c r="X1962" t="s">
        <v>1265</v>
      </c>
      <c r="Y1962" t="s">
        <v>182</v>
      </c>
      <c r="Z1962" t="s">
        <v>164</v>
      </c>
      <c r="AA1962" t="s">
        <v>164</v>
      </c>
      <c r="AB1962" t="s">
        <v>18</v>
      </c>
      <c r="AD1962" t="s">
        <v>3264</v>
      </c>
      <c r="AE1962">
        <v>1</v>
      </c>
      <c r="AF1962">
        <v>1</v>
      </c>
    </row>
    <row r="1963" spans="1:32" x14ac:dyDescent="0.2">
      <c r="A1963" t="s">
        <v>3265</v>
      </c>
      <c r="B1963" s="107">
        <v>44992</v>
      </c>
      <c r="C1963" s="107">
        <v>44992</v>
      </c>
      <c r="D1963" s="107">
        <v>44992</v>
      </c>
      <c r="E1963">
        <v>-6.6785489388733301E-3</v>
      </c>
      <c r="F1963">
        <v>-6.6785489388733301E-3</v>
      </c>
      <c r="G1963" t="s">
        <v>72</v>
      </c>
      <c r="H1963">
        <v>6.0083594566353176</v>
      </c>
      <c r="I1963">
        <v>-4.0127122673481341E-2</v>
      </c>
      <c r="J1963">
        <v>-4.0127122673481341E-2</v>
      </c>
      <c r="K1963">
        <v>1</v>
      </c>
      <c r="M1963" t="s">
        <v>67</v>
      </c>
      <c r="S1963" t="s">
        <v>2890</v>
      </c>
      <c r="U1963" t="s">
        <v>67</v>
      </c>
      <c r="W1963" t="s">
        <v>1415</v>
      </c>
      <c r="X1963" t="s">
        <v>1265</v>
      </c>
      <c r="Y1963" t="s">
        <v>182</v>
      </c>
      <c r="Z1963" t="s">
        <v>164</v>
      </c>
      <c r="AA1963" t="s">
        <v>164</v>
      </c>
      <c r="AB1963" t="s">
        <v>18</v>
      </c>
      <c r="AD1963" t="s">
        <v>3266</v>
      </c>
      <c r="AE1963">
        <v>1</v>
      </c>
      <c r="AF1963">
        <v>1</v>
      </c>
    </row>
    <row r="1964" spans="1:32" x14ac:dyDescent="0.2">
      <c r="A1964" t="s">
        <v>3267</v>
      </c>
      <c r="B1964" s="107">
        <v>44992</v>
      </c>
      <c r="C1964" s="107">
        <v>44992</v>
      </c>
      <c r="D1964" s="107">
        <v>44992</v>
      </c>
      <c r="E1964">
        <v>-2.3404100000000001E-2</v>
      </c>
      <c r="F1964">
        <v>-2.3404100000000001E-2</v>
      </c>
      <c r="G1964" t="s">
        <v>72</v>
      </c>
      <c r="H1964">
        <v>6.0083594566353176</v>
      </c>
      <c r="I1964">
        <v>-0.14062024555903871</v>
      </c>
      <c r="J1964">
        <v>-0.14062024555903871</v>
      </c>
      <c r="K1964">
        <v>1</v>
      </c>
      <c r="M1964" t="s">
        <v>67</v>
      </c>
      <c r="S1964" t="s">
        <v>2890</v>
      </c>
      <c r="U1964" t="s">
        <v>67</v>
      </c>
      <c r="W1964" t="s">
        <v>1415</v>
      </c>
      <c r="X1964" t="s">
        <v>1265</v>
      </c>
      <c r="Y1964" t="s">
        <v>182</v>
      </c>
      <c r="Z1964" t="s">
        <v>164</v>
      </c>
      <c r="AA1964" t="s">
        <v>164</v>
      </c>
      <c r="AB1964" t="s">
        <v>18</v>
      </c>
      <c r="AD1964" t="s">
        <v>3268</v>
      </c>
      <c r="AE1964">
        <v>1</v>
      </c>
      <c r="AF1964">
        <v>1</v>
      </c>
    </row>
    <row r="1965" spans="1:32" x14ac:dyDescent="0.2">
      <c r="A1965" t="s">
        <v>3269</v>
      </c>
      <c r="B1965" s="107">
        <v>44992</v>
      </c>
      <c r="C1965" s="107">
        <v>44992</v>
      </c>
      <c r="D1965" s="107">
        <v>44992</v>
      </c>
      <c r="E1965">
        <v>-2.2158799999999999E-2</v>
      </c>
      <c r="F1965">
        <v>-2.2158799999999999E-2</v>
      </c>
      <c r="G1965" t="s">
        <v>72</v>
      </c>
      <c r="H1965">
        <v>6.0083594566353176</v>
      </c>
      <c r="I1965">
        <v>-0.13313803552769071</v>
      </c>
      <c r="J1965">
        <v>-0.13313803552769071</v>
      </c>
      <c r="K1965">
        <v>1</v>
      </c>
      <c r="M1965" t="s">
        <v>67</v>
      </c>
      <c r="S1965" t="s">
        <v>2890</v>
      </c>
      <c r="U1965" t="s">
        <v>67</v>
      </c>
      <c r="W1965" t="s">
        <v>1415</v>
      </c>
      <c r="X1965" t="s">
        <v>1265</v>
      </c>
      <c r="Y1965" t="s">
        <v>182</v>
      </c>
      <c r="Z1965" t="s">
        <v>164</v>
      </c>
      <c r="AA1965" t="s">
        <v>164</v>
      </c>
      <c r="AB1965" t="s">
        <v>18</v>
      </c>
      <c r="AD1965" t="s">
        <v>3270</v>
      </c>
      <c r="AE1965">
        <v>1</v>
      </c>
      <c r="AF1965">
        <v>1</v>
      </c>
    </row>
    <row r="1966" spans="1:32" x14ac:dyDescent="0.2">
      <c r="A1966" t="s">
        <v>3271</v>
      </c>
      <c r="B1966" s="107">
        <v>44992</v>
      </c>
      <c r="C1966" s="107">
        <v>44992</v>
      </c>
      <c r="D1966" s="107">
        <v>44992</v>
      </c>
      <c r="E1966">
        <v>-2.3114300000000001E-2</v>
      </c>
      <c r="F1966">
        <v>-2.3114300000000001E-2</v>
      </c>
      <c r="G1966" t="s">
        <v>72</v>
      </c>
      <c r="H1966">
        <v>6.0083594566353176</v>
      </c>
      <c r="I1966">
        <v>-0.13887902298850571</v>
      </c>
      <c r="J1966">
        <v>-0.13887902298850571</v>
      </c>
      <c r="K1966">
        <v>1</v>
      </c>
      <c r="M1966" t="s">
        <v>67</v>
      </c>
      <c r="S1966" t="s">
        <v>2890</v>
      </c>
      <c r="U1966" t="s">
        <v>67</v>
      </c>
      <c r="W1966" t="s">
        <v>1415</v>
      </c>
      <c r="X1966" t="s">
        <v>1265</v>
      </c>
      <c r="Y1966" t="s">
        <v>182</v>
      </c>
      <c r="Z1966" t="s">
        <v>164</v>
      </c>
      <c r="AA1966" t="s">
        <v>164</v>
      </c>
      <c r="AB1966" t="s">
        <v>18</v>
      </c>
      <c r="AD1966" t="s">
        <v>3272</v>
      </c>
      <c r="AE1966">
        <v>1</v>
      </c>
      <c r="AF1966">
        <v>1</v>
      </c>
    </row>
    <row r="1967" spans="1:32" x14ac:dyDescent="0.2">
      <c r="A1967" t="s">
        <v>3273</v>
      </c>
      <c r="B1967" s="107">
        <v>44992</v>
      </c>
      <c r="C1967" s="107">
        <v>44992</v>
      </c>
      <c r="D1967" s="107">
        <v>44992</v>
      </c>
      <c r="E1967">
        <v>-7.4767350562287239E-3</v>
      </c>
      <c r="F1967">
        <v>-7.4767350562287239E-3</v>
      </c>
      <c r="G1967" t="s">
        <v>72</v>
      </c>
      <c r="H1967">
        <v>6.0083594566353176</v>
      </c>
      <c r="I1967">
        <v>-4.4922911779848647E-2</v>
      </c>
      <c r="J1967">
        <v>-4.4922911779848647E-2</v>
      </c>
      <c r="K1967">
        <v>1</v>
      </c>
      <c r="M1967" t="s">
        <v>56</v>
      </c>
      <c r="S1967" t="s">
        <v>1608</v>
      </c>
      <c r="U1967" t="s">
        <v>56</v>
      </c>
      <c r="W1967" t="s">
        <v>1270</v>
      </c>
      <c r="X1967" t="s">
        <v>1271</v>
      </c>
      <c r="Y1967" t="s">
        <v>182</v>
      </c>
      <c r="Z1967" t="s">
        <v>164</v>
      </c>
      <c r="AA1967" t="s">
        <v>164</v>
      </c>
      <c r="AB1967" t="s">
        <v>18</v>
      </c>
      <c r="AD1967" t="s">
        <v>3274</v>
      </c>
      <c r="AE1967">
        <v>1</v>
      </c>
      <c r="AF1967">
        <v>1</v>
      </c>
    </row>
    <row r="1968" spans="1:32" x14ac:dyDescent="0.2">
      <c r="A1968" t="s">
        <v>3275</v>
      </c>
      <c r="B1968" s="107">
        <v>44992</v>
      </c>
      <c r="C1968" s="107">
        <v>44992</v>
      </c>
      <c r="D1968" s="107">
        <v>44992</v>
      </c>
      <c r="E1968">
        <v>-0.20367379059999999</v>
      </c>
      <c r="F1968">
        <v>-0.20367379059999999</v>
      </c>
      <c r="G1968" t="s">
        <v>72</v>
      </c>
      <c r="H1968">
        <v>6.0083594566353176</v>
      </c>
      <c r="I1968">
        <v>-1.2237453458202721</v>
      </c>
      <c r="J1968">
        <v>-1.2237453458202721</v>
      </c>
      <c r="K1968">
        <v>1</v>
      </c>
      <c r="M1968" t="s">
        <v>67</v>
      </c>
      <c r="N1968" t="s">
        <v>102</v>
      </c>
      <c r="S1968" t="s">
        <v>1608</v>
      </c>
      <c r="U1968" t="s">
        <v>67</v>
      </c>
      <c r="W1968" t="s">
        <v>1270</v>
      </c>
      <c r="X1968" t="s">
        <v>1271</v>
      </c>
      <c r="Y1968" t="s">
        <v>182</v>
      </c>
      <c r="Z1968" t="s">
        <v>164</v>
      </c>
      <c r="AA1968" t="s">
        <v>164</v>
      </c>
      <c r="AB1968" t="s">
        <v>18</v>
      </c>
      <c r="AD1968" t="s">
        <v>3276</v>
      </c>
      <c r="AE1968">
        <v>1</v>
      </c>
      <c r="AF1968">
        <v>1</v>
      </c>
    </row>
    <row r="1969" spans="1:32" x14ac:dyDescent="0.2">
      <c r="A1969" t="s">
        <v>3277</v>
      </c>
      <c r="B1969" s="107">
        <v>44992</v>
      </c>
      <c r="C1969" s="107">
        <v>44992</v>
      </c>
      <c r="D1969" s="107">
        <v>44992</v>
      </c>
      <c r="E1969">
        <v>-4.1335366399999997E-2</v>
      </c>
      <c r="F1969">
        <v>-4.1335366399999997E-2</v>
      </c>
      <c r="G1969" t="s">
        <v>72</v>
      </c>
      <c r="H1969">
        <v>6.0083594566353176</v>
      </c>
      <c r="I1969">
        <v>-0.24835773960292579</v>
      </c>
      <c r="J1969">
        <v>-0.24835773960292579</v>
      </c>
      <c r="K1969">
        <v>1</v>
      </c>
      <c r="M1969" t="s">
        <v>67</v>
      </c>
      <c r="N1969" t="s">
        <v>102</v>
      </c>
      <c r="S1969" t="s">
        <v>1608</v>
      </c>
      <c r="U1969" t="s">
        <v>67</v>
      </c>
      <c r="W1969" t="s">
        <v>1270</v>
      </c>
      <c r="X1969" t="s">
        <v>1271</v>
      </c>
      <c r="Y1969" t="s">
        <v>182</v>
      </c>
      <c r="Z1969" t="s">
        <v>164</v>
      </c>
      <c r="AA1969" t="s">
        <v>164</v>
      </c>
      <c r="AB1969" t="s">
        <v>18</v>
      </c>
      <c r="AD1969" t="s">
        <v>3278</v>
      </c>
      <c r="AE1969">
        <v>1</v>
      </c>
      <c r="AF1969">
        <v>1</v>
      </c>
    </row>
    <row r="1970" spans="1:32" x14ac:dyDescent="0.2">
      <c r="A1970" t="s">
        <v>3279</v>
      </c>
      <c r="B1970" s="107">
        <v>44992</v>
      </c>
      <c r="C1970" s="107">
        <v>44992</v>
      </c>
      <c r="D1970" s="107">
        <v>44992</v>
      </c>
      <c r="E1970">
        <v>-0.1001003904</v>
      </c>
      <c r="F1970">
        <v>-0.1001003904</v>
      </c>
      <c r="G1970" t="s">
        <v>72</v>
      </c>
      <c r="H1970">
        <v>6.0083594566353176</v>
      </c>
      <c r="I1970">
        <v>-0.6014391272727273</v>
      </c>
      <c r="J1970">
        <v>-0.6014391272727273</v>
      </c>
      <c r="K1970">
        <v>1</v>
      </c>
      <c r="M1970" t="s">
        <v>67</v>
      </c>
      <c r="N1970" t="s">
        <v>102</v>
      </c>
      <c r="S1970" t="s">
        <v>1608</v>
      </c>
      <c r="U1970" t="s">
        <v>67</v>
      </c>
      <c r="W1970" t="s">
        <v>1270</v>
      </c>
      <c r="X1970" t="s">
        <v>1271</v>
      </c>
      <c r="Y1970" t="s">
        <v>182</v>
      </c>
      <c r="Z1970" t="s">
        <v>164</v>
      </c>
      <c r="AA1970" t="s">
        <v>164</v>
      </c>
      <c r="AB1970" t="s">
        <v>18</v>
      </c>
      <c r="AD1970" t="s">
        <v>3280</v>
      </c>
      <c r="AE1970">
        <v>1</v>
      </c>
      <c r="AF1970">
        <v>1</v>
      </c>
    </row>
    <row r="1971" spans="1:32" x14ac:dyDescent="0.2">
      <c r="A1971" t="s">
        <v>3281</v>
      </c>
      <c r="B1971" s="107">
        <v>44992</v>
      </c>
      <c r="C1971" s="107">
        <v>44992</v>
      </c>
      <c r="D1971" s="107">
        <v>44992</v>
      </c>
      <c r="E1971">
        <v>-2.0486060736119999E-3</v>
      </c>
      <c r="F1971">
        <v>-2.0486060736119999E-3</v>
      </c>
      <c r="G1971" t="s">
        <v>72</v>
      </c>
      <c r="H1971">
        <v>6.0083594566353176</v>
      </c>
      <c r="I1971">
        <v>-1.2308761675307211E-2</v>
      </c>
      <c r="J1971">
        <v>-1.2308761675307211E-2</v>
      </c>
      <c r="K1971">
        <v>1</v>
      </c>
      <c r="M1971" t="s">
        <v>67</v>
      </c>
      <c r="N1971" t="s">
        <v>67</v>
      </c>
      <c r="S1971" t="s">
        <v>2372</v>
      </c>
      <c r="U1971" t="s">
        <v>67</v>
      </c>
      <c r="W1971" t="s">
        <v>1415</v>
      </c>
      <c r="X1971" t="s">
        <v>1265</v>
      </c>
      <c r="Y1971" t="s">
        <v>182</v>
      </c>
      <c r="Z1971" t="s">
        <v>164</v>
      </c>
      <c r="AA1971" t="s">
        <v>164</v>
      </c>
      <c r="AB1971" t="s">
        <v>18</v>
      </c>
      <c r="AD1971" t="s">
        <v>3282</v>
      </c>
      <c r="AE1971">
        <v>1</v>
      </c>
      <c r="AF1971">
        <v>1</v>
      </c>
    </row>
    <row r="1972" spans="1:32" x14ac:dyDescent="0.2">
      <c r="A1972" t="s">
        <v>3283</v>
      </c>
      <c r="B1972" s="107">
        <v>44992</v>
      </c>
      <c r="C1972" s="107">
        <v>44992</v>
      </c>
      <c r="D1972" s="107">
        <v>44992</v>
      </c>
      <c r="E1972">
        <v>-1.9192866409710001E-3</v>
      </c>
      <c r="F1972">
        <v>-1.9192866409710001E-3</v>
      </c>
      <c r="G1972" t="s">
        <v>72</v>
      </c>
      <c r="H1972">
        <v>6.0083594566353176</v>
      </c>
      <c r="I1972">
        <v>-1.153176403927194E-2</v>
      </c>
      <c r="J1972">
        <v>-1.153176403927194E-2</v>
      </c>
      <c r="K1972">
        <v>1</v>
      </c>
      <c r="M1972" t="s">
        <v>67</v>
      </c>
      <c r="N1972" t="s">
        <v>67</v>
      </c>
      <c r="S1972" t="s">
        <v>2372</v>
      </c>
      <c r="U1972" t="s">
        <v>67</v>
      </c>
      <c r="W1972" t="s">
        <v>1415</v>
      </c>
      <c r="X1972" t="s">
        <v>1265</v>
      </c>
      <c r="Y1972" t="s">
        <v>182</v>
      </c>
      <c r="Z1972" t="s">
        <v>164</v>
      </c>
      <c r="AA1972" t="s">
        <v>164</v>
      </c>
      <c r="AB1972" t="s">
        <v>18</v>
      </c>
      <c r="AD1972" t="s">
        <v>3284</v>
      </c>
      <c r="AE1972">
        <v>1</v>
      </c>
      <c r="AF1972">
        <v>1</v>
      </c>
    </row>
    <row r="1973" spans="1:32" x14ac:dyDescent="0.2">
      <c r="A1973" t="s">
        <v>3285</v>
      </c>
      <c r="B1973" s="107">
        <v>44991</v>
      </c>
      <c r="C1973" s="107">
        <v>44991</v>
      </c>
      <c r="D1973" s="107">
        <v>44991</v>
      </c>
      <c r="E1973">
        <v>-6000</v>
      </c>
      <c r="F1973">
        <v>-6000</v>
      </c>
      <c r="G1973" t="s">
        <v>43</v>
      </c>
      <c r="H1973">
        <v>1</v>
      </c>
      <c r="I1973">
        <v>-6000</v>
      </c>
      <c r="J1973">
        <v>-6000</v>
      </c>
      <c r="K1973">
        <v>1</v>
      </c>
      <c r="M1973" t="s">
        <v>1058</v>
      </c>
      <c r="N1973" t="s">
        <v>348</v>
      </c>
      <c r="O1973">
        <v>100</v>
      </c>
      <c r="P1973" t="s">
        <v>15</v>
      </c>
      <c r="Q1973" t="s">
        <v>348</v>
      </c>
      <c r="S1973" t="s">
        <v>3286</v>
      </c>
      <c r="U1973" t="s">
        <v>1058</v>
      </c>
      <c r="W1973" t="s">
        <v>323</v>
      </c>
      <c r="X1973" t="s">
        <v>324</v>
      </c>
      <c r="Y1973" t="s">
        <v>325</v>
      </c>
      <c r="Z1973" t="s">
        <v>325</v>
      </c>
      <c r="AA1973" t="s">
        <v>325</v>
      </c>
      <c r="AB1973" t="s">
        <v>27</v>
      </c>
      <c r="AE1973">
        <v>0</v>
      </c>
      <c r="AF1973">
        <v>0</v>
      </c>
    </row>
    <row r="1974" spans="1:32" x14ac:dyDescent="0.2">
      <c r="A1974" t="s">
        <v>3287</v>
      </c>
      <c r="B1974" s="107">
        <v>44991</v>
      </c>
      <c r="C1974" s="107">
        <v>44991</v>
      </c>
      <c r="D1974" s="107">
        <v>44991</v>
      </c>
      <c r="E1974">
        <v>-3500</v>
      </c>
      <c r="F1974">
        <v>-3500</v>
      </c>
      <c r="G1974" t="s">
        <v>43</v>
      </c>
      <c r="H1974">
        <v>1</v>
      </c>
      <c r="I1974">
        <v>-3500</v>
      </c>
      <c r="J1974">
        <v>-3500</v>
      </c>
      <c r="K1974">
        <v>1</v>
      </c>
      <c r="M1974" t="s">
        <v>1058</v>
      </c>
      <c r="N1974" t="s">
        <v>366</v>
      </c>
      <c r="O1974">
        <v>100</v>
      </c>
      <c r="P1974" t="s">
        <v>236</v>
      </c>
      <c r="Q1974" t="s">
        <v>366</v>
      </c>
      <c r="S1974" t="s">
        <v>3288</v>
      </c>
      <c r="U1974" t="s">
        <v>1058</v>
      </c>
      <c r="W1974" t="s">
        <v>323</v>
      </c>
      <c r="X1974" t="s">
        <v>324</v>
      </c>
      <c r="Y1974" t="s">
        <v>325</v>
      </c>
      <c r="Z1974" t="s">
        <v>325</v>
      </c>
      <c r="AA1974" t="s">
        <v>325</v>
      </c>
      <c r="AB1974" t="s">
        <v>27</v>
      </c>
      <c r="AE1974">
        <v>0</v>
      </c>
      <c r="AF1974">
        <v>0</v>
      </c>
    </row>
    <row r="1975" spans="1:32" x14ac:dyDescent="0.2">
      <c r="A1975" t="s">
        <v>3289</v>
      </c>
      <c r="B1975" s="107">
        <v>44991</v>
      </c>
      <c r="C1975" s="107">
        <v>44991</v>
      </c>
      <c r="D1975" s="107">
        <v>44991</v>
      </c>
      <c r="E1975">
        <v>-4296.2700000000004</v>
      </c>
      <c r="F1975">
        <v>-4296.2700000000004</v>
      </c>
      <c r="G1975" t="s">
        <v>43</v>
      </c>
      <c r="H1975">
        <v>1</v>
      </c>
      <c r="I1975">
        <v>-4296.2700000000004</v>
      </c>
      <c r="J1975">
        <v>-4296.2700000000004</v>
      </c>
      <c r="K1975">
        <v>1</v>
      </c>
      <c r="M1975" t="s">
        <v>1058</v>
      </c>
      <c r="N1975" t="s">
        <v>314</v>
      </c>
      <c r="O1975">
        <v>100</v>
      </c>
      <c r="Q1975" t="s">
        <v>314</v>
      </c>
      <c r="S1975" t="s">
        <v>3290</v>
      </c>
      <c r="U1975" t="s">
        <v>1058</v>
      </c>
      <c r="W1975" t="s">
        <v>315</v>
      </c>
      <c r="X1975" t="s">
        <v>30</v>
      </c>
      <c r="Y1975" t="s">
        <v>182</v>
      </c>
      <c r="Z1975" t="s">
        <v>182</v>
      </c>
      <c r="AA1975" t="s">
        <v>182</v>
      </c>
      <c r="AB1975" t="s">
        <v>30</v>
      </c>
      <c r="AE1975">
        <v>0</v>
      </c>
      <c r="AF1975">
        <v>0</v>
      </c>
    </row>
    <row r="1976" spans="1:32" x14ac:dyDescent="0.2">
      <c r="A1976" t="s">
        <v>3291</v>
      </c>
      <c r="B1976" s="107">
        <v>44991</v>
      </c>
      <c r="C1976" s="107">
        <v>44991</v>
      </c>
      <c r="D1976" s="107">
        <v>44991</v>
      </c>
      <c r="E1976">
        <v>-273.36</v>
      </c>
      <c r="F1976">
        <v>-273.36</v>
      </c>
      <c r="G1976" t="s">
        <v>43</v>
      </c>
      <c r="H1976">
        <v>1</v>
      </c>
      <c r="I1976">
        <v>-273.36</v>
      </c>
      <c r="J1976">
        <v>-273.36</v>
      </c>
      <c r="K1976">
        <v>1</v>
      </c>
      <c r="M1976" t="s">
        <v>50</v>
      </c>
      <c r="N1976" t="s">
        <v>199</v>
      </c>
      <c r="O1976">
        <v>100</v>
      </c>
      <c r="P1976" t="s">
        <v>340</v>
      </c>
      <c r="Q1976" t="s">
        <v>199</v>
      </c>
      <c r="S1976" t="s">
        <v>2396</v>
      </c>
      <c r="U1976" t="s">
        <v>50</v>
      </c>
      <c r="W1976" t="s">
        <v>2397</v>
      </c>
      <c r="X1976" t="s">
        <v>30</v>
      </c>
      <c r="Y1976" t="s">
        <v>182</v>
      </c>
      <c r="Z1976" t="s">
        <v>182</v>
      </c>
      <c r="AA1976" t="s">
        <v>182</v>
      </c>
      <c r="AB1976" t="s">
        <v>30</v>
      </c>
      <c r="AE1976">
        <v>0</v>
      </c>
      <c r="AF1976">
        <v>0</v>
      </c>
    </row>
    <row r="1977" spans="1:32" x14ac:dyDescent="0.2">
      <c r="A1977" t="s">
        <v>3292</v>
      </c>
      <c r="B1977" s="107">
        <v>44991</v>
      </c>
      <c r="C1977" s="107">
        <v>44991</v>
      </c>
      <c r="D1977" s="107">
        <v>44991</v>
      </c>
      <c r="E1977">
        <v>-2500</v>
      </c>
      <c r="F1977">
        <v>-2500</v>
      </c>
      <c r="G1977" t="s">
        <v>43</v>
      </c>
      <c r="H1977">
        <v>1</v>
      </c>
      <c r="I1977">
        <v>-2500</v>
      </c>
      <c r="J1977">
        <v>-2500</v>
      </c>
      <c r="K1977">
        <v>1</v>
      </c>
      <c r="M1977" t="s">
        <v>1058</v>
      </c>
      <c r="N1977" t="s">
        <v>3293</v>
      </c>
      <c r="O1977">
        <v>100</v>
      </c>
      <c r="Q1977" t="s">
        <v>3293</v>
      </c>
      <c r="S1977" t="s">
        <v>3294</v>
      </c>
      <c r="U1977" t="s">
        <v>1058</v>
      </c>
      <c r="W1977" t="s">
        <v>3115</v>
      </c>
      <c r="X1977" t="s">
        <v>324</v>
      </c>
      <c r="Y1977" t="s">
        <v>325</v>
      </c>
      <c r="Z1977" t="s">
        <v>325</v>
      </c>
      <c r="AA1977" t="s">
        <v>325</v>
      </c>
      <c r="AB1977" t="s">
        <v>27</v>
      </c>
      <c r="AE1977">
        <v>0</v>
      </c>
      <c r="AF1977">
        <v>0</v>
      </c>
    </row>
    <row r="1978" spans="1:32" x14ac:dyDescent="0.2">
      <c r="A1978" t="s">
        <v>3295</v>
      </c>
      <c r="B1978" s="107">
        <v>44991</v>
      </c>
      <c r="C1978" s="107">
        <v>44991</v>
      </c>
      <c r="D1978" s="107">
        <v>44991</v>
      </c>
      <c r="E1978">
        <v>-4000</v>
      </c>
      <c r="F1978">
        <v>-4000</v>
      </c>
      <c r="G1978" t="s">
        <v>43</v>
      </c>
      <c r="H1978">
        <v>1</v>
      </c>
      <c r="I1978">
        <v>-4000</v>
      </c>
      <c r="J1978">
        <v>-4000</v>
      </c>
      <c r="K1978">
        <v>1</v>
      </c>
      <c r="M1978" t="s">
        <v>1058</v>
      </c>
      <c r="N1978" t="s">
        <v>368</v>
      </c>
      <c r="O1978">
        <v>100</v>
      </c>
      <c r="P1978" t="s">
        <v>23</v>
      </c>
      <c r="Q1978" t="s">
        <v>368</v>
      </c>
      <c r="S1978" t="s">
        <v>323</v>
      </c>
      <c r="U1978" t="s">
        <v>1058</v>
      </c>
      <c r="W1978" t="s">
        <v>323</v>
      </c>
      <c r="X1978" t="s">
        <v>324</v>
      </c>
      <c r="Y1978" t="s">
        <v>325</v>
      </c>
      <c r="Z1978" t="s">
        <v>325</v>
      </c>
      <c r="AA1978" t="s">
        <v>325</v>
      </c>
      <c r="AB1978" t="s">
        <v>27</v>
      </c>
      <c r="AE1978">
        <v>0</v>
      </c>
      <c r="AF1978">
        <v>0</v>
      </c>
    </row>
    <row r="1979" spans="1:32" x14ac:dyDescent="0.2">
      <c r="A1979" t="s">
        <v>3296</v>
      </c>
      <c r="B1979" s="107">
        <v>44991</v>
      </c>
      <c r="C1979" s="107">
        <v>44991</v>
      </c>
      <c r="D1979" s="107">
        <v>44991</v>
      </c>
      <c r="E1979">
        <v>-9000</v>
      </c>
      <c r="F1979">
        <v>-9000</v>
      </c>
      <c r="G1979" t="s">
        <v>43</v>
      </c>
      <c r="H1979">
        <v>1</v>
      </c>
      <c r="I1979">
        <v>-9000</v>
      </c>
      <c r="J1979">
        <v>-9000</v>
      </c>
      <c r="K1979">
        <v>1</v>
      </c>
      <c r="M1979" t="s">
        <v>53</v>
      </c>
      <c r="N1979" t="s">
        <v>199</v>
      </c>
      <c r="O1979">
        <v>100</v>
      </c>
      <c r="P1979" t="s">
        <v>340</v>
      </c>
      <c r="Q1979" t="s">
        <v>199</v>
      </c>
      <c r="S1979" t="s">
        <v>3297</v>
      </c>
      <c r="U1979" t="s">
        <v>53</v>
      </c>
      <c r="W1979" t="s">
        <v>1850</v>
      </c>
      <c r="X1979" t="s">
        <v>1850</v>
      </c>
      <c r="Y1979" t="s">
        <v>1356</v>
      </c>
      <c r="Z1979" t="s">
        <v>1356</v>
      </c>
      <c r="AA1979" t="s">
        <v>1356</v>
      </c>
      <c r="AB1979" t="s">
        <v>28</v>
      </c>
      <c r="AE1979">
        <v>0</v>
      </c>
      <c r="AF1979">
        <v>0</v>
      </c>
    </row>
    <row r="1980" spans="1:32" x14ac:dyDescent="0.2">
      <c r="A1980" t="s">
        <v>3298</v>
      </c>
      <c r="B1980" s="107">
        <v>44991</v>
      </c>
      <c r="C1980" s="107">
        <v>44991</v>
      </c>
      <c r="D1980" s="107">
        <v>44991</v>
      </c>
      <c r="E1980">
        <v>-1600</v>
      </c>
      <c r="F1980">
        <v>-1600</v>
      </c>
      <c r="G1980" t="s">
        <v>43</v>
      </c>
      <c r="H1980">
        <v>1</v>
      </c>
      <c r="I1980">
        <v>-1600</v>
      </c>
      <c r="J1980">
        <v>-1600</v>
      </c>
      <c r="K1980">
        <v>1</v>
      </c>
      <c r="M1980" t="s">
        <v>1058</v>
      </c>
      <c r="N1980" t="s">
        <v>372</v>
      </c>
      <c r="O1980">
        <v>100</v>
      </c>
      <c r="P1980" t="s">
        <v>236</v>
      </c>
      <c r="Q1980" t="s">
        <v>372</v>
      </c>
      <c r="S1980" t="s">
        <v>3299</v>
      </c>
      <c r="U1980" t="s">
        <v>1058</v>
      </c>
      <c r="W1980" t="s">
        <v>323</v>
      </c>
      <c r="X1980" t="s">
        <v>324</v>
      </c>
      <c r="Y1980" t="s">
        <v>325</v>
      </c>
      <c r="Z1980" t="s">
        <v>325</v>
      </c>
      <c r="AA1980" t="s">
        <v>325</v>
      </c>
      <c r="AB1980" t="s">
        <v>27</v>
      </c>
      <c r="AE1980">
        <v>0</v>
      </c>
      <c r="AF1980">
        <v>0</v>
      </c>
    </row>
    <row r="1981" spans="1:32" x14ac:dyDescent="0.2">
      <c r="A1981" t="s">
        <v>3300</v>
      </c>
      <c r="B1981" s="107">
        <v>44991</v>
      </c>
      <c r="C1981" s="107">
        <v>44991</v>
      </c>
      <c r="D1981" s="107">
        <v>44991</v>
      </c>
      <c r="E1981">
        <v>-83.68</v>
      </c>
      <c r="F1981">
        <v>-83.68</v>
      </c>
      <c r="G1981" t="s">
        <v>43</v>
      </c>
      <c r="H1981">
        <v>1</v>
      </c>
      <c r="I1981">
        <v>-83.68</v>
      </c>
      <c r="J1981">
        <v>-83.68</v>
      </c>
      <c r="K1981">
        <v>1</v>
      </c>
      <c r="M1981" t="s">
        <v>50</v>
      </c>
      <c r="N1981" t="s">
        <v>199</v>
      </c>
      <c r="O1981">
        <v>100</v>
      </c>
      <c r="P1981" t="s">
        <v>340</v>
      </c>
      <c r="Q1981" t="s">
        <v>199</v>
      </c>
      <c r="S1981" t="s">
        <v>312</v>
      </c>
      <c r="U1981" t="s">
        <v>50</v>
      </c>
      <c r="W1981" t="s">
        <v>312</v>
      </c>
      <c r="X1981" t="s">
        <v>30</v>
      </c>
      <c r="Y1981" t="s">
        <v>182</v>
      </c>
      <c r="Z1981" t="s">
        <v>182</v>
      </c>
      <c r="AA1981" t="s">
        <v>182</v>
      </c>
      <c r="AB1981" t="s">
        <v>30</v>
      </c>
      <c r="AE1981">
        <v>0</v>
      </c>
      <c r="AF1981">
        <v>0</v>
      </c>
    </row>
    <row r="1982" spans="1:32" x14ac:dyDescent="0.2">
      <c r="A1982" t="s">
        <v>3301</v>
      </c>
      <c r="B1982" s="107">
        <v>44991</v>
      </c>
      <c r="C1982" s="107">
        <v>44991</v>
      </c>
      <c r="D1982" s="107">
        <v>44991</v>
      </c>
      <c r="E1982">
        <v>9000</v>
      </c>
      <c r="F1982">
        <v>9000</v>
      </c>
      <c r="G1982" t="s">
        <v>43</v>
      </c>
      <c r="H1982">
        <v>1</v>
      </c>
      <c r="I1982">
        <v>9000</v>
      </c>
      <c r="J1982">
        <v>9000</v>
      </c>
      <c r="K1982">
        <v>1</v>
      </c>
      <c r="M1982" t="s">
        <v>199</v>
      </c>
      <c r="N1982" t="s">
        <v>53</v>
      </c>
      <c r="O1982">
        <v>100</v>
      </c>
      <c r="Q1982" t="s">
        <v>199</v>
      </c>
      <c r="S1982" t="s">
        <v>1378</v>
      </c>
      <c r="U1982" t="s">
        <v>53</v>
      </c>
      <c r="W1982" t="s">
        <v>1379</v>
      </c>
      <c r="X1982" t="s">
        <v>1379</v>
      </c>
      <c r="Y1982" t="s">
        <v>163</v>
      </c>
      <c r="Z1982" t="s">
        <v>193</v>
      </c>
      <c r="AA1982" t="s">
        <v>193</v>
      </c>
      <c r="AB1982" t="s">
        <v>24</v>
      </c>
      <c r="AE1982">
        <v>0</v>
      </c>
      <c r="AF1982">
        <v>0</v>
      </c>
    </row>
    <row r="1983" spans="1:32" x14ac:dyDescent="0.2">
      <c r="A1983" t="s">
        <v>3302</v>
      </c>
      <c r="B1983" s="107">
        <v>44991</v>
      </c>
      <c r="C1983" s="107">
        <v>44991</v>
      </c>
      <c r="D1983" s="107">
        <v>44991</v>
      </c>
      <c r="E1983">
        <v>-9000</v>
      </c>
      <c r="F1983">
        <v>-9000</v>
      </c>
      <c r="G1983" t="s">
        <v>43</v>
      </c>
      <c r="H1983">
        <v>1</v>
      </c>
      <c r="I1983">
        <v>-9000</v>
      </c>
      <c r="J1983">
        <v>-9000</v>
      </c>
      <c r="K1983">
        <v>1</v>
      </c>
      <c r="M1983" t="s">
        <v>1058</v>
      </c>
      <c r="N1983" t="s">
        <v>199</v>
      </c>
      <c r="O1983">
        <v>100</v>
      </c>
      <c r="P1983" t="s">
        <v>340</v>
      </c>
      <c r="Q1983" t="s">
        <v>199</v>
      </c>
      <c r="S1983" t="s">
        <v>1378</v>
      </c>
      <c r="U1983" t="s">
        <v>1058</v>
      </c>
      <c r="W1983" t="s">
        <v>1379</v>
      </c>
      <c r="X1983" t="s">
        <v>1379</v>
      </c>
      <c r="Y1983" t="s">
        <v>163</v>
      </c>
      <c r="Z1983" t="s">
        <v>193</v>
      </c>
      <c r="AA1983" t="s">
        <v>193</v>
      </c>
      <c r="AB1983" t="s">
        <v>24</v>
      </c>
      <c r="AE1983">
        <v>0</v>
      </c>
      <c r="AF1983">
        <v>0</v>
      </c>
    </row>
    <row r="1984" spans="1:32" x14ac:dyDescent="0.2">
      <c r="A1984" t="s">
        <v>3303</v>
      </c>
      <c r="B1984" s="107">
        <v>44991</v>
      </c>
      <c r="C1984" s="107">
        <v>44991</v>
      </c>
      <c r="D1984" s="107">
        <v>44991</v>
      </c>
      <c r="E1984">
        <v>-2.2241058899999999E-2</v>
      </c>
      <c r="F1984">
        <v>-2.2241058899999999E-2</v>
      </c>
      <c r="G1984" t="s">
        <v>72</v>
      </c>
      <c r="H1984">
        <v>5.8661825726141084</v>
      </c>
      <c r="I1984">
        <v>-0.13047011211566389</v>
      </c>
      <c r="J1984">
        <v>-0.13047011211566389</v>
      </c>
      <c r="K1984">
        <v>1</v>
      </c>
      <c r="M1984" t="s">
        <v>67</v>
      </c>
      <c r="S1984" t="s">
        <v>1608</v>
      </c>
      <c r="U1984" t="s">
        <v>67</v>
      </c>
      <c r="W1984" t="s">
        <v>1270</v>
      </c>
      <c r="X1984" t="s">
        <v>1271</v>
      </c>
      <c r="Y1984" t="s">
        <v>182</v>
      </c>
      <c r="Z1984" t="s">
        <v>164</v>
      </c>
      <c r="AA1984" t="s">
        <v>164</v>
      </c>
      <c r="AB1984" t="s">
        <v>18</v>
      </c>
      <c r="AD1984" t="s">
        <v>3304</v>
      </c>
      <c r="AE1984">
        <v>1</v>
      </c>
      <c r="AF1984">
        <v>1</v>
      </c>
    </row>
    <row r="1985" spans="1:32" x14ac:dyDescent="0.2">
      <c r="A1985" t="s">
        <v>3305</v>
      </c>
      <c r="B1985" s="107">
        <v>44991</v>
      </c>
      <c r="C1985" s="107">
        <v>44991</v>
      </c>
      <c r="D1985" s="107">
        <v>44991</v>
      </c>
      <c r="E1985">
        <v>-2.2547299999999999E-2</v>
      </c>
      <c r="F1985">
        <v>-2.2547299999999999E-2</v>
      </c>
      <c r="G1985" t="s">
        <v>72</v>
      </c>
      <c r="H1985">
        <v>5.8661825726141084</v>
      </c>
      <c r="I1985">
        <v>-0.13226657831950209</v>
      </c>
      <c r="J1985">
        <v>-0.13226657831950209</v>
      </c>
      <c r="K1985">
        <v>1</v>
      </c>
      <c r="M1985" t="s">
        <v>67</v>
      </c>
      <c r="S1985" t="s">
        <v>2890</v>
      </c>
      <c r="U1985" t="s">
        <v>67</v>
      </c>
      <c r="W1985" t="s">
        <v>1415</v>
      </c>
      <c r="X1985" t="s">
        <v>1265</v>
      </c>
      <c r="Y1985" t="s">
        <v>182</v>
      </c>
      <c r="Z1985" t="s">
        <v>164</v>
      </c>
      <c r="AA1985" t="s">
        <v>164</v>
      </c>
      <c r="AB1985" t="s">
        <v>18</v>
      </c>
      <c r="AD1985" t="s">
        <v>3306</v>
      </c>
      <c r="AE1985">
        <v>1</v>
      </c>
      <c r="AF1985">
        <v>1</v>
      </c>
    </row>
    <row r="1986" spans="1:32" x14ac:dyDescent="0.2">
      <c r="A1986" t="s">
        <v>3307</v>
      </c>
      <c r="B1986" s="107">
        <v>44991</v>
      </c>
      <c r="C1986" s="107">
        <v>44991</v>
      </c>
      <c r="D1986" s="107">
        <v>44991</v>
      </c>
      <c r="E1986">
        <v>-0.10527037440000001</v>
      </c>
      <c r="F1986">
        <v>-0.10527037440000001</v>
      </c>
      <c r="G1986" t="s">
        <v>72</v>
      </c>
      <c r="H1986">
        <v>5.8661825726141084</v>
      </c>
      <c r="I1986">
        <v>-0.61753523571784241</v>
      </c>
      <c r="J1986">
        <v>-0.61753523571784241</v>
      </c>
      <c r="K1986">
        <v>1</v>
      </c>
      <c r="M1986" t="s">
        <v>67</v>
      </c>
      <c r="N1986" t="s">
        <v>102</v>
      </c>
      <c r="S1986" t="s">
        <v>1608</v>
      </c>
      <c r="U1986" t="s">
        <v>67</v>
      </c>
      <c r="W1986" t="s">
        <v>1270</v>
      </c>
      <c r="X1986" t="s">
        <v>1271</v>
      </c>
      <c r="Y1986" t="s">
        <v>182</v>
      </c>
      <c r="Z1986" t="s">
        <v>164</v>
      </c>
      <c r="AA1986" t="s">
        <v>164</v>
      </c>
      <c r="AB1986" t="s">
        <v>18</v>
      </c>
      <c r="AD1986" t="s">
        <v>3308</v>
      </c>
      <c r="AE1986">
        <v>1</v>
      </c>
      <c r="AF1986">
        <v>1</v>
      </c>
    </row>
    <row r="1987" spans="1:32" x14ac:dyDescent="0.2">
      <c r="A1987" t="s">
        <v>3309</v>
      </c>
      <c r="B1987" s="107">
        <v>44991</v>
      </c>
      <c r="C1987" s="107">
        <v>44991</v>
      </c>
      <c r="D1987" s="107">
        <v>44991</v>
      </c>
      <c r="E1987">
        <v>-7.9114518000000002E-3</v>
      </c>
      <c r="F1987">
        <v>-7.9114518000000002E-3</v>
      </c>
      <c r="G1987" t="s">
        <v>72</v>
      </c>
      <c r="H1987">
        <v>5.8661825726141084</v>
      </c>
      <c r="I1987">
        <v>-4.6410020673236518E-2</v>
      </c>
      <c r="J1987">
        <v>-4.6410020673236518E-2</v>
      </c>
      <c r="K1987">
        <v>1</v>
      </c>
      <c r="M1987" t="s">
        <v>67</v>
      </c>
      <c r="S1987" t="s">
        <v>1608</v>
      </c>
      <c r="U1987" t="s">
        <v>67</v>
      </c>
      <c r="W1987" t="s">
        <v>1270</v>
      </c>
      <c r="X1987" t="s">
        <v>1271</v>
      </c>
      <c r="Y1987" t="s">
        <v>182</v>
      </c>
      <c r="Z1987" t="s">
        <v>164</v>
      </c>
      <c r="AA1987" t="s">
        <v>164</v>
      </c>
      <c r="AB1987" t="s">
        <v>18</v>
      </c>
      <c r="AD1987" t="s">
        <v>3310</v>
      </c>
      <c r="AE1987">
        <v>1</v>
      </c>
      <c r="AF1987">
        <v>1</v>
      </c>
    </row>
    <row r="1988" spans="1:32" x14ac:dyDescent="0.2">
      <c r="A1988" t="s">
        <v>3311</v>
      </c>
      <c r="B1988" s="107">
        <v>44991</v>
      </c>
      <c r="C1988" s="107">
        <v>44991</v>
      </c>
      <c r="D1988" s="107">
        <v>44991</v>
      </c>
      <c r="E1988">
        <v>-2.2427599999999999E-2</v>
      </c>
      <c r="F1988">
        <v>-2.2427599999999999E-2</v>
      </c>
      <c r="G1988" t="s">
        <v>72</v>
      </c>
      <c r="H1988">
        <v>5.8661825726141084</v>
      </c>
      <c r="I1988">
        <v>-0.13156439626556021</v>
      </c>
      <c r="J1988">
        <v>-0.13156439626556021</v>
      </c>
      <c r="K1988">
        <v>1</v>
      </c>
      <c r="M1988" t="s">
        <v>67</v>
      </c>
      <c r="S1988" t="s">
        <v>2890</v>
      </c>
      <c r="U1988" t="s">
        <v>67</v>
      </c>
      <c r="W1988" t="s">
        <v>1415</v>
      </c>
      <c r="X1988" t="s">
        <v>1265</v>
      </c>
      <c r="Y1988" t="s">
        <v>182</v>
      </c>
      <c r="Z1988" t="s">
        <v>164</v>
      </c>
      <c r="AA1988" t="s">
        <v>164</v>
      </c>
      <c r="AB1988" t="s">
        <v>18</v>
      </c>
      <c r="AD1988" t="s">
        <v>3312</v>
      </c>
      <c r="AE1988">
        <v>1</v>
      </c>
      <c r="AF1988">
        <v>1</v>
      </c>
    </row>
    <row r="1989" spans="1:32" x14ac:dyDescent="0.2">
      <c r="A1989" t="s">
        <v>3313</v>
      </c>
      <c r="B1989" s="107">
        <v>44991</v>
      </c>
      <c r="C1989" s="107">
        <v>44991</v>
      </c>
      <c r="D1989" s="107">
        <v>44991</v>
      </c>
      <c r="E1989">
        <v>-2.1971899999999999E-2</v>
      </c>
      <c r="F1989">
        <v>-2.1971899999999999E-2</v>
      </c>
      <c r="G1989" t="s">
        <v>72</v>
      </c>
      <c r="H1989">
        <v>5.8661825726141084</v>
      </c>
      <c r="I1989">
        <v>-0.1288911768672199</v>
      </c>
      <c r="J1989">
        <v>-0.1288911768672199</v>
      </c>
      <c r="K1989">
        <v>1</v>
      </c>
      <c r="M1989" t="s">
        <v>67</v>
      </c>
      <c r="S1989" t="s">
        <v>2890</v>
      </c>
      <c r="U1989" t="s">
        <v>67</v>
      </c>
      <c r="W1989" t="s">
        <v>1415</v>
      </c>
      <c r="X1989" t="s">
        <v>1265</v>
      </c>
      <c r="Y1989" t="s">
        <v>182</v>
      </c>
      <c r="Z1989" t="s">
        <v>164</v>
      </c>
      <c r="AA1989" t="s">
        <v>164</v>
      </c>
      <c r="AB1989" t="s">
        <v>18</v>
      </c>
      <c r="AD1989" t="s">
        <v>3314</v>
      </c>
      <c r="AE1989">
        <v>1</v>
      </c>
      <c r="AF1989">
        <v>1</v>
      </c>
    </row>
    <row r="1990" spans="1:32" x14ac:dyDescent="0.2">
      <c r="A1990" t="s">
        <v>3315</v>
      </c>
      <c r="B1990" s="107">
        <v>44991</v>
      </c>
      <c r="C1990" s="107">
        <v>44991</v>
      </c>
      <c r="D1990" s="107">
        <v>44991</v>
      </c>
      <c r="E1990">
        <v>-0.1991406161528477</v>
      </c>
      <c r="F1990">
        <v>-0.1991406161528477</v>
      </c>
      <c r="G1990" t="s">
        <v>72</v>
      </c>
      <c r="H1990">
        <v>5.8661825726141084</v>
      </c>
      <c r="I1990">
        <v>-1.168195211975471</v>
      </c>
      <c r="J1990">
        <v>-1.168195211975471</v>
      </c>
      <c r="K1990">
        <v>1</v>
      </c>
      <c r="M1990" t="s">
        <v>56</v>
      </c>
      <c r="S1990" t="s">
        <v>1608</v>
      </c>
      <c r="U1990" t="s">
        <v>56</v>
      </c>
      <c r="W1990" t="s">
        <v>1415</v>
      </c>
      <c r="X1990" t="s">
        <v>1265</v>
      </c>
      <c r="Y1990" t="s">
        <v>182</v>
      </c>
      <c r="Z1990" t="s">
        <v>164</v>
      </c>
      <c r="AA1990" t="s">
        <v>164</v>
      </c>
      <c r="AB1990" t="s">
        <v>18</v>
      </c>
      <c r="AD1990" t="s">
        <v>3316</v>
      </c>
      <c r="AE1990">
        <v>1</v>
      </c>
      <c r="AF1990">
        <v>1</v>
      </c>
    </row>
    <row r="1991" spans="1:32" x14ac:dyDescent="0.2">
      <c r="A1991" t="s">
        <v>3317</v>
      </c>
      <c r="B1991" s="107">
        <v>44991</v>
      </c>
      <c r="C1991" s="107">
        <v>44991</v>
      </c>
      <c r="D1991" s="107">
        <v>44991</v>
      </c>
      <c r="E1991">
        <v>-2.2862153046641E-2</v>
      </c>
      <c r="F1991">
        <v>-2.2862153046641E-2</v>
      </c>
      <c r="G1991" t="s">
        <v>72</v>
      </c>
      <c r="H1991">
        <v>5.8661825726141084</v>
      </c>
      <c r="I1991">
        <v>-0.13411356377464201</v>
      </c>
      <c r="J1991">
        <v>-0.13411356377464201</v>
      </c>
      <c r="K1991">
        <v>1</v>
      </c>
      <c r="M1991" t="s">
        <v>67</v>
      </c>
      <c r="S1991" t="s">
        <v>2890</v>
      </c>
      <c r="U1991" t="s">
        <v>67</v>
      </c>
      <c r="W1991" t="s">
        <v>1415</v>
      </c>
      <c r="X1991" t="s">
        <v>1265</v>
      </c>
      <c r="Y1991" t="s">
        <v>182</v>
      </c>
      <c r="Z1991" t="s">
        <v>164</v>
      </c>
      <c r="AA1991" t="s">
        <v>164</v>
      </c>
      <c r="AB1991" t="s">
        <v>18</v>
      </c>
      <c r="AD1991" t="s">
        <v>3318</v>
      </c>
      <c r="AE1991">
        <v>1</v>
      </c>
      <c r="AF1991">
        <v>1</v>
      </c>
    </row>
    <row r="1992" spans="1:32" x14ac:dyDescent="0.2">
      <c r="A1992" t="s">
        <v>3319</v>
      </c>
      <c r="B1992" s="107">
        <v>44991</v>
      </c>
      <c r="C1992" s="107">
        <v>44991</v>
      </c>
      <c r="D1992" s="107">
        <v>44991</v>
      </c>
      <c r="E1992">
        <v>-6.0589952999999998E-3</v>
      </c>
      <c r="F1992">
        <v>-6.0589952999999998E-3</v>
      </c>
      <c r="G1992" t="s">
        <v>72</v>
      </c>
      <c r="H1992">
        <v>5.8661825726141084</v>
      </c>
      <c r="I1992">
        <v>-3.554317263641079E-2</v>
      </c>
      <c r="J1992">
        <v>-3.554317263641079E-2</v>
      </c>
      <c r="K1992">
        <v>1</v>
      </c>
      <c r="M1992" t="s">
        <v>67</v>
      </c>
      <c r="S1992" t="s">
        <v>1608</v>
      </c>
      <c r="U1992" t="s">
        <v>67</v>
      </c>
      <c r="W1992" t="s">
        <v>1270</v>
      </c>
      <c r="X1992" t="s">
        <v>1271</v>
      </c>
      <c r="Y1992" t="s">
        <v>182</v>
      </c>
      <c r="Z1992" t="s">
        <v>164</v>
      </c>
      <c r="AA1992" t="s">
        <v>164</v>
      </c>
      <c r="AB1992" t="s">
        <v>18</v>
      </c>
      <c r="AD1992" t="s">
        <v>3320</v>
      </c>
      <c r="AE1992">
        <v>1</v>
      </c>
      <c r="AF1992">
        <v>1</v>
      </c>
    </row>
    <row r="1993" spans="1:32" x14ac:dyDescent="0.2">
      <c r="A1993" t="s">
        <v>3321</v>
      </c>
      <c r="B1993" s="107">
        <v>44991</v>
      </c>
      <c r="C1993" s="107">
        <v>44991</v>
      </c>
      <c r="D1993" s="107">
        <v>44991</v>
      </c>
      <c r="E1993">
        <v>-1.73404866E-2</v>
      </c>
      <c r="F1993">
        <v>-1.73404866E-2</v>
      </c>
      <c r="G1993" t="s">
        <v>72</v>
      </c>
      <c r="H1993">
        <v>5.8661825726141084</v>
      </c>
      <c r="I1993">
        <v>-0.1017224602935685</v>
      </c>
      <c r="J1993">
        <v>-0.1017224602935685</v>
      </c>
      <c r="K1993">
        <v>1</v>
      </c>
      <c r="M1993" t="s">
        <v>67</v>
      </c>
      <c r="S1993" t="s">
        <v>1608</v>
      </c>
      <c r="U1993" t="s">
        <v>67</v>
      </c>
      <c r="W1993" t="s">
        <v>1270</v>
      </c>
      <c r="X1993" t="s">
        <v>1271</v>
      </c>
      <c r="Y1993" t="s">
        <v>182</v>
      </c>
      <c r="Z1993" t="s">
        <v>164</v>
      </c>
      <c r="AA1993" t="s">
        <v>164</v>
      </c>
      <c r="AB1993" t="s">
        <v>18</v>
      </c>
      <c r="AD1993" t="s">
        <v>3322</v>
      </c>
      <c r="AE1993">
        <v>1</v>
      </c>
      <c r="AF1993">
        <v>1</v>
      </c>
    </row>
    <row r="1994" spans="1:32" x14ac:dyDescent="0.2">
      <c r="A1994" t="s">
        <v>3323</v>
      </c>
      <c r="B1994" s="107">
        <v>44991</v>
      </c>
      <c r="C1994" s="107">
        <v>44991</v>
      </c>
      <c r="D1994" s="107">
        <v>44991</v>
      </c>
      <c r="E1994">
        <v>-0.106376628</v>
      </c>
      <c r="F1994">
        <v>-0.106376628</v>
      </c>
      <c r="G1994" t="s">
        <v>72</v>
      </c>
      <c r="H1994">
        <v>5.8661825726141084</v>
      </c>
      <c r="I1994">
        <v>-0.624024721307054</v>
      </c>
      <c r="J1994">
        <v>-0.624024721307054</v>
      </c>
      <c r="K1994">
        <v>1</v>
      </c>
      <c r="M1994" t="s">
        <v>67</v>
      </c>
      <c r="N1994" t="s">
        <v>102</v>
      </c>
      <c r="S1994" t="s">
        <v>1608</v>
      </c>
      <c r="U1994" t="s">
        <v>67</v>
      </c>
      <c r="W1994" t="s">
        <v>1270</v>
      </c>
      <c r="X1994" t="s">
        <v>1271</v>
      </c>
      <c r="Y1994" t="s">
        <v>182</v>
      </c>
      <c r="Z1994" t="s">
        <v>164</v>
      </c>
      <c r="AA1994" t="s">
        <v>164</v>
      </c>
      <c r="AB1994" t="s">
        <v>18</v>
      </c>
      <c r="AD1994" t="s">
        <v>3324</v>
      </c>
      <c r="AE1994">
        <v>1</v>
      </c>
      <c r="AF1994">
        <v>1</v>
      </c>
    </row>
    <row r="1995" spans="1:32" x14ac:dyDescent="0.2">
      <c r="A1995" t="s">
        <v>3325</v>
      </c>
      <c r="B1995" s="107">
        <v>44991</v>
      </c>
      <c r="C1995" s="107">
        <v>44991</v>
      </c>
      <c r="D1995" s="107">
        <v>44991</v>
      </c>
      <c r="E1995">
        <v>-9.4224423999999998E-3</v>
      </c>
      <c r="F1995">
        <v>-9.4224423999999998E-3</v>
      </c>
      <c r="G1995" t="s">
        <v>72</v>
      </c>
      <c r="H1995">
        <v>5.8661825726141084</v>
      </c>
      <c r="I1995">
        <v>-5.5273767398340251E-2</v>
      </c>
      <c r="J1995">
        <v>-5.5273767398340251E-2</v>
      </c>
      <c r="K1995">
        <v>1</v>
      </c>
      <c r="M1995" t="s">
        <v>67</v>
      </c>
      <c r="N1995" t="s">
        <v>102</v>
      </c>
      <c r="S1995" t="s">
        <v>1608</v>
      </c>
      <c r="U1995" t="s">
        <v>67</v>
      </c>
      <c r="W1995" t="s">
        <v>1270</v>
      </c>
      <c r="X1995" t="s">
        <v>1271</v>
      </c>
      <c r="Y1995" t="s">
        <v>182</v>
      </c>
      <c r="Z1995" t="s">
        <v>164</v>
      </c>
      <c r="AA1995" t="s">
        <v>164</v>
      </c>
      <c r="AB1995" t="s">
        <v>18</v>
      </c>
      <c r="AD1995" t="s">
        <v>3326</v>
      </c>
      <c r="AE1995">
        <v>1</v>
      </c>
      <c r="AF1995">
        <v>1</v>
      </c>
    </row>
    <row r="1996" spans="1:32" x14ac:dyDescent="0.2">
      <c r="A1996" t="s">
        <v>3327</v>
      </c>
      <c r="B1996" s="107">
        <v>44991</v>
      </c>
      <c r="C1996" s="107">
        <v>44991</v>
      </c>
      <c r="D1996" s="107">
        <v>44991</v>
      </c>
      <c r="E1996">
        <v>-8.7415614000000003E-3</v>
      </c>
      <c r="F1996">
        <v>-8.7415614000000003E-3</v>
      </c>
      <c r="G1996" t="s">
        <v>72</v>
      </c>
      <c r="H1996">
        <v>5.8661825726141084</v>
      </c>
      <c r="I1996">
        <v>-5.1279595142116191E-2</v>
      </c>
      <c r="J1996">
        <v>-5.1279595142116191E-2</v>
      </c>
      <c r="K1996">
        <v>1</v>
      </c>
      <c r="M1996" t="s">
        <v>67</v>
      </c>
      <c r="S1996" t="s">
        <v>1608</v>
      </c>
      <c r="U1996" t="s">
        <v>67</v>
      </c>
      <c r="W1996" t="s">
        <v>1270</v>
      </c>
      <c r="X1996" t="s">
        <v>1271</v>
      </c>
      <c r="Y1996" t="s">
        <v>182</v>
      </c>
      <c r="Z1996" t="s">
        <v>164</v>
      </c>
      <c r="AA1996" t="s">
        <v>164</v>
      </c>
      <c r="AB1996" t="s">
        <v>18</v>
      </c>
      <c r="AD1996" t="s">
        <v>3328</v>
      </c>
      <c r="AE1996">
        <v>1</v>
      </c>
      <c r="AF1996">
        <v>1</v>
      </c>
    </row>
    <row r="1997" spans="1:32" x14ac:dyDescent="0.2">
      <c r="A1997" t="s">
        <v>3329</v>
      </c>
      <c r="B1997" s="107">
        <v>44991</v>
      </c>
      <c r="C1997" s="107">
        <v>44991</v>
      </c>
      <c r="D1997" s="107">
        <v>44991</v>
      </c>
      <c r="E1997">
        <v>-1.6180851600000001E-2</v>
      </c>
      <c r="F1997">
        <v>-1.6180851600000001E-2</v>
      </c>
      <c r="G1997" t="s">
        <v>72</v>
      </c>
      <c r="H1997">
        <v>5.8661825726141084</v>
      </c>
      <c r="I1997">
        <v>-9.491982966597512E-2</v>
      </c>
      <c r="J1997">
        <v>-9.491982966597512E-2</v>
      </c>
      <c r="K1997">
        <v>1</v>
      </c>
      <c r="M1997" t="s">
        <v>67</v>
      </c>
      <c r="S1997" t="s">
        <v>1608</v>
      </c>
      <c r="U1997" t="s">
        <v>67</v>
      </c>
      <c r="W1997" t="s">
        <v>1270</v>
      </c>
      <c r="X1997" t="s">
        <v>1271</v>
      </c>
      <c r="Y1997" t="s">
        <v>182</v>
      </c>
      <c r="Z1997" t="s">
        <v>164</v>
      </c>
      <c r="AA1997" t="s">
        <v>164</v>
      </c>
      <c r="AB1997" t="s">
        <v>18</v>
      </c>
      <c r="AD1997" t="s">
        <v>3330</v>
      </c>
      <c r="AE1997">
        <v>1</v>
      </c>
      <c r="AF1997">
        <v>1</v>
      </c>
    </row>
    <row r="1998" spans="1:32" x14ac:dyDescent="0.2">
      <c r="A1998" t="s">
        <v>3331</v>
      </c>
      <c r="B1998" s="107">
        <v>44991</v>
      </c>
      <c r="C1998" s="107">
        <v>44991</v>
      </c>
      <c r="D1998" s="107">
        <v>44991</v>
      </c>
      <c r="E1998">
        <v>-1.46813403E-2</v>
      </c>
      <c r="F1998">
        <v>-1.46813403E-2</v>
      </c>
      <c r="G1998" t="s">
        <v>72</v>
      </c>
      <c r="H1998">
        <v>5.8661825726141084</v>
      </c>
      <c r="I1998">
        <v>-8.6123422610477188E-2</v>
      </c>
      <c r="J1998">
        <v>-8.6123422610477188E-2</v>
      </c>
      <c r="K1998">
        <v>1</v>
      </c>
      <c r="M1998" t="s">
        <v>67</v>
      </c>
      <c r="S1998" t="s">
        <v>1608</v>
      </c>
      <c r="U1998" t="s">
        <v>67</v>
      </c>
      <c r="W1998" t="s">
        <v>1270</v>
      </c>
      <c r="X1998" t="s">
        <v>1271</v>
      </c>
      <c r="Y1998" t="s">
        <v>182</v>
      </c>
      <c r="Z1998" t="s">
        <v>164</v>
      </c>
      <c r="AA1998" t="s">
        <v>164</v>
      </c>
      <c r="AB1998" t="s">
        <v>18</v>
      </c>
      <c r="AD1998" t="s">
        <v>3332</v>
      </c>
      <c r="AE1998">
        <v>1</v>
      </c>
      <c r="AF1998">
        <v>1</v>
      </c>
    </row>
    <row r="1999" spans="1:32" x14ac:dyDescent="0.2">
      <c r="A1999" t="s">
        <v>3333</v>
      </c>
      <c r="B1999" s="107">
        <v>44991</v>
      </c>
      <c r="C1999" s="107">
        <v>44991</v>
      </c>
      <c r="D1999" s="107">
        <v>44991</v>
      </c>
      <c r="E1999">
        <v>-1.1258071499999999E-2</v>
      </c>
      <c r="F1999">
        <v>-1.1258071499999999E-2</v>
      </c>
      <c r="G1999" t="s">
        <v>72</v>
      </c>
      <c r="H1999">
        <v>5.8661825726141084</v>
      </c>
      <c r="I1999">
        <v>-6.6041902834543587E-2</v>
      </c>
      <c r="J1999">
        <v>-6.6041902834543587E-2</v>
      </c>
      <c r="K1999">
        <v>1</v>
      </c>
      <c r="M1999" t="s">
        <v>67</v>
      </c>
      <c r="S1999" t="s">
        <v>1608</v>
      </c>
      <c r="U1999" t="s">
        <v>67</v>
      </c>
      <c r="W1999" t="s">
        <v>1270</v>
      </c>
      <c r="X1999" t="s">
        <v>1271</v>
      </c>
      <c r="Y1999" t="s">
        <v>182</v>
      </c>
      <c r="Z1999" t="s">
        <v>164</v>
      </c>
      <c r="AA1999" t="s">
        <v>164</v>
      </c>
      <c r="AB1999" t="s">
        <v>18</v>
      </c>
      <c r="AD1999" t="s">
        <v>3334</v>
      </c>
      <c r="AE1999">
        <v>1</v>
      </c>
      <c r="AF1999">
        <v>1</v>
      </c>
    </row>
    <row r="2000" spans="1:32" x14ac:dyDescent="0.2">
      <c r="A2000" t="s">
        <v>3335</v>
      </c>
      <c r="B2000" s="107">
        <v>44991</v>
      </c>
      <c r="C2000" s="107">
        <v>44991</v>
      </c>
      <c r="D2000" s="107">
        <v>44991</v>
      </c>
      <c r="E2000">
        <v>-2.2860200000000001E-2</v>
      </c>
      <c r="F2000">
        <v>-2.2860200000000001E-2</v>
      </c>
      <c r="G2000" t="s">
        <v>72</v>
      </c>
      <c r="H2000">
        <v>5.8661825726141084</v>
      </c>
      <c r="I2000">
        <v>-0.13410210684647311</v>
      </c>
      <c r="J2000">
        <v>-0.13410210684647311</v>
      </c>
      <c r="K2000">
        <v>1</v>
      </c>
      <c r="M2000" t="s">
        <v>67</v>
      </c>
      <c r="S2000" t="s">
        <v>2890</v>
      </c>
      <c r="U2000" t="s">
        <v>67</v>
      </c>
      <c r="W2000" t="s">
        <v>1415</v>
      </c>
      <c r="X2000" t="s">
        <v>1265</v>
      </c>
      <c r="Y2000" t="s">
        <v>182</v>
      </c>
      <c r="Z2000" t="s">
        <v>164</v>
      </c>
      <c r="AA2000" t="s">
        <v>164</v>
      </c>
      <c r="AB2000" t="s">
        <v>18</v>
      </c>
      <c r="AD2000" t="s">
        <v>3336</v>
      </c>
      <c r="AE2000">
        <v>1</v>
      </c>
      <c r="AF2000">
        <v>1</v>
      </c>
    </row>
    <row r="2001" spans="1:32" x14ac:dyDescent="0.2">
      <c r="A2001" t="s">
        <v>3337</v>
      </c>
      <c r="B2001" s="107">
        <v>44991</v>
      </c>
      <c r="C2001" s="107">
        <v>44991</v>
      </c>
      <c r="D2001" s="107">
        <v>44991</v>
      </c>
      <c r="E2001">
        <v>-0.16421811359999999</v>
      </c>
      <c r="F2001">
        <v>-0.16421811359999999</v>
      </c>
      <c r="G2001" t="s">
        <v>72</v>
      </c>
      <c r="H2001">
        <v>5.8661825726141084</v>
      </c>
      <c r="I2001">
        <v>-0.9633334361078838</v>
      </c>
      <c r="J2001">
        <v>-0.9633334361078838</v>
      </c>
      <c r="K2001">
        <v>1</v>
      </c>
      <c r="M2001" t="s">
        <v>67</v>
      </c>
      <c r="N2001" t="s">
        <v>102</v>
      </c>
      <c r="S2001" t="s">
        <v>1608</v>
      </c>
      <c r="U2001" t="s">
        <v>67</v>
      </c>
      <c r="W2001" t="s">
        <v>1270</v>
      </c>
      <c r="X2001" t="s">
        <v>1271</v>
      </c>
      <c r="Y2001" t="s">
        <v>182</v>
      </c>
      <c r="Z2001" t="s">
        <v>164</v>
      </c>
      <c r="AA2001" t="s">
        <v>164</v>
      </c>
      <c r="AB2001" t="s">
        <v>18</v>
      </c>
      <c r="AD2001" t="s">
        <v>3338</v>
      </c>
      <c r="AE2001">
        <v>1</v>
      </c>
      <c r="AF2001">
        <v>1</v>
      </c>
    </row>
    <row r="2002" spans="1:32" x14ac:dyDescent="0.2">
      <c r="A2002" t="s">
        <v>3339</v>
      </c>
      <c r="B2002" s="107">
        <v>44991</v>
      </c>
      <c r="C2002" s="107">
        <v>44991</v>
      </c>
      <c r="D2002" s="107">
        <v>44991</v>
      </c>
      <c r="E2002">
        <v>1673.9716390000001</v>
      </c>
      <c r="F2002">
        <v>1673.9716390000001</v>
      </c>
      <c r="G2002" t="s">
        <v>73</v>
      </c>
      <c r="H2002">
        <v>5.186721991701245</v>
      </c>
      <c r="I2002">
        <v>8682.4255134854775</v>
      </c>
      <c r="J2002">
        <v>8682.4255134854775</v>
      </c>
      <c r="K2002">
        <v>1</v>
      </c>
      <c r="M2002" t="s">
        <v>1975</v>
      </c>
      <c r="N2002" t="s">
        <v>69</v>
      </c>
      <c r="S2002" t="s">
        <v>1608</v>
      </c>
      <c r="U2002" t="s">
        <v>69</v>
      </c>
      <c r="W2002" t="s">
        <v>1850</v>
      </c>
      <c r="X2002" t="s">
        <v>1850</v>
      </c>
      <c r="Y2002" t="s">
        <v>1356</v>
      </c>
      <c r="Z2002" t="s">
        <v>1356</v>
      </c>
      <c r="AA2002" t="s">
        <v>1356</v>
      </c>
      <c r="AB2002" t="s">
        <v>28</v>
      </c>
      <c r="AD2002" t="s">
        <v>3340</v>
      </c>
      <c r="AE2002">
        <v>1</v>
      </c>
      <c r="AF2002">
        <v>1</v>
      </c>
    </row>
    <row r="2003" spans="1:32" x14ac:dyDescent="0.2">
      <c r="A2003" t="s">
        <v>3341</v>
      </c>
      <c r="B2003" s="107">
        <v>44990</v>
      </c>
      <c r="C2003" s="107">
        <v>44990</v>
      </c>
      <c r="D2003" s="107">
        <v>44990</v>
      </c>
      <c r="E2003">
        <v>-558.61</v>
      </c>
      <c r="F2003">
        <v>-558.61</v>
      </c>
      <c r="G2003" t="s">
        <v>43</v>
      </c>
      <c r="H2003">
        <v>1</v>
      </c>
      <c r="I2003">
        <v>-558.61</v>
      </c>
      <c r="J2003">
        <v>-558.61</v>
      </c>
      <c r="K2003">
        <v>1</v>
      </c>
      <c r="M2003" t="s">
        <v>50</v>
      </c>
      <c r="N2003" t="s">
        <v>199</v>
      </c>
      <c r="O2003">
        <v>100</v>
      </c>
      <c r="P2003" t="s">
        <v>340</v>
      </c>
      <c r="Q2003" t="s">
        <v>199</v>
      </c>
      <c r="S2003" t="s">
        <v>2276</v>
      </c>
      <c r="U2003" t="s">
        <v>50</v>
      </c>
      <c r="W2003" t="s">
        <v>318</v>
      </c>
      <c r="X2003" t="s">
        <v>30</v>
      </c>
      <c r="Y2003" t="s">
        <v>182</v>
      </c>
      <c r="Z2003" t="s">
        <v>182</v>
      </c>
      <c r="AA2003" t="s">
        <v>182</v>
      </c>
      <c r="AB2003" t="s">
        <v>30</v>
      </c>
      <c r="AE2003">
        <v>0</v>
      </c>
      <c r="AF2003">
        <v>0</v>
      </c>
    </row>
    <row r="2004" spans="1:32" x14ac:dyDescent="0.2">
      <c r="A2004" t="s">
        <v>3342</v>
      </c>
      <c r="B2004" s="107">
        <v>44990</v>
      </c>
      <c r="C2004" s="107">
        <v>44990</v>
      </c>
      <c r="D2004" s="107">
        <v>44990</v>
      </c>
      <c r="E2004">
        <v>-554.13</v>
      </c>
      <c r="F2004">
        <v>-554.13</v>
      </c>
      <c r="G2004" t="s">
        <v>43</v>
      </c>
      <c r="H2004">
        <v>1</v>
      </c>
      <c r="I2004">
        <v>-554.13</v>
      </c>
      <c r="J2004">
        <v>-554.13</v>
      </c>
      <c r="K2004">
        <v>1</v>
      </c>
      <c r="M2004" t="s">
        <v>49</v>
      </c>
      <c r="N2004" t="s">
        <v>2286</v>
      </c>
      <c r="O2004">
        <v>100</v>
      </c>
      <c r="Q2004" t="s">
        <v>2286</v>
      </c>
      <c r="S2004" t="s">
        <v>2287</v>
      </c>
      <c r="U2004" t="s">
        <v>49</v>
      </c>
      <c r="W2004" t="s">
        <v>2288</v>
      </c>
      <c r="X2004" t="s">
        <v>30</v>
      </c>
      <c r="Y2004" t="s">
        <v>182</v>
      </c>
      <c r="Z2004" t="s">
        <v>182</v>
      </c>
      <c r="AA2004" t="s">
        <v>182</v>
      </c>
      <c r="AB2004" t="s">
        <v>30</v>
      </c>
      <c r="AE2004">
        <v>0</v>
      </c>
      <c r="AF2004">
        <v>0</v>
      </c>
    </row>
    <row r="2005" spans="1:32" x14ac:dyDescent="0.2">
      <c r="A2005" t="s">
        <v>3343</v>
      </c>
      <c r="B2005" s="107">
        <v>44990</v>
      </c>
      <c r="C2005" s="107">
        <v>44990</v>
      </c>
      <c r="D2005" s="107">
        <v>44990</v>
      </c>
      <c r="E2005">
        <v>-2.1608599999999999E-2</v>
      </c>
      <c r="F2005">
        <v>-2.1608599999999999E-2</v>
      </c>
      <c r="G2005" t="s">
        <v>72</v>
      </c>
      <c r="H2005">
        <v>5.9445316588173727</v>
      </c>
      <c r="I2005">
        <v>-0.12845300680272109</v>
      </c>
      <c r="J2005">
        <v>-0.12845300680272109</v>
      </c>
      <c r="K2005">
        <v>1</v>
      </c>
      <c r="M2005" t="s">
        <v>67</v>
      </c>
      <c r="S2005" t="s">
        <v>2890</v>
      </c>
      <c r="U2005" t="s">
        <v>67</v>
      </c>
      <c r="W2005" t="s">
        <v>1415</v>
      </c>
      <c r="X2005" t="s">
        <v>1265</v>
      </c>
      <c r="Y2005" t="s">
        <v>182</v>
      </c>
      <c r="Z2005" t="s">
        <v>164</v>
      </c>
      <c r="AA2005" t="s">
        <v>164</v>
      </c>
      <c r="AB2005" t="s">
        <v>18</v>
      </c>
      <c r="AD2005" t="s">
        <v>3344</v>
      </c>
      <c r="AE2005">
        <v>1</v>
      </c>
      <c r="AF2005">
        <v>1</v>
      </c>
    </row>
    <row r="2006" spans="1:32" x14ac:dyDescent="0.2">
      <c r="A2006" t="s">
        <v>3345</v>
      </c>
      <c r="B2006" s="107">
        <v>44990</v>
      </c>
      <c r="C2006" s="107">
        <v>44990</v>
      </c>
      <c r="D2006" s="107">
        <v>44990</v>
      </c>
      <c r="E2006">
        <v>-7.1345248000000009E-3</v>
      </c>
      <c r="F2006">
        <v>-7.1345248000000009E-3</v>
      </c>
      <c r="G2006" t="s">
        <v>72</v>
      </c>
      <c r="H2006">
        <v>5.9445316588173727</v>
      </c>
      <c r="I2006">
        <v>-4.2411408544217689E-2</v>
      </c>
      <c r="J2006">
        <v>-4.2411408544217689E-2</v>
      </c>
      <c r="K2006">
        <v>1</v>
      </c>
      <c r="M2006" t="s">
        <v>67</v>
      </c>
      <c r="N2006" t="s">
        <v>102</v>
      </c>
      <c r="S2006" t="s">
        <v>1608</v>
      </c>
      <c r="U2006" t="s">
        <v>67</v>
      </c>
      <c r="W2006" t="s">
        <v>1270</v>
      </c>
      <c r="X2006" t="s">
        <v>1271</v>
      </c>
      <c r="Y2006" t="s">
        <v>182</v>
      </c>
      <c r="Z2006" t="s">
        <v>164</v>
      </c>
      <c r="AA2006" t="s">
        <v>164</v>
      </c>
      <c r="AB2006" t="s">
        <v>18</v>
      </c>
      <c r="AD2006" t="s">
        <v>3346</v>
      </c>
      <c r="AE2006">
        <v>1</v>
      </c>
      <c r="AF2006">
        <v>1</v>
      </c>
    </row>
    <row r="2007" spans="1:32" x14ac:dyDescent="0.2">
      <c r="A2007" t="s">
        <v>3347</v>
      </c>
      <c r="B2007" s="107">
        <v>44990</v>
      </c>
      <c r="C2007" s="107">
        <v>44990</v>
      </c>
      <c r="D2007" s="107">
        <v>44990</v>
      </c>
      <c r="E2007">
        <v>-0.1102839192</v>
      </c>
      <c r="F2007">
        <v>-0.1102839192</v>
      </c>
      <c r="G2007" t="s">
        <v>72</v>
      </c>
      <c r="H2007">
        <v>5.9445316588173727</v>
      </c>
      <c r="I2007">
        <v>-0.65558624914285712</v>
      </c>
      <c r="J2007">
        <v>-0.65558624914285712</v>
      </c>
      <c r="K2007">
        <v>1</v>
      </c>
      <c r="M2007" t="s">
        <v>67</v>
      </c>
      <c r="N2007" t="s">
        <v>102</v>
      </c>
      <c r="S2007" t="s">
        <v>1608</v>
      </c>
      <c r="U2007" t="s">
        <v>67</v>
      </c>
      <c r="W2007" t="s">
        <v>1270</v>
      </c>
      <c r="X2007" t="s">
        <v>1271</v>
      </c>
      <c r="Y2007" t="s">
        <v>182</v>
      </c>
      <c r="Z2007" t="s">
        <v>164</v>
      </c>
      <c r="AA2007" t="s">
        <v>164</v>
      </c>
      <c r="AB2007" t="s">
        <v>18</v>
      </c>
      <c r="AD2007" t="s">
        <v>3348</v>
      </c>
      <c r="AE2007">
        <v>1</v>
      </c>
      <c r="AF2007">
        <v>1</v>
      </c>
    </row>
    <row r="2008" spans="1:32" x14ac:dyDescent="0.2">
      <c r="A2008" t="s">
        <v>3349</v>
      </c>
      <c r="B2008" s="107">
        <v>44990</v>
      </c>
      <c r="C2008" s="107">
        <v>44990</v>
      </c>
      <c r="D2008" s="107">
        <v>44990</v>
      </c>
      <c r="E2008">
        <v>-0.17575378080000001</v>
      </c>
      <c r="F2008">
        <v>-0.17575378080000001</v>
      </c>
      <c r="G2008" t="s">
        <v>72</v>
      </c>
      <c r="H2008">
        <v>5.9445316588173727</v>
      </c>
      <c r="I2008">
        <v>-1.044773914122449</v>
      </c>
      <c r="J2008">
        <v>-1.044773914122449</v>
      </c>
      <c r="K2008">
        <v>1</v>
      </c>
      <c r="M2008" t="s">
        <v>67</v>
      </c>
      <c r="N2008" t="s">
        <v>102</v>
      </c>
      <c r="S2008" t="s">
        <v>1608</v>
      </c>
      <c r="U2008" t="s">
        <v>67</v>
      </c>
      <c r="W2008" t="s">
        <v>1270</v>
      </c>
      <c r="X2008" t="s">
        <v>1271</v>
      </c>
      <c r="Y2008" t="s">
        <v>182</v>
      </c>
      <c r="Z2008" t="s">
        <v>164</v>
      </c>
      <c r="AA2008" t="s">
        <v>164</v>
      </c>
      <c r="AB2008" t="s">
        <v>18</v>
      </c>
      <c r="AD2008" t="s">
        <v>3350</v>
      </c>
      <c r="AE2008">
        <v>1</v>
      </c>
      <c r="AF2008">
        <v>1</v>
      </c>
    </row>
    <row r="2009" spans="1:32" x14ac:dyDescent="0.2">
      <c r="A2009" t="s">
        <v>3351</v>
      </c>
      <c r="B2009" s="107">
        <v>44990</v>
      </c>
      <c r="C2009" s="107">
        <v>44990</v>
      </c>
      <c r="D2009" s="107">
        <v>44990</v>
      </c>
      <c r="E2009">
        <v>-2.2534700000000001E-2</v>
      </c>
      <c r="F2009">
        <v>-2.2534700000000001E-2</v>
      </c>
      <c r="G2009" t="s">
        <v>72</v>
      </c>
      <c r="H2009">
        <v>5.9445316588173727</v>
      </c>
      <c r="I2009">
        <v>-0.13395823757195191</v>
      </c>
      <c r="J2009">
        <v>-0.13395823757195191</v>
      </c>
      <c r="K2009">
        <v>1</v>
      </c>
      <c r="M2009" t="s">
        <v>67</v>
      </c>
      <c r="S2009" t="s">
        <v>2890</v>
      </c>
      <c r="U2009" t="s">
        <v>67</v>
      </c>
      <c r="W2009" t="s">
        <v>1415</v>
      </c>
      <c r="X2009" t="s">
        <v>1265</v>
      </c>
      <c r="Y2009" t="s">
        <v>182</v>
      </c>
      <c r="Z2009" t="s">
        <v>164</v>
      </c>
      <c r="AA2009" t="s">
        <v>164</v>
      </c>
      <c r="AB2009" t="s">
        <v>18</v>
      </c>
      <c r="AD2009" t="s">
        <v>3352</v>
      </c>
      <c r="AE2009">
        <v>1</v>
      </c>
      <c r="AF2009">
        <v>1</v>
      </c>
    </row>
    <row r="2010" spans="1:32" x14ac:dyDescent="0.2">
      <c r="A2010" t="s">
        <v>3353</v>
      </c>
      <c r="B2010" s="107">
        <v>44990</v>
      </c>
      <c r="C2010" s="107">
        <v>44990</v>
      </c>
      <c r="D2010" s="107">
        <v>44990</v>
      </c>
      <c r="E2010">
        <v>-0.1134727344</v>
      </c>
      <c r="F2010">
        <v>-0.1134727344</v>
      </c>
      <c r="G2010" t="s">
        <v>72</v>
      </c>
      <c r="H2010">
        <v>5.9445316588173727</v>
      </c>
      <c r="I2010">
        <v>-0.6745422620533752</v>
      </c>
      <c r="J2010">
        <v>-0.6745422620533752</v>
      </c>
      <c r="K2010">
        <v>1</v>
      </c>
      <c r="M2010" t="s">
        <v>67</v>
      </c>
      <c r="N2010" t="s">
        <v>102</v>
      </c>
      <c r="S2010" t="s">
        <v>1608</v>
      </c>
      <c r="U2010" t="s">
        <v>67</v>
      </c>
      <c r="W2010" t="s">
        <v>1270</v>
      </c>
      <c r="X2010" t="s">
        <v>1271</v>
      </c>
      <c r="Y2010" t="s">
        <v>182</v>
      </c>
      <c r="Z2010" t="s">
        <v>164</v>
      </c>
      <c r="AA2010" t="s">
        <v>164</v>
      </c>
      <c r="AB2010" t="s">
        <v>18</v>
      </c>
      <c r="AD2010" t="s">
        <v>3354</v>
      </c>
      <c r="AE2010">
        <v>1</v>
      </c>
      <c r="AF2010">
        <v>1</v>
      </c>
    </row>
    <row r="2011" spans="1:32" x14ac:dyDescent="0.2">
      <c r="A2011" t="s">
        <v>3355</v>
      </c>
      <c r="B2011" s="107">
        <v>44990</v>
      </c>
      <c r="C2011" s="107">
        <v>44990</v>
      </c>
      <c r="D2011" s="107">
        <v>44990</v>
      </c>
      <c r="E2011">
        <v>-1.09931757E-2</v>
      </c>
      <c r="F2011">
        <v>-1.09931757E-2</v>
      </c>
      <c r="G2011" t="s">
        <v>72</v>
      </c>
      <c r="H2011">
        <v>5.9445316588173727</v>
      </c>
      <c r="I2011">
        <v>-6.5349280979591834E-2</v>
      </c>
      <c r="J2011">
        <v>-6.5349280979591834E-2</v>
      </c>
      <c r="K2011">
        <v>1</v>
      </c>
      <c r="M2011" t="s">
        <v>67</v>
      </c>
      <c r="S2011" t="s">
        <v>1608</v>
      </c>
      <c r="U2011" t="s">
        <v>67</v>
      </c>
      <c r="W2011" t="s">
        <v>1270</v>
      </c>
      <c r="X2011" t="s">
        <v>1271</v>
      </c>
      <c r="Y2011" t="s">
        <v>182</v>
      </c>
      <c r="Z2011" t="s">
        <v>164</v>
      </c>
      <c r="AA2011" t="s">
        <v>164</v>
      </c>
      <c r="AB2011" t="s">
        <v>18</v>
      </c>
      <c r="AD2011" t="s">
        <v>3356</v>
      </c>
      <c r="AE2011">
        <v>1</v>
      </c>
      <c r="AF2011">
        <v>1</v>
      </c>
    </row>
    <row r="2012" spans="1:32" x14ac:dyDescent="0.2">
      <c r="A2012" t="s">
        <v>3357</v>
      </c>
      <c r="B2012" s="107">
        <v>44990</v>
      </c>
      <c r="C2012" s="107">
        <v>44990</v>
      </c>
      <c r="D2012" s="107">
        <v>44990</v>
      </c>
      <c r="E2012">
        <v>-2.2480099999999999E-2</v>
      </c>
      <c r="F2012">
        <v>-2.2480099999999999E-2</v>
      </c>
      <c r="G2012" t="s">
        <v>72</v>
      </c>
      <c r="H2012">
        <v>5.9445316588173727</v>
      </c>
      <c r="I2012">
        <v>-0.1336336661433804</v>
      </c>
      <c r="J2012">
        <v>-0.1336336661433804</v>
      </c>
      <c r="K2012">
        <v>1</v>
      </c>
      <c r="M2012" t="s">
        <v>67</v>
      </c>
      <c r="S2012" t="s">
        <v>2890</v>
      </c>
      <c r="U2012" t="s">
        <v>67</v>
      </c>
      <c r="W2012" t="s">
        <v>1415</v>
      </c>
      <c r="X2012" t="s">
        <v>1265</v>
      </c>
      <c r="Y2012" t="s">
        <v>182</v>
      </c>
      <c r="Z2012" t="s">
        <v>164</v>
      </c>
      <c r="AA2012" t="s">
        <v>164</v>
      </c>
      <c r="AB2012" t="s">
        <v>18</v>
      </c>
      <c r="AD2012" t="s">
        <v>3358</v>
      </c>
      <c r="AE2012">
        <v>1</v>
      </c>
      <c r="AF2012">
        <v>1</v>
      </c>
    </row>
    <row r="2013" spans="1:32" x14ac:dyDescent="0.2">
      <c r="A2013" t="s">
        <v>3359</v>
      </c>
      <c r="B2013" s="107">
        <v>44990</v>
      </c>
      <c r="C2013" s="107">
        <v>44990</v>
      </c>
      <c r="D2013" s="107">
        <v>44990</v>
      </c>
      <c r="E2013">
        <v>-2.2746800000000001E-2</v>
      </c>
      <c r="F2013">
        <v>-2.2746800000000001E-2</v>
      </c>
      <c r="G2013" t="s">
        <v>72</v>
      </c>
      <c r="H2013">
        <v>5.9445316588173727</v>
      </c>
      <c r="I2013">
        <v>-0.13521907273678699</v>
      </c>
      <c r="J2013">
        <v>-0.13521907273678699</v>
      </c>
      <c r="K2013">
        <v>1</v>
      </c>
      <c r="M2013" t="s">
        <v>67</v>
      </c>
      <c r="S2013" t="s">
        <v>2890</v>
      </c>
      <c r="U2013" t="s">
        <v>67</v>
      </c>
      <c r="W2013" t="s">
        <v>1415</v>
      </c>
      <c r="X2013" t="s">
        <v>1265</v>
      </c>
      <c r="Y2013" t="s">
        <v>182</v>
      </c>
      <c r="Z2013" t="s">
        <v>164</v>
      </c>
      <c r="AA2013" t="s">
        <v>164</v>
      </c>
      <c r="AB2013" t="s">
        <v>18</v>
      </c>
      <c r="AD2013" t="s">
        <v>3360</v>
      </c>
      <c r="AE2013">
        <v>1</v>
      </c>
      <c r="AF2013">
        <v>1</v>
      </c>
    </row>
    <row r="2014" spans="1:32" x14ac:dyDescent="0.2">
      <c r="A2014" t="s">
        <v>3361</v>
      </c>
      <c r="B2014" s="107">
        <v>44990</v>
      </c>
      <c r="C2014" s="107">
        <v>44990</v>
      </c>
      <c r="D2014" s="107">
        <v>44990</v>
      </c>
      <c r="E2014">
        <v>-9.9030275999999993E-3</v>
      </c>
      <c r="F2014">
        <v>-9.9030275999999993E-3</v>
      </c>
      <c r="G2014" t="s">
        <v>72</v>
      </c>
      <c r="H2014">
        <v>5.9445316588173727</v>
      </c>
      <c r="I2014">
        <v>-5.886886108634222E-2</v>
      </c>
      <c r="J2014">
        <v>-5.886886108634222E-2</v>
      </c>
      <c r="K2014">
        <v>1</v>
      </c>
      <c r="M2014" t="s">
        <v>67</v>
      </c>
      <c r="S2014" t="s">
        <v>1608</v>
      </c>
      <c r="U2014" t="s">
        <v>67</v>
      </c>
      <c r="W2014" t="s">
        <v>1270</v>
      </c>
      <c r="X2014" t="s">
        <v>1271</v>
      </c>
      <c r="Y2014" t="s">
        <v>182</v>
      </c>
      <c r="Z2014" t="s">
        <v>164</v>
      </c>
      <c r="AA2014" t="s">
        <v>164</v>
      </c>
      <c r="AB2014" t="s">
        <v>18</v>
      </c>
      <c r="AD2014" t="s">
        <v>3362</v>
      </c>
      <c r="AE2014">
        <v>1</v>
      </c>
      <c r="AF2014">
        <v>1</v>
      </c>
    </row>
    <row r="2015" spans="1:32" x14ac:dyDescent="0.2">
      <c r="A2015" t="s">
        <v>3363</v>
      </c>
      <c r="B2015" s="107">
        <v>44990</v>
      </c>
      <c r="C2015" s="107">
        <v>44990</v>
      </c>
      <c r="D2015" s="107">
        <v>44990</v>
      </c>
      <c r="E2015">
        <v>-7.2336930000000002E-3</v>
      </c>
      <c r="F2015">
        <v>-7.2336930000000002E-3</v>
      </c>
      <c r="G2015" t="s">
        <v>72</v>
      </c>
      <c r="H2015">
        <v>5.9445316588173727</v>
      </c>
      <c r="I2015">
        <v>-4.300091704866562E-2</v>
      </c>
      <c r="J2015">
        <v>-4.300091704866562E-2</v>
      </c>
      <c r="K2015">
        <v>1</v>
      </c>
      <c r="M2015" t="s">
        <v>67</v>
      </c>
      <c r="S2015" t="s">
        <v>1608</v>
      </c>
      <c r="U2015" t="s">
        <v>67</v>
      </c>
      <c r="W2015" t="s">
        <v>1270</v>
      </c>
      <c r="X2015" t="s">
        <v>1271</v>
      </c>
      <c r="Y2015" t="s">
        <v>182</v>
      </c>
      <c r="Z2015" t="s">
        <v>164</v>
      </c>
      <c r="AA2015" t="s">
        <v>164</v>
      </c>
      <c r="AB2015" t="s">
        <v>18</v>
      </c>
      <c r="AD2015" t="s">
        <v>3364</v>
      </c>
      <c r="AE2015">
        <v>1</v>
      </c>
      <c r="AF2015">
        <v>1</v>
      </c>
    </row>
    <row r="2016" spans="1:32" x14ac:dyDescent="0.2">
      <c r="A2016" t="s">
        <v>3365</v>
      </c>
      <c r="B2016" s="107">
        <v>44989</v>
      </c>
      <c r="C2016" s="107">
        <v>44989</v>
      </c>
      <c r="D2016" s="107">
        <v>44989</v>
      </c>
      <c r="E2016">
        <v>-1.36726986E-2</v>
      </c>
      <c r="F2016">
        <v>-1.36726986E-2</v>
      </c>
      <c r="G2016" t="s">
        <v>72</v>
      </c>
      <c r="H2016">
        <v>5.9026687598116174</v>
      </c>
      <c r="I2016">
        <v>-8.0705410888540025E-2</v>
      </c>
      <c r="J2016">
        <v>-8.0705410888540025E-2</v>
      </c>
      <c r="K2016">
        <v>1</v>
      </c>
      <c r="M2016" t="s">
        <v>67</v>
      </c>
      <c r="S2016" t="s">
        <v>1608</v>
      </c>
      <c r="U2016" t="s">
        <v>67</v>
      </c>
      <c r="W2016" t="s">
        <v>1270</v>
      </c>
      <c r="X2016" t="s">
        <v>1271</v>
      </c>
      <c r="Y2016" t="s">
        <v>182</v>
      </c>
      <c r="Z2016" t="s">
        <v>164</v>
      </c>
      <c r="AA2016" t="s">
        <v>164</v>
      </c>
      <c r="AB2016" t="s">
        <v>18</v>
      </c>
      <c r="AD2016" t="s">
        <v>3366</v>
      </c>
      <c r="AE2016">
        <v>1</v>
      </c>
      <c r="AF2016">
        <v>1</v>
      </c>
    </row>
    <row r="2017" spans="1:32" x14ac:dyDescent="0.2">
      <c r="A2017" t="s">
        <v>3367</v>
      </c>
      <c r="B2017" s="107">
        <v>44989</v>
      </c>
      <c r="C2017" s="107">
        <v>44989</v>
      </c>
      <c r="D2017" s="107">
        <v>44989</v>
      </c>
      <c r="E2017">
        <v>-7.9163090999999994E-3</v>
      </c>
      <c r="F2017">
        <v>-7.9163090999999994E-3</v>
      </c>
      <c r="G2017" t="s">
        <v>72</v>
      </c>
      <c r="H2017">
        <v>5.9026687598116174</v>
      </c>
      <c r="I2017">
        <v>-4.6727350417582407E-2</v>
      </c>
      <c r="J2017">
        <v>-4.6727350417582407E-2</v>
      </c>
      <c r="K2017">
        <v>1</v>
      </c>
      <c r="M2017" t="s">
        <v>67</v>
      </c>
      <c r="S2017" t="s">
        <v>1608</v>
      </c>
      <c r="U2017" t="s">
        <v>67</v>
      </c>
      <c r="W2017" t="s">
        <v>1270</v>
      </c>
      <c r="X2017" t="s">
        <v>1271</v>
      </c>
      <c r="Y2017" t="s">
        <v>182</v>
      </c>
      <c r="Z2017" t="s">
        <v>164</v>
      </c>
      <c r="AA2017" t="s">
        <v>164</v>
      </c>
      <c r="AB2017" t="s">
        <v>18</v>
      </c>
      <c r="AD2017" t="s">
        <v>3368</v>
      </c>
      <c r="AE2017">
        <v>1</v>
      </c>
      <c r="AF2017">
        <v>1</v>
      </c>
    </row>
    <row r="2018" spans="1:32" x14ac:dyDescent="0.2">
      <c r="A2018" t="s">
        <v>3369</v>
      </c>
      <c r="B2018" s="107">
        <v>44989</v>
      </c>
      <c r="C2018" s="107">
        <v>44989</v>
      </c>
      <c r="D2018" s="107">
        <v>44989</v>
      </c>
      <c r="E2018">
        <v>-0.10247328880000001</v>
      </c>
      <c r="F2018">
        <v>-0.10247328880000001</v>
      </c>
      <c r="G2018" t="s">
        <v>72</v>
      </c>
      <c r="H2018">
        <v>5.9026687598116174</v>
      </c>
      <c r="I2018">
        <v>-0.60486588051491363</v>
      </c>
      <c r="J2018">
        <v>-0.60486588051491363</v>
      </c>
      <c r="K2018">
        <v>1</v>
      </c>
      <c r="M2018" t="s">
        <v>67</v>
      </c>
      <c r="N2018" t="s">
        <v>102</v>
      </c>
      <c r="S2018" t="s">
        <v>1608</v>
      </c>
      <c r="U2018" t="s">
        <v>67</v>
      </c>
      <c r="W2018" t="s">
        <v>1270</v>
      </c>
      <c r="X2018" t="s">
        <v>1271</v>
      </c>
      <c r="Y2018" t="s">
        <v>182</v>
      </c>
      <c r="Z2018" t="s">
        <v>164</v>
      </c>
      <c r="AA2018" t="s">
        <v>164</v>
      </c>
      <c r="AB2018" t="s">
        <v>18</v>
      </c>
      <c r="AD2018" t="s">
        <v>3370</v>
      </c>
      <c r="AE2018">
        <v>1</v>
      </c>
      <c r="AF2018">
        <v>1</v>
      </c>
    </row>
    <row r="2019" spans="1:32" x14ac:dyDescent="0.2">
      <c r="A2019" t="s">
        <v>3371</v>
      </c>
      <c r="B2019" s="107">
        <v>44989</v>
      </c>
      <c r="C2019" s="107">
        <v>44989</v>
      </c>
      <c r="D2019" s="107">
        <v>44989</v>
      </c>
      <c r="E2019">
        <v>-1.2928952699999999E-2</v>
      </c>
      <c r="F2019">
        <v>-1.2928952699999999E-2</v>
      </c>
      <c r="G2019" t="s">
        <v>72</v>
      </c>
      <c r="H2019">
        <v>5.9026687598116174</v>
      </c>
      <c r="I2019">
        <v>-7.6315325199372064E-2</v>
      </c>
      <c r="J2019">
        <v>-7.6315325199372064E-2</v>
      </c>
      <c r="K2019">
        <v>1</v>
      </c>
      <c r="M2019" t="s">
        <v>67</v>
      </c>
      <c r="S2019" t="s">
        <v>1608</v>
      </c>
      <c r="U2019" t="s">
        <v>67</v>
      </c>
      <c r="W2019" t="s">
        <v>1270</v>
      </c>
      <c r="X2019" t="s">
        <v>1271</v>
      </c>
      <c r="Y2019" t="s">
        <v>182</v>
      </c>
      <c r="Z2019" t="s">
        <v>164</v>
      </c>
      <c r="AA2019" t="s">
        <v>164</v>
      </c>
      <c r="AB2019" t="s">
        <v>18</v>
      </c>
      <c r="AD2019" t="s">
        <v>3372</v>
      </c>
      <c r="AE2019">
        <v>1</v>
      </c>
      <c r="AF2019">
        <v>1</v>
      </c>
    </row>
    <row r="2020" spans="1:32" x14ac:dyDescent="0.2">
      <c r="A2020" t="s">
        <v>3373</v>
      </c>
      <c r="B2020" s="107">
        <v>44989</v>
      </c>
      <c r="C2020" s="107">
        <v>44989</v>
      </c>
      <c r="D2020" s="107">
        <v>44989</v>
      </c>
      <c r="E2020">
        <v>-2.3612000000000001E-2</v>
      </c>
      <c r="F2020">
        <v>-2.3612000000000001E-2</v>
      </c>
      <c r="G2020" t="s">
        <v>72</v>
      </c>
      <c r="H2020">
        <v>5.9026687598116174</v>
      </c>
      <c r="I2020">
        <v>-0.1393738147566719</v>
      </c>
      <c r="J2020">
        <v>-0.1393738147566719</v>
      </c>
      <c r="K2020">
        <v>1</v>
      </c>
      <c r="M2020" t="s">
        <v>67</v>
      </c>
      <c r="S2020" t="s">
        <v>2890</v>
      </c>
      <c r="U2020" t="s">
        <v>67</v>
      </c>
      <c r="W2020" t="s">
        <v>1415</v>
      </c>
      <c r="X2020" t="s">
        <v>1265</v>
      </c>
      <c r="Y2020" t="s">
        <v>182</v>
      </c>
      <c r="Z2020" t="s">
        <v>164</v>
      </c>
      <c r="AA2020" t="s">
        <v>164</v>
      </c>
      <c r="AB2020" t="s">
        <v>18</v>
      </c>
      <c r="AD2020" t="s">
        <v>3374</v>
      </c>
      <c r="AE2020">
        <v>1</v>
      </c>
      <c r="AF2020">
        <v>1</v>
      </c>
    </row>
    <row r="2021" spans="1:32" x14ac:dyDescent="0.2">
      <c r="A2021" t="s">
        <v>3375</v>
      </c>
      <c r="B2021" s="107">
        <v>44988</v>
      </c>
      <c r="C2021" s="107">
        <v>44988</v>
      </c>
      <c r="D2021" s="107">
        <v>44988</v>
      </c>
      <c r="E2021">
        <v>8000</v>
      </c>
      <c r="F2021">
        <v>8000</v>
      </c>
      <c r="G2021" t="s">
        <v>43</v>
      </c>
      <c r="H2021">
        <v>1</v>
      </c>
      <c r="I2021">
        <v>8000</v>
      </c>
      <c r="J2021">
        <v>8000</v>
      </c>
      <c r="K2021">
        <v>1</v>
      </c>
      <c r="M2021" t="s">
        <v>3376</v>
      </c>
      <c r="N2021" t="s">
        <v>1058</v>
      </c>
      <c r="O2021">
        <v>100</v>
      </c>
      <c r="P2021" t="s">
        <v>160</v>
      </c>
      <c r="Q2021" t="s">
        <v>3376</v>
      </c>
      <c r="S2021" t="s">
        <v>3377</v>
      </c>
      <c r="U2021" t="s">
        <v>1058</v>
      </c>
      <c r="V2021" t="s">
        <v>106</v>
      </c>
      <c r="W2021" t="s">
        <v>3378</v>
      </c>
      <c r="X2021" t="s">
        <v>2775</v>
      </c>
      <c r="Y2021" t="s">
        <v>2776</v>
      </c>
      <c r="Z2021" t="s">
        <v>1063</v>
      </c>
      <c r="AA2021" t="s">
        <v>1063</v>
      </c>
      <c r="AB2021" t="s">
        <v>29</v>
      </c>
      <c r="AE2021">
        <v>0</v>
      </c>
      <c r="AF2021">
        <v>0</v>
      </c>
    </row>
    <row r="2022" spans="1:32" x14ac:dyDescent="0.2">
      <c r="A2022" t="s">
        <v>3379</v>
      </c>
      <c r="B2022" s="107">
        <v>44988</v>
      </c>
      <c r="C2022" s="107">
        <v>44988</v>
      </c>
      <c r="D2022" s="107">
        <v>44988</v>
      </c>
      <c r="E2022">
        <v>-2492.5100000000002</v>
      </c>
      <c r="F2022">
        <v>-2492.5100000000002</v>
      </c>
      <c r="G2022" t="s">
        <v>43</v>
      </c>
      <c r="H2022">
        <v>1</v>
      </c>
      <c r="I2022">
        <v>-2492.5100000000002</v>
      </c>
      <c r="J2022">
        <v>-2492.5100000000002</v>
      </c>
      <c r="K2022">
        <v>1</v>
      </c>
      <c r="M2022" t="s">
        <v>1058</v>
      </c>
      <c r="N2022" t="s">
        <v>337</v>
      </c>
      <c r="O2022">
        <v>100</v>
      </c>
      <c r="P2022" t="s">
        <v>15</v>
      </c>
      <c r="Q2022" t="s">
        <v>337</v>
      </c>
      <c r="S2022" t="s">
        <v>323</v>
      </c>
      <c r="U2022" t="s">
        <v>1058</v>
      </c>
      <c r="W2022" t="s">
        <v>323</v>
      </c>
      <c r="X2022" t="s">
        <v>324</v>
      </c>
      <c r="Y2022" t="s">
        <v>325</v>
      </c>
      <c r="Z2022" t="s">
        <v>325</v>
      </c>
      <c r="AA2022" t="s">
        <v>325</v>
      </c>
      <c r="AB2022" t="s">
        <v>27</v>
      </c>
      <c r="AE2022">
        <v>0</v>
      </c>
      <c r="AF2022">
        <v>0</v>
      </c>
    </row>
    <row r="2023" spans="1:32" x14ac:dyDescent="0.2">
      <c r="A2023" t="s">
        <v>3380</v>
      </c>
      <c r="B2023" s="107">
        <v>44988</v>
      </c>
      <c r="C2023" s="107">
        <v>44988</v>
      </c>
      <c r="D2023" s="107">
        <v>44988</v>
      </c>
      <c r="E2023">
        <v>-5492.51</v>
      </c>
      <c r="F2023">
        <v>-5492.51</v>
      </c>
      <c r="G2023" t="s">
        <v>43</v>
      </c>
      <c r="H2023">
        <v>1</v>
      </c>
      <c r="I2023">
        <v>-5492.51</v>
      </c>
      <c r="J2023">
        <v>-5492.51</v>
      </c>
      <c r="K2023">
        <v>1</v>
      </c>
      <c r="M2023" t="s">
        <v>1058</v>
      </c>
      <c r="N2023" t="s">
        <v>342</v>
      </c>
      <c r="O2023">
        <v>100</v>
      </c>
      <c r="P2023" t="s">
        <v>236</v>
      </c>
      <c r="Q2023" t="s">
        <v>342</v>
      </c>
      <c r="S2023" t="s">
        <v>2336</v>
      </c>
      <c r="U2023" t="s">
        <v>1058</v>
      </c>
      <c r="W2023" t="s">
        <v>323</v>
      </c>
      <c r="X2023" t="s">
        <v>324</v>
      </c>
      <c r="Y2023" t="s">
        <v>325</v>
      </c>
      <c r="Z2023" t="s">
        <v>325</v>
      </c>
      <c r="AA2023" t="s">
        <v>325</v>
      </c>
      <c r="AB2023" t="s">
        <v>27</v>
      </c>
      <c r="AE2023">
        <v>0</v>
      </c>
      <c r="AF2023">
        <v>0</v>
      </c>
    </row>
    <row r="2024" spans="1:32" x14ac:dyDescent="0.2">
      <c r="A2024" t="s">
        <v>3381</v>
      </c>
      <c r="B2024" s="107">
        <v>44988</v>
      </c>
      <c r="C2024" s="107">
        <v>44988</v>
      </c>
      <c r="D2024" s="107">
        <v>44988</v>
      </c>
      <c r="E2024">
        <v>-21276.6</v>
      </c>
      <c r="F2024">
        <v>-21276.6</v>
      </c>
      <c r="G2024" t="s">
        <v>43</v>
      </c>
      <c r="H2024">
        <v>1</v>
      </c>
      <c r="I2024">
        <v>-21276.6</v>
      </c>
      <c r="J2024">
        <v>-21276.6</v>
      </c>
      <c r="K2024">
        <v>1</v>
      </c>
      <c r="M2024" t="s">
        <v>1058</v>
      </c>
      <c r="N2024" t="s">
        <v>374</v>
      </c>
      <c r="O2024">
        <v>100</v>
      </c>
      <c r="P2024" t="s">
        <v>179</v>
      </c>
      <c r="Q2024" t="s">
        <v>374</v>
      </c>
      <c r="S2024" t="s">
        <v>3382</v>
      </c>
      <c r="U2024" t="s">
        <v>1058</v>
      </c>
      <c r="W2024" t="s">
        <v>323</v>
      </c>
      <c r="X2024" t="s">
        <v>324</v>
      </c>
      <c r="Y2024" t="s">
        <v>325</v>
      </c>
      <c r="Z2024" t="s">
        <v>325</v>
      </c>
      <c r="AA2024" t="s">
        <v>325</v>
      </c>
      <c r="AB2024" t="s">
        <v>27</v>
      </c>
      <c r="AE2024">
        <v>0</v>
      </c>
      <c r="AF2024">
        <v>0</v>
      </c>
    </row>
    <row r="2025" spans="1:32" x14ac:dyDescent="0.2">
      <c r="A2025" t="s">
        <v>3383</v>
      </c>
      <c r="B2025" s="107">
        <v>44988</v>
      </c>
      <c r="C2025" s="107">
        <v>44988</v>
      </c>
      <c r="D2025" s="107">
        <v>44988</v>
      </c>
      <c r="E2025">
        <v>-10000</v>
      </c>
      <c r="F2025">
        <v>-10000</v>
      </c>
      <c r="G2025" t="s">
        <v>43</v>
      </c>
      <c r="H2025">
        <v>1</v>
      </c>
      <c r="I2025">
        <v>-10000</v>
      </c>
      <c r="J2025">
        <v>-10000</v>
      </c>
      <c r="K2025">
        <v>1</v>
      </c>
      <c r="M2025" t="s">
        <v>1058</v>
      </c>
      <c r="N2025" t="s">
        <v>335</v>
      </c>
      <c r="O2025">
        <v>100</v>
      </c>
      <c r="P2025" t="s">
        <v>236</v>
      </c>
      <c r="Q2025" t="s">
        <v>335</v>
      </c>
      <c r="S2025" t="s">
        <v>3384</v>
      </c>
      <c r="U2025" t="s">
        <v>1058</v>
      </c>
      <c r="W2025" t="s">
        <v>323</v>
      </c>
      <c r="X2025" t="s">
        <v>324</v>
      </c>
      <c r="Y2025" t="s">
        <v>325</v>
      </c>
      <c r="Z2025" t="s">
        <v>325</v>
      </c>
      <c r="AA2025" t="s">
        <v>325</v>
      </c>
      <c r="AB2025" t="s">
        <v>27</v>
      </c>
      <c r="AE2025">
        <v>0</v>
      </c>
      <c r="AF2025">
        <v>0</v>
      </c>
    </row>
    <row r="2026" spans="1:32" x14ac:dyDescent="0.2">
      <c r="A2026" t="s">
        <v>3385</v>
      </c>
      <c r="B2026" s="107">
        <v>44988</v>
      </c>
      <c r="C2026" s="107">
        <v>44988</v>
      </c>
      <c r="D2026" s="107">
        <v>44988</v>
      </c>
      <c r="E2026">
        <v>-1500</v>
      </c>
      <c r="F2026">
        <v>-1500</v>
      </c>
      <c r="G2026" t="s">
        <v>43</v>
      </c>
      <c r="H2026">
        <v>1</v>
      </c>
      <c r="I2026">
        <v>-1500</v>
      </c>
      <c r="J2026">
        <v>-1500</v>
      </c>
      <c r="K2026">
        <v>1</v>
      </c>
      <c r="M2026" t="s">
        <v>1058</v>
      </c>
      <c r="N2026" t="s">
        <v>331</v>
      </c>
      <c r="O2026">
        <v>100</v>
      </c>
      <c r="P2026" t="s">
        <v>219</v>
      </c>
      <c r="Q2026" t="s">
        <v>331</v>
      </c>
      <c r="S2026" t="s">
        <v>333</v>
      </c>
      <c r="U2026" t="s">
        <v>1058</v>
      </c>
      <c r="W2026" t="s">
        <v>333</v>
      </c>
      <c r="X2026" t="s">
        <v>324</v>
      </c>
      <c r="Y2026" t="s">
        <v>325</v>
      </c>
      <c r="Z2026" t="s">
        <v>325</v>
      </c>
      <c r="AA2026" t="s">
        <v>325</v>
      </c>
      <c r="AB2026" t="s">
        <v>27</v>
      </c>
      <c r="AE2026">
        <v>0</v>
      </c>
      <c r="AF2026">
        <v>0</v>
      </c>
    </row>
    <row r="2027" spans="1:32" x14ac:dyDescent="0.2">
      <c r="A2027" t="s">
        <v>3386</v>
      </c>
      <c r="B2027" s="107">
        <v>44988</v>
      </c>
      <c r="C2027" s="107">
        <v>44988</v>
      </c>
      <c r="D2027" s="107">
        <v>44988</v>
      </c>
      <c r="E2027">
        <v>-2492.5100000000002</v>
      </c>
      <c r="F2027">
        <v>-2492.5100000000002</v>
      </c>
      <c r="G2027" t="s">
        <v>43</v>
      </c>
      <c r="H2027">
        <v>1</v>
      </c>
      <c r="I2027">
        <v>-2492.5100000000002</v>
      </c>
      <c r="J2027">
        <v>-2492.5100000000002</v>
      </c>
      <c r="K2027">
        <v>1</v>
      </c>
      <c r="M2027" t="s">
        <v>1058</v>
      </c>
      <c r="N2027" t="s">
        <v>350</v>
      </c>
      <c r="O2027">
        <v>100</v>
      </c>
      <c r="P2027" t="s">
        <v>219</v>
      </c>
      <c r="Q2027" t="s">
        <v>350</v>
      </c>
      <c r="S2027" t="s">
        <v>2343</v>
      </c>
      <c r="U2027" t="s">
        <v>1058</v>
      </c>
      <c r="W2027" t="s">
        <v>323</v>
      </c>
      <c r="X2027" t="s">
        <v>324</v>
      </c>
      <c r="Y2027" t="s">
        <v>325</v>
      </c>
      <c r="Z2027" t="s">
        <v>325</v>
      </c>
      <c r="AA2027" t="s">
        <v>325</v>
      </c>
      <c r="AB2027" t="s">
        <v>27</v>
      </c>
      <c r="AE2027">
        <v>0</v>
      </c>
      <c r="AF2027">
        <v>0</v>
      </c>
    </row>
    <row r="2028" spans="1:32" x14ac:dyDescent="0.2">
      <c r="A2028" t="s">
        <v>3387</v>
      </c>
      <c r="B2028" s="107">
        <v>44988</v>
      </c>
      <c r="C2028" s="107">
        <v>44988</v>
      </c>
      <c r="D2028" s="107">
        <v>44988</v>
      </c>
      <c r="E2028">
        <v>-6500</v>
      </c>
      <c r="F2028">
        <v>-6500</v>
      </c>
      <c r="G2028" t="s">
        <v>43</v>
      </c>
      <c r="H2028">
        <v>1</v>
      </c>
      <c r="I2028">
        <v>-6500</v>
      </c>
      <c r="J2028">
        <v>-6500</v>
      </c>
      <c r="K2028">
        <v>1</v>
      </c>
      <c r="M2028" t="s">
        <v>1058</v>
      </c>
      <c r="N2028" t="s">
        <v>352</v>
      </c>
      <c r="O2028">
        <v>100</v>
      </c>
      <c r="P2028" t="s">
        <v>236</v>
      </c>
      <c r="Q2028" t="s">
        <v>352</v>
      </c>
      <c r="S2028" t="s">
        <v>3388</v>
      </c>
      <c r="U2028" t="s">
        <v>1058</v>
      </c>
      <c r="W2028" t="s">
        <v>323</v>
      </c>
      <c r="X2028" t="s">
        <v>324</v>
      </c>
      <c r="Y2028" t="s">
        <v>325</v>
      </c>
      <c r="Z2028" t="s">
        <v>325</v>
      </c>
      <c r="AA2028" t="s">
        <v>325</v>
      </c>
      <c r="AB2028" t="s">
        <v>27</v>
      </c>
      <c r="AE2028">
        <v>0</v>
      </c>
      <c r="AF2028">
        <v>0</v>
      </c>
    </row>
    <row r="2029" spans="1:32" x14ac:dyDescent="0.2">
      <c r="A2029" t="s">
        <v>3389</v>
      </c>
      <c r="B2029" s="107">
        <v>44988</v>
      </c>
      <c r="C2029" s="107">
        <v>44988</v>
      </c>
      <c r="D2029" s="107">
        <v>44988</v>
      </c>
      <c r="E2029">
        <v>-6000</v>
      </c>
      <c r="F2029">
        <v>-6000</v>
      </c>
      <c r="G2029" t="s">
        <v>43</v>
      </c>
      <c r="H2029">
        <v>1</v>
      </c>
      <c r="I2029">
        <v>-6000</v>
      </c>
      <c r="J2029">
        <v>-6000</v>
      </c>
      <c r="K2029">
        <v>1</v>
      </c>
      <c r="M2029" t="s">
        <v>1058</v>
      </c>
      <c r="N2029" t="s">
        <v>344</v>
      </c>
      <c r="O2029">
        <v>100</v>
      </c>
      <c r="P2029" t="s">
        <v>179</v>
      </c>
      <c r="Q2029" t="s">
        <v>344</v>
      </c>
      <c r="S2029" t="s">
        <v>3390</v>
      </c>
      <c r="U2029" t="s">
        <v>1058</v>
      </c>
      <c r="W2029" t="s">
        <v>323</v>
      </c>
      <c r="X2029" t="s">
        <v>324</v>
      </c>
      <c r="Y2029" t="s">
        <v>325</v>
      </c>
      <c r="Z2029" t="s">
        <v>325</v>
      </c>
      <c r="AA2029" t="s">
        <v>325</v>
      </c>
      <c r="AB2029" t="s">
        <v>27</v>
      </c>
      <c r="AE2029">
        <v>0</v>
      </c>
      <c r="AF2029">
        <v>0</v>
      </c>
    </row>
    <row r="2030" spans="1:32" x14ac:dyDescent="0.2">
      <c r="A2030" t="s">
        <v>3391</v>
      </c>
      <c r="B2030" s="107">
        <v>44988</v>
      </c>
      <c r="C2030" s="107">
        <v>44988</v>
      </c>
      <c r="D2030" s="107">
        <v>44988</v>
      </c>
      <c r="E2030">
        <v>-4000</v>
      </c>
      <c r="F2030">
        <v>-4000</v>
      </c>
      <c r="G2030" t="s">
        <v>43</v>
      </c>
      <c r="H2030">
        <v>1</v>
      </c>
      <c r="I2030">
        <v>-4000</v>
      </c>
      <c r="J2030">
        <v>-4000</v>
      </c>
      <c r="K2030">
        <v>1</v>
      </c>
      <c r="M2030" t="s">
        <v>1058</v>
      </c>
      <c r="N2030" t="s">
        <v>346</v>
      </c>
      <c r="O2030">
        <v>100</v>
      </c>
      <c r="P2030" t="s">
        <v>236</v>
      </c>
      <c r="Q2030" t="s">
        <v>346</v>
      </c>
      <c r="S2030" t="s">
        <v>3392</v>
      </c>
      <c r="U2030" t="s">
        <v>1058</v>
      </c>
      <c r="W2030" t="s">
        <v>323</v>
      </c>
      <c r="X2030" t="s">
        <v>324</v>
      </c>
      <c r="Y2030" t="s">
        <v>325</v>
      </c>
      <c r="Z2030" t="s">
        <v>325</v>
      </c>
      <c r="AA2030" t="s">
        <v>325</v>
      </c>
      <c r="AB2030" t="s">
        <v>27</v>
      </c>
      <c r="AE2030">
        <v>0</v>
      </c>
      <c r="AF2030">
        <v>0</v>
      </c>
    </row>
    <row r="2031" spans="1:32" x14ac:dyDescent="0.2">
      <c r="A2031" t="s">
        <v>3393</v>
      </c>
      <c r="B2031" s="107">
        <v>44988</v>
      </c>
      <c r="C2031" s="107">
        <v>44988</v>
      </c>
      <c r="D2031" s="107">
        <v>44988</v>
      </c>
      <c r="E2031">
        <v>-1139.9000000000001</v>
      </c>
      <c r="F2031">
        <v>-1139.9000000000001</v>
      </c>
      <c r="G2031" t="s">
        <v>43</v>
      </c>
      <c r="H2031">
        <v>1</v>
      </c>
      <c r="I2031">
        <v>-1139.9000000000001</v>
      </c>
      <c r="J2031">
        <v>-1139.9000000000001</v>
      </c>
      <c r="K2031">
        <v>1</v>
      </c>
      <c r="M2031" t="s">
        <v>1058</v>
      </c>
      <c r="N2031" t="s">
        <v>1598</v>
      </c>
      <c r="O2031">
        <v>100</v>
      </c>
      <c r="Q2031" t="s">
        <v>1598</v>
      </c>
      <c r="S2031" t="s">
        <v>2292</v>
      </c>
      <c r="U2031" t="s">
        <v>1058</v>
      </c>
      <c r="W2031" t="s">
        <v>2077</v>
      </c>
      <c r="X2031" t="s">
        <v>2077</v>
      </c>
      <c r="Y2031" t="s">
        <v>2078</v>
      </c>
      <c r="Z2031" t="s">
        <v>2079</v>
      </c>
      <c r="AA2031" t="s">
        <v>2079</v>
      </c>
      <c r="AB2031" t="s">
        <v>15</v>
      </c>
      <c r="AE2031">
        <v>0</v>
      </c>
      <c r="AF2031">
        <v>0</v>
      </c>
    </row>
    <row r="2032" spans="1:32" x14ac:dyDescent="0.2">
      <c r="A2032" t="s">
        <v>3394</v>
      </c>
      <c r="B2032" s="107">
        <v>44988</v>
      </c>
      <c r="C2032" s="107">
        <v>44988</v>
      </c>
      <c r="D2032" s="107">
        <v>44988</v>
      </c>
      <c r="E2032">
        <v>-6500</v>
      </c>
      <c r="F2032">
        <v>-6500</v>
      </c>
      <c r="G2032" t="s">
        <v>43</v>
      </c>
      <c r="H2032">
        <v>1</v>
      </c>
      <c r="I2032">
        <v>-6500</v>
      </c>
      <c r="J2032">
        <v>-6500</v>
      </c>
      <c r="K2032">
        <v>1</v>
      </c>
      <c r="M2032" t="s">
        <v>1058</v>
      </c>
      <c r="N2032" t="s">
        <v>322</v>
      </c>
      <c r="O2032">
        <v>100</v>
      </c>
      <c r="P2032" t="s">
        <v>236</v>
      </c>
      <c r="Q2032" t="s">
        <v>322</v>
      </c>
      <c r="S2032" t="s">
        <v>3395</v>
      </c>
      <c r="U2032" t="s">
        <v>1058</v>
      </c>
      <c r="W2032" t="s">
        <v>323</v>
      </c>
      <c r="X2032" t="s">
        <v>324</v>
      </c>
      <c r="Y2032" t="s">
        <v>325</v>
      </c>
      <c r="Z2032" t="s">
        <v>325</v>
      </c>
      <c r="AA2032" t="s">
        <v>325</v>
      </c>
      <c r="AB2032" t="s">
        <v>27</v>
      </c>
      <c r="AE2032">
        <v>0</v>
      </c>
      <c r="AF2032">
        <v>0</v>
      </c>
    </row>
    <row r="2033" spans="1:32" x14ac:dyDescent="0.2">
      <c r="A2033" t="s">
        <v>3396</v>
      </c>
      <c r="B2033" s="107">
        <v>44988</v>
      </c>
      <c r="C2033" s="107">
        <v>44988</v>
      </c>
      <c r="D2033" s="107">
        <v>44988</v>
      </c>
      <c r="E2033">
        <v>-1268.7</v>
      </c>
      <c r="F2033">
        <v>-1268.7</v>
      </c>
      <c r="G2033" t="s">
        <v>43</v>
      </c>
      <c r="H2033">
        <v>1</v>
      </c>
      <c r="I2033">
        <v>-1268.7</v>
      </c>
      <c r="J2033">
        <v>-1268.7</v>
      </c>
      <c r="K2033">
        <v>1</v>
      </c>
      <c r="M2033" t="s">
        <v>1058</v>
      </c>
      <c r="N2033" t="s">
        <v>1598</v>
      </c>
      <c r="O2033">
        <v>100</v>
      </c>
      <c r="Q2033" t="s">
        <v>1598</v>
      </c>
      <c r="S2033" t="s">
        <v>3397</v>
      </c>
      <c r="U2033" t="s">
        <v>1058</v>
      </c>
      <c r="W2033" t="s">
        <v>2077</v>
      </c>
      <c r="X2033" t="s">
        <v>2077</v>
      </c>
      <c r="Y2033" t="s">
        <v>2078</v>
      </c>
      <c r="Z2033" t="s">
        <v>2079</v>
      </c>
      <c r="AA2033" t="s">
        <v>2079</v>
      </c>
      <c r="AB2033" t="s">
        <v>15</v>
      </c>
      <c r="AE2033">
        <v>0</v>
      </c>
      <c r="AF2033">
        <v>0</v>
      </c>
    </row>
    <row r="2034" spans="1:32" x14ac:dyDescent="0.2">
      <c r="A2034" t="s">
        <v>3398</v>
      </c>
      <c r="B2034" s="107">
        <v>44988</v>
      </c>
      <c r="C2034" s="107">
        <v>44988</v>
      </c>
      <c r="D2034" s="107">
        <v>44988</v>
      </c>
      <c r="E2034">
        <v>-1281.24</v>
      </c>
      <c r="F2034">
        <v>-1281.24</v>
      </c>
      <c r="G2034" t="s">
        <v>43</v>
      </c>
      <c r="H2034">
        <v>1</v>
      </c>
      <c r="I2034">
        <v>-1281.24</v>
      </c>
      <c r="J2034">
        <v>-1281.24</v>
      </c>
      <c r="K2034">
        <v>1</v>
      </c>
      <c r="M2034" t="s">
        <v>1058</v>
      </c>
      <c r="N2034" t="s">
        <v>1598</v>
      </c>
      <c r="O2034">
        <v>100</v>
      </c>
      <c r="Q2034" t="s">
        <v>1598</v>
      </c>
      <c r="S2034" t="s">
        <v>3399</v>
      </c>
      <c r="U2034" t="s">
        <v>1058</v>
      </c>
      <c r="W2034" t="s">
        <v>2077</v>
      </c>
      <c r="X2034" t="s">
        <v>2077</v>
      </c>
      <c r="Y2034" t="s">
        <v>2078</v>
      </c>
      <c r="Z2034" t="s">
        <v>2079</v>
      </c>
      <c r="AA2034" t="s">
        <v>2079</v>
      </c>
      <c r="AB2034" t="s">
        <v>15</v>
      </c>
      <c r="AE2034">
        <v>0</v>
      </c>
      <c r="AF2034">
        <v>0</v>
      </c>
    </row>
    <row r="2035" spans="1:32" x14ac:dyDescent="0.2">
      <c r="A2035" t="s">
        <v>3400</v>
      </c>
      <c r="B2035" s="107">
        <v>44988</v>
      </c>
      <c r="C2035" s="107">
        <v>44988</v>
      </c>
      <c r="D2035" s="107">
        <v>44988</v>
      </c>
      <c r="E2035">
        <v>-10000</v>
      </c>
      <c r="F2035">
        <v>-10000</v>
      </c>
      <c r="G2035" t="s">
        <v>43</v>
      </c>
      <c r="H2035">
        <v>1</v>
      </c>
      <c r="I2035">
        <v>-10000</v>
      </c>
      <c r="J2035">
        <v>-10000</v>
      </c>
      <c r="K2035">
        <v>1</v>
      </c>
      <c r="M2035" t="s">
        <v>1058</v>
      </c>
      <c r="N2035" t="s">
        <v>362</v>
      </c>
      <c r="O2035">
        <v>100</v>
      </c>
      <c r="P2035" t="s">
        <v>236</v>
      </c>
      <c r="Q2035" t="s">
        <v>362</v>
      </c>
      <c r="S2035" t="s">
        <v>3401</v>
      </c>
      <c r="U2035" t="s">
        <v>1058</v>
      </c>
      <c r="W2035" t="s">
        <v>323</v>
      </c>
      <c r="X2035" t="s">
        <v>324</v>
      </c>
      <c r="Y2035" t="s">
        <v>325</v>
      </c>
      <c r="Z2035" t="s">
        <v>325</v>
      </c>
      <c r="AA2035" t="s">
        <v>325</v>
      </c>
      <c r="AB2035" t="s">
        <v>27</v>
      </c>
      <c r="AE2035">
        <v>0</v>
      </c>
      <c r="AF2035">
        <v>0</v>
      </c>
    </row>
    <row r="2036" spans="1:32" x14ac:dyDescent="0.2">
      <c r="A2036" t="s">
        <v>3402</v>
      </c>
      <c r="B2036" s="107">
        <v>44988</v>
      </c>
      <c r="C2036" s="107">
        <v>44988</v>
      </c>
      <c r="D2036" s="107">
        <v>44988</v>
      </c>
      <c r="E2036">
        <v>-15161.29</v>
      </c>
      <c r="F2036">
        <v>-15161.29</v>
      </c>
      <c r="G2036" t="s">
        <v>43</v>
      </c>
      <c r="H2036">
        <v>1</v>
      </c>
      <c r="I2036">
        <v>-15161.29</v>
      </c>
      <c r="J2036">
        <v>-15161.29</v>
      </c>
      <c r="K2036">
        <v>1</v>
      </c>
      <c r="M2036" t="s">
        <v>1058</v>
      </c>
      <c r="N2036" t="s">
        <v>1330</v>
      </c>
      <c r="O2036">
        <v>100</v>
      </c>
      <c r="P2036" t="s">
        <v>15</v>
      </c>
      <c r="Q2036" t="s">
        <v>1330</v>
      </c>
      <c r="S2036" t="s">
        <v>3403</v>
      </c>
      <c r="U2036" t="s">
        <v>1058</v>
      </c>
      <c r="W2036" t="s">
        <v>323</v>
      </c>
      <c r="X2036" t="s">
        <v>324</v>
      </c>
      <c r="Y2036" t="s">
        <v>325</v>
      </c>
      <c r="Z2036" t="s">
        <v>325</v>
      </c>
      <c r="AA2036" t="s">
        <v>325</v>
      </c>
      <c r="AB2036" t="s">
        <v>27</v>
      </c>
      <c r="AE2036">
        <v>0</v>
      </c>
      <c r="AF2036">
        <v>0</v>
      </c>
    </row>
    <row r="2037" spans="1:32" x14ac:dyDescent="0.2">
      <c r="A2037" t="s">
        <v>3404</v>
      </c>
      <c r="B2037" s="107">
        <v>44988</v>
      </c>
      <c r="C2037" s="107">
        <v>44988</v>
      </c>
      <c r="D2037" s="107">
        <v>44988</v>
      </c>
      <c r="E2037">
        <v>-6176.73</v>
      </c>
      <c r="F2037">
        <v>-6176.73</v>
      </c>
      <c r="G2037" t="s">
        <v>43</v>
      </c>
      <c r="H2037">
        <v>1</v>
      </c>
      <c r="I2037">
        <v>-6176.73</v>
      </c>
      <c r="J2037">
        <v>-6176.73</v>
      </c>
      <c r="K2037">
        <v>1</v>
      </c>
      <c r="M2037" t="s">
        <v>1058</v>
      </c>
      <c r="N2037" t="s">
        <v>374</v>
      </c>
      <c r="O2037">
        <v>100</v>
      </c>
      <c r="P2037" t="s">
        <v>179</v>
      </c>
      <c r="Q2037" t="s">
        <v>374</v>
      </c>
      <c r="S2037" t="s">
        <v>3405</v>
      </c>
      <c r="U2037" t="s">
        <v>1058</v>
      </c>
      <c r="W2037" t="s">
        <v>323</v>
      </c>
      <c r="X2037" t="s">
        <v>324</v>
      </c>
      <c r="Y2037" t="s">
        <v>325</v>
      </c>
      <c r="Z2037" t="s">
        <v>325</v>
      </c>
      <c r="AA2037" t="s">
        <v>325</v>
      </c>
      <c r="AB2037" t="s">
        <v>27</v>
      </c>
      <c r="AE2037">
        <v>0</v>
      </c>
      <c r="AF2037">
        <v>0</v>
      </c>
    </row>
    <row r="2038" spans="1:32" x14ac:dyDescent="0.2">
      <c r="A2038" t="s">
        <v>3406</v>
      </c>
      <c r="B2038" s="107">
        <v>44988</v>
      </c>
      <c r="C2038" s="107">
        <v>44988</v>
      </c>
      <c r="D2038" s="107">
        <v>44988</v>
      </c>
      <c r="E2038">
        <v>-9000</v>
      </c>
      <c r="F2038">
        <v>-9000</v>
      </c>
      <c r="G2038" t="s">
        <v>43</v>
      </c>
      <c r="H2038">
        <v>1</v>
      </c>
      <c r="I2038">
        <v>-9000</v>
      </c>
      <c r="J2038">
        <v>-9000</v>
      </c>
      <c r="K2038">
        <v>1</v>
      </c>
      <c r="M2038" t="s">
        <v>1058</v>
      </c>
      <c r="N2038" t="s">
        <v>364</v>
      </c>
      <c r="O2038">
        <v>100</v>
      </c>
      <c r="P2038" t="s">
        <v>23</v>
      </c>
      <c r="Q2038" t="s">
        <v>364</v>
      </c>
      <c r="S2038" t="s">
        <v>3407</v>
      </c>
      <c r="U2038" t="s">
        <v>1058</v>
      </c>
      <c r="W2038" t="s">
        <v>323</v>
      </c>
      <c r="X2038" t="s">
        <v>324</v>
      </c>
      <c r="Y2038" t="s">
        <v>325</v>
      </c>
      <c r="Z2038" t="s">
        <v>325</v>
      </c>
      <c r="AA2038" t="s">
        <v>325</v>
      </c>
      <c r="AB2038" t="s">
        <v>27</v>
      </c>
      <c r="AE2038">
        <v>0</v>
      </c>
      <c r="AF2038">
        <v>0</v>
      </c>
    </row>
    <row r="2039" spans="1:32" x14ac:dyDescent="0.2">
      <c r="A2039" t="s">
        <v>3408</v>
      </c>
      <c r="B2039" s="107">
        <v>44988</v>
      </c>
      <c r="C2039" s="107">
        <v>44988</v>
      </c>
      <c r="D2039" s="107">
        <v>44988</v>
      </c>
      <c r="E2039">
        <v>-4500</v>
      </c>
      <c r="F2039">
        <v>-4500</v>
      </c>
      <c r="G2039" t="s">
        <v>43</v>
      </c>
      <c r="H2039">
        <v>1</v>
      </c>
      <c r="I2039">
        <v>-4500</v>
      </c>
      <c r="J2039">
        <v>-4500</v>
      </c>
      <c r="K2039">
        <v>1</v>
      </c>
      <c r="M2039" t="s">
        <v>1058</v>
      </c>
      <c r="N2039" t="s">
        <v>1338</v>
      </c>
      <c r="O2039">
        <v>100</v>
      </c>
      <c r="P2039" t="s">
        <v>236</v>
      </c>
      <c r="Q2039" t="s">
        <v>1338</v>
      </c>
      <c r="S2039" t="s">
        <v>3409</v>
      </c>
      <c r="U2039" t="s">
        <v>1058</v>
      </c>
      <c r="W2039" t="s">
        <v>323</v>
      </c>
      <c r="X2039" t="s">
        <v>324</v>
      </c>
      <c r="Y2039" t="s">
        <v>325</v>
      </c>
      <c r="Z2039" t="s">
        <v>325</v>
      </c>
      <c r="AA2039" t="s">
        <v>325</v>
      </c>
      <c r="AB2039" t="s">
        <v>27</v>
      </c>
      <c r="AE2039">
        <v>0</v>
      </c>
      <c r="AF2039">
        <v>0</v>
      </c>
    </row>
    <row r="2040" spans="1:32" x14ac:dyDescent="0.2">
      <c r="A2040" t="s">
        <v>3410</v>
      </c>
      <c r="B2040" s="107">
        <v>44988</v>
      </c>
      <c r="C2040" s="107">
        <v>44988</v>
      </c>
      <c r="D2040" s="107">
        <v>44988</v>
      </c>
      <c r="E2040">
        <v>-11500</v>
      </c>
      <c r="F2040">
        <v>-11500</v>
      </c>
      <c r="G2040" t="s">
        <v>43</v>
      </c>
      <c r="H2040">
        <v>1</v>
      </c>
      <c r="I2040">
        <v>-11500</v>
      </c>
      <c r="J2040">
        <v>-11500</v>
      </c>
      <c r="K2040">
        <v>1</v>
      </c>
      <c r="M2040" t="s">
        <v>1058</v>
      </c>
      <c r="N2040" t="s">
        <v>1169</v>
      </c>
      <c r="O2040">
        <v>100</v>
      </c>
      <c r="P2040" t="s">
        <v>268</v>
      </c>
      <c r="Q2040" t="s">
        <v>1169</v>
      </c>
      <c r="S2040" t="s">
        <v>3411</v>
      </c>
      <c r="U2040" t="s">
        <v>1058</v>
      </c>
      <c r="W2040" t="s">
        <v>323</v>
      </c>
      <c r="X2040" t="s">
        <v>324</v>
      </c>
      <c r="Y2040" t="s">
        <v>325</v>
      </c>
      <c r="Z2040" t="s">
        <v>325</v>
      </c>
      <c r="AA2040" t="s">
        <v>325</v>
      </c>
      <c r="AB2040" t="s">
        <v>27</v>
      </c>
      <c r="AE2040">
        <v>0</v>
      </c>
      <c r="AF2040">
        <v>0</v>
      </c>
    </row>
    <row r="2041" spans="1:32" x14ac:dyDescent="0.2">
      <c r="A2041" t="s">
        <v>3412</v>
      </c>
      <c r="B2041" s="107">
        <v>44988</v>
      </c>
      <c r="C2041" s="107">
        <v>44988</v>
      </c>
      <c r="D2041" s="107">
        <v>44988</v>
      </c>
      <c r="E2041">
        <v>-4000</v>
      </c>
      <c r="F2041">
        <v>-4000</v>
      </c>
      <c r="G2041" t="s">
        <v>43</v>
      </c>
      <c r="H2041">
        <v>1</v>
      </c>
      <c r="I2041">
        <v>-4000</v>
      </c>
      <c r="J2041">
        <v>-4000</v>
      </c>
      <c r="K2041">
        <v>1</v>
      </c>
      <c r="M2041" t="s">
        <v>1058</v>
      </c>
      <c r="N2041" t="s">
        <v>389</v>
      </c>
      <c r="O2041">
        <v>100</v>
      </c>
      <c r="Q2041" t="s">
        <v>389</v>
      </c>
      <c r="S2041" t="s">
        <v>3413</v>
      </c>
      <c r="U2041" t="s">
        <v>1058</v>
      </c>
      <c r="W2041" t="s">
        <v>390</v>
      </c>
      <c r="X2041" t="s">
        <v>391</v>
      </c>
      <c r="Y2041" t="s">
        <v>23</v>
      </c>
      <c r="Z2041" t="s">
        <v>164</v>
      </c>
      <c r="AA2041" t="s">
        <v>164</v>
      </c>
      <c r="AB2041" t="s">
        <v>23</v>
      </c>
      <c r="AE2041">
        <v>0</v>
      </c>
      <c r="AF2041">
        <v>0</v>
      </c>
    </row>
    <row r="2042" spans="1:32" x14ac:dyDescent="0.2">
      <c r="A2042" t="s">
        <v>3414</v>
      </c>
      <c r="B2042" s="107">
        <v>44988</v>
      </c>
      <c r="C2042" s="107">
        <v>44988</v>
      </c>
      <c r="D2042" s="107">
        <v>44988</v>
      </c>
      <c r="E2042">
        <v>-7507.49</v>
      </c>
      <c r="F2042">
        <v>-7507.49</v>
      </c>
      <c r="G2042" t="s">
        <v>43</v>
      </c>
      <c r="H2042">
        <v>1</v>
      </c>
      <c r="I2042">
        <v>-7507.49</v>
      </c>
      <c r="J2042">
        <v>-7507.49</v>
      </c>
      <c r="K2042">
        <v>1</v>
      </c>
      <c r="M2042" t="s">
        <v>1058</v>
      </c>
      <c r="N2042" t="s">
        <v>350</v>
      </c>
      <c r="O2042">
        <v>100</v>
      </c>
      <c r="P2042" t="s">
        <v>219</v>
      </c>
      <c r="Q2042" t="s">
        <v>350</v>
      </c>
      <c r="S2042" t="s">
        <v>3415</v>
      </c>
      <c r="U2042" t="s">
        <v>1058</v>
      </c>
      <c r="W2042" t="s">
        <v>384</v>
      </c>
      <c r="X2042" t="s">
        <v>324</v>
      </c>
      <c r="Y2042" t="s">
        <v>325</v>
      </c>
      <c r="Z2042" t="s">
        <v>325</v>
      </c>
      <c r="AA2042" t="s">
        <v>325</v>
      </c>
      <c r="AB2042" t="s">
        <v>27</v>
      </c>
      <c r="AE2042">
        <v>0</v>
      </c>
      <c r="AF2042">
        <v>0</v>
      </c>
    </row>
    <row r="2043" spans="1:32" x14ac:dyDescent="0.2">
      <c r="A2043" t="s">
        <v>3416</v>
      </c>
      <c r="B2043" s="107">
        <v>44988</v>
      </c>
      <c r="C2043" s="107">
        <v>44988</v>
      </c>
      <c r="D2043" s="107">
        <v>44988</v>
      </c>
      <c r="E2043">
        <v>-223.72</v>
      </c>
      <c r="F2043">
        <v>-223.72</v>
      </c>
      <c r="G2043" t="s">
        <v>43</v>
      </c>
      <c r="H2043">
        <v>1</v>
      </c>
      <c r="I2043">
        <v>-223.72</v>
      </c>
      <c r="J2043">
        <v>-223.72</v>
      </c>
      <c r="K2043">
        <v>1</v>
      </c>
      <c r="M2043" t="s">
        <v>49</v>
      </c>
      <c r="N2043" t="s">
        <v>1394</v>
      </c>
      <c r="O2043">
        <v>100</v>
      </c>
      <c r="Q2043" t="s">
        <v>1394</v>
      </c>
      <c r="S2043" t="s">
        <v>3417</v>
      </c>
      <c r="U2043" t="s">
        <v>49</v>
      </c>
      <c r="W2043" t="s">
        <v>1396</v>
      </c>
      <c r="X2043" t="s">
        <v>30</v>
      </c>
      <c r="Y2043" t="s">
        <v>182</v>
      </c>
      <c r="Z2043" t="s">
        <v>182</v>
      </c>
      <c r="AA2043" t="s">
        <v>182</v>
      </c>
      <c r="AB2043" t="s">
        <v>30</v>
      </c>
      <c r="AE2043">
        <v>0</v>
      </c>
      <c r="AF2043">
        <v>0</v>
      </c>
    </row>
    <row r="2044" spans="1:32" x14ac:dyDescent="0.2">
      <c r="A2044" t="s">
        <v>3418</v>
      </c>
      <c r="B2044" s="107">
        <v>44988</v>
      </c>
      <c r="C2044" s="107">
        <v>44988</v>
      </c>
      <c r="D2044" s="107">
        <v>44988</v>
      </c>
      <c r="E2044">
        <v>-30</v>
      </c>
      <c r="F2044">
        <v>-30</v>
      </c>
      <c r="G2044" t="s">
        <v>43</v>
      </c>
      <c r="H2044">
        <v>1</v>
      </c>
      <c r="I2044">
        <v>-30</v>
      </c>
      <c r="J2044">
        <v>-30</v>
      </c>
      <c r="K2044">
        <v>1</v>
      </c>
      <c r="M2044" t="s">
        <v>49</v>
      </c>
      <c r="N2044" t="s">
        <v>199</v>
      </c>
      <c r="O2044">
        <v>100</v>
      </c>
      <c r="P2044" t="s">
        <v>340</v>
      </c>
      <c r="Q2044" t="s">
        <v>199</v>
      </c>
      <c r="S2044" t="s">
        <v>3419</v>
      </c>
      <c r="U2044" t="s">
        <v>49</v>
      </c>
      <c r="W2044" t="s">
        <v>1452</v>
      </c>
      <c r="X2044" t="s">
        <v>1452</v>
      </c>
      <c r="Y2044" t="s">
        <v>192</v>
      </c>
      <c r="Z2044" t="s">
        <v>193</v>
      </c>
      <c r="AA2044" t="s">
        <v>193</v>
      </c>
      <c r="AB2044" t="s">
        <v>24</v>
      </c>
      <c r="AE2044">
        <v>0</v>
      </c>
      <c r="AF2044">
        <v>0</v>
      </c>
    </row>
    <row r="2045" spans="1:32" x14ac:dyDescent="0.2">
      <c r="A2045" t="s">
        <v>3420</v>
      </c>
      <c r="B2045" s="107">
        <v>44988</v>
      </c>
      <c r="C2045" s="107">
        <v>44988</v>
      </c>
      <c r="D2045" s="107">
        <v>44988</v>
      </c>
      <c r="E2045">
        <v>-52.8</v>
      </c>
      <c r="F2045">
        <v>-52.8</v>
      </c>
      <c r="G2045" t="s">
        <v>43</v>
      </c>
      <c r="H2045">
        <v>1</v>
      </c>
      <c r="I2045">
        <v>-52.8</v>
      </c>
      <c r="J2045">
        <v>-52.8</v>
      </c>
      <c r="K2045">
        <v>1</v>
      </c>
      <c r="M2045" t="s">
        <v>50</v>
      </c>
      <c r="N2045" t="s">
        <v>231</v>
      </c>
      <c r="O2045">
        <v>100</v>
      </c>
      <c r="Q2045" t="s">
        <v>231</v>
      </c>
      <c r="S2045" t="s">
        <v>320</v>
      </c>
      <c r="U2045" t="s">
        <v>50</v>
      </c>
      <c r="W2045" t="s">
        <v>233</v>
      </c>
      <c r="X2045" t="s">
        <v>30</v>
      </c>
      <c r="Y2045" t="s">
        <v>182</v>
      </c>
      <c r="Z2045" t="s">
        <v>182</v>
      </c>
      <c r="AA2045" t="s">
        <v>182</v>
      </c>
      <c r="AB2045" t="s">
        <v>30</v>
      </c>
      <c r="AE2045">
        <v>0</v>
      </c>
      <c r="AF2045">
        <v>0</v>
      </c>
    </row>
    <row r="2046" spans="1:32" x14ac:dyDescent="0.2">
      <c r="A2046" t="s">
        <v>3421</v>
      </c>
      <c r="B2046" s="107">
        <v>44988</v>
      </c>
      <c r="C2046" s="107">
        <v>44988</v>
      </c>
      <c r="D2046" s="107">
        <v>44988</v>
      </c>
      <c r="E2046">
        <v>-7507.49</v>
      </c>
      <c r="F2046">
        <v>-7507.49</v>
      </c>
      <c r="G2046" t="s">
        <v>43</v>
      </c>
      <c r="H2046">
        <v>1</v>
      </c>
      <c r="I2046">
        <v>-7507.49</v>
      </c>
      <c r="J2046">
        <v>-7507.49</v>
      </c>
      <c r="K2046">
        <v>1</v>
      </c>
      <c r="M2046" t="s">
        <v>1058</v>
      </c>
      <c r="N2046" t="s">
        <v>337</v>
      </c>
      <c r="O2046">
        <v>100</v>
      </c>
      <c r="P2046" t="s">
        <v>15</v>
      </c>
      <c r="Q2046" t="s">
        <v>337</v>
      </c>
      <c r="S2046" t="s">
        <v>384</v>
      </c>
      <c r="U2046" t="s">
        <v>1058</v>
      </c>
      <c r="W2046" t="s">
        <v>384</v>
      </c>
      <c r="X2046" t="s">
        <v>324</v>
      </c>
      <c r="Y2046" t="s">
        <v>325</v>
      </c>
      <c r="Z2046" t="s">
        <v>325</v>
      </c>
      <c r="AA2046" t="s">
        <v>325</v>
      </c>
      <c r="AB2046" t="s">
        <v>27</v>
      </c>
      <c r="AE2046">
        <v>0</v>
      </c>
      <c r="AF2046">
        <v>0</v>
      </c>
    </row>
    <row r="2047" spans="1:32" x14ac:dyDescent="0.2">
      <c r="A2047" t="s">
        <v>3422</v>
      </c>
      <c r="B2047" s="107">
        <v>44988</v>
      </c>
      <c r="C2047" s="107">
        <v>44988</v>
      </c>
      <c r="D2047" s="107">
        <v>44988</v>
      </c>
      <c r="E2047">
        <v>-7507.49</v>
      </c>
      <c r="F2047">
        <v>-7507.49</v>
      </c>
      <c r="G2047" t="s">
        <v>43</v>
      </c>
      <c r="H2047">
        <v>1</v>
      </c>
      <c r="I2047">
        <v>-7507.49</v>
      </c>
      <c r="J2047">
        <v>-7507.49</v>
      </c>
      <c r="K2047">
        <v>1</v>
      </c>
      <c r="M2047" t="s">
        <v>1058</v>
      </c>
      <c r="N2047" t="s">
        <v>342</v>
      </c>
      <c r="O2047">
        <v>100</v>
      </c>
      <c r="P2047" t="s">
        <v>236</v>
      </c>
      <c r="Q2047" t="s">
        <v>342</v>
      </c>
      <c r="S2047" t="s">
        <v>384</v>
      </c>
      <c r="U2047" t="s">
        <v>1058</v>
      </c>
      <c r="W2047" t="s">
        <v>384</v>
      </c>
      <c r="X2047" t="s">
        <v>324</v>
      </c>
      <c r="Y2047" t="s">
        <v>325</v>
      </c>
      <c r="Z2047" t="s">
        <v>325</v>
      </c>
      <c r="AA2047" t="s">
        <v>325</v>
      </c>
      <c r="AB2047" t="s">
        <v>27</v>
      </c>
      <c r="AE2047">
        <v>0</v>
      </c>
      <c r="AF2047">
        <v>0</v>
      </c>
    </row>
    <row r="2048" spans="1:32" x14ac:dyDescent="0.2">
      <c r="A2048" t="s">
        <v>3423</v>
      </c>
      <c r="B2048" s="107">
        <v>44988</v>
      </c>
      <c r="C2048" s="107">
        <v>44988</v>
      </c>
      <c r="D2048" s="107">
        <v>44988</v>
      </c>
      <c r="E2048">
        <v>-6500</v>
      </c>
      <c r="F2048">
        <v>-6500</v>
      </c>
      <c r="G2048" t="s">
        <v>43</v>
      </c>
      <c r="H2048">
        <v>1</v>
      </c>
      <c r="I2048">
        <v>-6500</v>
      </c>
      <c r="J2048">
        <v>-6500</v>
      </c>
      <c r="K2048">
        <v>1</v>
      </c>
      <c r="M2048" t="s">
        <v>1058</v>
      </c>
      <c r="N2048" t="s">
        <v>354</v>
      </c>
      <c r="O2048">
        <v>100</v>
      </c>
      <c r="P2048" t="s">
        <v>214</v>
      </c>
      <c r="Q2048" t="s">
        <v>354</v>
      </c>
      <c r="S2048" t="s">
        <v>3424</v>
      </c>
      <c r="U2048" t="s">
        <v>1058</v>
      </c>
      <c r="W2048" t="s">
        <v>323</v>
      </c>
      <c r="X2048" t="s">
        <v>324</v>
      </c>
      <c r="Y2048" t="s">
        <v>325</v>
      </c>
      <c r="Z2048" t="s">
        <v>325</v>
      </c>
      <c r="AA2048" t="s">
        <v>325</v>
      </c>
      <c r="AB2048" t="s">
        <v>27</v>
      </c>
      <c r="AE2048">
        <v>0</v>
      </c>
      <c r="AF2048">
        <v>0</v>
      </c>
    </row>
    <row r="2049" spans="1:32" x14ac:dyDescent="0.2">
      <c r="A2049" t="s">
        <v>3425</v>
      </c>
      <c r="B2049" s="107">
        <v>44988</v>
      </c>
      <c r="C2049" s="107">
        <v>44988</v>
      </c>
      <c r="D2049" s="107">
        <v>44988</v>
      </c>
      <c r="E2049">
        <v>-4500</v>
      </c>
      <c r="F2049">
        <v>-4500</v>
      </c>
      <c r="G2049" t="s">
        <v>43</v>
      </c>
      <c r="H2049">
        <v>1</v>
      </c>
      <c r="I2049">
        <v>-4500</v>
      </c>
      <c r="J2049">
        <v>-4500</v>
      </c>
      <c r="K2049">
        <v>1</v>
      </c>
      <c r="M2049" t="s">
        <v>1058</v>
      </c>
      <c r="N2049" t="s">
        <v>356</v>
      </c>
      <c r="O2049">
        <v>100</v>
      </c>
      <c r="P2049" t="s">
        <v>236</v>
      </c>
      <c r="Q2049" t="s">
        <v>356</v>
      </c>
      <c r="S2049" t="s">
        <v>3426</v>
      </c>
      <c r="U2049" t="s">
        <v>1058</v>
      </c>
      <c r="W2049" t="s">
        <v>323</v>
      </c>
      <c r="X2049" t="s">
        <v>324</v>
      </c>
      <c r="Y2049" t="s">
        <v>325</v>
      </c>
      <c r="Z2049" t="s">
        <v>325</v>
      </c>
      <c r="AA2049" t="s">
        <v>325</v>
      </c>
      <c r="AB2049" t="s">
        <v>27</v>
      </c>
      <c r="AE2049">
        <v>0</v>
      </c>
      <c r="AF2049">
        <v>0</v>
      </c>
    </row>
    <row r="2050" spans="1:32" x14ac:dyDescent="0.2">
      <c r="A2050" t="s">
        <v>3427</v>
      </c>
      <c r="B2050" s="107">
        <v>44988</v>
      </c>
      <c r="C2050" s="107">
        <v>44988</v>
      </c>
      <c r="D2050" s="107">
        <v>44988</v>
      </c>
      <c r="E2050">
        <v>-9000</v>
      </c>
      <c r="F2050">
        <v>-9000</v>
      </c>
      <c r="G2050" t="s">
        <v>43</v>
      </c>
      <c r="H2050">
        <v>1</v>
      </c>
      <c r="I2050">
        <v>-9000</v>
      </c>
      <c r="J2050">
        <v>-9000</v>
      </c>
      <c r="K2050">
        <v>1</v>
      </c>
      <c r="M2050" t="s">
        <v>1058</v>
      </c>
      <c r="N2050" t="s">
        <v>360</v>
      </c>
      <c r="O2050">
        <v>100</v>
      </c>
      <c r="P2050" t="s">
        <v>15</v>
      </c>
      <c r="Q2050" t="s">
        <v>360</v>
      </c>
      <c r="S2050" t="s">
        <v>3428</v>
      </c>
      <c r="U2050" t="s">
        <v>1058</v>
      </c>
      <c r="W2050" t="s">
        <v>323</v>
      </c>
      <c r="X2050" t="s">
        <v>324</v>
      </c>
      <c r="Y2050" t="s">
        <v>325</v>
      </c>
      <c r="Z2050" t="s">
        <v>325</v>
      </c>
      <c r="AA2050" t="s">
        <v>325</v>
      </c>
      <c r="AB2050" t="s">
        <v>27</v>
      </c>
      <c r="AE2050">
        <v>0</v>
      </c>
      <c r="AF2050">
        <v>0</v>
      </c>
    </row>
    <row r="2051" spans="1:32" x14ac:dyDescent="0.2">
      <c r="A2051" t="s">
        <v>3429</v>
      </c>
      <c r="B2051" s="107">
        <v>44988</v>
      </c>
      <c r="C2051" s="107">
        <v>44988</v>
      </c>
      <c r="D2051" s="107">
        <v>44988</v>
      </c>
      <c r="E2051">
        <v>-85</v>
      </c>
      <c r="F2051">
        <v>-85</v>
      </c>
      <c r="G2051" t="s">
        <v>43</v>
      </c>
      <c r="H2051">
        <v>1</v>
      </c>
      <c r="I2051">
        <v>-85</v>
      </c>
      <c r="J2051">
        <v>-85</v>
      </c>
      <c r="K2051">
        <v>1</v>
      </c>
      <c r="M2051" t="s">
        <v>1058</v>
      </c>
      <c r="N2051" t="s">
        <v>2179</v>
      </c>
      <c r="O2051">
        <v>100</v>
      </c>
      <c r="Q2051" t="s">
        <v>2179</v>
      </c>
      <c r="S2051" t="s">
        <v>2180</v>
      </c>
      <c r="U2051" t="s">
        <v>1058</v>
      </c>
      <c r="W2051" t="s">
        <v>2181</v>
      </c>
      <c r="X2051" t="s">
        <v>30</v>
      </c>
      <c r="Y2051" t="s">
        <v>182</v>
      </c>
      <c r="Z2051" t="s">
        <v>182</v>
      </c>
      <c r="AA2051" t="s">
        <v>182</v>
      </c>
      <c r="AB2051" t="s">
        <v>30</v>
      </c>
      <c r="AE2051">
        <v>0</v>
      </c>
      <c r="AF2051">
        <v>0</v>
      </c>
    </row>
    <row r="2052" spans="1:32" x14ac:dyDescent="0.2">
      <c r="A2052" t="s">
        <v>3430</v>
      </c>
      <c r="B2052" s="107">
        <v>44988</v>
      </c>
      <c r="C2052" s="107">
        <v>44988</v>
      </c>
      <c r="D2052" s="107">
        <v>44988</v>
      </c>
      <c r="E2052">
        <v>-2500</v>
      </c>
      <c r="F2052">
        <v>-2500</v>
      </c>
      <c r="G2052" t="s">
        <v>43</v>
      </c>
      <c r="H2052">
        <v>1</v>
      </c>
      <c r="I2052">
        <v>-2500</v>
      </c>
      <c r="J2052">
        <v>-2500</v>
      </c>
      <c r="K2052">
        <v>1</v>
      </c>
      <c r="M2052" t="s">
        <v>1058</v>
      </c>
      <c r="N2052" t="s">
        <v>358</v>
      </c>
      <c r="O2052">
        <v>100</v>
      </c>
      <c r="P2052" t="s">
        <v>23</v>
      </c>
      <c r="Q2052" t="s">
        <v>358</v>
      </c>
      <c r="S2052" t="s">
        <v>3288</v>
      </c>
      <c r="U2052" t="s">
        <v>1058</v>
      </c>
      <c r="W2052" t="s">
        <v>323</v>
      </c>
      <c r="X2052" t="s">
        <v>324</v>
      </c>
      <c r="Y2052" t="s">
        <v>325</v>
      </c>
      <c r="Z2052" t="s">
        <v>325</v>
      </c>
      <c r="AA2052" t="s">
        <v>325</v>
      </c>
      <c r="AB2052" t="s">
        <v>27</v>
      </c>
      <c r="AE2052">
        <v>0</v>
      </c>
      <c r="AF2052">
        <v>0</v>
      </c>
    </row>
    <row r="2053" spans="1:32" x14ac:dyDescent="0.2">
      <c r="A2053" t="s">
        <v>3431</v>
      </c>
      <c r="B2053" s="107">
        <v>44988</v>
      </c>
      <c r="C2053" s="107">
        <v>44988</v>
      </c>
      <c r="D2053" s="107">
        <v>44988</v>
      </c>
      <c r="E2053">
        <v>-230.06</v>
      </c>
      <c r="F2053">
        <v>-230.06</v>
      </c>
      <c r="G2053" t="s">
        <v>43</v>
      </c>
      <c r="H2053">
        <v>1</v>
      </c>
      <c r="I2053">
        <v>-230.06</v>
      </c>
      <c r="J2053">
        <v>-230.06</v>
      </c>
      <c r="K2053">
        <v>1</v>
      </c>
      <c r="M2053" t="s">
        <v>1058</v>
      </c>
      <c r="N2053" t="s">
        <v>282</v>
      </c>
      <c r="O2053">
        <v>100</v>
      </c>
      <c r="Q2053" t="s">
        <v>282</v>
      </c>
      <c r="S2053" t="s">
        <v>283</v>
      </c>
      <c r="U2053" t="s">
        <v>1058</v>
      </c>
      <c r="W2053" t="s">
        <v>284</v>
      </c>
      <c r="X2053" t="s">
        <v>191</v>
      </c>
      <c r="Y2053" t="s">
        <v>192</v>
      </c>
      <c r="Z2053" t="s">
        <v>193</v>
      </c>
      <c r="AA2053" t="s">
        <v>193</v>
      </c>
      <c r="AB2053" t="s">
        <v>19</v>
      </c>
      <c r="AE2053">
        <v>0</v>
      </c>
      <c r="AF2053">
        <v>0</v>
      </c>
    </row>
    <row r="2054" spans="1:32" x14ac:dyDescent="0.2">
      <c r="A2054" t="s">
        <v>3432</v>
      </c>
      <c r="B2054" s="107">
        <v>44988</v>
      </c>
      <c r="C2054" s="107">
        <v>44988</v>
      </c>
      <c r="D2054" s="107">
        <v>44988</v>
      </c>
      <c r="E2054">
        <v>-38.49</v>
      </c>
      <c r="F2054">
        <v>-38.49</v>
      </c>
      <c r="G2054" t="s">
        <v>43</v>
      </c>
      <c r="H2054">
        <v>1</v>
      </c>
      <c r="I2054">
        <v>-38.49</v>
      </c>
      <c r="J2054">
        <v>-38.49</v>
      </c>
      <c r="K2054">
        <v>1</v>
      </c>
      <c r="M2054" t="s">
        <v>49</v>
      </c>
      <c r="N2054" t="s">
        <v>2104</v>
      </c>
      <c r="O2054">
        <v>100</v>
      </c>
      <c r="Q2054" t="s">
        <v>2104</v>
      </c>
      <c r="S2054" t="s">
        <v>3433</v>
      </c>
      <c r="U2054" t="s">
        <v>49</v>
      </c>
      <c r="W2054" t="s">
        <v>1452</v>
      </c>
      <c r="X2054" t="s">
        <v>1452</v>
      </c>
      <c r="Y2054" t="s">
        <v>192</v>
      </c>
      <c r="Z2054" t="s">
        <v>193</v>
      </c>
      <c r="AA2054" t="s">
        <v>193</v>
      </c>
      <c r="AB2054" t="s">
        <v>24</v>
      </c>
      <c r="AE2054">
        <v>0</v>
      </c>
      <c r="AF2054">
        <v>0</v>
      </c>
    </row>
    <row r="2055" spans="1:32" x14ac:dyDescent="0.2">
      <c r="A2055" t="s">
        <v>3434</v>
      </c>
      <c r="B2055" s="107">
        <v>44988</v>
      </c>
      <c r="C2055" s="107">
        <v>44988</v>
      </c>
      <c r="D2055" s="107">
        <v>44988</v>
      </c>
      <c r="E2055">
        <v>31316.18</v>
      </c>
      <c r="F2055">
        <v>31316.18</v>
      </c>
      <c r="G2055" t="s">
        <v>43</v>
      </c>
      <c r="H2055">
        <v>1</v>
      </c>
      <c r="I2055">
        <v>31316.18</v>
      </c>
      <c r="J2055">
        <v>31316.18</v>
      </c>
      <c r="K2055">
        <v>1</v>
      </c>
      <c r="M2055" t="s">
        <v>199</v>
      </c>
      <c r="N2055" t="s">
        <v>1058</v>
      </c>
      <c r="O2055">
        <v>100</v>
      </c>
      <c r="Q2055" t="s">
        <v>199</v>
      </c>
      <c r="S2055" t="s">
        <v>1378</v>
      </c>
      <c r="U2055" t="s">
        <v>1058</v>
      </c>
      <c r="W2055" t="s">
        <v>1379</v>
      </c>
      <c r="X2055" t="s">
        <v>1379</v>
      </c>
      <c r="Y2055" t="s">
        <v>163</v>
      </c>
      <c r="Z2055" t="s">
        <v>193</v>
      </c>
      <c r="AA2055" t="s">
        <v>193</v>
      </c>
      <c r="AB2055" t="s">
        <v>24</v>
      </c>
      <c r="AE2055">
        <v>0</v>
      </c>
      <c r="AF2055">
        <v>0</v>
      </c>
    </row>
    <row r="2056" spans="1:32" x14ac:dyDescent="0.2">
      <c r="A2056" t="s">
        <v>3435</v>
      </c>
      <c r="B2056" s="107">
        <v>44988</v>
      </c>
      <c r="C2056" s="107">
        <v>44988</v>
      </c>
      <c r="D2056" s="107">
        <v>44988</v>
      </c>
      <c r="E2056">
        <v>-31316.18</v>
      </c>
      <c r="F2056">
        <v>-31316.18</v>
      </c>
      <c r="G2056" t="s">
        <v>43</v>
      </c>
      <c r="H2056">
        <v>1</v>
      </c>
      <c r="I2056">
        <v>-31316.18</v>
      </c>
      <c r="J2056">
        <v>-31316.18</v>
      </c>
      <c r="K2056">
        <v>1</v>
      </c>
      <c r="M2056" t="s">
        <v>2301</v>
      </c>
      <c r="N2056" t="s">
        <v>199</v>
      </c>
      <c r="O2056">
        <v>100</v>
      </c>
      <c r="P2056" t="s">
        <v>340</v>
      </c>
      <c r="Q2056" t="s">
        <v>199</v>
      </c>
      <c r="S2056" t="s">
        <v>1378</v>
      </c>
      <c r="U2056" t="s">
        <v>2301</v>
      </c>
      <c r="W2056" t="s">
        <v>1379</v>
      </c>
      <c r="X2056" t="s">
        <v>1379</v>
      </c>
      <c r="Y2056" t="s">
        <v>163</v>
      </c>
      <c r="Z2056" t="s">
        <v>193</v>
      </c>
      <c r="AA2056" t="s">
        <v>193</v>
      </c>
      <c r="AB2056" t="s">
        <v>24</v>
      </c>
      <c r="AE2056">
        <v>0</v>
      </c>
      <c r="AF2056">
        <v>0</v>
      </c>
    </row>
    <row r="2057" spans="1:32" x14ac:dyDescent="0.2">
      <c r="A2057" t="s">
        <v>3436</v>
      </c>
      <c r="B2057" s="107">
        <v>44988</v>
      </c>
      <c r="C2057" s="107">
        <v>44988</v>
      </c>
      <c r="D2057" s="107">
        <v>44988</v>
      </c>
      <c r="E2057">
        <v>-2.2324699999999999E-2</v>
      </c>
      <c r="F2057">
        <v>-2.2324699999999999E-2</v>
      </c>
      <c r="G2057" t="s">
        <v>72</v>
      </c>
      <c r="H2057">
        <v>6.1204188481675388</v>
      </c>
      <c r="I2057">
        <v>-0.13663651465968579</v>
      </c>
      <c r="J2057">
        <v>-0.13663651465968579</v>
      </c>
      <c r="K2057">
        <v>1</v>
      </c>
      <c r="M2057" t="s">
        <v>67</v>
      </c>
      <c r="S2057" t="s">
        <v>2890</v>
      </c>
      <c r="U2057" t="s">
        <v>67</v>
      </c>
      <c r="W2057" t="s">
        <v>1415</v>
      </c>
      <c r="X2057" t="s">
        <v>1265</v>
      </c>
      <c r="Y2057" t="s">
        <v>182</v>
      </c>
      <c r="Z2057" t="s">
        <v>164</v>
      </c>
      <c r="AA2057" t="s">
        <v>164</v>
      </c>
      <c r="AB2057" t="s">
        <v>18</v>
      </c>
      <c r="AD2057" t="s">
        <v>3437</v>
      </c>
      <c r="AE2057">
        <v>1</v>
      </c>
      <c r="AF2057">
        <v>1</v>
      </c>
    </row>
    <row r="2058" spans="1:32" x14ac:dyDescent="0.2">
      <c r="A2058" t="s">
        <v>3438</v>
      </c>
      <c r="B2058" s="107">
        <v>44988</v>
      </c>
      <c r="C2058" s="107">
        <v>44988</v>
      </c>
      <c r="D2058" s="107">
        <v>44988</v>
      </c>
      <c r="E2058">
        <v>-2.2608199999999998E-2</v>
      </c>
      <c r="F2058">
        <v>-2.2608199999999998E-2</v>
      </c>
      <c r="G2058" t="s">
        <v>72</v>
      </c>
      <c r="H2058">
        <v>6.1204188481675388</v>
      </c>
      <c r="I2058">
        <v>-0.13837165340314139</v>
      </c>
      <c r="J2058">
        <v>-0.13837165340314139</v>
      </c>
      <c r="K2058">
        <v>1</v>
      </c>
      <c r="M2058" t="s">
        <v>67</v>
      </c>
      <c r="S2058" t="s">
        <v>2890</v>
      </c>
      <c r="U2058" t="s">
        <v>67</v>
      </c>
      <c r="W2058" t="s">
        <v>1415</v>
      </c>
      <c r="X2058" t="s">
        <v>1265</v>
      </c>
      <c r="Y2058" t="s">
        <v>182</v>
      </c>
      <c r="Z2058" t="s">
        <v>164</v>
      </c>
      <c r="AA2058" t="s">
        <v>164</v>
      </c>
      <c r="AB2058" t="s">
        <v>18</v>
      </c>
      <c r="AD2058" t="s">
        <v>3439</v>
      </c>
      <c r="AE2058">
        <v>1</v>
      </c>
      <c r="AF2058">
        <v>1</v>
      </c>
    </row>
    <row r="2059" spans="1:32" x14ac:dyDescent="0.2">
      <c r="A2059" t="s">
        <v>3440</v>
      </c>
      <c r="B2059" s="107">
        <v>44988</v>
      </c>
      <c r="C2059" s="107">
        <v>44988</v>
      </c>
      <c r="D2059" s="107">
        <v>44988</v>
      </c>
      <c r="E2059">
        <v>-2.5968931800000001E-2</v>
      </c>
      <c r="F2059">
        <v>-2.5968931800000001E-2</v>
      </c>
      <c r="G2059" t="s">
        <v>72</v>
      </c>
      <c r="H2059">
        <v>6.1204188481675388</v>
      </c>
      <c r="I2059">
        <v>-0.15894073965549729</v>
      </c>
      <c r="J2059">
        <v>-0.15894073965549729</v>
      </c>
      <c r="K2059">
        <v>1</v>
      </c>
      <c r="M2059" t="s">
        <v>67</v>
      </c>
      <c r="N2059" t="s">
        <v>102</v>
      </c>
      <c r="S2059" t="s">
        <v>1608</v>
      </c>
      <c r="U2059" t="s">
        <v>67</v>
      </c>
      <c r="W2059" t="s">
        <v>1270</v>
      </c>
      <c r="X2059" t="s">
        <v>1271</v>
      </c>
      <c r="Y2059" t="s">
        <v>182</v>
      </c>
      <c r="Z2059" t="s">
        <v>164</v>
      </c>
      <c r="AA2059" t="s">
        <v>164</v>
      </c>
      <c r="AB2059" t="s">
        <v>18</v>
      </c>
      <c r="AD2059" t="s">
        <v>3441</v>
      </c>
      <c r="AE2059">
        <v>1</v>
      </c>
      <c r="AF2059">
        <v>1</v>
      </c>
    </row>
    <row r="2060" spans="1:32" x14ac:dyDescent="0.2">
      <c r="A2060" t="s">
        <v>3442</v>
      </c>
      <c r="B2060" s="107">
        <v>44988</v>
      </c>
      <c r="C2060" s="107">
        <v>44988</v>
      </c>
      <c r="D2060" s="107">
        <v>44988</v>
      </c>
      <c r="E2060">
        <v>-0.14636252399999999</v>
      </c>
      <c r="F2060">
        <v>-0.14636252399999999</v>
      </c>
      <c r="G2060" t="s">
        <v>72</v>
      </c>
      <c r="H2060">
        <v>6.1204188481675388</v>
      </c>
      <c r="I2060">
        <v>-0.89579995055497375</v>
      </c>
      <c r="J2060">
        <v>-0.89579995055497375</v>
      </c>
      <c r="K2060">
        <v>1</v>
      </c>
      <c r="M2060" t="s">
        <v>67</v>
      </c>
      <c r="N2060" t="s">
        <v>102</v>
      </c>
      <c r="S2060" t="s">
        <v>1608</v>
      </c>
      <c r="U2060" t="s">
        <v>67</v>
      </c>
      <c r="W2060" t="s">
        <v>1270</v>
      </c>
      <c r="X2060" t="s">
        <v>1271</v>
      </c>
      <c r="Y2060" t="s">
        <v>182</v>
      </c>
      <c r="Z2060" t="s">
        <v>164</v>
      </c>
      <c r="AA2060" t="s">
        <v>164</v>
      </c>
      <c r="AB2060" t="s">
        <v>18</v>
      </c>
      <c r="AD2060" t="s">
        <v>3443</v>
      </c>
      <c r="AE2060">
        <v>1</v>
      </c>
      <c r="AF2060">
        <v>1</v>
      </c>
    </row>
    <row r="2061" spans="1:32" x14ac:dyDescent="0.2">
      <c r="A2061" t="s">
        <v>3444</v>
      </c>
      <c r="B2061" s="107">
        <v>44987</v>
      </c>
      <c r="C2061" s="107">
        <v>44987</v>
      </c>
      <c r="D2061" s="107">
        <v>44987</v>
      </c>
      <c r="E2061">
        <v>1971.09</v>
      </c>
      <c r="F2061">
        <v>1971.09</v>
      </c>
      <c r="G2061" t="s">
        <v>43</v>
      </c>
      <c r="H2061">
        <v>1</v>
      </c>
      <c r="I2061">
        <v>1971.09</v>
      </c>
      <c r="J2061">
        <v>1971.09</v>
      </c>
      <c r="K2061">
        <v>1</v>
      </c>
      <c r="M2061" t="s">
        <v>199</v>
      </c>
      <c r="N2061" t="s">
        <v>1058</v>
      </c>
      <c r="O2061">
        <v>100</v>
      </c>
      <c r="P2061" t="s">
        <v>160</v>
      </c>
      <c r="Q2061" t="s">
        <v>199</v>
      </c>
      <c r="S2061" t="s">
        <v>3445</v>
      </c>
      <c r="U2061" t="s">
        <v>1058</v>
      </c>
      <c r="V2061" t="s">
        <v>102</v>
      </c>
      <c r="W2061" t="s">
        <v>2681</v>
      </c>
      <c r="X2061" t="s">
        <v>2682</v>
      </c>
      <c r="Y2061" t="s">
        <v>2683</v>
      </c>
      <c r="Z2061" t="s">
        <v>2684</v>
      </c>
      <c r="AA2061" t="s">
        <v>2684</v>
      </c>
      <c r="AB2061" t="s">
        <v>17</v>
      </c>
      <c r="AE2061">
        <v>0</v>
      </c>
      <c r="AF2061">
        <v>0</v>
      </c>
    </row>
    <row r="2062" spans="1:32" x14ac:dyDescent="0.2">
      <c r="A2062" t="s">
        <v>3446</v>
      </c>
      <c r="B2062" s="107">
        <v>44987</v>
      </c>
      <c r="C2062" s="107">
        <v>44987</v>
      </c>
      <c r="D2062" s="107">
        <v>44987</v>
      </c>
      <c r="E2062">
        <v>-223.92</v>
      </c>
      <c r="F2062">
        <v>-223.92</v>
      </c>
      <c r="G2062" t="s">
        <v>43</v>
      </c>
      <c r="H2062">
        <v>1</v>
      </c>
      <c r="I2062">
        <v>-223.92</v>
      </c>
      <c r="J2062">
        <v>-223.92</v>
      </c>
      <c r="K2062">
        <v>1</v>
      </c>
      <c r="M2062" t="s">
        <v>50</v>
      </c>
      <c r="N2062" t="s">
        <v>2429</v>
      </c>
      <c r="O2062">
        <v>100</v>
      </c>
      <c r="Q2062" t="s">
        <v>2429</v>
      </c>
      <c r="S2062" t="s">
        <v>2430</v>
      </c>
      <c r="U2062" t="s">
        <v>50</v>
      </c>
      <c r="W2062" t="s">
        <v>2430</v>
      </c>
      <c r="X2062" t="s">
        <v>30</v>
      </c>
      <c r="Y2062" t="s">
        <v>182</v>
      </c>
      <c r="Z2062" t="s">
        <v>182</v>
      </c>
      <c r="AA2062" t="s">
        <v>182</v>
      </c>
      <c r="AB2062" t="s">
        <v>30</v>
      </c>
      <c r="AE2062">
        <v>0</v>
      </c>
      <c r="AF2062">
        <v>0</v>
      </c>
    </row>
    <row r="2063" spans="1:32" x14ac:dyDescent="0.2">
      <c r="A2063" t="s">
        <v>3447</v>
      </c>
      <c r="B2063" s="107">
        <v>44987</v>
      </c>
      <c r="C2063" s="107">
        <v>44987</v>
      </c>
      <c r="D2063" s="107">
        <v>44987</v>
      </c>
      <c r="E2063">
        <v>-71000</v>
      </c>
      <c r="F2063">
        <v>-71000</v>
      </c>
      <c r="G2063" t="s">
        <v>43</v>
      </c>
      <c r="H2063">
        <v>1</v>
      </c>
      <c r="I2063">
        <v>-71000</v>
      </c>
      <c r="J2063">
        <v>-71000</v>
      </c>
      <c r="K2063">
        <v>1</v>
      </c>
      <c r="M2063" t="s">
        <v>53</v>
      </c>
      <c r="N2063" t="s">
        <v>199</v>
      </c>
      <c r="O2063">
        <v>100</v>
      </c>
      <c r="P2063" t="s">
        <v>340</v>
      </c>
      <c r="Q2063" t="s">
        <v>199</v>
      </c>
      <c r="S2063" t="s">
        <v>3297</v>
      </c>
      <c r="U2063" t="s">
        <v>53</v>
      </c>
      <c r="W2063" t="s">
        <v>1850</v>
      </c>
      <c r="X2063" t="s">
        <v>1850</v>
      </c>
      <c r="Y2063" t="s">
        <v>1356</v>
      </c>
      <c r="Z2063" t="s">
        <v>1356</v>
      </c>
      <c r="AA2063" t="s">
        <v>1356</v>
      </c>
      <c r="AB2063" t="s">
        <v>28</v>
      </c>
      <c r="AE2063">
        <v>0</v>
      </c>
      <c r="AF2063">
        <v>0</v>
      </c>
    </row>
    <row r="2064" spans="1:32" x14ac:dyDescent="0.2">
      <c r="A2064" t="s">
        <v>3448</v>
      </c>
      <c r="B2064" s="107">
        <v>44987</v>
      </c>
      <c r="C2064" s="107">
        <v>44987</v>
      </c>
      <c r="D2064" s="107">
        <v>44987</v>
      </c>
      <c r="E2064">
        <v>-1000</v>
      </c>
      <c r="F2064">
        <v>-1000</v>
      </c>
      <c r="G2064" t="s">
        <v>43</v>
      </c>
      <c r="H2064">
        <v>1</v>
      </c>
      <c r="I2064">
        <v>-1000</v>
      </c>
      <c r="J2064">
        <v>-1000</v>
      </c>
      <c r="K2064">
        <v>1</v>
      </c>
      <c r="M2064" t="s">
        <v>53</v>
      </c>
      <c r="N2064" t="s">
        <v>199</v>
      </c>
      <c r="O2064">
        <v>100</v>
      </c>
      <c r="P2064" t="s">
        <v>340</v>
      </c>
      <c r="Q2064" t="s">
        <v>199</v>
      </c>
      <c r="S2064" t="s">
        <v>3297</v>
      </c>
      <c r="U2064" t="s">
        <v>53</v>
      </c>
      <c r="W2064" t="s">
        <v>1850</v>
      </c>
      <c r="X2064" t="s">
        <v>1850</v>
      </c>
      <c r="Y2064" t="s">
        <v>1356</v>
      </c>
      <c r="Z2064" t="s">
        <v>1356</v>
      </c>
      <c r="AA2064" t="s">
        <v>1356</v>
      </c>
      <c r="AB2064" t="s">
        <v>28</v>
      </c>
      <c r="AE2064">
        <v>0</v>
      </c>
      <c r="AF2064">
        <v>0</v>
      </c>
    </row>
    <row r="2065" spans="1:32" x14ac:dyDescent="0.2">
      <c r="A2065" t="s">
        <v>3449</v>
      </c>
      <c r="B2065" s="107">
        <v>44987</v>
      </c>
      <c r="C2065" s="107">
        <v>44987</v>
      </c>
      <c r="D2065" s="107">
        <v>44987</v>
      </c>
      <c r="E2065">
        <v>-3000</v>
      </c>
      <c r="F2065">
        <v>-3000</v>
      </c>
      <c r="G2065" t="s">
        <v>43</v>
      </c>
      <c r="H2065">
        <v>1</v>
      </c>
      <c r="I2065">
        <v>-3000</v>
      </c>
      <c r="J2065">
        <v>-3000</v>
      </c>
      <c r="K2065">
        <v>1</v>
      </c>
      <c r="M2065" t="s">
        <v>1058</v>
      </c>
      <c r="N2065" t="s">
        <v>242</v>
      </c>
      <c r="O2065">
        <v>100</v>
      </c>
      <c r="Q2065" t="s">
        <v>242</v>
      </c>
      <c r="S2065" t="s">
        <v>3450</v>
      </c>
      <c r="U2065" t="s">
        <v>1058</v>
      </c>
      <c r="W2065" t="s">
        <v>1223</v>
      </c>
      <c r="X2065" t="s">
        <v>245</v>
      </c>
      <c r="Y2065" t="s">
        <v>246</v>
      </c>
      <c r="Z2065" t="s">
        <v>246</v>
      </c>
      <c r="AA2065" t="s">
        <v>246</v>
      </c>
      <c r="AB2065" t="s">
        <v>20</v>
      </c>
      <c r="AE2065">
        <v>0</v>
      </c>
      <c r="AF2065">
        <v>0</v>
      </c>
    </row>
    <row r="2066" spans="1:32" x14ac:dyDescent="0.2">
      <c r="A2066" t="s">
        <v>3451</v>
      </c>
      <c r="B2066" s="107">
        <v>44987</v>
      </c>
      <c r="C2066" s="107">
        <v>44987</v>
      </c>
      <c r="D2066" s="107">
        <v>44987</v>
      </c>
      <c r="E2066">
        <v>-1401.95</v>
      </c>
      <c r="F2066">
        <v>-1401.95</v>
      </c>
      <c r="G2066" t="s">
        <v>43</v>
      </c>
      <c r="H2066">
        <v>1</v>
      </c>
      <c r="I2066">
        <v>-1401.95</v>
      </c>
      <c r="J2066">
        <v>-1401.95</v>
      </c>
      <c r="K2066">
        <v>1</v>
      </c>
      <c r="M2066" t="s">
        <v>1058</v>
      </c>
      <c r="N2066" t="s">
        <v>199</v>
      </c>
      <c r="O2066">
        <v>100</v>
      </c>
      <c r="P2066" t="s">
        <v>160</v>
      </c>
      <c r="Q2066" t="s">
        <v>199</v>
      </c>
      <c r="S2066" t="s">
        <v>3452</v>
      </c>
      <c r="U2066" t="s">
        <v>1058</v>
      </c>
      <c r="W2066" t="s">
        <v>384</v>
      </c>
      <c r="X2066" t="s">
        <v>324</v>
      </c>
      <c r="Y2066" t="s">
        <v>325</v>
      </c>
      <c r="Z2066" t="s">
        <v>325</v>
      </c>
      <c r="AA2066" t="s">
        <v>325</v>
      </c>
      <c r="AB2066" t="s">
        <v>27</v>
      </c>
      <c r="AE2066">
        <v>0</v>
      </c>
      <c r="AF2066">
        <v>0</v>
      </c>
    </row>
    <row r="2067" spans="1:32" x14ac:dyDescent="0.2">
      <c r="A2067" t="s">
        <v>3453</v>
      </c>
      <c r="B2067" s="107">
        <v>44987</v>
      </c>
      <c r="C2067" s="107">
        <v>44987</v>
      </c>
      <c r="D2067" s="107">
        <v>44987</v>
      </c>
      <c r="E2067">
        <v>72000</v>
      </c>
      <c r="F2067">
        <v>72000</v>
      </c>
      <c r="G2067" t="s">
        <v>43</v>
      </c>
      <c r="H2067">
        <v>1</v>
      </c>
      <c r="I2067">
        <v>72000</v>
      </c>
      <c r="J2067">
        <v>72000</v>
      </c>
      <c r="K2067">
        <v>1</v>
      </c>
      <c r="M2067" t="s">
        <v>199</v>
      </c>
      <c r="N2067" t="s">
        <v>53</v>
      </c>
      <c r="O2067">
        <v>100</v>
      </c>
      <c r="Q2067" t="s">
        <v>199</v>
      </c>
      <c r="S2067" t="s">
        <v>1378</v>
      </c>
      <c r="U2067" t="s">
        <v>53</v>
      </c>
      <c r="W2067" t="s">
        <v>1379</v>
      </c>
      <c r="X2067" t="s">
        <v>1379</v>
      </c>
      <c r="Y2067" t="s">
        <v>163</v>
      </c>
      <c r="Z2067" t="s">
        <v>193</v>
      </c>
      <c r="AA2067" t="s">
        <v>193</v>
      </c>
      <c r="AB2067" t="s">
        <v>24</v>
      </c>
      <c r="AE2067">
        <v>0</v>
      </c>
      <c r="AF2067">
        <v>0</v>
      </c>
    </row>
    <row r="2068" spans="1:32" x14ac:dyDescent="0.2">
      <c r="A2068" t="s">
        <v>3454</v>
      </c>
      <c r="B2068" s="107">
        <v>44987</v>
      </c>
      <c r="C2068" s="107">
        <v>44987</v>
      </c>
      <c r="D2068" s="107">
        <v>44987</v>
      </c>
      <c r="E2068">
        <v>70000</v>
      </c>
      <c r="F2068">
        <v>70000</v>
      </c>
      <c r="G2068" t="s">
        <v>43</v>
      </c>
      <c r="H2068">
        <v>1</v>
      </c>
      <c r="I2068">
        <v>70000</v>
      </c>
      <c r="J2068">
        <v>70000</v>
      </c>
      <c r="K2068">
        <v>1</v>
      </c>
      <c r="M2068" t="s">
        <v>199</v>
      </c>
      <c r="N2068" t="s">
        <v>1058</v>
      </c>
      <c r="O2068">
        <v>100</v>
      </c>
      <c r="Q2068" t="s">
        <v>199</v>
      </c>
      <c r="S2068" t="s">
        <v>1378</v>
      </c>
      <c r="U2068" t="s">
        <v>1058</v>
      </c>
      <c r="W2068" t="s">
        <v>1379</v>
      </c>
      <c r="X2068" t="s">
        <v>1379</v>
      </c>
      <c r="Y2068" t="s">
        <v>163</v>
      </c>
      <c r="Z2068" t="s">
        <v>193</v>
      </c>
      <c r="AA2068" t="s">
        <v>193</v>
      </c>
      <c r="AB2068" t="s">
        <v>24</v>
      </c>
      <c r="AE2068">
        <v>0</v>
      </c>
      <c r="AF2068">
        <v>0</v>
      </c>
    </row>
    <row r="2069" spans="1:32" x14ac:dyDescent="0.2">
      <c r="A2069" t="s">
        <v>3455</v>
      </c>
      <c r="B2069" s="107">
        <v>44987</v>
      </c>
      <c r="C2069" s="107">
        <v>44987</v>
      </c>
      <c r="D2069" s="107">
        <v>44987</v>
      </c>
      <c r="E2069">
        <v>2500</v>
      </c>
      <c r="F2069">
        <v>2500</v>
      </c>
      <c r="G2069" t="s">
        <v>43</v>
      </c>
      <c r="H2069">
        <v>1</v>
      </c>
      <c r="I2069">
        <v>2500</v>
      </c>
      <c r="J2069">
        <v>2500</v>
      </c>
      <c r="K2069">
        <v>1</v>
      </c>
      <c r="M2069" t="s">
        <v>199</v>
      </c>
      <c r="N2069" t="s">
        <v>50</v>
      </c>
      <c r="O2069">
        <v>100</v>
      </c>
      <c r="Q2069" t="s">
        <v>199</v>
      </c>
      <c r="S2069" t="s">
        <v>1378</v>
      </c>
      <c r="U2069" t="s">
        <v>50</v>
      </c>
      <c r="W2069" t="s">
        <v>1379</v>
      </c>
      <c r="X2069" t="s">
        <v>1379</v>
      </c>
      <c r="Y2069" t="s">
        <v>163</v>
      </c>
      <c r="Z2069" t="s">
        <v>193</v>
      </c>
      <c r="AA2069" t="s">
        <v>193</v>
      </c>
      <c r="AB2069" t="s">
        <v>24</v>
      </c>
      <c r="AE2069">
        <v>0</v>
      </c>
      <c r="AF2069">
        <v>0</v>
      </c>
    </row>
    <row r="2070" spans="1:32" x14ac:dyDescent="0.2">
      <c r="A2070" t="s">
        <v>3456</v>
      </c>
      <c r="B2070" s="107">
        <v>44987</v>
      </c>
      <c r="C2070" s="107">
        <v>44987</v>
      </c>
      <c r="D2070" s="107">
        <v>44987</v>
      </c>
      <c r="E2070">
        <v>-70000</v>
      </c>
      <c r="F2070">
        <v>-70000</v>
      </c>
      <c r="G2070" t="s">
        <v>43</v>
      </c>
      <c r="H2070">
        <v>1</v>
      </c>
      <c r="I2070">
        <v>-70000</v>
      </c>
      <c r="J2070">
        <v>-70000</v>
      </c>
      <c r="K2070">
        <v>1</v>
      </c>
      <c r="M2070" t="s">
        <v>1419</v>
      </c>
      <c r="N2070" t="s">
        <v>199</v>
      </c>
      <c r="O2070">
        <v>100</v>
      </c>
      <c r="P2070" t="s">
        <v>340</v>
      </c>
      <c r="Q2070" t="s">
        <v>199</v>
      </c>
      <c r="S2070" t="s">
        <v>1378</v>
      </c>
      <c r="U2070" t="s">
        <v>1419</v>
      </c>
      <c r="W2070" t="s">
        <v>1379</v>
      </c>
      <c r="X2070" t="s">
        <v>1379</v>
      </c>
      <c r="Y2070" t="s">
        <v>163</v>
      </c>
      <c r="Z2070" t="s">
        <v>193</v>
      </c>
      <c r="AA2070" t="s">
        <v>193</v>
      </c>
      <c r="AB2070" t="s">
        <v>24</v>
      </c>
      <c r="AE2070">
        <v>0</v>
      </c>
      <c r="AF2070">
        <v>0</v>
      </c>
    </row>
    <row r="2071" spans="1:32" x14ac:dyDescent="0.2">
      <c r="A2071" t="s">
        <v>3457</v>
      </c>
      <c r="B2071" s="107">
        <v>44987</v>
      </c>
      <c r="C2071" s="107">
        <v>44987</v>
      </c>
      <c r="D2071" s="107">
        <v>44987</v>
      </c>
      <c r="E2071">
        <v>-72000</v>
      </c>
      <c r="F2071">
        <v>-72000</v>
      </c>
      <c r="G2071" t="s">
        <v>43</v>
      </c>
      <c r="H2071">
        <v>1</v>
      </c>
      <c r="I2071">
        <v>-72000</v>
      </c>
      <c r="J2071">
        <v>-72000</v>
      </c>
      <c r="K2071">
        <v>1</v>
      </c>
      <c r="M2071" t="s">
        <v>1058</v>
      </c>
      <c r="N2071" t="s">
        <v>199</v>
      </c>
      <c r="O2071">
        <v>100</v>
      </c>
      <c r="P2071" t="s">
        <v>340</v>
      </c>
      <c r="Q2071" t="s">
        <v>199</v>
      </c>
      <c r="S2071" t="s">
        <v>1378</v>
      </c>
      <c r="U2071" t="s">
        <v>1058</v>
      </c>
      <c r="W2071" t="s">
        <v>1379</v>
      </c>
      <c r="X2071" t="s">
        <v>1379</v>
      </c>
      <c r="Y2071" t="s">
        <v>163</v>
      </c>
      <c r="Z2071" t="s">
        <v>193</v>
      </c>
      <c r="AA2071" t="s">
        <v>193</v>
      </c>
      <c r="AB2071" t="s">
        <v>24</v>
      </c>
      <c r="AE2071">
        <v>0</v>
      </c>
      <c r="AF2071">
        <v>0</v>
      </c>
    </row>
    <row r="2072" spans="1:32" x14ac:dyDescent="0.2">
      <c r="A2072" t="s">
        <v>3458</v>
      </c>
      <c r="B2072" s="107">
        <v>44987</v>
      </c>
      <c r="C2072" s="107">
        <v>44987</v>
      </c>
      <c r="D2072" s="107">
        <v>44987</v>
      </c>
      <c r="E2072">
        <v>-2500</v>
      </c>
      <c r="F2072">
        <v>-2500</v>
      </c>
      <c r="G2072" t="s">
        <v>43</v>
      </c>
      <c r="H2072">
        <v>1</v>
      </c>
      <c r="I2072">
        <v>-2500</v>
      </c>
      <c r="J2072">
        <v>-2500</v>
      </c>
      <c r="K2072">
        <v>1</v>
      </c>
      <c r="M2072" t="s">
        <v>1058</v>
      </c>
      <c r="N2072" t="s">
        <v>199</v>
      </c>
      <c r="O2072">
        <v>100</v>
      </c>
      <c r="P2072" t="s">
        <v>340</v>
      </c>
      <c r="Q2072" t="s">
        <v>199</v>
      </c>
      <c r="S2072" t="s">
        <v>1378</v>
      </c>
      <c r="U2072" t="s">
        <v>1058</v>
      </c>
      <c r="W2072" t="s">
        <v>1379</v>
      </c>
      <c r="X2072" t="s">
        <v>1379</v>
      </c>
      <c r="Y2072" t="s">
        <v>163</v>
      </c>
      <c r="Z2072" t="s">
        <v>193</v>
      </c>
      <c r="AA2072" t="s">
        <v>193</v>
      </c>
      <c r="AB2072" t="s">
        <v>24</v>
      </c>
      <c r="AE2072">
        <v>0</v>
      </c>
      <c r="AF2072">
        <v>0</v>
      </c>
    </row>
    <row r="2073" spans="1:32" x14ac:dyDescent="0.2">
      <c r="A2073" t="s">
        <v>3459</v>
      </c>
      <c r="B2073" s="107">
        <v>44987</v>
      </c>
      <c r="C2073" s="107">
        <v>44987</v>
      </c>
      <c r="D2073" s="107">
        <v>44987</v>
      </c>
      <c r="E2073">
        <v>-2.3089100000000001E-2</v>
      </c>
      <c r="F2073">
        <v>-2.3089100000000001E-2</v>
      </c>
      <c r="G2073" t="s">
        <v>72</v>
      </c>
      <c r="H2073">
        <v>6.4073107049608362</v>
      </c>
      <c r="I2073">
        <v>-0.14793903759791119</v>
      </c>
      <c r="J2073">
        <v>-0.14793903759791119</v>
      </c>
      <c r="K2073">
        <v>1</v>
      </c>
      <c r="M2073" t="s">
        <v>67</v>
      </c>
      <c r="S2073" t="s">
        <v>2890</v>
      </c>
      <c r="U2073" t="s">
        <v>67</v>
      </c>
      <c r="W2073" t="s">
        <v>1415</v>
      </c>
      <c r="X2073" t="s">
        <v>1265</v>
      </c>
      <c r="Y2073" t="s">
        <v>182</v>
      </c>
      <c r="Z2073" t="s">
        <v>164</v>
      </c>
      <c r="AA2073" t="s">
        <v>164</v>
      </c>
      <c r="AB2073" t="s">
        <v>18</v>
      </c>
      <c r="AD2073" t="s">
        <v>3460</v>
      </c>
      <c r="AE2073">
        <v>1</v>
      </c>
      <c r="AF2073">
        <v>1</v>
      </c>
    </row>
    <row r="2074" spans="1:32" x14ac:dyDescent="0.2">
      <c r="A2074" t="s">
        <v>3461</v>
      </c>
      <c r="B2074" s="107">
        <v>44987</v>
      </c>
      <c r="C2074" s="107">
        <v>44987</v>
      </c>
      <c r="D2074" s="107">
        <v>44987</v>
      </c>
      <c r="E2074">
        <v>-1.80740442E-2</v>
      </c>
      <c r="F2074">
        <v>-1.80740442E-2</v>
      </c>
      <c r="G2074" t="s">
        <v>72</v>
      </c>
      <c r="H2074">
        <v>6.4073107049608362</v>
      </c>
      <c r="I2074">
        <v>-0.1158060168845953</v>
      </c>
      <c r="J2074">
        <v>-0.1158060168845953</v>
      </c>
      <c r="K2074">
        <v>1</v>
      </c>
      <c r="M2074" t="s">
        <v>67</v>
      </c>
      <c r="S2074" t="s">
        <v>1608</v>
      </c>
      <c r="U2074" t="s">
        <v>67</v>
      </c>
      <c r="W2074" t="s">
        <v>1270</v>
      </c>
      <c r="X2074" t="s">
        <v>1271</v>
      </c>
      <c r="Y2074" t="s">
        <v>182</v>
      </c>
      <c r="Z2074" t="s">
        <v>164</v>
      </c>
      <c r="AA2074" t="s">
        <v>164</v>
      </c>
      <c r="AB2074" t="s">
        <v>18</v>
      </c>
      <c r="AD2074" t="s">
        <v>3462</v>
      </c>
      <c r="AE2074">
        <v>1</v>
      </c>
      <c r="AF2074">
        <v>1</v>
      </c>
    </row>
    <row r="2075" spans="1:32" x14ac:dyDescent="0.2">
      <c r="A2075" t="s">
        <v>3463</v>
      </c>
      <c r="B2075" s="107">
        <v>44987</v>
      </c>
      <c r="C2075" s="107">
        <v>44987</v>
      </c>
      <c r="D2075" s="107">
        <v>44987</v>
      </c>
      <c r="E2075">
        <v>-0.12032803440000001</v>
      </c>
      <c r="F2075">
        <v>-0.12032803440000001</v>
      </c>
      <c r="G2075" t="s">
        <v>72</v>
      </c>
      <c r="H2075">
        <v>6.4073107049608362</v>
      </c>
      <c r="I2075">
        <v>-0.77097910291801575</v>
      </c>
      <c r="J2075">
        <v>-0.77097910291801575</v>
      </c>
      <c r="K2075">
        <v>1</v>
      </c>
      <c r="M2075" t="s">
        <v>67</v>
      </c>
      <c r="N2075" t="s">
        <v>102</v>
      </c>
      <c r="S2075" t="s">
        <v>1608</v>
      </c>
      <c r="U2075" t="s">
        <v>67</v>
      </c>
      <c r="W2075" t="s">
        <v>1270</v>
      </c>
      <c r="X2075" t="s">
        <v>1271</v>
      </c>
      <c r="Y2075" t="s">
        <v>182</v>
      </c>
      <c r="Z2075" t="s">
        <v>164</v>
      </c>
      <c r="AA2075" t="s">
        <v>164</v>
      </c>
      <c r="AB2075" t="s">
        <v>18</v>
      </c>
      <c r="AD2075" t="s">
        <v>3464</v>
      </c>
      <c r="AE2075">
        <v>1</v>
      </c>
      <c r="AF2075">
        <v>1</v>
      </c>
    </row>
    <row r="2076" spans="1:32" x14ac:dyDescent="0.2">
      <c r="A2076" t="s">
        <v>3465</v>
      </c>
      <c r="B2076" s="107">
        <v>44987</v>
      </c>
      <c r="C2076" s="107">
        <v>44987</v>
      </c>
      <c r="D2076" s="107">
        <v>44987</v>
      </c>
      <c r="E2076">
        <v>-5.1969157199999998E-2</v>
      </c>
      <c r="F2076">
        <v>-5.1969157199999998E-2</v>
      </c>
      <c r="G2076" t="s">
        <v>72</v>
      </c>
      <c r="H2076">
        <v>6.4073107049608362</v>
      </c>
      <c r="I2076">
        <v>-0.33298253725535248</v>
      </c>
      <c r="J2076">
        <v>-0.33298253725535248</v>
      </c>
      <c r="K2076">
        <v>1</v>
      </c>
      <c r="M2076" t="s">
        <v>67</v>
      </c>
      <c r="N2076" t="s">
        <v>102</v>
      </c>
      <c r="S2076" t="s">
        <v>1608</v>
      </c>
      <c r="U2076" t="s">
        <v>67</v>
      </c>
      <c r="W2076" t="s">
        <v>1270</v>
      </c>
      <c r="X2076" t="s">
        <v>1271</v>
      </c>
      <c r="Y2076" t="s">
        <v>182</v>
      </c>
      <c r="Z2076" t="s">
        <v>164</v>
      </c>
      <c r="AA2076" t="s">
        <v>164</v>
      </c>
      <c r="AB2076" t="s">
        <v>18</v>
      </c>
      <c r="AD2076" t="s">
        <v>3466</v>
      </c>
      <c r="AE2076">
        <v>1</v>
      </c>
      <c r="AF2076">
        <v>1</v>
      </c>
    </row>
    <row r="2077" spans="1:32" x14ac:dyDescent="0.2">
      <c r="A2077" t="s">
        <v>3467</v>
      </c>
      <c r="B2077" s="107">
        <v>44987</v>
      </c>
      <c r="C2077" s="107">
        <v>44987</v>
      </c>
      <c r="D2077" s="107">
        <v>44987</v>
      </c>
      <c r="E2077">
        <v>-2.2519999999999998E-2</v>
      </c>
      <c r="F2077">
        <v>-2.2519999999999998E-2</v>
      </c>
      <c r="G2077" t="s">
        <v>72</v>
      </c>
      <c r="H2077">
        <v>6.4073107049608362</v>
      </c>
      <c r="I2077">
        <v>-0.14429263707571799</v>
      </c>
      <c r="J2077">
        <v>-0.14429263707571799</v>
      </c>
      <c r="K2077">
        <v>1</v>
      </c>
      <c r="M2077" t="s">
        <v>67</v>
      </c>
      <c r="S2077" t="s">
        <v>2890</v>
      </c>
      <c r="U2077" t="s">
        <v>67</v>
      </c>
      <c r="W2077" t="s">
        <v>1415</v>
      </c>
      <c r="X2077" t="s">
        <v>1265</v>
      </c>
      <c r="Y2077" t="s">
        <v>182</v>
      </c>
      <c r="Z2077" t="s">
        <v>164</v>
      </c>
      <c r="AA2077" t="s">
        <v>164</v>
      </c>
      <c r="AB2077" t="s">
        <v>18</v>
      </c>
      <c r="AD2077" t="s">
        <v>3468</v>
      </c>
      <c r="AE2077">
        <v>1</v>
      </c>
      <c r="AF2077">
        <v>1</v>
      </c>
    </row>
    <row r="2078" spans="1:32" x14ac:dyDescent="0.2">
      <c r="A2078" t="s">
        <v>3469</v>
      </c>
      <c r="B2078" s="107">
        <v>44987</v>
      </c>
      <c r="C2078" s="107">
        <v>44987</v>
      </c>
      <c r="D2078" s="107">
        <v>44987</v>
      </c>
      <c r="E2078">
        <v>-2.3074399999999998E-2</v>
      </c>
      <c r="F2078">
        <v>-2.3074399999999998E-2</v>
      </c>
      <c r="G2078" t="s">
        <v>72</v>
      </c>
      <c r="H2078">
        <v>6.4073107049608362</v>
      </c>
      <c r="I2078">
        <v>-0.14784485013054829</v>
      </c>
      <c r="J2078">
        <v>-0.14784485013054829</v>
      </c>
      <c r="K2078">
        <v>1</v>
      </c>
      <c r="M2078" t="s">
        <v>67</v>
      </c>
      <c r="S2078" t="s">
        <v>2890</v>
      </c>
      <c r="U2078" t="s">
        <v>67</v>
      </c>
      <c r="W2078" t="s">
        <v>1415</v>
      </c>
      <c r="X2078" t="s">
        <v>1265</v>
      </c>
      <c r="Y2078" t="s">
        <v>182</v>
      </c>
      <c r="Z2078" t="s">
        <v>164</v>
      </c>
      <c r="AA2078" t="s">
        <v>164</v>
      </c>
      <c r="AB2078" t="s">
        <v>18</v>
      </c>
      <c r="AD2078" t="s">
        <v>3470</v>
      </c>
      <c r="AE2078">
        <v>1</v>
      </c>
      <c r="AF2078">
        <v>1</v>
      </c>
    </row>
    <row r="2079" spans="1:32" x14ac:dyDescent="0.2">
      <c r="A2079" t="s">
        <v>3471</v>
      </c>
      <c r="B2079" s="107">
        <v>44987</v>
      </c>
      <c r="C2079" s="107">
        <v>44987</v>
      </c>
      <c r="D2079" s="107">
        <v>44987</v>
      </c>
      <c r="E2079">
        <v>-0.21934153279999999</v>
      </c>
      <c r="F2079">
        <v>-0.21934153279999999</v>
      </c>
      <c r="G2079" t="s">
        <v>72</v>
      </c>
      <c r="H2079">
        <v>6.4073107049608362</v>
      </c>
      <c r="I2079">
        <v>-1.405389351151958</v>
      </c>
      <c r="J2079">
        <v>-1.405389351151958</v>
      </c>
      <c r="K2079">
        <v>1</v>
      </c>
      <c r="M2079" t="s">
        <v>67</v>
      </c>
      <c r="N2079" t="s">
        <v>102</v>
      </c>
      <c r="S2079" t="s">
        <v>1608</v>
      </c>
      <c r="U2079" t="s">
        <v>67</v>
      </c>
      <c r="W2079" t="s">
        <v>1270</v>
      </c>
      <c r="X2079" t="s">
        <v>1271</v>
      </c>
      <c r="Y2079" t="s">
        <v>182</v>
      </c>
      <c r="Z2079" t="s">
        <v>164</v>
      </c>
      <c r="AA2079" t="s">
        <v>164</v>
      </c>
      <c r="AB2079" t="s">
        <v>18</v>
      </c>
      <c r="AD2079" t="s">
        <v>3472</v>
      </c>
      <c r="AE2079">
        <v>1</v>
      </c>
      <c r="AF2079">
        <v>1</v>
      </c>
    </row>
    <row r="2080" spans="1:32" x14ac:dyDescent="0.2">
      <c r="A2080" t="s">
        <v>3473</v>
      </c>
      <c r="B2080" s="107">
        <v>44987</v>
      </c>
      <c r="C2080" s="107">
        <v>44987</v>
      </c>
      <c r="D2080" s="107">
        <v>44987</v>
      </c>
      <c r="E2080">
        <v>-2.40152E-2</v>
      </c>
      <c r="F2080">
        <v>-2.40152E-2</v>
      </c>
      <c r="G2080" t="s">
        <v>72</v>
      </c>
      <c r="H2080">
        <v>6.4073107049608362</v>
      </c>
      <c r="I2080">
        <v>-0.15387284804177551</v>
      </c>
      <c r="J2080">
        <v>-0.15387284804177551</v>
      </c>
      <c r="K2080">
        <v>1</v>
      </c>
      <c r="M2080" t="s">
        <v>67</v>
      </c>
      <c r="S2080" t="s">
        <v>2890</v>
      </c>
      <c r="U2080" t="s">
        <v>67</v>
      </c>
      <c r="W2080" t="s">
        <v>1415</v>
      </c>
      <c r="X2080" t="s">
        <v>1265</v>
      </c>
      <c r="Y2080" t="s">
        <v>182</v>
      </c>
      <c r="Z2080" t="s">
        <v>164</v>
      </c>
      <c r="AA2080" t="s">
        <v>164</v>
      </c>
      <c r="AB2080" t="s">
        <v>18</v>
      </c>
      <c r="AD2080" t="s">
        <v>3474</v>
      </c>
      <c r="AE2080">
        <v>1</v>
      </c>
      <c r="AF2080">
        <v>1</v>
      </c>
    </row>
    <row r="2081" spans="1:32" x14ac:dyDescent="0.2">
      <c r="A2081" t="s">
        <v>3475</v>
      </c>
      <c r="B2081" s="107">
        <v>44987</v>
      </c>
      <c r="C2081" s="107">
        <v>44987</v>
      </c>
      <c r="D2081" s="107">
        <v>44987</v>
      </c>
      <c r="E2081">
        <v>13479.610784</v>
      </c>
      <c r="F2081">
        <v>13479.610784</v>
      </c>
      <c r="G2081" t="s">
        <v>73</v>
      </c>
      <c r="H2081">
        <v>5.2219321148825069</v>
      </c>
      <c r="I2081">
        <v>70389.612449086169</v>
      </c>
      <c r="J2081">
        <v>70389.612449086169</v>
      </c>
      <c r="K2081">
        <v>1</v>
      </c>
      <c r="M2081" t="s">
        <v>1975</v>
      </c>
      <c r="N2081" t="s">
        <v>69</v>
      </c>
      <c r="S2081" t="s">
        <v>1608</v>
      </c>
      <c r="U2081" t="s">
        <v>69</v>
      </c>
      <c r="W2081" t="s">
        <v>1850</v>
      </c>
      <c r="X2081" t="s">
        <v>1850</v>
      </c>
      <c r="Y2081" t="s">
        <v>1356</v>
      </c>
      <c r="Z2081" t="s">
        <v>1356</v>
      </c>
      <c r="AA2081" t="s">
        <v>1356</v>
      </c>
      <c r="AB2081" t="s">
        <v>28</v>
      </c>
      <c r="AD2081" t="s">
        <v>3476</v>
      </c>
      <c r="AE2081">
        <v>1</v>
      </c>
      <c r="AF2081">
        <v>1</v>
      </c>
    </row>
    <row r="2082" spans="1:32" x14ac:dyDescent="0.2">
      <c r="A2082" t="s">
        <v>3477</v>
      </c>
      <c r="B2082" s="107">
        <v>44986</v>
      </c>
      <c r="C2082" s="107">
        <v>44986</v>
      </c>
      <c r="D2082" s="107">
        <v>44986</v>
      </c>
      <c r="E2082">
        <v>-1724.14</v>
      </c>
      <c r="F2082">
        <v>-1724.14</v>
      </c>
      <c r="G2082" t="s">
        <v>43</v>
      </c>
      <c r="H2082">
        <v>1</v>
      </c>
      <c r="I2082">
        <v>-1724.14</v>
      </c>
      <c r="J2082">
        <v>-1724.14</v>
      </c>
      <c r="K2082">
        <v>1</v>
      </c>
      <c r="M2082" t="s">
        <v>50</v>
      </c>
      <c r="N2082" t="s">
        <v>184</v>
      </c>
      <c r="O2082">
        <v>100</v>
      </c>
      <c r="Q2082" t="s">
        <v>184</v>
      </c>
      <c r="S2082" t="s">
        <v>185</v>
      </c>
      <c r="U2082" t="s">
        <v>50</v>
      </c>
      <c r="W2082" t="s">
        <v>186</v>
      </c>
      <c r="X2082" t="s">
        <v>30</v>
      </c>
      <c r="Y2082" t="s">
        <v>182</v>
      </c>
      <c r="Z2082" t="s">
        <v>182</v>
      </c>
      <c r="AA2082" t="s">
        <v>182</v>
      </c>
      <c r="AB2082" t="s">
        <v>30</v>
      </c>
      <c r="AE2082">
        <v>0</v>
      </c>
      <c r="AF2082">
        <v>0</v>
      </c>
    </row>
    <row r="2083" spans="1:32" x14ac:dyDescent="0.2">
      <c r="A2083" t="s">
        <v>3478</v>
      </c>
      <c r="B2083" s="107">
        <v>44986</v>
      </c>
      <c r="C2083" s="107">
        <v>44986</v>
      </c>
      <c r="D2083" s="107">
        <v>44986</v>
      </c>
      <c r="E2083">
        <v>-5597.05</v>
      </c>
      <c r="F2083">
        <v>-5597.05</v>
      </c>
      <c r="G2083" t="s">
        <v>43</v>
      </c>
      <c r="H2083">
        <v>1</v>
      </c>
      <c r="I2083">
        <v>-5597.05</v>
      </c>
      <c r="J2083">
        <v>-5597.05</v>
      </c>
      <c r="K2083">
        <v>1</v>
      </c>
      <c r="M2083" t="s">
        <v>49</v>
      </c>
      <c r="N2083" t="s">
        <v>172</v>
      </c>
      <c r="O2083">
        <v>100</v>
      </c>
      <c r="Q2083" t="s">
        <v>172</v>
      </c>
      <c r="S2083" t="s">
        <v>2401</v>
      </c>
      <c r="U2083" t="s">
        <v>49</v>
      </c>
      <c r="V2083" t="s">
        <v>174</v>
      </c>
      <c r="W2083" t="s">
        <v>173</v>
      </c>
      <c r="X2083" t="s">
        <v>115</v>
      </c>
      <c r="Y2083" t="s">
        <v>175</v>
      </c>
      <c r="Z2083" t="s">
        <v>176</v>
      </c>
      <c r="AA2083" t="s">
        <v>176</v>
      </c>
      <c r="AB2083" t="s">
        <v>25</v>
      </c>
      <c r="AE2083">
        <v>0</v>
      </c>
      <c r="AF2083">
        <v>0</v>
      </c>
    </row>
    <row r="2084" spans="1:32" x14ac:dyDescent="0.2">
      <c r="A2084" t="s">
        <v>3479</v>
      </c>
      <c r="B2084" s="107">
        <v>44986</v>
      </c>
      <c r="C2084" s="107">
        <v>44986</v>
      </c>
      <c r="D2084" s="107">
        <v>44986</v>
      </c>
      <c r="E2084">
        <v>-124</v>
      </c>
      <c r="F2084">
        <v>-124</v>
      </c>
      <c r="G2084" t="s">
        <v>43</v>
      </c>
      <c r="H2084">
        <v>1</v>
      </c>
      <c r="I2084">
        <v>-124</v>
      </c>
      <c r="J2084">
        <v>-124</v>
      </c>
      <c r="K2084">
        <v>1</v>
      </c>
      <c r="M2084" t="s">
        <v>50</v>
      </c>
      <c r="N2084" t="s">
        <v>213</v>
      </c>
      <c r="O2084">
        <v>100</v>
      </c>
      <c r="Q2084" t="s">
        <v>213</v>
      </c>
      <c r="S2084" t="s">
        <v>215</v>
      </c>
      <c r="U2084" t="s">
        <v>50</v>
      </c>
      <c r="W2084" t="s">
        <v>216</v>
      </c>
      <c r="X2084" t="s">
        <v>30</v>
      </c>
      <c r="Y2084" t="s">
        <v>182</v>
      </c>
      <c r="Z2084" t="s">
        <v>182</v>
      </c>
      <c r="AA2084" t="s">
        <v>182</v>
      </c>
      <c r="AB2084" t="s">
        <v>30</v>
      </c>
      <c r="AE2084">
        <v>0</v>
      </c>
      <c r="AF2084">
        <v>0</v>
      </c>
    </row>
    <row r="2085" spans="1:32" x14ac:dyDescent="0.2">
      <c r="A2085" t="s">
        <v>3480</v>
      </c>
      <c r="B2085" s="107">
        <v>44986</v>
      </c>
      <c r="C2085" s="107">
        <v>44986</v>
      </c>
      <c r="D2085" s="107">
        <v>44986</v>
      </c>
      <c r="E2085">
        <v>-251.87</v>
      </c>
      <c r="F2085">
        <v>-251.87</v>
      </c>
      <c r="G2085" t="s">
        <v>43</v>
      </c>
      <c r="H2085">
        <v>1</v>
      </c>
      <c r="I2085">
        <v>-251.87</v>
      </c>
      <c r="J2085">
        <v>-251.87</v>
      </c>
      <c r="K2085">
        <v>1</v>
      </c>
      <c r="M2085" t="s">
        <v>49</v>
      </c>
      <c r="N2085" t="s">
        <v>199</v>
      </c>
      <c r="O2085">
        <v>100</v>
      </c>
      <c r="P2085" t="s">
        <v>340</v>
      </c>
      <c r="Q2085" t="s">
        <v>199</v>
      </c>
      <c r="S2085" t="s">
        <v>3481</v>
      </c>
      <c r="U2085" t="s">
        <v>49</v>
      </c>
      <c r="W2085" t="s">
        <v>274</v>
      </c>
      <c r="X2085" t="s">
        <v>30</v>
      </c>
      <c r="Y2085" t="s">
        <v>182</v>
      </c>
      <c r="Z2085" t="s">
        <v>182</v>
      </c>
      <c r="AA2085" t="s">
        <v>182</v>
      </c>
      <c r="AB2085" t="s">
        <v>30</v>
      </c>
      <c r="AE2085">
        <v>0</v>
      </c>
      <c r="AF2085">
        <v>0</v>
      </c>
    </row>
    <row r="2086" spans="1:32" x14ac:dyDescent="0.2">
      <c r="A2086" t="s">
        <v>3482</v>
      </c>
      <c r="B2086" s="107">
        <v>44986</v>
      </c>
      <c r="C2086" s="107">
        <v>44986</v>
      </c>
      <c r="D2086" s="107">
        <v>44986</v>
      </c>
      <c r="E2086">
        <v>-5000</v>
      </c>
      <c r="F2086">
        <v>-5000</v>
      </c>
      <c r="G2086" t="s">
        <v>43</v>
      </c>
      <c r="H2086">
        <v>1</v>
      </c>
      <c r="I2086">
        <v>-5000</v>
      </c>
      <c r="J2086">
        <v>-5000</v>
      </c>
      <c r="K2086">
        <v>1</v>
      </c>
      <c r="M2086" t="s">
        <v>1058</v>
      </c>
      <c r="N2086" t="s">
        <v>166</v>
      </c>
      <c r="O2086">
        <v>100</v>
      </c>
      <c r="Q2086" t="s">
        <v>166</v>
      </c>
      <c r="S2086" t="s">
        <v>167</v>
      </c>
      <c r="U2086" t="s">
        <v>1058</v>
      </c>
      <c r="W2086" t="s">
        <v>168</v>
      </c>
      <c r="X2086" t="s">
        <v>169</v>
      </c>
      <c r="Y2086" t="s">
        <v>170</v>
      </c>
      <c r="Z2086" t="s">
        <v>164</v>
      </c>
      <c r="AA2086" t="s">
        <v>164</v>
      </c>
      <c r="AB2086" t="s">
        <v>22</v>
      </c>
      <c r="AE2086">
        <v>0</v>
      </c>
      <c r="AF2086">
        <v>0</v>
      </c>
    </row>
    <row r="2087" spans="1:32" x14ac:dyDescent="0.2">
      <c r="A2087" t="s">
        <v>3483</v>
      </c>
      <c r="B2087" s="107">
        <v>44986</v>
      </c>
      <c r="C2087" s="107">
        <v>44986</v>
      </c>
      <c r="D2087" s="107">
        <v>44986</v>
      </c>
      <c r="E2087">
        <v>-1700</v>
      </c>
      <c r="F2087">
        <v>-1700</v>
      </c>
      <c r="G2087" t="s">
        <v>43</v>
      </c>
      <c r="H2087">
        <v>1</v>
      </c>
      <c r="I2087">
        <v>-1700</v>
      </c>
      <c r="J2087">
        <v>-1700</v>
      </c>
      <c r="K2087">
        <v>1</v>
      </c>
      <c r="M2087" t="s">
        <v>1058</v>
      </c>
      <c r="N2087" t="s">
        <v>1190</v>
      </c>
      <c r="O2087">
        <v>100</v>
      </c>
      <c r="Q2087" t="s">
        <v>1190</v>
      </c>
      <c r="S2087" t="s">
        <v>2394</v>
      </c>
      <c r="U2087" t="s">
        <v>1058</v>
      </c>
      <c r="W2087" t="s">
        <v>162</v>
      </c>
      <c r="X2087" t="s">
        <v>16</v>
      </c>
      <c r="Y2087" t="s">
        <v>163</v>
      </c>
      <c r="Z2087" t="s">
        <v>164</v>
      </c>
      <c r="AA2087" t="s">
        <v>164</v>
      </c>
      <c r="AB2087" t="s">
        <v>16</v>
      </c>
      <c r="AE2087">
        <v>0</v>
      </c>
      <c r="AF2087">
        <v>0</v>
      </c>
    </row>
    <row r="2088" spans="1:32" x14ac:dyDescent="0.2">
      <c r="A2088" t="s">
        <v>3484</v>
      </c>
      <c r="B2088" s="107">
        <v>44986</v>
      </c>
      <c r="C2088" s="107">
        <v>44986</v>
      </c>
      <c r="D2088" s="107">
        <v>44986</v>
      </c>
      <c r="E2088">
        <v>3500</v>
      </c>
      <c r="F2088">
        <v>3500</v>
      </c>
      <c r="G2088" t="s">
        <v>43</v>
      </c>
      <c r="H2088">
        <v>1</v>
      </c>
      <c r="I2088">
        <v>3500</v>
      </c>
      <c r="J2088">
        <v>3500</v>
      </c>
      <c r="K2088">
        <v>1</v>
      </c>
      <c r="M2088" t="s">
        <v>199</v>
      </c>
      <c r="N2088" t="s">
        <v>49</v>
      </c>
      <c r="O2088">
        <v>100</v>
      </c>
      <c r="Q2088" t="s">
        <v>199</v>
      </c>
      <c r="S2088" t="s">
        <v>1378</v>
      </c>
      <c r="U2088" t="s">
        <v>49</v>
      </c>
      <c r="W2088" t="s">
        <v>1379</v>
      </c>
      <c r="X2088" t="s">
        <v>1379</v>
      </c>
      <c r="Y2088" t="s">
        <v>163</v>
      </c>
      <c r="Z2088" t="s">
        <v>193</v>
      </c>
      <c r="AA2088" t="s">
        <v>193</v>
      </c>
      <c r="AB2088" t="s">
        <v>24</v>
      </c>
      <c r="AE2088">
        <v>0</v>
      </c>
      <c r="AF2088">
        <v>0</v>
      </c>
    </row>
    <row r="2089" spans="1:32" x14ac:dyDescent="0.2">
      <c r="A2089" t="s">
        <v>3485</v>
      </c>
      <c r="B2089" s="107">
        <v>44986</v>
      </c>
      <c r="C2089" s="107">
        <v>44986</v>
      </c>
      <c r="D2089" s="107">
        <v>44986</v>
      </c>
      <c r="E2089">
        <v>192700.51</v>
      </c>
      <c r="F2089">
        <v>192700.51</v>
      </c>
      <c r="G2089" t="s">
        <v>43</v>
      </c>
      <c r="H2089">
        <v>1</v>
      </c>
      <c r="I2089">
        <v>192700.51</v>
      </c>
      <c r="J2089">
        <v>192700.51</v>
      </c>
      <c r="K2089">
        <v>1</v>
      </c>
      <c r="M2089" t="s">
        <v>199</v>
      </c>
      <c r="N2089" t="s">
        <v>1058</v>
      </c>
      <c r="O2089">
        <v>100</v>
      </c>
      <c r="Q2089" t="s">
        <v>199</v>
      </c>
      <c r="S2089" t="s">
        <v>1378</v>
      </c>
      <c r="U2089" t="s">
        <v>1058</v>
      </c>
      <c r="W2089" t="s">
        <v>1379</v>
      </c>
      <c r="X2089" t="s">
        <v>1379</v>
      </c>
      <c r="Y2089" t="s">
        <v>163</v>
      </c>
      <c r="Z2089" t="s">
        <v>193</v>
      </c>
      <c r="AA2089" t="s">
        <v>193</v>
      </c>
      <c r="AB2089" t="s">
        <v>24</v>
      </c>
      <c r="AE2089">
        <v>0</v>
      </c>
      <c r="AF2089">
        <v>0</v>
      </c>
    </row>
    <row r="2090" spans="1:32" x14ac:dyDescent="0.2">
      <c r="A2090" t="s">
        <v>3486</v>
      </c>
      <c r="B2090" s="107">
        <v>44986</v>
      </c>
      <c r="C2090" s="107">
        <v>44986</v>
      </c>
      <c r="D2090" s="107">
        <v>44986</v>
      </c>
      <c r="E2090">
        <v>-3500</v>
      </c>
      <c r="F2090">
        <v>-3500</v>
      </c>
      <c r="G2090" t="s">
        <v>43</v>
      </c>
      <c r="H2090">
        <v>1</v>
      </c>
      <c r="I2090">
        <v>-3500</v>
      </c>
      <c r="J2090">
        <v>-3500</v>
      </c>
      <c r="K2090">
        <v>1</v>
      </c>
      <c r="M2090" t="s">
        <v>1058</v>
      </c>
      <c r="N2090" t="s">
        <v>199</v>
      </c>
      <c r="O2090">
        <v>100</v>
      </c>
      <c r="P2090" t="s">
        <v>340</v>
      </c>
      <c r="Q2090" t="s">
        <v>199</v>
      </c>
      <c r="S2090" t="s">
        <v>1378</v>
      </c>
      <c r="U2090" t="s">
        <v>1058</v>
      </c>
      <c r="W2090" t="s">
        <v>1379</v>
      </c>
      <c r="X2090" t="s">
        <v>1379</v>
      </c>
      <c r="Y2090" t="s">
        <v>163</v>
      </c>
      <c r="Z2090" t="s">
        <v>193</v>
      </c>
      <c r="AA2090" t="s">
        <v>193</v>
      </c>
      <c r="AB2090" t="s">
        <v>24</v>
      </c>
      <c r="AE2090">
        <v>0</v>
      </c>
      <c r="AF2090">
        <v>0</v>
      </c>
    </row>
    <row r="2091" spans="1:32" x14ac:dyDescent="0.2">
      <c r="A2091" t="s">
        <v>3487</v>
      </c>
      <c r="B2091" s="107">
        <v>44986</v>
      </c>
      <c r="C2091" s="107">
        <v>44986</v>
      </c>
      <c r="D2091" s="107">
        <v>44986</v>
      </c>
      <c r="E2091">
        <v>-192700.51</v>
      </c>
      <c r="F2091">
        <v>-192700.51</v>
      </c>
      <c r="G2091" t="s">
        <v>43</v>
      </c>
      <c r="H2091">
        <v>1</v>
      </c>
      <c r="I2091">
        <v>-192700.51</v>
      </c>
      <c r="J2091">
        <v>-192700.51</v>
      </c>
      <c r="K2091">
        <v>1</v>
      </c>
      <c r="M2091" t="s">
        <v>2301</v>
      </c>
      <c r="N2091" t="s">
        <v>199</v>
      </c>
      <c r="O2091">
        <v>100</v>
      </c>
      <c r="P2091" t="s">
        <v>340</v>
      </c>
      <c r="Q2091" t="s">
        <v>199</v>
      </c>
      <c r="S2091" t="s">
        <v>1378</v>
      </c>
      <c r="U2091" t="s">
        <v>2301</v>
      </c>
      <c r="W2091" t="s">
        <v>1379</v>
      </c>
      <c r="X2091" t="s">
        <v>1379</v>
      </c>
      <c r="Y2091" t="s">
        <v>163</v>
      </c>
      <c r="Z2091" t="s">
        <v>193</v>
      </c>
      <c r="AA2091" t="s">
        <v>193</v>
      </c>
      <c r="AB2091" t="s">
        <v>24</v>
      </c>
      <c r="AE2091">
        <v>0</v>
      </c>
      <c r="AF2091">
        <v>0</v>
      </c>
    </row>
    <row r="2092" spans="1:32" x14ac:dyDescent="0.2">
      <c r="A2092" t="s">
        <v>3488</v>
      </c>
      <c r="B2092" s="107">
        <v>44986</v>
      </c>
      <c r="C2092" s="107">
        <v>44986</v>
      </c>
      <c r="D2092" s="107">
        <v>44986</v>
      </c>
      <c r="E2092">
        <v>-0.38433413080000001</v>
      </c>
      <c r="F2092">
        <v>-0.38433413080000001</v>
      </c>
      <c r="G2092" t="s">
        <v>72</v>
      </c>
      <c r="H2092">
        <v>6.5138092756644097</v>
      </c>
      <c r="I2092">
        <v>-2.5034792261594592</v>
      </c>
      <c r="J2092">
        <v>-2.5034792261594592</v>
      </c>
      <c r="K2092">
        <v>1</v>
      </c>
      <c r="M2092" t="s">
        <v>67</v>
      </c>
      <c r="N2092" t="s">
        <v>102</v>
      </c>
      <c r="S2092" t="s">
        <v>1608</v>
      </c>
      <c r="U2092" t="s">
        <v>67</v>
      </c>
      <c r="W2092" t="s">
        <v>1270</v>
      </c>
      <c r="X2092" t="s">
        <v>1271</v>
      </c>
      <c r="Y2092" t="s">
        <v>182</v>
      </c>
      <c r="Z2092" t="s">
        <v>164</v>
      </c>
      <c r="AA2092" t="s">
        <v>164</v>
      </c>
      <c r="AB2092" t="s">
        <v>18</v>
      </c>
      <c r="AD2092" t="s">
        <v>3489</v>
      </c>
      <c r="AE2092">
        <v>1</v>
      </c>
      <c r="AF2092">
        <v>1</v>
      </c>
    </row>
    <row r="2093" spans="1:32" x14ac:dyDescent="0.2">
      <c r="A2093" t="s">
        <v>3490</v>
      </c>
      <c r="B2093" s="107">
        <v>44986</v>
      </c>
      <c r="C2093" s="107">
        <v>44986</v>
      </c>
      <c r="D2093" s="107">
        <v>44986</v>
      </c>
      <c r="E2093">
        <v>-2.3811499999999999E-2</v>
      </c>
      <c r="F2093">
        <v>-2.3811499999999999E-2</v>
      </c>
      <c r="G2093" t="s">
        <v>72</v>
      </c>
      <c r="H2093">
        <v>6.5138092756644097</v>
      </c>
      <c r="I2093">
        <v>-0.15510356956748311</v>
      </c>
      <c r="J2093">
        <v>-0.15510356956748311</v>
      </c>
      <c r="K2093">
        <v>1</v>
      </c>
      <c r="M2093" t="s">
        <v>67</v>
      </c>
      <c r="S2093" t="s">
        <v>2890</v>
      </c>
      <c r="U2093" t="s">
        <v>67</v>
      </c>
      <c r="W2093" t="s">
        <v>1415</v>
      </c>
      <c r="X2093" t="s">
        <v>1265</v>
      </c>
      <c r="Y2093" t="s">
        <v>182</v>
      </c>
      <c r="Z2093" t="s">
        <v>164</v>
      </c>
      <c r="AA2093" t="s">
        <v>164</v>
      </c>
      <c r="AB2093" t="s">
        <v>18</v>
      </c>
      <c r="AD2093" t="s">
        <v>3491</v>
      </c>
      <c r="AE2093">
        <v>1</v>
      </c>
      <c r="AF2093">
        <v>1</v>
      </c>
    </row>
    <row r="2094" spans="1:32" x14ac:dyDescent="0.2">
      <c r="A2094" t="s">
        <v>3492</v>
      </c>
      <c r="B2094" s="107">
        <v>44986</v>
      </c>
      <c r="C2094" s="107">
        <v>44986</v>
      </c>
      <c r="D2094" s="107">
        <v>44986</v>
      </c>
      <c r="E2094">
        <v>-2.5243700000000001E-2</v>
      </c>
      <c r="F2094">
        <v>-2.5243700000000001E-2</v>
      </c>
      <c r="G2094" t="s">
        <v>72</v>
      </c>
      <c r="H2094">
        <v>6.5138092756644097</v>
      </c>
      <c r="I2094">
        <v>-0.16443264721208969</v>
      </c>
      <c r="J2094">
        <v>-0.16443264721208969</v>
      </c>
      <c r="K2094">
        <v>1</v>
      </c>
      <c r="M2094" t="s">
        <v>67</v>
      </c>
      <c r="S2094" t="s">
        <v>2890</v>
      </c>
      <c r="U2094" t="s">
        <v>67</v>
      </c>
      <c r="W2094" t="s">
        <v>1415</v>
      </c>
      <c r="X2094" t="s">
        <v>1265</v>
      </c>
      <c r="Y2094" t="s">
        <v>182</v>
      </c>
      <c r="Z2094" t="s">
        <v>164</v>
      </c>
      <c r="AA2094" t="s">
        <v>164</v>
      </c>
      <c r="AB2094" t="s">
        <v>18</v>
      </c>
      <c r="AD2094" t="s">
        <v>3493</v>
      </c>
      <c r="AE2094">
        <v>1</v>
      </c>
      <c r="AF2094">
        <v>1</v>
      </c>
    </row>
    <row r="2095" spans="1:32" x14ac:dyDescent="0.2">
      <c r="A2095" t="s">
        <v>3494</v>
      </c>
      <c r="B2095" s="107">
        <v>44986</v>
      </c>
      <c r="C2095" s="107">
        <v>44986</v>
      </c>
      <c r="D2095" s="107">
        <v>44986</v>
      </c>
      <c r="E2095">
        <v>-2.37548E-2</v>
      </c>
      <c r="F2095">
        <v>-2.37548E-2</v>
      </c>
      <c r="G2095" t="s">
        <v>72</v>
      </c>
      <c r="H2095">
        <v>6.5138092756644097</v>
      </c>
      <c r="I2095">
        <v>-0.15473423658155289</v>
      </c>
      <c r="J2095">
        <v>-0.15473423658155289</v>
      </c>
      <c r="K2095">
        <v>1</v>
      </c>
      <c r="M2095" t="s">
        <v>67</v>
      </c>
      <c r="S2095" t="s">
        <v>2890</v>
      </c>
      <c r="U2095" t="s">
        <v>67</v>
      </c>
      <c r="W2095" t="s">
        <v>1415</v>
      </c>
      <c r="X2095" t="s">
        <v>1265</v>
      </c>
      <c r="Y2095" t="s">
        <v>182</v>
      </c>
      <c r="Z2095" t="s">
        <v>164</v>
      </c>
      <c r="AA2095" t="s">
        <v>164</v>
      </c>
      <c r="AB2095" t="s">
        <v>18</v>
      </c>
      <c r="AD2095" t="s">
        <v>3495</v>
      </c>
      <c r="AE2095">
        <v>1</v>
      </c>
      <c r="AF2095">
        <v>1</v>
      </c>
    </row>
    <row r="2096" spans="1:32" x14ac:dyDescent="0.2">
      <c r="A2096" t="s">
        <v>3496</v>
      </c>
      <c r="B2096" s="107">
        <v>44986</v>
      </c>
      <c r="C2096" s="107">
        <v>44986</v>
      </c>
      <c r="D2096" s="107">
        <v>44986</v>
      </c>
      <c r="E2096">
        <v>-0.3424531992</v>
      </c>
      <c r="F2096">
        <v>-0.3424531992</v>
      </c>
      <c r="G2096" t="s">
        <v>72</v>
      </c>
      <c r="H2096">
        <v>6.5138092756644097</v>
      </c>
      <c r="I2096">
        <v>-2.230674825429912</v>
      </c>
      <c r="J2096">
        <v>-2.230674825429912</v>
      </c>
      <c r="K2096">
        <v>1</v>
      </c>
      <c r="M2096" t="s">
        <v>67</v>
      </c>
      <c r="N2096" t="s">
        <v>102</v>
      </c>
      <c r="S2096" t="s">
        <v>1608</v>
      </c>
      <c r="U2096" t="s">
        <v>67</v>
      </c>
      <c r="W2096" t="s">
        <v>1270</v>
      </c>
      <c r="X2096" t="s">
        <v>1271</v>
      </c>
      <c r="Y2096" t="s">
        <v>182</v>
      </c>
      <c r="Z2096" t="s">
        <v>164</v>
      </c>
      <c r="AA2096" t="s">
        <v>164</v>
      </c>
      <c r="AB2096" t="s">
        <v>18</v>
      </c>
      <c r="AD2096" t="s">
        <v>3497</v>
      </c>
      <c r="AE2096">
        <v>1</v>
      </c>
      <c r="AF2096">
        <v>1</v>
      </c>
    </row>
    <row r="2097" spans="1:32" x14ac:dyDescent="0.2">
      <c r="A2097" t="s">
        <v>3498</v>
      </c>
      <c r="B2097" s="107">
        <v>44986</v>
      </c>
      <c r="C2097" s="107">
        <v>44986</v>
      </c>
      <c r="D2097" s="107">
        <v>44986</v>
      </c>
      <c r="E2097">
        <v>-6.3006232800000006E-2</v>
      </c>
      <c r="F2097">
        <v>-6.3006232800000006E-2</v>
      </c>
      <c r="G2097" t="s">
        <v>72</v>
      </c>
      <c r="H2097">
        <v>6.5138092756644097</v>
      </c>
      <c r="I2097">
        <v>-0.4104105836373112</v>
      </c>
      <c r="J2097">
        <v>-0.4104105836373112</v>
      </c>
      <c r="K2097">
        <v>1</v>
      </c>
      <c r="M2097" t="s">
        <v>67</v>
      </c>
      <c r="N2097" t="s">
        <v>102</v>
      </c>
      <c r="S2097" t="s">
        <v>1608</v>
      </c>
      <c r="U2097" t="s">
        <v>67</v>
      </c>
      <c r="W2097" t="s">
        <v>1270</v>
      </c>
      <c r="X2097" t="s">
        <v>1271</v>
      </c>
      <c r="Y2097" t="s">
        <v>182</v>
      </c>
      <c r="Z2097" t="s">
        <v>164</v>
      </c>
      <c r="AA2097" t="s">
        <v>164</v>
      </c>
      <c r="AB2097" t="s">
        <v>18</v>
      </c>
      <c r="AD2097" t="s">
        <v>3499</v>
      </c>
      <c r="AE2097">
        <v>1</v>
      </c>
      <c r="AF2097">
        <v>1</v>
      </c>
    </row>
    <row r="2098" spans="1:32" x14ac:dyDescent="0.2">
      <c r="A2098" t="s">
        <v>3500</v>
      </c>
      <c r="B2098" s="107">
        <v>44986</v>
      </c>
      <c r="C2098" s="107">
        <v>44986</v>
      </c>
      <c r="D2098" s="107">
        <v>44986</v>
      </c>
      <c r="E2098">
        <v>-0.268173944</v>
      </c>
      <c r="F2098">
        <v>-0.268173944</v>
      </c>
      <c r="G2098" t="s">
        <v>72</v>
      </c>
      <c r="H2098">
        <v>6.5138092756644097</v>
      </c>
      <c r="I2098">
        <v>-1.7468339239187081</v>
      </c>
      <c r="J2098">
        <v>-1.7468339239187081</v>
      </c>
      <c r="K2098">
        <v>1</v>
      </c>
      <c r="M2098" t="s">
        <v>67</v>
      </c>
      <c r="N2098" t="s">
        <v>102</v>
      </c>
      <c r="S2098" t="s">
        <v>1608</v>
      </c>
      <c r="U2098" t="s">
        <v>67</v>
      </c>
      <c r="W2098" t="s">
        <v>1270</v>
      </c>
      <c r="X2098" t="s">
        <v>1271</v>
      </c>
      <c r="Y2098" t="s">
        <v>182</v>
      </c>
      <c r="Z2098" t="s">
        <v>164</v>
      </c>
      <c r="AA2098" t="s">
        <v>164</v>
      </c>
      <c r="AB2098" t="s">
        <v>18</v>
      </c>
      <c r="AD2098" t="s">
        <v>3501</v>
      </c>
      <c r="AE2098">
        <v>1</v>
      </c>
      <c r="AF2098">
        <v>1</v>
      </c>
    </row>
    <row r="2099" spans="1:32" x14ac:dyDescent="0.2">
      <c r="A2099" t="s">
        <v>3502</v>
      </c>
      <c r="B2099" s="107">
        <v>44986</v>
      </c>
      <c r="C2099" s="107">
        <v>44986</v>
      </c>
      <c r="D2099" s="107">
        <v>44986</v>
      </c>
      <c r="E2099">
        <v>-0.26039407679999999</v>
      </c>
      <c r="F2099">
        <v>-0.26039407679999999</v>
      </c>
      <c r="G2099" t="s">
        <v>72</v>
      </c>
      <c r="H2099">
        <v>6.5138092756644097</v>
      </c>
      <c r="I2099">
        <v>-1.696157352787911</v>
      </c>
      <c r="J2099">
        <v>-1.696157352787911</v>
      </c>
      <c r="K2099">
        <v>1</v>
      </c>
      <c r="M2099" t="s">
        <v>67</v>
      </c>
      <c r="N2099" t="s">
        <v>102</v>
      </c>
      <c r="S2099" t="s">
        <v>1608</v>
      </c>
      <c r="U2099" t="s">
        <v>67</v>
      </c>
      <c r="W2099" t="s">
        <v>1270</v>
      </c>
      <c r="X2099" t="s">
        <v>1271</v>
      </c>
      <c r="Y2099" t="s">
        <v>182</v>
      </c>
      <c r="Z2099" t="s">
        <v>164</v>
      </c>
      <c r="AA2099" t="s">
        <v>164</v>
      </c>
      <c r="AB2099" t="s">
        <v>18</v>
      </c>
      <c r="AD2099" t="s">
        <v>3503</v>
      </c>
      <c r="AE2099">
        <v>1</v>
      </c>
      <c r="AF2099">
        <v>1</v>
      </c>
    </row>
    <row r="2100" spans="1:32" x14ac:dyDescent="0.2">
      <c r="A2100" t="s">
        <v>3504</v>
      </c>
      <c r="B2100" s="107">
        <v>44986</v>
      </c>
      <c r="C2100" s="107">
        <v>44986</v>
      </c>
      <c r="D2100" s="107">
        <v>44986</v>
      </c>
      <c r="E2100">
        <v>-0.33732764640000001</v>
      </c>
      <c r="F2100">
        <v>-0.33732764640000001</v>
      </c>
      <c r="G2100" t="s">
        <v>72</v>
      </c>
      <c r="H2100">
        <v>6.5138092756644097</v>
      </c>
      <c r="I2100">
        <v>-2.1972879520583639</v>
      </c>
      <c r="J2100">
        <v>-2.1972879520583639</v>
      </c>
      <c r="K2100">
        <v>1</v>
      </c>
      <c r="M2100" t="s">
        <v>67</v>
      </c>
      <c r="N2100" t="s">
        <v>102</v>
      </c>
      <c r="S2100" t="s">
        <v>1608</v>
      </c>
      <c r="U2100" t="s">
        <v>67</v>
      </c>
      <c r="W2100" t="s">
        <v>1270</v>
      </c>
      <c r="X2100" t="s">
        <v>1271</v>
      </c>
      <c r="Y2100" t="s">
        <v>182</v>
      </c>
      <c r="Z2100" t="s">
        <v>164</v>
      </c>
      <c r="AA2100" t="s">
        <v>164</v>
      </c>
      <c r="AB2100" t="s">
        <v>18</v>
      </c>
      <c r="AD2100" t="s">
        <v>3505</v>
      </c>
      <c r="AE2100">
        <v>1</v>
      </c>
      <c r="AF2100">
        <v>1</v>
      </c>
    </row>
    <row r="2101" spans="1:32" x14ac:dyDescent="0.2">
      <c r="A2101" t="s">
        <v>3506</v>
      </c>
      <c r="B2101" s="107">
        <v>44986</v>
      </c>
      <c r="C2101" s="107">
        <v>44986</v>
      </c>
      <c r="D2101" s="107">
        <v>44986</v>
      </c>
      <c r="E2101">
        <v>-2.4263E-2</v>
      </c>
      <c r="F2101">
        <v>-2.4263E-2</v>
      </c>
      <c r="G2101" t="s">
        <v>72</v>
      </c>
      <c r="H2101">
        <v>6.5138092756644097</v>
      </c>
      <c r="I2101">
        <v>-0.1580445544554456</v>
      </c>
      <c r="J2101">
        <v>-0.1580445544554456</v>
      </c>
      <c r="K2101">
        <v>1</v>
      </c>
      <c r="M2101" t="s">
        <v>67</v>
      </c>
      <c r="S2101" t="s">
        <v>2890</v>
      </c>
      <c r="U2101" t="s">
        <v>67</v>
      </c>
      <c r="W2101" t="s">
        <v>1415</v>
      </c>
      <c r="X2101" t="s">
        <v>1265</v>
      </c>
      <c r="Y2101" t="s">
        <v>182</v>
      </c>
      <c r="Z2101" t="s">
        <v>164</v>
      </c>
      <c r="AA2101" t="s">
        <v>164</v>
      </c>
      <c r="AB2101" t="s">
        <v>18</v>
      </c>
      <c r="AD2101" t="s">
        <v>3507</v>
      </c>
      <c r="AE2101">
        <v>1</v>
      </c>
      <c r="AF2101">
        <v>1</v>
      </c>
    </row>
    <row r="2102" spans="1:32" x14ac:dyDescent="0.2">
      <c r="A2102" t="s">
        <v>3508</v>
      </c>
      <c r="B2102" s="107">
        <v>44986</v>
      </c>
      <c r="C2102" s="107">
        <v>44986</v>
      </c>
      <c r="D2102" s="107">
        <v>44986</v>
      </c>
      <c r="E2102">
        <v>-0.15821205720000001</v>
      </c>
      <c r="F2102">
        <v>-0.15821205720000001</v>
      </c>
      <c r="G2102" t="s">
        <v>72</v>
      </c>
      <c r="H2102">
        <v>6.5138092756644097</v>
      </c>
      <c r="I2102">
        <v>-1.0305631657113079</v>
      </c>
      <c r="J2102">
        <v>-1.0305631657113079</v>
      </c>
      <c r="K2102">
        <v>1</v>
      </c>
      <c r="M2102" t="s">
        <v>67</v>
      </c>
      <c r="N2102" t="s">
        <v>102</v>
      </c>
      <c r="S2102" t="s">
        <v>1608</v>
      </c>
      <c r="U2102" t="s">
        <v>67</v>
      </c>
      <c r="W2102" t="s">
        <v>1270</v>
      </c>
      <c r="X2102" t="s">
        <v>1271</v>
      </c>
      <c r="Y2102" t="s">
        <v>182</v>
      </c>
      <c r="Z2102" t="s">
        <v>164</v>
      </c>
      <c r="AA2102" t="s">
        <v>164</v>
      </c>
      <c r="AB2102" t="s">
        <v>18</v>
      </c>
      <c r="AD2102" t="s">
        <v>3509</v>
      </c>
      <c r="AE2102">
        <v>1</v>
      </c>
      <c r="AF2102">
        <v>1</v>
      </c>
    </row>
    <row r="2103" spans="1:32" x14ac:dyDescent="0.2">
      <c r="A2103" t="s">
        <v>3510</v>
      </c>
      <c r="B2103" s="107">
        <v>44986</v>
      </c>
      <c r="C2103" s="107">
        <v>44986</v>
      </c>
      <c r="D2103" s="107">
        <v>44986</v>
      </c>
      <c r="E2103">
        <v>-2.44604E-2</v>
      </c>
      <c r="F2103">
        <v>-2.44604E-2</v>
      </c>
      <c r="G2103" t="s">
        <v>72</v>
      </c>
      <c r="H2103">
        <v>6.5138092756644097</v>
      </c>
      <c r="I2103">
        <v>-0.15933038040646169</v>
      </c>
      <c r="J2103">
        <v>-0.15933038040646169</v>
      </c>
      <c r="K2103">
        <v>1</v>
      </c>
      <c r="M2103" t="s">
        <v>67</v>
      </c>
      <c r="S2103" t="s">
        <v>2890</v>
      </c>
      <c r="U2103" t="s">
        <v>67</v>
      </c>
      <c r="W2103" t="s">
        <v>1415</v>
      </c>
      <c r="X2103" t="s">
        <v>1265</v>
      </c>
      <c r="Y2103" t="s">
        <v>182</v>
      </c>
      <c r="Z2103" t="s">
        <v>164</v>
      </c>
      <c r="AA2103" t="s">
        <v>164</v>
      </c>
      <c r="AB2103" t="s">
        <v>18</v>
      </c>
      <c r="AD2103" t="s">
        <v>3511</v>
      </c>
      <c r="AE2103">
        <v>1</v>
      </c>
      <c r="AF2103">
        <v>1</v>
      </c>
    </row>
    <row r="2104" spans="1:32" x14ac:dyDescent="0.2">
      <c r="A2104" t="s">
        <v>3512</v>
      </c>
      <c r="B2104" s="107">
        <v>44986</v>
      </c>
      <c r="C2104" s="107">
        <v>44986</v>
      </c>
      <c r="D2104" s="107">
        <v>44986</v>
      </c>
      <c r="E2104">
        <v>-2.45066E-2</v>
      </c>
      <c r="F2104">
        <v>-2.45066E-2</v>
      </c>
      <c r="G2104" t="s">
        <v>72</v>
      </c>
      <c r="H2104">
        <v>6.5138092756644097</v>
      </c>
      <c r="I2104">
        <v>-0.15963131839499739</v>
      </c>
      <c r="J2104">
        <v>-0.15963131839499739</v>
      </c>
      <c r="K2104">
        <v>1</v>
      </c>
      <c r="M2104" t="s">
        <v>67</v>
      </c>
      <c r="S2104" t="s">
        <v>2890</v>
      </c>
      <c r="U2104" t="s">
        <v>67</v>
      </c>
      <c r="W2104" t="s">
        <v>1415</v>
      </c>
      <c r="X2104" t="s">
        <v>1265</v>
      </c>
      <c r="Y2104" t="s">
        <v>182</v>
      </c>
      <c r="Z2104" t="s">
        <v>164</v>
      </c>
      <c r="AA2104" t="s">
        <v>164</v>
      </c>
      <c r="AB2104" t="s">
        <v>18</v>
      </c>
      <c r="AD2104" t="s">
        <v>3513</v>
      </c>
      <c r="AE2104">
        <v>1</v>
      </c>
      <c r="AF2104">
        <v>1</v>
      </c>
    </row>
    <row r="2105" spans="1:32" x14ac:dyDescent="0.2">
      <c r="A2105" t="s">
        <v>3514</v>
      </c>
      <c r="B2105" s="107">
        <v>44986</v>
      </c>
      <c r="C2105" s="107">
        <v>44986</v>
      </c>
      <c r="D2105" s="107">
        <v>44986</v>
      </c>
      <c r="E2105">
        <v>-3.01283E-2</v>
      </c>
      <c r="F2105">
        <v>-3.01283E-2</v>
      </c>
      <c r="G2105" t="s">
        <v>72</v>
      </c>
      <c r="H2105">
        <v>6.5138092756644097</v>
      </c>
      <c r="I2105">
        <v>-0.19625000000000001</v>
      </c>
      <c r="J2105">
        <v>-0.19625000000000001</v>
      </c>
      <c r="K2105">
        <v>1</v>
      </c>
      <c r="M2105" t="s">
        <v>67</v>
      </c>
      <c r="S2105" t="s">
        <v>2890</v>
      </c>
      <c r="U2105" t="s">
        <v>67</v>
      </c>
      <c r="W2105" t="s">
        <v>1415</v>
      </c>
      <c r="X2105" t="s">
        <v>1265</v>
      </c>
      <c r="Y2105" t="s">
        <v>182</v>
      </c>
      <c r="Z2105" t="s">
        <v>164</v>
      </c>
      <c r="AA2105" t="s">
        <v>164</v>
      </c>
      <c r="AB2105" t="s">
        <v>18</v>
      </c>
      <c r="AD2105" t="s">
        <v>3515</v>
      </c>
      <c r="AE2105">
        <v>1</v>
      </c>
      <c r="AF2105">
        <v>1</v>
      </c>
    </row>
    <row r="2106" spans="1:32" x14ac:dyDescent="0.2">
      <c r="A2106" t="s">
        <v>3516</v>
      </c>
      <c r="B2106" s="107">
        <v>44986</v>
      </c>
      <c r="C2106" s="107">
        <v>44986</v>
      </c>
      <c r="D2106" s="107">
        <v>44986</v>
      </c>
      <c r="E2106">
        <v>-2.46158E-2</v>
      </c>
      <c r="F2106">
        <v>-2.46158E-2</v>
      </c>
      <c r="G2106" t="s">
        <v>72</v>
      </c>
      <c r="H2106">
        <v>6.5138092756644097</v>
      </c>
      <c r="I2106">
        <v>-0.1603426263679</v>
      </c>
      <c r="J2106">
        <v>-0.1603426263679</v>
      </c>
      <c r="K2106">
        <v>1</v>
      </c>
      <c r="M2106" t="s">
        <v>67</v>
      </c>
      <c r="S2106" t="s">
        <v>2890</v>
      </c>
      <c r="U2106" t="s">
        <v>67</v>
      </c>
      <c r="W2106" t="s">
        <v>1415</v>
      </c>
      <c r="X2106" t="s">
        <v>1265</v>
      </c>
      <c r="Y2106" t="s">
        <v>182</v>
      </c>
      <c r="Z2106" t="s">
        <v>164</v>
      </c>
      <c r="AA2106" t="s">
        <v>164</v>
      </c>
      <c r="AB2106" t="s">
        <v>18</v>
      </c>
      <c r="AD2106" t="s">
        <v>3517</v>
      </c>
      <c r="AE2106">
        <v>1</v>
      </c>
      <c r="AF2106">
        <v>1</v>
      </c>
    </row>
    <row r="2107" spans="1:32" x14ac:dyDescent="0.2">
      <c r="A2107" t="s">
        <v>3518</v>
      </c>
      <c r="B2107" s="107">
        <v>44986</v>
      </c>
      <c r="C2107" s="107">
        <v>44986</v>
      </c>
      <c r="D2107" s="107">
        <v>44986</v>
      </c>
      <c r="E2107">
        <v>-1.8707397800000001E-2</v>
      </c>
      <c r="F2107">
        <v>-1.8707397800000001E-2</v>
      </c>
      <c r="G2107" t="s">
        <v>72</v>
      </c>
      <c r="H2107">
        <v>6.5138092756644097</v>
      </c>
      <c r="I2107">
        <v>-0.121856421313184</v>
      </c>
      <c r="J2107">
        <v>-0.121856421313184</v>
      </c>
      <c r="K2107">
        <v>1</v>
      </c>
      <c r="M2107" t="s">
        <v>67</v>
      </c>
      <c r="N2107" t="s">
        <v>102</v>
      </c>
      <c r="S2107" t="s">
        <v>1608</v>
      </c>
      <c r="U2107" t="s">
        <v>67</v>
      </c>
      <c r="W2107" t="s">
        <v>1270</v>
      </c>
      <c r="X2107" t="s">
        <v>1271</v>
      </c>
      <c r="Y2107" t="s">
        <v>182</v>
      </c>
      <c r="Z2107" t="s">
        <v>164</v>
      </c>
      <c r="AA2107" t="s">
        <v>164</v>
      </c>
      <c r="AB2107" t="s">
        <v>18</v>
      </c>
      <c r="AD2107" t="s">
        <v>3519</v>
      </c>
      <c r="AE2107">
        <v>1</v>
      </c>
      <c r="AF2107">
        <v>1</v>
      </c>
    </row>
    <row r="2108" spans="1:32" x14ac:dyDescent="0.2">
      <c r="A2108" t="s">
        <v>3520</v>
      </c>
      <c r="B2108" s="107">
        <v>44986</v>
      </c>
      <c r="C2108" s="107">
        <v>44986</v>
      </c>
      <c r="D2108" s="107">
        <v>44986</v>
      </c>
      <c r="E2108">
        <v>-0.64193356159999992</v>
      </c>
      <c r="F2108">
        <v>-0.64193356159999992</v>
      </c>
      <c r="G2108" t="s">
        <v>72</v>
      </c>
      <c r="H2108">
        <v>6.5138092756644097</v>
      </c>
      <c r="I2108">
        <v>-4.1814327879103699</v>
      </c>
      <c r="J2108">
        <v>-4.1814327879103699</v>
      </c>
      <c r="K2108">
        <v>1</v>
      </c>
      <c r="M2108" t="s">
        <v>67</v>
      </c>
      <c r="N2108" t="s">
        <v>102</v>
      </c>
      <c r="S2108" t="s">
        <v>1608</v>
      </c>
      <c r="U2108" t="s">
        <v>67</v>
      </c>
      <c r="W2108" t="s">
        <v>1270</v>
      </c>
      <c r="X2108" t="s">
        <v>1271</v>
      </c>
      <c r="Y2108" t="s">
        <v>182</v>
      </c>
      <c r="Z2108" t="s">
        <v>164</v>
      </c>
      <c r="AA2108" t="s">
        <v>164</v>
      </c>
      <c r="AB2108" t="s">
        <v>18</v>
      </c>
      <c r="AD2108" t="s">
        <v>3521</v>
      </c>
      <c r="AE2108">
        <v>1</v>
      </c>
      <c r="AF2108">
        <v>1</v>
      </c>
    </row>
    <row r="2109" spans="1:32" x14ac:dyDescent="0.2">
      <c r="A2109" t="s">
        <v>3522</v>
      </c>
      <c r="B2109" s="107">
        <v>44986</v>
      </c>
      <c r="C2109" s="107">
        <v>44986</v>
      </c>
      <c r="D2109" s="107">
        <v>44986</v>
      </c>
      <c r="E2109">
        <v>-0.24293918240000001</v>
      </c>
      <c r="F2109">
        <v>-0.24293918240000001</v>
      </c>
      <c r="G2109" t="s">
        <v>72</v>
      </c>
      <c r="H2109">
        <v>6.5138092756644097</v>
      </c>
      <c r="I2109">
        <v>-1.5824594997394481</v>
      </c>
      <c r="J2109">
        <v>-1.5824594997394481</v>
      </c>
      <c r="K2109">
        <v>1</v>
      </c>
      <c r="M2109" t="s">
        <v>67</v>
      </c>
      <c r="N2109" t="s">
        <v>102</v>
      </c>
      <c r="S2109" t="s">
        <v>1608</v>
      </c>
      <c r="U2109" t="s">
        <v>67</v>
      </c>
      <c r="W2109" t="s">
        <v>1270</v>
      </c>
      <c r="X2109" t="s">
        <v>1271</v>
      </c>
      <c r="Y2109" t="s">
        <v>182</v>
      </c>
      <c r="Z2109" t="s">
        <v>164</v>
      </c>
      <c r="AA2109" t="s">
        <v>164</v>
      </c>
      <c r="AB2109" t="s">
        <v>18</v>
      </c>
      <c r="AD2109" t="s">
        <v>3523</v>
      </c>
      <c r="AE2109">
        <v>1</v>
      </c>
      <c r="AF2109">
        <v>1</v>
      </c>
    </row>
    <row r="2110" spans="1:32" x14ac:dyDescent="0.2">
      <c r="A2110" t="s">
        <v>3524</v>
      </c>
      <c r="B2110" s="107">
        <v>44986</v>
      </c>
      <c r="C2110" s="107">
        <v>44986</v>
      </c>
      <c r="D2110" s="107">
        <v>44986</v>
      </c>
      <c r="E2110">
        <v>-7.7841606399999999E-2</v>
      </c>
      <c r="F2110">
        <v>-7.7841606399999999E-2</v>
      </c>
      <c r="G2110" t="s">
        <v>72</v>
      </c>
      <c r="H2110">
        <v>6.5138092756644097</v>
      </c>
      <c r="I2110">
        <v>-0.50704537780093806</v>
      </c>
      <c r="J2110">
        <v>-0.50704537780093806</v>
      </c>
      <c r="K2110">
        <v>1</v>
      </c>
      <c r="M2110" t="s">
        <v>67</v>
      </c>
      <c r="N2110" t="s">
        <v>102</v>
      </c>
      <c r="S2110" t="s">
        <v>1608</v>
      </c>
      <c r="U2110" t="s">
        <v>67</v>
      </c>
      <c r="W2110" t="s">
        <v>1270</v>
      </c>
      <c r="X2110" t="s">
        <v>1271</v>
      </c>
      <c r="Y2110" t="s">
        <v>182</v>
      </c>
      <c r="Z2110" t="s">
        <v>164</v>
      </c>
      <c r="AA2110" t="s">
        <v>164</v>
      </c>
      <c r="AB2110" t="s">
        <v>18</v>
      </c>
      <c r="AD2110" t="s">
        <v>3525</v>
      </c>
      <c r="AE2110">
        <v>1</v>
      </c>
      <c r="AF2110">
        <v>1</v>
      </c>
    </row>
    <row r="2111" spans="1:32" x14ac:dyDescent="0.2">
      <c r="A2111" t="s">
        <v>3526</v>
      </c>
      <c r="B2111" s="107">
        <v>44986</v>
      </c>
      <c r="C2111" s="107">
        <v>44986</v>
      </c>
      <c r="D2111" s="107">
        <v>44986</v>
      </c>
      <c r="E2111">
        <v>-5.5957439999999997E-2</v>
      </c>
      <c r="F2111">
        <v>-5.5957439999999997E-2</v>
      </c>
      <c r="G2111" t="s">
        <v>72</v>
      </c>
      <c r="H2111">
        <v>6.5138092756644097</v>
      </c>
      <c r="I2111">
        <v>-0.3644960917144347</v>
      </c>
      <c r="J2111">
        <v>-0.3644960917144347</v>
      </c>
      <c r="K2111">
        <v>1</v>
      </c>
      <c r="M2111" t="s">
        <v>67</v>
      </c>
      <c r="N2111" t="s">
        <v>102</v>
      </c>
      <c r="S2111" t="s">
        <v>1608</v>
      </c>
      <c r="U2111" t="s">
        <v>67</v>
      </c>
      <c r="W2111" t="s">
        <v>1270</v>
      </c>
      <c r="X2111" t="s">
        <v>1271</v>
      </c>
      <c r="Y2111" t="s">
        <v>182</v>
      </c>
      <c r="Z2111" t="s">
        <v>164</v>
      </c>
      <c r="AA2111" t="s">
        <v>164</v>
      </c>
      <c r="AB2111" t="s">
        <v>18</v>
      </c>
      <c r="AD2111" t="s">
        <v>3527</v>
      </c>
      <c r="AE2111">
        <v>1</v>
      </c>
      <c r="AF2111">
        <v>1</v>
      </c>
    </row>
    <row r="2112" spans="1:32" x14ac:dyDescent="0.2">
      <c r="A2112" t="s">
        <v>3528</v>
      </c>
      <c r="B2112" s="107">
        <v>44986</v>
      </c>
      <c r="C2112" s="107">
        <v>44986</v>
      </c>
      <c r="D2112" s="107">
        <v>44986</v>
      </c>
      <c r="E2112">
        <v>-0.53863461280000002</v>
      </c>
      <c r="F2112">
        <v>-0.53863461280000002</v>
      </c>
      <c r="G2112" t="s">
        <v>72</v>
      </c>
      <c r="H2112">
        <v>6.5138092756644097</v>
      </c>
      <c r="I2112">
        <v>-3.5085631370505479</v>
      </c>
      <c r="J2112">
        <v>-3.5085631370505479</v>
      </c>
      <c r="K2112">
        <v>1</v>
      </c>
      <c r="M2112" t="s">
        <v>67</v>
      </c>
      <c r="N2112" t="s">
        <v>102</v>
      </c>
      <c r="S2112" t="s">
        <v>1608</v>
      </c>
      <c r="U2112" t="s">
        <v>67</v>
      </c>
      <c r="W2112" t="s">
        <v>1270</v>
      </c>
      <c r="X2112" t="s">
        <v>1271</v>
      </c>
      <c r="Y2112" t="s">
        <v>182</v>
      </c>
      <c r="Z2112" t="s">
        <v>164</v>
      </c>
      <c r="AA2112" t="s">
        <v>164</v>
      </c>
      <c r="AB2112" t="s">
        <v>18</v>
      </c>
      <c r="AD2112" t="s">
        <v>3529</v>
      </c>
      <c r="AE2112">
        <v>1</v>
      </c>
      <c r="AF2112">
        <v>1</v>
      </c>
    </row>
    <row r="2113" spans="1:32" x14ac:dyDescent="0.2">
      <c r="A2113" t="s">
        <v>3530</v>
      </c>
      <c r="B2113" s="107">
        <v>44986</v>
      </c>
      <c r="C2113" s="107">
        <v>44986</v>
      </c>
      <c r="D2113" s="107">
        <v>44986</v>
      </c>
      <c r="E2113">
        <v>-2.5061E-2</v>
      </c>
      <c r="F2113">
        <v>-2.5061E-2</v>
      </c>
      <c r="G2113" t="s">
        <v>72</v>
      </c>
      <c r="H2113">
        <v>6.5138092756644097</v>
      </c>
      <c r="I2113">
        <v>-0.1632425742574258</v>
      </c>
      <c r="J2113">
        <v>-0.1632425742574258</v>
      </c>
      <c r="K2113">
        <v>1</v>
      </c>
      <c r="M2113" t="s">
        <v>67</v>
      </c>
      <c r="S2113" t="s">
        <v>2890</v>
      </c>
      <c r="U2113" t="s">
        <v>67</v>
      </c>
      <c r="W2113" t="s">
        <v>1415</v>
      </c>
      <c r="X2113" t="s">
        <v>1265</v>
      </c>
      <c r="Y2113" t="s">
        <v>182</v>
      </c>
      <c r="Z2113" t="s">
        <v>164</v>
      </c>
      <c r="AA2113" t="s">
        <v>164</v>
      </c>
      <c r="AB2113" t="s">
        <v>18</v>
      </c>
      <c r="AD2113" t="s">
        <v>3531</v>
      </c>
      <c r="AE2113">
        <v>1</v>
      </c>
      <c r="AF2113">
        <v>1</v>
      </c>
    </row>
    <row r="2114" spans="1:32" x14ac:dyDescent="0.2">
      <c r="A2114" t="s">
        <v>3532</v>
      </c>
      <c r="B2114" s="107">
        <v>44986</v>
      </c>
      <c r="C2114" s="107">
        <v>44986</v>
      </c>
      <c r="D2114" s="107">
        <v>44986</v>
      </c>
      <c r="E2114">
        <v>-2.3927E-2</v>
      </c>
      <c r="F2114">
        <v>-2.3927E-2</v>
      </c>
      <c r="G2114" t="s">
        <v>72</v>
      </c>
      <c r="H2114">
        <v>6.5138092756644097</v>
      </c>
      <c r="I2114">
        <v>-0.1558559145388223</v>
      </c>
      <c r="J2114">
        <v>-0.1558559145388223</v>
      </c>
      <c r="K2114">
        <v>1</v>
      </c>
      <c r="M2114" t="s">
        <v>67</v>
      </c>
      <c r="S2114" t="s">
        <v>2890</v>
      </c>
      <c r="U2114" t="s">
        <v>67</v>
      </c>
      <c r="W2114" t="s">
        <v>1415</v>
      </c>
      <c r="X2114" t="s">
        <v>1265</v>
      </c>
      <c r="Y2114" t="s">
        <v>182</v>
      </c>
      <c r="Z2114" t="s">
        <v>164</v>
      </c>
      <c r="AA2114" t="s">
        <v>164</v>
      </c>
      <c r="AB2114" t="s">
        <v>18</v>
      </c>
      <c r="AD2114" t="s">
        <v>3533</v>
      </c>
      <c r="AE2114">
        <v>1</v>
      </c>
      <c r="AF2114">
        <v>1</v>
      </c>
    </row>
    <row r="2115" spans="1:32" x14ac:dyDescent="0.2">
      <c r="A2115" t="s">
        <v>3534</v>
      </c>
      <c r="B2115" s="107">
        <v>44986</v>
      </c>
      <c r="C2115" s="107">
        <v>44986</v>
      </c>
      <c r="D2115" s="107">
        <v>44986</v>
      </c>
      <c r="E2115">
        <v>-2.5680499999999998E-2</v>
      </c>
      <c r="F2115">
        <v>-2.5680499999999998E-2</v>
      </c>
      <c r="G2115" t="s">
        <v>72</v>
      </c>
      <c r="H2115">
        <v>6.5138092756644097</v>
      </c>
      <c r="I2115">
        <v>-0.1672778791036999</v>
      </c>
      <c r="J2115">
        <v>-0.1672778791036999</v>
      </c>
      <c r="K2115">
        <v>1</v>
      </c>
      <c r="M2115" t="s">
        <v>67</v>
      </c>
      <c r="S2115" t="s">
        <v>2890</v>
      </c>
      <c r="U2115" t="s">
        <v>67</v>
      </c>
      <c r="W2115" t="s">
        <v>1415</v>
      </c>
      <c r="X2115" t="s">
        <v>1265</v>
      </c>
      <c r="Y2115" t="s">
        <v>182</v>
      </c>
      <c r="Z2115" t="s">
        <v>164</v>
      </c>
      <c r="AA2115" t="s">
        <v>164</v>
      </c>
      <c r="AB2115" t="s">
        <v>18</v>
      </c>
      <c r="AD2115" t="s">
        <v>3535</v>
      </c>
      <c r="AE2115">
        <v>1</v>
      </c>
      <c r="AF2115">
        <v>1</v>
      </c>
    </row>
    <row r="2116" spans="1:32" x14ac:dyDescent="0.2">
      <c r="A2116" t="s">
        <v>3536</v>
      </c>
      <c r="B2116" s="107">
        <v>44986</v>
      </c>
      <c r="C2116" s="107">
        <v>44986</v>
      </c>
      <c r="D2116" s="107">
        <v>44986</v>
      </c>
      <c r="E2116">
        <v>-2.36057E-2</v>
      </c>
      <c r="F2116">
        <v>-2.36057E-2</v>
      </c>
      <c r="G2116" t="s">
        <v>72</v>
      </c>
      <c r="H2116">
        <v>6.5138092756644097</v>
      </c>
      <c r="I2116">
        <v>-0.15376302761855129</v>
      </c>
      <c r="J2116">
        <v>-0.15376302761855129</v>
      </c>
      <c r="K2116">
        <v>1</v>
      </c>
      <c r="M2116" t="s">
        <v>67</v>
      </c>
      <c r="S2116" t="s">
        <v>2890</v>
      </c>
      <c r="U2116" t="s">
        <v>67</v>
      </c>
      <c r="W2116" t="s">
        <v>1415</v>
      </c>
      <c r="X2116" t="s">
        <v>1265</v>
      </c>
      <c r="Y2116" t="s">
        <v>182</v>
      </c>
      <c r="Z2116" t="s">
        <v>164</v>
      </c>
      <c r="AA2116" t="s">
        <v>164</v>
      </c>
      <c r="AB2116" t="s">
        <v>18</v>
      </c>
      <c r="AD2116" t="s">
        <v>3537</v>
      </c>
      <c r="AE2116">
        <v>1</v>
      </c>
      <c r="AF2116">
        <v>1</v>
      </c>
    </row>
    <row r="2117" spans="1:32" x14ac:dyDescent="0.2">
      <c r="A2117" t="s">
        <v>3538</v>
      </c>
      <c r="B2117" s="107">
        <v>44986</v>
      </c>
      <c r="C2117" s="107">
        <v>44986</v>
      </c>
      <c r="D2117" s="107">
        <v>44986</v>
      </c>
      <c r="E2117">
        <v>-0.69334907400000012</v>
      </c>
      <c r="F2117">
        <v>-0.69334907400000012</v>
      </c>
      <c r="G2117" t="s">
        <v>72</v>
      </c>
      <c r="H2117">
        <v>6.5138092756644097</v>
      </c>
      <c r="I2117">
        <v>-4.5163436294945303</v>
      </c>
      <c r="J2117">
        <v>-4.5163436294945303</v>
      </c>
      <c r="K2117">
        <v>1</v>
      </c>
      <c r="M2117" t="s">
        <v>67</v>
      </c>
      <c r="N2117" t="s">
        <v>102</v>
      </c>
      <c r="S2117" t="s">
        <v>1608</v>
      </c>
      <c r="U2117" t="s">
        <v>67</v>
      </c>
      <c r="W2117" t="s">
        <v>1270</v>
      </c>
      <c r="X2117" t="s">
        <v>1271</v>
      </c>
      <c r="Y2117" t="s">
        <v>182</v>
      </c>
      <c r="Z2117" t="s">
        <v>164</v>
      </c>
      <c r="AA2117" t="s">
        <v>164</v>
      </c>
      <c r="AB2117" t="s">
        <v>18</v>
      </c>
      <c r="AD2117" t="s">
        <v>3539</v>
      </c>
      <c r="AE2117">
        <v>1</v>
      </c>
      <c r="AF2117">
        <v>1</v>
      </c>
    </row>
    <row r="2118" spans="1:32" x14ac:dyDescent="0.2">
      <c r="A2118" t="s">
        <v>3540</v>
      </c>
      <c r="B2118" s="107">
        <v>44986</v>
      </c>
      <c r="C2118" s="107">
        <v>44986</v>
      </c>
      <c r="D2118" s="107">
        <v>44986</v>
      </c>
      <c r="E2118">
        <v>-5.9526179199999987E-2</v>
      </c>
      <c r="F2118">
        <v>-5.9526179199999987E-2</v>
      </c>
      <c r="G2118" t="s">
        <v>72</v>
      </c>
      <c r="H2118">
        <v>6.5138092756644097</v>
      </c>
      <c r="I2118">
        <v>-0.38774217821782181</v>
      </c>
      <c r="J2118">
        <v>-0.38774217821782181</v>
      </c>
      <c r="K2118">
        <v>1</v>
      </c>
      <c r="M2118" t="s">
        <v>67</v>
      </c>
      <c r="N2118" t="s">
        <v>102</v>
      </c>
      <c r="S2118" t="s">
        <v>1608</v>
      </c>
      <c r="U2118" t="s">
        <v>67</v>
      </c>
      <c r="W2118" t="s">
        <v>1270</v>
      </c>
      <c r="X2118" t="s">
        <v>1271</v>
      </c>
      <c r="Y2118" t="s">
        <v>182</v>
      </c>
      <c r="Z2118" t="s">
        <v>164</v>
      </c>
      <c r="AA2118" t="s">
        <v>164</v>
      </c>
      <c r="AB2118" t="s">
        <v>18</v>
      </c>
      <c r="AD2118" t="s">
        <v>3541</v>
      </c>
      <c r="AE2118">
        <v>1</v>
      </c>
      <c r="AF2118">
        <v>1</v>
      </c>
    </row>
    <row r="2119" spans="1:32" x14ac:dyDescent="0.2">
      <c r="A2119" t="s">
        <v>3542</v>
      </c>
      <c r="B2119" s="107">
        <v>44986</v>
      </c>
      <c r="C2119" s="107">
        <v>44986</v>
      </c>
      <c r="D2119" s="107">
        <v>44986</v>
      </c>
      <c r="E2119">
        <v>-1.66450928E-2</v>
      </c>
      <c r="F2119">
        <v>-1.66450928E-2</v>
      </c>
      <c r="G2119" t="s">
        <v>72</v>
      </c>
      <c r="H2119">
        <v>6.5138092756644097</v>
      </c>
      <c r="I2119">
        <v>-0.1084229598749349</v>
      </c>
      <c r="J2119">
        <v>-0.1084229598749349</v>
      </c>
      <c r="K2119">
        <v>1</v>
      </c>
      <c r="M2119" t="s">
        <v>67</v>
      </c>
      <c r="N2119" t="s">
        <v>102</v>
      </c>
      <c r="S2119" t="s">
        <v>1608</v>
      </c>
      <c r="U2119" t="s">
        <v>67</v>
      </c>
      <c r="W2119" t="s">
        <v>1270</v>
      </c>
      <c r="X2119" t="s">
        <v>1271</v>
      </c>
      <c r="Y2119" t="s">
        <v>182</v>
      </c>
      <c r="Z2119" t="s">
        <v>164</v>
      </c>
      <c r="AA2119" t="s">
        <v>164</v>
      </c>
      <c r="AB2119" t="s">
        <v>18</v>
      </c>
      <c r="AD2119" t="s">
        <v>3543</v>
      </c>
      <c r="AE2119">
        <v>1</v>
      </c>
      <c r="AF2119">
        <v>1</v>
      </c>
    </row>
    <row r="2120" spans="1:32" x14ac:dyDescent="0.2">
      <c r="A2120" t="s">
        <v>3544</v>
      </c>
      <c r="B2120" s="107">
        <v>44986</v>
      </c>
      <c r="C2120" s="107">
        <v>44986</v>
      </c>
      <c r="D2120" s="107">
        <v>44986</v>
      </c>
      <c r="E2120">
        <v>-0.84739398839999991</v>
      </c>
      <c r="F2120">
        <v>-0.84739398839999991</v>
      </c>
      <c r="G2120" t="s">
        <v>72</v>
      </c>
      <c r="H2120">
        <v>6.5138092756644097</v>
      </c>
      <c r="I2120">
        <v>-5.5197628217821784</v>
      </c>
      <c r="J2120">
        <v>-5.5197628217821784</v>
      </c>
      <c r="K2120">
        <v>1</v>
      </c>
      <c r="M2120" t="s">
        <v>67</v>
      </c>
      <c r="N2120" t="s">
        <v>102</v>
      </c>
      <c r="S2120" t="s">
        <v>1608</v>
      </c>
      <c r="U2120" t="s">
        <v>67</v>
      </c>
      <c r="W2120" t="s">
        <v>1270</v>
      </c>
      <c r="X2120" t="s">
        <v>1271</v>
      </c>
      <c r="Y2120" t="s">
        <v>182</v>
      </c>
      <c r="Z2120" t="s">
        <v>164</v>
      </c>
      <c r="AA2120" t="s">
        <v>164</v>
      </c>
      <c r="AB2120" t="s">
        <v>18</v>
      </c>
      <c r="AD2120" t="s">
        <v>3545</v>
      </c>
      <c r="AE2120">
        <v>1</v>
      </c>
      <c r="AF2120">
        <v>1</v>
      </c>
    </row>
    <row r="2121" spans="1:32" x14ac:dyDescent="0.2">
      <c r="A2121" t="s">
        <v>3546</v>
      </c>
      <c r="B2121" s="107">
        <v>44986</v>
      </c>
      <c r="C2121" s="107">
        <v>44986</v>
      </c>
      <c r="D2121" s="107">
        <v>44986</v>
      </c>
      <c r="E2121">
        <v>-0.601827958</v>
      </c>
      <c r="F2121">
        <v>-0.601827958</v>
      </c>
      <c r="G2121" t="s">
        <v>72</v>
      </c>
      <c r="H2121">
        <v>6.5138092756644097</v>
      </c>
      <c r="I2121">
        <v>-3.920192535174571</v>
      </c>
      <c r="J2121">
        <v>-3.920192535174571</v>
      </c>
      <c r="K2121">
        <v>1</v>
      </c>
      <c r="M2121" t="s">
        <v>67</v>
      </c>
      <c r="N2121" t="s">
        <v>102</v>
      </c>
      <c r="S2121" t="s">
        <v>1608</v>
      </c>
      <c r="U2121" t="s">
        <v>67</v>
      </c>
      <c r="W2121" t="s">
        <v>1270</v>
      </c>
      <c r="X2121" t="s">
        <v>1271</v>
      </c>
      <c r="Y2121" t="s">
        <v>182</v>
      </c>
      <c r="Z2121" t="s">
        <v>164</v>
      </c>
      <c r="AA2121" t="s">
        <v>164</v>
      </c>
      <c r="AB2121" t="s">
        <v>18</v>
      </c>
      <c r="AD2121" t="s">
        <v>3547</v>
      </c>
      <c r="AE2121">
        <v>1</v>
      </c>
      <c r="AF2121">
        <v>1</v>
      </c>
    </row>
    <row r="2122" spans="1:32" x14ac:dyDescent="0.2">
      <c r="A2122" t="s">
        <v>3548</v>
      </c>
      <c r="B2122" s="107">
        <v>44986</v>
      </c>
      <c r="C2122" s="107">
        <v>44986</v>
      </c>
      <c r="D2122" s="107">
        <v>44986</v>
      </c>
      <c r="E2122">
        <v>-2.3811499999999999E-2</v>
      </c>
      <c r="F2122">
        <v>-2.3811499999999999E-2</v>
      </c>
      <c r="G2122" t="s">
        <v>72</v>
      </c>
      <c r="H2122">
        <v>6.5138092756644097</v>
      </c>
      <c r="I2122">
        <v>-0.15510356956748311</v>
      </c>
      <c r="J2122">
        <v>-0.15510356956748311</v>
      </c>
      <c r="K2122">
        <v>1</v>
      </c>
      <c r="M2122" t="s">
        <v>67</v>
      </c>
      <c r="S2122" t="s">
        <v>2890</v>
      </c>
      <c r="U2122" t="s">
        <v>67</v>
      </c>
      <c r="W2122" t="s">
        <v>1415</v>
      </c>
      <c r="X2122" t="s">
        <v>1265</v>
      </c>
      <c r="Y2122" t="s">
        <v>182</v>
      </c>
      <c r="Z2122" t="s">
        <v>164</v>
      </c>
      <c r="AA2122" t="s">
        <v>164</v>
      </c>
      <c r="AB2122" t="s">
        <v>18</v>
      </c>
      <c r="AD2122" t="s">
        <v>3549</v>
      </c>
      <c r="AE2122">
        <v>1</v>
      </c>
      <c r="AF2122">
        <v>1</v>
      </c>
    </row>
    <row r="2123" spans="1:32" x14ac:dyDescent="0.2">
      <c r="A2123" t="s">
        <v>3550</v>
      </c>
      <c r="B2123" s="107">
        <v>44986</v>
      </c>
      <c r="C2123" s="107">
        <v>44986</v>
      </c>
      <c r="D2123" s="107">
        <v>44986</v>
      </c>
      <c r="E2123">
        <v>-2.5205854199999999E-2</v>
      </c>
      <c r="F2123">
        <v>-2.5205854199999999E-2</v>
      </c>
      <c r="G2123" t="s">
        <v>72</v>
      </c>
      <c r="H2123">
        <v>6.5138092756644097</v>
      </c>
      <c r="I2123">
        <v>-0.16418612688900469</v>
      </c>
      <c r="J2123">
        <v>-0.16418612688900469</v>
      </c>
      <c r="K2123">
        <v>1</v>
      </c>
      <c r="M2123" t="s">
        <v>67</v>
      </c>
      <c r="S2123" t="s">
        <v>1608</v>
      </c>
      <c r="U2123" t="s">
        <v>67</v>
      </c>
      <c r="W2123" t="s">
        <v>1270</v>
      </c>
      <c r="X2123" t="s">
        <v>1271</v>
      </c>
      <c r="Y2123" t="s">
        <v>182</v>
      </c>
      <c r="Z2123" t="s">
        <v>164</v>
      </c>
      <c r="AA2123" t="s">
        <v>164</v>
      </c>
      <c r="AB2123" t="s">
        <v>18</v>
      </c>
      <c r="AD2123" t="s">
        <v>3551</v>
      </c>
      <c r="AE2123">
        <v>1</v>
      </c>
      <c r="AF2123">
        <v>1</v>
      </c>
    </row>
    <row r="2124" spans="1:32" x14ac:dyDescent="0.2">
      <c r="A2124" t="s">
        <v>3552</v>
      </c>
      <c r="B2124" s="107">
        <v>44986</v>
      </c>
      <c r="C2124" s="107">
        <v>44986</v>
      </c>
      <c r="D2124" s="107">
        <v>44986</v>
      </c>
      <c r="E2124">
        <v>-0.53237020800000001</v>
      </c>
      <c r="F2124">
        <v>-0.53237020800000001</v>
      </c>
      <c r="G2124" t="s">
        <v>72</v>
      </c>
      <c r="H2124">
        <v>6.5138092756644097</v>
      </c>
      <c r="I2124">
        <v>-3.4677579989577909</v>
      </c>
      <c r="J2124">
        <v>-3.4677579989577909</v>
      </c>
      <c r="K2124">
        <v>1</v>
      </c>
      <c r="M2124" t="s">
        <v>67</v>
      </c>
      <c r="N2124" t="s">
        <v>102</v>
      </c>
      <c r="S2124" t="s">
        <v>1608</v>
      </c>
      <c r="U2124" t="s">
        <v>67</v>
      </c>
      <c r="W2124" t="s">
        <v>1270</v>
      </c>
      <c r="X2124" t="s">
        <v>1271</v>
      </c>
      <c r="Y2124" t="s">
        <v>182</v>
      </c>
      <c r="Z2124" t="s">
        <v>164</v>
      </c>
      <c r="AA2124" t="s">
        <v>164</v>
      </c>
      <c r="AB2124" t="s">
        <v>18</v>
      </c>
      <c r="AD2124" t="s">
        <v>3553</v>
      </c>
      <c r="AE2124">
        <v>1</v>
      </c>
      <c r="AF2124">
        <v>1</v>
      </c>
    </row>
    <row r="2125" spans="1:32" x14ac:dyDescent="0.2">
      <c r="A2125" t="s">
        <v>3554</v>
      </c>
      <c r="B2125" s="107">
        <v>44986</v>
      </c>
      <c r="C2125" s="107">
        <v>44986</v>
      </c>
      <c r="D2125" s="107">
        <v>44986</v>
      </c>
      <c r="E2125">
        <v>-2.5709900000000001E-2</v>
      </c>
      <c r="F2125">
        <v>-2.5709900000000001E-2</v>
      </c>
      <c r="G2125" t="s">
        <v>72</v>
      </c>
      <c r="H2125">
        <v>6.5138092756644097</v>
      </c>
      <c r="I2125">
        <v>-0.16746938509640441</v>
      </c>
      <c r="J2125">
        <v>-0.16746938509640441</v>
      </c>
      <c r="K2125">
        <v>1</v>
      </c>
      <c r="M2125" t="s">
        <v>67</v>
      </c>
      <c r="S2125" t="s">
        <v>2890</v>
      </c>
      <c r="U2125" t="s">
        <v>67</v>
      </c>
      <c r="W2125" t="s">
        <v>1415</v>
      </c>
      <c r="X2125" t="s">
        <v>1265</v>
      </c>
      <c r="Y2125" t="s">
        <v>182</v>
      </c>
      <c r="Z2125" t="s">
        <v>164</v>
      </c>
      <c r="AA2125" t="s">
        <v>164</v>
      </c>
      <c r="AB2125" t="s">
        <v>18</v>
      </c>
      <c r="AD2125" t="s">
        <v>3555</v>
      </c>
      <c r="AE2125">
        <v>1</v>
      </c>
      <c r="AF2125">
        <v>1</v>
      </c>
    </row>
    <row r="2126" spans="1:32" x14ac:dyDescent="0.2">
      <c r="A2126" t="s">
        <v>3556</v>
      </c>
      <c r="B2126" s="107">
        <v>44986</v>
      </c>
      <c r="C2126" s="107">
        <v>44986</v>
      </c>
      <c r="D2126" s="107">
        <v>44986</v>
      </c>
      <c r="E2126">
        <v>-2.4302899999999999E-2</v>
      </c>
      <c r="F2126">
        <v>-2.4302899999999999E-2</v>
      </c>
      <c r="G2126" t="s">
        <v>72</v>
      </c>
      <c r="H2126">
        <v>6.5138092756644097</v>
      </c>
      <c r="I2126">
        <v>-0.15830445544554461</v>
      </c>
      <c r="J2126">
        <v>-0.15830445544554461</v>
      </c>
      <c r="K2126">
        <v>1</v>
      </c>
      <c r="M2126" t="s">
        <v>67</v>
      </c>
      <c r="S2126" t="s">
        <v>2890</v>
      </c>
      <c r="U2126" t="s">
        <v>67</v>
      </c>
      <c r="W2126" t="s">
        <v>1415</v>
      </c>
      <c r="X2126" t="s">
        <v>1265</v>
      </c>
      <c r="Y2126" t="s">
        <v>182</v>
      </c>
      <c r="Z2126" t="s">
        <v>164</v>
      </c>
      <c r="AA2126" t="s">
        <v>164</v>
      </c>
      <c r="AB2126" t="s">
        <v>18</v>
      </c>
      <c r="AD2126" t="s">
        <v>3557</v>
      </c>
      <c r="AE2126">
        <v>1</v>
      </c>
      <c r="AF2126">
        <v>1</v>
      </c>
    </row>
    <row r="2127" spans="1:32" x14ac:dyDescent="0.2">
      <c r="A2127" t="s">
        <v>3558</v>
      </c>
      <c r="B2127" s="107">
        <v>44986</v>
      </c>
      <c r="C2127" s="107">
        <v>44986</v>
      </c>
      <c r="D2127" s="107">
        <v>44986</v>
      </c>
      <c r="E2127">
        <v>-2.6730500000000001E-2</v>
      </c>
      <c r="F2127">
        <v>-2.6730500000000001E-2</v>
      </c>
      <c r="G2127" t="s">
        <v>72</v>
      </c>
      <c r="H2127">
        <v>6.5138092756644097</v>
      </c>
      <c r="I2127">
        <v>-0.17411737884314751</v>
      </c>
      <c r="J2127">
        <v>-0.17411737884314751</v>
      </c>
      <c r="K2127">
        <v>1</v>
      </c>
      <c r="M2127" t="s">
        <v>67</v>
      </c>
      <c r="S2127" t="s">
        <v>2890</v>
      </c>
      <c r="U2127" t="s">
        <v>67</v>
      </c>
      <c r="W2127" t="s">
        <v>1415</v>
      </c>
      <c r="X2127" t="s">
        <v>1265</v>
      </c>
      <c r="Y2127" t="s">
        <v>182</v>
      </c>
      <c r="Z2127" t="s">
        <v>164</v>
      </c>
      <c r="AA2127" t="s">
        <v>164</v>
      </c>
      <c r="AB2127" t="s">
        <v>18</v>
      </c>
      <c r="AD2127" t="s">
        <v>3559</v>
      </c>
      <c r="AE2127">
        <v>1</v>
      </c>
      <c r="AF2127">
        <v>1</v>
      </c>
    </row>
    <row r="2128" spans="1:32" x14ac:dyDescent="0.2">
      <c r="A2128" t="s">
        <v>3560</v>
      </c>
      <c r="B2128" s="107">
        <v>44986</v>
      </c>
      <c r="C2128" s="107">
        <v>44986</v>
      </c>
      <c r="D2128" s="107">
        <v>44986</v>
      </c>
      <c r="E2128">
        <v>-2.59052E-2</v>
      </c>
      <c r="F2128">
        <v>-2.59052E-2</v>
      </c>
      <c r="G2128" t="s">
        <v>72</v>
      </c>
      <c r="H2128">
        <v>6.5138092756644097</v>
      </c>
      <c r="I2128">
        <v>-0.16874153204794171</v>
      </c>
      <c r="J2128">
        <v>-0.16874153204794171</v>
      </c>
      <c r="K2128">
        <v>1</v>
      </c>
      <c r="M2128" t="s">
        <v>67</v>
      </c>
      <c r="S2128" t="s">
        <v>2890</v>
      </c>
      <c r="U2128" t="s">
        <v>67</v>
      </c>
      <c r="W2128" t="s">
        <v>1415</v>
      </c>
      <c r="X2128" t="s">
        <v>1265</v>
      </c>
      <c r="Y2128" t="s">
        <v>182</v>
      </c>
      <c r="Z2128" t="s">
        <v>164</v>
      </c>
      <c r="AA2128" t="s">
        <v>164</v>
      </c>
      <c r="AB2128" t="s">
        <v>18</v>
      </c>
      <c r="AD2128" t="s">
        <v>3561</v>
      </c>
      <c r="AE2128">
        <v>1</v>
      </c>
      <c r="AF2128">
        <v>1</v>
      </c>
    </row>
    <row r="2129" spans="1:32" x14ac:dyDescent="0.2">
      <c r="A2129" t="s">
        <v>3562</v>
      </c>
      <c r="B2129" s="107">
        <v>44986</v>
      </c>
      <c r="C2129" s="107">
        <v>44986</v>
      </c>
      <c r="D2129" s="107">
        <v>44986</v>
      </c>
      <c r="E2129">
        <v>-2.51954E-2</v>
      </c>
      <c r="F2129">
        <v>-2.51954E-2</v>
      </c>
      <c r="G2129" t="s">
        <v>72</v>
      </c>
      <c r="H2129">
        <v>6.5138092756644097</v>
      </c>
      <c r="I2129">
        <v>-0.16411803022407509</v>
      </c>
      <c r="J2129">
        <v>-0.16411803022407509</v>
      </c>
      <c r="K2129">
        <v>1</v>
      </c>
      <c r="M2129" t="s">
        <v>67</v>
      </c>
      <c r="S2129" t="s">
        <v>2890</v>
      </c>
      <c r="U2129" t="s">
        <v>67</v>
      </c>
      <c r="W2129" t="s">
        <v>1415</v>
      </c>
      <c r="X2129" t="s">
        <v>1265</v>
      </c>
      <c r="Y2129" t="s">
        <v>182</v>
      </c>
      <c r="Z2129" t="s">
        <v>164</v>
      </c>
      <c r="AA2129" t="s">
        <v>164</v>
      </c>
      <c r="AB2129" t="s">
        <v>18</v>
      </c>
      <c r="AD2129" t="s">
        <v>3563</v>
      </c>
      <c r="AE2129">
        <v>1</v>
      </c>
      <c r="AF2129">
        <v>1</v>
      </c>
    </row>
    <row r="2130" spans="1:32" x14ac:dyDescent="0.2">
      <c r="A2130" t="s">
        <v>3564</v>
      </c>
      <c r="B2130" s="107">
        <v>44986</v>
      </c>
      <c r="C2130" s="107">
        <v>44986</v>
      </c>
      <c r="D2130" s="107">
        <v>44986</v>
      </c>
      <c r="E2130">
        <v>-3.9713993400000001E-2</v>
      </c>
      <c r="F2130">
        <v>-3.9713993400000001E-2</v>
      </c>
      <c r="G2130" t="s">
        <v>72</v>
      </c>
      <c r="H2130">
        <v>6.5138092756644097</v>
      </c>
      <c r="I2130">
        <v>-0.25868937858259522</v>
      </c>
      <c r="J2130">
        <v>-0.25868937858259522</v>
      </c>
      <c r="K2130">
        <v>1</v>
      </c>
      <c r="M2130" t="s">
        <v>67</v>
      </c>
      <c r="S2130" t="s">
        <v>1608</v>
      </c>
      <c r="U2130" t="s">
        <v>67</v>
      </c>
      <c r="W2130" t="s">
        <v>1270</v>
      </c>
      <c r="X2130" t="s">
        <v>1271</v>
      </c>
      <c r="Y2130" t="s">
        <v>182</v>
      </c>
      <c r="Z2130" t="s">
        <v>164</v>
      </c>
      <c r="AA2130" t="s">
        <v>164</v>
      </c>
      <c r="AB2130" t="s">
        <v>18</v>
      </c>
      <c r="AD2130" t="s">
        <v>3565</v>
      </c>
      <c r="AE2130">
        <v>1</v>
      </c>
      <c r="AF2130">
        <v>1</v>
      </c>
    </row>
    <row r="2131" spans="1:32" x14ac:dyDescent="0.2">
      <c r="A2131" t="s">
        <v>3566</v>
      </c>
      <c r="B2131" s="107">
        <v>44986</v>
      </c>
      <c r="C2131" s="107">
        <v>44986</v>
      </c>
      <c r="D2131" s="107">
        <v>44986</v>
      </c>
      <c r="E2131">
        <v>-0.5830121976</v>
      </c>
      <c r="F2131">
        <v>-0.5830121976</v>
      </c>
      <c r="G2131" t="s">
        <v>72</v>
      </c>
      <c r="H2131">
        <v>6.5138092756644097</v>
      </c>
      <c r="I2131">
        <v>-3.797630260552372</v>
      </c>
      <c r="J2131">
        <v>-3.797630260552372</v>
      </c>
      <c r="K2131">
        <v>1</v>
      </c>
      <c r="M2131" t="s">
        <v>67</v>
      </c>
      <c r="N2131" t="s">
        <v>102</v>
      </c>
      <c r="S2131" t="s">
        <v>1608</v>
      </c>
      <c r="U2131" t="s">
        <v>67</v>
      </c>
      <c r="W2131" t="s">
        <v>1270</v>
      </c>
      <c r="X2131" t="s">
        <v>1271</v>
      </c>
      <c r="Y2131" t="s">
        <v>182</v>
      </c>
      <c r="Z2131" t="s">
        <v>164</v>
      </c>
      <c r="AA2131" t="s">
        <v>164</v>
      </c>
      <c r="AB2131" t="s">
        <v>18</v>
      </c>
      <c r="AD2131" t="s">
        <v>3567</v>
      </c>
      <c r="AE2131">
        <v>1</v>
      </c>
      <c r="AF2131">
        <v>1</v>
      </c>
    </row>
    <row r="2132" spans="1:32" x14ac:dyDescent="0.2">
      <c r="A2132" t="s">
        <v>3568</v>
      </c>
      <c r="B2132" s="107">
        <v>44986</v>
      </c>
      <c r="C2132" s="107">
        <v>44986</v>
      </c>
      <c r="D2132" s="107">
        <v>44986</v>
      </c>
      <c r="E2132">
        <v>-0.35038987840000002</v>
      </c>
      <c r="F2132">
        <v>-0.35038987840000002</v>
      </c>
      <c r="G2132" t="s">
        <v>72</v>
      </c>
      <c r="H2132">
        <v>6.5138092756644097</v>
      </c>
      <c r="I2132">
        <v>-2.282372840020845</v>
      </c>
      <c r="J2132">
        <v>-2.282372840020845</v>
      </c>
      <c r="K2132">
        <v>1</v>
      </c>
      <c r="M2132" t="s">
        <v>67</v>
      </c>
      <c r="N2132" t="s">
        <v>102</v>
      </c>
      <c r="S2132" t="s">
        <v>1608</v>
      </c>
      <c r="U2132" t="s">
        <v>67</v>
      </c>
      <c r="W2132" t="s">
        <v>1270</v>
      </c>
      <c r="X2132" t="s">
        <v>1271</v>
      </c>
      <c r="Y2132" t="s">
        <v>182</v>
      </c>
      <c r="Z2132" t="s">
        <v>164</v>
      </c>
      <c r="AA2132" t="s">
        <v>164</v>
      </c>
      <c r="AB2132" t="s">
        <v>18</v>
      </c>
      <c r="AD2132" t="s">
        <v>3569</v>
      </c>
      <c r="AE2132">
        <v>1</v>
      </c>
      <c r="AF2132">
        <v>1</v>
      </c>
    </row>
    <row r="2133" spans="1:32" x14ac:dyDescent="0.2">
      <c r="A2133" t="s">
        <v>3570</v>
      </c>
      <c r="B2133" s="107">
        <v>44986</v>
      </c>
      <c r="C2133" s="107">
        <v>44986</v>
      </c>
      <c r="D2133" s="107">
        <v>44986</v>
      </c>
      <c r="E2133">
        <v>-2.4225199999999999E-2</v>
      </c>
      <c r="F2133">
        <v>-2.4225199999999999E-2</v>
      </c>
      <c r="G2133" t="s">
        <v>72</v>
      </c>
      <c r="H2133">
        <v>6.5138092756644097</v>
      </c>
      <c r="I2133">
        <v>-0.1577983324648255</v>
      </c>
      <c r="J2133">
        <v>-0.1577983324648255</v>
      </c>
      <c r="K2133">
        <v>1</v>
      </c>
      <c r="M2133" t="s">
        <v>67</v>
      </c>
      <c r="S2133" t="s">
        <v>2890</v>
      </c>
      <c r="U2133" t="s">
        <v>67</v>
      </c>
      <c r="W2133" t="s">
        <v>1415</v>
      </c>
      <c r="X2133" t="s">
        <v>1265</v>
      </c>
      <c r="Y2133" t="s">
        <v>182</v>
      </c>
      <c r="Z2133" t="s">
        <v>164</v>
      </c>
      <c r="AA2133" t="s">
        <v>164</v>
      </c>
      <c r="AB2133" t="s">
        <v>18</v>
      </c>
      <c r="AD2133" t="s">
        <v>3571</v>
      </c>
      <c r="AE2133">
        <v>1</v>
      </c>
      <c r="AF2133">
        <v>1</v>
      </c>
    </row>
    <row r="2134" spans="1:32" x14ac:dyDescent="0.2">
      <c r="A2134" t="s">
        <v>3572</v>
      </c>
      <c r="B2134" s="107">
        <v>44986</v>
      </c>
      <c r="C2134" s="107">
        <v>44986</v>
      </c>
      <c r="D2134" s="107">
        <v>44986</v>
      </c>
      <c r="E2134">
        <v>-2.4380599999999999E-2</v>
      </c>
      <c r="F2134">
        <v>-2.4380599999999999E-2</v>
      </c>
      <c r="G2134" t="s">
        <v>72</v>
      </c>
      <c r="H2134">
        <v>6.5138092756644097</v>
      </c>
      <c r="I2134">
        <v>-0.1588105784262637</v>
      </c>
      <c r="J2134">
        <v>-0.1588105784262637</v>
      </c>
      <c r="K2134">
        <v>1</v>
      </c>
      <c r="M2134" t="s">
        <v>67</v>
      </c>
      <c r="S2134" t="s">
        <v>2890</v>
      </c>
      <c r="U2134" t="s">
        <v>67</v>
      </c>
      <c r="W2134" t="s">
        <v>1415</v>
      </c>
      <c r="X2134" t="s">
        <v>1265</v>
      </c>
      <c r="Y2134" t="s">
        <v>182</v>
      </c>
      <c r="Z2134" t="s">
        <v>164</v>
      </c>
      <c r="AA2134" t="s">
        <v>164</v>
      </c>
      <c r="AB2134" t="s">
        <v>18</v>
      </c>
      <c r="AD2134" t="s">
        <v>3573</v>
      </c>
      <c r="AE2134">
        <v>1</v>
      </c>
      <c r="AF2134">
        <v>1</v>
      </c>
    </row>
    <row r="2135" spans="1:32" x14ac:dyDescent="0.2">
      <c r="A2135" t="s">
        <v>3574</v>
      </c>
      <c r="B2135" s="107">
        <v>44986</v>
      </c>
      <c r="C2135" s="107">
        <v>44986</v>
      </c>
      <c r="D2135" s="107">
        <v>44986</v>
      </c>
      <c r="E2135">
        <v>-2.8053499999999999E-2</v>
      </c>
      <c r="F2135">
        <v>-2.8053499999999999E-2</v>
      </c>
      <c r="G2135" t="s">
        <v>72</v>
      </c>
      <c r="H2135">
        <v>6.5138092756644097</v>
      </c>
      <c r="I2135">
        <v>-0.18273514851485151</v>
      </c>
      <c r="J2135">
        <v>-0.18273514851485151</v>
      </c>
      <c r="K2135">
        <v>1</v>
      </c>
      <c r="M2135" t="s">
        <v>67</v>
      </c>
      <c r="S2135" t="s">
        <v>2890</v>
      </c>
      <c r="U2135" t="s">
        <v>67</v>
      </c>
      <c r="W2135" t="s">
        <v>1415</v>
      </c>
      <c r="X2135" t="s">
        <v>1265</v>
      </c>
      <c r="Y2135" t="s">
        <v>182</v>
      </c>
      <c r="Z2135" t="s">
        <v>164</v>
      </c>
      <c r="AA2135" t="s">
        <v>164</v>
      </c>
      <c r="AB2135" t="s">
        <v>18</v>
      </c>
      <c r="AD2135" t="s">
        <v>3575</v>
      </c>
      <c r="AE2135">
        <v>1</v>
      </c>
      <c r="AF2135">
        <v>1</v>
      </c>
    </row>
    <row r="2136" spans="1:32" x14ac:dyDescent="0.2">
      <c r="A2136" t="s">
        <v>3576</v>
      </c>
      <c r="B2136" s="107">
        <v>44986</v>
      </c>
      <c r="C2136" s="107">
        <v>44986</v>
      </c>
      <c r="D2136" s="107">
        <v>44986</v>
      </c>
      <c r="E2136">
        <v>-2.55797E-2</v>
      </c>
      <c r="F2136">
        <v>-2.55797E-2</v>
      </c>
      <c r="G2136" t="s">
        <v>72</v>
      </c>
      <c r="H2136">
        <v>6.5138092756644097</v>
      </c>
      <c r="I2136">
        <v>-0.16662128712871291</v>
      </c>
      <c r="J2136">
        <v>-0.16662128712871291</v>
      </c>
      <c r="K2136">
        <v>1</v>
      </c>
      <c r="M2136" t="s">
        <v>67</v>
      </c>
      <c r="S2136" t="s">
        <v>2890</v>
      </c>
      <c r="U2136" t="s">
        <v>67</v>
      </c>
      <c r="W2136" t="s">
        <v>1415</v>
      </c>
      <c r="X2136" t="s">
        <v>1265</v>
      </c>
      <c r="Y2136" t="s">
        <v>182</v>
      </c>
      <c r="Z2136" t="s">
        <v>164</v>
      </c>
      <c r="AA2136" t="s">
        <v>164</v>
      </c>
      <c r="AB2136" t="s">
        <v>18</v>
      </c>
      <c r="AD2136" t="s">
        <v>3577</v>
      </c>
      <c r="AE2136">
        <v>1</v>
      </c>
      <c r="AF2136">
        <v>1</v>
      </c>
    </row>
    <row r="2137" spans="1:32" x14ac:dyDescent="0.2">
      <c r="A2137" t="s">
        <v>3578</v>
      </c>
      <c r="B2137" s="107">
        <v>44986</v>
      </c>
      <c r="C2137" s="107">
        <v>44986</v>
      </c>
      <c r="D2137" s="107">
        <v>44986</v>
      </c>
      <c r="E2137">
        <v>-0.37295288360000001</v>
      </c>
      <c r="F2137">
        <v>-0.37295288360000001</v>
      </c>
      <c r="G2137" t="s">
        <v>72</v>
      </c>
      <c r="H2137">
        <v>6.5138092756644097</v>
      </c>
      <c r="I2137">
        <v>-2.4293439525794689</v>
      </c>
      <c r="J2137">
        <v>-2.4293439525794689</v>
      </c>
      <c r="K2137">
        <v>1</v>
      </c>
      <c r="M2137" t="s">
        <v>67</v>
      </c>
      <c r="N2137" t="s">
        <v>102</v>
      </c>
      <c r="S2137" t="s">
        <v>1608</v>
      </c>
      <c r="U2137" t="s">
        <v>67</v>
      </c>
      <c r="W2137" t="s">
        <v>1270</v>
      </c>
      <c r="X2137" t="s">
        <v>1271</v>
      </c>
      <c r="Y2137" t="s">
        <v>182</v>
      </c>
      <c r="Z2137" t="s">
        <v>164</v>
      </c>
      <c r="AA2137" t="s">
        <v>164</v>
      </c>
      <c r="AB2137" t="s">
        <v>18</v>
      </c>
      <c r="AD2137" t="s">
        <v>3579</v>
      </c>
      <c r="AE2137">
        <v>1</v>
      </c>
      <c r="AF2137">
        <v>1</v>
      </c>
    </row>
    <row r="2138" spans="1:32" x14ac:dyDescent="0.2">
      <c r="A2138" t="s">
        <v>3580</v>
      </c>
      <c r="B2138" s="107">
        <v>44986</v>
      </c>
      <c r="C2138" s="107">
        <v>44986</v>
      </c>
      <c r="D2138" s="107">
        <v>44986</v>
      </c>
      <c r="E2138">
        <v>-0.28318405759999998</v>
      </c>
      <c r="F2138">
        <v>-0.28318405759999998</v>
      </c>
      <c r="G2138" t="s">
        <v>72</v>
      </c>
      <c r="H2138">
        <v>6.5138092756644097</v>
      </c>
      <c r="I2138">
        <v>-1.844606941115164</v>
      </c>
      <c r="J2138">
        <v>-1.844606941115164</v>
      </c>
      <c r="K2138">
        <v>1</v>
      </c>
      <c r="M2138" t="s">
        <v>67</v>
      </c>
      <c r="N2138" t="s">
        <v>102</v>
      </c>
      <c r="S2138" t="s">
        <v>1608</v>
      </c>
      <c r="U2138" t="s">
        <v>67</v>
      </c>
      <c r="W2138" t="s">
        <v>1270</v>
      </c>
      <c r="X2138" t="s">
        <v>1271</v>
      </c>
      <c r="Y2138" t="s">
        <v>182</v>
      </c>
      <c r="Z2138" t="s">
        <v>164</v>
      </c>
      <c r="AA2138" t="s">
        <v>164</v>
      </c>
      <c r="AB2138" t="s">
        <v>18</v>
      </c>
      <c r="AD2138" t="s">
        <v>3581</v>
      </c>
      <c r="AE2138">
        <v>1</v>
      </c>
      <c r="AF2138">
        <v>1</v>
      </c>
    </row>
    <row r="2139" spans="1:32" x14ac:dyDescent="0.2">
      <c r="A2139" t="s">
        <v>3582</v>
      </c>
      <c r="B2139" s="107">
        <v>44986</v>
      </c>
      <c r="C2139" s="107">
        <v>44986</v>
      </c>
      <c r="D2139" s="107">
        <v>44986</v>
      </c>
      <c r="E2139">
        <v>-2.35385E-2</v>
      </c>
      <c r="F2139">
        <v>-2.35385E-2</v>
      </c>
      <c r="G2139" t="s">
        <v>72</v>
      </c>
      <c r="H2139">
        <v>6.5138092756644097</v>
      </c>
      <c r="I2139">
        <v>-0.1533252996352267</v>
      </c>
      <c r="J2139">
        <v>-0.1533252996352267</v>
      </c>
      <c r="K2139">
        <v>1</v>
      </c>
      <c r="M2139" t="s">
        <v>67</v>
      </c>
      <c r="S2139" t="s">
        <v>2890</v>
      </c>
      <c r="U2139" t="s">
        <v>67</v>
      </c>
      <c r="W2139" t="s">
        <v>1415</v>
      </c>
      <c r="X2139" t="s">
        <v>1265</v>
      </c>
      <c r="Y2139" t="s">
        <v>182</v>
      </c>
      <c r="Z2139" t="s">
        <v>164</v>
      </c>
      <c r="AA2139" t="s">
        <v>164</v>
      </c>
      <c r="AB2139" t="s">
        <v>18</v>
      </c>
      <c r="AD2139" t="s">
        <v>3583</v>
      </c>
      <c r="AE2139">
        <v>1</v>
      </c>
      <c r="AF2139">
        <v>1</v>
      </c>
    </row>
    <row r="2140" spans="1:32" x14ac:dyDescent="0.2">
      <c r="A2140" t="s">
        <v>3584</v>
      </c>
      <c r="B2140" s="107">
        <v>44985</v>
      </c>
      <c r="C2140" s="107">
        <v>44985</v>
      </c>
      <c r="D2140" s="107">
        <v>44985</v>
      </c>
      <c r="E2140">
        <v>-264.91000000000003</v>
      </c>
      <c r="F2140">
        <v>-264.91000000000003</v>
      </c>
      <c r="G2140" t="s">
        <v>43</v>
      </c>
      <c r="H2140">
        <v>1</v>
      </c>
      <c r="I2140">
        <v>-264.91000000000003</v>
      </c>
      <c r="J2140">
        <v>-264.91000000000003</v>
      </c>
      <c r="K2140">
        <v>1</v>
      </c>
      <c r="M2140" t="s">
        <v>1359</v>
      </c>
      <c r="N2140" t="s">
        <v>286</v>
      </c>
      <c r="O2140">
        <v>100</v>
      </c>
      <c r="Q2140" t="s">
        <v>286</v>
      </c>
      <c r="S2140" t="s">
        <v>2866</v>
      </c>
      <c r="U2140" t="s">
        <v>1359</v>
      </c>
      <c r="W2140" t="s">
        <v>288</v>
      </c>
      <c r="X2140" t="s">
        <v>30</v>
      </c>
      <c r="Y2140" t="s">
        <v>182</v>
      </c>
      <c r="Z2140" t="s">
        <v>182</v>
      </c>
      <c r="AA2140" t="s">
        <v>182</v>
      </c>
      <c r="AB2140" t="s">
        <v>30</v>
      </c>
      <c r="AE2140">
        <v>0</v>
      </c>
      <c r="AF2140">
        <v>0</v>
      </c>
    </row>
    <row r="2141" spans="1:32" x14ac:dyDescent="0.2">
      <c r="A2141" t="s">
        <v>3585</v>
      </c>
      <c r="B2141" s="107">
        <v>44985</v>
      </c>
      <c r="C2141" s="107">
        <v>44985</v>
      </c>
      <c r="D2141" s="107">
        <v>44985</v>
      </c>
      <c r="E2141">
        <v>-2500</v>
      </c>
      <c r="F2141">
        <v>-2500</v>
      </c>
      <c r="G2141" t="s">
        <v>43</v>
      </c>
      <c r="H2141">
        <v>1</v>
      </c>
      <c r="I2141">
        <v>-2500</v>
      </c>
      <c r="J2141">
        <v>-2500</v>
      </c>
      <c r="K2141">
        <v>1</v>
      </c>
      <c r="M2141" t="s">
        <v>1058</v>
      </c>
      <c r="N2141" t="s">
        <v>337</v>
      </c>
      <c r="O2141">
        <v>100</v>
      </c>
      <c r="P2141" t="s">
        <v>15</v>
      </c>
      <c r="Q2141" t="s">
        <v>337</v>
      </c>
      <c r="S2141" t="s">
        <v>2516</v>
      </c>
      <c r="U2141" t="s">
        <v>1058</v>
      </c>
      <c r="W2141" t="s">
        <v>291</v>
      </c>
      <c r="X2141" t="s">
        <v>245</v>
      </c>
      <c r="Y2141" t="s">
        <v>246</v>
      </c>
      <c r="Z2141" t="s">
        <v>246</v>
      </c>
      <c r="AA2141" t="s">
        <v>246</v>
      </c>
      <c r="AB2141" t="s">
        <v>26</v>
      </c>
      <c r="AE2141">
        <v>0</v>
      </c>
      <c r="AF2141">
        <v>0</v>
      </c>
    </row>
    <row r="2142" spans="1:32" x14ac:dyDescent="0.2">
      <c r="A2142" t="s">
        <v>3586</v>
      </c>
      <c r="B2142" s="107">
        <v>44985</v>
      </c>
      <c r="C2142" s="107">
        <v>44985</v>
      </c>
      <c r="D2142" s="107">
        <v>44985</v>
      </c>
      <c r="E2142">
        <v>-46.5</v>
      </c>
      <c r="F2142">
        <v>-46.5</v>
      </c>
      <c r="G2142" t="s">
        <v>43</v>
      </c>
      <c r="H2142">
        <v>1</v>
      </c>
      <c r="I2142">
        <v>-46.5</v>
      </c>
      <c r="J2142">
        <v>-46.5</v>
      </c>
      <c r="K2142">
        <v>1</v>
      </c>
      <c r="M2142" t="s">
        <v>1058</v>
      </c>
      <c r="N2142" t="s">
        <v>2496</v>
      </c>
      <c r="O2142">
        <v>100</v>
      </c>
      <c r="Q2142" t="s">
        <v>2496</v>
      </c>
      <c r="S2142" t="s">
        <v>2497</v>
      </c>
      <c r="U2142" t="s">
        <v>1058</v>
      </c>
      <c r="W2142" t="s">
        <v>2497</v>
      </c>
      <c r="X2142" t="s">
        <v>30</v>
      </c>
      <c r="Y2142" t="s">
        <v>182</v>
      </c>
      <c r="Z2142" t="s">
        <v>182</v>
      </c>
      <c r="AA2142" t="s">
        <v>182</v>
      </c>
      <c r="AB2142" t="s">
        <v>30</v>
      </c>
      <c r="AE2142">
        <v>0</v>
      </c>
      <c r="AF2142">
        <v>0</v>
      </c>
    </row>
    <row r="2143" spans="1:32" x14ac:dyDescent="0.2">
      <c r="A2143" t="s">
        <v>3587</v>
      </c>
      <c r="B2143" s="107">
        <v>44985</v>
      </c>
      <c r="C2143" s="107">
        <v>44985</v>
      </c>
      <c r="D2143" s="107">
        <v>44985</v>
      </c>
      <c r="E2143">
        <v>-603.11</v>
      </c>
      <c r="F2143">
        <v>-603.11</v>
      </c>
      <c r="G2143" t="s">
        <v>43</v>
      </c>
      <c r="H2143">
        <v>1</v>
      </c>
      <c r="I2143">
        <v>-603.11</v>
      </c>
      <c r="J2143">
        <v>-603.11</v>
      </c>
      <c r="K2143">
        <v>1</v>
      </c>
      <c r="M2143" t="s">
        <v>49</v>
      </c>
      <c r="N2143" t="s">
        <v>199</v>
      </c>
      <c r="O2143">
        <v>100</v>
      </c>
      <c r="P2143" t="s">
        <v>340</v>
      </c>
      <c r="Q2143" t="s">
        <v>199</v>
      </c>
      <c r="S2143" t="s">
        <v>223</v>
      </c>
      <c r="U2143" t="s">
        <v>49</v>
      </c>
      <c r="W2143" t="s">
        <v>223</v>
      </c>
      <c r="X2143" t="s">
        <v>30</v>
      </c>
      <c r="Y2143" t="s">
        <v>182</v>
      </c>
      <c r="Z2143" t="s">
        <v>182</v>
      </c>
      <c r="AA2143" t="s">
        <v>182</v>
      </c>
      <c r="AB2143" t="s">
        <v>30</v>
      </c>
      <c r="AE2143">
        <v>0</v>
      </c>
      <c r="AF2143">
        <v>0</v>
      </c>
    </row>
    <row r="2144" spans="1:32" x14ac:dyDescent="0.2">
      <c r="A2144" t="s">
        <v>3588</v>
      </c>
      <c r="B2144" s="107">
        <v>44985</v>
      </c>
      <c r="C2144" s="107">
        <v>44985</v>
      </c>
      <c r="D2144" s="107">
        <v>44985</v>
      </c>
      <c r="E2144">
        <v>-14.25</v>
      </c>
      <c r="F2144">
        <v>-14.25</v>
      </c>
      <c r="G2144" t="s">
        <v>43</v>
      </c>
      <c r="H2144">
        <v>1</v>
      </c>
      <c r="I2144">
        <v>-14.25</v>
      </c>
      <c r="J2144">
        <v>-14.25</v>
      </c>
      <c r="K2144">
        <v>1</v>
      </c>
      <c r="M2144" t="s">
        <v>1359</v>
      </c>
      <c r="N2144" t="s">
        <v>199</v>
      </c>
      <c r="O2144">
        <v>100</v>
      </c>
      <c r="P2144" t="s">
        <v>340</v>
      </c>
      <c r="Q2144" t="s">
        <v>199</v>
      </c>
      <c r="S2144" t="s">
        <v>2399</v>
      </c>
      <c r="U2144" t="s">
        <v>1359</v>
      </c>
      <c r="W2144" t="s">
        <v>1386</v>
      </c>
      <c r="X2144" t="s">
        <v>1387</v>
      </c>
      <c r="Y2144" t="s">
        <v>246</v>
      </c>
      <c r="Z2144" t="s">
        <v>246</v>
      </c>
      <c r="AA2144" t="s">
        <v>246</v>
      </c>
      <c r="AB2144" t="s">
        <v>20</v>
      </c>
      <c r="AE2144">
        <v>0</v>
      </c>
      <c r="AF2144">
        <v>0</v>
      </c>
    </row>
    <row r="2145" spans="1:32" x14ac:dyDescent="0.2">
      <c r="A2145" t="s">
        <v>3589</v>
      </c>
      <c r="B2145" s="107">
        <v>44985</v>
      </c>
      <c r="C2145" s="107">
        <v>44985</v>
      </c>
      <c r="D2145" s="107">
        <v>44985</v>
      </c>
      <c r="E2145">
        <v>-64.989999999999995</v>
      </c>
      <c r="F2145">
        <v>-64.989999999999995</v>
      </c>
      <c r="G2145" t="s">
        <v>43</v>
      </c>
      <c r="H2145">
        <v>1</v>
      </c>
      <c r="I2145">
        <v>-64.989999999999995</v>
      </c>
      <c r="J2145">
        <v>-64.989999999999995</v>
      </c>
      <c r="K2145">
        <v>1</v>
      </c>
      <c r="M2145" t="s">
        <v>49</v>
      </c>
      <c r="N2145" t="s">
        <v>199</v>
      </c>
      <c r="O2145">
        <v>100</v>
      </c>
      <c r="P2145" t="s">
        <v>340</v>
      </c>
      <c r="Q2145" t="s">
        <v>199</v>
      </c>
      <c r="S2145" t="s">
        <v>2087</v>
      </c>
      <c r="U2145" t="s">
        <v>49</v>
      </c>
      <c r="W2145" t="s">
        <v>2087</v>
      </c>
      <c r="X2145" t="s">
        <v>30</v>
      </c>
      <c r="Y2145" t="s">
        <v>182</v>
      </c>
      <c r="Z2145" t="s">
        <v>182</v>
      </c>
      <c r="AA2145" t="s">
        <v>182</v>
      </c>
      <c r="AB2145" t="s">
        <v>30</v>
      </c>
      <c r="AE2145">
        <v>0</v>
      </c>
      <c r="AF2145">
        <v>0</v>
      </c>
    </row>
    <row r="2146" spans="1:32" x14ac:dyDescent="0.2">
      <c r="A2146" t="s">
        <v>3590</v>
      </c>
      <c r="B2146" s="107">
        <v>44985</v>
      </c>
      <c r="C2146" s="107">
        <v>44985</v>
      </c>
      <c r="D2146" s="107">
        <v>44985</v>
      </c>
      <c r="E2146">
        <v>28.55</v>
      </c>
      <c r="F2146">
        <v>28.55</v>
      </c>
      <c r="G2146" t="s">
        <v>43</v>
      </c>
      <c r="H2146">
        <v>1</v>
      </c>
      <c r="I2146">
        <v>28.55</v>
      </c>
      <c r="J2146">
        <v>28.55</v>
      </c>
      <c r="K2146">
        <v>1</v>
      </c>
      <c r="M2146" t="s">
        <v>199</v>
      </c>
      <c r="N2146" t="s">
        <v>49</v>
      </c>
      <c r="O2146">
        <v>100</v>
      </c>
      <c r="P2146" t="s">
        <v>160</v>
      </c>
      <c r="Q2146" t="s">
        <v>199</v>
      </c>
      <c r="S2146" t="s">
        <v>1354</v>
      </c>
      <c r="U2146" t="s">
        <v>49</v>
      </c>
      <c r="W2146" t="s">
        <v>1355</v>
      </c>
      <c r="X2146" t="s">
        <v>1355</v>
      </c>
      <c r="Y2146" t="s">
        <v>1356</v>
      </c>
      <c r="Z2146" t="s">
        <v>1356</v>
      </c>
      <c r="AA2146" t="s">
        <v>1356</v>
      </c>
      <c r="AB2146" t="s">
        <v>28</v>
      </c>
      <c r="AE2146">
        <v>0</v>
      </c>
      <c r="AF2146">
        <v>0</v>
      </c>
    </row>
    <row r="2147" spans="1:32" x14ac:dyDescent="0.2">
      <c r="A2147" t="s">
        <v>3591</v>
      </c>
      <c r="B2147" s="107">
        <v>44985</v>
      </c>
      <c r="C2147" s="107">
        <v>44985</v>
      </c>
      <c r="D2147" s="107">
        <v>44985</v>
      </c>
      <c r="E2147">
        <v>4.84</v>
      </c>
      <c r="F2147">
        <v>4.84</v>
      </c>
      <c r="G2147" t="s">
        <v>43</v>
      </c>
      <c r="H2147">
        <v>1</v>
      </c>
      <c r="I2147">
        <v>4.84</v>
      </c>
      <c r="J2147">
        <v>4.84</v>
      </c>
      <c r="K2147">
        <v>1</v>
      </c>
      <c r="M2147" t="s">
        <v>199</v>
      </c>
      <c r="N2147" t="s">
        <v>1058</v>
      </c>
      <c r="O2147">
        <v>100</v>
      </c>
      <c r="P2147" t="s">
        <v>160</v>
      </c>
      <c r="Q2147" t="s">
        <v>199</v>
      </c>
      <c r="S2147" t="s">
        <v>2026</v>
      </c>
      <c r="U2147" t="s">
        <v>1058</v>
      </c>
      <c r="W2147" t="s">
        <v>1355</v>
      </c>
      <c r="X2147" t="s">
        <v>1355</v>
      </c>
      <c r="Y2147" t="s">
        <v>1356</v>
      </c>
      <c r="Z2147" t="s">
        <v>1356</v>
      </c>
      <c r="AA2147" t="s">
        <v>1356</v>
      </c>
      <c r="AB2147" t="s">
        <v>28</v>
      </c>
      <c r="AE2147">
        <v>0</v>
      </c>
      <c r="AF2147">
        <v>0</v>
      </c>
    </row>
    <row r="2148" spans="1:32" x14ac:dyDescent="0.2">
      <c r="A2148" t="s">
        <v>3592</v>
      </c>
      <c r="B2148" s="107">
        <v>44985</v>
      </c>
      <c r="C2148" s="107">
        <v>44985</v>
      </c>
      <c r="D2148" s="107">
        <v>44985</v>
      </c>
      <c r="E2148">
        <v>1000</v>
      </c>
      <c r="F2148">
        <v>1000</v>
      </c>
      <c r="G2148" t="s">
        <v>43</v>
      </c>
      <c r="H2148">
        <v>1</v>
      </c>
      <c r="I2148">
        <v>1000</v>
      </c>
      <c r="J2148">
        <v>1000</v>
      </c>
      <c r="K2148">
        <v>1</v>
      </c>
      <c r="M2148" t="s">
        <v>199</v>
      </c>
      <c r="N2148" t="s">
        <v>1359</v>
      </c>
      <c r="O2148">
        <v>100</v>
      </c>
      <c r="Q2148" t="s">
        <v>199</v>
      </c>
      <c r="S2148" t="s">
        <v>1378</v>
      </c>
      <c r="U2148" t="s">
        <v>1359</v>
      </c>
      <c r="W2148" t="s">
        <v>1379</v>
      </c>
      <c r="X2148" t="s">
        <v>1379</v>
      </c>
      <c r="Y2148" t="s">
        <v>163</v>
      </c>
      <c r="Z2148" t="s">
        <v>193</v>
      </c>
      <c r="AA2148" t="s">
        <v>193</v>
      </c>
      <c r="AB2148" t="s">
        <v>24</v>
      </c>
      <c r="AE2148">
        <v>0</v>
      </c>
      <c r="AF2148">
        <v>0</v>
      </c>
    </row>
    <row r="2149" spans="1:32" x14ac:dyDescent="0.2">
      <c r="A2149" t="s">
        <v>3593</v>
      </c>
      <c r="B2149" s="107">
        <v>44985</v>
      </c>
      <c r="C2149" s="107">
        <v>44985</v>
      </c>
      <c r="D2149" s="107">
        <v>44985</v>
      </c>
      <c r="E2149">
        <v>-1000</v>
      </c>
      <c r="F2149">
        <v>-1000</v>
      </c>
      <c r="G2149" t="s">
        <v>43</v>
      </c>
      <c r="H2149">
        <v>1</v>
      </c>
      <c r="I2149">
        <v>-1000</v>
      </c>
      <c r="J2149">
        <v>-1000</v>
      </c>
      <c r="K2149">
        <v>1</v>
      </c>
      <c r="M2149" t="s">
        <v>49</v>
      </c>
      <c r="N2149" t="s">
        <v>199</v>
      </c>
      <c r="O2149">
        <v>100</v>
      </c>
      <c r="P2149" t="s">
        <v>340</v>
      </c>
      <c r="Q2149" t="s">
        <v>199</v>
      </c>
      <c r="S2149" t="s">
        <v>1378</v>
      </c>
      <c r="U2149" t="s">
        <v>49</v>
      </c>
      <c r="W2149" t="s">
        <v>1379</v>
      </c>
      <c r="X2149" t="s">
        <v>1379</v>
      </c>
      <c r="Y2149" t="s">
        <v>163</v>
      </c>
      <c r="Z2149" t="s">
        <v>193</v>
      </c>
      <c r="AA2149" t="s">
        <v>193</v>
      </c>
      <c r="AB2149" t="s">
        <v>24</v>
      </c>
      <c r="AE2149">
        <v>0</v>
      </c>
      <c r="AF2149">
        <v>0</v>
      </c>
    </row>
    <row r="2150" spans="1:32" x14ac:dyDescent="0.2">
      <c r="A2150" t="s">
        <v>3594</v>
      </c>
      <c r="B2150" s="107">
        <v>44985</v>
      </c>
      <c r="C2150" s="107">
        <v>44985</v>
      </c>
      <c r="D2150" s="107">
        <v>44985</v>
      </c>
      <c r="E2150">
        <v>0.1</v>
      </c>
      <c r="F2150">
        <v>0.1</v>
      </c>
      <c r="G2150" t="s">
        <v>58</v>
      </c>
      <c r="H2150">
        <v>8406.0240963855431</v>
      </c>
      <c r="I2150">
        <v>840.60240963855438</v>
      </c>
      <c r="J2150">
        <v>840.60240963855438</v>
      </c>
      <c r="K2150">
        <v>1</v>
      </c>
      <c r="N2150" t="s">
        <v>67</v>
      </c>
      <c r="S2150" t="s">
        <v>2372</v>
      </c>
      <c r="U2150" t="s">
        <v>67</v>
      </c>
      <c r="W2150" t="s">
        <v>1415</v>
      </c>
      <c r="X2150" t="s">
        <v>1265</v>
      </c>
      <c r="Y2150" t="s">
        <v>182</v>
      </c>
      <c r="Z2150" t="s">
        <v>164</v>
      </c>
      <c r="AA2150" t="s">
        <v>164</v>
      </c>
      <c r="AB2150" t="s">
        <v>18</v>
      </c>
      <c r="AD2150" t="s">
        <v>3595</v>
      </c>
      <c r="AE2150">
        <v>1</v>
      </c>
      <c r="AF2150">
        <v>1</v>
      </c>
    </row>
    <row r="2151" spans="1:32" x14ac:dyDescent="0.2">
      <c r="A2151" t="s">
        <v>3596</v>
      </c>
      <c r="B2151" s="107">
        <v>44985</v>
      </c>
      <c r="C2151" s="107">
        <v>44985</v>
      </c>
      <c r="D2151" s="107">
        <v>44985</v>
      </c>
      <c r="E2151">
        <v>2.9999999999999997E-4</v>
      </c>
      <c r="F2151">
        <v>2.9999999999999997E-4</v>
      </c>
      <c r="G2151" t="s">
        <v>58</v>
      </c>
      <c r="H2151">
        <v>8406.0240963855431</v>
      </c>
      <c r="I2151">
        <v>2.5218072289156628</v>
      </c>
      <c r="J2151">
        <v>2.5218072289156628</v>
      </c>
      <c r="K2151">
        <v>1</v>
      </c>
      <c r="M2151" t="s">
        <v>3597</v>
      </c>
      <c r="N2151" t="s">
        <v>63</v>
      </c>
      <c r="S2151" t="s">
        <v>1608</v>
      </c>
      <c r="U2151" t="s">
        <v>63</v>
      </c>
      <c r="W2151" t="s">
        <v>3598</v>
      </c>
      <c r="X2151" t="s">
        <v>3598</v>
      </c>
      <c r="Y2151" t="s">
        <v>1062</v>
      </c>
      <c r="Z2151" t="s">
        <v>1063</v>
      </c>
      <c r="AA2151" t="s">
        <v>1063</v>
      </c>
      <c r="AB2151" t="s">
        <v>29</v>
      </c>
      <c r="AD2151" t="s">
        <v>3599</v>
      </c>
      <c r="AE2151">
        <v>1</v>
      </c>
      <c r="AF2151">
        <v>1</v>
      </c>
    </row>
    <row r="2152" spans="1:32" x14ac:dyDescent="0.2">
      <c r="A2152" t="s">
        <v>3600</v>
      </c>
      <c r="B2152" s="107">
        <v>44985</v>
      </c>
      <c r="C2152" s="107">
        <v>44985</v>
      </c>
      <c r="D2152" s="107">
        <v>44985</v>
      </c>
      <c r="E2152">
        <v>-9.8791811267303006E-2</v>
      </c>
      <c r="F2152">
        <v>-9.8791811267303006E-2</v>
      </c>
      <c r="G2152" t="s">
        <v>58</v>
      </c>
      <c r="H2152">
        <v>8406.0240963855431</v>
      </c>
      <c r="I2152">
        <v>-830.44634603852182</v>
      </c>
      <c r="J2152">
        <v>-830.44634603852182</v>
      </c>
      <c r="K2152">
        <v>1</v>
      </c>
      <c r="M2152" t="s">
        <v>67</v>
      </c>
      <c r="N2152" t="s">
        <v>1895</v>
      </c>
      <c r="S2152" t="s">
        <v>2372</v>
      </c>
      <c r="U2152" t="s">
        <v>67</v>
      </c>
      <c r="W2152" t="s">
        <v>1415</v>
      </c>
      <c r="X2152" t="s">
        <v>1265</v>
      </c>
      <c r="Y2152" t="s">
        <v>182</v>
      </c>
      <c r="Z2152" t="s">
        <v>164</v>
      </c>
      <c r="AA2152" t="s">
        <v>164</v>
      </c>
      <c r="AB2152" t="s">
        <v>18</v>
      </c>
      <c r="AD2152" t="s">
        <v>3601</v>
      </c>
      <c r="AE2152">
        <v>1</v>
      </c>
      <c r="AF2152">
        <v>1</v>
      </c>
    </row>
    <row r="2153" spans="1:32" x14ac:dyDescent="0.2">
      <c r="A2153" t="s">
        <v>3602</v>
      </c>
      <c r="B2153" s="107">
        <v>44985</v>
      </c>
      <c r="C2153" s="107">
        <v>44985</v>
      </c>
      <c r="D2153" s="107">
        <v>44985</v>
      </c>
      <c r="E2153">
        <v>2.0000000000000002E-5</v>
      </c>
      <c r="F2153">
        <v>2.0000000000000002E-5</v>
      </c>
      <c r="G2153" t="s">
        <v>58</v>
      </c>
      <c r="H2153">
        <v>8406.0240963855431</v>
      </c>
      <c r="I2153">
        <v>0.1681204819277109</v>
      </c>
      <c r="J2153">
        <v>0.1681204819277109</v>
      </c>
      <c r="K2153">
        <v>1</v>
      </c>
      <c r="M2153" t="s">
        <v>3597</v>
      </c>
      <c r="N2153" t="s">
        <v>63</v>
      </c>
      <c r="S2153" t="s">
        <v>1608</v>
      </c>
      <c r="U2153" t="s">
        <v>63</v>
      </c>
      <c r="W2153" t="s">
        <v>3598</v>
      </c>
      <c r="X2153" t="s">
        <v>3598</v>
      </c>
      <c r="Y2153" t="s">
        <v>1062</v>
      </c>
      <c r="Z2153" t="s">
        <v>1063</v>
      </c>
      <c r="AA2153" t="s">
        <v>1063</v>
      </c>
      <c r="AB2153" t="s">
        <v>29</v>
      </c>
      <c r="AD2153" t="s">
        <v>3603</v>
      </c>
      <c r="AE2153">
        <v>1</v>
      </c>
      <c r="AF2153">
        <v>1</v>
      </c>
    </row>
    <row r="2154" spans="1:32" x14ac:dyDescent="0.2">
      <c r="A2154" t="s">
        <v>3604</v>
      </c>
      <c r="B2154" s="107">
        <v>44985</v>
      </c>
      <c r="C2154" s="107">
        <v>44985</v>
      </c>
      <c r="D2154" s="107">
        <v>44985</v>
      </c>
      <c r="E2154">
        <v>-2.66675E-2</v>
      </c>
      <c r="F2154">
        <v>-2.66675E-2</v>
      </c>
      <c r="G2154" t="s">
        <v>72</v>
      </c>
      <c r="H2154">
        <v>6.2650602409638552</v>
      </c>
      <c r="I2154">
        <v>-0.1670734939759036</v>
      </c>
      <c r="J2154">
        <v>-0.1670734939759036</v>
      </c>
      <c r="K2154">
        <v>1</v>
      </c>
      <c r="M2154" t="s">
        <v>67</v>
      </c>
      <c r="S2154" t="s">
        <v>2372</v>
      </c>
      <c r="U2154" t="s">
        <v>67</v>
      </c>
      <c r="W2154" t="s">
        <v>1415</v>
      </c>
      <c r="X2154" t="s">
        <v>1265</v>
      </c>
      <c r="Y2154" t="s">
        <v>182</v>
      </c>
      <c r="Z2154" t="s">
        <v>164</v>
      </c>
      <c r="AA2154" t="s">
        <v>164</v>
      </c>
      <c r="AB2154" t="s">
        <v>18</v>
      </c>
      <c r="AD2154" t="s">
        <v>3605</v>
      </c>
      <c r="AE2154">
        <v>1</v>
      </c>
      <c r="AF2154">
        <v>1</v>
      </c>
    </row>
    <row r="2155" spans="1:32" x14ac:dyDescent="0.2">
      <c r="A2155" t="s">
        <v>3606</v>
      </c>
      <c r="B2155" s="107">
        <v>44985</v>
      </c>
      <c r="C2155" s="107">
        <v>44985</v>
      </c>
      <c r="D2155" s="107">
        <v>44985</v>
      </c>
      <c r="E2155">
        <v>-2.1903861199999999E-2</v>
      </c>
      <c r="F2155">
        <v>-2.1903861199999999E-2</v>
      </c>
      <c r="G2155" t="s">
        <v>72</v>
      </c>
      <c r="H2155">
        <v>6.2650602409638552</v>
      </c>
      <c r="I2155">
        <v>-0.13722900992771081</v>
      </c>
      <c r="J2155">
        <v>-0.13722900992771081</v>
      </c>
      <c r="K2155">
        <v>1</v>
      </c>
      <c r="M2155" t="s">
        <v>67</v>
      </c>
      <c r="N2155" t="s">
        <v>102</v>
      </c>
      <c r="S2155" t="s">
        <v>1608</v>
      </c>
      <c r="U2155" t="s">
        <v>67</v>
      </c>
      <c r="W2155" t="s">
        <v>1270</v>
      </c>
      <c r="X2155" t="s">
        <v>1271</v>
      </c>
      <c r="Y2155" t="s">
        <v>182</v>
      </c>
      <c r="Z2155" t="s">
        <v>164</v>
      </c>
      <c r="AA2155" t="s">
        <v>164</v>
      </c>
      <c r="AB2155" t="s">
        <v>18</v>
      </c>
      <c r="AD2155" t="s">
        <v>3607</v>
      </c>
      <c r="AE2155">
        <v>1</v>
      </c>
      <c r="AF2155">
        <v>1</v>
      </c>
    </row>
    <row r="2156" spans="1:32" x14ac:dyDescent="0.2">
      <c r="A2156" t="s">
        <v>3608</v>
      </c>
      <c r="B2156" s="107">
        <v>44985</v>
      </c>
      <c r="C2156" s="107">
        <v>44985</v>
      </c>
      <c r="D2156" s="107">
        <v>44985</v>
      </c>
      <c r="E2156">
        <v>-1.54640178E-2</v>
      </c>
      <c r="F2156">
        <v>-1.54640178E-2</v>
      </c>
      <c r="G2156" t="s">
        <v>72</v>
      </c>
      <c r="H2156">
        <v>6.2650602409638552</v>
      </c>
      <c r="I2156">
        <v>-9.6883003084337352E-2</v>
      </c>
      <c r="J2156">
        <v>-9.6883003084337352E-2</v>
      </c>
      <c r="K2156">
        <v>1</v>
      </c>
      <c r="M2156" t="s">
        <v>67</v>
      </c>
      <c r="S2156" t="s">
        <v>1608</v>
      </c>
      <c r="U2156" t="s">
        <v>67</v>
      </c>
      <c r="W2156" t="s">
        <v>1270</v>
      </c>
      <c r="X2156" t="s">
        <v>1271</v>
      </c>
      <c r="Y2156" t="s">
        <v>182</v>
      </c>
      <c r="Z2156" t="s">
        <v>164</v>
      </c>
      <c r="AA2156" t="s">
        <v>164</v>
      </c>
      <c r="AB2156" t="s">
        <v>18</v>
      </c>
      <c r="AD2156" t="s">
        <v>3609</v>
      </c>
      <c r="AE2156">
        <v>1</v>
      </c>
      <c r="AF2156">
        <v>1</v>
      </c>
    </row>
    <row r="2157" spans="1:32" x14ac:dyDescent="0.2">
      <c r="A2157" t="s">
        <v>3610</v>
      </c>
      <c r="B2157" s="107">
        <v>44985</v>
      </c>
      <c r="C2157" s="107">
        <v>44985</v>
      </c>
      <c r="D2157" s="107">
        <v>44985</v>
      </c>
      <c r="E2157">
        <v>-2.9698749600000001E-2</v>
      </c>
      <c r="F2157">
        <v>-2.9698749600000001E-2</v>
      </c>
      <c r="G2157" t="s">
        <v>72</v>
      </c>
      <c r="H2157">
        <v>6.2650602409638552</v>
      </c>
      <c r="I2157">
        <v>-0.18606445532530119</v>
      </c>
      <c r="J2157">
        <v>-0.18606445532530119</v>
      </c>
      <c r="K2157">
        <v>1</v>
      </c>
      <c r="M2157" t="s">
        <v>67</v>
      </c>
      <c r="N2157" t="s">
        <v>102</v>
      </c>
      <c r="S2157" t="s">
        <v>1608</v>
      </c>
      <c r="U2157" t="s">
        <v>67</v>
      </c>
      <c r="W2157" t="s">
        <v>1270</v>
      </c>
      <c r="X2157" t="s">
        <v>1271</v>
      </c>
      <c r="Y2157" t="s">
        <v>182</v>
      </c>
      <c r="Z2157" t="s">
        <v>164</v>
      </c>
      <c r="AA2157" t="s">
        <v>164</v>
      </c>
      <c r="AB2157" t="s">
        <v>18</v>
      </c>
      <c r="AD2157" t="s">
        <v>3611</v>
      </c>
      <c r="AE2157">
        <v>1</v>
      </c>
      <c r="AF2157">
        <v>1</v>
      </c>
    </row>
    <row r="2158" spans="1:32" x14ac:dyDescent="0.2">
      <c r="A2158" t="s">
        <v>3612</v>
      </c>
      <c r="B2158" s="107">
        <v>44985</v>
      </c>
      <c r="C2158" s="107">
        <v>44985</v>
      </c>
      <c r="D2158" s="107">
        <v>44985</v>
      </c>
      <c r="E2158">
        <v>-3.3080900000000003E-2</v>
      </c>
      <c r="F2158">
        <v>-3.3080900000000003E-2</v>
      </c>
      <c r="G2158" t="s">
        <v>72</v>
      </c>
      <c r="H2158">
        <v>6.2650602409638552</v>
      </c>
      <c r="I2158">
        <v>-0.2072538313253012</v>
      </c>
      <c r="J2158">
        <v>-0.2072538313253012</v>
      </c>
      <c r="K2158">
        <v>1</v>
      </c>
      <c r="M2158" t="s">
        <v>67</v>
      </c>
      <c r="S2158" t="s">
        <v>2372</v>
      </c>
      <c r="U2158" t="s">
        <v>67</v>
      </c>
      <c r="W2158" t="s">
        <v>1415</v>
      </c>
      <c r="X2158" t="s">
        <v>1265</v>
      </c>
      <c r="Y2158" t="s">
        <v>182</v>
      </c>
      <c r="Z2158" t="s">
        <v>164</v>
      </c>
      <c r="AA2158" t="s">
        <v>164</v>
      </c>
      <c r="AB2158" t="s">
        <v>18</v>
      </c>
      <c r="AD2158" t="s">
        <v>3613</v>
      </c>
      <c r="AE2158">
        <v>1</v>
      </c>
      <c r="AF2158">
        <v>1</v>
      </c>
    </row>
    <row r="2159" spans="1:32" x14ac:dyDescent="0.2">
      <c r="A2159" t="s">
        <v>3614</v>
      </c>
      <c r="B2159" s="107">
        <v>44985</v>
      </c>
      <c r="C2159" s="107">
        <v>44985</v>
      </c>
      <c r="D2159" s="107">
        <v>44985</v>
      </c>
      <c r="E2159">
        <v>-3.2377400000000001E-2</v>
      </c>
      <c r="F2159">
        <v>-3.2377400000000001E-2</v>
      </c>
      <c r="G2159" t="s">
        <v>72</v>
      </c>
      <c r="H2159">
        <v>6.2650602409638552</v>
      </c>
      <c r="I2159">
        <v>-0.20284636144578311</v>
      </c>
      <c r="J2159">
        <v>-0.20284636144578311</v>
      </c>
      <c r="K2159">
        <v>1</v>
      </c>
      <c r="M2159" t="s">
        <v>67</v>
      </c>
      <c r="S2159" t="s">
        <v>2372</v>
      </c>
      <c r="U2159" t="s">
        <v>67</v>
      </c>
      <c r="W2159" t="s">
        <v>1415</v>
      </c>
      <c r="X2159" t="s">
        <v>1265</v>
      </c>
      <c r="Y2159" t="s">
        <v>182</v>
      </c>
      <c r="Z2159" t="s">
        <v>164</v>
      </c>
      <c r="AA2159" t="s">
        <v>164</v>
      </c>
      <c r="AB2159" t="s">
        <v>18</v>
      </c>
      <c r="AD2159" t="s">
        <v>3615</v>
      </c>
      <c r="AE2159">
        <v>1</v>
      </c>
      <c r="AF2159">
        <v>1</v>
      </c>
    </row>
    <row r="2160" spans="1:32" x14ac:dyDescent="0.2">
      <c r="A2160" t="s">
        <v>3616</v>
      </c>
      <c r="B2160" s="107">
        <v>44985</v>
      </c>
      <c r="C2160" s="107">
        <v>44985</v>
      </c>
      <c r="D2160" s="107">
        <v>44985</v>
      </c>
      <c r="E2160">
        <v>-5.4820649800000003E-2</v>
      </c>
      <c r="F2160">
        <v>-5.4820649800000003E-2</v>
      </c>
      <c r="G2160" t="s">
        <v>72</v>
      </c>
      <c r="H2160">
        <v>6.2650602409638552</v>
      </c>
      <c r="I2160">
        <v>-0.34345467344578312</v>
      </c>
      <c r="J2160">
        <v>-0.34345467344578312</v>
      </c>
      <c r="K2160">
        <v>1</v>
      </c>
      <c r="M2160" t="s">
        <v>67</v>
      </c>
      <c r="N2160" t="s">
        <v>102</v>
      </c>
      <c r="S2160" t="s">
        <v>1608</v>
      </c>
      <c r="U2160" t="s">
        <v>67</v>
      </c>
      <c r="W2160" t="s">
        <v>1270</v>
      </c>
      <c r="X2160" t="s">
        <v>1271</v>
      </c>
      <c r="Y2160" t="s">
        <v>182</v>
      </c>
      <c r="Z2160" t="s">
        <v>164</v>
      </c>
      <c r="AA2160" t="s">
        <v>164</v>
      </c>
      <c r="AB2160" t="s">
        <v>18</v>
      </c>
      <c r="AD2160" t="s">
        <v>3617</v>
      </c>
      <c r="AE2160">
        <v>1</v>
      </c>
      <c r="AF2160">
        <v>1</v>
      </c>
    </row>
    <row r="2161" spans="1:32" x14ac:dyDescent="0.2">
      <c r="A2161" t="s">
        <v>3618</v>
      </c>
      <c r="B2161" s="107">
        <v>44985</v>
      </c>
      <c r="C2161" s="107">
        <v>44985</v>
      </c>
      <c r="D2161" s="107">
        <v>44985</v>
      </c>
      <c r="E2161">
        <v>-5.7121265599999999E-2</v>
      </c>
      <c r="F2161">
        <v>-5.7121265599999999E-2</v>
      </c>
      <c r="G2161" t="s">
        <v>72</v>
      </c>
      <c r="H2161">
        <v>6.2650602409638552</v>
      </c>
      <c r="I2161">
        <v>-0.35786817002409638</v>
      </c>
      <c r="J2161">
        <v>-0.35786817002409638</v>
      </c>
      <c r="K2161">
        <v>1</v>
      </c>
      <c r="M2161" t="s">
        <v>67</v>
      </c>
      <c r="N2161" t="s">
        <v>102</v>
      </c>
      <c r="S2161" t="s">
        <v>1608</v>
      </c>
      <c r="U2161" t="s">
        <v>67</v>
      </c>
      <c r="W2161" t="s">
        <v>1270</v>
      </c>
      <c r="X2161" t="s">
        <v>1271</v>
      </c>
      <c r="Y2161" t="s">
        <v>182</v>
      </c>
      <c r="Z2161" t="s">
        <v>164</v>
      </c>
      <c r="AA2161" t="s">
        <v>164</v>
      </c>
      <c r="AB2161" t="s">
        <v>18</v>
      </c>
      <c r="AD2161" t="s">
        <v>3619</v>
      </c>
      <c r="AE2161">
        <v>1</v>
      </c>
      <c r="AF2161">
        <v>1</v>
      </c>
    </row>
    <row r="2162" spans="1:32" x14ac:dyDescent="0.2">
      <c r="A2162" t="s">
        <v>3620</v>
      </c>
      <c r="B2162" s="107">
        <v>44985</v>
      </c>
      <c r="C2162" s="107">
        <v>44985</v>
      </c>
      <c r="D2162" s="107">
        <v>44985</v>
      </c>
      <c r="E2162">
        <v>-1.6464292799999999E-2</v>
      </c>
      <c r="F2162">
        <v>-1.6464292799999999E-2</v>
      </c>
      <c r="G2162" t="s">
        <v>72</v>
      </c>
      <c r="H2162">
        <v>6.2650602409638552</v>
      </c>
      <c r="I2162">
        <v>-0.1031497862168675</v>
      </c>
      <c r="J2162">
        <v>-0.1031497862168675</v>
      </c>
      <c r="K2162">
        <v>1</v>
      </c>
      <c r="M2162" t="s">
        <v>67</v>
      </c>
      <c r="S2162" t="s">
        <v>1608</v>
      </c>
      <c r="U2162" t="s">
        <v>67</v>
      </c>
      <c r="W2162" t="s">
        <v>1270</v>
      </c>
      <c r="X2162" t="s">
        <v>1271</v>
      </c>
      <c r="Y2162" t="s">
        <v>182</v>
      </c>
      <c r="Z2162" t="s">
        <v>164</v>
      </c>
      <c r="AA2162" t="s">
        <v>164</v>
      </c>
      <c r="AB2162" t="s">
        <v>18</v>
      </c>
      <c r="AD2162" t="s">
        <v>3621</v>
      </c>
      <c r="AE2162">
        <v>1</v>
      </c>
      <c r="AF2162">
        <v>1</v>
      </c>
    </row>
    <row r="2163" spans="1:32" x14ac:dyDescent="0.2">
      <c r="A2163" t="s">
        <v>3622</v>
      </c>
      <c r="B2163" s="107">
        <v>44985</v>
      </c>
      <c r="C2163" s="107">
        <v>44985</v>
      </c>
      <c r="D2163" s="107">
        <v>44985</v>
      </c>
      <c r="E2163">
        <v>-6.9053233199999994E-2</v>
      </c>
      <c r="F2163">
        <v>-6.9053233199999994E-2</v>
      </c>
      <c r="G2163" t="s">
        <v>72</v>
      </c>
      <c r="H2163">
        <v>6.2650602409638552</v>
      </c>
      <c r="I2163">
        <v>-0.43262266583132519</v>
      </c>
      <c r="J2163">
        <v>-0.43262266583132519</v>
      </c>
      <c r="K2163">
        <v>1</v>
      </c>
      <c r="M2163" t="s">
        <v>67</v>
      </c>
      <c r="N2163" t="s">
        <v>102</v>
      </c>
      <c r="S2163" t="s">
        <v>1608</v>
      </c>
      <c r="U2163" t="s">
        <v>67</v>
      </c>
      <c r="W2163" t="s">
        <v>1270</v>
      </c>
      <c r="X2163" t="s">
        <v>1271</v>
      </c>
      <c r="Y2163" t="s">
        <v>182</v>
      </c>
      <c r="Z2163" t="s">
        <v>164</v>
      </c>
      <c r="AA2163" t="s">
        <v>164</v>
      </c>
      <c r="AB2163" t="s">
        <v>18</v>
      </c>
      <c r="AD2163" t="s">
        <v>3623</v>
      </c>
      <c r="AE2163">
        <v>1</v>
      </c>
      <c r="AF2163">
        <v>1</v>
      </c>
    </row>
    <row r="2164" spans="1:32" x14ac:dyDescent="0.2">
      <c r="A2164" t="s">
        <v>3624</v>
      </c>
      <c r="B2164" s="107">
        <v>44985</v>
      </c>
      <c r="C2164" s="107">
        <v>44985</v>
      </c>
      <c r="D2164" s="107">
        <v>44985</v>
      </c>
      <c r="E2164">
        <v>-3.11430288E-2</v>
      </c>
      <c r="F2164">
        <v>-3.11430288E-2</v>
      </c>
      <c r="G2164" t="s">
        <v>72</v>
      </c>
      <c r="H2164">
        <v>6.2650602409638552</v>
      </c>
      <c r="I2164">
        <v>-0.19511295151807229</v>
      </c>
      <c r="J2164">
        <v>-0.19511295151807229</v>
      </c>
      <c r="K2164">
        <v>1</v>
      </c>
      <c r="M2164" t="s">
        <v>67</v>
      </c>
      <c r="N2164" t="s">
        <v>102</v>
      </c>
      <c r="S2164" t="s">
        <v>1608</v>
      </c>
      <c r="U2164" t="s">
        <v>67</v>
      </c>
      <c r="W2164" t="s">
        <v>1270</v>
      </c>
      <c r="X2164" t="s">
        <v>1271</v>
      </c>
      <c r="Y2164" t="s">
        <v>182</v>
      </c>
      <c r="Z2164" t="s">
        <v>164</v>
      </c>
      <c r="AA2164" t="s">
        <v>164</v>
      </c>
      <c r="AB2164" t="s">
        <v>18</v>
      </c>
      <c r="AD2164" t="s">
        <v>3625</v>
      </c>
      <c r="AE2164">
        <v>1</v>
      </c>
      <c r="AF2164">
        <v>1</v>
      </c>
    </row>
    <row r="2165" spans="1:32" x14ac:dyDescent="0.2">
      <c r="A2165" t="s">
        <v>3626</v>
      </c>
      <c r="B2165" s="107">
        <v>44985</v>
      </c>
      <c r="C2165" s="107">
        <v>44985</v>
      </c>
      <c r="D2165" s="107">
        <v>44985</v>
      </c>
      <c r="E2165">
        <v>-9.3250613999999996E-2</v>
      </c>
      <c r="F2165">
        <v>-9.3250613999999996E-2</v>
      </c>
      <c r="G2165" t="s">
        <v>72</v>
      </c>
      <c r="H2165">
        <v>6.2650602409638552</v>
      </c>
      <c r="I2165">
        <v>-0.58422071421686739</v>
      </c>
      <c r="J2165">
        <v>-0.58422071421686739</v>
      </c>
      <c r="K2165">
        <v>1</v>
      </c>
      <c r="M2165" t="s">
        <v>67</v>
      </c>
      <c r="N2165" t="s">
        <v>102</v>
      </c>
      <c r="S2165" t="s">
        <v>1608</v>
      </c>
      <c r="U2165" t="s">
        <v>67</v>
      </c>
      <c r="W2165" t="s">
        <v>1270</v>
      </c>
      <c r="X2165" t="s">
        <v>1271</v>
      </c>
      <c r="Y2165" t="s">
        <v>182</v>
      </c>
      <c r="Z2165" t="s">
        <v>164</v>
      </c>
      <c r="AA2165" t="s">
        <v>164</v>
      </c>
      <c r="AB2165" t="s">
        <v>18</v>
      </c>
      <c r="AD2165" t="s">
        <v>3627</v>
      </c>
      <c r="AE2165">
        <v>1</v>
      </c>
      <c r="AF2165">
        <v>1</v>
      </c>
    </row>
    <row r="2166" spans="1:32" x14ac:dyDescent="0.2">
      <c r="A2166" t="s">
        <v>3628</v>
      </c>
      <c r="B2166" s="107">
        <v>44985</v>
      </c>
      <c r="C2166" s="107">
        <v>44985</v>
      </c>
      <c r="D2166" s="107">
        <v>44985</v>
      </c>
      <c r="E2166">
        <v>-3.2736414058346569E-2</v>
      </c>
      <c r="F2166">
        <v>-3.2736414058346569E-2</v>
      </c>
      <c r="G2166" t="s">
        <v>72</v>
      </c>
      <c r="H2166">
        <v>6.2650602409638552</v>
      </c>
      <c r="I2166">
        <v>-0.20509560614867731</v>
      </c>
      <c r="J2166">
        <v>-0.20509560614867731</v>
      </c>
      <c r="K2166">
        <v>1</v>
      </c>
      <c r="M2166" t="s">
        <v>56</v>
      </c>
      <c r="N2166" t="s">
        <v>102</v>
      </c>
      <c r="S2166" t="s">
        <v>1608</v>
      </c>
      <c r="U2166" t="s">
        <v>56</v>
      </c>
      <c r="W2166" t="s">
        <v>2701</v>
      </c>
      <c r="X2166" t="s">
        <v>2702</v>
      </c>
      <c r="Y2166" t="s">
        <v>182</v>
      </c>
      <c r="Z2166" t="s">
        <v>164</v>
      </c>
      <c r="AA2166" t="s">
        <v>164</v>
      </c>
      <c r="AB2166" t="s">
        <v>18</v>
      </c>
      <c r="AD2166" t="s">
        <v>3629</v>
      </c>
      <c r="AE2166">
        <v>1</v>
      </c>
      <c r="AF2166">
        <v>1</v>
      </c>
    </row>
    <row r="2167" spans="1:32" x14ac:dyDescent="0.2">
      <c r="A2167" t="s">
        <v>3630</v>
      </c>
      <c r="B2167" s="107">
        <v>44985</v>
      </c>
      <c r="C2167" s="107">
        <v>44985</v>
      </c>
      <c r="D2167" s="107">
        <v>44985</v>
      </c>
      <c r="E2167">
        <v>-2.96516E-2</v>
      </c>
      <c r="F2167">
        <v>-2.96516E-2</v>
      </c>
      <c r="G2167" t="s">
        <v>72</v>
      </c>
      <c r="H2167">
        <v>6.2650602409638552</v>
      </c>
      <c r="I2167">
        <v>-0.18576906024096379</v>
      </c>
      <c r="J2167">
        <v>-0.18576906024096379</v>
      </c>
      <c r="K2167">
        <v>1</v>
      </c>
      <c r="M2167" t="s">
        <v>67</v>
      </c>
      <c r="S2167" t="s">
        <v>2372</v>
      </c>
      <c r="U2167" t="s">
        <v>67</v>
      </c>
      <c r="W2167" t="s">
        <v>1415</v>
      </c>
      <c r="X2167" t="s">
        <v>1265</v>
      </c>
      <c r="Y2167" t="s">
        <v>182</v>
      </c>
      <c r="Z2167" t="s">
        <v>164</v>
      </c>
      <c r="AA2167" t="s">
        <v>164</v>
      </c>
      <c r="AB2167" t="s">
        <v>18</v>
      </c>
      <c r="AD2167" t="s">
        <v>3631</v>
      </c>
      <c r="AE2167">
        <v>1</v>
      </c>
      <c r="AF2167">
        <v>1</v>
      </c>
    </row>
    <row r="2168" spans="1:32" x14ac:dyDescent="0.2">
      <c r="A2168" t="s">
        <v>3632</v>
      </c>
      <c r="B2168" s="107">
        <v>44985</v>
      </c>
      <c r="C2168" s="107">
        <v>44985</v>
      </c>
      <c r="D2168" s="107">
        <v>44985</v>
      </c>
      <c r="E2168">
        <v>-3.7085411999999998E-2</v>
      </c>
      <c r="F2168">
        <v>-3.7085411999999998E-2</v>
      </c>
      <c r="G2168" t="s">
        <v>72</v>
      </c>
      <c r="H2168">
        <v>6.2650602409638552</v>
      </c>
      <c r="I2168">
        <v>-0.23234234024096381</v>
      </c>
      <c r="J2168">
        <v>-0.23234234024096381</v>
      </c>
      <c r="K2168">
        <v>1</v>
      </c>
      <c r="M2168" t="s">
        <v>67</v>
      </c>
      <c r="S2168" t="s">
        <v>1608</v>
      </c>
      <c r="U2168" t="s">
        <v>67</v>
      </c>
      <c r="W2168" t="s">
        <v>1270</v>
      </c>
      <c r="X2168" t="s">
        <v>1271</v>
      </c>
      <c r="Y2168" t="s">
        <v>182</v>
      </c>
      <c r="Z2168" t="s">
        <v>164</v>
      </c>
      <c r="AA2168" t="s">
        <v>164</v>
      </c>
      <c r="AB2168" t="s">
        <v>18</v>
      </c>
      <c r="AD2168" t="s">
        <v>3633</v>
      </c>
      <c r="AE2168">
        <v>1</v>
      </c>
      <c r="AF2168">
        <v>1</v>
      </c>
    </row>
    <row r="2169" spans="1:32" x14ac:dyDescent="0.2">
      <c r="A2169" t="s">
        <v>3634</v>
      </c>
      <c r="B2169" s="107">
        <v>44985</v>
      </c>
      <c r="C2169" s="107">
        <v>44985</v>
      </c>
      <c r="D2169" s="107">
        <v>44985</v>
      </c>
      <c r="E2169">
        <v>-2.57246E-2</v>
      </c>
      <c r="F2169">
        <v>-2.57246E-2</v>
      </c>
      <c r="G2169" t="s">
        <v>72</v>
      </c>
      <c r="H2169">
        <v>6.2650602409638552</v>
      </c>
      <c r="I2169">
        <v>-0.1611661686746988</v>
      </c>
      <c r="J2169">
        <v>-0.1611661686746988</v>
      </c>
      <c r="K2169">
        <v>1</v>
      </c>
      <c r="M2169" t="s">
        <v>67</v>
      </c>
      <c r="S2169" t="s">
        <v>2372</v>
      </c>
      <c r="U2169" t="s">
        <v>67</v>
      </c>
      <c r="W2169" t="s">
        <v>1415</v>
      </c>
      <c r="X2169" t="s">
        <v>1265</v>
      </c>
      <c r="Y2169" t="s">
        <v>182</v>
      </c>
      <c r="Z2169" t="s">
        <v>164</v>
      </c>
      <c r="AA2169" t="s">
        <v>164</v>
      </c>
      <c r="AB2169" t="s">
        <v>18</v>
      </c>
      <c r="AD2169" t="s">
        <v>3635</v>
      </c>
      <c r="AE2169">
        <v>1</v>
      </c>
      <c r="AF2169">
        <v>1</v>
      </c>
    </row>
    <row r="2170" spans="1:32" x14ac:dyDescent="0.2">
      <c r="A2170" t="s">
        <v>3636</v>
      </c>
      <c r="B2170" s="107">
        <v>44985</v>
      </c>
      <c r="C2170" s="107">
        <v>44985</v>
      </c>
      <c r="D2170" s="107">
        <v>44985</v>
      </c>
      <c r="E2170">
        <v>-2.4189499999999999E-2</v>
      </c>
      <c r="F2170">
        <v>-2.4189499999999999E-2</v>
      </c>
      <c r="G2170" t="s">
        <v>72</v>
      </c>
      <c r="H2170">
        <v>6.2650602409638552</v>
      </c>
      <c r="I2170">
        <v>-0.15154867469879521</v>
      </c>
      <c r="J2170">
        <v>-0.15154867469879521</v>
      </c>
      <c r="K2170">
        <v>1</v>
      </c>
      <c r="M2170" t="s">
        <v>67</v>
      </c>
      <c r="S2170" t="s">
        <v>2372</v>
      </c>
      <c r="U2170" t="s">
        <v>67</v>
      </c>
      <c r="W2170" t="s">
        <v>1415</v>
      </c>
      <c r="X2170" t="s">
        <v>1265</v>
      </c>
      <c r="Y2170" t="s">
        <v>182</v>
      </c>
      <c r="Z2170" t="s">
        <v>164</v>
      </c>
      <c r="AA2170" t="s">
        <v>164</v>
      </c>
      <c r="AB2170" t="s">
        <v>18</v>
      </c>
      <c r="AD2170" t="s">
        <v>3637</v>
      </c>
      <c r="AE2170">
        <v>1</v>
      </c>
      <c r="AF2170">
        <v>1</v>
      </c>
    </row>
    <row r="2171" spans="1:32" x14ac:dyDescent="0.2">
      <c r="A2171" t="s">
        <v>3638</v>
      </c>
      <c r="B2171" s="107">
        <v>44984</v>
      </c>
      <c r="C2171" s="107">
        <v>44984</v>
      </c>
      <c r="D2171" s="107">
        <v>44984</v>
      </c>
      <c r="E2171">
        <v>-522.82000000000005</v>
      </c>
      <c r="F2171">
        <v>-522.82000000000005</v>
      </c>
      <c r="G2171" t="s">
        <v>43</v>
      </c>
      <c r="H2171">
        <v>1</v>
      </c>
      <c r="I2171">
        <v>-522.82000000000005</v>
      </c>
      <c r="J2171">
        <v>-522.82000000000005</v>
      </c>
      <c r="K2171">
        <v>1</v>
      </c>
      <c r="M2171" t="s">
        <v>1058</v>
      </c>
      <c r="N2171" t="s">
        <v>3639</v>
      </c>
      <c r="O2171">
        <v>100</v>
      </c>
      <c r="Q2171" t="s">
        <v>3639</v>
      </c>
      <c r="S2171" t="s">
        <v>3640</v>
      </c>
      <c r="U2171" t="s">
        <v>1058</v>
      </c>
      <c r="W2171" t="s">
        <v>1241</v>
      </c>
      <c r="X2171" t="s">
        <v>245</v>
      </c>
      <c r="Y2171" t="s">
        <v>246</v>
      </c>
      <c r="Z2171" t="s">
        <v>246</v>
      </c>
      <c r="AA2171" t="s">
        <v>246</v>
      </c>
      <c r="AB2171" t="s">
        <v>20</v>
      </c>
      <c r="AE2171">
        <v>0</v>
      </c>
      <c r="AF2171">
        <v>0</v>
      </c>
    </row>
    <row r="2172" spans="1:32" x14ac:dyDescent="0.2">
      <c r="A2172" t="s">
        <v>3641</v>
      </c>
      <c r="B2172" s="107">
        <v>44984</v>
      </c>
      <c r="C2172" s="107">
        <v>44984</v>
      </c>
      <c r="D2172" s="107">
        <v>44984</v>
      </c>
      <c r="E2172">
        <v>-2413.0300000000002</v>
      </c>
      <c r="F2172">
        <v>-2413.0300000000002</v>
      </c>
      <c r="G2172" t="s">
        <v>43</v>
      </c>
      <c r="H2172">
        <v>1</v>
      </c>
      <c r="I2172">
        <v>-2413.0300000000002</v>
      </c>
      <c r="J2172">
        <v>-2413.0300000000002</v>
      </c>
      <c r="K2172">
        <v>1</v>
      </c>
      <c r="M2172" t="s">
        <v>1058</v>
      </c>
      <c r="N2172" t="s">
        <v>3639</v>
      </c>
      <c r="O2172">
        <v>100</v>
      </c>
      <c r="Q2172" t="s">
        <v>3639</v>
      </c>
      <c r="S2172" t="s">
        <v>3642</v>
      </c>
      <c r="U2172" t="s">
        <v>1058</v>
      </c>
      <c r="W2172" t="s">
        <v>1239</v>
      </c>
      <c r="X2172" t="s">
        <v>245</v>
      </c>
      <c r="Y2172" t="s">
        <v>246</v>
      </c>
      <c r="Z2172" t="s">
        <v>246</v>
      </c>
      <c r="AA2172" t="s">
        <v>246</v>
      </c>
      <c r="AB2172" t="s">
        <v>20</v>
      </c>
      <c r="AE2172">
        <v>0</v>
      </c>
      <c r="AF2172">
        <v>0</v>
      </c>
    </row>
    <row r="2173" spans="1:32" x14ac:dyDescent="0.2">
      <c r="A2173" t="s">
        <v>3643</v>
      </c>
      <c r="B2173" s="107">
        <v>44984</v>
      </c>
      <c r="C2173" s="107">
        <v>44984</v>
      </c>
      <c r="D2173" s="107">
        <v>44984</v>
      </c>
      <c r="E2173">
        <v>15000</v>
      </c>
      <c r="F2173">
        <v>15000</v>
      </c>
      <c r="G2173" t="s">
        <v>43</v>
      </c>
      <c r="H2173">
        <v>1</v>
      </c>
      <c r="I2173">
        <v>15000</v>
      </c>
      <c r="J2173">
        <v>15000</v>
      </c>
      <c r="K2173">
        <v>1</v>
      </c>
      <c r="M2173" t="s">
        <v>199</v>
      </c>
      <c r="N2173" t="s">
        <v>1058</v>
      </c>
      <c r="O2173">
        <v>100</v>
      </c>
      <c r="Q2173" t="s">
        <v>199</v>
      </c>
      <c r="S2173" t="s">
        <v>1378</v>
      </c>
      <c r="U2173" t="s">
        <v>1058</v>
      </c>
      <c r="W2173" t="s">
        <v>1379</v>
      </c>
      <c r="X2173" t="s">
        <v>1379</v>
      </c>
      <c r="Y2173" t="s">
        <v>163</v>
      </c>
      <c r="Z2173" t="s">
        <v>193</v>
      </c>
      <c r="AA2173" t="s">
        <v>193</v>
      </c>
      <c r="AB2173" t="s">
        <v>24</v>
      </c>
      <c r="AE2173">
        <v>0</v>
      </c>
      <c r="AF2173">
        <v>0</v>
      </c>
    </row>
    <row r="2174" spans="1:32" x14ac:dyDescent="0.2">
      <c r="A2174" t="s">
        <v>3644</v>
      </c>
      <c r="B2174" s="107">
        <v>44984</v>
      </c>
      <c r="C2174" s="107">
        <v>44984</v>
      </c>
      <c r="D2174" s="107">
        <v>44984</v>
      </c>
      <c r="E2174">
        <v>5000</v>
      </c>
      <c r="F2174">
        <v>5000</v>
      </c>
      <c r="G2174" t="s">
        <v>43</v>
      </c>
      <c r="H2174">
        <v>1</v>
      </c>
      <c r="I2174">
        <v>5000</v>
      </c>
      <c r="J2174">
        <v>5000</v>
      </c>
      <c r="K2174">
        <v>1</v>
      </c>
      <c r="M2174" t="s">
        <v>199</v>
      </c>
      <c r="N2174" t="s">
        <v>49</v>
      </c>
      <c r="O2174">
        <v>100</v>
      </c>
      <c r="Q2174" t="s">
        <v>199</v>
      </c>
      <c r="S2174" t="s">
        <v>1378</v>
      </c>
      <c r="U2174" t="s">
        <v>49</v>
      </c>
      <c r="W2174" t="s">
        <v>1379</v>
      </c>
      <c r="X2174" t="s">
        <v>1379</v>
      </c>
      <c r="Y2174" t="s">
        <v>163</v>
      </c>
      <c r="Z2174" t="s">
        <v>193</v>
      </c>
      <c r="AA2174" t="s">
        <v>193</v>
      </c>
      <c r="AB2174" t="s">
        <v>24</v>
      </c>
      <c r="AE2174">
        <v>0</v>
      </c>
      <c r="AF2174">
        <v>0</v>
      </c>
    </row>
    <row r="2175" spans="1:32" x14ac:dyDescent="0.2">
      <c r="A2175" t="s">
        <v>3645</v>
      </c>
      <c r="B2175" s="107">
        <v>44984</v>
      </c>
      <c r="C2175" s="107">
        <v>44984</v>
      </c>
      <c r="D2175" s="107">
        <v>44984</v>
      </c>
      <c r="E2175">
        <v>-15000</v>
      </c>
      <c r="F2175">
        <v>-15000</v>
      </c>
      <c r="G2175" t="s">
        <v>43</v>
      </c>
      <c r="H2175">
        <v>1</v>
      </c>
      <c r="I2175">
        <v>-15000</v>
      </c>
      <c r="J2175">
        <v>-15000</v>
      </c>
      <c r="K2175">
        <v>1</v>
      </c>
      <c r="M2175" t="s">
        <v>1419</v>
      </c>
      <c r="N2175" t="s">
        <v>199</v>
      </c>
      <c r="O2175">
        <v>100</v>
      </c>
      <c r="P2175" t="s">
        <v>340</v>
      </c>
      <c r="Q2175" t="s">
        <v>199</v>
      </c>
      <c r="S2175" t="s">
        <v>1378</v>
      </c>
      <c r="U2175" t="s">
        <v>1419</v>
      </c>
      <c r="W2175" t="s">
        <v>1379</v>
      </c>
      <c r="X2175" t="s">
        <v>1379</v>
      </c>
      <c r="Y2175" t="s">
        <v>163</v>
      </c>
      <c r="Z2175" t="s">
        <v>193</v>
      </c>
      <c r="AA2175" t="s">
        <v>193</v>
      </c>
      <c r="AB2175" t="s">
        <v>24</v>
      </c>
      <c r="AE2175">
        <v>0</v>
      </c>
      <c r="AF2175">
        <v>0</v>
      </c>
    </row>
    <row r="2176" spans="1:32" x14ac:dyDescent="0.2">
      <c r="A2176" t="s">
        <v>3646</v>
      </c>
      <c r="B2176" s="107">
        <v>44984</v>
      </c>
      <c r="C2176" s="107">
        <v>44984</v>
      </c>
      <c r="D2176" s="107">
        <v>44984</v>
      </c>
      <c r="E2176">
        <v>-5000</v>
      </c>
      <c r="F2176">
        <v>-5000</v>
      </c>
      <c r="G2176" t="s">
        <v>43</v>
      </c>
      <c r="H2176">
        <v>1</v>
      </c>
      <c r="I2176">
        <v>-5000</v>
      </c>
      <c r="J2176">
        <v>-5000</v>
      </c>
      <c r="K2176">
        <v>1</v>
      </c>
      <c r="M2176" t="s">
        <v>1058</v>
      </c>
      <c r="N2176" t="s">
        <v>199</v>
      </c>
      <c r="O2176">
        <v>100</v>
      </c>
      <c r="P2176" t="s">
        <v>340</v>
      </c>
      <c r="Q2176" t="s">
        <v>199</v>
      </c>
      <c r="S2176" t="s">
        <v>1378</v>
      </c>
      <c r="U2176" t="s">
        <v>1058</v>
      </c>
      <c r="W2176" t="s">
        <v>1379</v>
      </c>
      <c r="X2176" t="s">
        <v>1379</v>
      </c>
      <c r="Y2176" t="s">
        <v>163</v>
      </c>
      <c r="Z2176" t="s">
        <v>193</v>
      </c>
      <c r="AA2176" t="s">
        <v>193</v>
      </c>
      <c r="AB2176" t="s">
        <v>24</v>
      </c>
      <c r="AE2176">
        <v>0</v>
      </c>
      <c r="AF2176">
        <v>0</v>
      </c>
    </row>
    <row r="2177" spans="1:32" x14ac:dyDescent="0.2">
      <c r="A2177" t="s">
        <v>3647</v>
      </c>
      <c r="B2177" s="107">
        <v>44984</v>
      </c>
      <c r="C2177" s="107">
        <v>44984</v>
      </c>
      <c r="D2177" s="107">
        <v>44984</v>
      </c>
      <c r="E2177">
        <v>-1.9877373300000001E-2</v>
      </c>
      <c r="F2177">
        <v>-1.9877373300000001E-2</v>
      </c>
      <c r="G2177" t="s">
        <v>72</v>
      </c>
      <c r="H2177">
        <v>6.4438642297650137</v>
      </c>
      <c r="I2177">
        <v>-0.12808709478955621</v>
      </c>
      <c r="J2177">
        <v>-0.12808709478955621</v>
      </c>
      <c r="K2177">
        <v>1</v>
      </c>
      <c r="M2177" t="s">
        <v>67</v>
      </c>
      <c r="S2177" t="s">
        <v>1608</v>
      </c>
      <c r="U2177" t="s">
        <v>67</v>
      </c>
      <c r="W2177" t="s">
        <v>1270</v>
      </c>
      <c r="X2177" t="s">
        <v>1271</v>
      </c>
      <c r="Y2177" t="s">
        <v>182</v>
      </c>
      <c r="Z2177" t="s">
        <v>164</v>
      </c>
      <c r="AA2177" t="s">
        <v>164</v>
      </c>
      <c r="AB2177" t="s">
        <v>18</v>
      </c>
      <c r="AD2177" t="s">
        <v>3648</v>
      </c>
      <c r="AE2177">
        <v>1</v>
      </c>
      <c r="AF2177">
        <v>1</v>
      </c>
    </row>
    <row r="2178" spans="1:32" x14ac:dyDescent="0.2">
      <c r="A2178" t="s">
        <v>3649</v>
      </c>
      <c r="B2178" s="107">
        <v>44983</v>
      </c>
      <c r="C2178" s="107">
        <v>44983</v>
      </c>
      <c r="D2178" s="107">
        <v>44983</v>
      </c>
      <c r="E2178">
        <v>-2.31227E-2</v>
      </c>
      <c r="F2178">
        <v>-2.31227E-2</v>
      </c>
      <c r="G2178" t="s">
        <v>72</v>
      </c>
      <c r="H2178">
        <v>6.6945169712793744</v>
      </c>
      <c r="I2178">
        <v>-0.1547953075718016</v>
      </c>
      <c r="J2178">
        <v>-0.1547953075718016</v>
      </c>
      <c r="K2178">
        <v>1</v>
      </c>
      <c r="M2178" t="s">
        <v>67</v>
      </c>
      <c r="S2178" t="s">
        <v>2890</v>
      </c>
      <c r="U2178" t="s">
        <v>67</v>
      </c>
      <c r="W2178" t="s">
        <v>1415</v>
      </c>
      <c r="X2178" t="s">
        <v>1265</v>
      </c>
      <c r="Y2178" t="s">
        <v>182</v>
      </c>
      <c r="Z2178" t="s">
        <v>164</v>
      </c>
      <c r="AA2178" t="s">
        <v>164</v>
      </c>
      <c r="AB2178" t="s">
        <v>18</v>
      </c>
      <c r="AD2178" t="s">
        <v>3650</v>
      </c>
      <c r="AE2178">
        <v>1</v>
      </c>
      <c r="AF2178">
        <v>1</v>
      </c>
    </row>
    <row r="2179" spans="1:32" x14ac:dyDescent="0.2">
      <c r="A2179" t="s">
        <v>3651</v>
      </c>
      <c r="B2179" s="107">
        <v>44983</v>
      </c>
      <c r="C2179" s="107">
        <v>44983</v>
      </c>
      <c r="D2179" s="107">
        <v>44983</v>
      </c>
      <c r="E2179">
        <v>-1.17688872E-2</v>
      </c>
      <c r="F2179">
        <v>-1.17688872E-2</v>
      </c>
      <c r="G2179" t="s">
        <v>72</v>
      </c>
      <c r="H2179">
        <v>6.6945169712793744</v>
      </c>
      <c r="I2179">
        <v>-7.8787015093472593E-2</v>
      </c>
      <c r="J2179">
        <v>-7.8787015093472593E-2</v>
      </c>
      <c r="K2179">
        <v>1</v>
      </c>
      <c r="M2179" t="s">
        <v>67</v>
      </c>
      <c r="N2179" t="s">
        <v>102</v>
      </c>
      <c r="S2179" t="s">
        <v>1608</v>
      </c>
      <c r="U2179" t="s">
        <v>67</v>
      </c>
      <c r="W2179" t="s">
        <v>1270</v>
      </c>
      <c r="X2179" t="s">
        <v>1271</v>
      </c>
      <c r="Y2179" t="s">
        <v>182</v>
      </c>
      <c r="Z2179" t="s">
        <v>164</v>
      </c>
      <c r="AA2179" t="s">
        <v>164</v>
      </c>
      <c r="AB2179" t="s">
        <v>18</v>
      </c>
      <c r="AD2179" t="s">
        <v>3652</v>
      </c>
      <c r="AE2179">
        <v>1</v>
      </c>
      <c r="AF2179">
        <v>1</v>
      </c>
    </row>
    <row r="2180" spans="1:32" x14ac:dyDescent="0.2">
      <c r="A2180" t="s">
        <v>3653</v>
      </c>
      <c r="B2180" s="107">
        <v>44983</v>
      </c>
      <c r="C2180" s="107">
        <v>44983</v>
      </c>
      <c r="D2180" s="107">
        <v>44983</v>
      </c>
      <c r="E2180">
        <v>-1.53232032E-2</v>
      </c>
      <c r="F2180">
        <v>-1.53232032E-2</v>
      </c>
      <c r="G2180" t="s">
        <v>72</v>
      </c>
      <c r="H2180">
        <v>6.6945169712793744</v>
      </c>
      <c r="I2180">
        <v>-0.10258144387676239</v>
      </c>
      <c r="J2180">
        <v>-0.10258144387676239</v>
      </c>
      <c r="K2180">
        <v>1</v>
      </c>
      <c r="M2180" t="s">
        <v>67</v>
      </c>
      <c r="S2180" t="s">
        <v>1608</v>
      </c>
      <c r="U2180" t="s">
        <v>67</v>
      </c>
      <c r="W2180" t="s">
        <v>1270</v>
      </c>
      <c r="X2180" t="s">
        <v>1271</v>
      </c>
      <c r="Y2180" t="s">
        <v>182</v>
      </c>
      <c r="Z2180" t="s">
        <v>164</v>
      </c>
      <c r="AA2180" t="s">
        <v>164</v>
      </c>
      <c r="AB2180" t="s">
        <v>18</v>
      </c>
      <c r="AD2180" t="s">
        <v>3654</v>
      </c>
      <c r="AE2180">
        <v>1</v>
      </c>
      <c r="AF2180">
        <v>1</v>
      </c>
    </row>
    <row r="2181" spans="1:32" x14ac:dyDescent="0.2">
      <c r="A2181" t="s">
        <v>3655</v>
      </c>
      <c r="B2181" s="107">
        <v>44983</v>
      </c>
      <c r="C2181" s="107">
        <v>44983</v>
      </c>
      <c r="D2181" s="107">
        <v>44983</v>
      </c>
      <c r="E2181">
        <v>-2.4133543E-2</v>
      </c>
      <c r="F2181">
        <v>-2.4133543E-2</v>
      </c>
      <c r="G2181" t="s">
        <v>72</v>
      </c>
      <c r="H2181">
        <v>6.6945169712793744</v>
      </c>
      <c r="I2181">
        <v>-0.1615624131906005</v>
      </c>
      <c r="J2181">
        <v>-0.1615624131906005</v>
      </c>
      <c r="K2181">
        <v>1</v>
      </c>
      <c r="M2181" t="s">
        <v>67</v>
      </c>
      <c r="N2181" t="s">
        <v>102</v>
      </c>
      <c r="S2181" t="s">
        <v>1608</v>
      </c>
      <c r="U2181" t="s">
        <v>67</v>
      </c>
      <c r="W2181" t="s">
        <v>1270</v>
      </c>
      <c r="X2181" t="s">
        <v>1271</v>
      </c>
      <c r="Y2181" t="s">
        <v>182</v>
      </c>
      <c r="Z2181" t="s">
        <v>164</v>
      </c>
      <c r="AA2181" t="s">
        <v>164</v>
      </c>
      <c r="AB2181" t="s">
        <v>18</v>
      </c>
      <c r="AD2181" t="s">
        <v>3656</v>
      </c>
      <c r="AE2181">
        <v>1</v>
      </c>
      <c r="AF2181">
        <v>1</v>
      </c>
    </row>
    <row r="2182" spans="1:32" x14ac:dyDescent="0.2">
      <c r="A2182" t="s">
        <v>3657</v>
      </c>
      <c r="B2182" s="107">
        <v>44983</v>
      </c>
      <c r="C2182" s="107">
        <v>44983</v>
      </c>
      <c r="D2182" s="107">
        <v>44983</v>
      </c>
      <c r="E2182">
        <v>-1.5545514599999999E-2</v>
      </c>
      <c r="F2182">
        <v>-1.5545514599999999E-2</v>
      </c>
      <c r="G2182" t="s">
        <v>72</v>
      </c>
      <c r="H2182">
        <v>6.6945169712793744</v>
      </c>
      <c r="I2182">
        <v>-0.10406971131697131</v>
      </c>
      <c r="J2182">
        <v>-0.10406971131697131</v>
      </c>
      <c r="K2182">
        <v>1</v>
      </c>
      <c r="M2182" t="s">
        <v>67</v>
      </c>
      <c r="S2182" t="s">
        <v>1608</v>
      </c>
      <c r="U2182" t="s">
        <v>67</v>
      </c>
      <c r="W2182" t="s">
        <v>1270</v>
      </c>
      <c r="X2182" t="s">
        <v>1271</v>
      </c>
      <c r="Y2182" t="s">
        <v>182</v>
      </c>
      <c r="Z2182" t="s">
        <v>164</v>
      </c>
      <c r="AA2182" t="s">
        <v>164</v>
      </c>
      <c r="AB2182" t="s">
        <v>18</v>
      </c>
      <c r="AD2182" t="s">
        <v>3658</v>
      </c>
      <c r="AE2182">
        <v>1</v>
      </c>
      <c r="AF2182">
        <v>1</v>
      </c>
    </row>
    <row r="2183" spans="1:32" x14ac:dyDescent="0.2">
      <c r="A2183" t="s">
        <v>3659</v>
      </c>
      <c r="B2183" s="107">
        <v>44983</v>
      </c>
      <c r="C2183" s="107">
        <v>44983</v>
      </c>
      <c r="D2183" s="107">
        <v>44983</v>
      </c>
      <c r="E2183">
        <v>-2.6741137500000001E-2</v>
      </c>
      <c r="F2183">
        <v>-2.6741137500000001E-2</v>
      </c>
      <c r="G2183" t="s">
        <v>72</v>
      </c>
      <c r="H2183">
        <v>6.6945169712793744</v>
      </c>
      <c r="I2183">
        <v>-0.17901899882506531</v>
      </c>
      <c r="J2183">
        <v>-0.17901899882506531</v>
      </c>
      <c r="K2183">
        <v>1</v>
      </c>
      <c r="M2183" t="s">
        <v>67</v>
      </c>
      <c r="S2183" t="s">
        <v>1608</v>
      </c>
      <c r="U2183" t="s">
        <v>67</v>
      </c>
      <c r="W2183" t="s">
        <v>1270</v>
      </c>
      <c r="X2183" t="s">
        <v>1271</v>
      </c>
      <c r="Y2183" t="s">
        <v>182</v>
      </c>
      <c r="Z2183" t="s">
        <v>164</v>
      </c>
      <c r="AA2183" t="s">
        <v>164</v>
      </c>
      <c r="AB2183" t="s">
        <v>18</v>
      </c>
      <c r="AD2183" t="s">
        <v>3660</v>
      </c>
      <c r="AE2183">
        <v>1</v>
      </c>
      <c r="AF2183">
        <v>1</v>
      </c>
    </row>
    <row r="2184" spans="1:32" x14ac:dyDescent="0.2">
      <c r="A2184" t="s">
        <v>3661</v>
      </c>
      <c r="B2184" s="107">
        <v>44983</v>
      </c>
      <c r="C2184" s="107">
        <v>44983</v>
      </c>
      <c r="D2184" s="107">
        <v>44983</v>
      </c>
      <c r="E2184">
        <v>-1.7167285500000001E-2</v>
      </c>
      <c r="F2184">
        <v>-1.7167285500000001E-2</v>
      </c>
      <c r="G2184" t="s">
        <v>72</v>
      </c>
      <c r="H2184">
        <v>6.6945169712793744</v>
      </c>
      <c r="I2184">
        <v>-0.1149266841305483</v>
      </c>
      <c r="J2184">
        <v>-0.1149266841305483</v>
      </c>
      <c r="K2184">
        <v>1</v>
      </c>
      <c r="M2184" t="s">
        <v>67</v>
      </c>
      <c r="S2184" t="s">
        <v>1608</v>
      </c>
      <c r="U2184" t="s">
        <v>67</v>
      </c>
      <c r="W2184" t="s">
        <v>1270</v>
      </c>
      <c r="X2184" t="s">
        <v>1271</v>
      </c>
      <c r="Y2184" t="s">
        <v>182</v>
      </c>
      <c r="Z2184" t="s">
        <v>164</v>
      </c>
      <c r="AA2184" t="s">
        <v>164</v>
      </c>
      <c r="AB2184" t="s">
        <v>18</v>
      </c>
      <c r="AD2184" t="s">
        <v>3662</v>
      </c>
      <c r="AE2184">
        <v>1</v>
      </c>
      <c r="AF2184">
        <v>1</v>
      </c>
    </row>
    <row r="2185" spans="1:32" x14ac:dyDescent="0.2">
      <c r="A2185" t="s">
        <v>3663</v>
      </c>
      <c r="B2185" s="107">
        <v>44983</v>
      </c>
      <c r="C2185" s="107">
        <v>44983</v>
      </c>
      <c r="D2185" s="107">
        <v>44983</v>
      </c>
      <c r="E2185">
        <v>-2.2881200000000001E-2</v>
      </c>
      <c r="F2185">
        <v>-2.2881200000000001E-2</v>
      </c>
      <c r="G2185" t="s">
        <v>72</v>
      </c>
      <c r="H2185">
        <v>6.6945169712793744</v>
      </c>
      <c r="I2185">
        <v>-0.15317858172323759</v>
      </c>
      <c r="J2185">
        <v>-0.15317858172323759</v>
      </c>
      <c r="K2185">
        <v>1</v>
      </c>
      <c r="M2185" t="s">
        <v>67</v>
      </c>
      <c r="S2185" t="s">
        <v>2890</v>
      </c>
      <c r="U2185" t="s">
        <v>67</v>
      </c>
      <c r="W2185" t="s">
        <v>1415</v>
      </c>
      <c r="X2185" t="s">
        <v>1265</v>
      </c>
      <c r="Y2185" t="s">
        <v>182</v>
      </c>
      <c r="Z2185" t="s">
        <v>164</v>
      </c>
      <c r="AA2185" t="s">
        <v>164</v>
      </c>
      <c r="AB2185" t="s">
        <v>18</v>
      </c>
      <c r="AD2185" t="s">
        <v>3664</v>
      </c>
      <c r="AE2185">
        <v>1</v>
      </c>
      <c r="AF2185">
        <v>1</v>
      </c>
    </row>
    <row r="2186" spans="1:32" x14ac:dyDescent="0.2">
      <c r="A2186" t="s">
        <v>3665</v>
      </c>
      <c r="B2186" s="107">
        <v>44983</v>
      </c>
      <c r="C2186" s="107">
        <v>44983</v>
      </c>
      <c r="D2186" s="107">
        <v>44983</v>
      </c>
      <c r="E2186">
        <v>-1.1594285399999999E-2</v>
      </c>
      <c r="F2186">
        <v>-1.1594285399999999E-2</v>
      </c>
      <c r="G2186" t="s">
        <v>72</v>
      </c>
      <c r="H2186">
        <v>6.6945169712793744</v>
      </c>
      <c r="I2186">
        <v>-7.7618140380156658E-2</v>
      </c>
      <c r="J2186">
        <v>-7.7618140380156658E-2</v>
      </c>
      <c r="K2186">
        <v>1</v>
      </c>
      <c r="M2186" t="s">
        <v>67</v>
      </c>
      <c r="S2186" t="s">
        <v>1608</v>
      </c>
      <c r="U2186" t="s">
        <v>67</v>
      </c>
      <c r="W2186" t="s">
        <v>1270</v>
      </c>
      <c r="X2186" t="s">
        <v>1271</v>
      </c>
      <c r="Y2186" t="s">
        <v>182</v>
      </c>
      <c r="Z2186" t="s">
        <v>164</v>
      </c>
      <c r="AA2186" t="s">
        <v>164</v>
      </c>
      <c r="AB2186" t="s">
        <v>18</v>
      </c>
      <c r="AD2186" t="s">
        <v>3666</v>
      </c>
      <c r="AE2186">
        <v>1</v>
      </c>
      <c r="AF2186">
        <v>1</v>
      </c>
    </row>
    <row r="2187" spans="1:32" x14ac:dyDescent="0.2">
      <c r="A2187" t="s">
        <v>3667</v>
      </c>
      <c r="B2187" s="107">
        <v>44982</v>
      </c>
      <c r="C2187" s="107">
        <v>44982</v>
      </c>
      <c r="D2187" s="107">
        <v>44982</v>
      </c>
      <c r="E2187">
        <v>-52.8</v>
      </c>
      <c r="F2187">
        <v>-52.8</v>
      </c>
      <c r="G2187" t="s">
        <v>43</v>
      </c>
      <c r="H2187">
        <v>1</v>
      </c>
      <c r="I2187">
        <v>-52.8</v>
      </c>
      <c r="J2187">
        <v>-52.8</v>
      </c>
      <c r="K2187">
        <v>1</v>
      </c>
      <c r="M2187" t="s">
        <v>50</v>
      </c>
      <c r="N2187" t="s">
        <v>231</v>
      </c>
      <c r="O2187">
        <v>100</v>
      </c>
      <c r="Q2187" t="s">
        <v>231</v>
      </c>
      <c r="S2187" t="s">
        <v>2554</v>
      </c>
      <c r="U2187" t="s">
        <v>50</v>
      </c>
      <c r="W2187" t="s">
        <v>233</v>
      </c>
      <c r="X2187" t="s">
        <v>30</v>
      </c>
      <c r="Y2187" t="s">
        <v>182</v>
      </c>
      <c r="Z2187" t="s">
        <v>182</v>
      </c>
      <c r="AA2187" t="s">
        <v>182</v>
      </c>
      <c r="AB2187" t="s">
        <v>30</v>
      </c>
      <c r="AE2187">
        <v>0</v>
      </c>
      <c r="AF2187">
        <v>0</v>
      </c>
    </row>
    <row r="2188" spans="1:32" x14ac:dyDescent="0.2">
      <c r="A2188" t="s">
        <v>3668</v>
      </c>
      <c r="B2188" s="107">
        <v>44982</v>
      </c>
      <c r="C2188" s="107">
        <v>44982</v>
      </c>
      <c r="D2188" s="107">
        <v>44982</v>
      </c>
      <c r="E2188">
        <v>-1.1429752600000001E-2</v>
      </c>
      <c r="F2188">
        <v>-1.1429752600000001E-2</v>
      </c>
      <c r="G2188" t="s">
        <v>72</v>
      </c>
      <c r="H2188">
        <v>6.5169712793733687</v>
      </c>
      <c r="I2188">
        <v>-7.4487369424543093E-2</v>
      </c>
      <c r="J2188">
        <v>-7.4487369424543093E-2</v>
      </c>
      <c r="K2188">
        <v>1</v>
      </c>
      <c r="M2188" t="s">
        <v>67</v>
      </c>
      <c r="N2188" t="s">
        <v>102</v>
      </c>
      <c r="S2188" t="s">
        <v>1608</v>
      </c>
      <c r="U2188" t="s">
        <v>67</v>
      </c>
      <c r="W2188" t="s">
        <v>1270</v>
      </c>
      <c r="X2188" t="s">
        <v>1271</v>
      </c>
      <c r="Y2188" t="s">
        <v>182</v>
      </c>
      <c r="Z2188" t="s">
        <v>164</v>
      </c>
      <c r="AA2188" t="s">
        <v>164</v>
      </c>
      <c r="AB2188" t="s">
        <v>18</v>
      </c>
      <c r="AD2188" t="s">
        <v>3669</v>
      </c>
      <c r="AE2188">
        <v>1</v>
      </c>
      <c r="AF2188">
        <v>1</v>
      </c>
    </row>
    <row r="2189" spans="1:32" x14ac:dyDescent="0.2">
      <c r="A2189" t="s">
        <v>3670</v>
      </c>
      <c r="B2189" s="107">
        <v>44982</v>
      </c>
      <c r="C2189" s="107">
        <v>44982</v>
      </c>
      <c r="D2189" s="107">
        <v>44982</v>
      </c>
      <c r="E2189">
        <v>-1.3530062400000001E-2</v>
      </c>
      <c r="F2189">
        <v>-1.3530062400000001E-2</v>
      </c>
      <c r="G2189" t="s">
        <v>72</v>
      </c>
      <c r="H2189">
        <v>6.5169712793733687</v>
      </c>
      <c r="I2189">
        <v>-8.8175028068929504E-2</v>
      </c>
      <c r="J2189">
        <v>-8.8175028068929504E-2</v>
      </c>
      <c r="K2189">
        <v>1</v>
      </c>
      <c r="M2189" t="s">
        <v>67</v>
      </c>
      <c r="S2189" t="s">
        <v>1608</v>
      </c>
      <c r="U2189" t="s">
        <v>67</v>
      </c>
      <c r="W2189" t="s">
        <v>1270</v>
      </c>
      <c r="X2189" t="s">
        <v>1271</v>
      </c>
      <c r="Y2189" t="s">
        <v>182</v>
      </c>
      <c r="Z2189" t="s">
        <v>164</v>
      </c>
      <c r="AA2189" t="s">
        <v>164</v>
      </c>
      <c r="AB2189" t="s">
        <v>18</v>
      </c>
      <c r="AD2189" t="s">
        <v>3671</v>
      </c>
      <c r="AE2189">
        <v>1</v>
      </c>
      <c r="AF2189">
        <v>1</v>
      </c>
    </row>
    <row r="2190" spans="1:32" x14ac:dyDescent="0.2">
      <c r="A2190" t="s">
        <v>3672</v>
      </c>
      <c r="B2190" s="107">
        <v>44982</v>
      </c>
      <c r="C2190" s="107">
        <v>44982</v>
      </c>
      <c r="D2190" s="107">
        <v>44982</v>
      </c>
      <c r="E2190">
        <v>-2.273E-2</v>
      </c>
      <c r="F2190">
        <v>-2.273E-2</v>
      </c>
      <c r="G2190" t="s">
        <v>72</v>
      </c>
      <c r="H2190">
        <v>6.5169712793733687</v>
      </c>
      <c r="I2190">
        <v>-0.1481307571801567</v>
      </c>
      <c r="J2190">
        <v>-0.1481307571801567</v>
      </c>
      <c r="K2190">
        <v>1</v>
      </c>
      <c r="M2190" t="s">
        <v>67</v>
      </c>
      <c r="S2190" t="s">
        <v>2890</v>
      </c>
      <c r="U2190" t="s">
        <v>67</v>
      </c>
      <c r="W2190" t="s">
        <v>1415</v>
      </c>
      <c r="X2190" t="s">
        <v>1265</v>
      </c>
      <c r="Y2190" t="s">
        <v>182</v>
      </c>
      <c r="Z2190" t="s">
        <v>164</v>
      </c>
      <c r="AA2190" t="s">
        <v>164</v>
      </c>
      <c r="AB2190" t="s">
        <v>18</v>
      </c>
      <c r="AD2190" t="s">
        <v>3673</v>
      </c>
      <c r="AE2190">
        <v>1</v>
      </c>
      <c r="AF2190">
        <v>1</v>
      </c>
    </row>
    <row r="2191" spans="1:32" x14ac:dyDescent="0.2">
      <c r="A2191" t="s">
        <v>3674</v>
      </c>
      <c r="B2191" s="107">
        <v>44982</v>
      </c>
      <c r="C2191" s="107">
        <v>44982</v>
      </c>
      <c r="D2191" s="107">
        <v>44982</v>
      </c>
      <c r="E2191">
        <v>-1.5516780900000001E-2</v>
      </c>
      <c r="F2191">
        <v>-1.5516780900000001E-2</v>
      </c>
      <c r="G2191" t="s">
        <v>72</v>
      </c>
      <c r="H2191">
        <v>6.5169712793733687</v>
      </c>
      <c r="I2191">
        <v>-0.1011224154736293</v>
      </c>
      <c r="J2191">
        <v>-0.1011224154736293</v>
      </c>
      <c r="K2191">
        <v>1</v>
      </c>
      <c r="M2191" t="s">
        <v>67</v>
      </c>
      <c r="S2191" t="s">
        <v>1608</v>
      </c>
      <c r="U2191" t="s">
        <v>67</v>
      </c>
      <c r="W2191" t="s">
        <v>1270</v>
      </c>
      <c r="X2191" t="s">
        <v>1271</v>
      </c>
      <c r="Y2191" t="s">
        <v>182</v>
      </c>
      <c r="Z2191" t="s">
        <v>164</v>
      </c>
      <c r="AA2191" t="s">
        <v>164</v>
      </c>
      <c r="AB2191" t="s">
        <v>18</v>
      </c>
      <c r="AD2191" t="s">
        <v>3675</v>
      </c>
      <c r="AE2191">
        <v>1</v>
      </c>
      <c r="AF2191">
        <v>1</v>
      </c>
    </row>
    <row r="2192" spans="1:32" x14ac:dyDescent="0.2">
      <c r="A2192" t="s">
        <v>3676</v>
      </c>
      <c r="B2192" s="107">
        <v>44981</v>
      </c>
      <c r="C2192" s="107">
        <v>44981</v>
      </c>
      <c r="D2192" s="107">
        <v>44981</v>
      </c>
      <c r="E2192">
        <v>-546.14</v>
      </c>
      <c r="F2192">
        <v>-546.14</v>
      </c>
      <c r="G2192" t="s">
        <v>43</v>
      </c>
      <c r="H2192">
        <v>1</v>
      </c>
      <c r="I2192">
        <v>-546.14</v>
      </c>
      <c r="J2192">
        <v>-546.14</v>
      </c>
      <c r="K2192">
        <v>1</v>
      </c>
      <c r="M2192" t="s">
        <v>49</v>
      </c>
      <c r="N2192" t="s">
        <v>3677</v>
      </c>
      <c r="O2192">
        <v>100</v>
      </c>
      <c r="Q2192" t="s">
        <v>3677</v>
      </c>
      <c r="S2192" t="s">
        <v>3678</v>
      </c>
      <c r="U2192" t="s">
        <v>49</v>
      </c>
      <c r="W2192" t="s">
        <v>3679</v>
      </c>
      <c r="X2192" t="s">
        <v>30</v>
      </c>
      <c r="Y2192" t="s">
        <v>182</v>
      </c>
      <c r="Z2192" t="s">
        <v>182</v>
      </c>
      <c r="AA2192" t="s">
        <v>182</v>
      </c>
      <c r="AB2192" t="s">
        <v>30</v>
      </c>
      <c r="AE2192">
        <v>0</v>
      </c>
      <c r="AF2192">
        <v>0</v>
      </c>
    </row>
    <row r="2193" spans="1:32" x14ac:dyDescent="0.2">
      <c r="A2193" t="s">
        <v>3680</v>
      </c>
      <c r="B2193" s="107">
        <v>44981</v>
      </c>
      <c r="C2193" s="107">
        <v>44981</v>
      </c>
      <c r="D2193" s="107">
        <v>44981</v>
      </c>
      <c r="E2193">
        <v>-2.32739E-2</v>
      </c>
      <c r="F2193">
        <v>-2.32739E-2</v>
      </c>
      <c r="G2193" t="s">
        <v>72</v>
      </c>
      <c r="H2193">
        <v>6.6126502875065336</v>
      </c>
      <c r="I2193">
        <v>-0.1539021615263983</v>
      </c>
      <c r="J2193">
        <v>-0.1539021615263983</v>
      </c>
      <c r="K2193">
        <v>1</v>
      </c>
      <c r="M2193" t="s">
        <v>67</v>
      </c>
      <c r="S2193" t="s">
        <v>2890</v>
      </c>
      <c r="U2193" t="s">
        <v>67</v>
      </c>
      <c r="W2193" t="s">
        <v>1415</v>
      </c>
      <c r="X2193" t="s">
        <v>1265</v>
      </c>
      <c r="Y2193" t="s">
        <v>182</v>
      </c>
      <c r="Z2193" t="s">
        <v>164</v>
      </c>
      <c r="AA2193" t="s">
        <v>164</v>
      </c>
      <c r="AB2193" t="s">
        <v>18</v>
      </c>
      <c r="AD2193" t="s">
        <v>3681</v>
      </c>
      <c r="AE2193">
        <v>1</v>
      </c>
      <c r="AF2193">
        <v>1</v>
      </c>
    </row>
    <row r="2194" spans="1:32" x14ac:dyDescent="0.2">
      <c r="A2194" t="s">
        <v>3682</v>
      </c>
      <c r="B2194" s="107">
        <v>44981</v>
      </c>
      <c r="C2194" s="107">
        <v>44981</v>
      </c>
      <c r="D2194" s="107">
        <v>44981</v>
      </c>
      <c r="E2194">
        <v>-5.4041001199999987E-2</v>
      </c>
      <c r="F2194">
        <v>-5.4041001199999987E-2</v>
      </c>
      <c r="G2194" t="s">
        <v>72</v>
      </c>
      <c r="H2194">
        <v>6.6126502875065336</v>
      </c>
      <c r="I2194">
        <v>-0.35735424212232092</v>
      </c>
      <c r="J2194">
        <v>-0.35735424212232092</v>
      </c>
      <c r="K2194">
        <v>1</v>
      </c>
      <c r="M2194" t="s">
        <v>67</v>
      </c>
      <c r="N2194" t="s">
        <v>102</v>
      </c>
      <c r="S2194" t="s">
        <v>1608</v>
      </c>
      <c r="U2194" t="s">
        <v>67</v>
      </c>
      <c r="W2194" t="s">
        <v>1270</v>
      </c>
      <c r="X2194" t="s">
        <v>1271</v>
      </c>
      <c r="Y2194" t="s">
        <v>182</v>
      </c>
      <c r="Z2194" t="s">
        <v>164</v>
      </c>
      <c r="AA2194" t="s">
        <v>164</v>
      </c>
      <c r="AB2194" t="s">
        <v>18</v>
      </c>
      <c r="AD2194" t="s">
        <v>3683</v>
      </c>
      <c r="AE2194">
        <v>1</v>
      </c>
      <c r="AF2194">
        <v>1</v>
      </c>
    </row>
    <row r="2195" spans="1:32" x14ac:dyDescent="0.2">
      <c r="A2195" t="s">
        <v>3684</v>
      </c>
      <c r="B2195" s="107">
        <v>44981</v>
      </c>
      <c r="C2195" s="107">
        <v>44981</v>
      </c>
      <c r="D2195" s="107">
        <v>44981</v>
      </c>
      <c r="E2195">
        <v>-2.2524200000000001E-2</v>
      </c>
      <c r="F2195">
        <v>-2.2524200000000001E-2</v>
      </c>
      <c r="G2195" t="s">
        <v>72</v>
      </c>
      <c r="H2195">
        <v>6.6126502875065336</v>
      </c>
      <c r="I2195">
        <v>-0.14894465760585471</v>
      </c>
      <c r="J2195">
        <v>-0.14894465760585471</v>
      </c>
      <c r="K2195">
        <v>1</v>
      </c>
      <c r="M2195" t="s">
        <v>67</v>
      </c>
      <c r="S2195" t="s">
        <v>2890</v>
      </c>
      <c r="U2195" t="s">
        <v>67</v>
      </c>
      <c r="W2195" t="s">
        <v>1415</v>
      </c>
      <c r="X2195" t="s">
        <v>1265</v>
      </c>
      <c r="Y2195" t="s">
        <v>182</v>
      </c>
      <c r="Z2195" t="s">
        <v>164</v>
      </c>
      <c r="AA2195" t="s">
        <v>164</v>
      </c>
      <c r="AB2195" t="s">
        <v>18</v>
      </c>
      <c r="AD2195" t="s">
        <v>3685</v>
      </c>
      <c r="AE2195">
        <v>1</v>
      </c>
      <c r="AF2195">
        <v>1</v>
      </c>
    </row>
    <row r="2196" spans="1:32" x14ac:dyDescent="0.2">
      <c r="A2196" t="s">
        <v>3686</v>
      </c>
      <c r="B2196" s="107">
        <v>44980</v>
      </c>
      <c r="C2196" s="107">
        <v>44980</v>
      </c>
      <c r="D2196" s="107">
        <v>44980</v>
      </c>
      <c r="E2196">
        <v>367.3</v>
      </c>
      <c r="F2196">
        <v>367.3</v>
      </c>
      <c r="G2196" t="s">
        <v>43</v>
      </c>
      <c r="H2196">
        <v>1</v>
      </c>
      <c r="I2196">
        <v>367.3</v>
      </c>
      <c r="J2196">
        <v>367.3</v>
      </c>
      <c r="K2196">
        <v>1</v>
      </c>
      <c r="M2196" t="s">
        <v>199</v>
      </c>
      <c r="N2196" t="s">
        <v>1058</v>
      </c>
      <c r="O2196">
        <v>100</v>
      </c>
      <c r="P2196" t="s">
        <v>160</v>
      </c>
      <c r="Q2196" t="s">
        <v>199</v>
      </c>
      <c r="S2196" t="s">
        <v>3445</v>
      </c>
      <c r="U2196" t="s">
        <v>1058</v>
      </c>
      <c r="V2196" t="s">
        <v>102</v>
      </c>
      <c r="W2196" t="s">
        <v>2681</v>
      </c>
      <c r="X2196" t="s">
        <v>2682</v>
      </c>
      <c r="Y2196" t="s">
        <v>2683</v>
      </c>
      <c r="Z2196" t="s">
        <v>2684</v>
      </c>
      <c r="AA2196" t="s">
        <v>2684</v>
      </c>
      <c r="AB2196" t="s">
        <v>17</v>
      </c>
      <c r="AE2196">
        <v>0</v>
      </c>
      <c r="AF2196">
        <v>0</v>
      </c>
    </row>
    <row r="2197" spans="1:32" x14ac:dyDescent="0.2">
      <c r="A2197" t="s">
        <v>3687</v>
      </c>
      <c r="B2197" s="107">
        <v>44980</v>
      </c>
      <c r="C2197" s="107">
        <v>44980</v>
      </c>
      <c r="D2197" s="107">
        <v>44980</v>
      </c>
      <c r="E2197">
        <v>-2729.71</v>
      </c>
      <c r="F2197">
        <v>-2729.71</v>
      </c>
      <c r="G2197" t="s">
        <v>43</v>
      </c>
      <c r="H2197">
        <v>1</v>
      </c>
      <c r="I2197">
        <v>-2729.71</v>
      </c>
      <c r="J2197">
        <v>-2729.71</v>
      </c>
      <c r="K2197">
        <v>1</v>
      </c>
      <c r="M2197" t="s">
        <v>53</v>
      </c>
      <c r="N2197" t="s">
        <v>199</v>
      </c>
      <c r="O2197">
        <v>100</v>
      </c>
      <c r="P2197" t="s">
        <v>340</v>
      </c>
      <c r="Q2197" t="s">
        <v>199</v>
      </c>
      <c r="S2197" t="s">
        <v>3445</v>
      </c>
      <c r="U2197" t="s">
        <v>53</v>
      </c>
      <c r="V2197" t="s">
        <v>102</v>
      </c>
      <c r="W2197" t="s">
        <v>2681</v>
      </c>
      <c r="X2197" t="s">
        <v>2682</v>
      </c>
      <c r="Y2197" t="s">
        <v>2683</v>
      </c>
      <c r="Z2197" t="s">
        <v>2684</v>
      </c>
      <c r="AA2197" t="s">
        <v>2684</v>
      </c>
      <c r="AB2197" t="s">
        <v>17</v>
      </c>
      <c r="AE2197">
        <v>0</v>
      </c>
      <c r="AF2197">
        <v>0</v>
      </c>
    </row>
    <row r="2198" spans="1:32" x14ac:dyDescent="0.2">
      <c r="A2198" t="s">
        <v>3688</v>
      </c>
      <c r="B2198" s="107">
        <v>44980</v>
      </c>
      <c r="C2198" s="107">
        <v>44980</v>
      </c>
      <c r="D2198" s="107">
        <v>44980</v>
      </c>
      <c r="E2198">
        <v>2729.71</v>
      </c>
      <c r="F2198">
        <v>2729.71</v>
      </c>
      <c r="G2198" t="s">
        <v>43</v>
      </c>
      <c r="H2198">
        <v>1</v>
      </c>
      <c r="I2198">
        <v>2729.71</v>
      </c>
      <c r="J2198">
        <v>2729.71</v>
      </c>
      <c r="K2198">
        <v>1</v>
      </c>
      <c r="M2198" t="s">
        <v>199</v>
      </c>
      <c r="N2198" t="s">
        <v>53</v>
      </c>
      <c r="O2198">
        <v>100</v>
      </c>
      <c r="Q2198" t="s">
        <v>199</v>
      </c>
      <c r="S2198" t="s">
        <v>1378</v>
      </c>
      <c r="U2198" t="s">
        <v>53</v>
      </c>
      <c r="W2198" t="s">
        <v>1379</v>
      </c>
      <c r="X2198" t="s">
        <v>1379</v>
      </c>
      <c r="Y2198" t="s">
        <v>163</v>
      </c>
      <c r="Z2198" t="s">
        <v>193</v>
      </c>
      <c r="AA2198" t="s">
        <v>193</v>
      </c>
      <c r="AB2198" t="s">
        <v>24</v>
      </c>
      <c r="AE2198">
        <v>0</v>
      </c>
      <c r="AF2198">
        <v>0</v>
      </c>
    </row>
    <row r="2199" spans="1:32" x14ac:dyDescent="0.2">
      <c r="A2199" t="s">
        <v>3689</v>
      </c>
      <c r="B2199" s="107">
        <v>44980</v>
      </c>
      <c r="C2199" s="107">
        <v>44980</v>
      </c>
      <c r="D2199" s="107">
        <v>44980</v>
      </c>
      <c r="E2199">
        <v>-2729.71</v>
      </c>
      <c r="F2199">
        <v>-2729.71</v>
      </c>
      <c r="G2199" t="s">
        <v>43</v>
      </c>
      <c r="H2199">
        <v>1</v>
      </c>
      <c r="I2199">
        <v>-2729.71</v>
      </c>
      <c r="J2199">
        <v>-2729.71</v>
      </c>
      <c r="K2199">
        <v>1</v>
      </c>
      <c r="M2199" t="s">
        <v>1058</v>
      </c>
      <c r="N2199" t="s">
        <v>199</v>
      </c>
      <c r="O2199">
        <v>100</v>
      </c>
      <c r="P2199" t="s">
        <v>340</v>
      </c>
      <c r="Q2199" t="s">
        <v>199</v>
      </c>
      <c r="S2199" t="s">
        <v>1378</v>
      </c>
      <c r="U2199" t="s">
        <v>1058</v>
      </c>
      <c r="W2199" t="s">
        <v>1379</v>
      </c>
      <c r="X2199" t="s">
        <v>1379</v>
      </c>
      <c r="Y2199" t="s">
        <v>163</v>
      </c>
      <c r="Z2199" t="s">
        <v>193</v>
      </c>
      <c r="AA2199" t="s">
        <v>193</v>
      </c>
      <c r="AB2199" t="s">
        <v>24</v>
      </c>
      <c r="AE2199">
        <v>0</v>
      </c>
      <c r="AF2199">
        <v>0</v>
      </c>
    </row>
    <row r="2200" spans="1:32" x14ac:dyDescent="0.2">
      <c r="A2200" t="s">
        <v>3690</v>
      </c>
      <c r="B2200" s="107">
        <v>44980</v>
      </c>
      <c r="C2200" s="107">
        <v>44980</v>
      </c>
      <c r="D2200" s="107">
        <v>44980</v>
      </c>
      <c r="E2200">
        <v>-1.48035999E-2</v>
      </c>
      <c r="F2200">
        <v>-1.48035999E-2</v>
      </c>
      <c r="G2200" t="s">
        <v>72</v>
      </c>
      <c r="H2200">
        <v>6.9865841073271424</v>
      </c>
      <c r="I2200">
        <v>-0.1034265957925697</v>
      </c>
      <c r="J2200">
        <v>-0.1034265957925697</v>
      </c>
      <c r="K2200">
        <v>1</v>
      </c>
      <c r="M2200" t="s">
        <v>67</v>
      </c>
      <c r="S2200" t="s">
        <v>1608</v>
      </c>
      <c r="U2200" t="s">
        <v>67</v>
      </c>
      <c r="W2200" t="s">
        <v>1270</v>
      </c>
      <c r="X2200" t="s">
        <v>1271</v>
      </c>
      <c r="Y2200" t="s">
        <v>182</v>
      </c>
      <c r="Z2200" t="s">
        <v>164</v>
      </c>
      <c r="AA2200" t="s">
        <v>164</v>
      </c>
      <c r="AB2200" t="s">
        <v>18</v>
      </c>
      <c r="AD2200" t="s">
        <v>3691</v>
      </c>
      <c r="AE2200">
        <v>1</v>
      </c>
      <c r="AF2200">
        <v>1</v>
      </c>
    </row>
    <row r="2201" spans="1:32" x14ac:dyDescent="0.2">
      <c r="A2201" t="s">
        <v>3692</v>
      </c>
      <c r="B2201" s="107">
        <v>44979</v>
      </c>
      <c r="C2201" s="107">
        <v>44979</v>
      </c>
      <c r="D2201" s="107">
        <v>44979</v>
      </c>
      <c r="E2201">
        <v>-182.08</v>
      </c>
      <c r="F2201">
        <v>-182.08</v>
      </c>
      <c r="G2201" t="s">
        <v>43</v>
      </c>
      <c r="H2201">
        <v>1</v>
      </c>
      <c r="I2201">
        <v>-182.08</v>
      </c>
      <c r="J2201">
        <v>-182.08</v>
      </c>
      <c r="K2201">
        <v>1</v>
      </c>
      <c r="M2201" t="s">
        <v>50</v>
      </c>
      <c r="N2201" t="s">
        <v>199</v>
      </c>
      <c r="O2201">
        <v>100</v>
      </c>
      <c r="P2201" t="s">
        <v>340</v>
      </c>
      <c r="Q2201" t="s">
        <v>199</v>
      </c>
      <c r="S2201" t="s">
        <v>229</v>
      </c>
      <c r="U2201" t="s">
        <v>50</v>
      </c>
      <c r="W2201" t="s">
        <v>229</v>
      </c>
      <c r="X2201" t="s">
        <v>30</v>
      </c>
      <c r="Y2201" t="s">
        <v>182</v>
      </c>
      <c r="Z2201" t="s">
        <v>182</v>
      </c>
      <c r="AA2201" t="s">
        <v>182</v>
      </c>
      <c r="AB2201" t="s">
        <v>30</v>
      </c>
      <c r="AE2201">
        <v>0</v>
      </c>
      <c r="AF2201">
        <v>0</v>
      </c>
    </row>
    <row r="2202" spans="1:32" x14ac:dyDescent="0.2">
      <c r="A2202" t="s">
        <v>3693</v>
      </c>
      <c r="B2202" s="107">
        <v>44979</v>
      </c>
      <c r="C2202" s="107">
        <v>44979</v>
      </c>
      <c r="D2202" s="107">
        <v>44979</v>
      </c>
      <c r="E2202">
        <v>-5060.99</v>
      </c>
      <c r="F2202">
        <v>-5060.99</v>
      </c>
      <c r="G2202" t="s">
        <v>43</v>
      </c>
      <c r="H2202">
        <v>1</v>
      </c>
      <c r="I2202">
        <v>-5060.99</v>
      </c>
      <c r="J2202">
        <v>-5060.99</v>
      </c>
      <c r="K2202">
        <v>1</v>
      </c>
      <c r="M2202" t="s">
        <v>1058</v>
      </c>
      <c r="N2202" t="s">
        <v>195</v>
      </c>
      <c r="O2202">
        <v>100</v>
      </c>
      <c r="Q2202" t="s">
        <v>195</v>
      </c>
      <c r="S2202" t="s">
        <v>197</v>
      </c>
      <c r="U2202" t="s">
        <v>1058</v>
      </c>
      <c r="W2202" t="s">
        <v>197</v>
      </c>
      <c r="X2202" t="s">
        <v>191</v>
      </c>
      <c r="Y2202" t="s">
        <v>192</v>
      </c>
      <c r="Z2202" t="s">
        <v>193</v>
      </c>
      <c r="AA2202" t="s">
        <v>193</v>
      </c>
      <c r="AB2202" t="s">
        <v>19</v>
      </c>
      <c r="AE2202">
        <v>0</v>
      </c>
      <c r="AF2202">
        <v>0</v>
      </c>
    </row>
    <row r="2203" spans="1:32" x14ac:dyDescent="0.2">
      <c r="A2203" t="s">
        <v>3694</v>
      </c>
      <c r="B2203" s="107">
        <v>44979</v>
      </c>
      <c r="C2203" s="107">
        <v>44979</v>
      </c>
      <c r="D2203" s="107">
        <v>44979</v>
      </c>
      <c r="E2203">
        <v>-929.5</v>
      </c>
      <c r="F2203">
        <v>-929.5</v>
      </c>
      <c r="G2203" t="s">
        <v>43</v>
      </c>
      <c r="H2203">
        <v>1</v>
      </c>
      <c r="I2203">
        <v>-929.5</v>
      </c>
      <c r="J2203">
        <v>-929.5</v>
      </c>
      <c r="K2203">
        <v>1</v>
      </c>
      <c r="M2203" t="s">
        <v>1058</v>
      </c>
      <c r="N2203" t="s">
        <v>3695</v>
      </c>
      <c r="O2203">
        <v>100</v>
      </c>
      <c r="Q2203" t="s">
        <v>3695</v>
      </c>
      <c r="S2203" t="s">
        <v>3696</v>
      </c>
      <c r="U2203" t="s">
        <v>1058</v>
      </c>
      <c r="W2203" t="s">
        <v>3697</v>
      </c>
      <c r="X2203" t="s">
        <v>3698</v>
      </c>
      <c r="Y2203" t="s">
        <v>163</v>
      </c>
      <c r="Z2203" t="s">
        <v>193</v>
      </c>
      <c r="AA2203" t="s">
        <v>193</v>
      </c>
      <c r="AB2203" t="s">
        <v>24</v>
      </c>
      <c r="AE2203">
        <v>0</v>
      </c>
      <c r="AF2203">
        <v>0</v>
      </c>
    </row>
    <row r="2204" spans="1:32" x14ac:dyDescent="0.2">
      <c r="A2204" t="s">
        <v>3699</v>
      </c>
      <c r="B2204" s="107">
        <v>44979</v>
      </c>
      <c r="C2204" s="107">
        <v>44979</v>
      </c>
      <c r="D2204" s="107">
        <v>44979</v>
      </c>
      <c r="E2204">
        <v>-237.83</v>
      </c>
      <c r="F2204">
        <v>-237.83</v>
      </c>
      <c r="G2204" t="s">
        <v>43</v>
      </c>
      <c r="H2204">
        <v>1</v>
      </c>
      <c r="I2204">
        <v>-237.83</v>
      </c>
      <c r="J2204">
        <v>-237.83</v>
      </c>
      <c r="K2204">
        <v>1</v>
      </c>
      <c r="M2204" t="s">
        <v>49</v>
      </c>
      <c r="N2204" t="s">
        <v>307</v>
      </c>
      <c r="O2204">
        <v>100</v>
      </c>
      <c r="Q2204" t="s">
        <v>307</v>
      </c>
      <c r="S2204" t="s">
        <v>2346</v>
      </c>
      <c r="U2204" t="s">
        <v>49</v>
      </c>
      <c r="W2204" t="s">
        <v>309</v>
      </c>
      <c r="X2204" t="s">
        <v>191</v>
      </c>
      <c r="Y2204" t="s">
        <v>192</v>
      </c>
      <c r="Z2204" t="s">
        <v>193</v>
      </c>
      <c r="AA2204" t="s">
        <v>193</v>
      </c>
      <c r="AB2204" t="s">
        <v>19</v>
      </c>
      <c r="AE2204">
        <v>0</v>
      </c>
      <c r="AF2204">
        <v>0</v>
      </c>
    </row>
    <row r="2205" spans="1:32" x14ac:dyDescent="0.2">
      <c r="A2205" t="s">
        <v>3700</v>
      </c>
      <c r="B2205" s="107">
        <v>44979</v>
      </c>
      <c r="C2205" s="107">
        <v>44979</v>
      </c>
      <c r="D2205" s="107">
        <v>44979</v>
      </c>
      <c r="E2205">
        <v>-969.14</v>
      </c>
      <c r="F2205">
        <v>-969.14</v>
      </c>
      <c r="G2205" t="s">
        <v>43</v>
      </c>
      <c r="H2205">
        <v>1</v>
      </c>
      <c r="I2205">
        <v>-969.14</v>
      </c>
      <c r="J2205">
        <v>-969.14</v>
      </c>
      <c r="K2205">
        <v>1</v>
      </c>
      <c r="M2205" t="s">
        <v>49</v>
      </c>
      <c r="N2205" t="s">
        <v>199</v>
      </c>
      <c r="O2205">
        <v>100</v>
      </c>
      <c r="P2205" t="s">
        <v>340</v>
      </c>
      <c r="Q2205" t="s">
        <v>199</v>
      </c>
      <c r="S2205" t="s">
        <v>237</v>
      </c>
      <c r="U2205" t="s">
        <v>49</v>
      </c>
      <c r="W2205" t="s">
        <v>237</v>
      </c>
      <c r="X2205" t="s">
        <v>30</v>
      </c>
      <c r="Y2205" t="s">
        <v>182</v>
      </c>
      <c r="Z2205" t="s">
        <v>182</v>
      </c>
      <c r="AA2205" t="s">
        <v>182</v>
      </c>
      <c r="AB2205" t="s">
        <v>30</v>
      </c>
      <c r="AE2205">
        <v>0</v>
      </c>
      <c r="AF2205">
        <v>0</v>
      </c>
    </row>
    <row r="2206" spans="1:32" x14ac:dyDescent="0.2">
      <c r="A2206" t="s">
        <v>3701</v>
      </c>
      <c r="B2206" s="107">
        <v>44979</v>
      </c>
      <c r="C2206" s="107">
        <v>44979</v>
      </c>
      <c r="D2206" s="107">
        <v>44979</v>
      </c>
      <c r="E2206">
        <v>-0.33286430880000001</v>
      </c>
      <c r="F2206">
        <v>-0.33286430880000001</v>
      </c>
      <c r="G2206" t="s">
        <v>72</v>
      </c>
      <c r="H2206">
        <v>7.2392319667877523</v>
      </c>
      <c r="I2206">
        <v>-2.4096819448676698</v>
      </c>
      <c r="J2206">
        <v>-2.4096819448676698</v>
      </c>
      <c r="K2206">
        <v>1</v>
      </c>
      <c r="M2206" t="s">
        <v>67</v>
      </c>
      <c r="N2206" t="s">
        <v>102</v>
      </c>
      <c r="S2206" t="s">
        <v>1608</v>
      </c>
      <c r="U2206" t="s">
        <v>67</v>
      </c>
      <c r="W2206" t="s">
        <v>1270</v>
      </c>
      <c r="X2206" t="s">
        <v>1271</v>
      </c>
      <c r="Y2206" t="s">
        <v>182</v>
      </c>
      <c r="Z2206" t="s">
        <v>164</v>
      </c>
      <c r="AA2206" t="s">
        <v>164</v>
      </c>
      <c r="AB2206" t="s">
        <v>18</v>
      </c>
      <c r="AD2206" t="s">
        <v>3702</v>
      </c>
      <c r="AE2206">
        <v>1</v>
      </c>
      <c r="AF2206">
        <v>1</v>
      </c>
    </row>
    <row r="2207" spans="1:32" x14ac:dyDescent="0.2">
      <c r="A2207" t="s">
        <v>3703</v>
      </c>
      <c r="B2207" s="107">
        <v>44979</v>
      </c>
      <c r="C2207" s="107">
        <v>44979</v>
      </c>
      <c r="D2207" s="107">
        <v>44979</v>
      </c>
      <c r="E2207">
        <v>-2.2883299999999999E-2</v>
      </c>
      <c r="F2207">
        <v>-2.2883299999999999E-2</v>
      </c>
      <c r="G2207" t="s">
        <v>72</v>
      </c>
      <c r="H2207">
        <v>7.2392319667877523</v>
      </c>
      <c r="I2207">
        <v>-0.16565751686559421</v>
      </c>
      <c r="J2207">
        <v>-0.16565751686559421</v>
      </c>
      <c r="K2207">
        <v>1</v>
      </c>
      <c r="M2207" t="s">
        <v>67</v>
      </c>
      <c r="S2207" t="s">
        <v>2890</v>
      </c>
      <c r="U2207" t="s">
        <v>67</v>
      </c>
      <c r="W2207" t="s">
        <v>1415</v>
      </c>
      <c r="X2207" t="s">
        <v>1265</v>
      </c>
      <c r="Y2207" t="s">
        <v>182</v>
      </c>
      <c r="Z2207" t="s">
        <v>164</v>
      </c>
      <c r="AA2207" t="s">
        <v>164</v>
      </c>
      <c r="AB2207" t="s">
        <v>18</v>
      </c>
      <c r="AD2207" t="s">
        <v>3704</v>
      </c>
      <c r="AE2207">
        <v>1</v>
      </c>
      <c r="AF2207">
        <v>1</v>
      </c>
    </row>
    <row r="2208" spans="1:32" x14ac:dyDescent="0.2">
      <c r="A2208" t="s">
        <v>3705</v>
      </c>
      <c r="B2208" s="107">
        <v>44979</v>
      </c>
      <c r="C2208" s="107">
        <v>44979</v>
      </c>
      <c r="D2208" s="107">
        <v>44979</v>
      </c>
      <c r="E2208">
        <v>-1.35294952E-2</v>
      </c>
      <c r="F2208">
        <v>-1.35294952E-2</v>
      </c>
      <c r="G2208" t="s">
        <v>72</v>
      </c>
      <c r="H2208">
        <v>7.2392319667877523</v>
      </c>
      <c r="I2208">
        <v>-9.7943154146341457E-2</v>
      </c>
      <c r="J2208">
        <v>-9.7943154146341457E-2</v>
      </c>
      <c r="K2208">
        <v>1</v>
      </c>
      <c r="M2208" t="s">
        <v>67</v>
      </c>
      <c r="N2208" t="s">
        <v>102</v>
      </c>
      <c r="S2208" t="s">
        <v>1608</v>
      </c>
      <c r="U2208" t="s">
        <v>67</v>
      </c>
      <c r="W2208" t="s">
        <v>1270</v>
      </c>
      <c r="X2208" t="s">
        <v>1271</v>
      </c>
      <c r="Y2208" t="s">
        <v>182</v>
      </c>
      <c r="Z2208" t="s">
        <v>164</v>
      </c>
      <c r="AA2208" t="s">
        <v>164</v>
      </c>
      <c r="AB2208" t="s">
        <v>18</v>
      </c>
      <c r="AD2208" t="s">
        <v>3706</v>
      </c>
      <c r="AE2208">
        <v>1</v>
      </c>
      <c r="AF2208">
        <v>1</v>
      </c>
    </row>
    <row r="2209" spans="1:32" x14ac:dyDescent="0.2">
      <c r="A2209" t="s">
        <v>3707</v>
      </c>
      <c r="B2209" s="107">
        <v>44979</v>
      </c>
      <c r="C2209" s="107">
        <v>44979</v>
      </c>
      <c r="D2209" s="107">
        <v>44979</v>
      </c>
      <c r="E2209">
        <v>-1.47322818E-2</v>
      </c>
      <c r="F2209">
        <v>-1.47322818E-2</v>
      </c>
      <c r="G2209" t="s">
        <v>72</v>
      </c>
      <c r="H2209">
        <v>7.2392319667877523</v>
      </c>
      <c r="I2209">
        <v>-0.1066504053502854</v>
      </c>
      <c r="J2209">
        <v>-0.1066504053502854</v>
      </c>
      <c r="K2209">
        <v>1</v>
      </c>
      <c r="M2209" t="s">
        <v>67</v>
      </c>
      <c r="S2209" t="s">
        <v>1608</v>
      </c>
      <c r="U2209" t="s">
        <v>67</v>
      </c>
      <c r="W2209" t="s">
        <v>1270</v>
      </c>
      <c r="X2209" t="s">
        <v>1271</v>
      </c>
      <c r="Y2209" t="s">
        <v>182</v>
      </c>
      <c r="Z2209" t="s">
        <v>164</v>
      </c>
      <c r="AA2209" t="s">
        <v>164</v>
      </c>
      <c r="AB2209" t="s">
        <v>18</v>
      </c>
      <c r="AD2209" t="s">
        <v>3708</v>
      </c>
      <c r="AE2209">
        <v>1</v>
      </c>
      <c r="AF2209">
        <v>1</v>
      </c>
    </row>
    <row r="2210" spans="1:32" x14ac:dyDescent="0.2">
      <c r="A2210" t="s">
        <v>3709</v>
      </c>
      <c r="B2210" s="107">
        <v>44979</v>
      </c>
      <c r="C2210" s="107">
        <v>44979</v>
      </c>
      <c r="D2210" s="107">
        <v>44979</v>
      </c>
      <c r="E2210">
        <v>-1.6810695E-2</v>
      </c>
      <c r="F2210">
        <v>-1.6810695E-2</v>
      </c>
      <c r="G2210" t="s">
        <v>72</v>
      </c>
      <c r="H2210">
        <v>7.2392319667877523</v>
      </c>
      <c r="I2210">
        <v>-0.121696520627919</v>
      </c>
      <c r="J2210">
        <v>-0.121696520627919</v>
      </c>
      <c r="K2210">
        <v>1</v>
      </c>
      <c r="M2210" t="s">
        <v>67</v>
      </c>
      <c r="S2210" t="s">
        <v>1608</v>
      </c>
      <c r="U2210" t="s">
        <v>67</v>
      </c>
      <c r="W2210" t="s">
        <v>1270</v>
      </c>
      <c r="X2210" t="s">
        <v>1271</v>
      </c>
      <c r="Y2210" t="s">
        <v>182</v>
      </c>
      <c r="Z2210" t="s">
        <v>164</v>
      </c>
      <c r="AA2210" t="s">
        <v>164</v>
      </c>
      <c r="AB2210" t="s">
        <v>18</v>
      </c>
      <c r="AD2210" t="s">
        <v>3710</v>
      </c>
      <c r="AE2210">
        <v>1</v>
      </c>
      <c r="AF2210">
        <v>1</v>
      </c>
    </row>
    <row r="2211" spans="1:32" x14ac:dyDescent="0.2">
      <c r="A2211" t="s">
        <v>3711</v>
      </c>
      <c r="B2211" s="107">
        <v>44979</v>
      </c>
      <c r="C2211" s="107">
        <v>44979</v>
      </c>
      <c r="D2211" s="107">
        <v>44979</v>
      </c>
      <c r="E2211">
        <v>-3.1774700000000003E-2</v>
      </c>
      <c r="F2211">
        <v>-3.1774700000000003E-2</v>
      </c>
      <c r="G2211" t="s">
        <v>72</v>
      </c>
      <c r="H2211">
        <v>7.2392319667877523</v>
      </c>
      <c r="I2211">
        <v>-0.23002442397509079</v>
      </c>
      <c r="J2211">
        <v>-0.23002442397509079</v>
      </c>
      <c r="K2211">
        <v>1</v>
      </c>
      <c r="M2211" t="s">
        <v>67</v>
      </c>
      <c r="S2211" t="s">
        <v>2890</v>
      </c>
      <c r="U2211" t="s">
        <v>67</v>
      </c>
      <c r="W2211" t="s">
        <v>1415</v>
      </c>
      <c r="X2211" t="s">
        <v>1265</v>
      </c>
      <c r="Y2211" t="s">
        <v>182</v>
      </c>
      <c r="Z2211" t="s">
        <v>164</v>
      </c>
      <c r="AA2211" t="s">
        <v>164</v>
      </c>
      <c r="AB2211" t="s">
        <v>18</v>
      </c>
      <c r="AD2211" t="s">
        <v>3712</v>
      </c>
      <c r="AE2211">
        <v>1</v>
      </c>
      <c r="AF2211">
        <v>1</v>
      </c>
    </row>
    <row r="2212" spans="1:32" x14ac:dyDescent="0.2">
      <c r="A2212" t="s">
        <v>3713</v>
      </c>
      <c r="B2212" s="107">
        <v>44978</v>
      </c>
      <c r="C2212" s="107">
        <v>44978</v>
      </c>
      <c r="D2212" s="107">
        <v>44978</v>
      </c>
      <c r="E2212">
        <v>-1.97754903E-2</v>
      </c>
      <c r="F2212">
        <v>-1.97754903E-2</v>
      </c>
      <c r="G2212" t="s">
        <v>72</v>
      </c>
      <c r="H2212">
        <v>7.2262773722627731</v>
      </c>
      <c r="I2212">
        <v>-0.14290317808029199</v>
      </c>
      <c r="J2212">
        <v>-0.14290317808029199</v>
      </c>
      <c r="K2212">
        <v>1</v>
      </c>
      <c r="M2212" t="s">
        <v>67</v>
      </c>
      <c r="S2212" t="s">
        <v>1608</v>
      </c>
      <c r="U2212" t="s">
        <v>67</v>
      </c>
      <c r="W2212" t="s">
        <v>1270</v>
      </c>
      <c r="X2212" t="s">
        <v>1271</v>
      </c>
      <c r="Y2212" t="s">
        <v>182</v>
      </c>
      <c r="Z2212" t="s">
        <v>164</v>
      </c>
      <c r="AA2212" t="s">
        <v>164</v>
      </c>
      <c r="AB2212" t="s">
        <v>18</v>
      </c>
      <c r="AD2212" t="s">
        <v>3714</v>
      </c>
      <c r="AE2212">
        <v>1</v>
      </c>
      <c r="AF2212">
        <v>1</v>
      </c>
    </row>
    <row r="2213" spans="1:32" x14ac:dyDescent="0.2">
      <c r="A2213" t="s">
        <v>3715</v>
      </c>
      <c r="B2213" s="107">
        <v>44978</v>
      </c>
      <c r="C2213" s="107">
        <v>44978</v>
      </c>
      <c r="D2213" s="107">
        <v>44978</v>
      </c>
      <c r="E2213">
        <v>-1.76563239E-2</v>
      </c>
      <c r="F2213">
        <v>-1.76563239E-2</v>
      </c>
      <c r="G2213" t="s">
        <v>72</v>
      </c>
      <c r="H2213">
        <v>7.2262773722627731</v>
      </c>
      <c r="I2213">
        <v>-0.1275894938759124</v>
      </c>
      <c r="J2213">
        <v>-0.1275894938759124</v>
      </c>
      <c r="K2213">
        <v>1</v>
      </c>
      <c r="M2213" t="s">
        <v>67</v>
      </c>
      <c r="S2213" t="s">
        <v>1608</v>
      </c>
      <c r="U2213" t="s">
        <v>67</v>
      </c>
      <c r="W2213" t="s">
        <v>1270</v>
      </c>
      <c r="X2213" t="s">
        <v>1271</v>
      </c>
      <c r="Y2213" t="s">
        <v>182</v>
      </c>
      <c r="Z2213" t="s">
        <v>164</v>
      </c>
      <c r="AA2213" t="s">
        <v>164</v>
      </c>
      <c r="AB2213" t="s">
        <v>18</v>
      </c>
      <c r="AD2213" t="s">
        <v>3716</v>
      </c>
      <c r="AE2213">
        <v>1</v>
      </c>
      <c r="AF2213">
        <v>1</v>
      </c>
    </row>
    <row r="2214" spans="1:32" x14ac:dyDescent="0.2">
      <c r="A2214" t="s">
        <v>3717</v>
      </c>
      <c r="B2214" s="107">
        <v>44978</v>
      </c>
      <c r="C2214" s="107">
        <v>44978</v>
      </c>
      <c r="D2214" s="107">
        <v>44978</v>
      </c>
      <c r="E2214">
        <v>-1.57613001E-2</v>
      </c>
      <c r="F2214">
        <v>-1.57613001E-2</v>
      </c>
      <c r="G2214" t="s">
        <v>72</v>
      </c>
      <c r="H2214">
        <v>7.2262773722627731</v>
      </c>
      <c r="I2214">
        <v>-0.113895526270073</v>
      </c>
      <c r="J2214">
        <v>-0.113895526270073</v>
      </c>
      <c r="K2214">
        <v>1</v>
      </c>
      <c r="M2214" t="s">
        <v>67</v>
      </c>
      <c r="S2214" t="s">
        <v>1608</v>
      </c>
      <c r="U2214" t="s">
        <v>67</v>
      </c>
      <c r="W2214" t="s">
        <v>1270</v>
      </c>
      <c r="X2214" t="s">
        <v>1271</v>
      </c>
      <c r="Y2214" t="s">
        <v>182</v>
      </c>
      <c r="Z2214" t="s">
        <v>164</v>
      </c>
      <c r="AA2214" t="s">
        <v>164</v>
      </c>
      <c r="AB2214" t="s">
        <v>18</v>
      </c>
      <c r="AD2214" t="s">
        <v>3718</v>
      </c>
      <c r="AE2214">
        <v>1</v>
      </c>
      <c r="AF2214">
        <v>1</v>
      </c>
    </row>
    <row r="2215" spans="1:32" x14ac:dyDescent="0.2">
      <c r="A2215" t="s">
        <v>3719</v>
      </c>
      <c r="B2215" s="107">
        <v>44978</v>
      </c>
      <c r="C2215" s="107">
        <v>44978</v>
      </c>
      <c r="D2215" s="107">
        <v>44978</v>
      </c>
      <c r="E2215">
        <v>-1.50888723E-2</v>
      </c>
      <c r="F2215">
        <v>-1.50888723E-2</v>
      </c>
      <c r="G2215" t="s">
        <v>72</v>
      </c>
      <c r="H2215">
        <v>7.2262773722627731</v>
      </c>
      <c r="I2215">
        <v>-0.10903637647445261</v>
      </c>
      <c r="J2215">
        <v>-0.10903637647445261</v>
      </c>
      <c r="K2215">
        <v>1</v>
      </c>
      <c r="M2215" t="s">
        <v>67</v>
      </c>
      <c r="S2215" t="s">
        <v>1608</v>
      </c>
      <c r="U2215" t="s">
        <v>67</v>
      </c>
      <c r="W2215" t="s">
        <v>1270</v>
      </c>
      <c r="X2215" t="s">
        <v>1271</v>
      </c>
      <c r="Y2215" t="s">
        <v>182</v>
      </c>
      <c r="Z2215" t="s">
        <v>164</v>
      </c>
      <c r="AA2215" t="s">
        <v>164</v>
      </c>
      <c r="AB2215" t="s">
        <v>18</v>
      </c>
      <c r="AD2215" t="s">
        <v>3720</v>
      </c>
      <c r="AE2215">
        <v>1</v>
      </c>
      <c r="AF2215">
        <v>1</v>
      </c>
    </row>
    <row r="2216" spans="1:32" x14ac:dyDescent="0.2">
      <c r="A2216" t="s">
        <v>3721</v>
      </c>
      <c r="B2216" s="107">
        <v>44977</v>
      </c>
      <c r="C2216" s="107">
        <v>44977</v>
      </c>
      <c r="D2216" s="107">
        <v>44977</v>
      </c>
      <c r="E2216">
        <v>-112.7</v>
      </c>
      <c r="F2216">
        <v>-112.7</v>
      </c>
      <c r="G2216" t="s">
        <v>43</v>
      </c>
      <c r="H2216">
        <v>1</v>
      </c>
      <c r="I2216">
        <v>-112.7</v>
      </c>
      <c r="J2216">
        <v>-112.7</v>
      </c>
      <c r="K2216">
        <v>1</v>
      </c>
      <c r="M2216" t="s">
        <v>49</v>
      </c>
      <c r="N2216" t="s">
        <v>178</v>
      </c>
      <c r="O2216">
        <v>100</v>
      </c>
      <c r="Q2216" t="s">
        <v>178</v>
      </c>
      <c r="S2216" t="s">
        <v>181</v>
      </c>
      <c r="U2216" t="s">
        <v>49</v>
      </c>
      <c r="W2216" t="s">
        <v>181</v>
      </c>
      <c r="X2216" t="s">
        <v>30</v>
      </c>
      <c r="Y2216" t="s">
        <v>182</v>
      </c>
      <c r="Z2216" t="s">
        <v>182</v>
      </c>
      <c r="AA2216" t="s">
        <v>182</v>
      </c>
      <c r="AB2216" t="s">
        <v>30</v>
      </c>
      <c r="AE2216">
        <v>0</v>
      </c>
      <c r="AF2216">
        <v>0</v>
      </c>
    </row>
    <row r="2217" spans="1:32" x14ac:dyDescent="0.2">
      <c r="A2217" t="s">
        <v>3722</v>
      </c>
      <c r="B2217" s="107">
        <v>44977</v>
      </c>
      <c r="C2217" s="107">
        <v>44977</v>
      </c>
      <c r="D2217" s="107">
        <v>44977</v>
      </c>
      <c r="E2217">
        <v>-658.53</v>
      </c>
      <c r="F2217">
        <v>-658.53</v>
      </c>
      <c r="G2217" t="s">
        <v>43</v>
      </c>
      <c r="H2217">
        <v>1</v>
      </c>
      <c r="I2217">
        <v>-658.53</v>
      </c>
      <c r="J2217">
        <v>-658.53</v>
      </c>
      <c r="K2217">
        <v>1</v>
      </c>
      <c r="M2217" t="s">
        <v>49</v>
      </c>
      <c r="N2217" t="s">
        <v>239</v>
      </c>
      <c r="O2217">
        <v>100</v>
      </c>
      <c r="Q2217" t="s">
        <v>239</v>
      </c>
      <c r="S2217" t="s">
        <v>240</v>
      </c>
      <c r="U2217" t="s">
        <v>49</v>
      </c>
      <c r="W2217" t="s">
        <v>240</v>
      </c>
      <c r="X2217" t="s">
        <v>30</v>
      </c>
      <c r="Y2217" t="s">
        <v>182</v>
      </c>
      <c r="Z2217" t="s">
        <v>182</v>
      </c>
      <c r="AA2217" t="s">
        <v>182</v>
      </c>
      <c r="AB2217" t="s">
        <v>30</v>
      </c>
      <c r="AE2217">
        <v>0</v>
      </c>
      <c r="AF2217">
        <v>0</v>
      </c>
    </row>
    <row r="2218" spans="1:32" x14ac:dyDescent="0.2">
      <c r="A2218" t="s">
        <v>3723</v>
      </c>
      <c r="B2218" s="107">
        <v>44977</v>
      </c>
      <c r="C2218" s="107">
        <v>44977</v>
      </c>
      <c r="D2218" s="107">
        <v>44977</v>
      </c>
      <c r="E2218">
        <v>-1.7896626299999999E-2</v>
      </c>
      <c r="F2218">
        <v>-1.7896626299999999E-2</v>
      </c>
      <c r="G2218" t="s">
        <v>72</v>
      </c>
      <c r="H2218">
        <v>7.6663201663201672</v>
      </c>
      <c r="I2218">
        <v>-0.13720126711278591</v>
      </c>
      <c r="J2218">
        <v>-0.13720126711278591</v>
      </c>
      <c r="K2218">
        <v>1</v>
      </c>
      <c r="M2218" t="s">
        <v>67</v>
      </c>
      <c r="S2218" t="s">
        <v>1608</v>
      </c>
      <c r="U2218" t="s">
        <v>67</v>
      </c>
      <c r="W2218" t="s">
        <v>1270</v>
      </c>
      <c r="X2218" t="s">
        <v>1271</v>
      </c>
      <c r="Y2218" t="s">
        <v>182</v>
      </c>
      <c r="Z2218" t="s">
        <v>164</v>
      </c>
      <c r="AA2218" t="s">
        <v>164</v>
      </c>
      <c r="AB2218" t="s">
        <v>18</v>
      </c>
      <c r="AD2218" t="s">
        <v>3724</v>
      </c>
      <c r="AE2218">
        <v>1</v>
      </c>
      <c r="AF2218">
        <v>1</v>
      </c>
    </row>
    <row r="2219" spans="1:32" x14ac:dyDescent="0.2">
      <c r="A2219" t="s">
        <v>3725</v>
      </c>
      <c r="B2219" s="107">
        <v>44977</v>
      </c>
      <c r="C2219" s="107">
        <v>44977</v>
      </c>
      <c r="D2219" s="107">
        <v>44977</v>
      </c>
      <c r="E2219">
        <v>-1.2633492E-2</v>
      </c>
      <c r="F2219">
        <v>-1.2633492E-2</v>
      </c>
      <c r="G2219" t="s">
        <v>72</v>
      </c>
      <c r="H2219">
        <v>7.6663201663201672</v>
      </c>
      <c r="I2219">
        <v>-9.6852394490644506E-2</v>
      </c>
      <c r="J2219">
        <v>-9.6852394490644506E-2</v>
      </c>
      <c r="K2219">
        <v>1</v>
      </c>
      <c r="M2219" t="s">
        <v>67</v>
      </c>
      <c r="S2219" t="s">
        <v>1608</v>
      </c>
      <c r="U2219" t="s">
        <v>67</v>
      </c>
      <c r="W2219" t="s">
        <v>1270</v>
      </c>
      <c r="X2219" t="s">
        <v>1271</v>
      </c>
      <c r="Y2219" t="s">
        <v>182</v>
      </c>
      <c r="Z2219" t="s">
        <v>164</v>
      </c>
      <c r="AA2219" t="s">
        <v>164</v>
      </c>
      <c r="AB2219" t="s">
        <v>18</v>
      </c>
      <c r="AD2219" t="s">
        <v>3726</v>
      </c>
      <c r="AE2219">
        <v>1</v>
      </c>
      <c r="AF2219">
        <v>1</v>
      </c>
    </row>
    <row r="2220" spans="1:32" x14ac:dyDescent="0.2">
      <c r="A2220" t="s">
        <v>3727</v>
      </c>
      <c r="B2220" s="107">
        <v>44977</v>
      </c>
      <c r="C2220" s="107">
        <v>44977</v>
      </c>
      <c r="D2220" s="107">
        <v>44977</v>
      </c>
      <c r="E2220">
        <v>-1.5251885099999999E-2</v>
      </c>
      <c r="F2220">
        <v>-1.5251885099999999E-2</v>
      </c>
      <c r="G2220" t="s">
        <v>72</v>
      </c>
      <c r="H2220">
        <v>7.6663201663201672</v>
      </c>
      <c r="I2220">
        <v>-0.1169258343165281</v>
      </c>
      <c r="J2220">
        <v>-0.1169258343165281</v>
      </c>
      <c r="K2220">
        <v>1</v>
      </c>
      <c r="M2220" t="s">
        <v>67</v>
      </c>
      <c r="S2220" t="s">
        <v>1608</v>
      </c>
      <c r="U2220" t="s">
        <v>67</v>
      </c>
      <c r="W2220" t="s">
        <v>1270</v>
      </c>
      <c r="X2220" t="s">
        <v>1271</v>
      </c>
      <c r="Y2220" t="s">
        <v>182</v>
      </c>
      <c r="Z2220" t="s">
        <v>164</v>
      </c>
      <c r="AA2220" t="s">
        <v>164</v>
      </c>
      <c r="AB2220" t="s">
        <v>18</v>
      </c>
      <c r="AD2220" t="s">
        <v>3728</v>
      </c>
      <c r="AE2220">
        <v>1</v>
      </c>
      <c r="AF2220">
        <v>1</v>
      </c>
    </row>
    <row r="2221" spans="1:32" x14ac:dyDescent="0.2">
      <c r="A2221" t="s">
        <v>3729</v>
      </c>
      <c r="B2221" s="107">
        <v>44977</v>
      </c>
      <c r="C2221" s="107">
        <v>44977</v>
      </c>
      <c r="D2221" s="107">
        <v>44977</v>
      </c>
      <c r="E2221">
        <v>-2.2032800000000002E-2</v>
      </c>
      <c r="F2221">
        <v>-2.2032800000000002E-2</v>
      </c>
      <c r="G2221" t="s">
        <v>72</v>
      </c>
      <c r="H2221">
        <v>7.6663201663201672</v>
      </c>
      <c r="I2221">
        <v>-0.16891049896049901</v>
      </c>
      <c r="J2221">
        <v>-0.16891049896049901</v>
      </c>
      <c r="K2221">
        <v>1</v>
      </c>
      <c r="M2221" t="s">
        <v>67</v>
      </c>
      <c r="S2221" t="s">
        <v>2890</v>
      </c>
      <c r="U2221" t="s">
        <v>67</v>
      </c>
      <c r="W2221" t="s">
        <v>1415</v>
      </c>
      <c r="X2221" t="s">
        <v>1265</v>
      </c>
      <c r="Y2221" t="s">
        <v>182</v>
      </c>
      <c r="Z2221" t="s">
        <v>164</v>
      </c>
      <c r="AA2221" t="s">
        <v>164</v>
      </c>
      <c r="AB2221" t="s">
        <v>18</v>
      </c>
      <c r="AD2221" t="s">
        <v>3730</v>
      </c>
      <c r="AE2221">
        <v>1</v>
      </c>
      <c r="AF2221">
        <v>1</v>
      </c>
    </row>
    <row r="2222" spans="1:32" x14ac:dyDescent="0.2">
      <c r="A2222" t="s">
        <v>3731</v>
      </c>
      <c r="B2222" s="107">
        <v>44977</v>
      </c>
      <c r="C2222" s="107">
        <v>44977</v>
      </c>
      <c r="D2222" s="107">
        <v>44977</v>
      </c>
      <c r="E2222">
        <v>-1.4233055099999999E-2</v>
      </c>
      <c r="F2222">
        <v>-1.4233055099999999E-2</v>
      </c>
      <c r="G2222" t="s">
        <v>72</v>
      </c>
      <c r="H2222">
        <v>7.6663201663201672</v>
      </c>
      <c r="I2222">
        <v>-0.1091151573414761</v>
      </c>
      <c r="J2222">
        <v>-0.1091151573414761</v>
      </c>
      <c r="K2222">
        <v>1</v>
      </c>
      <c r="M2222" t="s">
        <v>67</v>
      </c>
      <c r="S2222" t="s">
        <v>1608</v>
      </c>
      <c r="U2222" t="s">
        <v>67</v>
      </c>
      <c r="W2222" t="s">
        <v>1270</v>
      </c>
      <c r="X2222" t="s">
        <v>1271</v>
      </c>
      <c r="Y2222" t="s">
        <v>182</v>
      </c>
      <c r="Z2222" t="s">
        <v>164</v>
      </c>
      <c r="AA2222" t="s">
        <v>164</v>
      </c>
      <c r="AB2222" t="s">
        <v>18</v>
      </c>
      <c r="AD2222" t="s">
        <v>3732</v>
      </c>
      <c r="AE2222">
        <v>1</v>
      </c>
      <c r="AF2222">
        <v>1</v>
      </c>
    </row>
    <row r="2223" spans="1:32" x14ac:dyDescent="0.2">
      <c r="A2223" t="s">
        <v>3733</v>
      </c>
      <c r="B2223" s="107">
        <v>44977</v>
      </c>
      <c r="C2223" s="107">
        <v>44977</v>
      </c>
      <c r="D2223" s="107">
        <v>44977</v>
      </c>
      <c r="E2223">
        <v>-2.84966751E-2</v>
      </c>
      <c r="F2223">
        <v>-2.84966751E-2</v>
      </c>
      <c r="G2223" t="s">
        <v>72</v>
      </c>
      <c r="H2223">
        <v>7.6663201663201672</v>
      </c>
      <c r="I2223">
        <v>-0.21846463499220381</v>
      </c>
      <c r="J2223">
        <v>-0.21846463499220381</v>
      </c>
      <c r="K2223">
        <v>1</v>
      </c>
      <c r="M2223" t="s">
        <v>67</v>
      </c>
      <c r="S2223" t="s">
        <v>1608</v>
      </c>
      <c r="U2223" t="s">
        <v>67</v>
      </c>
      <c r="W2223" t="s">
        <v>1270</v>
      </c>
      <c r="X2223" t="s">
        <v>1271</v>
      </c>
      <c r="Y2223" t="s">
        <v>182</v>
      </c>
      <c r="Z2223" t="s">
        <v>164</v>
      </c>
      <c r="AA2223" t="s">
        <v>164</v>
      </c>
      <c r="AB2223" t="s">
        <v>18</v>
      </c>
      <c r="AD2223" t="s">
        <v>3734</v>
      </c>
      <c r="AE2223">
        <v>1</v>
      </c>
      <c r="AF2223">
        <v>1</v>
      </c>
    </row>
    <row r="2224" spans="1:32" x14ac:dyDescent="0.2">
      <c r="A2224" t="s">
        <v>3735</v>
      </c>
      <c r="B2224" s="107">
        <v>44977</v>
      </c>
      <c r="C2224" s="107">
        <v>44977</v>
      </c>
      <c r="D2224" s="107">
        <v>44977</v>
      </c>
      <c r="E2224">
        <v>-0.11619455519999999</v>
      </c>
      <c r="F2224">
        <v>-0.11619455519999999</v>
      </c>
      <c r="G2224" t="s">
        <v>72</v>
      </c>
      <c r="H2224">
        <v>7.6663201663201672</v>
      </c>
      <c r="I2224">
        <v>-0.89078466174636195</v>
      </c>
      <c r="J2224">
        <v>-0.89078466174636195</v>
      </c>
      <c r="K2224">
        <v>1</v>
      </c>
      <c r="M2224" t="s">
        <v>67</v>
      </c>
      <c r="N2224" t="s">
        <v>102</v>
      </c>
      <c r="S2224" t="s">
        <v>1608</v>
      </c>
      <c r="U2224" t="s">
        <v>67</v>
      </c>
      <c r="W2224" t="s">
        <v>1270</v>
      </c>
      <c r="X2224" t="s">
        <v>1271</v>
      </c>
      <c r="Y2224" t="s">
        <v>182</v>
      </c>
      <c r="Z2224" t="s">
        <v>164</v>
      </c>
      <c r="AA2224" t="s">
        <v>164</v>
      </c>
      <c r="AB2224" t="s">
        <v>18</v>
      </c>
      <c r="AD2224" t="s">
        <v>3736</v>
      </c>
      <c r="AE2224">
        <v>1</v>
      </c>
      <c r="AF2224">
        <v>1</v>
      </c>
    </row>
    <row r="2225" spans="1:32" x14ac:dyDescent="0.2">
      <c r="A2225" t="s">
        <v>3737</v>
      </c>
      <c r="B2225" s="107">
        <v>44976</v>
      </c>
      <c r="C2225" s="107">
        <v>44976</v>
      </c>
      <c r="D2225" s="107">
        <v>44976</v>
      </c>
      <c r="E2225">
        <v>-1.04124426E-2</v>
      </c>
      <c r="F2225">
        <v>-1.04124426E-2</v>
      </c>
      <c r="G2225" t="s">
        <v>72</v>
      </c>
      <c r="H2225">
        <v>7.7377220480668756</v>
      </c>
      <c r="I2225">
        <v>-8.0568586680250798E-2</v>
      </c>
      <c r="J2225">
        <v>-8.0568586680250798E-2</v>
      </c>
      <c r="K2225">
        <v>1</v>
      </c>
      <c r="M2225" t="s">
        <v>67</v>
      </c>
      <c r="S2225" t="s">
        <v>1608</v>
      </c>
      <c r="U2225" t="s">
        <v>67</v>
      </c>
      <c r="W2225" t="s">
        <v>1270</v>
      </c>
      <c r="X2225" t="s">
        <v>1271</v>
      </c>
      <c r="Y2225" t="s">
        <v>182</v>
      </c>
      <c r="Z2225" t="s">
        <v>164</v>
      </c>
      <c r="AA2225" t="s">
        <v>164</v>
      </c>
      <c r="AB2225" t="s">
        <v>18</v>
      </c>
      <c r="AD2225" t="s">
        <v>3738</v>
      </c>
      <c r="AE2225">
        <v>1</v>
      </c>
      <c r="AF2225">
        <v>1</v>
      </c>
    </row>
    <row r="2226" spans="1:32" x14ac:dyDescent="0.2">
      <c r="A2226" t="s">
        <v>3739</v>
      </c>
      <c r="B2226" s="107">
        <v>44975</v>
      </c>
      <c r="C2226" s="107">
        <v>44975</v>
      </c>
      <c r="D2226" s="107">
        <v>44975</v>
      </c>
      <c r="E2226">
        <v>-2.4493999999999998E-2</v>
      </c>
      <c r="F2226">
        <v>-2.4493999999999998E-2</v>
      </c>
      <c r="G2226" t="s">
        <v>72</v>
      </c>
      <c r="H2226">
        <v>7.7263267429760667</v>
      </c>
      <c r="I2226">
        <v>-0.1892486472424558</v>
      </c>
      <c r="J2226">
        <v>-0.1892486472424558</v>
      </c>
      <c r="K2226">
        <v>1</v>
      </c>
      <c r="M2226" t="s">
        <v>67</v>
      </c>
      <c r="S2226" t="s">
        <v>2890</v>
      </c>
      <c r="U2226" t="s">
        <v>67</v>
      </c>
      <c r="W2226" t="s">
        <v>1415</v>
      </c>
      <c r="X2226" t="s">
        <v>1265</v>
      </c>
      <c r="Y2226" t="s">
        <v>182</v>
      </c>
      <c r="Z2226" t="s">
        <v>164</v>
      </c>
      <c r="AA2226" t="s">
        <v>164</v>
      </c>
      <c r="AB2226" t="s">
        <v>18</v>
      </c>
      <c r="AD2226" t="s">
        <v>3740</v>
      </c>
      <c r="AE2226">
        <v>1</v>
      </c>
      <c r="AF2226">
        <v>1</v>
      </c>
    </row>
    <row r="2227" spans="1:32" x14ac:dyDescent="0.2">
      <c r="A2227" t="s">
        <v>3741</v>
      </c>
      <c r="B2227" s="107">
        <v>44975</v>
      </c>
      <c r="C2227" s="107">
        <v>44975</v>
      </c>
      <c r="D2227" s="107">
        <v>44975</v>
      </c>
      <c r="E2227">
        <v>-0.79950222240000002</v>
      </c>
      <c r="F2227">
        <v>-0.79950222240000002</v>
      </c>
      <c r="G2227" t="s">
        <v>72</v>
      </c>
      <c r="H2227">
        <v>7.7263267429760667</v>
      </c>
      <c r="I2227">
        <v>-6.1772154019979189</v>
      </c>
      <c r="J2227">
        <v>-6.1772154019979189</v>
      </c>
      <c r="K2227">
        <v>1</v>
      </c>
      <c r="M2227" t="s">
        <v>67</v>
      </c>
      <c r="S2227" t="s">
        <v>1608</v>
      </c>
      <c r="U2227" t="s">
        <v>67</v>
      </c>
      <c r="W2227" t="s">
        <v>1270</v>
      </c>
      <c r="X2227" t="s">
        <v>1271</v>
      </c>
      <c r="Y2227" t="s">
        <v>182</v>
      </c>
      <c r="Z2227" t="s">
        <v>164</v>
      </c>
      <c r="AA2227" t="s">
        <v>164</v>
      </c>
      <c r="AB2227" t="s">
        <v>18</v>
      </c>
      <c r="AD2227" t="s">
        <v>3742</v>
      </c>
      <c r="AE2227">
        <v>1</v>
      </c>
      <c r="AF2227">
        <v>1</v>
      </c>
    </row>
    <row r="2228" spans="1:32" x14ac:dyDescent="0.2">
      <c r="A2228" t="s">
        <v>3743</v>
      </c>
      <c r="B2228" s="107">
        <v>44975</v>
      </c>
      <c r="C2228" s="107">
        <v>44975</v>
      </c>
      <c r="D2228" s="107">
        <v>44975</v>
      </c>
      <c r="E2228">
        <v>112.2</v>
      </c>
      <c r="F2228">
        <v>112.2</v>
      </c>
      <c r="G2228" t="s">
        <v>72</v>
      </c>
      <c r="H2228">
        <v>7.7263267429760667</v>
      </c>
      <c r="I2228">
        <v>866.89386056191472</v>
      </c>
      <c r="J2228">
        <v>866.89386056191472</v>
      </c>
      <c r="K2228">
        <v>1</v>
      </c>
      <c r="N2228" t="s">
        <v>67</v>
      </c>
      <c r="S2228" t="s">
        <v>2890</v>
      </c>
      <c r="U2228" t="s">
        <v>67</v>
      </c>
      <c r="W2228" t="s">
        <v>1850</v>
      </c>
      <c r="X2228" t="s">
        <v>1850</v>
      </c>
      <c r="Y2228" t="s">
        <v>1356</v>
      </c>
      <c r="Z2228" t="s">
        <v>1356</v>
      </c>
      <c r="AA2228" t="s">
        <v>1356</v>
      </c>
      <c r="AB2228" t="s">
        <v>28</v>
      </c>
      <c r="AD2228" t="s">
        <v>3744</v>
      </c>
      <c r="AE2228">
        <v>1</v>
      </c>
      <c r="AF2228">
        <v>1</v>
      </c>
    </row>
    <row r="2229" spans="1:32" x14ac:dyDescent="0.2">
      <c r="A2229" t="s">
        <v>3745</v>
      </c>
      <c r="B2229" s="107">
        <v>44975</v>
      </c>
      <c r="C2229" s="107">
        <v>44975</v>
      </c>
      <c r="D2229" s="107">
        <v>44975</v>
      </c>
      <c r="E2229">
        <v>-2.5010600000000001E-2</v>
      </c>
      <c r="F2229">
        <v>-2.5010600000000001E-2</v>
      </c>
      <c r="G2229" t="s">
        <v>72</v>
      </c>
      <c r="H2229">
        <v>7.7263267429760667</v>
      </c>
      <c r="I2229">
        <v>-0.19324006763787721</v>
      </c>
      <c r="J2229">
        <v>-0.19324006763787721</v>
      </c>
      <c r="K2229">
        <v>1</v>
      </c>
      <c r="M2229" t="s">
        <v>67</v>
      </c>
      <c r="S2229" t="s">
        <v>2890</v>
      </c>
      <c r="U2229" t="s">
        <v>67</v>
      </c>
      <c r="W2229" t="s">
        <v>1415</v>
      </c>
      <c r="X2229" t="s">
        <v>1265</v>
      </c>
      <c r="Y2229" t="s">
        <v>182</v>
      </c>
      <c r="Z2229" t="s">
        <v>164</v>
      </c>
      <c r="AA2229" t="s">
        <v>164</v>
      </c>
      <c r="AB2229" t="s">
        <v>18</v>
      </c>
      <c r="AD2229" t="s">
        <v>3746</v>
      </c>
      <c r="AE2229">
        <v>1</v>
      </c>
      <c r="AF2229">
        <v>1</v>
      </c>
    </row>
    <row r="2230" spans="1:32" x14ac:dyDescent="0.2">
      <c r="A2230" t="s">
        <v>3747</v>
      </c>
      <c r="B2230" s="107">
        <v>44975</v>
      </c>
      <c r="C2230" s="107">
        <v>44975</v>
      </c>
      <c r="D2230" s="107">
        <v>44975</v>
      </c>
      <c r="E2230">
        <v>-2.9720900000000001E-2</v>
      </c>
      <c r="F2230">
        <v>-2.9720900000000001E-2</v>
      </c>
      <c r="G2230" t="s">
        <v>72</v>
      </c>
      <c r="H2230">
        <v>7.7263267429760667</v>
      </c>
      <c r="I2230">
        <v>-0.22963338449531739</v>
      </c>
      <c r="J2230">
        <v>-0.22963338449531739</v>
      </c>
      <c r="K2230">
        <v>1</v>
      </c>
      <c r="M2230" t="s">
        <v>67</v>
      </c>
      <c r="S2230" t="s">
        <v>2890</v>
      </c>
      <c r="U2230" t="s">
        <v>67</v>
      </c>
      <c r="W2230" t="s">
        <v>1415</v>
      </c>
      <c r="X2230" t="s">
        <v>1265</v>
      </c>
      <c r="Y2230" t="s">
        <v>182</v>
      </c>
      <c r="Z2230" t="s">
        <v>164</v>
      </c>
      <c r="AA2230" t="s">
        <v>164</v>
      </c>
      <c r="AB2230" t="s">
        <v>18</v>
      </c>
      <c r="AD2230" t="s">
        <v>3748</v>
      </c>
      <c r="AE2230">
        <v>1</v>
      </c>
      <c r="AF2230">
        <v>1</v>
      </c>
    </row>
    <row r="2231" spans="1:32" x14ac:dyDescent="0.2">
      <c r="A2231" t="s">
        <v>3749</v>
      </c>
      <c r="B2231" s="107">
        <v>44975</v>
      </c>
      <c r="C2231" s="107">
        <v>44975</v>
      </c>
      <c r="D2231" s="107">
        <v>44975</v>
      </c>
      <c r="E2231">
        <v>-2.35637E-2</v>
      </c>
      <c r="F2231">
        <v>-2.35637E-2</v>
      </c>
      <c r="G2231" t="s">
        <v>72</v>
      </c>
      <c r="H2231">
        <v>7.7263267429760667</v>
      </c>
      <c r="I2231">
        <v>-0.18206084547346521</v>
      </c>
      <c r="J2231">
        <v>-0.18206084547346521</v>
      </c>
      <c r="K2231">
        <v>1</v>
      </c>
      <c r="M2231" t="s">
        <v>67</v>
      </c>
      <c r="S2231" t="s">
        <v>2890</v>
      </c>
      <c r="U2231" t="s">
        <v>67</v>
      </c>
      <c r="W2231" t="s">
        <v>1415</v>
      </c>
      <c r="X2231" t="s">
        <v>1265</v>
      </c>
      <c r="Y2231" t="s">
        <v>182</v>
      </c>
      <c r="Z2231" t="s">
        <v>164</v>
      </c>
      <c r="AA2231" t="s">
        <v>164</v>
      </c>
      <c r="AB2231" t="s">
        <v>18</v>
      </c>
      <c r="AD2231" t="s">
        <v>3750</v>
      </c>
      <c r="AE2231">
        <v>1</v>
      </c>
      <c r="AF2231">
        <v>1</v>
      </c>
    </row>
    <row r="2232" spans="1:32" x14ac:dyDescent="0.2">
      <c r="A2232" t="s">
        <v>3751</v>
      </c>
      <c r="B2232" s="107">
        <v>44975</v>
      </c>
      <c r="C2232" s="107">
        <v>44975</v>
      </c>
      <c r="D2232" s="107">
        <v>44975</v>
      </c>
      <c r="E2232">
        <v>-2.3416699999999999E-2</v>
      </c>
      <c r="F2232">
        <v>-2.3416699999999999E-2</v>
      </c>
      <c r="G2232" t="s">
        <v>72</v>
      </c>
      <c r="H2232">
        <v>7.7263267429760667</v>
      </c>
      <c r="I2232">
        <v>-0.18092507544224759</v>
      </c>
      <c r="J2232">
        <v>-0.18092507544224759</v>
      </c>
      <c r="K2232">
        <v>1</v>
      </c>
      <c r="M2232" t="s">
        <v>67</v>
      </c>
      <c r="S2232" t="s">
        <v>2890</v>
      </c>
      <c r="U2232" t="s">
        <v>67</v>
      </c>
      <c r="W2232" t="s">
        <v>1415</v>
      </c>
      <c r="X2232" t="s">
        <v>1265</v>
      </c>
      <c r="Y2232" t="s">
        <v>182</v>
      </c>
      <c r="Z2232" t="s">
        <v>164</v>
      </c>
      <c r="AA2232" t="s">
        <v>164</v>
      </c>
      <c r="AB2232" t="s">
        <v>18</v>
      </c>
      <c r="AD2232" t="s">
        <v>3752</v>
      </c>
      <c r="AE2232">
        <v>1</v>
      </c>
      <c r="AF2232">
        <v>1</v>
      </c>
    </row>
    <row r="2233" spans="1:32" x14ac:dyDescent="0.2">
      <c r="A2233" t="s">
        <v>3753</v>
      </c>
      <c r="B2233" s="107">
        <v>44975</v>
      </c>
      <c r="C2233" s="107">
        <v>44975</v>
      </c>
      <c r="D2233" s="107">
        <v>44975</v>
      </c>
      <c r="E2233">
        <v>2.49422E-5</v>
      </c>
      <c r="F2233">
        <v>2.49422E-5</v>
      </c>
      <c r="G2233" t="s">
        <v>72</v>
      </c>
      <c r="H2233">
        <v>7.7263267429760667</v>
      </c>
      <c r="I2233">
        <v>1.9271158688865771E-4</v>
      </c>
      <c r="J2233">
        <v>1.9271158688865771E-4</v>
      </c>
      <c r="K2233">
        <v>1</v>
      </c>
      <c r="N2233" t="s">
        <v>67</v>
      </c>
      <c r="S2233" t="s">
        <v>2372</v>
      </c>
      <c r="U2233" t="s">
        <v>67</v>
      </c>
      <c r="W2233" t="s">
        <v>1415</v>
      </c>
      <c r="X2233" t="s">
        <v>1265</v>
      </c>
      <c r="Y2233" t="s">
        <v>182</v>
      </c>
      <c r="Z2233" t="s">
        <v>164</v>
      </c>
      <c r="AA2233" t="s">
        <v>164</v>
      </c>
      <c r="AB2233" t="s">
        <v>18</v>
      </c>
      <c r="AD2233" t="s">
        <v>3754</v>
      </c>
      <c r="AE2233">
        <v>1</v>
      </c>
      <c r="AF2233">
        <v>1</v>
      </c>
    </row>
    <row r="2234" spans="1:32" x14ac:dyDescent="0.2">
      <c r="A2234" t="s">
        <v>3755</v>
      </c>
      <c r="B2234" s="107">
        <v>44975</v>
      </c>
      <c r="C2234" s="107">
        <v>44975</v>
      </c>
      <c r="D2234" s="107">
        <v>44975</v>
      </c>
      <c r="E2234">
        <v>2.54352E-5</v>
      </c>
      <c r="F2234">
        <v>2.54352E-5</v>
      </c>
      <c r="G2234" t="s">
        <v>72</v>
      </c>
      <c r="H2234">
        <v>7.7263267429760667</v>
      </c>
      <c r="I2234">
        <v>1.9652066597294489E-4</v>
      </c>
      <c r="J2234">
        <v>1.9652066597294489E-4</v>
      </c>
      <c r="K2234">
        <v>1</v>
      </c>
      <c r="N2234" t="s">
        <v>67</v>
      </c>
      <c r="S2234" t="s">
        <v>2372</v>
      </c>
      <c r="U2234" t="s">
        <v>67</v>
      </c>
      <c r="W2234" t="s">
        <v>1415</v>
      </c>
      <c r="X2234" t="s">
        <v>1265</v>
      </c>
      <c r="Y2234" t="s">
        <v>182</v>
      </c>
      <c r="Z2234" t="s">
        <v>164</v>
      </c>
      <c r="AA2234" t="s">
        <v>164</v>
      </c>
      <c r="AB2234" t="s">
        <v>18</v>
      </c>
      <c r="AD2234" t="s">
        <v>3756</v>
      </c>
      <c r="AE2234">
        <v>1</v>
      </c>
      <c r="AF2234">
        <v>1</v>
      </c>
    </row>
    <row r="2235" spans="1:32" x14ac:dyDescent="0.2">
      <c r="A2235" t="s">
        <v>3757</v>
      </c>
      <c r="B2235" s="107">
        <v>44975</v>
      </c>
      <c r="C2235" s="107">
        <v>44975</v>
      </c>
      <c r="D2235" s="107">
        <v>44975</v>
      </c>
      <c r="E2235">
        <v>-2.51597E-2</v>
      </c>
      <c r="F2235">
        <v>-2.51597E-2</v>
      </c>
      <c r="G2235" t="s">
        <v>72</v>
      </c>
      <c r="H2235">
        <v>7.7263267429760667</v>
      </c>
      <c r="I2235">
        <v>-0.19439206295525491</v>
      </c>
      <c r="J2235">
        <v>-0.19439206295525491</v>
      </c>
      <c r="K2235">
        <v>1</v>
      </c>
      <c r="M2235" t="s">
        <v>67</v>
      </c>
      <c r="S2235" t="s">
        <v>2890</v>
      </c>
      <c r="U2235" t="s">
        <v>67</v>
      </c>
      <c r="W2235" t="s">
        <v>1415</v>
      </c>
      <c r="X2235" t="s">
        <v>1265</v>
      </c>
      <c r="Y2235" t="s">
        <v>182</v>
      </c>
      <c r="Z2235" t="s">
        <v>164</v>
      </c>
      <c r="AA2235" t="s">
        <v>164</v>
      </c>
      <c r="AB2235" t="s">
        <v>18</v>
      </c>
      <c r="AD2235" t="s">
        <v>3758</v>
      </c>
      <c r="AE2235">
        <v>1</v>
      </c>
      <c r="AF2235">
        <v>1</v>
      </c>
    </row>
    <row r="2236" spans="1:32" x14ac:dyDescent="0.2">
      <c r="A2236" t="s">
        <v>3759</v>
      </c>
      <c r="B2236" s="107">
        <v>44975</v>
      </c>
      <c r="C2236" s="107">
        <v>44975</v>
      </c>
      <c r="D2236" s="107">
        <v>44975</v>
      </c>
      <c r="E2236">
        <v>2.5156599999999999E-5</v>
      </c>
      <c r="F2236">
        <v>2.5156599999999999E-5</v>
      </c>
      <c r="G2236" t="s">
        <v>72</v>
      </c>
      <c r="H2236">
        <v>7.7263267429760667</v>
      </c>
      <c r="I2236">
        <v>1.943681113423517E-4</v>
      </c>
      <c r="J2236">
        <v>1.943681113423517E-4</v>
      </c>
      <c r="K2236">
        <v>1</v>
      </c>
      <c r="N2236" t="s">
        <v>67</v>
      </c>
      <c r="S2236" t="s">
        <v>2372</v>
      </c>
      <c r="U2236" t="s">
        <v>67</v>
      </c>
      <c r="W2236" t="s">
        <v>1415</v>
      </c>
      <c r="X2236" t="s">
        <v>1265</v>
      </c>
      <c r="Y2236" t="s">
        <v>182</v>
      </c>
      <c r="Z2236" t="s">
        <v>164</v>
      </c>
      <c r="AA2236" t="s">
        <v>164</v>
      </c>
      <c r="AB2236" t="s">
        <v>18</v>
      </c>
      <c r="AD2236" t="s">
        <v>3760</v>
      </c>
      <c r="AE2236">
        <v>1</v>
      </c>
      <c r="AF2236">
        <v>1</v>
      </c>
    </row>
    <row r="2237" spans="1:32" x14ac:dyDescent="0.2">
      <c r="A2237" t="s">
        <v>3761</v>
      </c>
      <c r="B2237" s="107">
        <v>44975</v>
      </c>
      <c r="C2237" s="107">
        <v>44975</v>
      </c>
      <c r="D2237" s="107">
        <v>44975</v>
      </c>
      <c r="E2237">
        <v>2.5185999999999999E-5</v>
      </c>
      <c r="F2237">
        <v>2.5185999999999999E-5</v>
      </c>
      <c r="G2237" t="s">
        <v>72</v>
      </c>
      <c r="H2237">
        <v>7.7263267429760667</v>
      </c>
      <c r="I2237">
        <v>1.9459526534859519E-4</v>
      </c>
      <c r="J2237">
        <v>1.9459526534859519E-4</v>
      </c>
      <c r="K2237">
        <v>1</v>
      </c>
      <c r="N2237" t="s">
        <v>67</v>
      </c>
      <c r="S2237" t="s">
        <v>2372</v>
      </c>
      <c r="U2237" t="s">
        <v>67</v>
      </c>
      <c r="W2237" t="s">
        <v>1415</v>
      </c>
      <c r="X2237" t="s">
        <v>1265</v>
      </c>
      <c r="Y2237" t="s">
        <v>182</v>
      </c>
      <c r="Z2237" t="s">
        <v>164</v>
      </c>
      <c r="AA2237" t="s">
        <v>164</v>
      </c>
      <c r="AB2237" t="s">
        <v>18</v>
      </c>
      <c r="AD2237" t="s">
        <v>3762</v>
      </c>
      <c r="AE2237">
        <v>1</v>
      </c>
      <c r="AF2237">
        <v>1</v>
      </c>
    </row>
    <row r="2238" spans="1:32" x14ac:dyDescent="0.2">
      <c r="A2238" t="s">
        <v>3763</v>
      </c>
      <c r="B2238" s="107">
        <v>44975</v>
      </c>
      <c r="C2238" s="107">
        <v>44975</v>
      </c>
      <c r="D2238" s="107">
        <v>44975</v>
      </c>
      <c r="E2238">
        <v>-3.1405100000000012E-2</v>
      </c>
      <c r="F2238">
        <v>-3.1405100000000012E-2</v>
      </c>
      <c r="G2238" t="s">
        <v>72</v>
      </c>
      <c r="H2238">
        <v>7.7263267429760667</v>
      </c>
      <c r="I2238">
        <v>-0.24264606399583771</v>
      </c>
      <c r="J2238">
        <v>-0.24264606399583771</v>
      </c>
      <c r="K2238">
        <v>1</v>
      </c>
      <c r="M2238" t="s">
        <v>67</v>
      </c>
      <c r="S2238" t="s">
        <v>2890</v>
      </c>
      <c r="U2238" t="s">
        <v>67</v>
      </c>
      <c r="W2238" t="s">
        <v>1415</v>
      </c>
      <c r="X2238" t="s">
        <v>1265</v>
      </c>
      <c r="Y2238" t="s">
        <v>182</v>
      </c>
      <c r="Z2238" t="s">
        <v>164</v>
      </c>
      <c r="AA2238" t="s">
        <v>164</v>
      </c>
      <c r="AB2238" t="s">
        <v>18</v>
      </c>
      <c r="AD2238" t="s">
        <v>3764</v>
      </c>
      <c r="AE2238">
        <v>1</v>
      </c>
      <c r="AF2238">
        <v>1</v>
      </c>
    </row>
    <row r="2239" spans="1:32" x14ac:dyDescent="0.2">
      <c r="A2239" t="s">
        <v>3765</v>
      </c>
      <c r="B2239" s="107">
        <v>44975</v>
      </c>
      <c r="C2239" s="107">
        <v>44975</v>
      </c>
      <c r="D2239" s="107">
        <v>44975</v>
      </c>
      <c r="E2239">
        <v>-3.1266500000000003E-2</v>
      </c>
      <c r="F2239">
        <v>-3.1266500000000003E-2</v>
      </c>
      <c r="G2239" t="s">
        <v>72</v>
      </c>
      <c r="H2239">
        <v>7.7263267429760667</v>
      </c>
      <c r="I2239">
        <v>-0.2415751951092612</v>
      </c>
      <c r="J2239">
        <v>-0.2415751951092612</v>
      </c>
      <c r="K2239">
        <v>1</v>
      </c>
      <c r="M2239" t="s">
        <v>67</v>
      </c>
      <c r="S2239" t="s">
        <v>2890</v>
      </c>
      <c r="U2239" t="s">
        <v>67</v>
      </c>
      <c r="W2239" t="s">
        <v>1415</v>
      </c>
      <c r="X2239" t="s">
        <v>1265</v>
      </c>
      <c r="Y2239" t="s">
        <v>182</v>
      </c>
      <c r="Z2239" t="s">
        <v>164</v>
      </c>
      <c r="AA2239" t="s">
        <v>164</v>
      </c>
      <c r="AB2239" t="s">
        <v>18</v>
      </c>
      <c r="AD2239" t="s">
        <v>3766</v>
      </c>
      <c r="AE2239">
        <v>1</v>
      </c>
      <c r="AF2239">
        <v>1</v>
      </c>
    </row>
    <row r="2240" spans="1:32" x14ac:dyDescent="0.2">
      <c r="A2240" t="s">
        <v>3767</v>
      </c>
      <c r="B2240" s="107">
        <v>44975</v>
      </c>
      <c r="C2240" s="107">
        <v>44975</v>
      </c>
      <c r="D2240" s="107">
        <v>44975</v>
      </c>
      <c r="E2240">
        <v>-2.50148E-2</v>
      </c>
      <c r="F2240">
        <v>-2.50148E-2</v>
      </c>
      <c r="G2240" t="s">
        <v>72</v>
      </c>
      <c r="H2240">
        <v>7.7263267429760667</v>
      </c>
      <c r="I2240">
        <v>-0.1932725182101977</v>
      </c>
      <c r="J2240">
        <v>-0.1932725182101977</v>
      </c>
      <c r="K2240">
        <v>1</v>
      </c>
      <c r="M2240" t="s">
        <v>67</v>
      </c>
      <c r="S2240" t="s">
        <v>2890</v>
      </c>
      <c r="U2240" t="s">
        <v>67</v>
      </c>
      <c r="W2240" t="s">
        <v>1415</v>
      </c>
      <c r="X2240" t="s">
        <v>1265</v>
      </c>
      <c r="Y2240" t="s">
        <v>182</v>
      </c>
      <c r="Z2240" t="s">
        <v>164</v>
      </c>
      <c r="AA2240" t="s">
        <v>164</v>
      </c>
      <c r="AB2240" t="s">
        <v>18</v>
      </c>
      <c r="AD2240" t="s">
        <v>3768</v>
      </c>
      <c r="AE2240">
        <v>1</v>
      </c>
      <c r="AF2240">
        <v>1</v>
      </c>
    </row>
    <row r="2241" spans="1:32" x14ac:dyDescent="0.2">
      <c r="A2241" t="s">
        <v>3769</v>
      </c>
      <c r="B2241" s="107">
        <v>44975</v>
      </c>
      <c r="C2241" s="107">
        <v>44975</v>
      </c>
      <c r="D2241" s="107">
        <v>44975</v>
      </c>
      <c r="E2241">
        <v>-2.3504899999999999E-2</v>
      </c>
      <c r="F2241">
        <v>-2.3504899999999999E-2</v>
      </c>
      <c r="G2241" t="s">
        <v>72</v>
      </c>
      <c r="H2241">
        <v>7.7263267429760667</v>
      </c>
      <c r="I2241">
        <v>-0.18160653746097821</v>
      </c>
      <c r="J2241">
        <v>-0.18160653746097821</v>
      </c>
      <c r="K2241">
        <v>1</v>
      </c>
      <c r="M2241" t="s">
        <v>67</v>
      </c>
      <c r="S2241" t="s">
        <v>2890</v>
      </c>
      <c r="U2241" t="s">
        <v>67</v>
      </c>
      <c r="W2241" t="s">
        <v>1415</v>
      </c>
      <c r="X2241" t="s">
        <v>1265</v>
      </c>
      <c r="Y2241" t="s">
        <v>182</v>
      </c>
      <c r="Z2241" t="s">
        <v>164</v>
      </c>
      <c r="AA2241" t="s">
        <v>164</v>
      </c>
      <c r="AB2241" t="s">
        <v>18</v>
      </c>
      <c r="AD2241" t="s">
        <v>3770</v>
      </c>
      <c r="AE2241">
        <v>1</v>
      </c>
      <c r="AF2241">
        <v>1</v>
      </c>
    </row>
    <row r="2242" spans="1:32" x14ac:dyDescent="0.2">
      <c r="A2242" t="s">
        <v>3771</v>
      </c>
      <c r="B2242" s="107">
        <v>44975</v>
      </c>
      <c r="C2242" s="107">
        <v>44975</v>
      </c>
      <c r="D2242" s="107">
        <v>44975</v>
      </c>
      <c r="E2242">
        <v>-3.1104799999999998E-2</v>
      </c>
      <c r="F2242">
        <v>-3.1104799999999998E-2</v>
      </c>
      <c r="G2242" t="s">
        <v>72</v>
      </c>
      <c r="H2242">
        <v>7.7263267429760667</v>
      </c>
      <c r="I2242">
        <v>-0.24032584807492199</v>
      </c>
      <c r="J2242">
        <v>-0.24032584807492199</v>
      </c>
      <c r="K2242">
        <v>1</v>
      </c>
      <c r="M2242" t="s">
        <v>67</v>
      </c>
      <c r="S2242" t="s">
        <v>2890</v>
      </c>
      <c r="U2242" t="s">
        <v>67</v>
      </c>
      <c r="W2242" t="s">
        <v>1415</v>
      </c>
      <c r="X2242" t="s">
        <v>1265</v>
      </c>
      <c r="Y2242" t="s">
        <v>182</v>
      </c>
      <c r="Z2242" t="s">
        <v>164</v>
      </c>
      <c r="AA2242" t="s">
        <v>164</v>
      </c>
      <c r="AB2242" t="s">
        <v>18</v>
      </c>
      <c r="AD2242" t="s">
        <v>3772</v>
      </c>
      <c r="AE2242">
        <v>1</v>
      </c>
      <c r="AF2242">
        <v>1</v>
      </c>
    </row>
    <row r="2243" spans="1:32" x14ac:dyDescent="0.2">
      <c r="A2243" t="s">
        <v>3773</v>
      </c>
      <c r="B2243" s="107">
        <v>44975</v>
      </c>
      <c r="C2243" s="107">
        <v>44975</v>
      </c>
      <c r="D2243" s="107">
        <v>44975</v>
      </c>
      <c r="E2243">
        <v>-0.41198949439999999</v>
      </c>
      <c r="F2243">
        <v>-0.41198949439999999</v>
      </c>
      <c r="G2243" t="s">
        <v>72</v>
      </c>
      <c r="H2243">
        <v>7.7263267429760667</v>
      </c>
      <c r="I2243">
        <v>-3.1831654484079079</v>
      </c>
      <c r="J2243">
        <v>-3.1831654484079079</v>
      </c>
      <c r="K2243">
        <v>1</v>
      </c>
      <c r="M2243" t="s">
        <v>67</v>
      </c>
      <c r="N2243" t="s">
        <v>102</v>
      </c>
      <c r="S2243" t="s">
        <v>1608</v>
      </c>
      <c r="U2243" t="s">
        <v>67</v>
      </c>
      <c r="W2243" t="s">
        <v>1270</v>
      </c>
      <c r="X2243" t="s">
        <v>1271</v>
      </c>
      <c r="Y2243" t="s">
        <v>182</v>
      </c>
      <c r="Z2243" t="s">
        <v>164</v>
      </c>
      <c r="AA2243" t="s">
        <v>164</v>
      </c>
      <c r="AB2243" t="s">
        <v>18</v>
      </c>
      <c r="AD2243" t="s">
        <v>3774</v>
      </c>
      <c r="AE2243">
        <v>1</v>
      </c>
      <c r="AF2243">
        <v>1</v>
      </c>
    </row>
    <row r="2244" spans="1:32" x14ac:dyDescent="0.2">
      <c r="A2244" t="s">
        <v>3775</v>
      </c>
      <c r="B2244" s="107">
        <v>44975</v>
      </c>
      <c r="C2244" s="107">
        <v>44975</v>
      </c>
      <c r="D2244" s="107">
        <v>44975</v>
      </c>
      <c r="E2244">
        <v>-0.12674045959999999</v>
      </c>
      <c r="F2244">
        <v>-0.12674045959999999</v>
      </c>
      <c r="G2244" t="s">
        <v>72</v>
      </c>
      <c r="H2244">
        <v>7.7263267429760667</v>
      </c>
      <c r="I2244">
        <v>-0.97923820242455772</v>
      </c>
      <c r="J2244">
        <v>-0.97923820242455772</v>
      </c>
      <c r="K2244">
        <v>1</v>
      </c>
      <c r="M2244" t="s">
        <v>67</v>
      </c>
      <c r="N2244" t="s">
        <v>102</v>
      </c>
      <c r="S2244" t="s">
        <v>1608</v>
      </c>
      <c r="U2244" t="s">
        <v>67</v>
      </c>
      <c r="W2244" t="s">
        <v>1270</v>
      </c>
      <c r="X2244" t="s">
        <v>1271</v>
      </c>
      <c r="Y2244" t="s">
        <v>182</v>
      </c>
      <c r="Z2244" t="s">
        <v>164</v>
      </c>
      <c r="AA2244" t="s">
        <v>164</v>
      </c>
      <c r="AB2244" t="s">
        <v>18</v>
      </c>
      <c r="AD2244" t="s">
        <v>3776</v>
      </c>
      <c r="AE2244">
        <v>1</v>
      </c>
      <c r="AF2244">
        <v>1</v>
      </c>
    </row>
    <row r="2245" spans="1:32" x14ac:dyDescent="0.2">
      <c r="A2245" t="s">
        <v>3777</v>
      </c>
      <c r="B2245" s="107">
        <v>44975</v>
      </c>
      <c r="C2245" s="107">
        <v>44975</v>
      </c>
      <c r="D2245" s="107">
        <v>44975</v>
      </c>
      <c r="E2245">
        <v>-2.2944051600000001E-2</v>
      </c>
      <c r="F2245">
        <v>-2.2944051600000001E-2</v>
      </c>
      <c r="G2245" t="s">
        <v>72</v>
      </c>
      <c r="H2245">
        <v>7.7263267429760667</v>
      </c>
      <c r="I2245">
        <v>-0.17727323946930279</v>
      </c>
      <c r="J2245">
        <v>-0.17727323946930279</v>
      </c>
      <c r="K2245">
        <v>1</v>
      </c>
      <c r="M2245" t="s">
        <v>67</v>
      </c>
      <c r="S2245" t="s">
        <v>1608</v>
      </c>
      <c r="U2245" t="s">
        <v>67</v>
      </c>
      <c r="W2245" t="s">
        <v>1270</v>
      </c>
      <c r="X2245" t="s">
        <v>1271</v>
      </c>
      <c r="Y2245" t="s">
        <v>182</v>
      </c>
      <c r="Z2245" t="s">
        <v>164</v>
      </c>
      <c r="AA2245" t="s">
        <v>164</v>
      </c>
      <c r="AB2245" t="s">
        <v>18</v>
      </c>
      <c r="AD2245" t="s">
        <v>3778</v>
      </c>
      <c r="AE2245">
        <v>1</v>
      </c>
      <c r="AF2245">
        <v>1</v>
      </c>
    </row>
    <row r="2246" spans="1:32" x14ac:dyDescent="0.2">
      <c r="A2246" t="s">
        <v>3779</v>
      </c>
      <c r="B2246" s="107">
        <v>44975</v>
      </c>
      <c r="C2246" s="107">
        <v>44975</v>
      </c>
      <c r="D2246" s="107">
        <v>44975</v>
      </c>
      <c r="E2246">
        <v>-0.72863231080000002</v>
      </c>
      <c r="F2246">
        <v>-0.72863231080000002</v>
      </c>
      <c r="G2246" t="s">
        <v>72</v>
      </c>
      <c r="H2246">
        <v>7.7263267429760667</v>
      </c>
      <c r="I2246">
        <v>-5.6296513087304891</v>
      </c>
      <c r="J2246">
        <v>-5.6296513087304891</v>
      </c>
      <c r="K2246">
        <v>1</v>
      </c>
      <c r="M2246" t="s">
        <v>67</v>
      </c>
      <c r="S2246" t="s">
        <v>1608</v>
      </c>
      <c r="U2246" t="s">
        <v>67</v>
      </c>
      <c r="W2246" t="s">
        <v>1270</v>
      </c>
      <c r="X2246" t="s">
        <v>1271</v>
      </c>
      <c r="Y2246" t="s">
        <v>182</v>
      </c>
      <c r="Z2246" t="s">
        <v>164</v>
      </c>
      <c r="AA2246" t="s">
        <v>164</v>
      </c>
      <c r="AB2246" t="s">
        <v>18</v>
      </c>
      <c r="AD2246" t="s">
        <v>3780</v>
      </c>
      <c r="AE2246">
        <v>1</v>
      </c>
      <c r="AF2246">
        <v>1</v>
      </c>
    </row>
    <row r="2247" spans="1:32" x14ac:dyDescent="0.2">
      <c r="A2247" t="s">
        <v>3781</v>
      </c>
      <c r="B2247" s="107">
        <v>44975</v>
      </c>
      <c r="C2247" s="107">
        <v>44975</v>
      </c>
      <c r="D2247" s="107">
        <v>44975</v>
      </c>
      <c r="E2247">
        <v>-0.46438201680000002</v>
      </c>
      <c r="F2247">
        <v>-0.46438201680000002</v>
      </c>
      <c r="G2247" t="s">
        <v>72</v>
      </c>
      <c r="H2247">
        <v>7.7263267429760667</v>
      </c>
      <c r="I2247">
        <v>-3.5879671953590009</v>
      </c>
      <c r="J2247">
        <v>-3.5879671953590009</v>
      </c>
      <c r="K2247">
        <v>1</v>
      </c>
      <c r="M2247" t="s">
        <v>67</v>
      </c>
      <c r="S2247" t="s">
        <v>1608</v>
      </c>
      <c r="U2247" t="s">
        <v>67</v>
      </c>
      <c r="W2247" t="s">
        <v>1270</v>
      </c>
      <c r="X2247" t="s">
        <v>1271</v>
      </c>
      <c r="Y2247" t="s">
        <v>182</v>
      </c>
      <c r="Z2247" t="s">
        <v>164</v>
      </c>
      <c r="AA2247" t="s">
        <v>164</v>
      </c>
      <c r="AB2247" t="s">
        <v>18</v>
      </c>
      <c r="AD2247" t="s">
        <v>3782</v>
      </c>
      <c r="AE2247">
        <v>1</v>
      </c>
      <c r="AF2247">
        <v>1</v>
      </c>
    </row>
    <row r="2248" spans="1:32" x14ac:dyDescent="0.2">
      <c r="A2248" t="s">
        <v>3783</v>
      </c>
      <c r="B2248" s="107">
        <v>44975</v>
      </c>
      <c r="C2248" s="107">
        <v>44975</v>
      </c>
      <c r="D2248" s="107">
        <v>44975</v>
      </c>
      <c r="E2248">
        <v>-0.44237494719999998</v>
      </c>
      <c r="F2248">
        <v>-0.44237494719999998</v>
      </c>
      <c r="G2248" t="s">
        <v>72</v>
      </c>
      <c r="H2248">
        <v>7.7263267429760667</v>
      </c>
      <c r="I2248">
        <v>-3.4179333849739848</v>
      </c>
      <c r="J2248">
        <v>-3.4179333849739848</v>
      </c>
      <c r="K2248">
        <v>1</v>
      </c>
      <c r="M2248" t="s">
        <v>67</v>
      </c>
      <c r="S2248" t="s">
        <v>1608</v>
      </c>
      <c r="U2248" t="s">
        <v>67</v>
      </c>
      <c r="W2248" t="s">
        <v>1270</v>
      </c>
      <c r="X2248" t="s">
        <v>1271</v>
      </c>
      <c r="Y2248" t="s">
        <v>182</v>
      </c>
      <c r="Z2248" t="s">
        <v>164</v>
      </c>
      <c r="AA2248" t="s">
        <v>164</v>
      </c>
      <c r="AB2248" t="s">
        <v>18</v>
      </c>
      <c r="AD2248" t="s">
        <v>3784</v>
      </c>
      <c r="AE2248">
        <v>1</v>
      </c>
      <c r="AF2248">
        <v>1</v>
      </c>
    </row>
    <row r="2249" spans="1:32" x14ac:dyDescent="0.2">
      <c r="A2249" t="s">
        <v>3785</v>
      </c>
      <c r="B2249" s="107">
        <v>44975</v>
      </c>
      <c r="C2249" s="107">
        <v>44975</v>
      </c>
      <c r="D2249" s="107">
        <v>44975</v>
      </c>
      <c r="E2249">
        <v>-2.9067800000000001E-2</v>
      </c>
      <c r="F2249">
        <v>-2.9067800000000001E-2</v>
      </c>
      <c r="G2249" t="s">
        <v>72</v>
      </c>
      <c r="H2249">
        <v>7.7263267429760667</v>
      </c>
      <c r="I2249">
        <v>-0.22458732049947969</v>
      </c>
      <c r="J2249">
        <v>-0.22458732049947969</v>
      </c>
      <c r="K2249">
        <v>1</v>
      </c>
      <c r="M2249" t="s">
        <v>67</v>
      </c>
      <c r="S2249" t="s">
        <v>2890</v>
      </c>
      <c r="U2249" t="s">
        <v>67</v>
      </c>
      <c r="W2249" t="s">
        <v>1415</v>
      </c>
      <c r="X2249" t="s">
        <v>1265</v>
      </c>
      <c r="Y2249" t="s">
        <v>182</v>
      </c>
      <c r="Z2249" t="s">
        <v>164</v>
      </c>
      <c r="AA2249" t="s">
        <v>164</v>
      </c>
      <c r="AB2249" t="s">
        <v>18</v>
      </c>
      <c r="AD2249" t="s">
        <v>3786</v>
      </c>
      <c r="AE2249">
        <v>1</v>
      </c>
      <c r="AF2249">
        <v>1</v>
      </c>
    </row>
    <row r="2250" spans="1:32" x14ac:dyDescent="0.2">
      <c r="A2250" t="s">
        <v>3787</v>
      </c>
      <c r="B2250" s="107">
        <v>44975</v>
      </c>
      <c r="C2250" s="107">
        <v>44975</v>
      </c>
      <c r="D2250" s="107">
        <v>44975</v>
      </c>
      <c r="E2250">
        <v>2.52514E-5</v>
      </c>
      <c r="F2250">
        <v>2.52514E-5</v>
      </c>
      <c r="G2250" t="s">
        <v>72</v>
      </c>
      <c r="H2250">
        <v>7.7263267429760667</v>
      </c>
      <c r="I2250">
        <v>1.9510056711758591E-4</v>
      </c>
      <c r="J2250">
        <v>1.9510056711758591E-4</v>
      </c>
      <c r="K2250">
        <v>1</v>
      </c>
      <c r="N2250" t="s">
        <v>67</v>
      </c>
      <c r="S2250" t="s">
        <v>2372</v>
      </c>
      <c r="U2250" t="s">
        <v>67</v>
      </c>
      <c r="W2250" t="s">
        <v>1415</v>
      </c>
      <c r="X2250" t="s">
        <v>1265</v>
      </c>
      <c r="Y2250" t="s">
        <v>182</v>
      </c>
      <c r="Z2250" t="s">
        <v>164</v>
      </c>
      <c r="AA2250" t="s">
        <v>164</v>
      </c>
      <c r="AB2250" t="s">
        <v>18</v>
      </c>
      <c r="AD2250" t="s">
        <v>3788</v>
      </c>
      <c r="AE2250">
        <v>1</v>
      </c>
      <c r="AF2250">
        <v>1</v>
      </c>
    </row>
    <row r="2251" spans="1:32" x14ac:dyDescent="0.2">
      <c r="A2251" t="s">
        <v>3789</v>
      </c>
      <c r="B2251" s="107">
        <v>44975</v>
      </c>
      <c r="C2251" s="107">
        <v>44975</v>
      </c>
      <c r="D2251" s="107">
        <v>44975</v>
      </c>
      <c r="E2251">
        <v>2.4983200000000002E-5</v>
      </c>
      <c r="F2251">
        <v>2.4983200000000002E-5</v>
      </c>
      <c r="G2251" t="s">
        <v>72</v>
      </c>
      <c r="H2251">
        <v>7.7263267429760667</v>
      </c>
      <c r="I2251">
        <v>1.930283662851197E-4</v>
      </c>
      <c r="J2251">
        <v>1.930283662851197E-4</v>
      </c>
      <c r="K2251">
        <v>1</v>
      </c>
      <c r="N2251" t="s">
        <v>67</v>
      </c>
      <c r="S2251" t="s">
        <v>2372</v>
      </c>
      <c r="U2251" t="s">
        <v>67</v>
      </c>
      <c r="W2251" t="s">
        <v>1415</v>
      </c>
      <c r="X2251" t="s">
        <v>1265</v>
      </c>
      <c r="Y2251" t="s">
        <v>182</v>
      </c>
      <c r="Z2251" t="s">
        <v>164</v>
      </c>
      <c r="AA2251" t="s">
        <v>164</v>
      </c>
      <c r="AB2251" t="s">
        <v>18</v>
      </c>
      <c r="AD2251" t="s">
        <v>3790</v>
      </c>
      <c r="AE2251">
        <v>1</v>
      </c>
      <c r="AF2251">
        <v>1</v>
      </c>
    </row>
    <row r="2252" spans="1:32" x14ac:dyDescent="0.2">
      <c r="A2252" t="s">
        <v>3791</v>
      </c>
      <c r="B2252" s="107">
        <v>44975</v>
      </c>
      <c r="C2252" s="107">
        <v>44975</v>
      </c>
      <c r="D2252" s="107">
        <v>44975</v>
      </c>
      <c r="E2252">
        <v>-0.18225033760000001</v>
      </c>
      <c r="F2252">
        <v>-0.18225033760000001</v>
      </c>
      <c r="G2252" t="s">
        <v>72</v>
      </c>
      <c r="H2252">
        <v>7.7263267429760667</v>
      </c>
      <c r="I2252">
        <v>-1.4081256573152969</v>
      </c>
      <c r="J2252">
        <v>-1.4081256573152969</v>
      </c>
      <c r="K2252">
        <v>1</v>
      </c>
      <c r="M2252" t="s">
        <v>67</v>
      </c>
      <c r="N2252" t="s">
        <v>102</v>
      </c>
      <c r="S2252" t="s">
        <v>1608</v>
      </c>
      <c r="U2252" t="s">
        <v>67</v>
      </c>
      <c r="W2252" t="s">
        <v>1270</v>
      </c>
      <c r="X2252" t="s">
        <v>1271</v>
      </c>
      <c r="Y2252" t="s">
        <v>182</v>
      </c>
      <c r="Z2252" t="s">
        <v>164</v>
      </c>
      <c r="AA2252" t="s">
        <v>164</v>
      </c>
      <c r="AB2252" t="s">
        <v>18</v>
      </c>
      <c r="AD2252" t="s">
        <v>3792</v>
      </c>
      <c r="AE2252">
        <v>1</v>
      </c>
      <c r="AF2252">
        <v>1</v>
      </c>
    </row>
    <row r="2253" spans="1:32" x14ac:dyDescent="0.2">
      <c r="A2253" t="s">
        <v>3793</v>
      </c>
      <c r="B2253" s="107">
        <v>44975</v>
      </c>
      <c r="C2253" s="107">
        <v>44975</v>
      </c>
      <c r="D2253" s="107">
        <v>44975</v>
      </c>
      <c r="E2253">
        <v>-1.6831071600000001E-2</v>
      </c>
      <c r="F2253">
        <v>-1.6831071600000001E-2</v>
      </c>
      <c r="G2253" t="s">
        <v>72</v>
      </c>
      <c r="H2253">
        <v>7.7263267429760667</v>
      </c>
      <c r="I2253">
        <v>-0.13004235861602501</v>
      </c>
      <c r="J2253">
        <v>-0.13004235861602501</v>
      </c>
      <c r="K2253">
        <v>1</v>
      </c>
      <c r="M2253" t="s">
        <v>67</v>
      </c>
      <c r="S2253" t="s">
        <v>1608</v>
      </c>
      <c r="U2253" t="s">
        <v>67</v>
      </c>
      <c r="W2253" t="s">
        <v>1270</v>
      </c>
      <c r="X2253" t="s">
        <v>1271</v>
      </c>
      <c r="Y2253" t="s">
        <v>182</v>
      </c>
      <c r="Z2253" t="s">
        <v>164</v>
      </c>
      <c r="AA2253" t="s">
        <v>164</v>
      </c>
      <c r="AB2253" t="s">
        <v>18</v>
      </c>
      <c r="AD2253" t="s">
        <v>3794</v>
      </c>
      <c r="AE2253">
        <v>1</v>
      </c>
      <c r="AF2253">
        <v>1</v>
      </c>
    </row>
    <row r="2254" spans="1:32" x14ac:dyDescent="0.2">
      <c r="A2254" t="s">
        <v>3795</v>
      </c>
      <c r="B2254" s="107">
        <v>44975</v>
      </c>
      <c r="C2254" s="107">
        <v>44975</v>
      </c>
      <c r="D2254" s="107">
        <v>44975</v>
      </c>
      <c r="E2254">
        <v>-1.66680588E-2</v>
      </c>
      <c r="F2254">
        <v>-1.66680588E-2</v>
      </c>
      <c r="G2254" t="s">
        <v>72</v>
      </c>
      <c r="H2254">
        <v>7.7263267429760667</v>
      </c>
      <c r="I2254">
        <v>-0.12878286845993761</v>
      </c>
      <c r="J2254">
        <v>-0.12878286845993761</v>
      </c>
      <c r="K2254">
        <v>1</v>
      </c>
      <c r="M2254" t="s">
        <v>67</v>
      </c>
      <c r="S2254" t="s">
        <v>1608</v>
      </c>
      <c r="U2254" t="s">
        <v>67</v>
      </c>
      <c r="W2254" t="s">
        <v>1270</v>
      </c>
      <c r="X2254" t="s">
        <v>1271</v>
      </c>
      <c r="Y2254" t="s">
        <v>182</v>
      </c>
      <c r="Z2254" t="s">
        <v>164</v>
      </c>
      <c r="AA2254" t="s">
        <v>164</v>
      </c>
      <c r="AB2254" t="s">
        <v>18</v>
      </c>
      <c r="AD2254" t="s">
        <v>3796</v>
      </c>
      <c r="AE2254">
        <v>1</v>
      </c>
      <c r="AF2254">
        <v>1</v>
      </c>
    </row>
    <row r="2255" spans="1:32" x14ac:dyDescent="0.2">
      <c r="A2255" t="s">
        <v>3797</v>
      </c>
      <c r="B2255" s="107">
        <v>44975</v>
      </c>
      <c r="C2255" s="107">
        <v>44975</v>
      </c>
      <c r="D2255" s="107">
        <v>44975</v>
      </c>
      <c r="E2255">
        <v>-1.50684957E-2</v>
      </c>
      <c r="F2255">
        <v>-1.50684957E-2</v>
      </c>
      <c r="G2255" t="s">
        <v>72</v>
      </c>
      <c r="H2255">
        <v>7.7263267429760667</v>
      </c>
      <c r="I2255">
        <v>-0.11642412130332989</v>
      </c>
      <c r="J2255">
        <v>-0.11642412130332989</v>
      </c>
      <c r="K2255">
        <v>1</v>
      </c>
      <c r="M2255" t="s">
        <v>67</v>
      </c>
      <c r="S2255" t="s">
        <v>1608</v>
      </c>
      <c r="U2255" t="s">
        <v>67</v>
      </c>
      <c r="W2255" t="s">
        <v>1270</v>
      </c>
      <c r="X2255" t="s">
        <v>1271</v>
      </c>
      <c r="Y2255" t="s">
        <v>182</v>
      </c>
      <c r="Z2255" t="s">
        <v>164</v>
      </c>
      <c r="AA2255" t="s">
        <v>164</v>
      </c>
      <c r="AB2255" t="s">
        <v>18</v>
      </c>
      <c r="AD2255" t="s">
        <v>3798</v>
      </c>
      <c r="AE2255">
        <v>1</v>
      </c>
      <c r="AF2255">
        <v>1</v>
      </c>
    </row>
    <row r="2256" spans="1:32" x14ac:dyDescent="0.2">
      <c r="A2256" t="s">
        <v>3799</v>
      </c>
      <c r="B2256" s="107">
        <v>44975</v>
      </c>
      <c r="C2256" s="107">
        <v>44975</v>
      </c>
      <c r="D2256" s="107">
        <v>44975</v>
      </c>
      <c r="E2256">
        <v>-5.0248695599999997E-2</v>
      </c>
      <c r="F2256">
        <v>-5.0248695599999997E-2</v>
      </c>
      <c r="G2256" t="s">
        <v>72</v>
      </c>
      <c r="H2256">
        <v>7.7263267429760667</v>
      </c>
      <c r="I2256">
        <v>-0.38823784061394379</v>
      </c>
      <c r="J2256">
        <v>-0.38823784061394379</v>
      </c>
      <c r="K2256">
        <v>1</v>
      </c>
      <c r="M2256" t="s">
        <v>67</v>
      </c>
      <c r="S2256" t="s">
        <v>1608</v>
      </c>
      <c r="U2256" t="s">
        <v>67</v>
      </c>
      <c r="W2256" t="s">
        <v>1270</v>
      </c>
      <c r="X2256" t="s">
        <v>1271</v>
      </c>
      <c r="Y2256" t="s">
        <v>182</v>
      </c>
      <c r="Z2256" t="s">
        <v>164</v>
      </c>
      <c r="AA2256" t="s">
        <v>164</v>
      </c>
      <c r="AB2256" t="s">
        <v>18</v>
      </c>
      <c r="AD2256" t="s">
        <v>3800</v>
      </c>
      <c r="AE2256">
        <v>1</v>
      </c>
      <c r="AF2256">
        <v>1</v>
      </c>
    </row>
    <row r="2257" spans="1:32" x14ac:dyDescent="0.2">
      <c r="A2257" t="s">
        <v>3801</v>
      </c>
      <c r="B2257" s="107">
        <v>44975</v>
      </c>
      <c r="C2257" s="107">
        <v>44975</v>
      </c>
      <c r="D2257" s="107">
        <v>44975</v>
      </c>
      <c r="E2257">
        <v>-5.8704984600000003E-2</v>
      </c>
      <c r="F2257">
        <v>-5.8704984600000003E-2</v>
      </c>
      <c r="G2257" t="s">
        <v>72</v>
      </c>
      <c r="H2257">
        <v>7.7263267429760667</v>
      </c>
      <c r="I2257">
        <v>-0.45357389246097812</v>
      </c>
      <c r="J2257">
        <v>-0.45357389246097812</v>
      </c>
      <c r="K2257">
        <v>1</v>
      </c>
      <c r="M2257" t="s">
        <v>67</v>
      </c>
      <c r="S2257" t="s">
        <v>1608</v>
      </c>
      <c r="U2257" t="s">
        <v>67</v>
      </c>
      <c r="W2257" t="s">
        <v>1270</v>
      </c>
      <c r="X2257" t="s">
        <v>1271</v>
      </c>
      <c r="Y2257" t="s">
        <v>182</v>
      </c>
      <c r="Z2257" t="s">
        <v>164</v>
      </c>
      <c r="AA2257" t="s">
        <v>164</v>
      </c>
      <c r="AB2257" t="s">
        <v>18</v>
      </c>
      <c r="AD2257" t="s">
        <v>3802</v>
      </c>
      <c r="AE2257">
        <v>1</v>
      </c>
      <c r="AF2257">
        <v>1</v>
      </c>
    </row>
    <row r="2258" spans="1:32" x14ac:dyDescent="0.2">
      <c r="A2258" t="s">
        <v>3803</v>
      </c>
      <c r="B2258" s="107">
        <v>44975</v>
      </c>
      <c r="C2258" s="107">
        <v>44975</v>
      </c>
      <c r="D2258" s="107">
        <v>44975</v>
      </c>
      <c r="E2258">
        <v>-0.19431677759999999</v>
      </c>
      <c r="F2258">
        <v>-0.19431677759999999</v>
      </c>
      <c r="G2258" t="s">
        <v>72</v>
      </c>
      <c r="H2258">
        <v>7.7263267429760667</v>
      </c>
      <c r="I2258">
        <v>-1.5013549153798129</v>
      </c>
      <c r="J2258">
        <v>-1.5013549153798129</v>
      </c>
      <c r="K2258">
        <v>1</v>
      </c>
      <c r="M2258" t="s">
        <v>67</v>
      </c>
      <c r="N2258" t="s">
        <v>102</v>
      </c>
      <c r="S2258" t="s">
        <v>1608</v>
      </c>
      <c r="U2258" t="s">
        <v>67</v>
      </c>
      <c r="W2258" t="s">
        <v>1270</v>
      </c>
      <c r="X2258" t="s">
        <v>1271</v>
      </c>
      <c r="Y2258" t="s">
        <v>182</v>
      </c>
      <c r="Z2258" t="s">
        <v>164</v>
      </c>
      <c r="AA2258" t="s">
        <v>164</v>
      </c>
      <c r="AB2258" t="s">
        <v>18</v>
      </c>
      <c r="AD2258" t="s">
        <v>3804</v>
      </c>
      <c r="AE2258">
        <v>1</v>
      </c>
      <c r="AF2258">
        <v>1</v>
      </c>
    </row>
    <row r="2259" spans="1:32" x14ac:dyDescent="0.2">
      <c r="A2259" t="s">
        <v>3805</v>
      </c>
      <c r="B2259" s="107">
        <v>44975</v>
      </c>
      <c r="C2259" s="107">
        <v>44975</v>
      </c>
      <c r="D2259" s="107">
        <v>44975</v>
      </c>
      <c r="E2259">
        <v>-0.82199496599999999</v>
      </c>
      <c r="F2259">
        <v>-0.82199496599999999</v>
      </c>
      <c r="G2259" t="s">
        <v>72</v>
      </c>
      <c r="H2259">
        <v>7.7263267429760667</v>
      </c>
      <c r="I2259">
        <v>-6.3510016883975027</v>
      </c>
      <c r="J2259">
        <v>-6.3510016883975027</v>
      </c>
      <c r="K2259">
        <v>1</v>
      </c>
      <c r="M2259" t="s">
        <v>67</v>
      </c>
      <c r="S2259" t="s">
        <v>1608</v>
      </c>
      <c r="U2259" t="s">
        <v>67</v>
      </c>
      <c r="W2259" t="s">
        <v>1270</v>
      </c>
      <c r="X2259" t="s">
        <v>1271</v>
      </c>
      <c r="Y2259" t="s">
        <v>182</v>
      </c>
      <c r="Z2259" t="s">
        <v>164</v>
      </c>
      <c r="AA2259" t="s">
        <v>164</v>
      </c>
      <c r="AB2259" t="s">
        <v>18</v>
      </c>
      <c r="AD2259" t="s">
        <v>3806</v>
      </c>
      <c r="AE2259">
        <v>1</v>
      </c>
      <c r="AF2259">
        <v>1</v>
      </c>
    </row>
    <row r="2260" spans="1:32" x14ac:dyDescent="0.2">
      <c r="A2260" t="s">
        <v>3807</v>
      </c>
      <c r="B2260" s="107">
        <v>44975</v>
      </c>
      <c r="C2260" s="107">
        <v>44975</v>
      </c>
      <c r="D2260" s="107">
        <v>44975</v>
      </c>
      <c r="E2260">
        <v>-0.73843404000000001</v>
      </c>
      <c r="F2260">
        <v>-0.73843404000000001</v>
      </c>
      <c r="G2260" t="s">
        <v>72</v>
      </c>
      <c r="H2260">
        <v>7.7263267429760667</v>
      </c>
      <c r="I2260">
        <v>-5.7053826711758591</v>
      </c>
      <c r="J2260">
        <v>-5.7053826711758591</v>
      </c>
      <c r="K2260">
        <v>1</v>
      </c>
      <c r="M2260" t="s">
        <v>67</v>
      </c>
      <c r="S2260" t="s">
        <v>1608</v>
      </c>
      <c r="U2260" t="s">
        <v>67</v>
      </c>
      <c r="W2260" t="s">
        <v>1270</v>
      </c>
      <c r="X2260" t="s">
        <v>1271</v>
      </c>
      <c r="Y2260" t="s">
        <v>182</v>
      </c>
      <c r="Z2260" t="s">
        <v>164</v>
      </c>
      <c r="AA2260" t="s">
        <v>164</v>
      </c>
      <c r="AB2260" t="s">
        <v>18</v>
      </c>
      <c r="AD2260" t="s">
        <v>3808</v>
      </c>
      <c r="AE2260">
        <v>1</v>
      </c>
      <c r="AF2260">
        <v>1</v>
      </c>
    </row>
    <row r="2261" spans="1:32" x14ac:dyDescent="0.2">
      <c r="A2261" t="s">
        <v>3809</v>
      </c>
      <c r="B2261" s="107">
        <v>44975</v>
      </c>
      <c r="C2261" s="107">
        <v>44975</v>
      </c>
      <c r="D2261" s="107">
        <v>44975</v>
      </c>
      <c r="E2261">
        <v>-0.57141734040000003</v>
      </c>
      <c r="F2261">
        <v>-0.57141734040000003</v>
      </c>
      <c r="G2261" t="s">
        <v>72</v>
      </c>
      <c r="H2261">
        <v>7.7263267429760667</v>
      </c>
      <c r="I2261">
        <v>-4.4149570785327787</v>
      </c>
      <c r="J2261">
        <v>-4.4149570785327787</v>
      </c>
      <c r="K2261">
        <v>1</v>
      </c>
      <c r="M2261" t="s">
        <v>67</v>
      </c>
      <c r="S2261" t="s">
        <v>1608</v>
      </c>
      <c r="U2261" t="s">
        <v>67</v>
      </c>
      <c r="W2261" t="s">
        <v>1270</v>
      </c>
      <c r="X2261" t="s">
        <v>1271</v>
      </c>
      <c r="Y2261" t="s">
        <v>182</v>
      </c>
      <c r="Z2261" t="s">
        <v>164</v>
      </c>
      <c r="AA2261" t="s">
        <v>164</v>
      </c>
      <c r="AB2261" t="s">
        <v>18</v>
      </c>
      <c r="AD2261" t="s">
        <v>3810</v>
      </c>
      <c r="AE2261">
        <v>1</v>
      </c>
      <c r="AF2261">
        <v>1</v>
      </c>
    </row>
    <row r="2262" spans="1:32" x14ac:dyDescent="0.2">
      <c r="A2262" t="s">
        <v>3811</v>
      </c>
      <c r="B2262" s="107">
        <v>44975</v>
      </c>
      <c r="C2262" s="107">
        <v>44975</v>
      </c>
      <c r="D2262" s="107">
        <v>44975</v>
      </c>
      <c r="E2262">
        <v>-0.83289606399999994</v>
      </c>
      <c r="F2262">
        <v>-0.83289606399999994</v>
      </c>
      <c r="G2262" t="s">
        <v>72</v>
      </c>
      <c r="H2262">
        <v>7.7263267429760667</v>
      </c>
      <c r="I2262">
        <v>-6.4352271334027051</v>
      </c>
      <c r="J2262">
        <v>-6.4352271334027051</v>
      </c>
      <c r="K2262">
        <v>1</v>
      </c>
      <c r="M2262" t="s">
        <v>67</v>
      </c>
      <c r="S2262" t="s">
        <v>1608</v>
      </c>
      <c r="U2262" t="s">
        <v>67</v>
      </c>
      <c r="W2262" t="s">
        <v>1270</v>
      </c>
      <c r="X2262" t="s">
        <v>1271</v>
      </c>
      <c r="Y2262" t="s">
        <v>182</v>
      </c>
      <c r="Z2262" t="s">
        <v>164</v>
      </c>
      <c r="AA2262" t="s">
        <v>164</v>
      </c>
      <c r="AB2262" t="s">
        <v>18</v>
      </c>
      <c r="AD2262" t="s">
        <v>3812</v>
      </c>
      <c r="AE2262">
        <v>1</v>
      </c>
      <c r="AF2262">
        <v>1</v>
      </c>
    </row>
    <row r="2263" spans="1:32" x14ac:dyDescent="0.2">
      <c r="A2263" t="s">
        <v>3813</v>
      </c>
      <c r="B2263" s="107">
        <v>44975</v>
      </c>
      <c r="C2263" s="107">
        <v>44975</v>
      </c>
      <c r="D2263" s="107">
        <v>44975</v>
      </c>
      <c r="E2263">
        <v>-2.6680100000000002E-2</v>
      </c>
      <c r="F2263">
        <v>-2.6680100000000002E-2</v>
      </c>
      <c r="G2263" t="s">
        <v>72</v>
      </c>
      <c r="H2263">
        <v>7.7263267429760667</v>
      </c>
      <c r="I2263">
        <v>-0.2061391701352758</v>
      </c>
      <c r="J2263">
        <v>-0.2061391701352758</v>
      </c>
      <c r="K2263">
        <v>1</v>
      </c>
      <c r="M2263" t="s">
        <v>67</v>
      </c>
      <c r="S2263" t="s">
        <v>2890</v>
      </c>
      <c r="U2263" t="s">
        <v>67</v>
      </c>
      <c r="W2263" t="s">
        <v>1415</v>
      </c>
      <c r="X2263" t="s">
        <v>1265</v>
      </c>
      <c r="Y2263" t="s">
        <v>182</v>
      </c>
      <c r="Z2263" t="s">
        <v>164</v>
      </c>
      <c r="AA2263" t="s">
        <v>164</v>
      </c>
      <c r="AB2263" t="s">
        <v>18</v>
      </c>
      <c r="AD2263" t="s">
        <v>3814</v>
      </c>
      <c r="AE2263">
        <v>1</v>
      </c>
      <c r="AF2263">
        <v>1</v>
      </c>
    </row>
    <row r="2264" spans="1:32" x14ac:dyDescent="0.2">
      <c r="A2264" t="s">
        <v>3815</v>
      </c>
      <c r="B2264" s="107">
        <v>44975</v>
      </c>
      <c r="C2264" s="107">
        <v>44975</v>
      </c>
      <c r="D2264" s="107">
        <v>44975</v>
      </c>
      <c r="E2264">
        <v>-2.6058499999999998E-2</v>
      </c>
      <c r="F2264">
        <v>-2.6058499999999998E-2</v>
      </c>
      <c r="G2264" t="s">
        <v>72</v>
      </c>
      <c r="H2264">
        <v>7.7263267429760667</v>
      </c>
      <c r="I2264">
        <v>-0.20133648543184179</v>
      </c>
      <c r="J2264">
        <v>-0.20133648543184179</v>
      </c>
      <c r="K2264">
        <v>1</v>
      </c>
      <c r="M2264" t="s">
        <v>67</v>
      </c>
      <c r="S2264" t="s">
        <v>2890</v>
      </c>
      <c r="U2264" t="s">
        <v>67</v>
      </c>
      <c r="W2264" t="s">
        <v>1415</v>
      </c>
      <c r="X2264" t="s">
        <v>1265</v>
      </c>
      <c r="Y2264" t="s">
        <v>182</v>
      </c>
      <c r="Z2264" t="s">
        <v>164</v>
      </c>
      <c r="AA2264" t="s">
        <v>164</v>
      </c>
      <c r="AB2264" t="s">
        <v>18</v>
      </c>
      <c r="AD2264" t="s">
        <v>3816</v>
      </c>
      <c r="AE2264">
        <v>1</v>
      </c>
      <c r="AF2264">
        <v>1</v>
      </c>
    </row>
    <row r="2265" spans="1:32" x14ac:dyDescent="0.2">
      <c r="A2265" t="s">
        <v>3817</v>
      </c>
      <c r="B2265" s="107">
        <v>44975</v>
      </c>
      <c r="C2265" s="107">
        <v>44975</v>
      </c>
      <c r="D2265" s="107">
        <v>44975</v>
      </c>
      <c r="E2265">
        <v>-4.5009383600000001E-2</v>
      </c>
      <c r="F2265">
        <v>-4.5009383600000001E-2</v>
      </c>
      <c r="G2265" t="s">
        <v>72</v>
      </c>
      <c r="H2265">
        <v>7.7263267429760667</v>
      </c>
      <c r="I2265">
        <v>-0.34775720419354839</v>
      </c>
      <c r="J2265">
        <v>-0.34775720419354839</v>
      </c>
      <c r="K2265">
        <v>1</v>
      </c>
      <c r="M2265" t="s">
        <v>67</v>
      </c>
      <c r="N2265" t="s">
        <v>102</v>
      </c>
      <c r="S2265" t="s">
        <v>1608</v>
      </c>
      <c r="U2265" t="s">
        <v>67</v>
      </c>
      <c r="W2265" t="s">
        <v>1270</v>
      </c>
      <c r="X2265" t="s">
        <v>1271</v>
      </c>
      <c r="Y2265" t="s">
        <v>182</v>
      </c>
      <c r="Z2265" t="s">
        <v>164</v>
      </c>
      <c r="AA2265" t="s">
        <v>164</v>
      </c>
      <c r="AB2265" t="s">
        <v>18</v>
      </c>
      <c r="AD2265" t="s">
        <v>3818</v>
      </c>
      <c r="AE2265">
        <v>1</v>
      </c>
      <c r="AF2265">
        <v>1</v>
      </c>
    </row>
    <row r="2266" spans="1:32" x14ac:dyDescent="0.2">
      <c r="A2266" t="s">
        <v>3819</v>
      </c>
      <c r="B2266" s="107">
        <v>44974</v>
      </c>
      <c r="C2266" s="107">
        <v>44974</v>
      </c>
      <c r="D2266" s="107">
        <v>44974</v>
      </c>
      <c r="E2266">
        <v>1318.61</v>
      </c>
      <c r="F2266">
        <v>1318.61</v>
      </c>
      <c r="G2266" t="s">
        <v>43</v>
      </c>
      <c r="H2266">
        <v>1</v>
      </c>
      <c r="I2266">
        <v>1318.61</v>
      </c>
      <c r="J2266">
        <v>1318.61</v>
      </c>
      <c r="K2266">
        <v>1</v>
      </c>
      <c r="M2266" t="s">
        <v>199</v>
      </c>
      <c r="N2266" t="s">
        <v>1058</v>
      </c>
      <c r="O2266">
        <v>100</v>
      </c>
      <c r="P2266" t="s">
        <v>15</v>
      </c>
      <c r="Q2266" t="s">
        <v>199</v>
      </c>
      <c r="S2266" t="s">
        <v>3445</v>
      </c>
      <c r="U2266" t="s">
        <v>1058</v>
      </c>
      <c r="V2266" t="s">
        <v>102</v>
      </c>
      <c r="W2266" t="s">
        <v>2681</v>
      </c>
      <c r="X2266" t="s">
        <v>2682</v>
      </c>
      <c r="Y2266" t="s">
        <v>2683</v>
      </c>
      <c r="Z2266" t="s">
        <v>2684</v>
      </c>
      <c r="AA2266" t="s">
        <v>2684</v>
      </c>
      <c r="AB2266" t="s">
        <v>17</v>
      </c>
      <c r="AE2266">
        <v>0</v>
      </c>
      <c r="AF2266">
        <v>0</v>
      </c>
    </row>
    <row r="2267" spans="1:32" x14ac:dyDescent="0.2">
      <c r="A2267" t="s">
        <v>3820</v>
      </c>
      <c r="B2267" s="107">
        <v>44974</v>
      </c>
      <c r="C2267" s="107">
        <v>44974</v>
      </c>
      <c r="D2267" s="107">
        <v>44974</v>
      </c>
      <c r="E2267">
        <v>-39.31</v>
      </c>
      <c r="F2267">
        <v>-39.31</v>
      </c>
      <c r="G2267" t="s">
        <v>43</v>
      </c>
      <c r="H2267">
        <v>1</v>
      </c>
      <c r="I2267">
        <v>-39.31</v>
      </c>
      <c r="J2267">
        <v>-39.31</v>
      </c>
      <c r="K2267">
        <v>1</v>
      </c>
      <c r="M2267" t="s">
        <v>50</v>
      </c>
      <c r="N2267" t="s">
        <v>259</v>
      </c>
      <c r="O2267">
        <v>100</v>
      </c>
      <c r="Q2267" t="s">
        <v>259</v>
      </c>
      <c r="S2267" t="s">
        <v>2744</v>
      </c>
      <c r="U2267" t="s">
        <v>50</v>
      </c>
      <c r="W2267" t="s">
        <v>261</v>
      </c>
      <c r="X2267" t="s">
        <v>30</v>
      </c>
      <c r="Y2267" t="s">
        <v>182</v>
      </c>
      <c r="Z2267" t="s">
        <v>182</v>
      </c>
      <c r="AA2267" t="s">
        <v>182</v>
      </c>
      <c r="AB2267" t="s">
        <v>30</v>
      </c>
      <c r="AE2267">
        <v>0</v>
      </c>
      <c r="AF2267">
        <v>0</v>
      </c>
    </row>
    <row r="2268" spans="1:32" x14ac:dyDescent="0.2">
      <c r="A2268" t="s">
        <v>3821</v>
      </c>
      <c r="B2268" s="107">
        <v>44974</v>
      </c>
      <c r="C2268" s="107">
        <v>44974</v>
      </c>
      <c r="D2268" s="107">
        <v>44974</v>
      </c>
      <c r="E2268">
        <v>-135.69999999999999</v>
      </c>
      <c r="F2268">
        <v>-135.69999999999999</v>
      </c>
      <c r="G2268" t="s">
        <v>43</v>
      </c>
      <c r="H2268">
        <v>1</v>
      </c>
      <c r="I2268">
        <v>-135.69999999999999</v>
      </c>
      <c r="J2268">
        <v>-135.69999999999999</v>
      </c>
      <c r="K2268">
        <v>1</v>
      </c>
      <c r="M2268" t="s">
        <v>49</v>
      </c>
      <c r="N2268" t="s">
        <v>199</v>
      </c>
      <c r="O2268">
        <v>100</v>
      </c>
      <c r="P2268" t="s">
        <v>340</v>
      </c>
      <c r="Q2268" t="s">
        <v>199</v>
      </c>
      <c r="S2268" t="s">
        <v>2396</v>
      </c>
      <c r="U2268" t="s">
        <v>49</v>
      </c>
      <c r="W2268" t="s">
        <v>2397</v>
      </c>
      <c r="X2268" t="s">
        <v>30</v>
      </c>
      <c r="Y2268" t="s">
        <v>182</v>
      </c>
      <c r="Z2268" t="s">
        <v>182</v>
      </c>
      <c r="AA2268" t="s">
        <v>182</v>
      </c>
      <c r="AB2268" t="s">
        <v>30</v>
      </c>
      <c r="AE2268">
        <v>0</v>
      </c>
      <c r="AF2268">
        <v>0</v>
      </c>
    </row>
    <row r="2269" spans="1:32" x14ac:dyDescent="0.2">
      <c r="A2269" t="s">
        <v>3822</v>
      </c>
      <c r="B2269" s="107">
        <v>44974</v>
      </c>
      <c r="C2269" s="107">
        <v>44974</v>
      </c>
      <c r="D2269" s="107">
        <v>44974</v>
      </c>
      <c r="E2269">
        <v>-1000</v>
      </c>
      <c r="F2269">
        <v>-1000</v>
      </c>
      <c r="G2269" t="s">
        <v>43</v>
      </c>
      <c r="H2269">
        <v>1</v>
      </c>
      <c r="I2269">
        <v>-1000</v>
      </c>
      <c r="J2269">
        <v>-1000</v>
      </c>
      <c r="K2269">
        <v>1</v>
      </c>
      <c r="M2269" t="s">
        <v>1058</v>
      </c>
      <c r="N2269" t="s">
        <v>199</v>
      </c>
      <c r="O2269">
        <v>100</v>
      </c>
      <c r="P2269" t="s">
        <v>340</v>
      </c>
      <c r="Q2269" t="s">
        <v>199</v>
      </c>
      <c r="S2269" t="s">
        <v>3823</v>
      </c>
      <c r="U2269" t="s">
        <v>1058</v>
      </c>
      <c r="W2269" t="s">
        <v>1850</v>
      </c>
      <c r="X2269" t="s">
        <v>1850</v>
      </c>
      <c r="Y2269" t="s">
        <v>1356</v>
      </c>
      <c r="Z2269" t="s">
        <v>1356</v>
      </c>
      <c r="AA2269" t="s">
        <v>1356</v>
      </c>
      <c r="AB2269" t="s">
        <v>28</v>
      </c>
      <c r="AE2269">
        <v>0</v>
      </c>
      <c r="AF2269">
        <v>0</v>
      </c>
    </row>
    <row r="2270" spans="1:32" x14ac:dyDescent="0.2">
      <c r="A2270" t="s">
        <v>3824</v>
      </c>
      <c r="B2270" s="107">
        <v>44974</v>
      </c>
      <c r="C2270" s="107">
        <v>44974</v>
      </c>
      <c r="D2270" s="107">
        <v>44974</v>
      </c>
      <c r="E2270">
        <v>-200</v>
      </c>
      <c r="F2270">
        <v>-200</v>
      </c>
      <c r="G2270" t="s">
        <v>43</v>
      </c>
      <c r="H2270">
        <v>1</v>
      </c>
      <c r="I2270">
        <v>-200</v>
      </c>
      <c r="J2270">
        <v>-200</v>
      </c>
      <c r="K2270">
        <v>1</v>
      </c>
      <c r="M2270" t="s">
        <v>49</v>
      </c>
      <c r="N2270" t="s">
        <v>199</v>
      </c>
      <c r="O2270">
        <v>100</v>
      </c>
      <c r="P2270" t="s">
        <v>340</v>
      </c>
      <c r="Q2270" t="s">
        <v>199</v>
      </c>
      <c r="S2270" t="s">
        <v>3825</v>
      </c>
      <c r="U2270" t="s">
        <v>49</v>
      </c>
      <c r="W2270" t="s">
        <v>2397</v>
      </c>
      <c r="X2270" t="s">
        <v>30</v>
      </c>
      <c r="Y2270" t="s">
        <v>182</v>
      </c>
      <c r="Z2270" t="s">
        <v>182</v>
      </c>
      <c r="AA2270" t="s">
        <v>182</v>
      </c>
      <c r="AB2270" t="s">
        <v>30</v>
      </c>
      <c r="AE2270">
        <v>0</v>
      </c>
      <c r="AF2270">
        <v>0</v>
      </c>
    </row>
    <row r="2271" spans="1:32" x14ac:dyDescent="0.2">
      <c r="A2271" t="s">
        <v>3826</v>
      </c>
      <c r="B2271" s="107">
        <v>44974</v>
      </c>
      <c r="C2271" s="107">
        <v>44974</v>
      </c>
      <c r="D2271" s="107">
        <v>44974</v>
      </c>
      <c r="E2271">
        <v>-2.30723E-2</v>
      </c>
      <c r="F2271">
        <v>-2.30723E-2</v>
      </c>
      <c r="G2271" t="s">
        <v>72</v>
      </c>
      <c r="H2271">
        <v>7.9313929313929306</v>
      </c>
      <c r="I2271">
        <v>-0.18299547713097711</v>
      </c>
      <c r="J2271">
        <v>-0.18299547713097711</v>
      </c>
      <c r="K2271">
        <v>1</v>
      </c>
      <c r="M2271" t="s">
        <v>67</v>
      </c>
      <c r="S2271" t="s">
        <v>2890</v>
      </c>
      <c r="U2271" t="s">
        <v>67</v>
      </c>
      <c r="W2271" t="s">
        <v>1415</v>
      </c>
      <c r="X2271" t="s">
        <v>1265</v>
      </c>
      <c r="Y2271" t="s">
        <v>182</v>
      </c>
      <c r="Z2271" t="s">
        <v>164</v>
      </c>
      <c r="AA2271" t="s">
        <v>164</v>
      </c>
      <c r="AB2271" t="s">
        <v>18</v>
      </c>
      <c r="AD2271" t="s">
        <v>3827</v>
      </c>
      <c r="AE2271">
        <v>1</v>
      </c>
      <c r="AF2271">
        <v>1</v>
      </c>
    </row>
    <row r="2272" spans="1:32" x14ac:dyDescent="0.2">
      <c r="A2272" t="s">
        <v>3828</v>
      </c>
      <c r="B2272" s="107">
        <v>44974</v>
      </c>
      <c r="C2272" s="107">
        <v>44974</v>
      </c>
      <c r="D2272" s="107">
        <v>44974</v>
      </c>
      <c r="E2272">
        <v>-3.0260599999999999E-2</v>
      </c>
      <c r="F2272">
        <v>-3.0260599999999999E-2</v>
      </c>
      <c r="G2272" t="s">
        <v>72</v>
      </c>
      <c r="H2272">
        <v>7.9313929313929306</v>
      </c>
      <c r="I2272">
        <v>-0.24000870893970891</v>
      </c>
      <c r="J2272">
        <v>-0.24000870893970891</v>
      </c>
      <c r="K2272">
        <v>1</v>
      </c>
      <c r="M2272" t="s">
        <v>67</v>
      </c>
      <c r="S2272" t="s">
        <v>2890</v>
      </c>
      <c r="U2272" t="s">
        <v>67</v>
      </c>
      <c r="W2272" t="s">
        <v>1415</v>
      </c>
      <c r="X2272" t="s">
        <v>1265</v>
      </c>
      <c r="Y2272" t="s">
        <v>182</v>
      </c>
      <c r="Z2272" t="s">
        <v>164</v>
      </c>
      <c r="AA2272" t="s">
        <v>164</v>
      </c>
      <c r="AB2272" t="s">
        <v>18</v>
      </c>
      <c r="AD2272" t="s">
        <v>3829</v>
      </c>
      <c r="AE2272">
        <v>1</v>
      </c>
      <c r="AF2272">
        <v>1</v>
      </c>
    </row>
    <row r="2273" spans="1:32" x14ac:dyDescent="0.2">
      <c r="A2273" t="s">
        <v>3830</v>
      </c>
      <c r="B2273" s="107">
        <v>44974</v>
      </c>
      <c r="C2273" s="107">
        <v>44974</v>
      </c>
      <c r="D2273" s="107">
        <v>44974</v>
      </c>
      <c r="E2273">
        <v>1.3066280000000001E-4</v>
      </c>
      <c r="F2273">
        <v>1.3066280000000001E-4</v>
      </c>
      <c r="G2273" t="s">
        <v>72</v>
      </c>
      <c r="H2273">
        <v>7.9313929313929306</v>
      </c>
      <c r="I2273">
        <v>1.036338008316008E-3</v>
      </c>
      <c r="J2273">
        <v>1.036338008316008E-3</v>
      </c>
      <c r="K2273">
        <v>1</v>
      </c>
      <c r="N2273" t="s">
        <v>67</v>
      </c>
      <c r="S2273" t="s">
        <v>2372</v>
      </c>
      <c r="U2273" t="s">
        <v>67</v>
      </c>
      <c r="W2273" t="s">
        <v>1415</v>
      </c>
      <c r="X2273" t="s">
        <v>1265</v>
      </c>
      <c r="Y2273" t="s">
        <v>182</v>
      </c>
      <c r="Z2273" t="s">
        <v>164</v>
      </c>
      <c r="AA2273" t="s">
        <v>164</v>
      </c>
      <c r="AB2273" t="s">
        <v>18</v>
      </c>
      <c r="AD2273" t="s">
        <v>3831</v>
      </c>
      <c r="AE2273">
        <v>1</v>
      </c>
      <c r="AF2273">
        <v>1</v>
      </c>
    </row>
    <row r="2274" spans="1:32" x14ac:dyDescent="0.2">
      <c r="A2274" t="s">
        <v>3832</v>
      </c>
      <c r="B2274" s="107">
        <v>44974</v>
      </c>
      <c r="C2274" s="107">
        <v>44974</v>
      </c>
      <c r="D2274" s="107">
        <v>44974</v>
      </c>
      <c r="E2274">
        <v>-2.92673E-2</v>
      </c>
      <c r="F2274">
        <v>-2.92673E-2</v>
      </c>
      <c r="G2274" t="s">
        <v>72</v>
      </c>
      <c r="H2274">
        <v>7.9313929313929306</v>
      </c>
      <c r="I2274">
        <v>-0.23213045634095639</v>
      </c>
      <c r="J2274">
        <v>-0.23213045634095639</v>
      </c>
      <c r="K2274">
        <v>1</v>
      </c>
      <c r="M2274" t="s">
        <v>67</v>
      </c>
      <c r="S2274" t="s">
        <v>2890</v>
      </c>
      <c r="U2274" t="s">
        <v>67</v>
      </c>
      <c r="W2274" t="s">
        <v>1415</v>
      </c>
      <c r="X2274" t="s">
        <v>1265</v>
      </c>
      <c r="Y2274" t="s">
        <v>182</v>
      </c>
      <c r="Z2274" t="s">
        <v>164</v>
      </c>
      <c r="AA2274" t="s">
        <v>164</v>
      </c>
      <c r="AB2274" t="s">
        <v>18</v>
      </c>
      <c r="AD2274" t="s">
        <v>3833</v>
      </c>
      <c r="AE2274">
        <v>1</v>
      </c>
      <c r="AF2274">
        <v>1</v>
      </c>
    </row>
    <row r="2275" spans="1:32" x14ac:dyDescent="0.2">
      <c r="A2275" t="s">
        <v>3834</v>
      </c>
      <c r="B2275" s="107">
        <v>44974</v>
      </c>
      <c r="C2275" s="107">
        <v>44974</v>
      </c>
      <c r="D2275" s="107">
        <v>44974</v>
      </c>
      <c r="E2275">
        <v>-3.0714200000000001E-2</v>
      </c>
      <c r="F2275">
        <v>-3.0714200000000001E-2</v>
      </c>
      <c r="G2275" t="s">
        <v>72</v>
      </c>
      <c r="H2275">
        <v>7.9313929313929306</v>
      </c>
      <c r="I2275">
        <v>-0.2436063887733888</v>
      </c>
      <c r="J2275">
        <v>-0.2436063887733888</v>
      </c>
      <c r="K2275">
        <v>1</v>
      </c>
      <c r="M2275" t="s">
        <v>67</v>
      </c>
      <c r="S2275" t="s">
        <v>2890</v>
      </c>
      <c r="U2275" t="s">
        <v>67</v>
      </c>
      <c r="W2275" t="s">
        <v>1415</v>
      </c>
      <c r="X2275" t="s">
        <v>1265</v>
      </c>
      <c r="Y2275" t="s">
        <v>182</v>
      </c>
      <c r="Z2275" t="s">
        <v>164</v>
      </c>
      <c r="AA2275" t="s">
        <v>164</v>
      </c>
      <c r="AB2275" t="s">
        <v>18</v>
      </c>
      <c r="AD2275" t="s">
        <v>3835</v>
      </c>
      <c r="AE2275">
        <v>1</v>
      </c>
      <c r="AF2275">
        <v>1</v>
      </c>
    </row>
    <row r="2276" spans="1:32" x14ac:dyDescent="0.2">
      <c r="A2276" t="s">
        <v>3836</v>
      </c>
      <c r="B2276" s="107">
        <v>44974</v>
      </c>
      <c r="C2276" s="107">
        <v>44974</v>
      </c>
      <c r="D2276" s="107">
        <v>44974</v>
      </c>
      <c r="E2276">
        <v>-2.8481900000000001E-2</v>
      </c>
      <c r="F2276">
        <v>-2.8481900000000001E-2</v>
      </c>
      <c r="G2276" t="s">
        <v>72</v>
      </c>
      <c r="H2276">
        <v>7.9313929313929306</v>
      </c>
      <c r="I2276">
        <v>-0.2259011403326403</v>
      </c>
      <c r="J2276">
        <v>-0.2259011403326403</v>
      </c>
      <c r="K2276">
        <v>1</v>
      </c>
      <c r="M2276" t="s">
        <v>67</v>
      </c>
      <c r="S2276" t="s">
        <v>2890</v>
      </c>
      <c r="U2276" t="s">
        <v>67</v>
      </c>
      <c r="W2276" t="s">
        <v>1415</v>
      </c>
      <c r="X2276" t="s">
        <v>1265</v>
      </c>
      <c r="Y2276" t="s">
        <v>182</v>
      </c>
      <c r="Z2276" t="s">
        <v>164</v>
      </c>
      <c r="AA2276" t="s">
        <v>164</v>
      </c>
      <c r="AB2276" t="s">
        <v>18</v>
      </c>
      <c r="AD2276" t="s">
        <v>3837</v>
      </c>
      <c r="AE2276">
        <v>1</v>
      </c>
      <c r="AF2276">
        <v>1</v>
      </c>
    </row>
    <row r="2277" spans="1:32" x14ac:dyDescent="0.2">
      <c r="A2277" t="s">
        <v>3838</v>
      </c>
      <c r="B2277" s="107">
        <v>44974</v>
      </c>
      <c r="C2277" s="107">
        <v>44974</v>
      </c>
      <c r="D2277" s="107">
        <v>44974</v>
      </c>
      <c r="E2277">
        <v>-0.17743294073781479</v>
      </c>
      <c r="F2277">
        <v>-0.17743294073781479</v>
      </c>
      <c r="G2277" t="s">
        <v>72</v>
      </c>
      <c r="H2277">
        <v>7.9313929313929306</v>
      </c>
      <c r="I2277">
        <v>-1.4072903719641661</v>
      </c>
      <c r="J2277">
        <v>-1.4072903719641661</v>
      </c>
      <c r="K2277">
        <v>1</v>
      </c>
      <c r="M2277" t="s">
        <v>67</v>
      </c>
      <c r="S2277" t="s">
        <v>1608</v>
      </c>
      <c r="U2277" t="s">
        <v>67</v>
      </c>
      <c r="W2277" t="s">
        <v>1415</v>
      </c>
      <c r="X2277" t="s">
        <v>1265</v>
      </c>
      <c r="Y2277" t="s">
        <v>182</v>
      </c>
      <c r="Z2277" t="s">
        <v>164</v>
      </c>
      <c r="AA2277" t="s">
        <v>164</v>
      </c>
      <c r="AB2277" t="s">
        <v>18</v>
      </c>
      <c r="AD2277" t="s">
        <v>3839</v>
      </c>
      <c r="AE2277">
        <v>1</v>
      </c>
      <c r="AF2277">
        <v>1</v>
      </c>
    </row>
    <row r="2278" spans="1:32" x14ac:dyDescent="0.2">
      <c r="A2278" t="s">
        <v>3840</v>
      </c>
      <c r="B2278" s="107">
        <v>44974</v>
      </c>
      <c r="C2278" s="107">
        <v>44974</v>
      </c>
      <c r="D2278" s="107">
        <v>44974</v>
      </c>
      <c r="E2278">
        <v>-7.4210883012000002</v>
      </c>
      <c r="F2278">
        <v>-7.4210883012000002</v>
      </c>
      <c r="G2278" t="s">
        <v>72</v>
      </c>
      <c r="H2278">
        <v>7.9313929313929306</v>
      </c>
      <c r="I2278">
        <v>-58.859567295380458</v>
      </c>
      <c r="J2278">
        <v>-58.859567295380458</v>
      </c>
      <c r="K2278">
        <v>1</v>
      </c>
      <c r="M2278" t="s">
        <v>67</v>
      </c>
      <c r="S2278" t="s">
        <v>1608</v>
      </c>
      <c r="U2278" t="s">
        <v>67</v>
      </c>
      <c r="W2278" t="s">
        <v>1270</v>
      </c>
      <c r="X2278" t="s">
        <v>1271</v>
      </c>
      <c r="Y2278" t="s">
        <v>182</v>
      </c>
      <c r="Z2278" t="s">
        <v>164</v>
      </c>
      <c r="AA2278" t="s">
        <v>164</v>
      </c>
      <c r="AB2278" t="s">
        <v>18</v>
      </c>
      <c r="AD2278" t="s">
        <v>3841</v>
      </c>
      <c r="AE2278">
        <v>1</v>
      </c>
      <c r="AF2278">
        <v>1</v>
      </c>
    </row>
    <row r="2279" spans="1:32" x14ac:dyDescent="0.2">
      <c r="A2279" t="s">
        <v>3842</v>
      </c>
      <c r="B2279" s="107">
        <v>44974</v>
      </c>
      <c r="C2279" s="107">
        <v>44974</v>
      </c>
      <c r="D2279" s="107">
        <v>44974</v>
      </c>
      <c r="E2279">
        <v>2.6135800000000001E-5</v>
      </c>
      <c r="F2279">
        <v>2.6135800000000001E-5</v>
      </c>
      <c r="G2279" t="s">
        <v>72</v>
      </c>
      <c r="H2279">
        <v>7.9313929313929306</v>
      </c>
      <c r="I2279">
        <v>2.0729329937629941E-4</v>
      </c>
      <c r="J2279">
        <v>2.0729329937629941E-4</v>
      </c>
      <c r="K2279">
        <v>1</v>
      </c>
      <c r="N2279" t="s">
        <v>67</v>
      </c>
      <c r="S2279" t="s">
        <v>2372</v>
      </c>
      <c r="U2279" t="s">
        <v>67</v>
      </c>
      <c r="W2279" t="s">
        <v>1415</v>
      </c>
      <c r="X2279" t="s">
        <v>1265</v>
      </c>
      <c r="Y2279" t="s">
        <v>182</v>
      </c>
      <c r="Z2279" t="s">
        <v>164</v>
      </c>
      <c r="AA2279" t="s">
        <v>164</v>
      </c>
      <c r="AB2279" t="s">
        <v>18</v>
      </c>
      <c r="AD2279" t="s">
        <v>3843</v>
      </c>
      <c r="AE2279">
        <v>1</v>
      </c>
      <c r="AF2279">
        <v>1</v>
      </c>
    </row>
    <row r="2280" spans="1:32" x14ac:dyDescent="0.2">
      <c r="A2280" t="s">
        <v>3844</v>
      </c>
      <c r="B2280" s="107">
        <v>44974</v>
      </c>
      <c r="C2280" s="107">
        <v>44974</v>
      </c>
      <c r="D2280" s="107">
        <v>44974</v>
      </c>
      <c r="E2280">
        <v>-6.7099267008000014</v>
      </c>
      <c r="F2280">
        <v>-6.7099267008000014</v>
      </c>
      <c r="G2280" t="s">
        <v>72</v>
      </c>
      <c r="H2280">
        <v>7.9313929313929306</v>
      </c>
      <c r="I2280">
        <v>-53.219065204889823</v>
      </c>
      <c r="J2280">
        <v>-53.219065204889823</v>
      </c>
      <c r="K2280">
        <v>1</v>
      </c>
      <c r="M2280" t="s">
        <v>67</v>
      </c>
      <c r="S2280" t="s">
        <v>1608</v>
      </c>
      <c r="U2280" t="s">
        <v>67</v>
      </c>
      <c r="W2280" t="s">
        <v>1270</v>
      </c>
      <c r="X2280" t="s">
        <v>1271</v>
      </c>
      <c r="Y2280" t="s">
        <v>182</v>
      </c>
      <c r="Z2280" t="s">
        <v>164</v>
      </c>
      <c r="AA2280" t="s">
        <v>164</v>
      </c>
      <c r="AB2280" t="s">
        <v>18</v>
      </c>
      <c r="AD2280" t="s">
        <v>3845</v>
      </c>
      <c r="AE2280">
        <v>1</v>
      </c>
      <c r="AF2280">
        <v>1</v>
      </c>
    </row>
    <row r="2281" spans="1:32" x14ac:dyDescent="0.2">
      <c r="A2281" t="s">
        <v>3846</v>
      </c>
      <c r="B2281" s="107">
        <v>44974</v>
      </c>
      <c r="C2281" s="107">
        <v>44974</v>
      </c>
      <c r="D2281" s="107">
        <v>44974</v>
      </c>
      <c r="E2281">
        <v>-2.9770212599999998E-2</v>
      </c>
      <c r="F2281">
        <v>-2.9770212599999998E-2</v>
      </c>
      <c r="G2281" t="s">
        <v>72</v>
      </c>
      <c r="H2281">
        <v>7.9313929313929306</v>
      </c>
      <c r="I2281">
        <v>-0.23611925378170481</v>
      </c>
      <c r="J2281">
        <v>-0.23611925378170481</v>
      </c>
      <c r="K2281">
        <v>1</v>
      </c>
      <c r="M2281" t="s">
        <v>67</v>
      </c>
      <c r="S2281" t="s">
        <v>1608</v>
      </c>
      <c r="U2281" t="s">
        <v>67</v>
      </c>
      <c r="W2281" t="s">
        <v>1270</v>
      </c>
      <c r="X2281" t="s">
        <v>1271</v>
      </c>
      <c r="Y2281" t="s">
        <v>182</v>
      </c>
      <c r="Z2281" t="s">
        <v>164</v>
      </c>
      <c r="AA2281" t="s">
        <v>164</v>
      </c>
      <c r="AB2281" t="s">
        <v>18</v>
      </c>
      <c r="AD2281" t="s">
        <v>3847</v>
      </c>
      <c r="AE2281">
        <v>1</v>
      </c>
      <c r="AF2281">
        <v>1</v>
      </c>
    </row>
    <row r="2282" spans="1:32" x14ac:dyDescent="0.2">
      <c r="A2282" t="s">
        <v>3848</v>
      </c>
      <c r="B2282" s="107">
        <v>44974</v>
      </c>
      <c r="C2282" s="107">
        <v>44974</v>
      </c>
      <c r="D2282" s="107">
        <v>44974</v>
      </c>
      <c r="E2282">
        <v>-0.63715697519999992</v>
      </c>
      <c r="F2282">
        <v>-0.63715697519999992</v>
      </c>
      <c r="G2282" t="s">
        <v>72</v>
      </c>
      <c r="H2282">
        <v>7.9313929313929306</v>
      </c>
      <c r="I2282">
        <v>-5.0535423292889803</v>
      </c>
      <c r="J2282">
        <v>-5.0535423292889803</v>
      </c>
      <c r="K2282">
        <v>1</v>
      </c>
      <c r="M2282" t="s">
        <v>67</v>
      </c>
      <c r="S2282" t="s">
        <v>1608</v>
      </c>
      <c r="U2282" t="s">
        <v>67</v>
      </c>
      <c r="W2282" t="s">
        <v>1270</v>
      </c>
      <c r="X2282" t="s">
        <v>1271</v>
      </c>
      <c r="Y2282" t="s">
        <v>182</v>
      </c>
      <c r="Z2282" t="s">
        <v>164</v>
      </c>
      <c r="AA2282" t="s">
        <v>164</v>
      </c>
      <c r="AB2282" t="s">
        <v>18</v>
      </c>
      <c r="AD2282" t="s">
        <v>3849</v>
      </c>
      <c r="AE2282">
        <v>1</v>
      </c>
      <c r="AF2282">
        <v>1</v>
      </c>
    </row>
    <row r="2283" spans="1:32" x14ac:dyDescent="0.2">
      <c r="A2283" t="s">
        <v>3850</v>
      </c>
      <c r="B2283" s="107">
        <v>44974</v>
      </c>
      <c r="C2283" s="107">
        <v>44974</v>
      </c>
      <c r="D2283" s="107">
        <v>44974</v>
      </c>
      <c r="E2283">
        <v>-6.1403411160000001</v>
      </c>
      <c r="F2283">
        <v>-6.1403411160000001</v>
      </c>
      <c r="G2283" t="s">
        <v>72</v>
      </c>
      <c r="H2283">
        <v>7.9313929313929306</v>
      </c>
      <c r="I2283">
        <v>-48.701458123783787</v>
      </c>
      <c r="J2283">
        <v>-48.701458123783787</v>
      </c>
      <c r="K2283">
        <v>1</v>
      </c>
      <c r="M2283" t="s">
        <v>67</v>
      </c>
      <c r="S2283" t="s">
        <v>1608</v>
      </c>
      <c r="U2283" t="s">
        <v>67</v>
      </c>
      <c r="W2283" t="s">
        <v>1270</v>
      </c>
      <c r="X2283" t="s">
        <v>1271</v>
      </c>
      <c r="Y2283" t="s">
        <v>182</v>
      </c>
      <c r="Z2283" t="s">
        <v>164</v>
      </c>
      <c r="AA2283" t="s">
        <v>164</v>
      </c>
      <c r="AB2283" t="s">
        <v>18</v>
      </c>
      <c r="AD2283" t="s">
        <v>3851</v>
      </c>
      <c r="AE2283">
        <v>1</v>
      </c>
      <c r="AF2283">
        <v>1</v>
      </c>
    </row>
    <row r="2284" spans="1:32" x14ac:dyDescent="0.2">
      <c r="A2284" t="s">
        <v>3852</v>
      </c>
      <c r="B2284" s="107">
        <v>44974</v>
      </c>
      <c r="C2284" s="107">
        <v>44974</v>
      </c>
      <c r="D2284" s="107">
        <v>44974</v>
      </c>
      <c r="E2284">
        <v>-3.4971856836000002</v>
      </c>
      <c r="F2284">
        <v>-3.4971856836000002</v>
      </c>
      <c r="G2284" t="s">
        <v>72</v>
      </c>
      <c r="H2284">
        <v>7.9313929313929306</v>
      </c>
      <c r="I2284">
        <v>-27.737553810673599</v>
      </c>
      <c r="J2284">
        <v>-27.737553810673599</v>
      </c>
      <c r="K2284">
        <v>1</v>
      </c>
      <c r="M2284" t="s">
        <v>67</v>
      </c>
      <c r="S2284" t="s">
        <v>1608</v>
      </c>
      <c r="U2284" t="s">
        <v>67</v>
      </c>
      <c r="W2284" t="s">
        <v>1270</v>
      </c>
      <c r="X2284" t="s">
        <v>1271</v>
      </c>
      <c r="Y2284" t="s">
        <v>182</v>
      </c>
      <c r="Z2284" t="s">
        <v>164</v>
      </c>
      <c r="AA2284" t="s">
        <v>164</v>
      </c>
      <c r="AB2284" t="s">
        <v>18</v>
      </c>
      <c r="AD2284" t="s">
        <v>3853</v>
      </c>
      <c r="AE2284">
        <v>1</v>
      </c>
      <c r="AF2284">
        <v>1</v>
      </c>
    </row>
    <row r="2285" spans="1:32" x14ac:dyDescent="0.2">
      <c r="A2285" t="s">
        <v>3854</v>
      </c>
      <c r="B2285" s="107">
        <v>44974</v>
      </c>
      <c r="C2285" s="107">
        <v>44974</v>
      </c>
      <c r="D2285" s="107">
        <v>44974</v>
      </c>
      <c r="E2285">
        <v>-3.9703805100000003E-2</v>
      </c>
      <c r="F2285">
        <v>-3.9703805100000003E-2</v>
      </c>
      <c r="G2285" t="s">
        <v>72</v>
      </c>
      <c r="H2285">
        <v>7.9313929313929306</v>
      </c>
      <c r="I2285">
        <v>-0.31490647911954273</v>
      </c>
      <c r="J2285">
        <v>-0.31490647911954273</v>
      </c>
      <c r="K2285">
        <v>1</v>
      </c>
      <c r="M2285" t="s">
        <v>67</v>
      </c>
      <c r="S2285" t="s">
        <v>1608</v>
      </c>
      <c r="U2285" t="s">
        <v>67</v>
      </c>
      <c r="W2285" t="s">
        <v>1270</v>
      </c>
      <c r="X2285" t="s">
        <v>1271</v>
      </c>
      <c r="Y2285" t="s">
        <v>182</v>
      </c>
      <c r="Z2285" t="s">
        <v>164</v>
      </c>
      <c r="AA2285" t="s">
        <v>164</v>
      </c>
      <c r="AB2285" t="s">
        <v>18</v>
      </c>
      <c r="AD2285" t="s">
        <v>3855</v>
      </c>
      <c r="AE2285">
        <v>1</v>
      </c>
      <c r="AF2285">
        <v>1</v>
      </c>
    </row>
    <row r="2286" spans="1:32" x14ac:dyDescent="0.2">
      <c r="A2286" t="s">
        <v>3856</v>
      </c>
      <c r="B2286" s="107">
        <v>44974</v>
      </c>
      <c r="C2286" s="107">
        <v>44974</v>
      </c>
      <c r="D2286" s="107">
        <v>44974</v>
      </c>
      <c r="E2286">
        <v>-3.0208309499999999E-2</v>
      </c>
      <c r="F2286">
        <v>-3.0208309499999999E-2</v>
      </c>
      <c r="G2286" t="s">
        <v>72</v>
      </c>
      <c r="H2286">
        <v>7.9313929313929306</v>
      </c>
      <c r="I2286">
        <v>-0.23959397243762989</v>
      </c>
      <c r="J2286">
        <v>-0.23959397243762989</v>
      </c>
      <c r="K2286">
        <v>1</v>
      </c>
      <c r="M2286" t="s">
        <v>67</v>
      </c>
      <c r="S2286" t="s">
        <v>1608</v>
      </c>
      <c r="U2286" t="s">
        <v>67</v>
      </c>
      <c r="W2286" t="s">
        <v>1270</v>
      </c>
      <c r="X2286" t="s">
        <v>1271</v>
      </c>
      <c r="Y2286" t="s">
        <v>182</v>
      </c>
      <c r="Z2286" t="s">
        <v>164</v>
      </c>
      <c r="AA2286" t="s">
        <v>164</v>
      </c>
      <c r="AB2286" t="s">
        <v>18</v>
      </c>
      <c r="AD2286" t="s">
        <v>3857</v>
      </c>
      <c r="AE2286">
        <v>1</v>
      </c>
      <c r="AF2286">
        <v>1</v>
      </c>
    </row>
    <row r="2287" spans="1:32" x14ac:dyDescent="0.2">
      <c r="A2287" t="s">
        <v>3858</v>
      </c>
      <c r="B2287" s="107">
        <v>44974</v>
      </c>
      <c r="C2287" s="107">
        <v>44974</v>
      </c>
      <c r="D2287" s="107">
        <v>44974</v>
      </c>
      <c r="E2287">
        <v>-0.52146545</v>
      </c>
      <c r="F2287">
        <v>-0.52146545</v>
      </c>
      <c r="G2287" t="s">
        <v>72</v>
      </c>
      <c r="H2287">
        <v>7.9313929313929306</v>
      </c>
      <c r="I2287">
        <v>-4.1359473840956342</v>
      </c>
      <c r="J2287">
        <v>-4.1359473840956342</v>
      </c>
      <c r="K2287">
        <v>1</v>
      </c>
      <c r="M2287" t="s">
        <v>67</v>
      </c>
      <c r="N2287" t="s">
        <v>102</v>
      </c>
      <c r="S2287" t="s">
        <v>1608</v>
      </c>
      <c r="U2287" t="s">
        <v>67</v>
      </c>
      <c r="W2287" t="s">
        <v>1270</v>
      </c>
      <c r="X2287" t="s">
        <v>1271</v>
      </c>
      <c r="Y2287" t="s">
        <v>182</v>
      </c>
      <c r="Z2287" t="s">
        <v>164</v>
      </c>
      <c r="AA2287" t="s">
        <v>164</v>
      </c>
      <c r="AB2287" t="s">
        <v>18</v>
      </c>
      <c r="AD2287" t="s">
        <v>3859</v>
      </c>
      <c r="AE2287">
        <v>1</v>
      </c>
      <c r="AF2287">
        <v>1</v>
      </c>
    </row>
    <row r="2288" spans="1:32" x14ac:dyDescent="0.2">
      <c r="A2288" t="s">
        <v>3860</v>
      </c>
      <c r="B2288" s="107">
        <v>44974</v>
      </c>
      <c r="C2288" s="107">
        <v>44974</v>
      </c>
      <c r="D2288" s="107">
        <v>44974</v>
      </c>
      <c r="E2288">
        <v>-0.20745679380000001</v>
      </c>
      <c r="F2288">
        <v>-0.20745679380000001</v>
      </c>
      <c r="G2288" t="s">
        <v>72</v>
      </c>
      <c r="H2288">
        <v>7.9313929313929306</v>
      </c>
      <c r="I2288">
        <v>-1.645421347914761</v>
      </c>
      <c r="J2288">
        <v>-1.645421347914761</v>
      </c>
      <c r="K2288">
        <v>1</v>
      </c>
      <c r="M2288" t="s">
        <v>67</v>
      </c>
      <c r="N2288" t="s">
        <v>102</v>
      </c>
      <c r="S2288" t="s">
        <v>1608</v>
      </c>
      <c r="U2288" t="s">
        <v>67</v>
      </c>
      <c r="W2288" t="s">
        <v>1270</v>
      </c>
      <c r="X2288" t="s">
        <v>1271</v>
      </c>
      <c r="Y2288" t="s">
        <v>182</v>
      </c>
      <c r="Z2288" t="s">
        <v>164</v>
      </c>
      <c r="AA2288" t="s">
        <v>164</v>
      </c>
      <c r="AB2288" t="s">
        <v>18</v>
      </c>
      <c r="AD2288" t="s">
        <v>3861</v>
      </c>
      <c r="AE2288">
        <v>1</v>
      </c>
      <c r="AF2288">
        <v>1</v>
      </c>
    </row>
    <row r="2289" spans="1:32" x14ac:dyDescent="0.2">
      <c r="A2289" t="s">
        <v>3862</v>
      </c>
      <c r="B2289" s="107">
        <v>44974</v>
      </c>
      <c r="C2289" s="107">
        <v>44974</v>
      </c>
      <c r="D2289" s="107">
        <v>44974</v>
      </c>
      <c r="E2289">
        <v>-0.20532825139999999</v>
      </c>
      <c r="F2289">
        <v>-0.20532825139999999</v>
      </c>
      <c r="G2289" t="s">
        <v>72</v>
      </c>
      <c r="H2289">
        <v>7.9313929313929306</v>
      </c>
      <c r="I2289">
        <v>-1.6285390417692309</v>
      </c>
      <c r="J2289">
        <v>-1.6285390417692309</v>
      </c>
      <c r="K2289">
        <v>1</v>
      </c>
      <c r="M2289" t="s">
        <v>67</v>
      </c>
      <c r="N2289" t="s">
        <v>102</v>
      </c>
      <c r="S2289" t="s">
        <v>1608</v>
      </c>
      <c r="U2289" t="s">
        <v>67</v>
      </c>
      <c r="W2289" t="s">
        <v>1270</v>
      </c>
      <c r="X2289" t="s">
        <v>1271</v>
      </c>
      <c r="Y2289" t="s">
        <v>182</v>
      </c>
      <c r="Z2289" t="s">
        <v>164</v>
      </c>
      <c r="AA2289" t="s">
        <v>164</v>
      </c>
      <c r="AB2289" t="s">
        <v>18</v>
      </c>
      <c r="AD2289" t="s">
        <v>3863</v>
      </c>
      <c r="AE2289">
        <v>1</v>
      </c>
      <c r="AF2289">
        <v>1</v>
      </c>
    </row>
    <row r="2290" spans="1:32" x14ac:dyDescent="0.2">
      <c r="A2290" t="s">
        <v>3864</v>
      </c>
      <c r="B2290" s="107">
        <v>44974</v>
      </c>
      <c r="C2290" s="107">
        <v>44974</v>
      </c>
      <c r="D2290" s="107">
        <v>44974</v>
      </c>
      <c r="E2290">
        <v>2.6106200000000001E-5</v>
      </c>
      <c r="F2290">
        <v>2.6106200000000001E-5</v>
      </c>
      <c r="G2290" t="s">
        <v>72</v>
      </c>
      <c r="H2290">
        <v>7.9313929313929306</v>
      </c>
      <c r="I2290">
        <v>2.0705853014553021E-4</v>
      </c>
      <c r="J2290">
        <v>2.0705853014553021E-4</v>
      </c>
      <c r="K2290">
        <v>1</v>
      </c>
      <c r="N2290" t="s">
        <v>67</v>
      </c>
      <c r="S2290" t="s">
        <v>2372</v>
      </c>
      <c r="U2290" t="s">
        <v>67</v>
      </c>
      <c r="W2290" t="s">
        <v>1415</v>
      </c>
      <c r="X2290" t="s">
        <v>1265</v>
      </c>
      <c r="Y2290" t="s">
        <v>182</v>
      </c>
      <c r="Z2290" t="s">
        <v>164</v>
      </c>
      <c r="AA2290" t="s">
        <v>164</v>
      </c>
      <c r="AB2290" t="s">
        <v>18</v>
      </c>
      <c r="AD2290" t="s">
        <v>3865</v>
      </c>
      <c r="AE2290">
        <v>1</v>
      </c>
      <c r="AF2290">
        <v>1</v>
      </c>
    </row>
    <row r="2291" spans="1:32" x14ac:dyDescent="0.2">
      <c r="A2291" t="s">
        <v>3866</v>
      </c>
      <c r="B2291" s="107">
        <v>44974</v>
      </c>
      <c r="C2291" s="107">
        <v>44974</v>
      </c>
      <c r="D2291" s="107">
        <v>44974</v>
      </c>
      <c r="E2291">
        <v>2.6115626000000002E-3</v>
      </c>
      <c r="F2291">
        <v>2.6115626000000002E-3</v>
      </c>
      <c r="G2291" t="s">
        <v>72</v>
      </c>
      <c r="H2291">
        <v>7.9313929313929306</v>
      </c>
      <c r="I2291">
        <v>2.071332914553015E-2</v>
      </c>
      <c r="J2291">
        <v>2.071332914553015E-2</v>
      </c>
      <c r="K2291">
        <v>1</v>
      </c>
      <c r="N2291" t="s">
        <v>67</v>
      </c>
      <c r="S2291" t="s">
        <v>2372</v>
      </c>
      <c r="U2291" t="s">
        <v>67</v>
      </c>
      <c r="W2291" t="s">
        <v>1415</v>
      </c>
      <c r="X2291" t="s">
        <v>1265</v>
      </c>
      <c r="Y2291" t="s">
        <v>182</v>
      </c>
      <c r="Z2291" t="s">
        <v>164</v>
      </c>
      <c r="AA2291" t="s">
        <v>164</v>
      </c>
      <c r="AB2291" t="s">
        <v>18</v>
      </c>
      <c r="AD2291" t="s">
        <v>3867</v>
      </c>
      <c r="AE2291">
        <v>1</v>
      </c>
      <c r="AF2291">
        <v>1</v>
      </c>
    </row>
    <row r="2292" spans="1:32" x14ac:dyDescent="0.2">
      <c r="A2292" t="s">
        <v>3868</v>
      </c>
      <c r="B2292" s="107">
        <v>44974</v>
      </c>
      <c r="C2292" s="107">
        <v>44974</v>
      </c>
      <c r="D2292" s="107">
        <v>44974</v>
      </c>
      <c r="E2292">
        <v>2.5312399999999998E-5</v>
      </c>
      <c r="F2292">
        <v>2.5312399999999998E-5</v>
      </c>
      <c r="G2292" t="s">
        <v>72</v>
      </c>
      <c r="H2292">
        <v>7.9313929313929306</v>
      </c>
      <c r="I2292">
        <v>2.0076259043659041E-4</v>
      </c>
      <c r="J2292">
        <v>2.0076259043659041E-4</v>
      </c>
      <c r="K2292">
        <v>1</v>
      </c>
      <c r="N2292" t="s">
        <v>67</v>
      </c>
      <c r="S2292" t="s">
        <v>2372</v>
      </c>
      <c r="U2292" t="s">
        <v>67</v>
      </c>
      <c r="W2292" t="s">
        <v>1415</v>
      </c>
      <c r="X2292" t="s">
        <v>1265</v>
      </c>
      <c r="Y2292" t="s">
        <v>182</v>
      </c>
      <c r="Z2292" t="s">
        <v>164</v>
      </c>
      <c r="AA2292" t="s">
        <v>164</v>
      </c>
      <c r="AB2292" t="s">
        <v>18</v>
      </c>
      <c r="AD2292" t="s">
        <v>3869</v>
      </c>
      <c r="AE2292">
        <v>1</v>
      </c>
      <c r="AF2292">
        <v>1</v>
      </c>
    </row>
    <row r="2293" spans="1:32" x14ac:dyDescent="0.2">
      <c r="A2293" t="s">
        <v>3870</v>
      </c>
      <c r="B2293" s="107">
        <v>44974</v>
      </c>
      <c r="C2293" s="107">
        <v>44974</v>
      </c>
      <c r="D2293" s="107">
        <v>44974</v>
      </c>
      <c r="E2293">
        <v>-40.003430475526031</v>
      </c>
      <c r="F2293">
        <v>-40.003430475526031</v>
      </c>
      <c r="G2293" t="s">
        <v>72</v>
      </c>
      <c r="H2293">
        <v>7.9313929313929306</v>
      </c>
      <c r="I2293">
        <v>-317.28292570505567</v>
      </c>
      <c r="J2293">
        <v>-317.28292570505567</v>
      </c>
      <c r="K2293">
        <v>1</v>
      </c>
      <c r="M2293" t="s">
        <v>56</v>
      </c>
      <c r="N2293" t="s">
        <v>67</v>
      </c>
      <c r="S2293" t="s">
        <v>1408</v>
      </c>
      <c r="U2293" t="s">
        <v>56</v>
      </c>
      <c r="W2293" t="s">
        <v>1379</v>
      </c>
      <c r="X2293" t="s">
        <v>1379</v>
      </c>
      <c r="Y2293" t="s">
        <v>163</v>
      </c>
      <c r="Z2293" t="s">
        <v>193</v>
      </c>
      <c r="AA2293" t="s">
        <v>193</v>
      </c>
      <c r="AB2293" t="s">
        <v>24</v>
      </c>
      <c r="AD2293" t="s">
        <v>3871</v>
      </c>
      <c r="AE2293">
        <v>1</v>
      </c>
      <c r="AF2293">
        <v>1</v>
      </c>
    </row>
    <row r="2294" spans="1:32" x14ac:dyDescent="0.2">
      <c r="A2294" t="s">
        <v>3872</v>
      </c>
      <c r="B2294" s="107">
        <v>44974</v>
      </c>
      <c r="C2294" s="107">
        <v>44974</v>
      </c>
      <c r="D2294" s="107">
        <v>44974</v>
      </c>
      <c r="E2294">
        <v>2.5238399999999999E-5</v>
      </c>
      <c r="F2294">
        <v>2.5238399999999999E-5</v>
      </c>
      <c r="G2294" t="s">
        <v>72</v>
      </c>
      <c r="H2294">
        <v>7.9313929313929306</v>
      </c>
      <c r="I2294">
        <v>2.0017566735966731E-4</v>
      </c>
      <c r="J2294">
        <v>2.0017566735966731E-4</v>
      </c>
      <c r="K2294">
        <v>1</v>
      </c>
      <c r="N2294" t="s">
        <v>67</v>
      </c>
      <c r="S2294" t="s">
        <v>2372</v>
      </c>
      <c r="U2294" t="s">
        <v>67</v>
      </c>
      <c r="W2294" t="s">
        <v>1415</v>
      </c>
      <c r="X2294" t="s">
        <v>1265</v>
      </c>
      <c r="Y2294" t="s">
        <v>182</v>
      </c>
      <c r="Z2294" t="s">
        <v>164</v>
      </c>
      <c r="AA2294" t="s">
        <v>164</v>
      </c>
      <c r="AB2294" t="s">
        <v>18</v>
      </c>
      <c r="AD2294" t="s">
        <v>3873</v>
      </c>
      <c r="AE2294">
        <v>1</v>
      </c>
      <c r="AF2294">
        <v>1</v>
      </c>
    </row>
    <row r="2295" spans="1:32" x14ac:dyDescent="0.2">
      <c r="A2295" t="s">
        <v>3874</v>
      </c>
      <c r="B2295" s="107">
        <v>44974</v>
      </c>
      <c r="C2295" s="107">
        <v>44974</v>
      </c>
      <c r="D2295" s="107">
        <v>44974</v>
      </c>
      <c r="E2295">
        <v>2.5286399999999999E-5</v>
      </c>
      <c r="F2295">
        <v>2.5286399999999999E-5</v>
      </c>
      <c r="G2295" t="s">
        <v>72</v>
      </c>
      <c r="H2295">
        <v>7.9313929313929306</v>
      </c>
      <c r="I2295">
        <v>2.0055637422037421E-4</v>
      </c>
      <c r="J2295">
        <v>2.0055637422037421E-4</v>
      </c>
      <c r="K2295">
        <v>1</v>
      </c>
      <c r="N2295" t="s">
        <v>67</v>
      </c>
      <c r="S2295" t="s">
        <v>2372</v>
      </c>
      <c r="U2295" t="s">
        <v>67</v>
      </c>
      <c r="W2295" t="s">
        <v>1415</v>
      </c>
      <c r="X2295" t="s">
        <v>1265</v>
      </c>
      <c r="Y2295" t="s">
        <v>182</v>
      </c>
      <c r="Z2295" t="s">
        <v>164</v>
      </c>
      <c r="AA2295" t="s">
        <v>164</v>
      </c>
      <c r="AB2295" t="s">
        <v>18</v>
      </c>
      <c r="AD2295" t="s">
        <v>3875</v>
      </c>
      <c r="AE2295">
        <v>1</v>
      </c>
      <c r="AF2295">
        <v>1</v>
      </c>
    </row>
    <row r="2296" spans="1:32" x14ac:dyDescent="0.2">
      <c r="A2296" t="s">
        <v>3876</v>
      </c>
      <c r="B2296" s="107">
        <v>44974</v>
      </c>
      <c r="C2296" s="107">
        <v>44974</v>
      </c>
      <c r="D2296" s="107">
        <v>44974</v>
      </c>
      <c r="E2296">
        <v>2.5248800000000001E-5</v>
      </c>
      <c r="F2296">
        <v>2.5248800000000001E-5</v>
      </c>
      <c r="G2296" t="s">
        <v>72</v>
      </c>
      <c r="H2296">
        <v>7.9313929313929306</v>
      </c>
      <c r="I2296">
        <v>2.0025815384615389E-4</v>
      </c>
      <c r="J2296">
        <v>2.0025815384615389E-4</v>
      </c>
      <c r="K2296">
        <v>1</v>
      </c>
      <c r="N2296" t="s">
        <v>67</v>
      </c>
      <c r="S2296" t="s">
        <v>2372</v>
      </c>
      <c r="U2296" t="s">
        <v>67</v>
      </c>
      <c r="W2296" t="s">
        <v>1415</v>
      </c>
      <c r="X2296" t="s">
        <v>1265</v>
      </c>
      <c r="Y2296" t="s">
        <v>182</v>
      </c>
      <c r="Z2296" t="s">
        <v>164</v>
      </c>
      <c r="AA2296" t="s">
        <v>164</v>
      </c>
      <c r="AB2296" t="s">
        <v>18</v>
      </c>
      <c r="AD2296" t="s">
        <v>3877</v>
      </c>
      <c r="AE2296">
        <v>1</v>
      </c>
      <c r="AF2296">
        <v>1</v>
      </c>
    </row>
    <row r="2297" spans="1:32" x14ac:dyDescent="0.2">
      <c r="A2297" t="s">
        <v>3878</v>
      </c>
      <c r="B2297" s="107">
        <v>44974</v>
      </c>
      <c r="C2297" s="107">
        <v>44974</v>
      </c>
      <c r="D2297" s="107">
        <v>44974</v>
      </c>
      <c r="E2297">
        <v>2.51584E-5</v>
      </c>
      <c r="F2297">
        <v>2.51584E-5</v>
      </c>
      <c r="G2297" t="s">
        <v>72</v>
      </c>
      <c r="H2297">
        <v>7.9313929313929306</v>
      </c>
      <c r="I2297">
        <v>1.9954115592515589E-4</v>
      </c>
      <c r="J2297">
        <v>1.9954115592515589E-4</v>
      </c>
      <c r="K2297">
        <v>1</v>
      </c>
      <c r="N2297" t="s">
        <v>67</v>
      </c>
      <c r="S2297" t="s">
        <v>2372</v>
      </c>
      <c r="U2297" t="s">
        <v>67</v>
      </c>
      <c r="W2297" t="s">
        <v>1415</v>
      </c>
      <c r="X2297" t="s">
        <v>1265</v>
      </c>
      <c r="Y2297" t="s">
        <v>182</v>
      </c>
      <c r="Z2297" t="s">
        <v>164</v>
      </c>
      <c r="AA2297" t="s">
        <v>164</v>
      </c>
      <c r="AB2297" t="s">
        <v>18</v>
      </c>
      <c r="AD2297" t="s">
        <v>3879</v>
      </c>
      <c r="AE2297">
        <v>1</v>
      </c>
      <c r="AF2297">
        <v>1</v>
      </c>
    </row>
    <row r="2298" spans="1:32" x14ac:dyDescent="0.2">
      <c r="A2298" t="s">
        <v>3880</v>
      </c>
      <c r="B2298" s="107">
        <v>44974</v>
      </c>
      <c r="C2298" s="107">
        <v>44974</v>
      </c>
      <c r="D2298" s="107">
        <v>44974</v>
      </c>
      <c r="E2298">
        <v>-0.14041110840000001</v>
      </c>
      <c r="F2298">
        <v>-0.14041110840000001</v>
      </c>
      <c r="G2298" t="s">
        <v>72</v>
      </c>
      <c r="H2298">
        <v>7.9313929313929306</v>
      </c>
      <c r="I2298">
        <v>-1.1136556726528071</v>
      </c>
      <c r="J2298">
        <v>-1.1136556726528071</v>
      </c>
      <c r="K2298">
        <v>1</v>
      </c>
      <c r="M2298" t="s">
        <v>67</v>
      </c>
      <c r="N2298" t="s">
        <v>102</v>
      </c>
      <c r="S2298" t="s">
        <v>1608</v>
      </c>
      <c r="U2298" t="s">
        <v>67</v>
      </c>
      <c r="W2298" t="s">
        <v>1270</v>
      </c>
      <c r="X2298" t="s">
        <v>1271</v>
      </c>
      <c r="Y2298" t="s">
        <v>182</v>
      </c>
      <c r="Z2298" t="s">
        <v>164</v>
      </c>
      <c r="AA2298" t="s">
        <v>164</v>
      </c>
      <c r="AB2298" t="s">
        <v>18</v>
      </c>
      <c r="AD2298" t="s">
        <v>3881</v>
      </c>
      <c r="AE2298">
        <v>1</v>
      </c>
      <c r="AF2298">
        <v>1</v>
      </c>
    </row>
    <row r="2299" spans="1:32" x14ac:dyDescent="0.2">
      <c r="A2299" t="s">
        <v>3882</v>
      </c>
      <c r="B2299" s="107">
        <v>44974</v>
      </c>
      <c r="C2299" s="107">
        <v>44974</v>
      </c>
      <c r="D2299" s="107">
        <v>44974</v>
      </c>
      <c r="E2299">
        <v>-0.25532270400000001</v>
      </c>
      <c r="F2299">
        <v>-0.25532270400000001</v>
      </c>
      <c r="G2299" t="s">
        <v>72</v>
      </c>
      <c r="H2299">
        <v>7.9313929313929306</v>
      </c>
      <c r="I2299">
        <v>-2.0250646897297302</v>
      </c>
      <c r="J2299">
        <v>-2.0250646897297302</v>
      </c>
      <c r="K2299">
        <v>1</v>
      </c>
      <c r="M2299" t="s">
        <v>67</v>
      </c>
      <c r="N2299" t="s">
        <v>102</v>
      </c>
      <c r="S2299" t="s">
        <v>1608</v>
      </c>
      <c r="U2299" t="s">
        <v>67</v>
      </c>
      <c r="W2299" t="s">
        <v>1270</v>
      </c>
      <c r="X2299" t="s">
        <v>1271</v>
      </c>
      <c r="Y2299" t="s">
        <v>182</v>
      </c>
      <c r="Z2299" t="s">
        <v>164</v>
      </c>
      <c r="AA2299" t="s">
        <v>164</v>
      </c>
      <c r="AB2299" t="s">
        <v>18</v>
      </c>
      <c r="AD2299" t="s">
        <v>3883</v>
      </c>
      <c r="AE2299">
        <v>1</v>
      </c>
      <c r="AF2299">
        <v>1</v>
      </c>
    </row>
    <row r="2300" spans="1:32" x14ac:dyDescent="0.2">
      <c r="A2300" t="s">
        <v>3884</v>
      </c>
      <c r="B2300" s="107">
        <v>44974</v>
      </c>
      <c r="C2300" s="107">
        <v>44974</v>
      </c>
      <c r="D2300" s="107">
        <v>44974</v>
      </c>
      <c r="E2300">
        <v>-0.32720745759999997</v>
      </c>
      <c r="F2300">
        <v>-0.32720745759999997</v>
      </c>
      <c r="G2300" t="s">
        <v>72</v>
      </c>
      <c r="H2300">
        <v>7.9313929313929306</v>
      </c>
      <c r="I2300">
        <v>-2.5952109163076922</v>
      </c>
      <c r="J2300">
        <v>-2.5952109163076922</v>
      </c>
      <c r="K2300">
        <v>1</v>
      </c>
      <c r="M2300" t="s">
        <v>67</v>
      </c>
      <c r="N2300" t="s">
        <v>102</v>
      </c>
      <c r="S2300" t="s">
        <v>1608</v>
      </c>
      <c r="U2300" t="s">
        <v>67</v>
      </c>
      <c r="W2300" t="s">
        <v>1270</v>
      </c>
      <c r="X2300" t="s">
        <v>1271</v>
      </c>
      <c r="Y2300" t="s">
        <v>182</v>
      </c>
      <c r="Z2300" t="s">
        <v>164</v>
      </c>
      <c r="AA2300" t="s">
        <v>164</v>
      </c>
      <c r="AB2300" t="s">
        <v>18</v>
      </c>
      <c r="AD2300" t="s">
        <v>3885</v>
      </c>
      <c r="AE2300">
        <v>1</v>
      </c>
      <c r="AF2300">
        <v>1</v>
      </c>
    </row>
    <row r="2301" spans="1:32" x14ac:dyDescent="0.2">
      <c r="A2301" t="s">
        <v>3886</v>
      </c>
      <c r="B2301" s="107">
        <v>44974</v>
      </c>
      <c r="C2301" s="107">
        <v>44974</v>
      </c>
      <c r="D2301" s="107">
        <v>44974</v>
      </c>
      <c r="E2301">
        <v>-0.19265689720000001</v>
      </c>
      <c r="F2301">
        <v>-0.19265689720000001</v>
      </c>
      <c r="G2301" t="s">
        <v>72</v>
      </c>
      <c r="H2301">
        <v>7.9313929313929306</v>
      </c>
      <c r="I2301">
        <v>-1.5280375526361749</v>
      </c>
      <c r="J2301">
        <v>-1.5280375526361749</v>
      </c>
      <c r="K2301">
        <v>1</v>
      </c>
      <c r="M2301" t="s">
        <v>67</v>
      </c>
      <c r="N2301" t="s">
        <v>102</v>
      </c>
      <c r="S2301" t="s">
        <v>1608</v>
      </c>
      <c r="U2301" t="s">
        <v>67</v>
      </c>
      <c r="W2301" t="s">
        <v>1270</v>
      </c>
      <c r="X2301" t="s">
        <v>1271</v>
      </c>
      <c r="Y2301" t="s">
        <v>182</v>
      </c>
      <c r="Z2301" t="s">
        <v>164</v>
      </c>
      <c r="AA2301" t="s">
        <v>164</v>
      </c>
      <c r="AB2301" t="s">
        <v>18</v>
      </c>
      <c r="AD2301" t="s">
        <v>3887</v>
      </c>
      <c r="AE2301">
        <v>1</v>
      </c>
      <c r="AF2301">
        <v>1</v>
      </c>
    </row>
    <row r="2302" spans="1:32" x14ac:dyDescent="0.2">
      <c r="A2302" t="s">
        <v>3888</v>
      </c>
      <c r="B2302" s="107">
        <v>44974</v>
      </c>
      <c r="C2302" s="107">
        <v>44974</v>
      </c>
      <c r="D2302" s="107">
        <v>44974</v>
      </c>
      <c r="E2302">
        <v>-0.297027808</v>
      </c>
      <c r="F2302">
        <v>-0.297027808</v>
      </c>
      <c r="G2302" t="s">
        <v>72</v>
      </c>
      <c r="H2302">
        <v>7.9313929313929306</v>
      </c>
      <c r="I2302">
        <v>-2.3558442567983371</v>
      </c>
      <c r="J2302">
        <v>-2.3558442567983371</v>
      </c>
      <c r="K2302">
        <v>1</v>
      </c>
      <c r="M2302" t="s">
        <v>67</v>
      </c>
      <c r="N2302" t="s">
        <v>102</v>
      </c>
      <c r="S2302" t="s">
        <v>1608</v>
      </c>
      <c r="U2302" t="s">
        <v>67</v>
      </c>
      <c r="W2302" t="s">
        <v>1270</v>
      </c>
      <c r="X2302" t="s">
        <v>1271</v>
      </c>
      <c r="Y2302" t="s">
        <v>182</v>
      </c>
      <c r="Z2302" t="s">
        <v>164</v>
      </c>
      <c r="AA2302" t="s">
        <v>164</v>
      </c>
      <c r="AB2302" t="s">
        <v>18</v>
      </c>
      <c r="AD2302" t="s">
        <v>3889</v>
      </c>
      <c r="AE2302">
        <v>1</v>
      </c>
      <c r="AF2302">
        <v>1</v>
      </c>
    </row>
    <row r="2303" spans="1:32" x14ac:dyDescent="0.2">
      <c r="A2303" t="s">
        <v>3890</v>
      </c>
      <c r="B2303" s="107">
        <v>44974</v>
      </c>
      <c r="C2303" s="107">
        <v>44974</v>
      </c>
      <c r="D2303" s="107">
        <v>44974</v>
      </c>
      <c r="E2303">
        <v>-0.28511935519999998</v>
      </c>
      <c r="F2303">
        <v>-0.28511935519999998</v>
      </c>
      <c r="G2303" t="s">
        <v>72</v>
      </c>
      <c r="H2303">
        <v>7.9313929313929306</v>
      </c>
      <c r="I2303">
        <v>-2.2613936384365898</v>
      </c>
      <c r="J2303">
        <v>-2.2613936384365898</v>
      </c>
      <c r="K2303">
        <v>1</v>
      </c>
      <c r="M2303" t="s">
        <v>67</v>
      </c>
      <c r="N2303" t="s">
        <v>102</v>
      </c>
      <c r="S2303" t="s">
        <v>1608</v>
      </c>
      <c r="U2303" t="s">
        <v>67</v>
      </c>
      <c r="W2303" t="s">
        <v>1270</v>
      </c>
      <c r="X2303" t="s">
        <v>1271</v>
      </c>
      <c r="Y2303" t="s">
        <v>182</v>
      </c>
      <c r="Z2303" t="s">
        <v>164</v>
      </c>
      <c r="AA2303" t="s">
        <v>164</v>
      </c>
      <c r="AB2303" t="s">
        <v>18</v>
      </c>
      <c r="AD2303" t="s">
        <v>3891</v>
      </c>
      <c r="AE2303">
        <v>1</v>
      </c>
      <c r="AF2303">
        <v>1</v>
      </c>
    </row>
    <row r="2304" spans="1:32" x14ac:dyDescent="0.2">
      <c r="A2304" t="s">
        <v>3892</v>
      </c>
      <c r="B2304" s="107">
        <v>44974</v>
      </c>
      <c r="C2304" s="107">
        <v>44974</v>
      </c>
      <c r="D2304" s="107">
        <v>44974</v>
      </c>
      <c r="E2304">
        <v>2.6135800000000001E-5</v>
      </c>
      <c r="F2304">
        <v>2.6135800000000001E-5</v>
      </c>
      <c r="G2304" t="s">
        <v>72</v>
      </c>
      <c r="H2304">
        <v>7.9313929313929306</v>
      </c>
      <c r="I2304">
        <v>2.0729329937629941E-4</v>
      </c>
      <c r="J2304">
        <v>2.0729329937629941E-4</v>
      </c>
      <c r="K2304">
        <v>1</v>
      </c>
      <c r="N2304" t="s">
        <v>67</v>
      </c>
      <c r="S2304" t="s">
        <v>2372</v>
      </c>
      <c r="U2304" t="s">
        <v>67</v>
      </c>
      <c r="W2304" t="s">
        <v>1415</v>
      </c>
      <c r="X2304" t="s">
        <v>1265</v>
      </c>
      <c r="Y2304" t="s">
        <v>182</v>
      </c>
      <c r="Z2304" t="s">
        <v>164</v>
      </c>
      <c r="AA2304" t="s">
        <v>164</v>
      </c>
      <c r="AB2304" t="s">
        <v>18</v>
      </c>
      <c r="AD2304" t="s">
        <v>3893</v>
      </c>
      <c r="AE2304">
        <v>1</v>
      </c>
      <c r="AF2304">
        <v>1</v>
      </c>
    </row>
    <row r="2305" spans="1:32" x14ac:dyDescent="0.2">
      <c r="A2305" t="s">
        <v>3894</v>
      </c>
      <c r="B2305" s="107">
        <v>44974</v>
      </c>
      <c r="C2305" s="107">
        <v>44974</v>
      </c>
      <c r="D2305" s="107">
        <v>44974</v>
      </c>
      <c r="E2305">
        <v>-0.1898226432</v>
      </c>
      <c r="F2305">
        <v>-0.1898226432</v>
      </c>
      <c r="G2305" t="s">
        <v>72</v>
      </c>
      <c r="H2305">
        <v>7.9313929313929306</v>
      </c>
      <c r="I2305">
        <v>-1.505557970494803</v>
      </c>
      <c r="J2305">
        <v>-1.505557970494803</v>
      </c>
      <c r="K2305">
        <v>1</v>
      </c>
      <c r="M2305" t="s">
        <v>67</v>
      </c>
      <c r="N2305" t="s">
        <v>102</v>
      </c>
      <c r="S2305" t="s">
        <v>1608</v>
      </c>
      <c r="U2305" t="s">
        <v>67</v>
      </c>
      <c r="W2305" t="s">
        <v>1270</v>
      </c>
      <c r="X2305" t="s">
        <v>1271</v>
      </c>
      <c r="Y2305" t="s">
        <v>182</v>
      </c>
      <c r="Z2305" t="s">
        <v>164</v>
      </c>
      <c r="AA2305" t="s">
        <v>164</v>
      </c>
      <c r="AB2305" t="s">
        <v>18</v>
      </c>
      <c r="AD2305" t="s">
        <v>3895</v>
      </c>
      <c r="AE2305">
        <v>1</v>
      </c>
      <c r="AF2305">
        <v>1</v>
      </c>
    </row>
    <row r="2306" spans="1:32" x14ac:dyDescent="0.2">
      <c r="A2306" t="s">
        <v>3896</v>
      </c>
      <c r="B2306" s="107">
        <v>44974</v>
      </c>
      <c r="C2306" s="107">
        <v>44974</v>
      </c>
      <c r="D2306" s="107">
        <v>44974</v>
      </c>
      <c r="E2306">
        <v>-0.22459092480000001</v>
      </c>
      <c r="F2306">
        <v>-0.22459092480000001</v>
      </c>
      <c r="G2306" t="s">
        <v>72</v>
      </c>
      <c r="H2306">
        <v>7.9313929313929306</v>
      </c>
      <c r="I2306">
        <v>-1.781318873413722</v>
      </c>
      <c r="J2306">
        <v>-1.781318873413722</v>
      </c>
      <c r="K2306">
        <v>1</v>
      </c>
      <c r="M2306" t="s">
        <v>67</v>
      </c>
      <c r="N2306" t="s">
        <v>102</v>
      </c>
      <c r="S2306" t="s">
        <v>1608</v>
      </c>
      <c r="U2306" t="s">
        <v>67</v>
      </c>
      <c r="W2306" t="s">
        <v>1270</v>
      </c>
      <c r="X2306" t="s">
        <v>1271</v>
      </c>
      <c r="Y2306" t="s">
        <v>182</v>
      </c>
      <c r="Z2306" t="s">
        <v>164</v>
      </c>
      <c r="AA2306" t="s">
        <v>164</v>
      </c>
      <c r="AB2306" t="s">
        <v>18</v>
      </c>
      <c r="AD2306" t="s">
        <v>3897</v>
      </c>
      <c r="AE2306">
        <v>1</v>
      </c>
      <c r="AF2306">
        <v>1</v>
      </c>
    </row>
    <row r="2307" spans="1:32" x14ac:dyDescent="0.2">
      <c r="A2307" t="s">
        <v>3898</v>
      </c>
      <c r="B2307" s="107">
        <v>44974</v>
      </c>
      <c r="C2307" s="107">
        <v>44974</v>
      </c>
      <c r="D2307" s="107">
        <v>44974</v>
      </c>
      <c r="E2307">
        <v>-2.4057200000000001E-2</v>
      </c>
      <c r="F2307">
        <v>-2.4057200000000001E-2</v>
      </c>
      <c r="G2307" t="s">
        <v>72</v>
      </c>
      <c r="H2307">
        <v>7.9313929313929306</v>
      </c>
      <c r="I2307">
        <v>-0.190807106029106</v>
      </c>
      <c r="J2307">
        <v>-0.190807106029106</v>
      </c>
      <c r="K2307">
        <v>1</v>
      </c>
      <c r="M2307" t="s">
        <v>67</v>
      </c>
      <c r="S2307" t="s">
        <v>2890</v>
      </c>
      <c r="U2307" t="s">
        <v>67</v>
      </c>
      <c r="W2307" t="s">
        <v>1415</v>
      </c>
      <c r="X2307" t="s">
        <v>1265</v>
      </c>
      <c r="Y2307" t="s">
        <v>182</v>
      </c>
      <c r="Z2307" t="s">
        <v>164</v>
      </c>
      <c r="AA2307" t="s">
        <v>164</v>
      </c>
      <c r="AB2307" t="s">
        <v>18</v>
      </c>
      <c r="AD2307" t="s">
        <v>3899</v>
      </c>
      <c r="AE2307">
        <v>1</v>
      </c>
      <c r="AF2307">
        <v>1</v>
      </c>
    </row>
    <row r="2308" spans="1:32" x14ac:dyDescent="0.2">
      <c r="A2308" t="s">
        <v>3900</v>
      </c>
      <c r="B2308" s="107">
        <v>44974</v>
      </c>
      <c r="C2308" s="107">
        <v>44974</v>
      </c>
      <c r="D2308" s="107">
        <v>44974</v>
      </c>
      <c r="E2308">
        <v>-2.3036600000000001E-2</v>
      </c>
      <c r="F2308">
        <v>-2.3036600000000001E-2</v>
      </c>
      <c r="G2308" t="s">
        <v>72</v>
      </c>
      <c r="H2308">
        <v>7.9313929313929306</v>
      </c>
      <c r="I2308">
        <v>-0.18271232640332641</v>
      </c>
      <c r="J2308">
        <v>-0.18271232640332641</v>
      </c>
      <c r="K2308">
        <v>1</v>
      </c>
      <c r="M2308" t="s">
        <v>67</v>
      </c>
      <c r="S2308" t="s">
        <v>2890</v>
      </c>
      <c r="U2308" t="s">
        <v>67</v>
      </c>
      <c r="W2308" t="s">
        <v>1415</v>
      </c>
      <c r="X2308" t="s">
        <v>1265</v>
      </c>
      <c r="Y2308" t="s">
        <v>182</v>
      </c>
      <c r="Z2308" t="s">
        <v>164</v>
      </c>
      <c r="AA2308" t="s">
        <v>164</v>
      </c>
      <c r="AB2308" t="s">
        <v>18</v>
      </c>
      <c r="AD2308" t="s">
        <v>3901</v>
      </c>
      <c r="AE2308">
        <v>1</v>
      </c>
      <c r="AF2308">
        <v>1</v>
      </c>
    </row>
    <row r="2309" spans="1:32" x14ac:dyDescent="0.2">
      <c r="A2309" t="s">
        <v>3902</v>
      </c>
      <c r="B2309" s="107">
        <v>44974</v>
      </c>
      <c r="C2309" s="107">
        <v>44974</v>
      </c>
      <c r="D2309" s="107">
        <v>44974</v>
      </c>
      <c r="E2309">
        <v>-2.3290700000000001E-2</v>
      </c>
      <c r="F2309">
        <v>-2.3290700000000001E-2</v>
      </c>
      <c r="G2309" t="s">
        <v>72</v>
      </c>
      <c r="H2309">
        <v>7.9313929313929306</v>
      </c>
      <c r="I2309">
        <v>-0.18472769334719341</v>
      </c>
      <c r="J2309">
        <v>-0.18472769334719341</v>
      </c>
      <c r="K2309">
        <v>1</v>
      </c>
      <c r="M2309" t="s">
        <v>67</v>
      </c>
      <c r="S2309" t="s">
        <v>2890</v>
      </c>
      <c r="U2309" t="s">
        <v>67</v>
      </c>
      <c r="W2309" t="s">
        <v>1415</v>
      </c>
      <c r="X2309" t="s">
        <v>1265</v>
      </c>
      <c r="Y2309" t="s">
        <v>182</v>
      </c>
      <c r="Z2309" t="s">
        <v>164</v>
      </c>
      <c r="AA2309" t="s">
        <v>164</v>
      </c>
      <c r="AB2309" t="s">
        <v>18</v>
      </c>
      <c r="AD2309" t="s">
        <v>3903</v>
      </c>
      <c r="AE2309">
        <v>1</v>
      </c>
      <c r="AF2309">
        <v>1</v>
      </c>
    </row>
    <row r="2310" spans="1:32" x14ac:dyDescent="0.2">
      <c r="A2310" t="s">
        <v>3904</v>
      </c>
      <c r="B2310" s="107">
        <v>44974</v>
      </c>
      <c r="C2310" s="107">
        <v>44974</v>
      </c>
      <c r="D2310" s="107">
        <v>44974</v>
      </c>
      <c r="E2310">
        <v>-0.38207487000000001</v>
      </c>
      <c r="F2310">
        <v>-0.38207487000000001</v>
      </c>
      <c r="G2310" t="s">
        <v>72</v>
      </c>
      <c r="H2310">
        <v>7.9313929313929306</v>
      </c>
      <c r="I2310">
        <v>-3.030385923180873</v>
      </c>
      <c r="J2310">
        <v>-3.030385923180873</v>
      </c>
      <c r="K2310">
        <v>1</v>
      </c>
      <c r="M2310" t="s">
        <v>67</v>
      </c>
      <c r="N2310" t="s">
        <v>102</v>
      </c>
      <c r="S2310" t="s">
        <v>1608</v>
      </c>
      <c r="U2310" t="s">
        <v>67</v>
      </c>
      <c r="W2310" t="s">
        <v>1270</v>
      </c>
      <c r="X2310" t="s">
        <v>1271</v>
      </c>
      <c r="Y2310" t="s">
        <v>182</v>
      </c>
      <c r="Z2310" t="s">
        <v>164</v>
      </c>
      <c r="AA2310" t="s">
        <v>164</v>
      </c>
      <c r="AB2310" t="s">
        <v>18</v>
      </c>
      <c r="AD2310" t="s">
        <v>3905</v>
      </c>
      <c r="AE2310">
        <v>1</v>
      </c>
      <c r="AF2310">
        <v>1</v>
      </c>
    </row>
    <row r="2311" spans="1:32" x14ac:dyDescent="0.2">
      <c r="A2311" t="s">
        <v>3906</v>
      </c>
      <c r="B2311" s="107">
        <v>44974</v>
      </c>
      <c r="C2311" s="107">
        <v>44974</v>
      </c>
      <c r="D2311" s="107">
        <v>44974</v>
      </c>
      <c r="E2311">
        <v>-0.36450520079999998</v>
      </c>
      <c r="F2311">
        <v>-0.36450520079999998</v>
      </c>
      <c r="G2311" t="s">
        <v>72</v>
      </c>
      <c r="H2311">
        <v>7.9313929313929306</v>
      </c>
      <c r="I2311">
        <v>-2.8910339730810808</v>
      </c>
      <c r="J2311">
        <v>-2.8910339730810808</v>
      </c>
      <c r="K2311">
        <v>1</v>
      </c>
      <c r="M2311" t="s">
        <v>67</v>
      </c>
      <c r="N2311" t="s">
        <v>102</v>
      </c>
      <c r="S2311" t="s">
        <v>1608</v>
      </c>
      <c r="U2311" t="s">
        <v>67</v>
      </c>
      <c r="W2311" t="s">
        <v>1270</v>
      </c>
      <c r="X2311" t="s">
        <v>1271</v>
      </c>
      <c r="Y2311" t="s">
        <v>182</v>
      </c>
      <c r="Z2311" t="s">
        <v>164</v>
      </c>
      <c r="AA2311" t="s">
        <v>164</v>
      </c>
      <c r="AB2311" t="s">
        <v>18</v>
      </c>
      <c r="AD2311" t="s">
        <v>3907</v>
      </c>
      <c r="AE2311">
        <v>1</v>
      </c>
      <c r="AF2311">
        <v>1</v>
      </c>
    </row>
    <row r="2312" spans="1:32" x14ac:dyDescent="0.2">
      <c r="A2312" t="s">
        <v>3908</v>
      </c>
      <c r="B2312" s="107">
        <v>44974</v>
      </c>
      <c r="C2312" s="107">
        <v>44974</v>
      </c>
      <c r="D2312" s="107">
        <v>44974</v>
      </c>
      <c r="E2312">
        <v>-0.1344063778</v>
      </c>
      <c r="F2312">
        <v>-0.1344063778</v>
      </c>
      <c r="G2312" t="s">
        <v>72</v>
      </c>
      <c r="H2312">
        <v>7.9313929313929306</v>
      </c>
      <c r="I2312">
        <v>-1.0660297948170481</v>
      </c>
      <c r="J2312">
        <v>-1.0660297948170481</v>
      </c>
      <c r="K2312">
        <v>1</v>
      </c>
      <c r="M2312" t="s">
        <v>67</v>
      </c>
      <c r="N2312" t="s">
        <v>102</v>
      </c>
      <c r="S2312" t="s">
        <v>1608</v>
      </c>
      <c r="U2312" t="s">
        <v>67</v>
      </c>
      <c r="W2312" t="s">
        <v>1270</v>
      </c>
      <c r="X2312" t="s">
        <v>1271</v>
      </c>
      <c r="Y2312" t="s">
        <v>182</v>
      </c>
      <c r="Z2312" t="s">
        <v>164</v>
      </c>
      <c r="AA2312" t="s">
        <v>164</v>
      </c>
      <c r="AB2312" t="s">
        <v>18</v>
      </c>
      <c r="AD2312" t="s">
        <v>3909</v>
      </c>
      <c r="AE2312">
        <v>1</v>
      </c>
      <c r="AF2312">
        <v>1</v>
      </c>
    </row>
    <row r="2313" spans="1:32" x14ac:dyDescent="0.2">
      <c r="A2313" t="s">
        <v>3910</v>
      </c>
      <c r="B2313" s="107">
        <v>44974</v>
      </c>
      <c r="C2313" s="107">
        <v>44974</v>
      </c>
      <c r="D2313" s="107">
        <v>44974</v>
      </c>
      <c r="E2313">
        <v>-9.3168907600000003E-2</v>
      </c>
      <c r="F2313">
        <v>-9.3168907600000003E-2</v>
      </c>
      <c r="G2313" t="s">
        <v>72</v>
      </c>
      <c r="H2313">
        <v>7.9313929313929306</v>
      </c>
      <c r="I2313">
        <v>-0.73895921516424123</v>
      </c>
      <c r="J2313">
        <v>-0.73895921516424123</v>
      </c>
      <c r="K2313">
        <v>1</v>
      </c>
      <c r="M2313" t="s">
        <v>67</v>
      </c>
      <c r="N2313" t="s">
        <v>102</v>
      </c>
      <c r="S2313" t="s">
        <v>1608</v>
      </c>
      <c r="U2313" t="s">
        <v>67</v>
      </c>
      <c r="W2313" t="s">
        <v>1270</v>
      </c>
      <c r="X2313" t="s">
        <v>1271</v>
      </c>
      <c r="Y2313" t="s">
        <v>182</v>
      </c>
      <c r="Z2313" t="s">
        <v>164</v>
      </c>
      <c r="AA2313" t="s">
        <v>164</v>
      </c>
      <c r="AB2313" t="s">
        <v>18</v>
      </c>
      <c r="AD2313" t="s">
        <v>3911</v>
      </c>
      <c r="AE2313">
        <v>1</v>
      </c>
      <c r="AF2313">
        <v>1</v>
      </c>
    </row>
    <row r="2314" spans="1:32" x14ac:dyDescent="0.2">
      <c r="A2314" t="s">
        <v>3912</v>
      </c>
      <c r="B2314" s="107">
        <v>44974</v>
      </c>
      <c r="C2314" s="107">
        <v>44974</v>
      </c>
      <c r="D2314" s="107">
        <v>44974</v>
      </c>
      <c r="E2314">
        <v>-2.1800555400000001E-2</v>
      </c>
      <c r="F2314">
        <v>-2.1800555400000001E-2</v>
      </c>
      <c r="G2314" t="s">
        <v>72</v>
      </c>
      <c r="H2314">
        <v>7.9313929313929306</v>
      </c>
      <c r="I2314">
        <v>-0.17290877099999999</v>
      </c>
      <c r="J2314">
        <v>-0.17290877099999999</v>
      </c>
      <c r="K2314">
        <v>1</v>
      </c>
      <c r="M2314" t="s">
        <v>67</v>
      </c>
      <c r="N2314" t="s">
        <v>102</v>
      </c>
      <c r="S2314" t="s">
        <v>1608</v>
      </c>
      <c r="U2314" t="s">
        <v>67</v>
      </c>
      <c r="W2314" t="s">
        <v>1270</v>
      </c>
      <c r="X2314" t="s">
        <v>1271</v>
      </c>
      <c r="Y2314" t="s">
        <v>182</v>
      </c>
      <c r="Z2314" t="s">
        <v>164</v>
      </c>
      <c r="AA2314" t="s">
        <v>164</v>
      </c>
      <c r="AB2314" t="s">
        <v>18</v>
      </c>
      <c r="AD2314" t="s">
        <v>3913</v>
      </c>
      <c r="AE2314">
        <v>1</v>
      </c>
      <c r="AF2314">
        <v>1</v>
      </c>
    </row>
    <row r="2315" spans="1:32" x14ac:dyDescent="0.2">
      <c r="A2315" t="s">
        <v>3914</v>
      </c>
      <c r="B2315" s="107">
        <v>44974</v>
      </c>
      <c r="C2315" s="107">
        <v>44974</v>
      </c>
      <c r="D2315" s="107">
        <v>44974</v>
      </c>
      <c r="E2315">
        <v>-2.8458799999999999E-2</v>
      </c>
      <c r="F2315">
        <v>-2.8458799999999999E-2</v>
      </c>
      <c r="G2315" t="s">
        <v>72</v>
      </c>
      <c r="H2315">
        <v>7.9313929313929306</v>
      </c>
      <c r="I2315">
        <v>-0.22571792515592509</v>
      </c>
      <c r="J2315">
        <v>-0.22571792515592509</v>
      </c>
      <c r="K2315">
        <v>1</v>
      </c>
      <c r="M2315" t="s">
        <v>67</v>
      </c>
      <c r="S2315" t="s">
        <v>2890</v>
      </c>
      <c r="U2315" t="s">
        <v>67</v>
      </c>
      <c r="W2315" t="s">
        <v>1415</v>
      </c>
      <c r="X2315" t="s">
        <v>1265</v>
      </c>
      <c r="Y2315" t="s">
        <v>182</v>
      </c>
      <c r="Z2315" t="s">
        <v>164</v>
      </c>
      <c r="AA2315" t="s">
        <v>164</v>
      </c>
      <c r="AB2315" t="s">
        <v>18</v>
      </c>
      <c r="AD2315" t="s">
        <v>3915</v>
      </c>
      <c r="AE2315">
        <v>1</v>
      </c>
      <c r="AF2315">
        <v>1</v>
      </c>
    </row>
    <row r="2316" spans="1:32" x14ac:dyDescent="0.2">
      <c r="A2316" t="s">
        <v>3916</v>
      </c>
      <c r="B2316" s="107">
        <v>44974</v>
      </c>
      <c r="C2316" s="107">
        <v>44974</v>
      </c>
      <c r="D2316" s="107">
        <v>44974</v>
      </c>
      <c r="E2316">
        <v>-2.5111399999999999E-2</v>
      </c>
      <c r="F2316">
        <v>-2.5111399999999999E-2</v>
      </c>
      <c r="G2316" t="s">
        <v>72</v>
      </c>
      <c r="H2316">
        <v>7.9313929313929306</v>
      </c>
      <c r="I2316">
        <v>-0.19916838045738039</v>
      </c>
      <c r="J2316">
        <v>-0.19916838045738039</v>
      </c>
      <c r="K2316">
        <v>1</v>
      </c>
      <c r="M2316" t="s">
        <v>67</v>
      </c>
      <c r="S2316" t="s">
        <v>2890</v>
      </c>
      <c r="U2316" t="s">
        <v>67</v>
      </c>
      <c r="W2316" t="s">
        <v>1415</v>
      </c>
      <c r="X2316" t="s">
        <v>1265</v>
      </c>
      <c r="Y2316" t="s">
        <v>182</v>
      </c>
      <c r="Z2316" t="s">
        <v>164</v>
      </c>
      <c r="AA2316" t="s">
        <v>164</v>
      </c>
      <c r="AB2316" t="s">
        <v>18</v>
      </c>
      <c r="AD2316" t="s">
        <v>3917</v>
      </c>
      <c r="AE2316">
        <v>1</v>
      </c>
      <c r="AF2316">
        <v>1</v>
      </c>
    </row>
    <row r="2317" spans="1:32" x14ac:dyDescent="0.2">
      <c r="A2317" t="s">
        <v>3918</v>
      </c>
      <c r="B2317" s="107">
        <v>44974</v>
      </c>
      <c r="C2317" s="107">
        <v>44974</v>
      </c>
      <c r="D2317" s="107">
        <v>44974</v>
      </c>
      <c r="E2317">
        <v>-3.0783499999999998E-2</v>
      </c>
      <c r="F2317">
        <v>-3.0783499999999998E-2</v>
      </c>
      <c r="G2317" t="s">
        <v>72</v>
      </c>
      <c r="H2317">
        <v>7.9313929313929306</v>
      </c>
      <c r="I2317">
        <v>-0.2441560343035343</v>
      </c>
      <c r="J2317">
        <v>-0.2441560343035343</v>
      </c>
      <c r="K2317">
        <v>1</v>
      </c>
      <c r="M2317" t="s">
        <v>67</v>
      </c>
      <c r="S2317" t="s">
        <v>2890</v>
      </c>
      <c r="U2317" t="s">
        <v>67</v>
      </c>
      <c r="W2317" t="s">
        <v>1415</v>
      </c>
      <c r="X2317" t="s">
        <v>1265</v>
      </c>
      <c r="Y2317" t="s">
        <v>182</v>
      </c>
      <c r="Z2317" t="s">
        <v>164</v>
      </c>
      <c r="AA2317" t="s">
        <v>164</v>
      </c>
      <c r="AB2317" t="s">
        <v>18</v>
      </c>
      <c r="AD2317" t="s">
        <v>3919</v>
      </c>
      <c r="AE2317">
        <v>1</v>
      </c>
      <c r="AF2317">
        <v>1</v>
      </c>
    </row>
    <row r="2318" spans="1:32" x14ac:dyDescent="0.2">
      <c r="A2318" t="s">
        <v>3920</v>
      </c>
      <c r="B2318" s="107">
        <v>44974</v>
      </c>
      <c r="C2318" s="107">
        <v>44974</v>
      </c>
      <c r="D2318" s="107">
        <v>44974</v>
      </c>
      <c r="E2318">
        <v>-6.9567991247999998</v>
      </c>
      <c r="F2318">
        <v>-6.9567991247999998</v>
      </c>
      <c r="G2318" t="s">
        <v>72</v>
      </c>
      <c r="H2318">
        <v>7.9313929313929306</v>
      </c>
      <c r="I2318">
        <v>-55.177107403559248</v>
      </c>
      <c r="J2318">
        <v>-55.177107403559248</v>
      </c>
      <c r="K2318">
        <v>1</v>
      </c>
      <c r="M2318" t="s">
        <v>67</v>
      </c>
      <c r="S2318" t="s">
        <v>1608</v>
      </c>
      <c r="U2318" t="s">
        <v>67</v>
      </c>
      <c r="W2318" t="s">
        <v>1270</v>
      </c>
      <c r="X2318" t="s">
        <v>1271</v>
      </c>
      <c r="Y2318" t="s">
        <v>182</v>
      </c>
      <c r="Z2318" t="s">
        <v>164</v>
      </c>
      <c r="AA2318" t="s">
        <v>164</v>
      </c>
      <c r="AB2318" t="s">
        <v>18</v>
      </c>
      <c r="AD2318" t="s">
        <v>3921</v>
      </c>
      <c r="AE2318">
        <v>1</v>
      </c>
      <c r="AF2318">
        <v>1</v>
      </c>
    </row>
    <row r="2319" spans="1:32" x14ac:dyDescent="0.2">
      <c r="A2319" t="s">
        <v>3922</v>
      </c>
      <c r="B2319" s="107">
        <v>44974</v>
      </c>
      <c r="C2319" s="107">
        <v>44974</v>
      </c>
      <c r="D2319" s="107">
        <v>44974</v>
      </c>
      <c r="E2319">
        <v>-0.35274308920000003</v>
      </c>
      <c r="F2319">
        <v>-0.35274308920000003</v>
      </c>
      <c r="G2319" t="s">
        <v>72</v>
      </c>
      <c r="H2319">
        <v>7.9313929313929306</v>
      </c>
      <c r="I2319">
        <v>-2.7977440442785859</v>
      </c>
      <c r="J2319">
        <v>-2.7977440442785859</v>
      </c>
      <c r="K2319">
        <v>1</v>
      </c>
      <c r="M2319" t="s">
        <v>67</v>
      </c>
      <c r="S2319" t="s">
        <v>1608</v>
      </c>
      <c r="U2319" t="s">
        <v>67</v>
      </c>
      <c r="W2319" t="s">
        <v>1270</v>
      </c>
      <c r="X2319" t="s">
        <v>1271</v>
      </c>
      <c r="Y2319" t="s">
        <v>182</v>
      </c>
      <c r="Z2319" t="s">
        <v>164</v>
      </c>
      <c r="AA2319" t="s">
        <v>164</v>
      </c>
      <c r="AB2319" t="s">
        <v>18</v>
      </c>
      <c r="AD2319" t="s">
        <v>3923</v>
      </c>
      <c r="AE2319">
        <v>1</v>
      </c>
      <c r="AF2319">
        <v>1</v>
      </c>
    </row>
    <row r="2320" spans="1:32" x14ac:dyDescent="0.2">
      <c r="A2320" t="s">
        <v>3924</v>
      </c>
      <c r="B2320" s="107">
        <v>44974</v>
      </c>
      <c r="C2320" s="107">
        <v>44974</v>
      </c>
      <c r="D2320" s="107">
        <v>44974</v>
      </c>
      <c r="E2320">
        <v>-0.2400996564</v>
      </c>
      <c r="F2320">
        <v>-0.2400996564</v>
      </c>
      <c r="G2320" t="s">
        <v>72</v>
      </c>
      <c r="H2320">
        <v>7.9313929313929306</v>
      </c>
      <c r="I2320">
        <v>-1.904324717600832</v>
      </c>
      <c r="J2320">
        <v>-1.904324717600832</v>
      </c>
      <c r="K2320">
        <v>1</v>
      </c>
      <c r="M2320" t="s">
        <v>67</v>
      </c>
      <c r="S2320" t="s">
        <v>1608</v>
      </c>
      <c r="U2320" t="s">
        <v>67</v>
      </c>
      <c r="W2320" t="s">
        <v>1270</v>
      </c>
      <c r="X2320" t="s">
        <v>1271</v>
      </c>
      <c r="Y2320" t="s">
        <v>182</v>
      </c>
      <c r="Z2320" t="s">
        <v>164</v>
      </c>
      <c r="AA2320" t="s">
        <v>164</v>
      </c>
      <c r="AB2320" t="s">
        <v>18</v>
      </c>
      <c r="AD2320" t="s">
        <v>3925</v>
      </c>
      <c r="AE2320">
        <v>1</v>
      </c>
      <c r="AF2320">
        <v>1</v>
      </c>
    </row>
    <row r="2321" spans="1:32" x14ac:dyDescent="0.2">
      <c r="A2321" t="s">
        <v>3926</v>
      </c>
      <c r="B2321" s="107">
        <v>44974</v>
      </c>
      <c r="C2321" s="107">
        <v>44974</v>
      </c>
      <c r="D2321" s="107">
        <v>44974</v>
      </c>
      <c r="E2321">
        <v>-1.4058553908</v>
      </c>
      <c r="F2321">
        <v>-1.4058553908</v>
      </c>
      <c r="G2321" t="s">
        <v>72</v>
      </c>
      <c r="H2321">
        <v>7.9313929313929306</v>
      </c>
      <c r="I2321">
        <v>-11.15039150915177</v>
      </c>
      <c r="J2321">
        <v>-11.15039150915177</v>
      </c>
      <c r="K2321">
        <v>1</v>
      </c>
      <c r="M2321" t="s">
        <v>67</v>
      </c>
      <c r="S2321" t="s">
        <v>1608</v>
      </c>
      <c r="U2321" t="s">
        <v>67</v>
      </c>
      <c r="W2321" t="s">
        <v>1270</v>
      </c>
      <c r="X2321" t="s">
        <v>1271</v>
      </c>
      <c r="Y2321" t="s">
        <v>182</v>
      </c>
      <c r="Z2321" t="s">
        <v>164</v>
      </c>
      <c r="AA2321" t="s">
        <v>164</v>
      </c>
      <c r="AB2321" t="s">
        <v>18</v>
      </c>
      <c r="AD2321" t="s">
        <v>3927</v>
      </c>
      <c r="AE2321">
        <v>1</v>
      </c>
      <c r="AF2321">
        <v>1</v>
      </c>
    </row>
    <row r="2322" spans="1:32" x14ac:dyDescent="0.2">
      <c r="A2322" t="s">
        <v>3928</v>
      </c>
      <c r="B2322" s="107">
        <v>44974</v>
      </c>
      <c r="C2322" s="107">
        <v>44974</v>
      </c>
      <c r="D2322" s="107">
        <v>44974</v>
      </c>
      <c r="E2322">
        <v>-0.26997464319999998</v>
      </c>
      <c r="F2322">
        <v>-0.26997464319999998</v>
      </c>
      <c r="G2322" t="s">
        <v>72</v>
      </c>
      <c r="H2322">
        <v>7.9313929313929306</v>
      </c>
      <c r="I2322">
        <v>-2.1412749767318089</v>
      </c>
      <c r="J2322">
        <v>-2.1412749767318089</v>
      </c>
      <c r="K2322">
        <v>1</v>
      </c>
      <c r="M2322" t="s">
        <v>67</v>
      </c>
      <c r="S2322" t="s">
        <v>1608</v>
      </c>
      <c r="U2322" t="s">
        <v>67</v>
      </c>
      <c r="W2322" t="s">
        <v>1270</v>
      </c>
      <c r="X2322" t="s">
        <v>1271</v>
      </c>
      <c r="Y2322" t="s">
        <v>182</v>
      </c>
      <c r="Z2322" t="s">
        <v>164</v>
      </c>
      <c r="AA2322" t="s">
        <v>164</v>
      </c>
      <c r="AB2322" t="s">
        <v>18</v>
      </c>
      <c r="AD2322" t="s">
        <v>3929</v>
      </c>
      <c r="AE2322">
        <v>1</v>
      </c>
      <c r="AF2322">
        <v>1</v>
      </c>
    </row>
    <row r="2323" spans="1:32" x14ac:dyDescent="0.2">
      <c r="A2323" t="s">
        <v>3930</v>
      </c>
      <c r="B2323" s="107">
        <v>44974</v>
      </c>
      <c r="C2323" s="107">
        <v>44974</v>
      </c>
      <c r="D2323" s="107">
        <v>44974</v>
      </c>
      <c r="E2323">
        <v>-3.6001568000000002</v>
      </c>
      <c r="F2323">
        <v>-3.6001568000000002</v>
      </c>
      <c r="G2323" t="s">
        <v>72</v>
      </c>
      <c r="H2323">
        <v>7.9313929313929306</v>
      </c>
      <c r="I2323">
        <v>-28.5542581954262</v>
      </c>
      <c r="J2323">
        <v>-28.5542581954262</v>
      </c>
      <c r="K2323">
        <v>1</v>
      </c>
      <c r="M2323" t="s">
        <v>67</v>
      </c>
      <c r="S2323" t="s">
        <v>1608</v>
      </c>
      <c r="U2323" t="s">
        <v>67</v>
      </c>
      <c r="W2323" t="s">
        <v>1270</v>
      </c>
      <c r="X2323" t="s">
        <v>1271</v>
      </c>
      <c r="Y2323" t="s">
        <v>182</v>
      </c>
      <c r="Z2323" t="s">
        <v>164</v>
      </c>
      <c r="AA2323" t="s">
        <v>164</v>
      </c>
      <c r="AB2323" t="s">
        <v>18</v>
      </c>
      <c r="AD2323" t="s">
        <v>3931</v>
      </c>
      <c r="AE2323">
        <v>1</v>
      </c>
      <c r="AF2323">
        <v>1</v>
      </c>
    </row>
    <row r="2324" spans="1:32" x14ac:dyDescent="0.2">
      <c r="A2324" t="s">
        <v>3932</v>
      </c>
      <c r="B2324" s="107">
        <v>44974</v>
      </c>
      <c r="C2324" s="107">
        <v>44974</v>
      </c>
      <c r="D2324" s="107">
        <v>44974</v>
      </c>
      <c r="E2324">
        <v>-3.09053E-2</v>
      </c>
      <c r="F2324">
        <v>-3.09053E-2</v>
      </c>
      <c r="G2324" t="s">
        <v>72</v>
      </c>
      <c r="H2324">
        <v>7.9313929313929306</v>
      </c>
      <c r="I2324">
        <v>-0.24512207796257801</v>
      </c>
      <c r="J2324">
        <v>-0.24512207796257801</v>
      </c>
      <c r="K2324">
        <v>1</v>
      </c>
      <c r="M2324" t="s">
        <v>67</v>
      </c>
      <c r="S2324" t="s">
        <v>2890</v>
      </c>
      <c r="U2324" t="s">
        <v>67</v>
      </c>
      <c r="W2324" t="s">
        <v>1415</v>
      </c>
      <c r="X2324" t="s">
        <v>1265</v>
      </c>
      <c r="Y2324" t="s">
        <v>182</v>
      </c>
      <c r="Z2324" t="s">
        <v>164</v>
      </c>
      <c r="AA2324" t="s">
        <v>164</v>
      </c>
      <c r="AB2324" t="s">
        <v>18</v>
      </c>
      <c r="AD2324" t="s">
        <v>3933</v>
      </c>
      <c r="AE2324">
        <v>1</v>
      </c>
      <c r="AF2324">
        <v>1</v>
      </c>
    </row>
    <row r="2325" spans="1:32" x14ac:dyDescent="0.2">
      <c r="A2325" t="s">
        <v>3934</v>
      </c>
      <c r="B2325" s="107">
        <v>44974</v>
      </c>
      <c r="C2325" s="107">
        <v>44974</v>
      </c>
      <c r="D2325" s="107">
        <v>44974</v>
      </c>
      <c r="E2325">
        <v>-2.5842199999999999E-2</v>
      </c>
      <c r="F2325">
        <v>-2.5842199999999999E-2</v>
      </c>
      <c r="G2325" t="s">
        <v>72</v>
      </c>
      <c r="H2325">
        <v>7.9313929313929306</v>
      </c>
      <c r="I2325">
        <v>-0.20496464241164239</v>
      </c>
      <c r="J2325">
        <v>-0.20496464241164239</v>
      </c>
      <c r="K2325">
        <v>1</v>
      </c>
      <c r="M2325" t="s">
        <v>67</v>
      </c>
      <c r="S2325" t="s">
        <v>2890</v>
      </c>
      <c r="U2325" t="s">
        <v>67</v>
      </c>
      <c r="W2325" t="s">
        <v>1415</v>
      </c>
      <c r="X2325" t="s">
        <v>1265</v>
      </c>
      <c r="Y2325" t="s">
        <v>182</v>
      </c>
      <c r="Z2325" t="s">
        <v>164</v>
      </c>
      <c r="AA2325" t="s">
        <v>164</v>
      </c>
      <c r="AB2325" t="s">
        <v>18</v>
      </c>
      <c r="AD2325" t="s">
        <v>3935</v>
      </c>
      <c r="AE2325">
        <v>1</v>
      </c>
      <c r="AF2325">
        <v>1</v>
      </c>
    </row>
    <row r="2326" spans="1:32" x14ac:dyDescent="0.2">
      <c r="A2326" t="s">
        <v>3936</v>
      </c>
      <c r="B2326" s="107">
        <v>44974</v>
      </c>
      <c r="C2326" s="107">
        <v>44974</v>
      </c>
      <c r="D2326" s="107">
        <v>44974</v>
      </c>
      <c r="E2326">
        <v>-2.4546499999999999E-2</v>
      </c>
      <c r="F2326">
        <v>-2.4546499999999999E-2</v>
      </c>
      <c r="G2326" t="s">
        <v>72</v>
      </c>
      <c r="H2326">
        <v>7.9313929313929306</v>
      </c>
      <c r="I2326">
        <v>-0.19468793659043659</v>
      </c>
      <c r="J2326">
        <v>-0.19468793659043659</v>
      </c>
      <c r="K2326">
        <v>1</v>
      </c>
      <c r="M2326" t="s">
        <v>67</v>
      </c>
      <c r="S2326" t="s">
        <v>2890</v>
      </c>
      <c r="U2326" t="s">
        <v>67</v>
      </c>
      <c r="W2326" t="s">
        <v>1415</v>
      </c>
      <c r="X2326" t="s">
        <v>1265</v>
      </c>
      <c r="Y2326" t="s">
        <v>182</v>
      </c>
      <c r="Z2326" t="s">
        <v>164</v>
      </c>
      <c r="AA2326" t="s">
        <v>164</v>
      </c>
      <c r="AB2326" t="s">
        <v>18</v>
      </c>
      <c r="AD2326" t="s">
        <v>3937</v>
      </c>
      <c r="AE2326">
        <v>1</v>
      </c>
      <c r="AF2326">
        <v>1</v>
      </c>
    </row>
    <row r="2327" spans="1:32" x14ac:dyDescent="0.2">
      <c r="A2327" t="s">
        <v>3938</v>
      </c>
      <c r="B2327" s="107">
        <v>44974</v>
      </c>
      <c r="C2327" s="107">
        <v>44974</v>
      </c>
      <c r="D2327" s="107">
        <v>44974</v>
      </c>
      <c r="E2327">
        <v>-2.4691399999999999E-2</v>
      </c>
      <c r="F2327">
        <v>-2.4691399999999999E-2</v>
      </c>
      <c r="G2327" t="s">
        <v>72</v>
      </c>
      <c r="H2327">
        <v>7.9313929313929306</v>
      </c>
      <c r="I2327">
        <v>-0.1958371954261954</v>
      </c>
      <c r="J2327">
        <v>-0.1958371954261954</v>
      </c>
      <c r="K2327">
        <v>1</v>
      </c>
      <c r="M2327" t="s">
        <v>67</v>
      </c>
      <c r="S2327" t="s">
        <v>2890</v>
      </c>
      <c r="U2327" t="s">
        <v>67</v>
      </c>
      <c r="W2327" t="s">
        <v>1415</v>
      </c>
      <c r="X2327" t="s">
        <v>1265</v>
      </c>
      <c r="Y2327" t="s">
        <v>182</v>
      </c>
      <c r="Z2327" t="s">
        <v>164</v>
      </c>
      <c r="AA2327" t="s">
        <v>164</v>
      </c>
      <c r="AB2327" t="s">
        <v>18</v>
      </c>
      <c r="AD2327" t="s">
        <v>3939</v>
      </c>
      <c r="AE2327">
        <v>1</v>
      </c>
      <c r="AF2327">
        <v>1</v>
      </c>
    </row>
    <row r="2328" spans="1:32" x14ac:dyDescent="0.2">
      <c r="A2328" t="s">
        <v>3940</v>
      </c>
      <c r="B2328" s="107">
        <v>44974</v>
      </c>
      <c r="C2328" s="107">
        <v>44974</v>
      </c>
      <c r="D2328" s="107">
        <v>44974</v>
      </c>
      <c r="E2328">
        <v>-2.55167E-2</v>
      </c>
      <c r="F2328">
        <v>-2.55167E-2</v>
      </c>
      <c r="G2328" t="s">
        <v>72</v>
      </c>
      <c r="H2328">
        <v>7.9313929313929306</v>
      </c>
      <c r="I2328">
        <v>-0.20238297401247399</v>
      </c>
      <c r="J2328">
        <v>-0.20238297401247399</v>
      </c>
      <c r="K2328">
        <v>1</v>
      </c>
      <c r="M2328" t="s">
        <v>67</v>
      </c>
      <c r="S2328" t="s">
        <v>2890</v>
      </c>
      <c r="U2328" t="s">
        <v>67</v>
      </c>
      <c r="W2328" t="s">
        <v>1415</v>
      </c>
      <c r="X2328" t="s">
        <v>1265</v>
      </c>
      <c r="Y2328" t="s">
        <v>182</v>
      </c>
      <c r="Z2328" t="s">
        <v>164</v>
      </c>
      <c r="AA2328" t="s">
        <v>164</v>
      </c>
      <c r="AB2328" t="s">
        <v>18</v>
      </c>
      <c r="AD2328" t="s">
        <v>3941</v>
      </c>
      <c r="AE2328">
        <v>1</v>
      </c>
      <c r="AF2328">
        <v>1</v>
      </c>
    </row>
    <row r="2329" spans="1:32" x14ac:dyDescent="0.2">
      <c r="A2329" t="s">
        <v>3942</v>
      </c>
      <c r="B2329" s="107">
        <v>44974</v>
      </c>
      <c r="C2329" s="107">
        <v>44974</v>
      </c>
      <c r="D2329" s="107">
        <v>44974</v>
      </c>
      <c r="E2329">
        <v>-1.60160076E-2</v>
      </c>
      <c r="F2329">
        <v>-1.60160076E-2</v>
      </c>
      <c r="G2329" t="s">
        <v>72</v>
      </c>
      <c r="H2329">
        <v>7.9313929313929306</v>
      </c>
      <c r="I2329">
        <v>-0.1270292494677755</v>
      </c>
      <c r="J2329">
        <v>-0.1270292494677755</v>
      </c>
      <c r="K2329">
        <v>1</v>
      </c>
      <c r="M2329" t="s">
        <v>67</v>
      </c>
      <c r="S2329" t="s">
        <v>1608</v>
      </c>
      <c r="U2329" t="s">
        <v>67</v>
      </c>
      <c r="W2329" t="s">
        <v>1270</v>
      </c>
      <c r="X2329" t="s">
        <v>1271</v>
      </c>
      <c r="Y2329" t="s">
        <v>182</v>
      </c>
      <c r="Z2329" t="s">
        <v>164</v>
      </c>
      <c r="AA2329" t="s">
        <v>164</v>
      </c>
      <c r="AB2329" t="s">
        <v>18</v>
      </c>
      <c r="AD2329" t="s">
        <v>3943</v>
      </c>
      <c r="AE2329">
        <v>1</v>
      </c>
      <c r="AF2329">
        <v>1</v>
      </c>
    </row>
    <row r="2330" spans="1:32" x14ac:dyDescent="0.2">
      <c r="A2330" t="s">
        <v>3944</v>
      </c>
      <c r="B2330" s="107">
        <v>44974</v>
      </c>
      <c r="C2330" s="107">
        <v>44974</v>
      </c>
      <c r="D2330" s="107">
        <v>44974</v>
      </c>
      <c r="E2330">
        <v>40</v>
      </c>
      <c r="F2330">
        <v>40</v>
      </c>
      <c r="G2330" t="s">
        <v>72</v>
      </c>
      <c r="H2330">
        <v>7.9313929313929306</v>
      </c>
      <c r="I2330">
        <v>317.25571725571729</v>
      </c>
      <c r="J2330">
        <v>317.25571725571729</v>
      </c>
      <c r="K2330">
        <v>1</v>
      </c>
      <c r="M2330" t="s">
        <v>56</v>
      </c>
      <c r="N2330" t="s">
        <v>67</v>
      </c>
      <c r="S2330" t="s">
        <v>1408</v>
      </c>
      <c r="U2330" t="s">
        <v>67</v>
      </c>
      <c r="W2330" t="s">
        <v>1379</v>
      </c>
      <c r="X2330" t="s">
        <v>1379</v>
      </c>
      <c r="Y2330" t="s">
        <v>163</v>
      </c>
      <c r="Z2330" t="s">
        <v>193</v>
      </c>
      <c r="AA2330" t="s">
        <v>193</v>
      </c>
      <c r="AB2330" t="s">
        <v>24</v>
      </c>
      <c r="AD2330" t="s">
        <v>3871</v>
      </c>
      <c r="AE2330">
        <v>1</v>
      </c>
      <c r="AF2330">
        <v>1</v>
      </c>
    </row>
    <row r="2331" spans="1:32" x14ac:dyDescent="0.2">
      <c r="A2331" t="s">
        <v>3945</v>
      </c>
      <c r="B2331" s="107">
        <v>44974</v>
      </c>
      <c r="C2331" s="107">
        <v>44974</v>
      </c>
      <c r="D2331" s="107">
        <v>44974</v>
      </c>
      <c r="E2331">
        <v>-2.22712895</v>
      </c>
      <c r="F2331">
        <v>-2.22712895</v>
      </c>
      <c r="G2331" t="s">
        <v>72</v>
      </c>
      <c r="H2331">
        <v>7.9313929313929306</v>
      </c>
      <c r="I2331">
        <v>-17.664234811330559</v>
      </c>
      <c r="J2331">
        <v>-17.664234811330559</v>
      </c>
      <c r="K2331">
        <v>1</v>
      </c>
      <c r="M2331" t="s">
        <v>67</v>
      </c>
      <c r="S2331" t="s">
        <v>1608</v>
      </c>
      <c r="U2331" t="s">
        <v>67</v>
      </c>
      <c r="W2331" t="s">
        <v>1270</v>
      </c>
      <c r="X2331" t="s">
        <v>1271</v>
      </c>
      <c r="Y2331" t="s">
        <v>182</v>
      </c>
      <c r="Z2331" t="s">
        <v>164</v>
      </c>
      <c r="AA2331" t="s">
        <v>164</v>
      </c>
      <c r="AB2331" t="s">
        <v>18</v>
      </c>
      <c r="AD2331" t="s">
        <v>3946</v>
      </c>
      <c r="AE2331">
        <v>1</v>
      </c>
      <c r="AF2331">
        <v>1</v>
      </c>
    </row>
    <row r="2332" spans="1:32" x14ac:dyDescent="0.2">
      <c r="A2332" t="s">
        <v>3947</v>
      </c>
      <c r="B2332" s="107">
        <v>44974</v>
      </c>
      <c r="C2332" s="107">
        <v>44974</v>
      </c>
      <c r="D2332" s="107">
        <v>44974</v>
      </c>
      <c r="E2332">
        <v>19.8</v>
      </c>
      <c r="F2332">
        <v>19.8</v>
      </c>
      <c r="G2332" t="s">
        <v>72</v>
      </c>
      <c r="H2332">
        <v>7.9313929313929306</v>
      </c>
      <c r="I2332">
        <v>157.04158004158009</v>
      </c>
      <c r="J2332">
        <v>157.04158004158009</v>
      </c>
      <c r="K2332">
        <v>1</v>
      </c>
      <c r="N2332" t="s">
        <v>67</v>
      </c>
      <c r="S2332" t="s">
        <v>2890</v>
      </c>
      <c r="U2332" t="s">
        <v>67</v>
      </c>
      <c r="W2332" t="s">
        <v>1850</v>
      </c>
      <c r="X2332" t="s">
        <v>1850</v>
      </c>
      <c r="Y2332" t="s">
        <v>1356</v>
      </c>
      <c r="Z2332" t="s">
        <v>1356</v>
      </c>
      <c r="AA2332" t="s">
        <v>1356</v>
      </c>
      <c r="AB2332" t="s">
        <v>28</v>
      </c>
      <c r="AD2332" t="s">
        <v>3948</v>
      </c>
      <c r="AE2332">
        <v>1</v>
      </c>
      <c r="AF2332">
        <v>1</v>
      </c>
    </row>
    <row r="2333" spans="1:32" x14ac:dyDescent="0.2">
      <c r="A2333" t="s">
        <v>3949</v>
      </c>
      <c r="B2333" s="107">
        <v>44974</v>
      </c>
      <c r="C2333" s="107">
        <v>44974</v>
      </c>
      <c r="D2333" s="107">
        <v>44974</v>
      </c>
      <c r="E2333">
        <v>-2.8746500000000001E-2</v>
      </c>
      <c r="F2333">
        <v>-2.8746500000000001E-2</v>
      </c>
      <c r="G2333" t="s">
        <v>72</v>
      </c>
      <c r="H2333">
        <v>7.9313929313929306</v>
      </c>
      <c r="I2333">
        <v>-0.22799978690228689</v>
      </c>
      <c r="J2333">
        <v>-0.22799978690228689</v>
      </c>
      <c r="K2333">
        <v>1</v>
      </c>
      <c r="M2333" t="s">
        <v>67</v>
      </c>
      <c r="S2333" t="s">
        <v>2890</v>
      </c>
      <c r="U2333" t="s">
        <v>67</v>
      </c>
      <c r="W2333" t="s">
        <v>1415</v>
      </c>
      <c r="X2333" t="s">
        <v>1265</v>
      </c>
      <c r="Y2333" t="s">
        <v>182</v>
      </c>
      <c r="Z2333" t="s">
        <v>164</v>
      </c>
      <c r="AA2333" t="s">
        <v>164</v>
      </c>
      <c r="AB2333" t="s">
        <v>18</v>
      </c>
      <c r="AD2333" t="s">
        <v>3950</v>
      </c>
      <c r="AE2333">
        <v>1</v>
      </c>
      <c r="AF2333">
        <v>1</v>
      </c>
    </row>
    <row r="2334" spans="1:32" x14ac:dyDescent="0.2">
      <c r="A2334" t="s">
        <v>3951</v>
      </c>
      <c r="B2334" s="107">
        <v>44974</v>
      </c>
      <c r="C2334" s="107">
        <v>44974</v>
      </c>
      <c r="D2334" s="107">
        <v>44974</v>
      </c>
      <c r="E2334">
        <v>-2.4258530744</v>
      </c>
      <c r="F2334">
        <v>-2.4258530744</v>
      </c>
      <c r="G2334" t="s">
        <v>72</v>
      </c>
      <c r="H2334">
        <v>7.9313929313929306</v>
      </c>
      <c r="I2334">
        <v>-19.240393926893969</v>
      </c>
      <c r="J2334">
        <v>-19.240393926893969</v>
      </c>
      <c r="K2334">
        <v>1</v>
      </c>
      <c r="M2334" t="s">
        <v>67</v>
      </c>
      <c r="S2334" t="s">
        <v>1608</v>
      </c>
      <c r="U2334" t="s">
        <v>67</v>
      </c>
      <c r="W2334" t="s">
        <v>1270</v>
      </c>
      <c r="X2334" t="s">
        <v>1271</v>
      </c>
      <c r="Y2334" t="s">
        <v>182</v>
      </c>
      <c r="Z2334" t="s">
        <v>164</v>
      </c>
      <c r="AA2334" t="s">
        <v>164</v>
      </c>
      <c r="AB2334" t="s">
        <v>18</v>
      </c>
      <c r="AD2334" t="s">
        <v>3952</v>
      </c>
      <c r="AE2334">
        <v>1</v>
      </c>
      <c r="AF2334">
        <v>1</v>
      </c>
    </row>
    <row r="2335" spans="1:32" x14ac:dyDescent="0.2">
      <c r="A2335" t="s">
        <v>3953</v>
      </c>
      <c r="B2335" s="107">
        <v>44974</v>
      </c>
      <c r="C2335" s="107">
        <v>44974</v>
      </c>
      <c r="D2335" s="107">
        <v>44974</v>
      </c>
      <c r="E2335">
        <v>-1.8026445579999999</v>
      </c>
      <c r="F2335">
        <v>-1.8026445579999999</v>
      </c>
      <c r="G2335" t="s">
        <v>72</v>
      </c>
      <c r="H2335">
        <v>7.9313929313929306</v>
      </c>
      <c r="I2335">
        <v>-14.29748230513513</v>
      </c>
      <c r="J2335">
        <v>-14.29748230513513</v>
      </c>
      <c r="K2335">
        <v>1</v>
      </c>
      <c r="M2335" t="s">
        <v>67</v>
      </c>
      <c r="S2335" t="s">
        <v>1608</v>
      </c>
      <c r="U2335" t="s">
        <v>67</v>
      </c>
      <c r="W2335" t="s">
        <v>1270</v>
      </c>
      <c r="X2335" t="s">
        <v>1271</v>
      </c>
      <c r="Y2335" t="s">
        <v>182</v>
      </c>
      <c r="Z2335" t="s">
        <v>164</v>
      </c>
      <c r="AA2335" t="s">
        <v>164</v>
      </c>
      <c r="AB2335" t="s">
        <v>18</v>
      </c>
      <c r="AD2335" t="s">
        <v>3954</v>
      </c>
      <c r="AE2335">
        <v>1</v>
      </c>
      <c r="AF2335">
        <v>1</v>
      </c>
    </row>
    <row r="2336" spans="1:32" x14ac:dyDescent="0.2">
      <c r="A2336" t="s">
        <v>3955</v>
      </c>
      <c r="B2336" s="107">
        <v>44974</v>
      </c>
      <c r="C2336" s="107">
        <v>44974</v>
      </c>
      <c r="D2336" s="107">
        <v>44974</v>
      </c>
      <c r="E2336">
        <v>-2.4279800000000001E-2</v>
      </c>
      <c r="F2336">
        <v>-2.4279800000000001E-2</v>
      </c>
      <c r="G2336" t="s">
        <v>72</v>
      </c>
      <c r="H2336">
        <v>7.9313929313929306</v>
      </c>
      <c r="I2336">
        <v>-0.1925726340956341</v>
      </c>
      <c r="J2336">
        <v>-0.1925726340956341</v>
      </c>
      <c r="K2336">
        <v>1</v>
      </c>
      <c r="M2336" t="s">
        <v>67</v>
      </c>
      <c r="S2336" t="s">
        <v>2890</v>
      </c>
      <c r="U2336" t="s">
        <v>67</v>
      </c>
      <c r="W2336" t="s">
        <v>1415</v>
      </c>
      <c r="X2336" t="s">
        <v>1265</v>
      </c>
      <c r="Y2336" t="s">
        <v>182</v>
      </c>
      <c r="Z2336" t="s">
        <v>164</v>
      </c>
      <c r="AA2336" t="s">
        <v>164</v>
      </c>
      <c r="AB2336" t="s">
        <v>18</v>
      </c>
      <c r="AD2336" t="s">
        <v>3956</v>
      </c>
      <c r="AE2336">
        <v>1</v>
      </c>
      <c r="AF2336">
        <v>1</v>
      </c>
    </row>
    <row r="2337" spans="1:32" x14ac:dyDescent="0.2">
      <c r="A2337" t="s">
        <v>3957</v>
      </c>
      <c r="B2337" s="107">
        <v>44974</v>
      </c>
      <c r="C2337" s="107">
        <v>44974</v>
      </c>
      <c r="D2337" s="107">
        <v>44974</v>
      </c>
      <c r="E2337">
        <v>-0.102728468</v>
      </c>
      <c r="F2337">
        <v>-0.102728468</v>
      </c>
      <c r="G2337" t="s">
        <v>72</v>
      </c>
      <c r="H2337">
        <v>7.9313929313929306</v>
      </c>
      <c r="I2337">
        <v>-0.81477984494802491</v>
      </c>
      <c r="J2337">
        <v>-0.81477984494802491</v>
      </c>
      <c r="K2337">
        <v>1</v>
      </c>
      <c r="M2337" t="s">
        <v>67</v>
      </c>
      <c r="N2337" t="s">
        <v>102</v>
      </c>
      <c r="S2337" t="s">
        <v>1608</v>
      </c>
      <c r="U2337" t="s">
        <v>67</v>
      </c>
      <c r="W2337" t="s">
        <v>1270</v>
      </c>
      <c r="X2337" t="s">
        <v>1271</v>
      </c>
      <c r="Y2337" t="s">
        <v>182</v>
      </c>
      <c r="Z2337" t="s">
        <v>164</v>
      </c>
      <c r="AA2337" t="s">
        <v>164</v>
      </c>
      <c r="AB2337" t="s">
        <v>18</v>
      </c>
      <c r="AD2337" t="s">
        <v>3958</v>
      </c>
      <c r="AE2337">
        <v>1</v>
      </c>
      <c r="AF2337">
        <v>1</v>
      </c>
    </row>
    <row r="2338" spans="1:32" x14ac:dyDescent="0.2">
      <c r="A2338" t="s">
        <v>3959</v>
      </c>
      <c r="B2338" s="107">
        <v>44974</v>
      </c>
      <c r="C2338" s="107">
        <v>44974</v>
      </c>
      <c r="D2338" s="107">
        <v>44974</v>
      </c>
      <c r="E2338">
        <v>-0.1135158408</v>
      </c>
      <c r="F2338">
        <v>-0.1135158408</v>
      </c>
      <c r="G2338" t="s">
        <v>72</v>
      </c>
      <c r="H2338">
        <v>7.9313929313929306</v>
      </c>
      <c r="I2338">
        <v>-0.90033873732224523</v>
      </c>
      <c r="J2338">
        <v>-0.90033873732224523</v>
      </c>
      <c r="K2338">
        <v>1</v>
      </c>
      <c r="M2338" t="s">
        <v>67</v>
      </c>
      <c r="N2338" t="s">
        <v>102</v>
      </c>
      <c r="S2338" t="s">
        <v>1608</v>
      </c>
      <c r="U2338" t="s">
        <v>67</v>
      </c>
      <c r="W2338" t="s">
        <v>1270</v>
      </c>
      <c r="X2338" t="s">
        <v>1271</v>
      </c>
      <c r="Y2338" t="s">
        <v>182</v>
      </c>
      <c r="Z2338" t="s">
        <v>164</v>
      </c>
      <c r="AA2338" t="s">
        <v>164</v>
      </c>
      <c r="AB2338" t="s">
        <v>18</v>
      </c>
      <c r="AD2338" t="s">
        <v>3960</v>
      </c>
      <c r="AE2338">
        <v>1</v>
      </c>
      <c r="AF2338">
        <v>1</v>
      </c>
    </row>
    <row r="2339" spans="1:32" x14ac:dyDescent="0.2">
      <c r="A2339" t="s">
        <v>3961</v>
      </c>
      <c r="B2339" s="107">
        <v>44974</v>
      </c>
      <c r="C2339" s="107">
        <v>44974</v>
      </c>
      <c r="D2339" s="107">
        <v>44974</v>
      </c>
      <c r="E2339">
        <v>-1.6362409800000002E-2</v>
      </c>
      <c r="F2339">
        <v>-1.6362409800000002E-2</v>
      </c>
      <c r="G2339" t="s">
        <v>72</v>
      </c>
      <c r="H2339">
        <v>7.9313929313929306</v>
      </c>
      <c r="I2339">
        <v>-0.12977670142827441</v>
      </c>
      <c r="J2339">
        <v>-0.12977670142827441</v>
      </c>
      <c r="K2339">
        <v>1</v>
      </c>
      <c r="M2339" t="s">
        <v>67</v>
      </c>
      <c r="S2339" t="s">
        <v>1608</v>
      </c>
      <c r="U2339" t="s">
        <v>67</v>
      </c>
      <c r="W2339" t="s">
        <v>1270</v>
      </c>
      <c r="X2339" t="s">
        <v>1271</v>
      </c>
      <c r="Y2339" t="s">
        <v>182</v>
      </c>
      <c r="Z2339" t="s">
        <v>164</v>
      </c>
      <c r="AA2339" t="s">
        <v>164</v>
      </c>
      <c r="AB2339" t="s">
        <v>18</v>
      </c>
      <c r="AD2339" t="s">
        <v>3962</v>
      </c>
      <c r="AE2339">
        <v>1</v>
      </c>
      <c r="AF2339">
        <v>1</v>
      </c>
    </row>
    <row r="2340" spans="1:32" x14ac:dyDescent="0.2">
      <c r="A2340" t="s">
        <v>3963</v>
      </c>
      <c r="B2340" s="107">
        <v>44974</v>
      </c>
      <c r="C2340" s="107">
        <v>44974</v>
      </c>
      <c r="D2340" s="107">
        <v>44974</v>
      </c>
      <c r="E2340">
        <v>-1.51194372E-2</v>
      </c>
      <c r="F2340">
        <v>-1.51194372E-2</v>
      </c>
      <c r="G2340" t="s">
        <v>72</v>
      </c>
      <c r="H2340">
        <v>7.9313929313929306</v>
      </c>
      <c r="I2340">
        <v>-0.1199181973347193</v>
      </c>
      <c r="J2340">
        <v>-0.1199181973347193</v>
      </c>
      <c r="K2340">
        <v>1</v>
      </c>
      <c r="M2340" t="s">
        <v>67</v>
      </c>
      <c r="S2340" t="s">
        <v>1608</v>
      </c>
      <c r="U2340" t="s">
        <v>67</v>
      </c>
      <c r="W2340" t="s">
        <v>1270</v>
      </c>
      <c r="X2340" t="s">
        <v>1271</v>
      </c>
      <c r="Y2340" t="s">
        <v>182</v>
      </c>
      <c r="Z2340" t="s">
        <v>164</v>
      </c>
      <c r="AA2340" t="s">
        <v>164</v>
      </c>
      <c r="AB2340" t="s">
        <v>18</v>
      </c>
      <c r="AD2340" t="s">
        <v>3964</v>
      </c>
      <c r="AE2340">
        <v>1</v>
      </c>
      <c r="AF2340">
        <v>1</v>
      </c>
    </row>
    <row r="2341" spans="1:32" x14ac:dyDescent="0.2">
      <c r="A2341" t="s">
        <v>3965</v>
      </c>
      <c r="B2341" s="107">
        <v>44974</v>
      </c>
      <c r="C2341" s="107">
        <v>44974</v>
      </c>
      <c r="D2341" s="107">
        <v>44974</v>
      </c>
      <c r="E2341">
        <v>-2.5798100000000001E-2</v>
      </c>
      <c r="F2341">
        <v>-2.5798100000000001E-2</v>
      </c>
      <c r="G2341" t="s">
        <v>72</v>
      </c>
      <c r="H2341">
        <v>7.9313929313929306</v>
      </c>
      <c r="I2341">
        <v>-0.204614867983368</v>
      </c>
      <c r="J2341">
        <v>-0.204614867983368</v>
      </c>
      <c r="K2341">
        <v>1</v>
      </c>
      <c r="M2341" t="s">
        <v>67</v>
      </c>
      <c r="S2341" t="s">
        <v>2890</v>
      </c>
      <c r="U2341" t="s">
        <v>67</v>
      </c>
      <c r="W2341" t="s">
        <v>1415</v>
      </c>
      <c r="X2341" t="s">
        <v>1265</v>
      </c>
      <c r="Y2341" t="s">
        <v>182</v>
      </c>
      <c r="Z2341" t="s">
        <v>164</v>
      </c>
      <c r="AA2341" t="s">
        <v>164</v>
      </c>
      <c r="AB2341" t="s">
        <v>18</v>
      </c>
      <c r="AD2341" t="s">
        <v>3966</v>
      </c>
      <c r="AE2341">
        <v>1</v>
      </c>
      <c r="AF2341">
        <v>1</v>
      </c>
    </row>
    <row r="2342" spans="1:32" x14ac:dyDescent="0.2">
      <c r="A2342" t="s">
        <v>3967</v>
      </c>
      <c r="B2342" s="107">
        <v>44974</v>
      </c>
      <c r="C2342" s="107">
        <v>44974</v>
      </c>
      <c r="D2342" s="107">
        <v>44974</v>
      </c>
      <c r="E2342">
        <v>-2.6354599999999999E-2</v>
      </c>
      <c r="F2342">
        <v>-2.6354599999999999E-2</v>
      </c>
      <c r="G2342" t="s">
        <v>72</v>
      </c>
      <c r="H2342">
        <v>7.9313929313929306</v>
      </c>
      <c r="I2342">
        <v>-0.20902868814968811</v>
      </c>
      <c r="J2342">
        <v>-0.20902868814968811</v>
      </c>
      <c r="K2342">
        <v>1</v>
      </c>
      <c r="M2342" t="s">
        <v>67</v>
      </c>
      <c r="S2342" t="s">
        <v>2890</v>
      </c>
      <c r="U2342" t="s">
        <v>67</v>
      </c>
      <c r="W2342" t="s">
        <v>1415</v>
      </c>
      <c r="X2342" t="s">
        <v>1265</v>
      </c>
      <c r="Y2342" t="s">
        <v>182</v>
      </c>
      <c r="Z2342" t="s">
        <v>164</v>
      </c>
      <c r="AA2342" t="s">
        <v>164</v>
      </c>
      <c r="AB2342" t="s">
        <v>18</v>
      </c>
      <c r="AD2342" t="s">
        <v>3968</v>
      </c>
      <c r="AE2342">
        <v>1</v>
      </c>
      <c r="AF2342">
        <v>1</v>
      </c>
    </row>
    <row r="2343" spans="1:32" x14ac:dyDescent="0.2">
      <c r="A2343" t="s">
        <v>3969</v>
      </c>
      <c r="B2343" s="107">
        <v>44974</v>
      </c>
      <c r="C2343" s="107">
        <v>44974</v>
      </c>
      <c r="D2343" s="107">
        <v>44974</v>
      </c>
      <c r="E2343">
        <v>-2.80346E-2</v>
      </c>
      <c r="F2343">
        <v>-2.80346E-2</v>
      </c>
      <c r="G2343" t="s">
        <v>72</v>
      </c>
      <c r="H2343">
        <v>7.9313929313929306</v>
      </c>
      <c r="I2343">
        <v>-0.22235342827442831</v>
      </c>
      <c r="J2343">
        <v>-0.22235342827442831</v>
      </c>
      <c r="K2343">
        <v>1</v>
      </c>
      <c r="M2343" t="s">
        <v>67</v>
      </c>
      <c r="S2343" t="s">
        <v>2890</v>
      </c>
      <c r="U2343" t="s">
        <v>67</v>
      </c>
      <c r="W2343" t="s">
        <v>1415</v>
      </c>
      <c r="X2343" t="s">
        <v>1265</v>
      </c>
      <c r="Y2343" t="s">
        <v>182</v>
      </c>
      <c r="Z2343" t="s">
        <v>164</v>
      </c>
      <c r="AA2343" t="s">
        <v>164</v>
      </c>
      <c r="AB2343" t="s">
        <v>18</v>
      </c>
      <c r="AD2343" t="s">
        <v>3970</v>
      </c>
      <c r="AE2343">
        <v>1</v>
      </c>
      <c r="AF2343">
        <v>1</v>
      </c>
    </row>
    <row r="2344" spans="1:32" x14ac:dyDescent="0.2">
      <c r="A2344" t="s">
        <v>3971</v>
      </c>
      <c r="B2344" s="107">
        <v>44974</v>
      </c>
      <c r="C2344" s="107">
        <v>44974</v>
      </c>
      <c r="D2344" s="107">
        <v>44974</v>
      </c>
      <c r="E2344">
        <v>-2.83874E-2</v>
      </c>
      <c r="F2344">
        <v>-2.83874E-2</v>
      </c>
      <c r="G2344" t="s">
        <v>72</v>
      </c>
      <c r="H2344">
        <v>7.9313929313929306</v>
      </c>
      <c r="I2344">
        <v>-0.22515162370062369</v>
      </c>
      <c r="J2344">
        <v>-0.22515162370062369</v>
      </c>
      <c r="K2344">
        <v>1</v>
      </c>
      <c r="M2344" t="s">
        <v>67</v>
      </c>
      <c r="S2344" t="s">
        <v>2890</v>
      </c>
      <c r="U2344" t="s">
        <v>67</v>
      </c>
      <c r="W2344" t="s">
        <v>1415</v>
      </c>
      <c r="X2344" t="s">
        <v>1265</v>
      </c>
      <c r="Y2344" t="s">
        <v>182</v>
      </c>
      <c r="Z2344" t="s">
        <v>164</v>
      </c>
      <c r="AA2344" t="s">
        <v>164</v>
      </c>
      <c r="AB2344" t="s">
        <v>18</v>
      </c>
      <c r="AD2344" t="s">
        <v>3972</v>
      </c>
      <c r="AE2344">
        <v>1</v>
      </c>
      <c r="AF2344">
        <v>1</v>
      </c>
    </row>
    <row r="2345" spans="1:32" x14ac:dyDescent="0.2">
      <c r="A2345" t="s">
        <v>3973</v>
      </c>
      <c r="B2345" s="107">
        <v>44974</v>
      </c>
      <c r="C2345" s="107">
        <v>44974</v>
      </c>
      <c r="D2345" s="107">
        <v>44974</v>
      </c>
      <c r="E2345">
        <v>-5.2861781647999999</v>
      </c>
      <c r="F2345">
        <v>-5.2861781647999999</v>
      </c>
      <c r="G2345" t="s">
        <v>72</v>
      </c>
      <c r="H2345">
        <v>7.9313929313929306</v>
      </c>
      <c r="I2345">
        <v>-41.926756130378379</v>
      </c>
      <c r="J2345">
        <v>-41.926756130378379</v>
      </c>
      <c r="K2345">
        <v>1</v>
      </c>
      <c r="M2345" t="s">
        <v>67</v>
      </c>
      <c r="S2345" t="s">
        <v>1608</v>
      </c>
      <c r="U2345" t="s">
        <v>67</v>
      </c>
      <c r="W2345" t="s">
        <v>1270</v>
      </c>
      <c r="X2345" t="s">
        <v>1271</v>
      </c>
      <c r="Y2345" t="s">
        <v>182</v>
      </c>
      <c r="Z2345" t="s">
        <v>164</v>
      </c>
      <c r="AA2345" t="s">
        <v>164</v>
      </c>
      <c r="AB2345" t="s">
        <v>18</v>
      </c>
      <c r="AD2345" t="s">
        <v>3974</v>
      </c>
      <c r="AE2345">
        <v>1</v>
      </c>
      <c r="AF2345">
        <v>1</v>
      </c>
    </row>
    <row r="2346" spans="1:32" x14ac:dyDescent="0.2">
      <c r="A2346" t="s">
        <v>3975</v>
      </c>
      <c r="B2346" s="107">
        <v>44974</v>
      </c>
      <c r="C2346" s="107">
        <v>44974</v>
      </c>
      <c r="D2346" s="107">
        <v>44974</v>
      </c>
      <c r="E2346">
        <v>-3.8761351200000002E-2</v>
      </c>
      <c r="F2346">
        <v>-3.8761351200000002E-2</v>
      </c>
      <c r="G2346" t="s">
        <v>72</v>
      </c>
      <c r="H2346">
        <v>7.9313929313929306</v>
      </c>
      <c r="I2346">
        <v>-0.30743150691891902</v>
      </c>
      <c r="J2346">
        <v>-0.30743150691891902</v>
      </c>
      <c r="K2346">
        <v>1</v>
      </c>
      <c r="M2346" t="s">
        <v>67</v>
      </c>
      <c r="S2346" t="s">
        <v>1608</v>
      </c>
      <c r="U2346" t="s">
        <v>67</v>
      </c>
      <c r="W2346" t="s">
        <v>1270</v>
      </c>
      <c r="X2346" t="s">
        <v>1271</v>
      </c>
      <c r="Y2346" t="s">
        <v>182</v>
      </c>
      <c r="Z2346" t="s">
        <v>164</v>
      </c>
      <c r="AA2346" t="s">
        <v>164</v>
      </c>
      <c r="AB2346" t="s">
        <v>18</v>
      </c>
      <c r="AD2346" t="s">
        <v>3976</v>
      </c>
      <c r="AE2346">
        <v>1</v>
      </c>
      <c r="AF2346">
        <v>1</v>
      </c>
    </row>
    <row r="2347" spans="1:32" x14ac:dyDescent="0.2">
      <c r="A2347" t="s">
        <v>3977</v>
      </c>
      <c r="B2347" s="107">
        <v>44974</v>
      </c>
      <c r="C2347" s="107">
        <v>44974</v>
      </c>
      <c r="D2347" s="107">
        <v>44974</v>
      </c>
      <c r="E2347">
        <v>-4.1774865600000002E-2</v>
      </c>
      <c r="F2347">
        <v>-4.1774865600000002E-2</v>
      </c>
      <c r="G2347" t="s">
        <v>72</v>
      </c>
      <c r="H2347">
        <v>7.9313929313929306</v>
      </c>
      <c r="I2347">
        <v>-0.33133287372972969</v>
      </c>
      <c r="J2347">
        <v>-0.33133287372972969</v>
      </c>
      <c r="K2347">
        <v>1</v>
      </c>
      <c r="M2347" t="s">
        <v>67</v>
      </c>
      <c r="N2347" t="s">
        <v>102</v>
      </c>
      <c r="S2347" t="s">
        <v>1608</v>
      </c>
      <c r="U2347" t="s">
        <v>67</v>
      </c>
      <c r="W2347" t="s">
        <v>1270</v>
      </c>
      <c r="X2347" t="s">
        <v>1271</v>
      </c>
      <c r="Y2347" t="s">
        <v>182</v>
      </c>
      <c r="Z2347" t="s">
        <v>164</v>
      </c>
      <c r="AA2347" t="s">
        <v>164</v>
      </c>
      <c r="AB2347" t="s">
        <v>18</v>
      </c>
      <c r="AD2347" t="s">
        <v>3978</v>
      </c>
      <c r="AE2347">
        <v>1</v>
      </c>
      <c r="AF2347">
        <v>1</v>
      </c>
    </row>
    <row r="2348" spans="1:32" x14ac:dyDescent="0.2">
      <c r="A2348" t="s">
        <v>3979</v>
      </c>
      <c r="B2348" s="107">
        <v>44974</v>
      </c>
      <c r="C2348" s="107">
        <v>44974</v>
      </c>
      <c r="D2348" s="107">
        <v>44974</v>
      </c>
      <c r="E2348">
        <v>-6.1107569399999999E-2</v>
      </c>
      <c r="F2348">
        <v>-6.1107569399999999E-2</v>
      </c>
      <c r="G2348" t="s">
        <v>72</v>
      </c>
      <c r="H2348">
        <v>7.9313929313929306</v>
      </c>
      <c r="I2348">
        <v>-0.48466814399376301</v>
      </c>
      <c r="J2348">
        <v>-0.48466814399376301</v>
      </c>
      <c r="K2348">
        <v>1</v>
      </c>
      <c r="M2348" t="s">
        <v>67</v>
      </c>
      <c r="N2348" t="s">
        <v>102</v>
      </c>
      <c r="S2348" t="s">
        <v>1608</v>
      </c>
      <c r="U2348" t="s">
        <v>67</v>
      </c>
      <c r="W2348" t="s">
        <v>1270</v>
      </c>
      <c r="X2348" t="s">
        <v>1271</v>
      </c>
      <c r="Y2348" t="s">
        <v>182</v>
      </c>
      <c r="Z2348" t="s">
        <v>164</v>
      </c>
      <c r="AA2348" t="s">
        <v>164</v>
      </c>
      <c r="AB2348" t="s">
        <v>18</v>
      </c>
      <c r="AD2348" t="s">
        <v>3980</v>
      </c>
      <c r="AE2348">
        <v>1</v>
      </c>
      <c r="AF2348">
        <v>1</v>
      </c>
    </row>
    <row r="2349" spans="1:32" x14ac:dyDescent="0.2">
      <c r="A2349" t="s">
        <v>3981</v>
      </c>
      <c r="B2349" s="107">
        <v>44974</v>
      </c>
      <c r="C2349" s="107">
        <v>44974</v>
      </c>
      <c r="D2349" s="107">
        <v>44974</v>
      </c>
      <c r="E2349">
        <v>-2.2695816000000001E-2</v>
      </c>
      <c r="F2349">
        <v>-2.2695816000000001E-2</v>
      </c>
      <c r="G2349" t="s">
        <v>72</v>
      </c>
      <c r="H2349">
        <v>7.9313929313929306</v>
      </c>
      <c r="I2349">
        <v>-0.18000943459459459</v>
      </c>
      <c r="J2349">
        <v>-0.18000943459459459</v>
      </c>
      <c r="K2349">
        <v>1</v>
      </c>
      <c r="M2349" t="s">
        <v>67</v>
      </c>
      <c r="N2349" t="s">
        <v>102</v>
      </c>
      <c r="S2349" t="s">
        <v>1608</v>
      </c>
      <c r="U2349" t="s">
        <v>67</v>
      </c>
      <c r="W2349" t="s">
        <v>1270</v>
      </c>
      <c r="X2349" t="s">
        <v>1271</v>
      </c>
      <c r="Y2349" t="s">
        <v>182</v>
      </c>
      <c r="Z2349" t="s">
        <v>164</v>
      </c>
      <c r="AA2349" t="s">
        <v>164</v>
      </c>
      <c r="AB2349" t="s">
        <v>18</v>
      </c>
      <c r="AD2349" t="s">
        <v>3982</v>
      </c>
      <c r="AE2349">
        <v>1</v>
      </c>
      <c r="AF2349">
        <v>1</v>
      </c>
    </row>
    <row r="2350" spans="1:32" x14ac:dyDescent="0.2">
      <c r="A2350" t="s">
        <v>3983</v>
      </c>
      <c r="B2350" s="107">
        <v>44974</v>
      </c>
      <c r="C2350" s="107">
        <v>44974</v>
      </c>
      <c r="D2350" s="107">
        <v>44974</v>
      </c>
      <c r="E2350">
        <v>-3.2847079199999997E-2</v>
      </c>
      <c r="F2350">
        <v>-3.2847079199999997E-2</v>
      </c>
      <c r="G2350" t="s">
        <v>72</v>
      </c>
      <c r="H2350">
        <v>7.9313929313929306</v>
      </c>
      <c r="I2350">
        <v>-0.26052309178378369</v>
      </c>
      <c r="J2350">
        <v>-0.26052309178378369</v>
      </c>
      <c r="K2350">
        <v>1</v>
      </c>
      <c r="M2350" t="s">
        <v>67</v>
      </c>
      <c r="S2350" t="s">
        <v>1608</v>
      </c>
      <c r="U2350" t="s">
        <v>67</v>
      </c>
      <c r="W2350" t="s">
        <v>1270</v>
      </c>
      <c r="X2350" t="s">
        <v>1271</v>
      </c>
      <c r="Y2350" t="s">
        <v>182</v>
      </c>
      <c r="Z2350" t="s">
        <v>164</v>
      </c>
      <c r="AA2350" t="s">
        <v>164</v>
      </c>
      <c r="AB2350" t="s">
        <v>18</v>
      </c>
      <c r="AD2350" t="s">
        <v>3984</v>
      </c>
      <c r="AE2350">
        <v>1</v>
      </c>
      <c r="AF2350">
        <v>1</v>
      </c>
    </row>
    <row r="2351" spans="1:32" x14ac:dyDescent="0.2">
      <c r="A2351" t="s">
        <v>3985</v>
      </c>
      <c r="B2351" s="107">
        <v>44974</v>
      </c>
      <c r="C2351" s="107">
        <v>44974</v>
      </c>
      <c r="D2351" s="107">
        <v>44974</v>
      </c>
      <c r="E2351">
        <v>-2.9368100000000001E-2</v>
      </c>
      <c r="F2351">
        <v>-2.9368100000000001E-2</v>
      </c>
      <c r="G2351" t="s">
        <v>72</v>
      </c>
      <c r="H2351">
        <v>7.9313929313929306</v>
      </c>
      <c r="I2351">
        <v>-0.23292994074844081</v>
      </c>
      <c r="J2351">
        <v>-0.23292994074844081</v>
      </c>
      <c r="K2351">
        <v>1</v>
      </c>
      <c r="M2351" t="s">
        <v>67</v>
      </c>
      <c r="S2351" t="s">
        <v>2890</v>
      </c>
      <c r="U2351" t="s">
        <v>67</v>
      </c>
      <c r="W2351" t="s">
        <v>1415</v>
      </c>
      <c r="X2351" t="s">
        <v>1265</v>
      </c>
      <c r="Y2351" t="s">
        <v>182</v>
      </c>
      <c r="Z2351" t="s">
        <v>164</v>
      </c>
      <c r="AA2351" t="s">
        <v>164</v>
      </c>
      <c r="AB2351" t="s">
        <v>18</v>
      </c>
      <c r="AD2351" t="s">
        <v>3986</v>
      </c>
      <c r="AE2351">
        <v>1</v>
      </c>
      <c r="AF2351">
        <v>1</v>
      </c>
    </row>
    <row r="2352" spans="1:32" x14ac:dyDescent="0.2">
      <c r="A2352" t="s">
        <v>3987</v>
      </c>
      <c r="B2352" s="107">
        <v>44974</v>
      </c>
      <c r="C2352" s="107">
        <v>44974</v>
      </c>
      <c r="D2352" s="107">
        <v>44974</v>
      </c>
      <c r="E2352">
        <v>-2.7079099999999998E-2</v>
      </c>
      <c r="F2352">
        <v>-2.7079099999999998E-2</v>
      </c>
      <c r="G2352" t="s">
        <v>72</v>
      </c>
      <c r="H2352">
        <v>7.9313929313929306</v>
      </c>
      <c r="I2352">
        <v>-0.21477498232848241</v>
      </c>
      <c r="J2352">
        <v>-0.21477498232848241</v>
      </c>
      <c r="K2352">
        <v>1</v>
      </c>
      <c r="M2352" t="s">
        <v>67</v>
      </c>
      <c r="S2352" t="s">
        <v>2890</v>
      </c>
      <c r="U2352" t="s">
        <v>67</v>
      </c>
      <c r="W2352" t="s">
        <v>1415</v>
      </c>
      <c r="X2352" t="s">
        <v>1265</v>
      </c>
      <c r="Y2352" t="s">
        <v>182</v>
      </c>
      <c r="Z2352" t="s">
        <v>164</v>
      </c>
      <c r="AA2352" t="s">
        <v>164</v>
      </c>
      <c r="AB2352" t="s">
        <v>18</v>
      </c>
      <c r="AD2352" t="s">
        <v>3988</v>
      </c>
      <c r="AE2352">
        <v>1</v>
      </c>
      <c r="AF2352">
        <v>1</v>
      </c>
    </row>
    <row r="2353" spans="1:32" x14ac:dyDescent="0.2">
      <c r="A2353" t="s">
        <v>3989</v>
      </c>
      <c r="B2353" s="107">
        <v>44974</v>
      </c>
      <c r="C2353" s="107">
        <v>44974</v>
      </c>
      <c r="D2353" s="107">
        <v>44974</v>
      </c>
      <c r="E2353">
        <v>-0.16347066736020541</v>
      </c>
      <c r="F2353">
        <v>-0.16347066736020541</v>
      </c>
      <c r="G2353" t="s">
        <v>72</v>
      </c>
      <c r="H2353">
        <v>7.9313929313929306</v>
      </c>
      <c r="I2353">
        <v>-1.296550095590818</v>
      </c>
      <c r="J2353">
        <v>-1.296550095590818</v>
      </c>
      <c r="K2353">
        <v>1</v>
      </c>
      <c r="M2353" t="s">
        <v>67</v>
      </c>
      <c r="S2353" t="s">
        <v>1608</v>
      </c>
      <c r="U2353" t="s">
        <v>67</v>
      </c>
      <c r="W2353" t="s">
        <v>1415</v>
      </c>
      <c r="X2353" t="s">
        <v>1265</v>
      </c>
      <c r="Y2353" t="s">
        <v>182</v>
      </c>
      <c r="Z2353" t="s">
        <v>164</v>
      </c>
      <c r="AA2353" t="s">
        <v>164</v>
      </c>
      <c r="AB2353" t="s">
        <v>18</v>
      </c>
      <c r="AD2353" t="s">
        <v>3990</v>
      </c>
      <c r="AE2353">
        <v>1</v>
      </c>
      <c r="AF2353">
        <v>1</v>
      </c>
    </row>
    <row r="2354" spans="1:32" x14ac:dyDescent="0.2">
      <c r="A2354" t="s">
        <v>3991</v>
      </c>
      <c r="B2354" s="107">
        <v>44974</v>
      </c>
      <c r="C2354" s="107">
        <v>44974</v>
      </c>
      <c r="D2354" s="107">
        <v>44974</v>
      </c>
      <c r="E2354">
        <v>-2.6155100000000001E-2</v>
      </c>
      <c r="F2354">
        <v>-2.6155100000000001E-2</v>
      </c>
      <c r="G2354" t="s">
        <v>72</v>
      </c>
      <c r="H2354">
        <v>7.9313929313929306</v>
      </c>
      <c r="I2354">
        <v>-0.2074463752598753</v>
      </c>
      <c r="J2354">
        <v>-0.2074463752598753</v>
      </c>
      <c r="K2354">
        <v>1</v>
      </c>
      <c r="M2354" t="s">
        <v>67</v>
      </c>
      <c r="S2354" t="s">
        <v>2890</v>
      </c>
      <c r="U2354" t="s">
        <v>67</v>
      </c>
      <c r="W2354" t="s">
        <v>1415</v>
      </c>
      <c r="X2354" t="s">
        <v>1265</v>
      </c>
      <c r="Y2354" t="s">
        <v>182</v>
      </c>
      <c r="Z2354" t="s">
        <v>164</v>
      </c>
      <c r="AA2354" t="s">
        <v>164</v>
      </c>
      <c r="AB2354" t="s">
        <v>18</v>
      </c>
      <c r="AD2354" t="s">
        <v>3992</v>
      </c>
      <c r="AE2354">
        <v>1</v>
      </c>
      <c r="AF2354">
        <v>1</v>
      </c>
    </row>
    <row r="2355" spans="1:32" x14ac:dyDescent="0.2">
      <c r="A2355" t="s">
        <v>3993</v>
      </c>
      <c r="B2355" s="107">
        <v>44974</v>
      </c>
      <c r="C2355" s="107">
        <v>44974</v>
      </c>
      <c r="D2355" s="107">
        <v>44974</v>
      </c>
      <c r="E2355">
        <v>-2.6955199999999999E-2</v>
      </c>
      <c r="F2355">
        <v>-2.6955199999999999E-2</v>
      </c>
      <c r="G2355" t="s">
        <v>72</v>
      </c>
      <c r="H2355">
        <v>7.9313929313929306</v>
      </c>
      <c r="I2355">
        <v>-0.21379228274428269</v>
      </c>
      <c r="J2355">
        <v>-0.21379228274428269</v>
      </c>
      <c r="K2355">
        <v>1</v>
      </c>
      <c r="M2355" t="s">
        <v>67</v>
      </c>
      <c r="S2355" t="s">
        <v>2890</v>
      </c>
      <c r="U2355" t="s">
        <v>67</v>
      </c>
      <c r="W2355" t="s">
        <v>1415</v>
      </c>
      <c r="X2355" t="s">
        <v>1265</v>
      </c>
      <c r="Y2355" t="s">
        <v>182</v>
      </c>
      <c r="Z2355" t="s">
        <v>164</v>
      </c>
      <c r="AA2355" t="s">
        <v>164</v>
      </c>
      <c r="AB2355" t="s">
        <v>18</v>
      </c>
      <c r="AD2355" t="s">
        <v>3994</v>
      </c>
      <c r="AE2355">
        <v>1</v>
      </c>
      <c r="AF2355">
        <v>1</v>
      </c>
    </row>
    <row r="2356" spans="1:32" x14ac:dyDescent="0.2">
      <c r="A2356" t="s">
        <v>3995</v>
      </c>
      <c r="B2356" s="107">
        <v>44974</v>
      </c>
      <c r="C2356" s="107">
        <v>44974</v>
      </c>
      <c r="D2356" s="107">
        <v>44974</v>
      </c>
      <c r="E2356">
        <v>-0.96656794160000004</v>
      </c>
      <c r="F2356">
        <v>-0.96656794160000004</v>
      </c>
      <c r="G2356" t="s">
        <v>72</v>
      </c>
      <c r="H2356">
        <v>7.9313929313929306</v>
      </c>
      <c r="I2356">
        <v>-7.6662301397172561</v>
      </c>
      <c r="J2356">
        <v>-7.6662301397172561</v>
      </c>
      <c r="K2356">
        <v>1</v>
      </c>
      <c r="M2356" t="s">
        <v>67</v>
      </c>
      <c r="S2356" t="s">
        <v>1608</v>
      </c>
      <c r="U2356" t="s">
        <v>67</v>
      </c>
      <c r="W2356" t="s">
        <v>1270</v>
      </c>
      <c r="X2356" t="s">
        <v>1271</v>
      </c>
      <c r="Y2356" t="s">
        <v>182</v>
      </c>
      <c r="Z2356" t="s">
        <v>164</v>
      </c>
      <c r="AA2356" t="s">
        <v>164</v>
      </c>
      <c r="AB2356" t="s">
        <v>18</v>
      </c>
      <c r="AD2356" t="s">
        <v>3996</v>
      </c>
      <c r="AE2356">
        <v>1</v>
      </c>
      <c r="AF2356">
        <v>1</v>
      </c>
    </row>
    <row r="2357" spans="1:32" x14ac:dyDescent="0.2">
      <c r="A2357" t="s">
        <v>3997</v>
      </c>
      <c r="B2357" s="107">
        <v>44974</v>
      </c>
      <c r="C2357" s="107">
        <v>44974</v>
      </c>
      <c r="D2357" s="107">
        <v>44974</v>
      </c>
      <c r="E2357">
        <v>-0.9308371487999999</v>
      </c>
      <c r="F2357">
        <v>-0.9308371487999999</v>
      </c>
      <c r="G2357" t="s">
        <v>72</v>
      </c>
      <c r="H2357">
        <v>7.9313929313929306</v>
      </c>
      <c r="I2357">
        <v>-7.3828351822702691</v>
      </c>
      <c r="J2357">
        <v>-7.3828351822702691</v>
      </c>
      <c r="K2357">
        <v>1</v>
      </c>
      <c r="M2357" t="s">
        <v>67</v>
      </c>
      <c r="S2357" t="s">
        <v>1608</v>
      </c>
      <c r="U2357" t="s">
        <v>67</v>
      </c>
      <c r="W2357" t="s">
        <v>1270</v>
      </c>
      <c r="X2357" t="s">
        <v>1271</v>
      </c>
      <c r="Y2357" t="s">
        <v>182</v>
      </c>
      <c r="Z2357" t="s">
        <v>164</v>
      </c>
      <c r="AA2357" t="s">
        <v>164</v>
      </c>
      <c r="AB2357" t="s">
        <v>18</v>
      </c>
      <c r="AD2357" t="s">
        <v>3998</v>
      </c>
      <c r="AE2357">
        <v>1</v>
      </c>
      <c r="AF2357">
        <v>1</v>
      </c>
    </row>
    <row r="2358" spans="1:32" x14ac:dyDescent="0.2">
      <c r="A2358" t="s">
        <v>3999</v>
      </c>
      <c r="B2358" s="107">
        <v>44974</v>
      </c>
      <c r="C2358" s="107">
        <v>44974</v>
      </c>
      <c r="D2358" s="107">
        <v>44974</v>
      </c>
      <c r="E2358">
        <v>-5.3074514639999997</v>
      </c>
      <c r="F2358">
        <v>-5.3074514639999997</v>
      </c>
      <c r="G2358" t="s">
        <v>72</v>
      </c>
      <c r="H2358">
        <v>7.9313929313929306</v>
      </c>
      <c r="I2358">
        <v>-42.095483025280657</v>
      </c>
      <c r="J2358">
        <v>-42.095483025280657</v>
      </c>
      <c r="K2358">
        <v>1</v>
      </c>
      <c r="M2358" t="s">
        <v>67</v>
      </c>
      <c r="S2358" t="s">
        <v>1608</v>
      </c>
      <c r="U2358" t="s">
        <v>67</v>
      </c>
      <c r="W2358" t="s">
        <v>1270</v>
      </c>
      <c r="X2358" t="s">
        <v>1271</v>
      </c>
      <c r="Y2358" t="s">
        <v>182</v>
      </c>
      <c r="Z2358" t="s">
        <v>164</v>
      </c>
      <c r="AA2358" t="s">
        <v>164</v>
      </c>
      <c r="AB2358" t="s">
        <v>18</v>
      </c>
      <c r="AD2358" t="s">
        <v>4000</v>
      </c>
      <c r="AE2358">
        <v>1</v>
      </c>
      <c r="AF2358">
        <v>1</v>
      </c>
    </row>
    <row r="2359" spans="1:32" x14ac:dyDescent="0.2">
      <c r="A2359" t="s">
        <v>4001</v>
      </c>
      <c r="B2359" s="107">
        <v>44974</v>
      </c>
      <c r="C2359" s="107">
        <v>44974</v>
      </c>
      <c r="D2359" s="107">
        <v>44974</v>
      </c>
      <c r="E2359">
        <v>-2.63252E-2</v>
      </c>
      <c r="F2359">
        <v>-2.63252E-2</v>
      </c>
      <c r="G2359" t="s">
        <v>72</v>
      </c>
      <c r="H2359">
        <v>7.9313929313929306</v>
      </c>
      <c r="I2359">
        <v>-0.2087955051975052</v>
      </c>
      <c r="J2359">
        <v>-0.2087955051975052</v>
      </c>
      <c r="K2359">
        <v>1</v>
      </c>
      <c r="M2359" t="s">
        <v>67</v>
      </c>
      <c r="S2359" t="s">
        <v>2890</v>
      </c>
      <c r="U2359" t="s">
        <v>67</v>
      </c>
      <c r="W2359" t="s">
        <v>1415</v>
      </c>
      <c r="X2359" t="s">
        <v>1265</v>
      </c>
      <c r="Y2359" t="s">
        <v>182</v>
      </c>
      <c r="Z2359" t="s">
        <v>164</v>
      </c>
      <c r="AA2359" t="s">
        <v>164</v>
      </c>
      <c r="AB2359" t="s">
        <v>18</v>
      </c>
      <c r="AD2359" t="s">
        <v>4002</v>
      </c>
      <c r="AE2359">
        <v>1</v>
      </c>
      <c r="AF2359">
        <v>1</v>
      </c>
    </row>
    <row r="2360" spans="1:32" x14ac:dyDescent="0.2">
      <c r="A2360" t="s">
        <v>4003</v>
      </c>
      <c r="B2360" s="107">
        <v>44974</v>
      </c>
      <c r="C2360" s="107">
        <v>44974</v>
      </c>
      <c r="D2360" s="107">
        <v>44974</v>
      </c>
      <c r="E2360">
        <v>-5.4199999488000001</v>
      </c>
      <c r="F2360">
        <v>-5.4199999488000001</v>
      </c>
      <c r="G2360" t="s">
        <v>72</v>
      </c>
      <c r="H2360">
        <v>7.9313929313929306</v>
      </c>
      <c r="I2360">
        <v>-42.988149282062373</v>
      </c>
      <c r="J2360">
        <v>-42.988149282062373</v>
      </c>
      <c r="K2360">
        <v>1</v>
      </c>
      <c r="M2360" t="s">
        <v>67</v>
      </c>
      <c r="S2360" t="s">
        <v>1608</v>
      </c>
      <c r="U2360" t="s">
        <v>67</v>
      </c>
      <c r="W2360" t="s">
        <v>1270</v>
      </c>
      <c r="X2360" t="s">
        <v>1271</v>
      </c>
      <c r="Y2360" t="s">
        <v>182</v>
      </c>
      <c r="Z2360" t="s">
        <v>164</v>
      </c>
      <c r="AA2360" t="s">
        <v>164</v>
      </c>
      <c r="AB2360" t="s">
        <v>18</v>
      </c>
      <c r="AD2360" t="s">
        <v>4004</v>
      </c>
      <c r="AE2360">
        <v>1</v>
      </c>
      <c r="AF2360">
        <v>1</v>
      </c>
    </row>
    <row r="2361" spans="1:32" x14ac:dyDescent="0.2">
      <c r="A2361" t="s">
        <v>4005</v>
      </c>
      <c r="B2361" s="107">
        <v>44974</v>
      </c>
      <c r="C2361" s="107">
        <v>44974</v>
      </c>
      <c r="D2361" s="107">
        <v>44974</v>
      </c>
      <c r="E2361">
        <v>-7.9063459328000008</v>
      </c>
      <c r="F2361">
        <v>-7.9063459328000008</v>
      </c>
      <c r="G2361" t="s">
        <v>72</v>
      </c>
      <c r="H2361">
        <v>7.9313929313929306</v>
      </c>
      <c r="I2361">
        <v>-62.708336244557181</v>
      </c>
      <c r="J2361">
        <v>-62.708336244557181</v>
      </c>
      <c r="K2361">
        <v>1</v>
      </c>
      <c r="M2361" t="s">
        <v>67</v>
      </c>
      <c r="S2361" t="s">
        <v>1608</v>
      </c>
      <c r="U2361" t="s">
        <v>67</v>
      </c>
      <c r="W2361" t="s">
        <v>1270</v>
      </c>
      <c r="X2361" t="s">
        <v>1271</v>
      </c>
      <c r="Y2361" t="s">
        <v>182</v>
      </c>
      <c r="Z2361" t="s">
        <v>164</v>
      </c>
      <c r="AA2361" t="s">
        <v>164</v>
      </c>
      <c r="AB2361" t="s">
        <v>18</v>
      </c>
      <c r="AD2361" t="s">
        <v>4006</v>
      </c>
      <c r="AE2361">
        <v>1</v>
      </c>
      <c r="AF2361">
        <v>1</v>
      </c>
    </row>
    <row r="2362" spans="1:32" x14ac:dyDescent="0.2">
      <c r="A2362" t="s">
        <v>4007</v>
      </c>
      <c r="B2362" s="107">
        <v>44974</v>
      </c>
      <c r="C2362" s="107">
        <v>44974</v>
      </c>
      <c r="D2362" s="107">
        <v>44974</v>
      </c>
      <c r="E2362">
        <v>-5.8521041344000002</v>
      </c>
      <c r="F2362">
        <v>-5.8521041344000002</v>
      </c>
      <c r="G2362" t="s">
        <v>72</v>
      </c>
      <c r="H2362">
        <v>7.9313929313929306</v>
      </c>
      <c r="I2362">
        <v>-46.415337365355512</v>
      </c>
      <c r="J2362">
        <v>-46.415337365355512</v>
      </c>
      <c r="K2362">
        <v>1</v>
      </c>
      <c r="M2362" t="s">
        <v>67</v>
      </c>
      <c r="S2362" t="s">
        <v>1608</v>
      </c>
      <c r="U2362" t="s">
        <v>67</v>
      </c>
      <c r="W2362" t="s">
        <v>1270</v>
      </c>
      <c r="X2362" t="s">
        <v>1271</v>
      </c>
      <c r="Y2362" t="s">
        <v>182</v>
      </c>
      <c r="Z2362" t="s">
        <v>164</v>
      </c>
      <c r="AA2362" t="s">
        <v>164</v>
      </c>
      <c r="AB2362" t="s">
        <v>18</v>
      </c>
      <c r="AD2362" t="s">
        <v>4008</v>
      </c>
      <c r="AE2362">
        <v>1</v>
      </c>
      <c r="AF2362">
        <v>1</v>
      </c>
    </row>
    <row r="2363" spans="1:32" x14ac:dyDescent="0.2">
      <c r="A2363" t="s">
        <v>4009</v>
      </c>
      <c r="B2363" s="107">
        <v>44974</v>
      </c>
      <c r="C2363" s="107">
        <v>44974</v>
      </c>
      <c r="D2363" s="107">
        <v>44974</v>
      </c>
      <c r="E2363">
        <v>-3.9611899999999999E-2</v>
      </c>
      <c r="F2363">
        <v>-3.9611899999999999E-2</v>
      </c>
      <c r="G2363" t="s">
        <v>72</v>
      </c>
      <c r="H2363">
        <v>7.9313929313929306</v>
      </c>
      <c r="I2363">
        <v>-0.31417754365904371</v>
      </c>
      <c r="J2363">
        <v>-0.31417754365904371</v>
      </c>
      <c r="K2363">
        <v>1</v>
      </c>
      <c r="M2363" t="s">
        <v>67</v>
      </c>
      <c r="S2363" t="s">
        <v>2890</v>
      </c>
      <c r="U2363" t="s">
        <v>67</v>
      </c>
      <c r="W2363" t="s">
        <v>1415</v>
      </c>
      <c r="X2363" t="s">
        <v>1265</v>
      </c>
      <c r="Y2363" t="s">
        <v>182</v>
      </c>
      <c r="Z2363" t="s">
        <v>164</v>
      </c>
      <c r="AA2363" t="s">
        <v>164</v>
      </c>
      <c r="AB2363" t="s">
        <v>18</v>
      </c>
      <c r="AD2363" t="s">
        <v>4010</v>
      </c>
      <c r="AE2363">
        <v>1</v>
      </c>
      <c r="AF2363">
        <v>1</v>
      </c>
    </row>
    <row r="2364" spans="1:32" x14ac:dyDescent="0.2">
      <c r="A2364" t="s">
        <v>4011</v>
      </c>
      <c r="B2364" s="107">
        <v>44974</v>
      </c>
      <c r="C2364" s="107">
        <v>44974</v>
      </c>
      <c r="D2364" s="107">
        <v>44974</v>
      </c>
      <c r="E2364">
        <v>-2.7457100000000002E-2</v>
      </c>
      <c r="F2364">
        <v>-2.7457100000000002E-2</v>
      </c>
      <c r="G2364" t="s">
        <v>72</v>
      </c>
      <c r="H2364">
        <v>7.9313929313929306</v>
      </c>
      <c r="I2364">
        <v>-0.21777304885654891</v>
      </c>
      <c r="J2364">
        <v>-0.21777304885654891</v>
      </c>
      <c r="K2364">
        <v>1</v>
      </c>
      <c r="M2364" t="s">
        <v>67</v>
      </c>
      <c r="S2364" t="s">
        <v>2890</v>
      </c>
      <c r="U2364" t="s">
        <v>67</v>
      </c>
      <c r="W2364" t="s">
        <v>1415</v>
      </c>
      <c r="X2364" t="s">
        <v>1265</v>
      </c>
      <c r="Y2364" t="s">
        <v>182</v>
      </c>
      <c r="Z2364" t="s">
        <v>164</v>
      </c>
      <c r="AA2364" t="s">
        <v>164</v>
      </c>
      <c r="AB2364" t="s">
        <v>18</v>
      </c>
      <c r="AD2364" t="s">
        <v>4012</v>
      </c>
      <c r="AE2364">
        <v>1</v>
      </c>
      <c r="AF2364">
        <v>1</v>
      </c>
    </row>
    <row r="2365" spans="1:32" x14ac:dyDescent="0.2">
      <c r="A2365" t="s">
        <v>4013</v>
      </c>
      <c r="B2365" s="107">
        <v>44974</v>
      </c>
      <c r="C2365" s="107">
        <v>44974</v>
      </c>
      <c r="D2365" s="107">
        <v>44974</v>
      </c>
      <c r="E2365">
        <v>-2.9607499999999998E-2</v>
      </c>
      <c r="F2365">
        <v>-2.9607499999999998E-2</v>
      </c>
      <c r="G2365" t="s">
        <v>72</v>
      </c>
      <c r="H2365">
        <v>7.9313929313929306</v>
      </c>
      <c r="I2365">
        <v>-0.2348287162162162</v>
      </c>
      <c r="J2365">
        <v>-0.2348287162162162</v>
      </c>
      <c r="K2365">
        <v>1</v>
      </c>
      <c r="M2365" t="s">
        <v>67</v>
      </c>
      <c r="S2365" t="s">
        <v>2890</v>
      </c>
      <c r="U2365" t="s">
        <v>67</v>
      </c>
      <c r="W2365" t="s">
        <v>1415</v>
      </c>
      <c r="X2365" t="s">
        <v>1265</v>
      </c>
      <c r="Y2365" t="s">
        <v>182</v>
      </c>
      <c r="Z2365" t="s">
        <v>164</v>
      </c>
      <c r="AA2365" t="s">
        <v>164</v>
      </c>
      <c r="AB2365" t="s">
        <v>18</v>
      </c>
      <c r="AD2365" t="s">
        <v>4014</v>
      </c>
      <c r="AE2365">
        <v>1</v>
      </c>
      <c r="AF2365">
        <v>1</v>
      </c>
    </row>
    <row r="2366" spans="1:32" x14ac:dyDescent="0.2">
      <c r="A2366" t="s">
        <v>4015</v>
      </c>
      <c r="B2366" s="107">
        <v>44974</v>
      </c>
      <c r="C2366" s="107">
        <v>44974</v>
      </c>
      <c r="D2366" s="107">
        <v>44974</v>
      </c>
      <c r="E2366">
        <v>-2.9979200000000001E-2</v>
      </c>
      <c r="F2366">
        <v>-2.9979200000000001E-2</v>
      </c>
      <c r="G2366" t="s">
        <v>72</v>
      </c>
      <c r="H2366">
        <v>7.9313929313929306</v>
      </c>
      <c r="I2366">
        <v>-0.237776814968815</v>
      </c>
      <c r="J2366">
        <v>-0.237776814968815</v>
      </c>
      <c r="K2366">
        <v>1</v>
      </c>
      <c r="M2366" t="s">
        <v>67</v>
      </c>
      <c r="S2366" t="s">
        <v>2890</v>
      </c>
      <c r="U2366" t="s">
        <v>67</v>
      </c>
      <c r="W2366" t="s">
        <v>1415</v>
      </c>
      <c r="X2366" t="s">
        <v>1265</v>
      </c>
      <c r="Y2366" t="s">
        <v>182</v>
      </c>
      <c r="Z2366" t="s">
        <v>164</v>
      </c>
      <c r="AA2366" t="s">
        <v>164</v>
      </c>
      <c r="AB2366" t="s">
        <v>18</v>
      </c>
      <c r="AD2366" t="s">
        <v>4016</v>
      </c>
      <c r="AE2366">
        <v>1</v>
      </c>
      <c r="AF2366">
        <v>1</v>
      </c>
    </row>
    <row r="2367" spans="1:32" x14ac:dyDescent="0.2">
      <c r="A2367" t="s">
        <v>4017</v>
      </c>
      <c r="B2367" s="107">
        <v>44974</v>
      </c>
      <c r="C2367" s="107">
        <v>44974</v>
      </c>
      <c r="D2367" s="107">
        <v>44974</v>
      </c>
      <c r="E2367">
        <v>-2.9036300000000001E-2</v>
      </c>
      <c r="F2367">
        <v>-2.9036300000000001E-2</v>
      </c>
      <c r="G2367" t="s">
        <v>72</v>
      </c>
      <c r="H2367">
        <v>7.9313929313929306</v>
      </c>
      <c r="I2367">
        <v>-0.2302983045738046</v>
      </c>
      <c r="J2367">
        <v>-0.2302983045738046</v>
      </c>
      <c r="K2367">
        <v>1</v>
      </c>
      <c r="M2367" t="s">
        <v>67</v>
      </c>
      <c r="S2367" t="s">
        <v>2890</v>
      </c>
      <c r="U2367" t="s">
        <v>67</v>
      </c>
      <c r="W2367" t="s">
        <v>1415</v>
      </c>
      <c r="X2367" t="s">
        <v>1265</v>
      </c>
      <c r="Y2367" t="s">
        <v>182</v>
      </c>
      <c r="Z2367" t="s">
        <v>164</v>
      </c>
      <c r="AA2367" t="s">
        <v>164</v>
      </c>
      <c r="AB2367" t="s">
        <v>18</v>
      </c>
      <c r="AD2367" t="s">
        <v>4018</v>
      </c>
      <c r="AE2367">
        <v>1</v>
      </c>
      <c r="AF2367">
        <v>1</v>
      </c>
    </row>
    <row r="2368" spans="1:32" x14ac:dyDescent="0.2">
      <c r="A2368" t="s">
        <v>4019</v>
      </c>
      <c r="B2368" s="107">
        <v>44974</v>
      </c>
      <c r="C2368" s="107">
        <v>44974</v>
      </c>
      <c r="D2368" s="107">
        <v>44974</v>
      </c>
      <c r="E2368">
        <v>-5.2344455632000004</v>
      </c>
      <c r="F2368">
        <v>-5.2344455632000004</v>
      </c>
      <c r="G2368" t="s">
        <v>72</v>
      </c>
      <c r="H2368">
        <v>7.9313929313929306</v>
      </c>
      <c r="I2368">
        <v>-41.516444539725569</v>
      </c>
      <c r="J2368">
        <v>-41.516444539725569</v>
      </c>
      <c r="K2368">
        <v>1</v>
      </c>
      <c r="M2368" t="s">
        <v>67</v>
      </c>
      <c r="S2368" t="s">
        <v>1608</v>
      </c>
      <c r="U2368" t="s">
        <v>67</v>
      </c>
      <c r="W2368" t="s">
        <v>1270</v>
      </c>
      <c r="X2368" t="s">
        <v>1271</v>
      </c>
      <c r="Y2368" t="s">
        <v>182</v>
      </c>
      <c r="Z2368" t="s">
        <v>164</v>
      </c>
      <c r="AA2368" t="s">
        <v>164</v>
      </c>
      <c r="AB2368" t="s">
        <v>18</v>
      </c>
      <c r="AD2368" t="s">
        <v>4020</v>
      </c>
      <c r="AE2368">
        <v>1</v>
      </c>
      <c r="AF2368">
        <v>1</v>
      </c>
    </row>
    <row r="2369" spans="1:32" x14ac:dyDescent="0.2">
      <c r="A2369" t="s">
        <v>4021</v>
      </c>
      <c r="B2369" s="107">
        <v>44974</v>
      </c>
      <c r="C2369" s="107">
        <v>44974</v>
      </c>
      <c r="D2369" s="107">
        <v>44974</v>
      </c>
      <c r="E2369">
        <v>-8.8808739599999992E-2</v>
      </c>
      <c r="F2369">
        <v>-8.8808739599999992E-2</v>
      </c>
      <c r="G2369" t="s">
        <v>72</v>
      </c>
      <c r="H2369">
        <v>7.9313929313929306</v>
      </c>
      <c r="I2369">
        <v>-0.70437700950935545</v>
      </c>
      <c r="J2369">
        <v>-0.70437700950935545</v>
      </c>
      <c r="K2369">
        <v>1</v>
      </c>
      <c r="M2369" t="s">
        <v>67</v>
      </c>
      <c r="S2369" t="s">
        <v>1608</v>
      </c>
      <c r="U2369" t="s">
        <v>67</v>
      </c>
      <c r="W2369" t="s">
        <v>1270</v>
      </c>
      <c r="X2369" t="s">
        <v>1271</v>
      </c>
      <c r="Y2369" t="s">
        <v>182</v>
      </c>
      <c r="Z2369" t="s">
        <v>164</v>
      </c>
      <c r="AA2369" t="s">
        <v>164</v>
      </c>
      <c r="AB2369" t="s">
        <v>18</v>
      </c>
      <c r="AD2369" t="s">
        <v>4022</v>
      </c>
      <c r="AE2369">
        <v>1</v>
      </c>
      <c r="AF2369">
        <v>1</v>
      </c>
    </row>
    <row r="2370" spans="1:32" x14ac:dyDescent="0.2">
      <c r="A2370" t="s">
        <v>4023</v>
      </c>
      <c r="B2370" s="107">
        <v>44974</v>
      </c>
      <c r="C2370" s="107">
        <v>44974</v>
      </c>
      <c r="D2370" s="107">
        <v>44974</v>
      </c>
      <c r="E2370">
        <v>-5.8082466935999992</v>
      </c>
      <c r="F2370">
        <v>-5.8082466935999992</v>
      </c>
      <c r="G2370" t="s">
        <v>72</v>
      </c>
      <c r="H2370">
        <v>7.9313929313929306</v>
      </c>
      <c r="I2370">
        <v>-46.067486769405399</v>
      </c>
      <c r="J2370">
        <v>-46.067486769405399</v>
      </c>
      <c r="K2370">
        <v>1</v>
      </c>
      <c r="M2370" t="s">
        <v>67</v>
      </c>
      <c r="S2370" t="s">
        <v>1608</v>
      </c>
      <c r="U2370" t="s">
        <v>67</v>
      </c>
      <c r="W2370" t="s">
        <v>1270</v>
      </c>
      <c r="X2370" t="s">
        <v>1271</v>
      </c>
      <c r="Y2370" t="s">
        <v>182</v>
      </c>
      <c r="Z2370" t="s">
        <v>164</v>
      </c>
      <c r="AA2370" t="s">
        <v>164</v>
      </c>
      <c r="AB2370" t="s">
        <v>18</v>
      </c>
      <c r="AD2370" t="s">
        <v>4024</v>
      </c>
      <c r="AE2370">
        <v>1</v>
      </c>
      <c r="AF2370">
        <v>1</v>
      </c>
    </row>
    <row r="2371" spans="1:32" x14ac:dyDescent="0.2">
      <c r="A2371" t="s">
        <v>4025</v>
      </c>
      <c r="B2371" s="107">
        <v>44974</v>
      </c>
      <c r="C2371" s="107">
        <v>44974</v>
      </c>
      <c r="D2371" s="107">
        <v>44974</v>
      </c>
      <c r="E2371">
        <v>-2.8864272720000002</v>
      </c>
      <c r="F2371">
        <v>-2.8864272720000002</v>
      </c>
      <c r="G2371" t="s">
        <v>72</v>
      </c>
      <c r="H2371">
        <v>7.9313929313929306</v>
      </c>
      <c r="I2371">
        <v>-22.893388862120581</v>
      </c>
      <c r="J2371">
        <v>-22.893388862120581</v>
      </c>
      <c r="K2371">
        <v>1</v>
      </c>
      <c r="M2371" t="s">
        <v>67</v>
      </c>
      <c r="S2371" t="s">
        <v>1608</v>
      </c>
      <c r="U2371" t="s">
        <v>67</v>
      </c>
      <c r="W2371" t="s">
        <v>1270</v>
      </c>
      <c r="X2371" t="s">
        <v>1271</v>
      </c>
      <c r="Y2371" t="s">
        <v>182</v>
      </c>
      <c r="Z2371" t="s">
        <v>164</v>
      </c>
      <c r="AA2371" t="s">
        <v>164</v>
      </c>
      <c r="AB2371" t="s">
        <v>18</v>
      </c>
      <c r="AD2371" t="s">
        <v>4026</v>
      </c>
      <c r="AE2371">
        <v>1</v>
      </c>
      <c r="AF2371">
        <v>1</v>
      </c>
    </row>
    <row r="2372" spans="1:32" x14ac:dyDescent="0.2">
      <c r="A2372" t="s">
        <v>4027</v>
      </c>
      <c r="B2372" s="107">
        <v>44974</v>
      </c>
      <c r="C2372" s="107">
        <v>44974</v>
      </c>
      <c r="D2372" s="107">
        <v>44974</v>
      </c>
      <c r="E2372">
        <v>-5.3802936431999999</v>
      </c>
      <c r="F2372">
        <v>-5.3802936431999999</v>
      </c>
      <c r="G2372" t="s">
        <v>72</v>
      </c>
      <c r="H2372">
        <v>7.9313929313929306</v>
      </c>
      <c r="I2372">
        <v>-42.673222970494813</v>
      </c>
      <c r="J2372">
        <v>-42.673222970494813</v>
      </c>
      <c r="K2372">
        <v>1</v>
      </c>
      <c r="M2372" t="s">
        <v>67</v>
      </c>
      <c r="S2372" t="s">
        <v>1608</v>
      </c>
      <c r="U2372" t="s">
        <v>67</v>
      </c>
      <c r="W2372" t="s">
        <v>1270</v>
      </c>
      <c r="X2372" t="s">
        <v>1271</v>
      </c>
      <c r="Y2372" t="s">
        <v>182</v>
      </c>
      <c r="Z2372" t="s">
        <v>164</v>
      </c>
      <c r="AA2372" t="s">
        <v>164</v>
      </c>
      <c r="AB2372" t="s">
        <v>18</v>
      </c>
      <c r="AD2372" t="s">
        <v>4028</v>
      </c>
      <c r="AE2372">
        <v>1</v>
      </c>
      <c r="AF2372">
        <v>1</v>
      </c>
    </row>
    <row r="2373" spans="1:32" x14ac:dyDescent="0.2">
      <c r="A2373" t="s">
        <v>4029</v>
      </c>
      <c r="B2373" s="107">
        <v>44974</v>
      </c>
      <c r="C2373" s="107">
        <v>44974</v>
      </c>
      <c r="D2373" s="107">
        <v>44974</v>
      </c>
      <c r="E2373">
        <v>-6.4732761600000008E-2</v>
      </c>
      <c r="F2373">
        <v>-6.4732761600000008E-2</v>
      </c>
      <c r="G2373" t="s">
        <v>72</v>
      </c>
      <c r="H2373">
        <v>7.9313929313929306</v>
      </c>
      <c r="I2373">
        <v>-0.51342096778378388</v>
      </c>
      <c r="J2373">
        <v>-0.51342096778378388</v>
      </c>
      <c r="K2373">
        <v>1</v>
      </c>
      <c r="M2373" t="s">
        <v>67</v>
      </c>
      <c r="S2373" t="s">
        <v>1608</v>
      </c>
      <c r="U2373" t="s">
        <v>67</v>
      </c>
      <c r="W2373" t="s">
        <v>1270</v>
      </c>
      <c r="X2373" t="s">
        <v>1271</v>
      </c>
      <c r="Y2373" t="s">
        <v>182</v>
      </c>
      <c r="Z2373" t="s">
        <v>164</v>
      </c>
      <c r="AA2373" t="s">
        <v>164</v>
      </c>
      <c r="AB2373" t="s">
        <v>18</v>
      </c>
      <c r="AD2373" t="s">
        <v>4030</v>
      </c>
      <c r="AE2373">
        <v>1</v>
      </c>
      <c r="AF2373">
        <v>1</v>
      </c>
    </row>
    <row r="2374" spans="1:32" x14ac:dyDescent="0.2">
      <c r="A2374" t="s">
        <v>4031</v>
      </c>
      <c r="B2374" s="107">
        <v>44974</v>
      </c>
      <c r="C2374" s="107">
        <v>44974</v>
      </c>
      <c r="D2374" s="107">
        <v>44974</v>
      </c>
      <c r="E2374">
        <v>-3.0678500000000001E-2</v>
      </c>
      <c r="F2374">
        <v>-3.0678500000000001E-2</v>
      </c>
      <c r="G2374" t="s">
        <v>72</v>
      </c>
      <c r="H2374">
        <v>7.9313929313929306</v>
      </c>
      <c r="I2374">
        <v>-0.24332323804573799</v>
      </c>
      <c r="J2374">
        <v>-0.24332323804573799</v>
      </c>
      <c r="K2374">
        <v>1</v>
      </c>
      <c r="M2374" t="s">
        <v>67</v>
      </c>
      <c r="S2374" t="s">
        <v>2890</v>
      </c>
      <c r="U2374" t="s">
        <v>67</v>
      </c>
      <c r="W2374" t="s">
        <v>1415</v>
      </c>
      <c r="X2374" t="s">
        <v>1265</v>
      </c>
      <c r="Y2374" t="s">
        <v>182</v>
      </c>
      <c r="Z2374" t="s">
        <v>164</v>
      </c>
      <c r="AA2374" t="s">
        <v>164</v>
      </c>
      <c r="AB2374" t="s">
        <v>18</v>
      </c>
      <c r="AD2374" t="s">
        <v>4032</v>
      </c>
      <c r="AE2374">
        <v>1</v>
      </c>
      <c r="AF2374">
        <v>1</v>
      </c>
    </row>
    <row r="2375" spans="1:32" x14ac:dyDescent="0.2">
      <c r="A2375" t="s">
        <v>4033</v>
      </c>
      <c r="B2375" s="107">
        <v>44974</v>
      </c>
      <c r="C2375" s="107">
        <v>44974</v>
      </c>
      <c r="D2375" s="107">
        <v>44974</v>
      </c>
      <c r="E2375">
        <v>-3.0140405524037659</v>
      </c>
      <c r="F2375">
        <v>-3.0140405524037659</v>
      </c>
      <c r="G2375" t="s">
        <v>72</v>
      </c>
      <c r="H2375">
        <v>7.9313929313929306</v>
      </c>
      <c r="I2375">
        <v>-23.90553993226688</v>
      </c>
      <c r="J2375">
        <v>-23.90553993226688</v>
      </c>
      <c r="K2375">
        <v>1</v>
      </c>
      <c r="M2375" t="s">
        <v>56</v>
      </c>
      <c r="S2375" t="s">
        <v>1608</v>
      </c>
      <c r="U2375" t="s">
        <v>56</v>
      </c>
      <c r="W2375" t="s">
        <v>1415</v>
      </c>
      <c r="X2375" t="s">
        <v>1265</v>
      </c>
      <c r="Y2375" t="s">
        <v>182</v>
      </c>
      <c r="Z2375" t="s">
        <v>164</v>
      </c>
      <c r="AA2375" t="s">
        <v>164</v>
      </c>
      <c r="AB2375" t="s">
        <v>18</v>
      </c>
      <c r="AD2375" t="s">
        <v>4034</v>
      </c>
      <c r="AE2375">
        <v>1</v>
      </c>
      <c r="AF2375">
        <v>1</v>
      </c>
    </row>
    <row r="2376" spans="1:32" x14ac:dyDescent="0.2">
      <c r="A2376" t="s">
        <v>4035</v>
      </c>
      <c r="B2376" s="107">
        <v>44973</v>
      </c>
      <c r="C2376" s="107">
        <v>44973</v>
      </c>
      <c r="D2376" s="107">
        <v>44973</v>
      </c>
      <c r="E2376">
        <v>-112.29</v>
      </c>
      <c r="F2376">
        <v>-112.29</v>
      </c>
      <c r="G2376" t="s">
        <v>43</v>
      </c>
      <c r="H2376">
        <v>1</v>
      </c>
      <c r="I2376">
        <v>-112.29</v>
      </c>
      <c r="J2376">
        <v>-112.29</v>
      </c>
      <c r="K2376">
        <v>1</v>
      </c>
      <c r="M2376" t="s">
        <v>49</v>
      </c>
      <c r="N2376" t="s">
        <v>199</v>
      </c>
      <c r="O2376">
        <v>100</v>
      </c>
      <c r="P2376" t="s">
        <v>340</v>
      </c>
      <c r="Q2376" t="s">
        <v>199</v>
      </c>
      <c r="S2376" t="s">
        <v>3481</v>
      </c>
      <c r="U2376" t="s">
        <v>49</v>
      </c>
      <c r="W2376" t="s">
        <v>274</v>
      </c>
      <c r="X2376" t="s">
        <v>30</v>
      </c>
      <c r="Y2376" t="s">
        <v>182</v>
      </c>
      <c r="Z2376" t="s">
        <v>182</v>
      </c>
      <c r="AA2376" t="s">
        <v>182</v>
      </c>
      <c r="AB2376" t="s">
        <v>30</v>
      </c>
      <c r="AE2376">
        <v>0</v>
      </c>
      <c r="AF2376">
        <v>0</v>
      </c>
    </row>
    <row r="2377" spans="1:32" x14ac:dyDescent="0.2">
      <c r="A2377" t="s">
        <v>4036</v>
      </c>
      <c r="B2377" s="107">
        <v>44973</v>
      </c>
      <c r="C2377" s="107">
        <v>44973</v>
      </c>
      <c r="D2377" s="107">
        <v>44973</v>
      </c>
      <c r="E2377">
        <v>-14.83</v>
      </c>
      <c r="F2377">
        <v>-14.83</v>
      </c>
      <c r="G2377" t="s">
        <v>43</v>
      </c>
      <c r="H2377">
        <v>1</v>
      </c>
      <c r="I2377">
        <v>-14.83</v>
      </c>
      <c r="J2377">
        <v>-14.83</v>
      </c>
      <c r="K2377">
        <v>1</v>
      </c>
      <c r="M2377" t="s">
        <v>50</v>
      </c>
      <c r="N2377" t="s">
        <v>199</v>
      </c>
      <c r="O2377">
        <v>100</v>
      </c>
      <c r="P2377" t="s">
        <v>340</v>
      </c>
      <c r="Q2377" t="s">
        <v>199</v>
      </c>
      <c r="S2377" t="s">
        <v>2869</v>
      </c>
      <c r="U2377" t="s">
        <v>50</v>
      </c>
      <c r="W2377" t="s">
        <v>1391</v>
      </c>
      <c r="X2377" t="s">
        <v>1366</v>
      </c>
      <c r="Y2377" t="s">
        <v>15</v>
      </c>
      <c r="Z2377" t="s">
        <v>164</v>
      </c>
      <c r="AA2377" t="s">
        <v>164</v>
      </c>
      <c r="AB2377" t="s">
        <v>15</v>
      </c>
      <c r="AE2377">
        <v>0</v>
      </c>
      <c r="AF2377">
        <v>0</v>
      </c>
    </row>
    <row r="2378" spans="1:32" x14ac:dyDescent="0.2">
      <c r="A2378" t="s">
        <v>4037</v>
      </c>
      <c r="B2378" s="107">
        <v>44973</v>
      </c>
      <c r="C2378" s="107">
        <v>44973</v>
      </c>
      <c r="D2378" s="107">
        <v>44973</v>
      </c>
      <c r="E2378">
        <v>7.425E-4</v>
      </c>
      <c r="F2378">
        <v>7.425E-4</v>
      </c>
      <c r="G2378" t="s">
        <v>58</v>
      </c>
      <c r="H2378">
        <v>8560.1358411703241</v>
      </c>
      <c r="I2378">
        <v>6.3559008620689657</v>
      </c>
      <c r="J2378">
        <v>6.3559008620689657</v>
      </c>
      <c r="K2378">
        <v>1</v>
      </c>
      <c r="M2378" t="s">
        <v>3597</v>
      </c>
      <c r="N2378" t="s">
        <v>65</v>
      </c>
      <c r="S2378" t="s">
        <v>1608</v>
      </c>
      <c r="U2378" t="s">
        <v>65</v>
      </c>
      <c r="W2378" t="s">
        <v>3598</v>
      </c>
      <c r="X2378" t="s">
        <v>3598</v>
      </c>
      <c r="Y2378" t="s">
        <v>1062</v>
      </c>
      <c r="Z2378" t="s">
        <v>1063</v>
      </c>
      <c r="AA2378" t="s">
        <v>1063</v>
      </c>
      <c r="AB2378" t="s">
        <v>29</v>
      </c>
      <c r="AD2378" t="s">
        <v>4038</v>
      </c>
      <c r="AE2378">
        <v>1</v>
      </c>
      <c r="AF2378">
        <v>1</v>
      </c>
    </row>
    <row r="2379" spans="1:32" x14ac:dyDescent="0.2">
      <c r="A2379" t="s">
        <v>4039</v>
      </c>
      <c r="B2379" s="107">
        <v>44973</v>
      </c>
      <c r="C2379" s="107">
        <v>44973</v>
      </c>
      <c r="D2379" s="107">
        <v>44973</v>
      </c>
      <c r="E2379">
        <v>-3.10641267E-2</v>
      </c>
      <c r="F2379">
        <v>-3.10641267E-2</v>
      </c>
      <c r="G2379" t="s">
        <v>72</v>
      </c>
      <c r="H2379">
        <v>7.1630094043887151</v>
      </c>
      <c r="I2379">
        <v>-0.2225126316912226</v>
      </c>
      <c r="J2379">
        <v>-0.2225126316912226</v>
      </c>
      <c r="K2379">
        <v>1</v>
      </c>
      <c r="M2379" t="s">
        <v>67</v>
      </c>
      <c r="S2379" t="s">
        <v>1608</v>
      </c>
      <c r="U2379" t="s">
        <v>67</v>
      </c>
      <c r="W2379" t="s">
        <v>1270</v>
      </c>
      <c r="X2379" t="s">
        <v>1271</v>
      </c>
      <c r="Y2379" t="s">
        <v>182</v>
      </c>
      <c r="Z2379" t="s">
        <v>164</v>
      </c>
      <c r="AA2379" t="s">
        <v>164</v>
      </c>
      <c r="AB2379" t="s">
        <v>18</v>
      </c>
      <c r="AD2379" t="s">
        <v>4040</v>
      </c>
      <c r="AE2379">
        <v>1</v>
      </c>
      <c r="AF2379">
        <v>1</v>
      </c>
    </row>
    <row r="2380" spans="1:32" x14ac:dyDescent="0.2">
      <c r="A2380" t="s">
        <v>4041</v>
      </c>
      <c r="B2380" s="107">
        <v>44973</v>
      </c>
      <c r="C2380" s="107">
        <v>44973</v>
      </c>
      <c r="D2380" s="107">
        <v>44973</v>
      </c>
      <c r="E2380">
        <v>-0.1158854868527126</v>
      </c>
      <c r="F2380">
        <v>-0.1158854868527126</v>
      </c>
      <c r="G2380" t="s">
        <v>72</v>
      </c>
      <c r="H2380">
        <v>7.1630094043887151</v>
      </c>
      <c r="I2380">
        <v>-0.83008883215814544</v>
      </c>
      <c r="J2380">
        <v>-0.83008883215814544</v>
      </c>
      <c r="K2380">
        <v>1</v>
      </c>
      <c r="M2380" t="s">
        <v>56</v>
      </c>
      <c r="S2380" t="s">
        <v>1608</v>
      </c>
      <c r="U2380" t="s">
        <v>56</v>
      </c>
      <c r="W2380" t="s">
        <v>1415</v>
      </c>
      <c r="X2380" t="s">
        <v>1265</v>
      </c>
      <c r="Y2380" t="s">
        <v>182</v>
      </c>
      <c r="Z2380" t="s">
        <v>164</v>
      </c>
      <c r="AA2380" t="s">
        <v>164</v>
      </c>
      <c r="AB2380" t="s">
        <v>18</v>
      </c>
      <c r="AD2380" t="s">
        <v>4042</v>
      </c>
      <c r="AE2380">
        <v>1</v>
      </c>
      <c r="AF2380">
        <v>1</v>
      </c>
    </row>
    <row r="2381" spans="1:32" x14ac:dyDescent="0.2">
      <c r="A2381" t="s">
        <v>4043</v>
      </c>
      <c r="B2381" s="107">
        <v>44973</v>
      </c>
      <c r="C2381" s="107">
        <v>44973</v>
      </c>
      <c r="D2381" s="107">
        <v>44973</v>
      </c>
      <c r="E2381">
        <v>-0.125338492</v>
      </c>
      <c r="F2381">
        <v>-0.125338492</v>
      </c>
      <c r="G2381" t="s">
        <v>72</v>
      </c>
      <c r="H2381">
        <v>7.1630094043887151</v>
      </c>
      <c r="I2381">
        <v>-0.89780079692789971</v>
      </c>
      <c r="J2381">
        <v>-0.89780079692789971</v>
      </c>
      <c r="K2381">
        <v>1</v>
      </c>
      <c r="M2381" t="s">
        <v>67</v>
      </c>
      <c r="N2381" t="s">
        <v>102</v>
      </c>
      <c r="S2381" t="s">
        <v>1608</v>
      </c>
      <c r="U2381" t="s">
        <v>67</v>
      </c>
      <c r="W2381" t="s">
        <v>1270</v>
      </c>
      <c r="X2381" t="s">
        <v>1271</v>
      </c>
      <c r="Y2381" t="s">
        <v>182</v>
      </c>
      <c r="Z2381" t="s">
        <v>164</v>
      </c>
      <c r="AA2381" t="s">
        <v>164</v>
      </c>
      <c r="AB2381" t="s">
        <v>18</v>
      </c>
      <c r="AD2381" t="s">
        <v>4044</v>
      </c>
      <c r="AE2381">
        <v>1</v>
      </c>
      <c r="AF2381">
        <v>1</v>
      </c>
    </row>
    <row r="2382" spans="1:32" x14ac:dyDescent="0.2">
      <c r="A2382" t="s">
        <v>4045</v>
      </c>
      <c r="B2382" s="107">
        <v>44973</v>
      </c>
      <c r="C2382" s="107">
        <v>44973</v>
      </c>
      <c r="D2382" s="107">
        <v>44973</v>
      </c>
      <c r="E2382">
        <v>-6.5232669600000001E-2</v>
      </c>
      <c r="F2382">
        <v>-6.5232669600000001E-2</v>
      </c>
      <c r="G2382" t="s">
        <v>72</v>
      </c>
      <c r="H2382">
        <v>7.1630094043887151</v>
      </c>
      <c r="I2382">
        <v>-0.46726222581818178</v>
      </c>
      <c r="J2382">
        <v>-0.46726222581818178</v>
      </c>
      <c r="K2382">
        <v>1</v>
      </c>
      <c r="M2382" t="s">
        <v>67</v>
      </c>
      <c r="N2382" t="s">
        <v>102</v>
      </c>
      <c r="S2382" t="s">
        <v>1608</v>
      </c>
      <c r="U2382" t="s">
        <v>67</v>
      </c>
      <c r="W2382" t="s">
        <v>1270</v>
      </c>
      <c r="X2382" t="s">
        <v>1271</v>
      </c>
      <c r="Y2382" t="s">
        <v>182</v>
      </c>
      <c r="Z2382" t="s">
        <v>164</v>
      </c>
      <c r="AA2382" t="s">
        <v>164</v>
      </c>
      <c r="AB2382" t="s">
        <v>18</v>
      </c>
      <c r="AD2382" t="s">
        <v>4046</v>
      </c>
      <c r="AE2382">
        <v>1</v>
      </c>
      <c r="AF2382">
        <v>1</v>
      </c>
    </row>
    <row r="2383" spans="1:32" x14ac:dyDescent="0.2">
      <c r="A2383" t="s">
        <v>4047</v>
      </c>
      <c r="B2383" s="107">
        <v>44973</v>
      </c>
      <c r="C2383" s="107">
        <v>44973</v>
      </c>
      <c r="D2383" s="107">
        <v>44973</v>
      </c>
      <c r="E2383">
        <v>-6.8290929599999994E-2</v>
      </c>
      <c r="F2383">
        <v>-6.8290929599999994E-2</v>
      </c>
      <c r="G2383" t="s">
        <v>72</v>
      </c>
      <c r="H2383">
        <v>7.1630094043887151</v>
      </c>
      <c r="I2383">
        <v>-0.48916857095924771</v>
      </c>
      <c r="J2383">
        <v>-0.48916857095924771</v>
      </c>
      <c r="K2383">
        <v>1</v>
      </c>
      <c r="M2383" t="s">
        <v>67</v>
      </c>
      <c r="N2383" t="s">
        <v>102</v>
      </c>
      <c r="S2383" t="s">
        <v>1608</v>
      </c>
      <c r="U2383" t="s">
        <v>67</v>
      </c>
      <c r="W2383" t="s">
        <v>1270</v>
      </c>
      <c r="X2383" t="s">
        <v>1271</v>
      </c>
      <c r="Y2383" t="s">
        <v>182</v>
      </c>
      <c r="Z2383" t="s">
        <v>164</v>
      </c>
      <c r="AA2383" t="s">
        <v>164</v>
      </c>
      <c r="AB2383" t="s">
        <v>18</v>
      </c>
      <c r="AD2383" t="s">
        <v>4048</v>
      </c>
      <c r="AE2383">
        <v>1</v>
      </c>
      <c r="AF2383">
        <v>1</v>
      </c>
    </row>
    <row r="2384" spans="1:32" x14ac:dyDescent="0.2">
      <c r="A2384" t="s">
        <v>4049</v>
      </c>
      <c r="B2384" s="107">
        <v>44973</v>
      </c>
      <c r="C2384" s="107">
        <v>44973</v>
      </c>
      <c r="D2384" s="107">
        <v>44973</v>
      </c>
      <c r="E2384">
        <v>-3.3274987800000003E-2</v>
      </c>
      <c r="F2384">
        <v>-3.3274987800000003E-2</v>
      </c>
      <c r="G2384" t="s">
        <v>72</v>
      </c>
      <c r="H2384">
        <v>7.1630094043887151</v>
      </c>
      <c r="I2384">
        <v>-0.23834905054231981</v>
      </c>
      <c r="J2384">
        <v>-0.23834905054231981</v>
      </c>
      <c r="K2384">
        <v>1</v>
      </c>
      <c r="M2384" t="s">
        <v>67</v>
      </c>
      <c r="S2384" t="s">
        <v>1608</v>
      </c>
      <c r="U2384" t="s">
        <v>67</v>
      </c>
      <c r="W2384" t="s">
        <v>1270</v>
      </c>
      <c r="X2384" t="s">
        <v>1271</v>
      </c>
      <c r="Y2384" t="s">
        <v>182</v>
      </c>
      <c r="Z2384" t="s">
        <v>164</v>
      </c>
      <c r="AA2384" t="s">
        <v>164</v>
      </c>
      <c r="AB2384" t="s">
        <v>18</v>
      </c>
      <c r="AD2384" t="s">
        <v>4050</v>
      </c>
      <c r="AE2384">
        <v>1</v>
      </c>
      <c r="AF2384">
        <v>1</v>
      </c>
    </row>
    <row r="2385" spans="1:32" x14ac:dyDescent="0.2">
      <c r="A2385" t="s">
        <v>4051</v>
      </c>
      <c r="B2385" s="107">
        <v>44973</v>
      </c>
      <c r="C2385" s="107">
        <v>44973</v>
      </c>
      <c r="D2385" s="107">
        <v>44973</v>
      </c>
      <c r="E2385">
        <v>-4.4370046500000003E-2</v>
      </c>
      <c r="F2385">
        <v>-4.4370046500000003E-2</v>
      </c>
      <c r="G2385" t="s">
        <v>72</v>
      </c>
      <c r="H2385">
        <v>7.1630094043887151</v>
      </c>
      <c r="I2385">
        <v>-0.31782306035266461</v>
      </c>
      <c r="J2385">
        <v>-0.31782306035266461</v>
      </c>
      <c r="K2385">
        <v>1</v>
      </c>
      <c r="M2385" t="s">
        <v>67</v>
      </c>
      <c r="S2385" t="s">
        <v>1608</v>
      </c>
      <c r="U2385" t="s">
        <v>67</v>
      </c>
      <c r="W2385" t="s">
        <v>1270</v>
      </c>
      <c r="X2385" t="s">
        <v>1271</v>
      </c>
      <c r="Y2385" t="s">
        <v>182</v>
      </c>
      <c r="Z2385" t="s">
        <v>164</v>
      </c>
      <c r="AA2385" t="s">
        <v>164</v>
      </c>
      <c r="AB2385" t="s">
        <v>18</v>
      </c>
      <c r="AD2385" t="s">
        <v>4052</v>
      </c>
      <c r="AE2385">
        <v>1</v>
      </c>
      <c r="AF2385">
        <v>1</v>
      </c>
    </row>
    <row r="2386" spans="1:32" x14ac:dyDescent="0.2">
      <c r="A2386" t="s">
        <v>4053</v>
      </c>
      <c r="B2386" s="107">
        <v>44973</v>
      </c>
      <c r="C2386" s="107">
        <v>44973</v>
      </c>
      <c r="D2386" s="107">
        <v>44973</v>
      </c>
      <c r="E2386">
        <v>-3.66982566E-2</v>
      </c>
      <c r="F2386">
        <v>-3.66982566E-2</v>
      </c>
      <c r="G2386" t="s">
        <v>72</v>
      </c>
      <c r="H2386">
        <v>7.1630094043887151</v>
      </c>
      <c r="I2386">
        <v>-0.26286995715047018</v>
      </c>
      <c r="J2386">
        <v>-0.26286995715047018</v>
      </c>
      <c r="K2386">
        <v>1</v>
      </c>
      <c r="M2386" t="s">
        <v>67</v>
      </c>
      <c r="S2386" t="s">
        <v>1608</v>
      </c>
      <c r="U2386" t="s">
        <v>67</v>
      </c>
      <c r="W2386" t="s">
        <v>1270</v>
      </c>
      <c r="X2386" t="s">
        <v>1271</v>
      </c>
      <c r="Y2386" t="s">
        <v>182</v>
      </c>
      <c r="Z2386" t="s">
        <v>164</v>
      </c>
      <c r="AA2386" t="s">
        <v>164</v>
      </c>
      <c r="AB2386" t="s">
        <v>18</v>
      </c>
      <c r="AD2386" t="s">
        <v>4054</v>
      </c>
      <c r="AE2386">
        <v>1</v>
      </c>
      <c r="AF2386">
        <v>1</v>
      </c>
    </row>
    <row r="2387" spans="1:32" x14ac:dyDescent="0.2">
      <c r="A2387" t="s">
        <v>4055</v>
      </c>
      <c r="B2387" s="107">
        <v>44973</v>
      </c>
      <c r="C2387" s="107">
        <v>44973</v>
      </c>
      <c r="D2387" s="107">
        <v>44973</v>
      </c>
      <c r="E2387">
        <v>-4.7508042899999998E-2</v>
      </c>
      <c r="F2387">
        <v>-4.7508042899999998E-2</v>
      </c>
      <c r="G2387" t="s">
        <v>72</v>
      </c>
      <c r="H2387">
        <v>7.1630094043887151</v>
      </c>
      <c r="I2387">
        <v>-0.34030055807680248</v>
      </c>
      <c r="J2387">
        <v>-0.34030055807680248</v>
      </c>
      <c r="K2387">
        <v>1</v>
      </c>
      <c r="M2387" t="s">
        <v>67</v>
      </c>
      <c r="S2387" t="s">
        <v>1608</v>
      </c>
      <c r="U2387" t="s">
        <v>67</v>
      </c>
      <c r="W2387" t="s">
        <v>1270</v>
      </c>
      <c r="X2387" t="s">
        <v>1271</v>
      </c>
      <c r="Y2387" t="s">
        <v>182</v>
      </c>
      <c r="Z2387" t="s">
        <v>164</v>
      </c>
      <c r="AA2387" t="s">
        <v>164</v>
      </c>
      <c r="AB2387" t="s">
        <v>18</v>
      </c>
      <c r="AD2387" t="s">
        <v>4056</v>
      </c>
      <c r="AE2387">
        <v>1</v>
      </c>
      <c r="AF2387">
        <v>1</v>
      </c>
    </row>
    <row r="2388" spans="1:32" x14ac:dyDescent="0.2">
      <c r="A2388" t="s">
        <v>4057</v>
      </c>
      <c r="B2388" s="107">
        <v>44973</v>
      </c>
      <c r="C2388" s="107">
        <v>44973</v>
      </c>
      <c r="D2388" s="107">
        <v>44973</v>
      </c>
      <c r="E2388">
        <v>-3.9927947700000001E-2</v>
      </c>
      <c r="F2388">
        <v>-3.9927947700000001E-2</v>
      </c>
      <c r="G2388" t="s">
        <v>72</v>
      </c>
      <c r="H2388">
        <v>7.1630094043887151</v>
      </c>
      <c r="I2388">
        <v>-0.28600426487304081</v>
      </c>
      <c r="J2388">
        <v>-0.28600426487304081</v>
      </c>
      <c r="K2388">
        <v>1</v>
      </c>
      <c r="M2388" t="s">
        <v>67</v>
      </c>
      <c r="S2388" t="s">
        <v>1608</v>
      </c>
      <c r="U2388" t="s">
        <v>67</v>
      </c>
      <c r="W2388" t="s">
        <v>1270</v>
      </c>
      <c r="X2388" t="s">
        <v>1271</v>
      </c>
      <c r="Y2388" t="s">
        <v>182</v>
      </c>
      <c r="Z2388" t="s">
        <v>164</v>
      </c>
      <c r="AA2388" t="s">
        <v>164</v>
      </c>
      <c r="AB2388" t="s">
        <v>18</v>
      </c>
      <c r="AD2388" t="s">
        <v>4058</v>
      </c>
      <c r="AE2388">
        <v>1</v>
      </c>
      <c r="AF2388">
        <v>1</v>
      </c>
    </row>
    <row r="2389" spans="1:32" x14ac:dyDescent="0.2">
      <c r="A2389" t="s">
        <v>4059</v>
      </c>
      <c r="B2389" s="107">
        <v>44973</v>
      </c>
      <c r="C2389" s="107">
        <v>44973</v>
      </c>
      <c r="D2389" s="107">
        <v>44973</v>
      </c>
      <c r="E2389">
        <v>-2.0753567099999998E-2</v>
      </c>
      <c r="F2389">
        <v>-2.0753567099999998E-2</v>
      </c>
      <c r="G2389" t="s">
        <v>72</v>
      </c>
      <c r="H2389">
        <v>7.1630094043887151</v>
      </c>
      <c r="I2389">
        <v>-0.14865799631191229</v>
      </c>
      <c r="J2389">
        <v>-0.14865799631191229</v>
      </c>
      <c r="K2389">
        <v>1</v>
      </c>
      <c r="M2389" t="s">
        <v>67</v>
      </c>
      <c r="S2389" t="s">
        <v>1608</v>
      </c>
      <c r="U2389" t="s">
        <v>67</v>
      </c>
      <c r="W2389" t="s">
        <v>1270</v>
      </c>
      <c r="X2389" t="s">
        <v>1271</v>
      </c>
      <c r="Y2389" t="s">
        <v>182</v>
      </c>
      <c r="Z2389" t="s">
        <v>164</v>
      </c>
      <c r="AA2389" t="s">
        <v>164</v>
      </c>
      <c r="AB2389" t="s">
        <v>18</v>
      </c>
      <c r="AD2389" t="s">
        <v>4060</v>
      </c>
      <c r="AE2389">
        <v>1</v>
      </c>
      <c r="AF2389">
        <v>1</v>
      </c>
    </row>
    <row r="2390" spans="1:32" x14ac:dyDescent="0.2">
      <c r="A2390" t="s">
        <v>4061</v>
      </c>
      <c r="B2390" s="107">
        <v>44973</v>
      </c>
      <c r="C2390" s="107">
        <v>44973</v>
      </c>
      <c r="D2390" s="107">
        <v>44973</v>
      </c>
      <c r="E2390">
        <v>-5.0972064900000003E-2</v>
      </c>
      <c r="F2390">
        <v>-5.0972064900000003E-2</v>
      </c>
      <c r="G2390" t="s">
        <v>72</v>
      </c>
      <c r="H2390">
        <v>7.1630094043887151</v>
      </c>
      <c r="I2390">
        <v>-0.36511338023981188</v>
      </c>
      <c r="J2390">
        <v>-0.36511338023981188</v>
      </c>
      <c r="K2390">
        <v>1</v>
      </c>
      <c r="M2390" t="s">
        <v>67</v>
      </c>
      <c r="S2390" t="s">
        <v>1608</v>
      </c>
      <c r="U2390" t="s">
        <v>67</v>
      </c>
      <c r="W2390" t="s">
        <v>1270</v>
      </c>
      <c r="X2390" t="s">
        <v>1271</v>
      </c>
      <c r="Y2390" t="s">
        <v>182</v>
      </c>
      <c r="Z2390" t="s">
        <v>164</v>
      </c>
      <c r="AA2390" t="s">
        <v>164</v>
      </c>
      <c r="AB2390" t="s">
        <v>18</v>
      </c>
      <c r="AD2390" t="s">
        <v>4062</v>
      </c>
      <c r="AE2390">
        <v>1</v>
      </c>
      <c r="AF2390">
        <v>1</v>
      </c>
    </row>
    <row r="2391" spans="1:32" x14ac:dyDescent="0.2">
      <c r="A2391" t="s">
        <v>4063</v>
      </c>
      <c r="B2391" s="107">
        <v>44973</v>
      </c>
      <c r="C2391" s="107">
        <v>44973</v>
      </c>
      <c r="D2391" s="107">
        <v>44973</v>
      </c>
      <c r="E2391">
        <v>-4.1558075700000002E-2</v>
      </c>
      <c r="F2391">
        <v>-4.1558075700000002E-2</v>
      </c>
      <c r="G2391" t="s">
        <v>72</v>
      </c>
      <c r="H2391">
        <v>7.1630094043887151</v>
      </c>
      <c r="I2391">
        <v>-0.29768088706739809</v>
      </c>
      <c r="J2391">
        <v>-0.29768088706739809</v>
      </c>
      <c r="K2391">
        <v>1</v>
      </c>
      <c r="M2391" t="s">
        <v>67</v>
      </c>
      <c r="S2391" t="s">
        <v>1608</v>
      </c>
      <c r="U2391" t="s">
        <v>67</v>
      </c>
      <c r="W2391" t="s">
        <v>1270</v>
      </c>
      <c r="X2391" t="s">
        <v>1271</v>
      </c>
      <c r="Y2391" t="s">
        <v>182</v>
      </c>
      <c r="Z2391" t="s">
        <v>164</v>
      </c>
      <c r="AA2391" t="s">
        <v>164</v>
      </c>
      <c r="AB2391" t="s">
        <v>18</v>
      </c>
      <c r="AD2391" t="s">
        <v>4064</v>
      </c>
      <c r="AE2391">
        <v>1</v>
      </c>
      <c r="AF2391">
        <v>1</v>
      </c>
    </row>
    <row r="2392" spans="1:32" x14ac:dyDescent="0.2">
      <c r="A2392" t="s">
        <v>4065</v>
      </c>
      <c r="B2392" s="107">
        <v>44973</v>
      </c>
      <c r="C2392" s="107">
        <v>44973</v>
      </c>
      <c r="D2392" s="107">
        <v>44973</v>
      </c>
      <c r="E2392">
        <v>-2.6313279299999999E-2</v>
      </c>
      <c r="F2392">
        <v>-2.6313279299999999E-2</v>
      </c>
      <c r="G2392" t="s">
        <v>72</v>
      </c>
      <c r="H2392">
        <v>7.1630094043887151</v>
      </c>
      <c r="I2392">
        <v>-0.18848226708620691</v>
      </c>
      <c r="J2392">
        <v>-0.18848226708620691</v>
      </c>
      <c r="K2392">
        <v>1</v>
      </c>
      <c r="M2392" t="s">
        <v>67</v>
      </c>
      <c r="S2392" t="s">
        <v>1608</v>
      </c>
      <c r="U2392" t="s">
        <v>67</v>
      </c>
      <c r="W2392" t="s">
        <v>1270</v>
      </c>
      <c r="X2392" t="s">
        <v>1271</v>
      </c>
      <c r="Y2392" t="s">
        <v>182</v>
      </c>
      <c r="Z2392" t="s">
        <v>164</v>
      </c>
      <c r="AA2392" t="s">
        <v>164</v>
      </c>
      <c r="AB2392" t="s">
        <v>18</v>
      </c>
      <c r="AD2392" t="s">
        <v>4066</v>
      </c>
      <c r="AE2392">
        <v>1</v>
      </c>
      <c r="AF2392">
        <v>1</v>
      </c>
    </row>
    <row r="2393" spans="1:32" x14ac:dyDescent="0.2">
      <c r="A2393" t="s">
        <v>4067</v>
      </c>
      <c r="B2393" s="107">
        <v>44973</v>
      </c>
      <c r="C2393" s="107">
        <v>44973</v>
      </c>
      <c r="D2393" s="107">
        <v>44973</v>
      </c>
      <c r="E2393">
        <v>-2.7114865799999999E-2</v>
      </c>
      <c r="F2393">
        <v>-2.7114865799999999E-2</v>
      </c>
      <c r="G2393" t="s">
        <v>72</v>
      </c>
      <c r="H2393">
        <v>7.1630094043887151</v>
      </c>
      <c r="I2393">
        <v>-0.1942240387241379</v>
      </c>
      <c r="J2393">
        <v>-0.1942240387241379</v>
      </c>
      <c r="K2393">
        <v>1</v>
      </c>
      <c r="M2393" t="s">
        <v>67</v>
      </c>
      <c r="S2393" t="s">
        <v>1608</v>
      </c>
      <c r="U2393" t="s">
        <v>67</v>
      </c>
      <c r="W2393" t="s">
        <v>1270</v>
      </c>
      <c r="X2393" t="s">
        <v>1271</v>
      </c>
      <c r="Y2393" t="s">
        <v>182</v>
      </c>
      <c r="Z2393" t="s">
        <v>164</v>
      </c>
      <c r="AA2393" t="s">
        <v>164</v>
      </c>
      <c r="AB2393" t="s">
        <v>18</v>
      </c>
      <c r="AD2393" t="s">
        <v>4068</v>
      </c>
      <c r="AE2393">
        <v>1</v>
      </c>
      <c r="AF2393">
        <v>1</v>
      </c>
    </row>
    <row r="2394" spans="1:32" x14ac:dyDescent="0.2">
      <c r="A2394" t="s">
        <v>4069</v>
      </c>
      <c r="B2394" s="107">
        <v>44973</v>
      </c>
      <c r="C2394" s="107">
        <v>44973</v>
      </c>
      <c r="D2394" s="107">
        <v>44973</v>
      </c>
      <c r="E2394">
        <v>62</v>
      </c>
      <c r="F2394">
        <v>62</v>
      </c>
      <c r="G2394" t="s">
        <v>72</v>
      </c>
      <c r="H2394">
        <v>7.1630094043887151</v>
      </c>
      <c r="I2394">
        <v>444.10658307210042</v>
      </c>
      <c r="J2394">
        <v>444.10658307210042</v>
      </c>
      <c r="K2394">
        <v>1</v>
      </c>
      <c r="M2394" t="s">
        <v>56</v>
      </c>
      <c r="N2394" t="s">
        <v>67</v>
      </c>
      <c r="S2394" t="s">
        <v>1408</v>
      </c>
      <c r="U2394" t="s">
        <v>67</v>
      </c>
      <c r="W2394" t="s">
        <v>1379</v>
      </c>
      <c r="X2394" t="s">
        <v>1379</v>
      </c>
      <c r="Y2394" t="s">
        <v>163</v>
      </c>
      <c r="Z2394" t="s">
        <v>193</v>
      </c>
      <c r="AA2394" t="s">
        <v>193</v>
      </c>
      <c r="AB2394" t="s">
        <v>24</v>
      </c>
      <c r="AD2394" t="s">
        <v>4070</v>
      </c>
      <c r="AE2394">
        <v>1</v>
      </c>
      <c r="AF2394">
        <v>1</v>
      </c>
    </row>
    <row r="2395" spans="1:32" x14ac:dyDescent="0.2">
      <c r="A2395" t="s">
        <v>4071</v>
      </c>
      <c r="B2395" s="107">
        <v>44973</v>
      </c>
      <c r="C2395" s="107">
        <v>44973</v>
      </c>
      <c r="D2395" s="107">
        <v>44973</v>
      </c>
      <c r="E2395">
        <v>-5.8669291200000001E-2</v>
      </c>
      <c r="F2395">
        <v>-5.8669291200000001E-2</v>
      </c>
      <c r="G2395" t="s">
        <v>72</v>
      </c>
      <c r="H2395">
        <v>7.1630094043887151</v>
      </c>
      <c r="I2395">
        <v>-0.42024868461442011</v>
      </c>
      <c r="J2395">
        <v>-0.42024868461442011</v>
      </c>
      <c r="K2395">
        <v>1</v>
      </c>
      <c r="M2395" t="s">
        <v>67</v>
      </c>
      <c r="N2395" t="s">
        <v>102</v>
      </c>
      <c r="S2395" t="s">
        <v>1608</v>
      </c>
      <c r="U2395" t="s">
        <v>67</v>
      </c>
      <c r="W2395" t="s">
        <v>1270</v>
      </c>
      <c r="X2395" t="s">
        <v>1271</v>
      </c>
      <c r="Y2395" t="s">
        <v>182</v>
      </c>
      <c r="Z2395" t="s">
        <v>164</v>
      </c>
      <c r="AA2395" t="s">
        <v>164</v>
      </c>
      <c r="AB2395" t="s">
        <v>18</v>
      </c>
      <c r="AD2395" t="s">
        <v>4072</v>
      </c>
      <c r="AE2395">
        <v>1</v>
      </c>
      <c r="AF2395">
        <v>1</v>
      </c>
    </row>
    <row r="2396" spans="1:32" x14ac:dyDescent="0.2">
      <c r="A2396" t="s">
        <v>4073</v>
      </c>
      <c r="B2396" s="107">
        <v>44973</v>
      </c>
      <c r="C2396" s="107">
        <v>44973</v>
      </c>
      <c r="D2396" s="107">
        <v>44973</v>
      </c>
      <c r="E2396">
        <v>-2.9145293100000001E-2</v>
      </c>
      <c r="F2396">
        <v>-2.9145293100000001E-2</v>
      </c>
      <c r="G2396" t="s">
        <v>72</v>
      </c>
      <c r="H2396">
        <v>7.1630094043887151</v>
      </c>
      <c r="I2396">
        <v>-0.20876800856896549</v>
      </c>
      <c r="J2396">
        <v>-0.20876800856896549</v>
      </c>
      <c r="K2396">
        <v>1</v>
      </c>
      <c r="M2396" t="s">
        <v>67</v>
      </c>
      <c r="S2396" t="s">
        <v>1608</v>
      </c>
      <c r="U2396" t="s">
        <v>67</v>
      </c>
      <c r="W2396" t="s">
        <v>1270</v>
      </c>
      <c r="X2396" t="s">
        <v>1271</v>
      </c>
      <c r="Y2396" t="s">
        <v>182</v>
      </c>
      <c r="Z2396" t="s">
        <v>164</v>
      </c>
      <c r="AA2396" t="s">
        <v>164</v>
      </c>
      <c r="AB2396" t="s">
        <v>18</v>
      </c>
      <c r="AD2396" t="s">
        <v>4074</v>
      </c>
      <c r="AE2396">
        <v>1</v>
      </c>
      <c r="AF2396">
        <v>1</v>
      </c>
    </row>
    <row r="2397" spans="1:32" x14ac:dyDescent="0.2">
      <c r="A2397" t="s">
        <v>4075</v>
      </c>
      <c r="B2397" s="107">
        <v>44973</v>
      </c>
      <c r="C2397" s="107">
        <v>44973</v>
      </c>
      <c r="D2397" s="107">
        <v>44973</v>
      </c>
      <c r="E2397">
        <v>-4.56178338E-2</v>
      </c>
      <c r="F2397">
        <v>-4.56178338E-2</v>
      </c>
      <c r="G2397" t="s">
        <v>72</v>
      </c>
      <c r="H2397">
        <v>7.1630094043887151</v>
      </c>
      <c r="I2397">
        <v>-0.3267609725172414</v>
      </c>
      <c r="J2397">
        <v>-0.3267609725172414</v>
      </c>
      <c r="K2397">
        <v>1</v>
      </c>
      <c r="M2397" t="s">
        <v>67</v>
      </c>
      <c r="S2397" t="s">
        <v>1608</v>
      </c>
      <c r="U2397" t="s">
        <v>67</v>
      </c>
      <c r="W2397" t="s">
        <v>1270</v>
      </c>
      <c r="X2397" t="s">
        <v>1271</v>
      </c>
      <c r="Y2397" t="s">
        <v>182</v>
      </c>
      <c r="Z2397" t="s">
        <v>164</v>
      </c>
      <c r="AA2397" t="s">
        <v>164</v>
      </c>
      <c r="AB2397" t="s">
        <v>18</v>
      </c>
      <c r="AD2397" t="s">
        <v>4076</v>
      </c>
      <c r="AE2397">
        <v>1</v>
      </c>
      <c r="AF2397">
        <v>1</v>
      </c>
    </row>
    <row r="2398" spans="1:32" x14ac:dyDescent="0.2">
      <c r="A2398" t="s">
        <v>4077</v>
      </c>
      <c r="B2398" s="107">
        <v>44973</v>
      </c>
      <c r="C2398" s="107">
        <v>44973</v>
      </c>
      <c r="D2398" s="107">
        <v>44973</v>
      </c>
      <c r="E2398">
        <v>-0.2139432560598338</v>
      </c>
      <c r="F2398">
        <v>-0.2139432560598338</v>
      </c>
      <c r="G2398" t="s">
        <v>72</v>
      </c>
      <c r="H2398">
        <v>7.1630094043887151</v>
      </c>
      <c r="I2398">
        <v>-1.5324775551621319</v>
      </c>
      <c r="J2398">
        <v>-1.5324775551621319</v>
      </c>
      <c r="K2398">
        <v>1</v>
      </c>
      <c r="M2398" t="s">
        <v>56</v>
      </c>
      <c r="N2398" t="s">
        <v>102</v>
      </c>
      <c r="S2398" t="s">
        <v>1608</v>
      </c>
      <c r="U2398" t="s">
        <v>56</v>
      </c>
      <c r="W2398" t="s">
        <v>1415</v>
      </c>
      <c r="X2398" t="s">
        <v>1265</v>
      </c>
      <c r="Y2398" t="s">
        <v>182</v>
      </c>
      <c r="Z2398" t="s">
        <v>164</v>
      </c>
      <c r="AA2398" t="s">
        <v>164</v>
      </c>
      <c r="AB2398" t="s">
        <v>18</v>
      </c>
      <c r="AD2398" t="s">
        <v>4078</v>
      </c>
      <c r="AE2398">
        <v>1</v>
      </c>
      <c r="AF2398">
        <v>1</v>
      </c>
    </row>
    <row r="2399" spans="1:32" x14ac:dyDescent="0.2">
      <c r="A2399" t="s">
        <v>4079</v>
      </c>
      <c r="B2399" s="107">
        <v>44973</v>
      </c>
      <c r="C2399" s="107">
        <v>44973</v>
      </c>
      <c r="D2399" s="107">
        <v>44973</v>
      </c>
      <c r="E2399">
        <v>-4.4777578499999998E-2</v>
      </c>
      <c r="F2399">
        <v>-4.4777578499999998E-2</v>
      </c>
      <c r="G2399" t="s">
        <v>72</v>
      </c>
      <c r="H2399">
        <v>7.1630094043887151</v>
      </c>
      <c r="I2399">
        <v>-0.3207422159012539</v>
      </c>
      <c r="J2399">
        <v>-0.3207422159012539</v>
      </c>
      <c r="K2399">
        <v>1</v>
      </c>
      <c r="M2399" t="s">
        <v>67</v>
      </c>
      <c r="S2399" t="s">
        <v>1608</v>
      </c>
      <c r="U2399" t="s">
        <v>67</v>
      </c>
      <c r="W2399" t="s">
        <v>1270</v>
      </c>
      <c r="X2399" t="s">
        <v>1271</v>
      </c>
      <c r="Y2399" t="s">
        <v>182</v>
      </c>
      <c r="Z2399" t="s">
        <v>164</v>
      </c>
      <c r="AA2399" t="s">
        <v>164</v>
      </c>
      <c r="AB2399" t="s">
        <v>18</v>
      </c>
      <c r="AD2399" t="s">
        <v>4080</v>
      </c>
      <c r="AE2399">
        <v>1</v>
      </c>
      <c r="AF2399">
        <v>1</v>
      </c>
    </row>
    <row r="2400" spans="1:32" x14ac:dyDescent="0.2">
      <c r="A2400" t="s">
        <v>4081</v>
      </c>
      <c r="B2400" s="107">
        <v>44973</v>
      </c>
      <c r="C2400" s="107">
        <v>44973</v>
      </c>
      <c r="D2400" s="107">
        <v>44973</v>
      </c>
      <c r="E2400">
        <v>-62.005531577635139</v>
      </c>
      <c r="F2400">
        <v>-62.005531577635139</v>
      </c>
      <c r="G2400" t="s">
        <v>72</v>
      </c>
      <c r="H2400">
        <v>7.1630094043887151</v>
      </c>
      <c r="I2400">
        <v>-444.14620581472201</v>
      </c>
      <c r="J2400">
        <v>-444.14620581472201</v>
      </c>
      <c r="K2400">
        <v>1</v>
      </c>
      <c r="M2400" t="s">
        <v>56</v>
      </c>
      <c r="N2400" t="s">
        <v>67</v>
      </c>
      <c r="S2400" t="s">
        <v>1408</v>
      </c>
      <c r="U2400" t="s">
        <v>56</v>
      </c>
      <c r="W2400" t="s">
        <v>1379</v>
      </c>
      <c r="X2400" t="s">
        <v>1379</v>
      </c>
      <c r="Y2400" t="s">
        <v>163</v>
      </c>
      <c r="Z2400" t="s">
        <v>193</v>
      </c>
      <c r="AA2400" t="s">
        <v>193</v>
      </c>
      <c r="AB2400" t="s">
        <v>24</v>
      </c>
      <c r="AD2400" t="s">
        <v>4070</v>
      </c>
      <c r="AE2400">
        <v>1</v>
      </c>
      <c r="AF2400">
        <v>1</v>
      </c>
    </row>
    <row r="2401" spans="1:32" x14ac:dyDescent="0.2">
      <c r="A2401" t="s">
        <v>4082</v>
      </c>
      <c r="B2401" s="107">
        <v>44972</v>
      </c>
      <c r="C2401" s="107">
        <v>44972</v>
      </c>
      <c r="D2401" s="107">
        <v>44972</v>
      </c>
      <c r="E2401">
        <v>-132.25</v>
      </c>
      <c r="F2401">
        <v>-132.25</v>
      </c>
      <c r="G2401" t="s">
        <v>43</v>
      </c>
      <c r="H2401">
        <v>1</v>
      </c>
      <c r="I2401">
        <v>-132.25</v>
      </c>
      <c r="J2401">
        <v>-132.25</v>
      </c>
      <c r="K2401">
        <v>1</v>
      </c>
      <c r="M2401" t="s">
        <v>49</v>
      </c>
      <c r="N2401" t="s">
        <v>199</v>
      </c>
      <c r="O2401">
        <v>100</v>
      </c>
      <c r="P2401" t="s">
        <v>340</v>
      </c>
      <c r="Q2401" t="s">
        <v>199</v>
      </c>
      <c r="S2401" t="s">
        <v>30</v>
      </c>
      <c r="U2401" t="s">
        <v>49</v>
      </c>
      <c r="W2401" t="s">
        <v>274</v>
      </c>
      <c r="X2401" t="s">
        <v>30</v>
      </c>
      <c r="Y2401" t="s">
        <v>182</v>
      </c>
      <c r="Z2401" t="s">
        <v>182</v>
      </c>
      <c r="AA2401" t="s">
        <v>182</v>
      </c>
      <c r="AB2401" t="s">
        <v>30</v>
      </c>
      <c r="AE2401">
        <v>0</v>
      </c>
      <c r="AF2401">
        <v>0</v>
      </c>
    </row>
    <row r="2402" spans="1:32" x14ac:dyDescent="0.2">
      <c r="A2402" t="s">
        <v>4083</v>
      </c>
      <c r="B2402" s="107">
        <v>44972</v>
      </c>
      <c r="C2402" s="107">
        <v>44972</v>
      </c>
      <c r="D2402" s="107">
        <v>44972</v>
      </c>
      <c r="E2402">
        <v>-2.3636856000000001E-2</v>
      </c>
      <c r="F2402">
        <v>-2.3636856000000001E-2</v>
      </c>
      <c r="G2402" t="s">
        <v>72</v>
      </c>
      <c r="H2402">
        <v>6.8967306694343531</v>
      </c>
      <c r="I2402">
        <v>-0.1630170297042034</v>
      </c>
      <c r="J2402">
        <v>-0.1630170297042034</v>
      </c>
      <c r="K2402">
        <v>1</v>
      </c>
      <c r="M2402" t="s">
        <v>67</v>
      </c>
      <c r="S2402" t="s">
        <v>1608</v>
      </c>
      <c r="U2402" t="s">
        <v>67</v>
      </c>
      <c r="W2402" t="s">
        <v>1270</v>
      </c>
      <c r="X2402" t="s">
        <v>1271</v>
      </c>
      <c r="Y2402" t="s">
        <v>182</v>
      </c>
      <c r="Z2402" t="s">
        <v>164</v>
      </c>
      <c r="AA2402" t="s">
        <v>164</v>
      </c>
      <c r="AB2402" t="s">
        <v>18</v>
      </c>
      <c r="AD2402" t="s">
        <v>4084</v>
      </c>
      <c r="AE2402">
        <v>1</v>
      </c>
      <c r="AF2402">
        <v>1</v>
      </c>
    </row>
    <row r="2403" spans="1:32" x14ac:dyDescent="0.2">
      <c r="A2403" t="s">
        <v>4085</v>
      </c>
      <c r="B2403" s="107">
        <v>44972</v>
      </c>
      <c r="C2403" s="107">
        <v>44972</v>
      </c>
      <c r="D2403" s="107">
        <v>44972</v>
      </c>
      <c r="E2403">
        <v>-3.3488942100000002E-2</v>
      </c>
      <c r="F2403">
        <v>-3.3488942100000002E-2</v>
      </c>
      <c r="G2403" t="s">
        <v>72</v>
      </c>
      <c r="H2403">
        <v>6.8967306694343531</v>
      </c>
      <c r="I2403">
        <v>-0.23096421406798129</v>
      </c>
      <c r="J2403">
        <v>-0.23096421406798129</v>
      </c>
      <c r="K2403">
        <v>1</v>
      </c>
      <c r="M2403" t="s">
        <v>67</v>
      </c>
      <c r="S2403" t="s">
        <v>1608</v>
      </c>
      <c r="U2403" t="s">
        <v>67</v>
      </c>
      <c r="W2403" t="s">
        <v>1270</v>
      </c>
      <c r="X2403" t="s">
        <v>1271</v>
      </c>
      <c r="Y2403" t="s">
        <v>182</v>
      </c>
      <c r="Z2403" t="s">
        <v>164</v>
      </c>
      <c r="AA2403" t="s">
        <v>164</v>
      </c>
      <c r="AB2403" t="s">
        <v>18</v>
      </c>
      <c r="AD2403" t="s">
        <v>4086</v>
      </c>
      <c r="AE2403">
        <v>1</v>
      </c>
      <c r="AF2403">
        <v>1</v>
      </c>
    </row>
    <row r="2404" spans="1:32" x14ac:dyDescent="0.2">
      <c r="A2404" t="s">
        <v>4087</v>
      </c>
      <c r="B2404" s="107">
        <v>44972</v>
      </c>
      <c r="C2404" s="107">
        <v>44972</v>
      </c>
      <c r="D2404" s="107">
        <v>44972</v>
      </c>
      <c r="E2404">
        <v>-5.2235414100000002E-2</v>
      </c>
      <c r="F2404">
        <v>-5.2235414100000002E-2</v>
      </c>
      <c r="G2404" t="s">
        <v>72</v>
      </c>
      <c r="H2404">
        <v>6.8967306694343531</v>
      </c>
      <c r="I2404">
        <v>-0.36025358245407357</v>
      </c>
      <c r="J2404">
        <v>-0.36025358245407357</v>
      </c>
      <c r="K2404">
        <v>1</v>
      </c>
      <c r="M2404" t="s">
        <v>67</v>
      </c>
      <c r="S2404" t="s">
        <v>1608</v>
      </c>
      <c r="U2404" t="s">
        <v>67</v>
      </c>
      <c r="W2404" t="s">
        <v>1270</v>
      </c>
      <c r="X2404" t="s">
        <v>1271</v>
      </c>
      <c r="Y2404" t="s">
        <v>182</v>
      </c>
      <c r="Z2404" t="s">
        <v>164</v>
      </c>
      <c r="AA2404" t="s">
        <v>164</v>
      </c>
      <c r="AB2404" t="s">
        <v>18</v>
      </c>
      <c r="AD2404" t="s">
        <v>4088</v>
      </c>
      <c r="AE2404">
        <v>1</v>
      </c>
      <c r="AF2404">
        <v>1</v>
      </c>
    </row>
    <row r="2405" spans="1:32" x14ac:dyDescent="0.2">
      <c r="A2405" t="s">
        <v>4089</v>
      </c>
      <c r="B2405" s="107">
        <v>44972</v>
      </c>
      <c r="C2405" s="107">
        <v>44972</v>
      </c>
      <c r="D2405" s="107">
        <v>44972</v>
      </c>
      <c r="E2405">
        <v>-2.47371924E-2</v>
      </c>
      <c r="F2405">
        <v>-2.47371924E-2</v>
      </c>
      <c r="G2405" t="s">
        <v>72</v>
      </c>
      <c r="H2405">
        <v>6.8967306694343531</v>
      </c>
      <c r="I2405">
        <v>-0.17060575350077839</v>
      </c>
      <c r="J2405">
        <v>-0.17060575350077839</v>
      </c>
      <c r="K2405">
        <v>1</v>
      </c>
      <c r="M2405" t="s">
        <v>67</v>
      </c>
      <c r="S2405" t="s">
        <v>1608</v>
      </c>
      <c r="U2405" t="s">
        <v>67</v>
      </c>
      <c r="W2405" t="s">
        <v>1270</v>
      </c>
      <c r="X2405" t="s">
        <v>1271</v>
      </c>
      <c r="Y2405" t="s">
        <v>182</v>
      </c>
      <c r="Z2405" t="s">
        <v>164</v>
      </c>
      <c r="AA2405" t="s">
        <v>164</v>
      </c>
      <c r="AB2405" t="s">
        <v>18</v>
      </c>
      <c r="AD2405" t="s">
        <v>4090</v>
      </c>
      <c r="AE2405">
        <v>1</v>
      </c>
      <c r="AF2405">
        <v>1</v>
      </c>
    </row>
    <row r="2406" spans="1:32" x14ac:dyDescent="0.2">
      <c r="A2406" t="s">
        <v>4091</v>
      </c>
      <c r="B2406" s="107">
        <v>44972</v>
      </c>
      <c r="C2406" s="107">
        <v>44972</v>
      </c>
      <c r="D2406" s="107">
        <v>44972</v>
      </c>
      <c r="E2406">
        <v>-2.46760626E-2</v>
      </c>
      <c r="F2406">
        <v>-2.46760626E-2</v>
      </c>
      <c r="G2406" t="s">
        <v>72</v>
      </c>
      <c r="H2406">
        <v>6.8967306694343531</v>
      </c>
      <c r="I2406">
        <v>-0.17018415773430201</v>
      </c>
      <c r="J2406">
        <v>-0.17018415773430201</v>
      </c>
      <c r="K2406">
        <v>1</v>
      </c>
      <c r="M2406" t="s">
        <v>67</v>
      </c>
      <c r="S2406" t="s">
        <v>1608</v>
      </c>
      <c r="U2406" t="s">
        <v>67</v>
      </c>
      <c r="W2406" t="s">
        <v>1270</v>
      </c>
      <c r="X2406" t="s">
        <v>1271</v>
      </c>
      <c r="Y2406" t="s">
        <v>182</v>
      </c>
      <c r="Z2406" t="s">
        <v>164</v>
      </c>
      <c r="AA2406" t="s">
        <v>164</v>
      </c>
      <c r="AB2406" t="s">
        <v>18</v>
      </c>
      <c r="AD2406" t="s">
        <v>4092</v>
      </c>
      <c r="AE2406">
        <v>1</v>
      </c>
      <c r="AF2406">
        <v>1</v>
      </c>
    </row>
    <row r="2407" spans="1:32" x14ac:dyDescent="0.2">
      <c r="A2407" t="s">
        <v>4093</v>
      </c>
      <c r="B2407" s="107">
        <v>44972</v>
      </c>
      <c r="C2407" s="107">
        <v>44972</v>
      </c>
      <c r="D2407" s="107">
        <v>44972</v>
      </c>
      <c r="E2407">
        <v>-2.1741832199999998E-2</v>
      </c>
      <c r="F2407">
        <v>-2.1741832199999998E-2</v>
      </c>
      <c r="G2407" t="s">
        <v>72</v>
      </c>
      <c r="H2407">
        <v>6.8967306694343531</v>
      </c>
      <c r="I2407">
        <v>-0.14994756094343539</v>
      </c>
      <c r="J2407">
        <v>-0.14994756094343539</v>
      </c>
      <c r="K2407">
        <v>1</v>
      </c>
      <c r="M2407" t="s">
        <v>67</v>
      </c>
      <c r="S2407" t="s">
        <v>1608</v>
      </c>
      <c r="U2407" t="s">
        <v>67</v>
      </c>
      <c r="W2407" t="s">
        <v>1270</v>
      </c>
      <c r="X2407" t="s">
        <v>1271</v>
      </c>
      <c r="Y2407" t="s">
        <v>182</v>
      </c>
      <c r="Z2407" t="s">
        <v>164</v>
      </c>
      <c r="AA2407" t="s">
        <v>164</v>
      </c>
      <c r="AB2407" t="s">
        <v>18</v>
      </c>
      <c r="AD2407" t="s">
        <v>4094</v>
      </c>
      <c r="AE2407">
        <v>1</v>
      </c>
      <c r="AF2407">
        <v>1</v>
      </c>
    </row>
    <row r="2408" spans="1:32" x14ac:dyDescent="0.2">
      <c r="A2408" t="s">
        <v>4095</v>
      </c>
      <c r="B2408" s="107">
        <v>44972</v>
      </c>
      <c r="C2408" s="107">
        <v>44972</v>
      </c>
      <c r="D2408" s="107">
        <v>44972</v>
      </c>
      <c r="E2408">
        <v>-3.3957603900000001E-2</v>
      </c>
      <c r="F2408">
        <v>-3.3957603900000001E-2</v>
      </c>
      <c r="G2408" t="s">
        <v>72</v>
      </c>
      <c r="H2408">
        <v>6.8967306694343531</v>
      </c>
      <c r="I2408">
        <v>-0.23419644827763361</v>
      </c>
      <c r="J2408">
        <v>-0.23419644827763361</v>
      </c>
      <c r="K2408">
        <v>1</v>
      </c>
      <c r="M2408" t="s">
        <v>67</v>
      </c>
      <c r="S2408" t="s">
        <v>1608</v>
      </c>
      <c r="U2408" t="s">
        <v>67</v>
      </c>
      <c r="W2408" t="s">
        <v>1270</v>
      </c>
      <c r="X2408" t="s">
        <v>1271</v>
      </c>
      <c r="Y2408" t="s">
        <v>182</v>
      </c>
      <c r="Z2408" t="s">
        <v>164</v>
      </c>
      <c r="AA2408" t="s">
        <v>164</v>
      </c>
      <c r="AB2408" t="s">
        <v>18</v>
      </c>
      <c r="AD2408" t="s">
        <v>4096</v>
      </c>
      <c r="AE2408">
        <v>1</v>
      </c>
      <c r="AF2408">
        <v>1</v>
      </c>
    </row>
    <row r="2409" spans="1:32" x14ac:dyDescent="0.2">
      <c r="A2409" t="s">
        <v>4097</v>
      </c>
      <c r="B2409" s="107">
        <v>44972</v>
      </c>
      <c r="C2409" s="107">
        <v>44972</v>
      </c>
      <c r="D2409" s="107">
        <v>44972</v>
      </c>
      <c r="E2409">
        <v>-3.6239783099999999E-2</v>
      </c>
      <c r="F2409">
        <v>-3.6239783099999999E-2</v>
      </c>
      <c r="G2409" t="s">
        <v>72</v>
      </c>
      <c r="H2409">
        <v>6.8967306694343531</v>
      </c>
      <c r="I2409">
        <v>-0.24993602355941871</v>
      </c>
      <c r="J2409">
        <v>-0.24993602355941871</v>
      </c>
      <c r="K2409">
        <v>1</v>
      </c>
      <c r="M2409" t="s">
        <v>67</v>
      </c>
      <c r="S2409" t="s">
        <v>1608</v>
      </c>
      <c r="U2409" t="s">
        <v>67</v>
      </c>
      <c r="W2409" t="s">
        <v>1270</v>
      </c>
      <c r="X2409" t="s">
        <v>1271</v>
      </c>
      <c r="Y2409" t="s">
        <v>182</v>
      </c>
      <c r="Z2409" t="s">
        <v>164</v>
      </c>
      <c r="AA2409" t="s">
        <v>164</v>
      </c>
      <c r="AB2409" t="s">
        <v>18</v>
      </c>
      <c r="AD2409" t="s">
        <v>4098</v>
      </c>
      <c r="AE2409">
        <v>1</v>
      </c>
      <c r="AF2409">
        <v>1</v>
      </c>
    </row>
    <row r="2410" spans="1:32" x14ac:dyDescent="0.2">
      <c r="A2410" t="s">
        <v>4099</v>
      </c>
      <c r="B2410" s="107">
        <v>44972</v>
      </c>
      <c r="C2410" s="107">
        <v>44972</v>
      </c>
      <c r="D2410" s="107">
        <v>44972</v>
      </c>
      <c r="E2410">
        <v>-2.4635309399999999E-2</v>
      </c>
      <c r="F2410">
        <v>-2.4635309399999999E-2</v>
      </c>
      <c r="G2410" t="s">
        <v>72</v>
      </c>
      <c r="H2410">
        <v>6.8967306694343531</v>
      </c>
      <c r="I2410">
        <v>-0.1699030938899844</v>
      </c>
      <c r="J2410">
        <v>-0.1699030938899844</v>
      </c>
      <c r="K2410">
        <v>1</v>
      </c>
      <c r="M2410" t="s">
        <v>67</v>
      </c>
      <c r="S2410" t="s">
        <v>1608</v>
      </c>
      <c r="U2410" t="s">
        <v>67</v>
      </c>
      <c r="W2410" t="s">
        <v>1270</v>
      </c>
      <c r="X2410" t="s">
        <v>1271</v>
      </c>
      <c r="Y2410" t="s">
        <v>182</v>
      </c>
      <c r="Z2410" t="s">
        <v>164</v>
      </c>
      <c r="AA2410" t="s">
        <v>164</v>
      </c>
      <c r="AB2410" t="s">
        <v>18</v>
      </c>
      <c r="AD2410" t="s">
        <v>4100</v>
      </c>
      <c r="AE2410">
        <v>1</v>
      </c>
      <c r="AF2410">
        <v>1</v>
      </c>
    </row>
    <row r="2411" spans="1:32" x14ac:dyDescent="0.2">
      <c r="A2411" t="s">
        <v>4101</v>
      </c>
      <c r="B2411" s="107">
        <v>44972</v>
      </c>
      <c r="C2411" s="107">
        <v>44972</v>
      </c>
      <c r="D2411" s="107">
        <v>44972</v>
      </c>
      <c r="E2411">
        <v>-2.0690000100000001E-2</v>
      </c>
      <c r="F2411">
        <v>-2.0690000100000001E-2</v>
      </c>
      <c r="G2411" t="s">
        <v>72</v>
      </c>
      <c r="H2411">
        <v>6.8967306694343531</v>
      </c>
      <c r="I2411">
        <v>-0.14269335824026991</v>
      </c>
      <c r="J2411">
        <v>-0.14269335824026991</v>
      </c>
      <c r="K2411">
        <v>1</v>
      </c>
      <c r="M2411" t="s">
        <v>67</v>
      </c>
      <c r="S2411" t="s">
        <v>1608</v>
      </c>
      <c r="U2411" t="s">
        <v>67</v>
      </c>
      <c r="W2411" t="s">
        <v>1270</v>
      </c>
      <c r="X2411" t="s">
        <v>1271</v>
      </c>
      <c r="Y2411" t="s">
        <v>182</v>
      </c>
      <c r="Z2411" t="s">
        <v>164</v>
      </c>
      <c r="AA2411" t="s">
        <v>164</v>
      </c>
      <c r="AB2411" t="s">
        <v>18</v>
      </c>
      <c r="AD2411" t="s">
        <v>4102</v>
      </c>
      <c r="AE2411">
        <v>1</v>
      </c>
      <c r="AF2411">
        <v>1</v>
      </c>
    </row>
    <row r="2412" spans="1:32" x14ac:dyDescent="0.2">
      <c r="A2412" t="s">
        <v>4103</v>
      </c>
      <c r="B2412" s="107">
        <v>44972</v>
      </c>
      <c r="C2412" s="107">
        <v>44972</v>
      </c>
      <c r="D2412" s="107">
        <v>44972</v>
      </c>
      <c r="E2412">
        <v>-5.2653134400000003E-2</v>
      </c>
      <c r="F2412">
        <v>-5.2653134400000003E-2</v>
      </c>
      <c r="G2412" t="s">
        <v>72</v>
      </c>
      <c r="H2412">
        <v>6.8967306694343531</v>
      </c>
      <c r="I2412">
        <v>-0.36313448685832889</v>
      </c>
      <c r="J2412">
        <v>-0.36313448685832889</v>
      </c>
      <c r="K2412">
        <v>1</v>
      </c>
      <c r="M2412" t="s">
        <v>67</v>
      </c>
      <c r="S2412" t="s">
        <v>1608</v>
      </c>
      <c r="U2412" t="s">
        <v>67</v>
      </c>
      <c r="W2412" t="s">
        <v>1270</v>
      </c>
      <c r="X2412" t="s">
        <v>1271</v>
      </c>
      <c r="Y2412" t="s">
        <v>182</v>
      </c>
      <c r="Z2412" t="s">
        <v>164</v>
      </c>
      <c r="AA2412" t="s">
        <v>164</v>
      </c>
      <c r="AB2412" t="s">
        <v>18</v>
      </c>
      <c r="AD2412" t="s">
        <v>4104</v>
      </c>
      <c r="AE2412">
        <v>1</v>
      </c>
      <c r="AF2412">
        <v>1</v>
      </c>
    </row>
    <row r="2413" spans="1:32" x14ac:dyDescent="0.2">
      <c r="A2413" t="s">
        <v>4105</v>
      </c>
      <c r="B2413" s="107">
        <v>44972</v>
      </c>
      <c r="C2413" s="107">
        <v>44972</v>
      </c>
      <c r="D2413" s="107">
        <v>44972</v>
      </c>
      <c r="E2413">
        <v>-3.7309554600000003E-2</v>
      </c>
      <c r="F2413">
        <v>-3.7309554600000003E-2</v>
      </c>
      <c r="G2413" t="s">
        <v>72</v>
      </c>
      <c r="H2413">
        <v>6.8967306694343531</v>
      </c>
      <c r="I2413">
        <v>-0.25731394947275549</v>
      </c>
      <c r="J2413">
        <v>-0.25731394947275549</v>
      </c>
      <c r="K2413">
        <v>1</v>
      </c>
      <c r="M2413" t="s">
        <v>67</v>
      </c>
      <c r="S2413" t="s">
        <v>1608</v>
      </c>
      <c r="U2413" t="s">
        <v>67</v>
      </c>
      <c r="W2413" t="s">
        <v>1270</v>
      </c>
      <c r="X2413" t="s">
        <v>1271</v>
      </c>
      <c r="Y2413" t="s">
        <v>182</v>
      </c>
      <c r="Z2413" t="s">
        <v>164</v>
      </c>
      <c r="AA2413" t="s">
        <v>164</v>
      </c>
      <c r="AB2413" t="s">
        <v>18</v>
      </c>
      <c r="AD2413" t="s">
        <v>4106</v>
      </c>
      <c r="AE2413">
        <v>1</v>
      </c>
      <c r="AF2413">
        <v>1</v>
      </c>
    </row>
    <row r="2414" spans="1:32" x14ac:dyDescent="0.2">
      <c r="A2414" t="s">
        <v>4107</v>
      </c>
      <c r="B2414" s="107">
        <v>44972</v>
      </c>
      <c r="C2414" s="107">
        <v>44972</v>
      </c>
      <c r="D2414" s="107">
        <v>44972</v>
      </c>
      <c r="E2414">
        <v>-1.9620354600000001E-2</v>
      </c>
      <c r="F2414">
        <v>-1.9620354600000001E-2</v>
      </c>
      <c r="G2414" t="s">
        <v>72</v>
      </c>
      <c r="H2414">
        <v>6.8967306694343531</v>
      </c>
      <c r="I2414">
        <v>-0.13531630131499739</v>
      </c>
      <c r="J2414">
        <v>-0.13531630131499739</v>
      </c>
      <c r="K2414">
        <v>1</v>
      </c>
      <c r="M2414" t="s">
        <v>67</v>
      </c>
      <c r="S2414" t="s">
        <v>1608</v>
      </c>
      <c r="U2414" t="s">
        <v>67</v>
      </c>
      <c r="W2414" t="s">
        <v>1270</v>
      </c>
      <c r="X2414" t="s">
        <v>1271</v>
      </c>
      <c r="Y2414" t="s">
        <v>182</v>
      </c>
      <c r="Z2414" t="s">
        <v>164</v>
      </c>
      <c r="AA2414" t="s">
        <v>164</v>
      </c>
      <c r="AB2414" t="s">
        <v>18</v>
      </c>
      <c r="AD2414" t="s">
        <v>4108</v>
      </c>
      <c r="AE2414">
        <v>1</v>
      </c>
      <c r="AF2414">
        <v>1</v>
      </c>
    </row>
    <row r="2415" spans="1:32" x14ac:dyDescent="0.2">
      <c r="A2415" t="s">
        <v>4109</v>
      </c>
      <c r="B2415" s="107">
        <v>44972</v>
      </c>
      <c r="C2415" s="107">
        <v>44972</v>
      </c>
      <c r="D2415" s="107">
        <v>44972</v>
      </c>
      <c r="E2415">
        <v>-3.8919306000000001E-2</v>
      </c>
      <c r="F2415">
        <v>-3.8919306000000001E-2</v>
      </c>
      <c r="G2415" t="s">
        <v>72</v>
      </c>
      <c r="H2415">
        <v>6.8967306694343531</v>
      </c>
      <c r="I2415">
        <v>-0.26841597132330042</v>
      </c>
      <c r="J2415">
        <v>-0.26841597132330042</v>
      </c>
      <c r="K2415">
        <v>1</v>
      </c>
      <c r="M2415" t="s">
        <v>67</v>
      </c>
      <c r="S2415" t="s">
        <v>1608</v>
      </c>
      <c r="U2415" t="s">
        <v>67</v>
      </c>
      <c r="W2415" t="s">
        <v>1270</v>
      </c>
      <c r="X2415" t="s">
        <v>1271</v>
      </c>
      <c r="Y2415" t="s">
        <v>182</v>
      </c>
      <c r="Z2415" t="s">
        <v>164</v>
      </c>
      <c r="AA2415" t="s">
        <v>164</v>
      </c>
      <c r="AB2415" t="s">
        <v>18</v>
      </c>
      <c r="AD2415" t="s">
        <v>4110</v>
      </c>
      <c r="AE2415">
        <v>1</v>
      </c>
      <c r="AF2415">
        <v>1</v>
      </c>
    </row>
    <row r="2416" spans="1:32" x14ac:dyDescent="0.2">
      <c r="A2416" t="s">
        <v>4111</v>
      </c>
      <c r="B2416" s="107">
        <v>44972</v>
      </c>
      <c r="C2416" s="107">
        <v>44972</v>
      </c>
      <c r="D2416" s="107">
        <v>44972</v>
      </c>
      <c r="E2416">
        <v>-2.5878281999999999E-2</v>
      </c>
      <c r="F2416">
        <v>-2.5878281999999999E-2</v>
      </c>
      <c r="G2416" t="s">
        <v>72</v>
      </c>
      <c r="H2416">
        <v>6.8967306694343531</v>
      </c>
      <c r="I2416">
        <v>-0.178475541141671</v>
      </c>
      <c r="J2416">
        <v>-0.178475541141671</v>
      </c>
      <c r="K2416">
        <v>1</v>
      </c>
      <c r="M2416" t="s">
        <v>67</v>
      </c>
      <c r="S2416" t="s">
        <v>1608</v>
      </c>
      <c r="U2416" t="s">
        <v>67</v>
      </c>
      <c r="W2416" t="s">
        <v>1270</v>
      </c>
      <c r="X2416" t="s">
        <v>1271</v>
      </c>
      <c r="Y2416" t="s">
        <v>182</v>
      </c>
      <c r="Z2416" t="s">
        <v>164</v>
      </c>
      <c r="AA2416" t="s">
        <v>164</v>
      </c>
      <c r="AB2416" t="s">
        <v>18</v>
      </c>
      <c r="AD2416" t="s">
        <v>4112</v>
      </c>
      <c r="AE2416">
        <v>1</v>
      </c>
      <c r="AF2416">
        <v>1</v>
      </c>
    </row>
    <row r="2417" spans="1:32" x14ac:dyDescent="0.2">
      <c r="A2417" t="s">
        <v>4113</v>
      </c>
      <c r="B2417" s="107">
        <v>44972</v>
      </c>
      <c r="C2417" s="107">
        <v>44972</v>
      </c>
      <c r="D2417" s="107">
        <v>44972</v>
      </c>
      <c r="E2417">
        <v>-3.6311101200000001E-2</v>
      </c>
      <c r="F2417">
        <v>-3.6311101200000001E-2</v>
      </c>
      <c r="G2417" t="s">
        <v>72</v>
      </c>
      <c r="H2417">
        <v>6.8967306694343531</v>
      </c>
      <c r="I2417">
        <v>-0.25042788528697463</v>
      </c>
      <c r="J2417">
        <v>-0.25042788528697463</v>
      </c>
      <c r="K2417">
        <v>1</v>
      </c>
      <c r="M2417" t="s">
        <v>67</v>
      </c>
      <c r="S2417" t="s">
        <v>1608</v>
      </c>
      <c r="U2417" t="s">
        <v>67</v>
      </c>
      <c r="W2417" t="s">
        <v>1270</v>
      </c>
      <c r="X2417" t="s">
        <v>1271</v>
      </c>
      <c r="Y2417" t="s">
        <v>182</v>
      </c>
      <c r="Z2417" t="s">
        <v>164</v>
      </c>
      <c r="AA2417" t="s">
        <v>164</v>
      </c>
      <c r="AB2417" t="s">
        <v>18</v>
      </c>
      <c r="AD2417" t="s">
        <v>4114</v>
      </c>
      <c r="AE2417">
        <v>1</v>
      </c>
      <c r="AF2417">
        <v>1</v>
      </c>
    </row>
    <row r="2418" spans="1:32" x14ac:dyDescent="0.2">
      <c r="A2418" t="s">
        <v>4115</v>
      </c>
      <c r="B2418" s="107">
        <v>44972</v>
      </c>
      <c r="C2418" s="107">
        <v>44972</v>
      </c>
      <c r="D2418" s="107">
        <v>44972</v>
      </c>
      <c r="E2418">
        <v>-5.0462649900000003E-2</v>
      </c>
      <c r="F2418">
        <v>-5.0462649900000003E-2</v>
      </c>
      <c r="G2418" t="s">
        <v>72</v>
      </c>
      <c r="H2418">
        <v>6.8967306694343531</v>
      </c>
      <c r="I2418">
        <v>-0.34802730522625841</v>
      </c>
      <c r="J2418">
        <v>-0.34802730522625841</v>
      </c>
      <c r="K2418">
        <v>1</v>
      </c>
      <c r="M2418" t="s">
        <v>67</v>
      </c>
      <c r="S2418" t="s">
        <v>1608</v>
      </c>
      <c r="U2418" t="s">
        <v>67</v>
      </c>
      <c r="W2418" t="s">
        <v>1270</v>
      </c>
      <c r="X2418" t="s">
        <v>1271</v>
      </c>
      <c r="Y2418" t="s">
        <v>182</v>
      </c>
      <c r="Z2418" t="s">
        <v>164</v>
      </c>
      <c r="AA2418" t="s">
        <v>164</v>
      </c>
      <c r="AB2418" t="s">
        <v>18</v>
      </c>
      <c r="AD2418" t="s">
        <v>4116</v>
      </c>
      <c r="AE2418">
        <v>1</v>
      </c>
      <c r="AF2418">
        <v>1</v>
      </c>
    </row>
    <row r="2419" spans="1:32" x14ac:dyDescent="0.2">
      <c r="A2419" t="s">
        <v>4117</v>
      </c>
      <c r="B2419" s="107">
        <v>44972</v>
      </c>
      <c r="C2419" s="107">
        <v>44972</v>
      </c>
      <c r="D2419" s="107">
        <v>44972</v>
      </c>
      <c r="E2419">
        <v>-4.0579998899999997E-2</v>
      </c>
      <c r="F2419">
        <v>-4.0579998899999997E-2</v>
      </c>
      <c r="G2419" t="s">
        <v>72</v>
      </c>
      <c r="H2419">
        <v>6.8967306694343531</v>
      </c>
      <c r="I2419">
        <v>-0.27986932297924227</v>
      </c>
      <c r="J2419">
        <v>-0.27986932297924227</v>
      </c>
      <c r="K2419">
        <v>1</v>
      </c>
      <c r="M2419" t="s">
        <v>67</v>
      </c>
      <c r="S2419" t="s">
        <v>1608</v>
      </c>
      <c r="U2419" t="s">
        <v>67</v>
      </c>
      <c r="W2419" t="s">
        <v>1270</v>
      </c>
      <c r="X2419" t="s">
        <v>1271</v>
      </c>
      <c r="Y2419" t="s">
        <v>182</v>
      </c>
      <c r="Z2419" t="s">
        <v>164</v>
      </c>
      <c r="AA2419" t="s">
        <v>164</v>
      </c>
      <c r="AB2419" t="s">
        <v>18</v>
      </c>
      <c r="AD2419" t="s">
        <v>4118</v>
      </c>
      <c r="AE2419">
        <v>1</v>
      </c>
      <c r="AF2419">
        <v>1</v>
      </c>
    </row>
    <row r="2420" spans="1:32" x14ac:dyDescent="0.2">
      <c r="A2420" t="s">
        <v>4119</v>
      </c>
      <c r="B2420" s="107">
        <v>44972</v>
      </c>
      <c r="C2420" s="107">
        <v>44972</v>
      </c>
      <c r="D2420" s="107">
        <v>44972</v>
      </c>
      <c r="E2420">
        <v>-2.8608746399999999E-2</v>
      </c>
      <c r="F2420">
        <v>-2.8608746399999999E-2</v>
      </c>
      <c r="G2420" t="s">
        <v>72</v>
      </c>
      <c r="H2420">
        <v>6.8967306694343531</v>
      </c>
      <c r="I2420">
        <v>-0.19730681871094971</v>
      </c>
      <c r="J2420">
        <v>-0.19730681871094971</v>
      </c>
      <c r="K2420">
        <v>1</v>
      </c>
      <c r="M2420" t="s">
        <v>67</v>
      </c>
      <c r="S2420" t="s">
        <v>1608</v>
      </c>
      <c r="U2420" t="s">
        <v>67</v>
      </c>
      <c r="W2420" t="s">
        <v>1270</v>
      </c>
      <c r="X2420" t="s">
        <v>1271</v>
      </c>
      <c r="Y2420" t="s">
        <v>182</v>
      </c>
      <c r="Z2420" t="s">
        <v>164</v>
      </c>
      <c r="AA2420" t="s">
        <v>164</v>
      </c>
      <c r="AB2420" t="s">
        <v>18</v>
      </c>
      <c r="AD2420" t="s">
        <v>4120</v>
      </c>
      <c r="AE2420">
        <v>1</v>
      </c>
      <c r="AF2420">
        <v>1</v>
      </c>
    </row>
    <row r="2421" spans="1:32" x14ac:dyDescent="0.2">
      <c r="A2421" t="s">
        <v>4121</v>
      </c>
      <c r="B2421" s="107">
        <v>44972</v>
      </c>
      <c r="C2421" s="107">
        <v>44972</v>
      </c>
      <c r="D2421" s="107">
        <v>44972</v>
      </c>
      <c r="E2421">
        <v>-2.1996539700000001E-2</v>
      </c>
      <c r="F2421">
        <v>-2.1996539700000001E-2</v>
      </c>
      <c r="G2421" t="s">
        <v>72</v>
      </c>
      <c r="H2421">
        <v>6.8967306694343531</v>
      </c>
      <c r="I2421">
        <v>-0.15170420997042031</v>
      </c>
      <c r="J2421">
        <v>-0.15170420997042031</v>
      </c>
      <c r="K2421">
        <v>1</v>
      </c>
      <c r="M2421" t="s">
        <v>67</v>
      </c>
      <c r="S2421" t="s">
        <v>1608</v>
      </c>
      <c r="U2421" t="s">
        <v>67</v>
      </c>
      <c r="W2421" t="s">
        <v>1270</v>
      </c>
      <c r="X2421" t="s">
        <v>1271</v>
      </c>
      <c r="Y2421" t="s">
        <v>182</v>
      </c>
      <c r="Z2421" t="s">
        <v>164</v>
      </c>
      <c r="AA2421" t="s">
        <v>164</v>
      </c>
      <c r="AB2421" t="s">
        <v>18</v>
      </c>
      <c r="AD2421" t="s">
        <v>4122</v>
      </c>
      <c r="AE2421">
        <v>1</v>
      </c>
      <c r="AF2421">
        <v>1</v>
      </c>
    </row>
    <row r="2422" spans="1:32" x14ac:dyDescent="0.2">
      <c r="A2422" t="s">
        <v>4123</v>
      </c>
      <c r="B2422" s="107">
        <v>44972</v>
      </c>
      <c r="C2422" s="107">
        <v>44972</v>
      </c>
      <c r="D2422" s="107">
        <v>44972</v>
      </c>
      <c r="E2422">
        <v>-2.5980165E-2</v>
      </c>
      <c r="F2422">
        <v>-2.5980165E-2</v>
      </c>
      <c r="G2422" t="s">
        <v>72</v>
      </c>
      <c r="H2422">
        <v>6.8967306694343531</v>
      </c>
      <c r="I2422">
        <v>-0.17917820075246491</v>
      </c>
      <c r="J2422">
        <v>-0.17917820075246491</v>
      </c>
      <c r="K2422">
        <v>1</v>
      </c>
      <c r="M2422" t="s">
        <v>67</v>
      </c>
      <c r="S2422" t="s">
        <v>1608</v>
      </c>
      <c r="U2422" t="s">
        <v>67</v>
      </c>
      <c r="W2422" t="s">
        <v>1270</v>
      </c>
      <c r="X2422" t="s">
        <v>1271</v>
      </c>
      <c r="Y2422" t="s">
        <v>182</v>
      </c>
      <c r="Z2422" t="s">
        <v>164</v>
      </c>
      <c r="AA2422" t="s">
        <v>164</v>
      </c>
      <c r="AB2422" t="s">
        <v>18</v>
      </c>
      <c r="AD2422" t="s">
        <v>4124</v>
      </c>
      <c r="AE2422">
        <v>1</v>
      </c>
      <c r="AF2422">
        <v>1</v>
      </c>
    </row>
    <row r="2423" spans="1:32" x14ac:dyDescent="0.2">
      <c r="A2423" t="s">
        <v>4125</v>
      </c>
      <c r="B2423" s="107">
        <v>44972</v>
      </c>
      <c r="C2423" s="107">
        <v>44972</v>
      </c>
      <c r="D2423" s="107">
        <v>44972</v>
      </c>
      <c r="E2423">
        <v>-1.9459653E-2</v>
      </c>
      <c r="F2423">
        <v>-1.9459653E-2</v>
      </c>
      <c r="G2423" t="s">
        <v>72</v>
      </c>
      <c r="H2423">
        <v>6.8967306694343531</v>
      </c>
      <c r="I2423">
        <v>-0.13420798566165021</v>
      </c>
      <c r="J2423">
        <v>-0.13420798566165021</v>
      </c>
      <c r="K2423">
        <v>1</v>
      </c>
      <c r="M2423" t="s">
        <v>67</v>
      </c>
      <c r="S2423" t="s">
        <v>1608</v>
      </c>
      <c r="U2423" t="s">
        <v>67</v>
      </c>
      <c r="W2423" t="s">
        <v>1270</v>
      </c>
      <c r="X2423" t="s">
        <v>1271</v>
      </c>
      <c r="Y2423" t="s">
        <v>182</v>
      </c>
      <c r="Z2423" t="s">
        <v>164</v>
      </c>
      <c r="AA2423" t="s">
        <v>164</v>
      </c>
      <c r="AB2423" t="s">
        <v>18</v>
      </c>
      <c r="AD2423" t="s">
        <v>4126</v>
      </c>
      <c r="AE2423">
        <v>1</v>
      </c>
      <c r="AF2423">
        <v>1</v>
      </c>
    </row>
    <row r="2424" spans="1:32" x14ac:dyDescent="0.2">
      <c r="A2424" t="s">
        <v>4127</v>
      </c>
      <c r="B2424" s="107">
        <v>44972</v>
      </c>
      <c r="C2424" s="107">
        <v>44972</v>
      </c>
      <c r="D2424" s="107">
        <v>44972</v>
      </c>
      <c r="E2424">
        <v>-3.5597920200000001E-2</v>
      </c>
      <c r="F2424">
        <v>-3.5597920200000001E-2</v>
      </c>
      <c r="G2424" t="s">
        <v>72</v>
      </c>
      <c r="H2424">
        <v>6.8967306694343531</v>
      </c>
      <c r="I2424">
        <v>-0.2455092680114167</v>
      </c>
      <c r="J2424">
        <v>-0.2455092680114167</v>
      </c>
      <c r="K2424">
        <v>1</v>
      </c>
      <c r="M2424" t="s">
        <v>67</v>
      </c>
      <c r="S2424" t="s">
        <v>1608</v>
      </c>
      <c r="U2424" t="s">
        <v>67</v>
      </c>
      <c r="W2424" t="s">
        <v>1270</v>
      </c>
      <c r="X2424" t="s">
        <v>1271</v>
      </c>
      <c r="Y2424" t="s">
        <v>182</v>
      </c>
      <c r="Z2424" t="s">
        <v>164</v>
      </c>
      <c r="AA2424" t="s">
        <v>164</v>
      </c>
      <c r="AB2424" t="s">
        <v>18</v>
      </c>
      <c r="AD2424" t="s">
        <v>4128</v>
      </c>
      <c r="AE2424">
        <v>1</v>
      </c>
      <c r="AF2424">
        <v>1</v>
      </c>
    </row>
    <row r="2425" spans="1:32" x14ac:dyDescent="0.2">
      <c r="A2425" t="s">
        <v>4129</v>
      </c>
      <c r="B2425" s="107">
        <v>44972</v>
      </c>
      <c r="C2425" s="107">
        <v>44972</v>
      </c>
      <c r="D2425" s="107">
        <v>44972</v>
      </c>
      <c r="E2425">
        <v>-2.08045086E-2</v>
      </c>
      <c r="F2425">
        <v>-2.08045086E-2</v>
      </c>
      <c r="G2425" t="s">
        <v>72</v>
      </c>
      <c r="H2425">
        <v>6.8967306694343531</v>
      </c>
      <c r="I2425">
        <v>-0.14348309252413069</v>
      </c>
      <c r="J2425">
        <v>-0.14348309252413069</v>
      </c>
      <c r="K2425">
        <v>1</v>
      </c>
      <c r="M2425" t="s">
        <v>67</v>
      </c>
      <c r="S2425" t="s">
        <v>1608</v>
      </c>
      <c r="U2425" t="s">
        <v>67</v>
      </c>
      <c r="W2425" t="s">
        <v>1270</v>
      </c>
      <c r="X2425" t="s">
        <v>1271</v>
      </c>
      <c r="Y2425" t="s">
        <v>182</v>
      </c>
      <c r="Z2425" t="s">
        <v>164</v>
      </c>
      <c r="AA2425" t="s">
        <v>164</v>
      </c>
      <c r="AB2425" t="s">
        <v>18</v>
      </c>
      <c r="AD2425" t="s">
        <v>4130</v>
      </c>
      <c r="AE2425">
        <v>1</v>
      </c>
      <c r="AF2425">
        <v>1</v>
      </c>
    </row>
    <row r="2426" spans="1:32" x14ac:dyDescent="0.2">
      <c r="A2426" t="s">
        <v>4131</v>
      </c>
      <c r="B2426" s="107">
        <v>44972</v>
      </c>
      <c r="C2426" s="107">
        <v>44972</v>
      </c>
      <c r="D2426" s="107">
        <v>44972</v>
      </c>
      <c r="E2426">
        <v>-1.8899296499999999E-2</v>
      </c>
      <c r="F2426">
        <v>-1.8899296499999999E-2</v>
      </c>
      <c r="G2426" t="s">
        <v>72</v>
      </c>
      <c r="H2426">
        <v>6.8967306694343531</v>
      </c>
      <c r="I2426">
        <v>-0.13034335780228329</v>
      </c>
      <c r="J2426">
        <v>-0.13034335780228329</v>
      </c>
      <c r="K2426">
        <v>1</v>
      </c>
      <c r="M2426" t="s">
        <v>67</v>
      </c>
      <c r="S2426" t="s">
        <v>1608</v>
      </c>
      <c r="U2426" t="s">
        <v>67</v>
      </c>
      <c r="W2426" t="s">
        <v>1270</v>
      </c>
      <c r="X2426" t="s">
        <v>1271</v>
      </c>
      <c r="Y2426" t="s">
        <v>182</v>
      </c>
      <c r="Z2426" t="s">
        <v>164</v>
      </c>
      <c r="AA2426" t="s">
        <v>164</v>
      </c>
      <c r="AB2426" t="s">
        <v>18</v>
      </c>
      <c r="AD2426" t="s">
        <v>4132</v>
      </c>
      <c r="AE2426">
        <v>1</v>
      </c>
      <c r="AF2426">
        <v>1</v>
      </c>
    </row>
    <row r="2427" spans="1:32" x14ac:dyDescent="0.2">
      <c r="A2427" t="s">
        <v>4133</v>
      </c>
      <c r="B2427" s="107">
        <v>44972</v>
      </c>
      <c r="C2427" s="107">
        <v>44972</v>
      </c>
      <c r="D2427" s="107">
        <v>44972</v>
      </c>
      <c r="E2427">
        <v>-2.1344488500000001E-2</v>
      </c>
      <c r="F2427">
        <v>-2.1344488500000001E-2</v>
      </c>
      <c r="G2427" t="s">
        <v>72</v>
      </c>
      <c r="H2427">
        <v>6.8967306694343531</v>
      </c>
      <c r="I2427">
        <v>-0.14720718846133879</v>
      </c>
      <c r="J2427">
        <v>-0.14720718846133879</v>
      </c>
      <c r="K2427">
        <v>1</v>
      </c>
      <c r="M2427" t="s">
        <v>67</v>
      </c>
      <c r="S2427" t="s">
        <v>1608</v>
      </c>
      <c r="U2427" t="s">
        <v>67</v>
      </c>
      <c r="W2427" t="s">
        <v>1270</v>
      </c>
      <c r="X2427" t="s">
        <v>1271</v>
      </c>
      <c r="Y2427" t="s">
        <v>182</v>
      </c>
      <c r="Z2427" t="s">
        <v>164</v>
      </c>
      <c r="AA2427" t="s">
        <v>164</v>
      </c>
      <c r="AB2427" t="s">
        <v>18</v>
      </c>
      <c r="AD2427" t="s">
        <v>4134</v>
      </c>
      <c r="AE2427">
        <v>1</v>
      </c>
      <c r="AF2427">
        <v>1</v>
      </c>
    </row>
    <row r="2428" spans="1:32" x14ac:dyDescent="0.2">
      <c r="A2428" t="s">
        <v>4135</v>
      </c>
      <c r="B2428" s="107">
        <v>44972</v>
      </c>
      <c r="C2428" s="107">
        <v>44972</v>
      </c>
      <c r="D2428" s="107">
        <v>44972</v>
      </c>
      <c r="E2428">
        <v>-2.6856358800000001E-2</v>
      </c>
      <c r="F2428">
        <v>-2.6856358800000001E-2</v>
      </c>
      <c r="G2428" t="s">
        <v>72</v>
      </c>
      <c r="H2428">
        <v>6.8967306694343531</v>
      </c>
      <c r="I2428">
        <v>-0.1852210734052932</v>
      </c>
      <c r="J2428">
        <v>-0.1852210734052932</v>
      </c>
      <c r="K2428">
        <v>1</v>
      </c>
      <c r="M2428" t="s">
        <v>67</v>
      </c>
      <c r="S2428" t="s">
        <v>1608</v>
      </c>
      <c r="U2428" t="s">
        <v>67</v>
      </c>
      <c r="W2428" t="s">
        <v>1270</v>
      </c>
      <c r="X2428" t="s">
        <v>1271</v>
      </c>
      <c r="Y2428" t="s">
        <v>182</v>
      </c>
      <c r="Z2428" t="s">
        <v>164</v>
      </c>
      <c r="AA2428" t="s">
        <v>164</v>
      </c>
      <c r="AB2428" t="s">
        <v>18</v>
      </c>
      <c r="AD2428" t="s">
        <v>4136</v>
      </c>
      <c r="AE2428">
        <v>1</v>
      </c>
      <c r="AF2428">
        <v>1</v>
      </c>
    </row>
    <row r="2429" spans="1:32" x14ac:dyDescent="0.2">
      <c r="A2429" t="s">
        <v>4137</v>
      </c>
      <c r="B2429" s="107">
        <v>44972</v>
      </c>
      <c r="C2429" s="107">
        <v>44972</v>
      </c>
      <c r="D2429" s="107">
        <v>44972</v>
      </c>
      <c r="E2429">
        <v>-2.9902660500000001E-2</v>
      </c>
      <c r="F2429">
        <v>-2.9902660500000001E-2</v>
      </c>
      <c r="G2429" t="s">
        <v>72</v>
      </c>
      <c r="H2429">
        <v>6.8967306694343531</v>
      </c>
      <c r="I2429">
        <v>-0.20623059576803321</v>
      </c>
      <c r="J2429">
        <v>-0.20623059576803321</v>
      </c>
      <c r="K2429">
        <v>1</v>
      </c>
      <c r="M2429" t="s">
        <v>67</v>
      </c>
      <c r="S2429" t="s">
        <v>1608</v>
      </c>
      <c r="U2429" t="s">
        <v>67</v>
      </c>
      <c r="W2429" t="s">
        <v>1270</v>
      </c>
      <c r="X2429" t="s">
        <v>1271</v>
      </c>
      <c r="Y2429" t="s">
        <v>182</v>
      </c>
      <c r="Z2429" t="s">
        <v>164</v>
      </c>
      <c r="AA2429" t="s">
        <v>164</v>
      </c>
      <c r="AB2429" t="s">
        <v>18</v>
      </c>
      <c r="AD2429" t="s">
        <v>4138</v>
      </c>
      <c r="AE2429">
        <v>1</v>
      </c>
      <c r="AF2429">
        <v>1</v>
      </c>
    </row>
    <row r="2430" spans="1:32" x14ac:dyDescent="0.2">
      <c r="A2430" t="s">
        <v>4139</v>
      </c>
      <c r="B2430" s="107">
        <v>44972</v>
      </c>
      <c r="C2430" s="107">
        <v>44972</v>
      </c>
      <c r="D2430" s="107">
        <v>44972</v>
      </c>
      <c r="E2430">
        <v>-3.2184839700000002E-2</v>
      </c>
      <c r="F2430">
        <v>-3.2184839700000002E-2</v>
      </c>
      <c r="G2430" t="s">
        <v>72</v>
      </c>
      <c r="H2430">
        <v>6.8967306694343531</v>
      </c>
      <c r="I2430">
        <v>-0.22197017104981839</v>
      </c>
      <c r="J2430">
        <v>-0.22197017104981839</v>
      </c>
      <c r="K2430">
        <v>1</v>
      </c>
      <c r="M2430" t="s">
        <v>67</v>
      </c>
      <c r="S2430" t="s">
        <v>1608</v>
      </c>
      <c r="U2430" t="s">
        <v>67</v>
      </c>
      <c r="W2430" t="s">
        <v>1270</v>
      </c>
      <c r="X2430" t="s">
        <v>1271</v>
      </c>
      <c r="Y2430" t="s">
        <v>182</v>
      </c>
      <c r="Z2430" t="s">
        <v>164</v>
      </c>
      <c r="AA2430" t="s">
        <v>164</v>
      </c>
      <c r="AB2430" t="s">
        <v>18</v>
      </c>
      <c r="AD2430" t="s">
        <v>4140</v>
      </c>
      <c r="AE2430">
        <v>1</v>
      </c>
      <c r="AF2430">
        <v>1</v>
      </c>
    </row>
    <row r="2431" spans="1:32" x14ac:dyDescent="0.2">
      <c r="A2431" t="s">
        <v>4141</v>
      </c>
      <c r="B2431" s="107">
        <v>44972</v>
      </c>
      <c r="C2431" s="107">
        <v>44972</v>
      </c>
      <c r="D2431" s="107">
        <v>44972</v>
      </c>
      <c r="E2431">
        <v>-4.8659320800000003E-2</v>
      </c>
      <c r="F2431">
        <v>-4.8659320800000003E-2</v>
      </c>
      <c r="G2431" t="s">
        <v>72</v>
      </c>
      <c r="H2431">
        <v>6.8967306694343531</v>
      </c>
      <c r="I2431">
        <v>-0.33559023011520489</v>
      </c>
      <c r="J2431">
        <v>-0.33559023011520489</v>
      </c>
      <c r="K2431">
        <v>1</v>
      </c>
      <c r="M2431" t="s">
        <v>67</v>
      </c>
      <c r="S2431" t="s">
        <v>1608</v>
      </c>
      <c r="U2431" t="s">
        <v>67</v>
      </c>
      <c r="W2431" t="s">
        <v>1270</v>
      </c>
      <c r="X2431" t="s">
        <v>1271</v>
      </c>
      <c r="Y2431" t="s">
        <v>182</v>
      </c>
      <c r="Z2431" t="s">
        <v>164</v>
      </c>
      <c r="AA2431" t="s">
        <v>164</v>
      </c>
      <c r="AB2431" t="s">
        <v>18</v>
      </c>
      <c r="AD2431" t="s">
        <v>4142</v>
      </c>
      <c r="AE2431">
        <v>1</v>
      </c>
      <c r="AF2431">
        <v>1</v>
      </c>
    </row>
    <row r="2432" spans="1:32" x14ac:dyDescent="0.2">
      <c r="A2432" t="s">
        <v>4143</v>
      </c>
      <c r="B2432" s="107">
        <v>44972</v>
      </c>
      <c r="C2432" s="107">
        <v>44972</v>
      </c>
      <c r="D2432" s="107">
        <v>44972</v>
      </c>
      <c r="E2432">
        <v>-3.48032328E-2</v>
      </c>
      <c r="F2432">
        <v>-3.48032328E-2</v>
      </c>
      <c r="G2432" t="s">
        <v>72</v>
      </c>
      <c r="H2432">
        <v>6.8967306694343531</v>
      </c>
      <c r="I2432">
        <v>-0.24002852304722361</v>
      </c>
      <c r="J2432">
        <v>-0.24002852304722361</v>
      </c>
      <c r="K2432">
        <v>1</v>
      </c>
      <c r="M2432" t="s">
        <v>67</v>
      </c>
      <c r="S2432" t="s">
        <v>1608</v>
      </c>
      <c r="U2432" t="s">
        <v>67</v>
      </c>
      <c r="W2432" t="s">
        <v>1270</v>
      </c>
      <c r="X2432" t="s">
        <v>1271</v>
      </c>
      <c r="Y2432" t="s">
        <v>182</v>
      </c>
      <c r="Z2432" t="s">
        <v>164</v>
      </c>
      <c r="AA2432" t="s">
        <v>164</v>
      </c>
      <c r="AB2432" t="s">
        <v>18</v>
      </c>
      <c r="AD2432" t="s">
        <v>4144</v>
      </c>
      <c r="AE2432">
        <v>1</v>
      </c>
      <c r="AF2432">
        <v>1</v>
      </c>
    </row>
    <row r="2433" spans="1:32" x14ac:dyDescent="0.2">
      <c r="A2433" t="s">
        <v>4145</v>
      </c>
      <c r="B2433" s="107">
        <v>44972</v>
      </c>
      <c r="C2433" s="107">
        <v>44972</v>
      </c>
      <c r="D2433" s="107">
        <v>44972</v>
      </c>
      <c r="E2433">
        <v>-3.1705989599999998E-2</v>
      </c>
      <c r="F2433">
        <v>-3.1705989599999998E-2</v>
      </c>
      <c r="G2433" t="s">
        <v>72</v>
      </c>
      <c r="H2433">
        <v>6.8967306694343531</v>
      </c>
      <c r="I2433">
        <v>-0.21866767087908659</v>
      </c>
      <c r="J2433">
        <v>-0.21866767087908659</v>
      </c>
      <c r="K2433">
        <v>1</v>
      </c>
      <c r="M2433" t="s">
        <v>67</v>
      </c>
      <c r="S2433" t="s">
        <v>1608</v>
      </c>
      <c r="U2433" t="s">
        <v>67</v>
      </c>
      <c r="W2433" t="s">
        <v>1270</v>
      </c>
      <c r="X2433" t="s">
        <v>1271</v>
      </c>
      <c r="Y2433" t="s">
        <v>182</v>
      </c>
      <c r="Z2433" t="s">
        <v>164</v>
      </c>
      <c r="AA2433" t="s">
        <v>164</v>
      </c>
      <c r="AB2433" t="s">
        <v>18</v>
      </c>
      <c r="AD2433" t="s">
        <v>4146</v>
      </c>
      <c r="AE2433">
        <v>1</v>
      </c>
      <c r="AF2433">
        <v>1</v>
      </c>
    </row>
    <row r="2434" spans="1:32" x14ac:dyDescent="0.2">
      <c r="A2434" t="s">
        <v>4147</v>
      </c>
      <c r="B2434" s="107">
        <v>44972</v>
      </c>
      <c r="C2434" s="107">
        <v>44972</v>
      </c>
      <c r="D2434" s="107">
        <v>44972</v>
      </c>
      <c r="E2434">
        <v>-6.379162020000001E-2</v>
      </c>
      <c r="F2434">
        <v>-6.379162020000001E-2</v>
      </c>
      <c r="G2434" t="s">
        <v>72</v>
      </c>
      <c r="H2434">
        <v>6.8967306694343531</v>
      </c>
      <c r="I2434">
        <v>-0.43995362348624811</v>
      </c>
      <c r="J2434">
        <v>-0.43995362348624811</v>
      </c>
      <c r="K2434">
        <v>1</v>
      </c>
      <c r="M2434" t="s">
        <v>67</v>
      </c>
      <c r="S2434" t="s">
        <v>1608</v>
      </c>
      <c r="U2434" t="s">
        <v>67</v>
      </c>
      <c r="W2434" t="s">
        <v>1270</v>
      </c>
      <c r="X2434" t="s">
        <v>1271</v>
      </c>
      <c r="Y2434" t="s">
        <v>182</v>
      </c>
      <c r="Z2434" t="s">
        <v>164</v>
      </c>
      <c r="AA2434" t="s">
        <v>164</v>
      </c>
      <c r="AB2434" t="s">
        <v>18</v>
      </c>
      <c r="AD2434" t="s">
        <v>4148</v>
      </c>
      <c r="AE2434">
        <v>1</v>
      </c>
      <c r="AF2434">
        <v>1</v>
      </c>
    </row>
    <row r="2435" spans="1:32" x14ac:dyDescent="0.2">
      <c r="A2435" t="s">
        <v>4149</v>
      </c>
      <c r="B2435" s="107">
        <v>44972</v>
      </c>
      <c r="C2435" s="107">
        <v>44972</v>
      </c>
      <c r="D2435" s="107">
        <v>44972</v>
      </c>
      <c r="E2435">
        <v>-4.7294088599999999E-2</v>
      </c>
      <c r="F2435">
        <v>-4.7294088599999999E-2</v>
      </c>
      <c r="G2435" t="s">
        <v>72</v>
      </c>
      <c r="H2435">
        <v>6.8967306694343531</v>
      </c>
      <c r="I2435">
        <v>-0.32617459133056559</v>
      </c>
      <c r="J2435">
        <v>-0.32617459133056559</v>
      </c>
      <c r="K2435">
        <v>1</v>
      </c>
      <c r="M2435" t="s">
        <v>67</v>
      </c>
      <c r="S2435" t="s">
        <v>1608</v>
      </c>
      <c r="U2435" t="s">
        <v>67</v>
      </c>
      <c r="W2435" t="s">
        <v>1270</v>
      </c>
      <c r="X2435" t="s">
        <v>1271</v>
      </c>
      <c r="Y2435" t="s">
        <v>182</v>
      </c>
      <c r="Z2435" t="s">
        <v>164</v>
      </c>
      <c r="AA2435" t="s">
        <v>164</v>
      </c>
      <c r="AB2435" t="s">
        <v>18</v>
      </c>
      <c r="AD2435" t="s">
        <v>4150</v>
      </c>
      <c r="AE2435">
        <v>1</v>
      </c>
      <c r="AF2435">
        <v>1</v>
      </c>
    </row>
    <row r="2436" spans="1:32" x14ac:dyDescent="0.2">
      <c r="A2436" t="s">
        <v>4151</v>
      </c>
      <c r="B2436" s="107">
        <v>44972</v>
      </c>
      <c r="C2436" s="107">
        <v>44972</v>
      </c>
      <c r="D2436" s="107">
        <v>44972</v>
      </c>
      <c r="E2436">
        <v>-3.5465472300000002E-2</v>
      </c>
      <c r="F2436">
        <v>-3.5465472300000002E-2</v>
      </c>
      <c r="G2436" t="s">
        <v>72</v>
      </c>
      <c r="H2436">
        <v>6.8967306694343531</v>
      </c>
      <c r="I2436">
        <v>-0.24459581051738449</v>
      </c>
      <c r="J2436">
        <v>-0.24459581051738449</v>
      </c>
      <c r="K2436">
        <v>1</v>
      </c>
      <c r="M2436" t="s">
        <v>67</v>
      </c>
      <c r="S2436" t="s">
        <v>1608</v>
      </c>
      <c r="U2436" t="s">
        <v>67</v>
      </c>
      <c r="W2436" t="s">
        <v>1270</v>
      </c>
      <c r="X2436" t="s">
        <v>1271</v>
      </c>
      <c r="Y2436" t="s">
        <v>182</v>
      </c>
      <c r="Z2436" t="s">
        <v>164</v>
      </c>
      <c r="AA2436" t="s">
        <v>164</v>
      </c>
      <c r="AB2436" t="s">
        <v>18</v>
      </c>
      <c r="AD2436" t="s">
        <v>4152</v>
      </c>
      <c r="AE2436">
        <v>1</v>
      </c>
      <c r="AF2436">
        <v>1</v>
      </c>
    </row>
    <row r="2437" spans="1:32" x14ac:dyDescent="0.2">
      <c r="A2437" t="s">
        <v>4153</v>
      </c>
      <c r="B2437" s="107">
        <v>44972</v>
      </c>
      <c r="C2437" s="107">
        <v>44972</v>
      </c>
      <c r="D2437" s="107">
        <v>44972</v>
      </c>
      <c r="E2437">
        <v>-4.6794861899999998E-2</v>
      </c>
      <c r="F2437">
        <v>-4.6794861899999998E-2</v>
      </c>
      <c r="G2437" t="s">
        <v>72</v>
      </c>
      <c r="H2437">
        <v>6.8967306694343531</v>
      </c>
      <c r="I2437">
        <v>-0.3227315592376751</v>
      </c>
      <c r="J2437">
        <v>-0.3227315592376751</v>
      </c>
      <c r="K2437">
        <v>1</v>
      </c>
      <c r="M2437" t="s">
        <v>67</v>
      </c>
      <c r="S2437" t="s">
        <v>1608</v>
      </c>
      <c r="U2437" t="s">
        <v>67</v>
      </c>
      <c r="W2437" t="s">
        <v>1270</v>
      </c>
      <c r="X2437" t="s">
        <v>1271</v>
      </c>
      <c r="Y2437" t="s">
        <v>182</v>
      </c>
      <c r="Z2437" t="s">
        <v>164</v>
      </c>
      <c r="AA2437" t="s">
        <v>164</v>
      </c>
      <c r="AB2437" t="s">
        <v>18</v>
      </c>
      <c r="AD2437" t="s">
        <v>4154</v>
      </c>
      <c r="AE2437">
        <v>1</v>
      </c>
      <c r="AF2437">
        <v>1</v>
      </c>
    </row>
    <row r="2438" spans="1:32" x14ac:dyDescent="0.2">
      <c r="A2438" t="s">
        <v>4155</v>
      </c>
      <c r="B2438" s="107">
        <v>44972</v>
      </c>
      <c r="C2438" s="107">
        <v>44972</v>
      </c>
      <c r="D2438" s="107">
        <v>44972</v>
      </c>
      <c r="E2438">
        <v>-5.5128891300000003E-2</v>
      </c>
      <c r="F2438">
        <v>-5.5128891300000003E-2</v>
      </c>
      <c r="G2438" t="s">
        <v>72</v>
      </c>
      <c r="H2438">
        <v>6.8967306694343531</v>
      </c>
      <c r="I2438">
        <v>-0.38020911540062258</v>
      </c>
      <c r="J2438">
        <v>-0.38020911540062258</v>
      </c>
      <c r="K2438">
        <v>1</v>
      </c>
      <c r="M2438" t="s">
        <v>67</v>
      </c>
      <c r="S2438" t="s">
        <v>1608</v>
      </c>
      <c r="U2438" t="s">
        <v>67</v>
      </c>
      <c r="W2438" t="s">
        <v>1270</v>
      </c>
      <c r="X2438" t="s">
        <v>1271</v>
      </c>
      <c r="Y2438" t="s">
        <v>182</v>
      </c>
      <c r="Z2438" t="s">
        <v>164</v>
      </c>
      <c r="AA2438" t="s">
        <v>164</v>
      </c>
      <c r="AB2438" t="s">
        <v>18</v>
      </c>
      <c r="AD2438" t="s">
        <v>4156</v>
      </c>
      <c r="AE2438">
        <v>1</v>
      </c>
      <c r="AF2438">
        <v>1</v>
      </c>
    </row>
    <row r="2439" spans="1:32" x14ac:dyDescent="0.2">
      <c r="A2439" t="s">
        <v>4157</v>
      </c>
      <c r="B2439" s="107">
        <v>44972</v>
      </c>
      <c r="C2439" s="107">
        <v>44972</v>
      </c>
      <c r="D2439" s="107">
        <v>44972</v>
      </c>
      <c r="E2439">
        <v>-1.6800506699999999E-2</v>
      </c>
      <c r="F2439">
        <v>-1.6800506699999999E-2</v>
      </c>
      <c r="G2439" t="s">
        <v>72</v>
      </c>
      <c r="H2439">
        <v>6.8967306694343531</v>
      </c>
      <c r="I2439">
        <v>-0.1158685698199273</v>
      </c>
      <c r="J2439">
        <v>-0.1158685698199273</v>
      </c>
      <c r="K2439">
        <v>1</v>
      </c>
      <c r="M2439" t="s">
        <v>67</v>
      </c>
      <c r="S2439" t="s">
        <v>1608</v>
      </c>
      <c r="U2439" t="s">
        <v>67</v>
      </c>
      <c r="W2439" t="s">
        <v>1270</v>
      </c>
      <c r="X2439" t="s">
        <v>1271</v>
      </c>
      <c r="Y2439" t="s">
        <v>182</v>
      </c>
      <c r="Z2439" t="s">
        <v>164</v>
      </c>
      <c r="AA2439" t="s">
        <v>164</v>
      </c>
      <c r="AB2439" t="s">
        <v>18</v>
      </c>
      <c r="AD2439" t="s">
        <v>4158</v>
      </c>
      <c r="AE2439">
        <v>1</v>
      </c>
      <c r="AF2439">
        <v>1</v>
      </c>
    </row>
    <row r="2440" spans="1:32" x14ac:dyDescent="0.2">
      <c r="A2440" t="s">
        <v>4159</v>
      </c>
      <c r="B2440" s="107">
        <v>44972</v>
      </c>
      <c r="C2440" s="107">
        <v>44972</v>
      </c>
      <c r="D2440" s="107">
        <v>44972</v>
      </c>
      <c r="E2440">
        <v>-2.13343002E-2</v>
      </c>
      <c r="F2440">
        <v>-2.13343002E-2</v>
      </c>
      <c r="G2440" t="s">
        <v>72</v>
      </c>
      <c r="H2440">
        <v>6.8967306694343531</v>
      </c>
      <c r="I2440">
        <v>-0.14713692250025939</v>
      </c>
      <c r="J2440">
        <v>-0.14713692250025939</v>
      </c>
      <c r="K2440">
        <v>1</v>
      </c>
      <c r="M2440" t="s">
        <v>67</v>
      </c>
      <c r="S2440" t="s">
        <v>1608</v>
      </c>
      <c r="U2440" t="s">
        <v>67</v>
      </c>
      <c r="W2440" t="s">
        <v>1270</v>
      </c>
      <c r="X2440" t="s">
        <v>1271</v>
      </c>
      <c r="Y2440" t="s">
        <v>182</v>
      </c>
      <c r="Z2440" t="s">
        <v>164</v>
      </c>
      <c r="AA2440" t="s">
        <v>164</v>
      </c>
      <c r="AB2440" t="s">
        <v>18</v>
      </c>
      <c r="AD2440" t="s">
        <v>4160</v>
      </c>
      <c r="AE2440">
        <v>1</v>
      </c>
      <c r="AF2440">
        <v>1</v>
      </c>
    </row>
    <row r="2441" spans="1:32" x14ac:dyDescent="0.2">
      <c r="A2441" t="s">
        <v>4161</v>
      </c>
      <c r="B2441" s="107">
        <v>44972</v>
      </c>
      <c r="C2441" s="107">
        <v>44972</v>
      </c>
      <c r="D2441" s="107">
        <v>44972</v>
      </c>
      <c r="E2441">
        <v>-5.7574083300000002E-2</v>
      </c>
      <c r="F2441">
        <v>-5.7574083300000002E-2</v>
      </c>
      <c r="G2441" t="s">
        <v>72</v>
      </c>
      <c r="H2441">
        <v>6.8967306694343531</v>
      </c>
      <c r="I2441">
        <v>-0.39707294605967819</v>
      </c>
      <c r="J2441">
        <v>-0.39707294605967819</v>
      </c>
      <c r="K2441">
        <v>1</v>
      </c>
      <c r="M2441" t="s">
        <v>67</v>
      </c>
      <c r="S2441" t="s">
        <v>1608</v>
      </c>
      <c r="U2441" t="s">
        <v>67</v>
      </c>
      <c r="W2441" t="s">
        <v>1270</v>
      </c>
      <c r="X2441" t="s">
        <v>1271</v>
      </c>
      <c r="Y2441" t="s">
        <v>182</v>
      </c>
      <c r="Z2441" t="s">
        <v>164</v>
      </c>
      <c r="AA2441" t="s">
        <v>164</v>
      </c>
      <c r="AB2441" t="s">
        <v>18</v>
      </c>
      <c r="AD2441" t="s">
        <v>4162</v>
      </c>
      <c r="AE2441">
        <v>1</v>
      </c>
      <c r="AF2441">
        <v>1</v>
      </c>
    </row>
    <row r="2442" spans="1:32" x14ac:dyDescent="0.2">
      <c r="A2442" t="s">
        <v>4163</v>
      </c>
      <c r="B2442" s="107">
        <v>44972</v>
      </c>
      <c r="C2442" s="107">
        <v>44972</v>
      </c>
      <c r="D2442" s="107">
        <v>44972</v>
      </c>
      <c r="E2442">
        <v>-2.71721961E-2</v>
      </c>
      <c r="F2442">
        <v>-2.71721961E-2</v>
      </c>
      <c r="G2442" t="s">
        <v>72</v>
      </c>
      <c r="H2442">
        <v>6.8967306694343531</v>
      </c>
      <c r="I2442">
        <v>-0.18739931819875449</v>
      </c>
      <c r="J2442">
        <v>-0.18739931819875449</v>
      </c>
      <c r="K2442">
        <v>1</v>
      </c>
      <c r="M2442" t="s">
        <v>67</v>
      </c>
      <c r="S2442" t="s">
        <v>1608</v>
      </c>
      <c r="U2442" t="s">
        <v>67</v>
      </c>
      <c r="W2442" t="s">
        <v>1270</v>
      </c>
      <c r="X2442" t="s">
        <v>1271</v>
      </c>
      <c r="Y2442" t="s">
        <v>182</v>
      </c>
      <c r="Z2442" t="s">
        <v>164</v>
      </c>
      <c r="AA2442" t="s">
        <v>164</v>
      </c>
      <c r="AB2442" t="s">
        <v>18</v>
      </c>
      <c r="AD2442" t="s">
        <v>4164</v>
      </c>
      <c r="AE2442">
        <v>1</v>
      </c>
      <c r="AF2442">
        <v>1</v>
      </c>
    </row>
    <row r="2443" spans="1:32" x14ac:dyDescent="0.2">
      <c r="A2443" t="s">
        <v>4165</v>
      </c>
      <c r="B2443" s="107">
        <v>44972</v>
      </c>
      <c r="C2443" s="107">
        <v>44972</v>
      </c>
      <c r="D2443" s="107">
        <v>44972</v>
      </c>
      <c r="E2443">
        <v>-3.1111403400000001E-2</v>
      </c>
      <c r="F2443">
        <v>-3.1111403400000001E-2</v>
      </c>
      <c r="G2443" t="s">
        <v>72</v>
      </c>
      <c r="H2443">
        <v>6.8967306694343531</v>
      </c>
      <c r="I2443">
        <v>-0.21456696999792421</v>
      </c>
      <c r="J2443">
        <v>-0.21456696999792421</v>
      </c>
      <c r="K2443">
        <v>1</v>
      </c>
      <c r="M2443" t="s">
        <v>67</v>
      </c>
      <c r="S2443" t="s">
        <v>1608</v>
      </c>
      <c r="U2443" t="s">
        <v>67</v>
      </c>
      <c r="W2443" t="s">
        <v>1270</v>
      </c>
      <c r="X2443" t="s">
        <v>1271</v>
      </c>
      <c r="Y2443" t="s">
        <v>182</v>
      </c>
      <c r="Z2443" t="s">
        <v>164</v>
      </c>
      <c r="AA2443" t="s">
        <v>164</v>
      </c>
      <c r="AB2443" t="s">
        <v>18</v>
      </c>
      <c r="AD2443" t="s">
        <v>4166</v>
      </c>
      <c r="AE2443">
        <v>1</v>
      </c>
      <c r="AF2443">
        <v>1</v>
      </c>
    </row>
    <row r="2444" spans="1:32" x14ac:dyDescent="0.2">
      <c r="A2444" t="s">
        <v>4167</v>
      </c>
      <c r="B2444" s="107">
        <v>44972</v>
      </c>
      <c r="C2444" s="107">
        <v>44972</v>
      </c>
      <c r="D2444" s="107">
        <v>44972</v>
      </c>
      <c r="E2444">
        <v>-4.9688339099999999E-2</v>
      </c>
      <c r="F2444">
        <v>-4.9688339099999999E-2</v>
      </c>
      <c r="G2444" t="s">
        <v>72</v>
      </c>
      <c r="H2444">
        <v>6.8967306694343531</v>
      </c>
      <c r="I2444">
        <v>-0.34268709218422422</v>
      </c>
      <c r="J2444">
        <v>-0.34268709218422422</v>
      </c>
      <c r="K2444">
        <v>1</v>
      </c>
      <c r="M2444" t="s">
        <v>67</v>
      </c>
      <c r="S2444" t="s">
        <v>1608</v>
      </c>
      <c r="U2444" t="s">
        <v>67</v>
      </c>
      <c r="W2444" t="s">
        <v>1270</v>
      </c>
      <c r="X2444" t="s">
        <v>1271</v>
      </c>
      <c r="Y2444" t="s">
        <v>182</v>
      </c>
      <c r="Z2444" t="s">
        <v>164</v>
      </c>
      <c r="AA2444" t="s">
        <v>164</v>
      </c>
      <c r="AB2444" t="s">
        <v>18</v>
      </c>
      <c r="AD2444" t="s">
        <v>4168</v>
      </c>
      <c r="AE2444">
        <v>1</v>
      </c>
      <c r="AF2444">
        <v>1</v>
      </c>
    </row>
    <row r="2445" spans="1:32" x14ac:dyDescent="0.2">
      <c r="A2445" t="s">
        <v>4169</v>
      </c>
      <c r="B2445" s="107">
        <v>44972</v>
      </c>
      <c r="C2445" s="107">
        <v>44972</v>
      </c>
      <c r="D2445" s="107">
        <v>44972</v>
      </c>
      <c r="E2445">
        <v>-4.8730638899999998E-2</v>
      </c>
      <c r="F2445">
        <v>-4.8730638899999998E-2</v>
      </c>
      <c r="G2445" t="s">
        <v>72</v>
      </c>
      <c r="H2445">
        <v>6.8967306694343531</v>
      </c>
      <c r="I2445">
        <v>-0.33608209184276078</v>
      </c>
      <c r="J2445">
        <v>-0.33608209184276078</v>
      </c>
      <c r="K2445">
        <v>1</v>
      </c>
      <c r="M2445" t="s">
        <v>67</v>
      </c>
      <c r="S2445" t="s">
        <v>1608</v>
      </c>
      <c r="U2445" t="s">
        <v>67</v>
      </c>
      <c r="W2445" t="s">
        <v>1270</v>
      </c>
      <c r="X2445" t="s">
        <v>1271</v>
      </c>
      <c r="Y2445" t="s">
        <v>182</v>
      </c>
      <c r="Z2445" t="s">
        <v>164</v>
      </c>
      <c r="AA2445" t="s">
        <v>164</v>
      </c>
      <c r="AB2445" t="s">
        <v>18</v>
      </c>
      <c r="AD2445" t="s">
        <v>4170</v>
      </c>
      <c r="AE2445">
        <v>1</v>
      </c>
      <c r="AF2445">
        <v>1</v>
      </c>
    </row>
    <row r="2446" spans="1:32" x14ac:dyDescent="0.2">
      <c r="A2446" t="s">
        <v>4171</v>
      </c>
      <c r="B2446" s="107">
        <v>44972</v>
      </c>
      <c r="C2446" s="107">
        <v>44972</v>
      </c>
      <c r="D2446" s="107">
        <v>44972</v>
      </c>
      <c r="E2446">
        <v>-3.5445095699999998E-2</v>
      </c>
      <c r="F2446">
        <v>-3.5445095699999998E-2</v>
      </c>
      <c r="G2446" t="s">
        <v>72</v>
      </c>
      <c r="H2446">
        <v>6.8967306694343531</v>
      </c>
      <c r="I2446">
        <v>-0.2444552785952257</v>
      </c>
      <c r="J2446">
        <v>-0.2444552785952257</v>
      </c>
      <c r="K2446">
        <v>1</v>
      </c>
      <c r="M2446" t="s">
        <v>67</v>
      </c>
      <c r="S2446" t="s">
        <v>1608</v>
      </c>
      <c r="U2446" t="s">
        <v>67</v>
      </c>
      <c r="W2446" t="s">
        <v>1270</v>
      </c>
      <c r="X2446" t="s">
        <v>1271</v>
      </c>
      <c r="Y2446" t="s">
        <v>182</v>
      </c>
      <c r="Z2446" t="s">
        <v>164</v>
      </c>
      <c r="AA2446" t="s">
        <v>164</v>
      </c>
      <c r="AB2446" t="s">
        <v>18</v>
      </c>
      <c r="AD2446" t="s">
        <v>4172</v>
      </c>
      <c r="AE2446">
        <v>1</v>
      </c>
      <c r="AF2446">
        <v>1</v>
      </c>
    </row>
    <row r="2447" spans="1:32" x14ac:dyDescent="0.2">
      <c r="A2447" t="s">
        <v>4173</v>
      </c>
      <c r="B2447" s="107">
        <v>44971</v>
      </c>
      <c r="C2447" s="107">
        <v>44971</v>
      </c>
      <c r="D2447" s="107">
        <v>44971</v>
      </c>
      <c r="E2447">
        <v>-4.98513519E-2</v>
      </c>
      <c r="F2447">
        <v>-4.98513519E-2</v>
      </c>
      <c r="G2447" t="s">
        <v>72</v>
      </c>
      <c r="H2447">
        <v>6.560708702449193</v>
      </c>
      <c r="I2447">
        <v>-0.32706019823918708</v>
      </c>
      <c r="J2447">
        <v>-0.32706019823918708</v>
      </c>
      <c r="K2447">
        <v>1</v>
      </c>
      <c r="M2447" t="s">
        <v>67</v>
      </c>
      <c r="S2447" t="s">
        <v>1608</v>
      </c>
      <c r="U2447" t="s">
        <v>67</v>
      </c>
      <c r="W2447" t="s">
        <v>1270</v>
      </c>
      <c r="X2447" t="s">
        <v>1271</v>
      </c>
      <c r="Y2447" t="s">
        <v>182</v>
      </c>
      <c r="Z2447" t="s">
        <v>164</v>
      </c>
      <c r="AA2447" t="s">
        <v>164</v>
      </c>
      <c r="AB2447" t="s">
        <v>18</v>
      </c>
      <c r="AD2447" t="s">
        <v>4174</v>
      </c>
      <c r="AE2447">
        <v>1</v>
      </c>
      <c r="AF2447">
        <v>1</v>
      </c>
    </row>
    <row r="2448" spans="1:32" x14ac:dyDescent="0.2">
      <c r="A2448" t="s">
        <v>4175</v>
      </c>
      <c r="B2448" s="107">
        <v>44971</v>
      </c>
      <c r="C2448" s="107">
        <v>44971</v>
      </c>
      <c r="D2448" s="107">
        <v>44971</v>
      </c>
      <c r="E2448">
        <v>-4.2230503500000002E-2</v>
      </c>
      <c r="F2448">
        <v>-4.2230503500000002E-2</v>
      </c>
      <c r="G2448" t="s">
        <v>72</v>
      </c>
      <c r="H2448">
        <v>6.560708702449193</v>
      </c>
      <c r="I2448">
        <v>-0.2770620318212611</v>
      </c>
      <c r="J2448">
        <v>-0.2770620318212611</v>
      </c>
      <c r="K2448">
        <v>1</v>
      </c>
      <c r="M2448" t="s">
        <v>67</v>
      </c>
      <c r="S2448" t="s">
        <v>1608</v>
      </c>
      <c r="U2448" t="s">
        <v>67</v>
      </c>
      <c r="W2448" t="s">
        <v>1270</v>
      </c>
      <c r="X2448" t="s">
        <v>1271</v>
      </c>
      <c r="Y2448" t="s">
        <v>182</v>
      </c>
      <c r="Z2448" t="s">
        <v>164</v>
      </c>
      <c r="AA2448" t="s">
        <v>164</v>
      </c>
      <c r="AB2448" t="s">
        <v>18</v>
      </c>
      <c r="AD2448" t="s">
        <v>4176</v>
      </c>
      <c r="AE2448">
        <v>1</v>
      </c>
      <c r="AF2448">
        <v>1</v>
      </c>
    </row>
    <row r="2449" spans="1:32" x14ac:dyDescent="0.2">
      <c r="A2449" t="s">
        <v>4177</v>
      </c>
      <c r="B2449" s="107">
        <v>44971</v>
      </c>
      <c r="C2449" s="107">
        <v>44971</v>
      </c>
      <c r="D2449" s="107">
        <v>44971</v>
      </c>
      <c r="E2449">
        <v>-5.18278821E-2</v>
      </c>
      <c r="F2449">
        <v>-5.18278821E-2</v>
      </c>
      <c r="G2449" t="s">
        <v>72</v>
      </c>
      <c r="H2449">
        <v>6.560708702449193</v>
      </c>
      <c r="I2449">
        <v>-0.34002763712298067</v>
      </c>
      <c r="J2449">
        <v>-0.34002763712298067</v>
      </c>
      <c r="K2449">
        <v>1</v>
      </c>
      <c r="M2449" t="s">
        <v>67</v>
      </c>
      <c r="S2449" t="s">
        <v>1608</v>
      </c>
      <c r="U2449" t="s">
        <v>67</v>
      </c>
      <c r="W2449" t="s">
        <v>1270</v>
      </c>
      <c r="X2449" t="s">
        <v>1271</v>
      </c>
      <c r="Y2449" t="s">
        <v>182</v>
      </c>
      <c r="Z2449" t="s">
        <v>164</v>
      </c>
      <c r="AA2449" t="s">
        <v>164</v>
      </c>
      <c r="AB2449" t="s">
        <v>18</v>
      </c>
      <c r="AD2449" t="s">
        <v>4178</v>
      </c>
      <c r="AE2449">
        <v>1</v>
      </c>
      <c r="AF2449">
        <v>1</v>
      </c>
    </row>
    <row r="2450" spans="1:32" x14ac:dyDescent="0.2">
      <c r="A2450" t="s">
        <v>4179</v>
      </c>
      <c r="B2450" s="107">
        <v>44971</v>
      </c>
      <c r="C2450" s="107">
        <v>44971</v>
      </c>
      <c r="D2450" s="107">
        <v>44971</v>
      </c>
      <c r="E2450">
        <v>-3.1492035299999999E-2</v>
      </c>
      <c r="F2450">
        <v>-3.1492035299999999E-2</v>
      </c>
      <c r="G2450" t="s">
        <v>72</v>
      </c>
      <c r="H2450">
        <v>6.560708702449193</v>
      </c>
      <c r="I2450">
        <v>-0.20661007005054721</v>
      </c>
      <c r="J2450">
        <v>-0.20661007005054721</v>
      </c>
      <c r="K2450">
        <v>1</v>
      </c>
      <c r="M2450" t="s">
        <v>67</v>
      </c>
      <c r="S2450" t="s">
        <v>1608</v>
      </c>
      <c r="U2450" t="s">
        <v>67</v>
      </c>
      <c r="W2450" t="s">
        <v>1270</v>
      </c>
      <c r="X2450" t="s">
        <v>1271</v>
      </c>
      <c r="Y2450" t="s">
        <v>182</v>
      </c>
      <c r="Z2450" t="s">
        <v>164</v>
      </c>
      <c r="AA2450" t="s">
        <v>164</v>
      </c>
      <c r="AB2450" t="s">
        <v>18</v>
      </c>
      <c r="AD2450" t="s">
        <v>4180</v>
      </c>
      <c r="AE2450">
        <v>1</v>
      </c>
      <c r="AF2450">
        <v>1</v>
      </c>
    </row>
    <row r="2451" spans="1:32" x14ac:dyDescent="0.2">
      <c r="A2451" t="s">
        <v>4181</v>
      </c>
      <c r="B2451" s="107">
        <v>44971</v>
      </c>
      <c r="C2451" s="107">
        <v>44971</v>
      </c>
      <c r="D2451" s="107">
        <v>44971</v>
      </c>
      <c r="E2451">
        <v>-4.1792406599999998E-2</v>
      </c>
      <c r="F2451">
        <v>-4.1792406599999998E-2</v>
      </c>
      <c r="G2451" t="s">
        <v>72</v>
      </c>
      <c r="H2451">
        <v>6.560708702449193</v>
      </c>
      <c r="I2451">
        <v>-0.27418780567691509</v>
      </c>
      <c r="J2451">
        <v>-0.27418780567691509</v>
      </c>
      <c r="K2451">
        <v>1</v>
      </c>
      <c r="M2451" t="s">
        <v>67</v>
      </c>
      <c r="S2451" t="s">
        <v>1608</v>
      </c>
      <c r="U2451" t="s">
        <v>67</v>
      </c>
      <c r="W2451" t="s">
        <v>1270</v>
      </c>
      <c r="X2451" t="s">
        <v>1271</v>
      </c>
      <c r="Y2451" t="s">
        <v>182</v>
      </c>
      <c r="Z2451" t="s">
        <v>164</v>
      </c>
      <c r="AA2451" t="s">
        <v>164</v>
      </c>
      <c r="AB2451" t="s">
        <v>18</v>
      </c>
      <c r="AD2451" t="s">
        <v>4182</v>
      </c>
      <c r="AE2451">
        <v>1</v>
      </c>
      <c r="AF2451">
        <v>1</v>
      </c>
    </row>
    <row r="2452" spans="1:32" x14ac:dyDescent="0.2">
      <c r="A2452" t="s">
        <v>4183</v>
      </c>
      <c r="B2452" s="107">
        <v>44971</v>
      </c>
      <c r="C2452" s="107">
        <v>44971</v>
      </c>
      <c r="D2452" s="107">
        <v>44971</v>
      </c>
      <c r="E2452">
        <v>-3.7686521700000003E-2</v>
      </c>
      <c r="F2452">
        <v>-3.7686521700000003E-2</v>
      </c>
      <c r="G2452" t="s">
        <v>72</v>
      </c>
      <c r="H2452">
        <v>6.560708702449193</v>
      </c>
      <c r="I2452">
        <v>-0.24725029088223041</v>
      </c>
      <c r="J2452">
        <v>-0.24725029088223041</v>
      </c>
      <c r="K2452">
        <v>1</v>
      </c>
      <c r="M2452" t="s">
        <v>67</v>
      </c>
      <c r="S2452" t="s">
        <v>1608</v>
      </c>
      <c r="U2452" t="s">
        <v>67</v>
      </c>
      <c r="W2452" t="s">
        <v>1270</v>
      </c>
      <c r="X2452" t="s">
        <v>1271</v>
      </c>
      <c r="Y2452" t="s">
        <v>182</v>
      </c>
      <c r="Z2452" t="s">
        <v>164</v>
      </c>
      <c r="AA2452" t="s">
        <v>164</v>
      </c>
      <c r="AB2452" t="s">
        <v>18</v>
      </c>
      <c r="AD2452" t="s">
        <v>4184</v>
      </c>
      <c r="AE2452">
        <v>1</v>
      </c>
      <c r="AF2452">
        <v>1</v>
      </c>
    </row>
    <row r="2453" spans="1:32" x14ac:dyDescent="0.2">
      <c r="A2453" t="s">
        <v>4185</v>
      </c>
      <c r="B2453" s="107">
        <v>44971</v>
      </c>
      <c r="C2453" s="107">
        <v>44971</v>
      </c>
      <c r="D2453" s="107">
        <v>44971</v>
      </c>
      <c r="E2453">
        <v>-4.5979797900000001E-2</v>
      </c>
      <c r="F2453">
        <v>-4.5979797900000001E-2</v>
      </c>
      <c r="G2453" t="s">
        <v>72</v>
      </c>
      <c r="H2453">
        <v>6.560708702449193</v>
      </c>
      <c r="I2453">
        <v>-0.30166006021938507</v>
      </c>
      <c r="J2453">
        <v>-0.30166006021938507</v>
      </c>
      <c r="K2453">
        <v>1</v>
      </c>
      <c r="M2453" t="s">
        <v>67</v>
      </c>
      <c r="S2453" t="s">
        <v>1608</v>
      </c>
      <c r="U2453" t="s">
        <v>67</v>
      </c>
      <c r="W2453" t="s">
        <v>1270</v>
      </c>
      <c r="X2453" t="s">
        <v>1271</v>
      </c>
      <c r="Y2453" t="s">
        <v>182</v>
      </c>
      <c r="Z2453" t="s">
        <v>164</v>
      </c>
      <c r="AA2453" t="s">
        <v>164</v>
      </c>
      <c r="AB2453" t="s">
        <v>18</v>
      </c>
      <c r="AD2453" t="s">
        <v>4186</v>
      </c>
      <c r="AE2453">
        <v>1</v>
      </c>
      <c r="AF2453">
        <v>1</v>
      </c>
    </row>
    <row r="2454" spans="1:32" x14ac:dyDescent="0.2">
      <c r="A2454" t="s">
        <v>4187</v>
      </c>
      <c r="B2454" s="107">
        <v>44971</v>
      </c>
      <c r="C2454" s="107">
        <v>44971</v>
      </c>
      <c r="D2454" s="107">
        <v>44971</v>
      </c>
      <c r="E2454">
        <v>-2.3993446500000001E-2</v>
      </c>
      <c r="F2454">
        <v>-2.3993446500000001E-2</v>
      </c>
      <c r="G2454" t="s">
        <v>72</v>
      </c>
      <c r="H2454">
        <v>6.560708702449193</v>
      </c>
      <c r="I2454">
        <v>-0.1574140132542991</v>
      </c>
      <c r="J2454">
        <v>-0.1574140132542991</v>
      </c>
      <c r="K2454">
        <v>1</v>
      </c>
      <c r="M2454" t="s">
        <v>67</v>
      </c>
      <c r="S2454" t="s">
        <v>1608</v>
      </c>
      <c r="U2454" t="s">
        <v>67</v>
      </c>
      <c r="W2454" t="s">
        <v>1270</v>
      </c>
      <c r="X2454" t="s">
        <v>1271</v>
      </c>
      <c r="Y2454" t="s">
        <v>182</v>
      </c>
      <c r="Z2454" t="s">
        <v>164</v>
      </c>
      <c r="AA2454" t="s">
        <v>164</v>
      </c>
      <c r="AB2454" t="s">
        <v>18</v>
      </c>
      <c r="AD2454" t="s">
        <v>4188</v>
      </c>
      <c r="AE2454">
        <v>1</v>
      </c>
      <c r="AF2454">
        <v>1</v>
      </c>
    </row>
    <row r="2455" spans="1:32" x14ac:dyDescent="0.2">
      <c r="A2455" t="s">
        <v>4189</v>
      </c>
      <c r="B2455" s="107">
        <v>44971</v>
      </c>
      <c r="C2455" s="107">
        <v>44971</v>
      </c>
      <c r="D2455" s="107">
        <v>44971</v>
      </c>
      <c r="E2455">
        <v>-3.9143448599999998E-2</v>
      </c>
      <c r="F2455">
        <v>-3.9143448599999998E-2</v>
      </c>
      <c r="G2455" t="s">
        <v>72</v>
      </c>
      <c r="H2455">
        <v>6.560708702449193</v>
      </c>
      <c r="I2455">
        <v>-0.25680876387389268</v>
      </c>
      <c r="J2455">
        <v>-0.25680876387389268</v>
      </c>
      <c r="K2455">
        <v>1</v>
      </c>
      <c r="M2455" t="s">
        <v>67</v>
      </c>
      <c r="S2455" t="s">
        <v>1608</v>
      </c>
      <c r="U2455" t="s">
        <v>67</v>
      </c>
      <c r="W2455" t="s">
        <v>1270</v>
      </c>
      <c r="X2455" t="s">
        <v>1271</v>
      </c>
      <c r="Y2455" t="s">
        <v>182</v>
      </c>
      <c r="Z2455" t="s">
        <v>164</v>
      </c>
      <c r="AA2455" t="s">
        <v>164</v>
      </c>
      <c r="AB2455" t="s">
        <v>18</v>
      </c>
      <c r="AD2455" t="s">
        <v>4190</v>
      </c>
      <c r="AE2455">
        <v>1</v>
      </c>
      <c r="AF2455">
        <v>1</v>
      </c>
    </row>
    <row r="2456" spans="1:32" x14ac:dyDescent="0.2">
      <c r="A2456" t="s">
        <v>4191</v>
      </c>
      <c r="B2456" s="107">
        <v>44971</v>
      </c>
      <c r="C2456" s="107">
        <v>44971</v>
      </c>
      <c r="D2456" s="107">
        <v>44971</v>
      </c>
      <c r="E2456">
        <v>-2.44621083E-2</v>
      </c>
      <c r="F2456">
        <v>-2.44621083E-2</v>
      </c>
      <c r="G2456" t="s">
        <v>72</v>
      </c>
      <c r="H2456">
        <v>6.560708702449193</v>
      </c>
      <c r="I2456">
        <v>-0.1604887668040646</v>
      </c>
      <c r="J2456">
        <v>-0.1604887668040646</v>
      </c>
      <c r="K2456">
        <v>1</v>
      </c>
      <c r="M2456" t="s">
        <v>67</v>
      </c>
      <c r="S2456" t="s">
        <v>1608</v>
      </c>
      <c r="U2456" t="s">
        <v>67</v>
      </c>
      <c r="W2456" t="s">
        <v>1270</v>
      </c>
      <c r="X2456" t="s">
        <v>1271</v>
      </c>
      <c r="Y2456" t="s">
        <v>182</v>
      </c>
      <c r="Z2456" t="s">
        <v>164</v>
      </c>
      <c r="AA2456" t="s">
        <v>164</v>
      </c>
      <c r="AB2456" t="s">
        <v>18</v>
      </c>
      <c r="AD2456" t="s">
        <v>4192</v>
      </c>
      <c r="AE2456">
        <v>1</v>
      </c>
      <c r="AF2456">
        <v>1</v>
      </c>
    </row>
    <row r="2457" spans="1:32" x14ac:dyDescent="0.2">
      <c r="A2457" t="s">
        <v>4193</v>
      </c>
      <c r="B2457" s="107">
        <v>44971</v>
      </c>
      <c r="C2457" s="107">
        <v>44971</v>
      </c>
      <c r="D2457" s="107">
        <v>44971</v>
      </c>
      <c r="E2457">
        <v>-2.2556896199999999E-2</v>
      </c>
      <c r="F2457">
        <v>-2.2556896199999999E-2</v>
      </c>
      <c r="G2457" t="s">
        <v>72</v>
      </c>
      <c r="H2457">
        <v>6.560708702449193</v>
      </c>
      <c r="I2457">
        <v>-0.14798922519958321</v>
      </c>
      <c r="J2457">
        <v>-0.14798922519958321</v>
      </c>
      <c r="K2457">
        <v>1</v>
      </c>
      <c r="M2457" t="s">
        <v>67</v>
      </c>
      <c r="S2457" t="s">
        <v>1608</v>
      </c>
      <c r="U2457" t="s">
        <v>67</v>
      </c>
      <c r="W2457" t="s">
        <v>1270</v>
      </c>
      <c r="X2457" t="s">
        <v>1271</v>
      </c>
      <c r="Y2457" t="s">
        <v>182</v>
      </c>
      <c r="Z2457" t="s">
        <v>164</v>
      </c>
      <c r="AA2457" t="s">
        <v>164</v>
      </c>
      <c r="AB2457" t="s">
        <v>18</v>
      </c>
      <c r="AD2457" t="s">
        <v>4194</v>
      </c>
      <c r="AE2457">
        <v>1</v>
      </c>
      <c r="AF2457">
        <v>1</v>
      </c>
    </row>
    <row r="2458" spans="1:32" x14ac:dyDescent="0.2">
      <c r="A2458" t="s">
        <v>4195</v>
      </c>
      <c r="B2458" s="107">
        <v>44971</v>
      </c>
      <c r="C2458" s="107">
        <v>44971</v>
      </c>
      <c r="D2458" s="107">
        <v>44971</v>
      </c>
      <c r="E2458">
        <v>-1.83491283E-2</v>
      </c>
      <c r="F2458">
        <v>-1.83491283E-2</v>
      </c>
      <c r="G2458" t="s">
        <v>72</v>
      </c>
      <c r="H2458">
        <v>6.560708702449193</v>
      </c>
      <c r="I2458">
        <v>-0.12038328572016679</v>
      </c>
      <c r="J2458">
        <v>-0.12038328572016679</v>
      </c>
      <c r="K2458">
        <v>1</v>
      </c>
      <c r="M2458" t="s">
        <v>67</v>
      </c>
      <c r="S2458" t="s">
        <v>1608</v>
      </c>
      <c r="U2458" t="s">
        <v>67</v>
      </c>
      <c r="W2458" t="s">
        <v>1270</v>
      </c>
      <c r="X2458" t="s">
        <v>1271</v>
      </c>
      <c r="Y2458" t="s">
        <v>182</v>
      </c>
      <c r="Z2458" t="s">
        <v>164</v>
      </c>
      <c r="AA2458" t="s">
        <v>164</v>
      </c>
      <c r="AB2458" t="s">
        <v>18</v>
      </c>
      <c r="AD2458" t="s">
        <v>4196</v>
      </c>
      <c r="AE2458">
        <v>1</v>
      </c>
      <c r="AF2458">
        <v>1</v>
      </c>
    </row>
    <row r="2459" spans="1:32" x14ac:dyDescent="0.2">
      <c r="A2459" t="s">
        <v>4197</v>
      </c>
      <c r="B2459" s="107">
        <v>44971</v>
      </c>
      <c r="C2459" s="107">
        <v>44971</v>
      </c>
      <c r="D2459" s="107">
        <v>44971</v>
      </c>
      <c r="E2459">
        <v>-4.78340685E-2</v>
      </c>
      <c r="F2459">
        <v>-4.78340685E-2</v>
      </c>
      <c r="G2459" t="s">
        <v>72</v>
      </c>
      <c r="H2459">
        <v>6.560708702449193</v>
      </c>
      <c r="I2459">
        <v>-0.31382538948150079</v>
      </c>
      <c r="J2459">
        <v>-0.31382538948150079</v>
      </c>
      <c r="K2459">
        <v>1</v>
      </c>
      <c r="M2459" t="s">
        <v>67</v>
      </c>
      <c r="S2459" t="s">
        <v>1608</v>
      </c>
      <c r="U2459" t="s">
        <v>67</v>
      </c>
      <c r="W2459" t="s">
        <v>1270</v>
      </c>
      <c r="X2459" t="s">
        <v>1271</v>
      </c>
      <c r="Y2459" t="s">
        <v>182</v>
      </c>
      <c r="Z2459" t="s">
        <v>164</v>
      </c>
      <c r="AA2459" t="s">
        <v>164</v>
      </c>
      <c r="AB2459" t="s">
        <v>18</v>
      </c>
      <c r="AD2459" t="s">
        <v>4198</v>
      </c>
      <c r="AE2459">
        <v>1</v>
      </c>
      <c r="AF2459">
        <v>1</v>
      </c>
    </row>
    <row r="2460" spans="1:32" x14ac:dyDescent="0.2">
      <c r="A2460" t="s">
        <v>4199</v>
      </c>
      <c r="B2460" s="107">
        <v>44971</v>
      </c>
      <c r="C2460" s="107">
        <v>44971</v>
      </c>
      <c r="D2460" s="107">
        <v>44971</v>
      </c>
      <c r="E2460">
        <v>-5.3961068700000003E-2</v>
      </c>
      <c r="F2460">
        <v>-5.3961068700000003E-2</v>
      </c>
      <c r="G2460" t="s">
        <v>72</v>
      </c>
      <c r="H2460">
        <v>6.560708702449193</v>
      </c>
      <c r="I2460">
        <v>-0.35402285301354869</v>
      </c>
      <c r="J2460">
        <v>-0.35402285301354869</v>
      </c>
      <c r="K2460">
        <v>1</v>
      </c>
      <c r="M2460" t="s">
        <v>67</v>
      </c>
      <c r="S2460" t="s">
        <v>1608</v>
      </c>
      <c r="U2460" t="s">
        <v>67</v>
      </c>
      <c r="W2460" t="s">
        <v>1270</v>
      </c>
      <c r="X2460" t="s">
        <v>1271</v>
      </c>
      <c r="Y2460" t="s">
        <v>182</v>
      </c>
      <c r="Z2460" t="s">
        <v>164</v>
      </c>
      <c r="AA2460" t="s">
        <v>164</v>
      </c>
      <c r="AB2460" t="s">
        <v>18</v>
      </c>
      <c r="AD2460" t="s">
        <v>4200</v>
      </c>
      <c r="AE2460">
        <v>1</v>
      </c>
      <c r="AF2460">
        <v>1</v>
      </c>
    </row>
    <row r="2461" spans="1:32" x14ac:dyDescent="0.2">
      <c r="A2461" t="s">
        <v>4201</v>
      </c>
      <c r="B2461" s="107">
        <v>44971</v>
      </c>
      <c r="C2461" s="107">
        <v>44971</v>
      </c>
      <c r="D2461" s="107">
        <v>44971</v>
      </c>
      <c r="E2461">
        <v>-4.34225346E-2</v>
      </c>
      <c r="F2461">
        <v>-4.34225346E-2</v>
      </c>
      <c r="G2461" t="s">
        <v>72</v>
      </c>
      <c r="H2461">
        <v>6.560708702449193</v>
      </c>
      <c r="I2461">
        <v>-0.28488260063262122</v>
      </c>
      <c r="J2461">
        <v>-0.28488260063262122</v>
      </c>
      <c r="K2461">
        <v>1</v>
      </c>
      <c r="M2461" t="s">
        <v>67</v>
      </c>
      <c r="S2461" t="s">
        <v>1608</v>
      </c>
      <c r="U2461" t="s">
        <v>67</v>
      </c>
      <c r="W2461" t="s">
        <v>1270</v>
      </c>
      <c r="X2461" t="s">
        <v>1271</v>
      </c>
      <c r="Y2461" t="s">
        <v>182</v>
      </c>
      <c r="Z2461" t="s">
        <v>164</v>
      </c>
      <c r="AA2461" t="s">
        <v>164</v>
      </c>
      <c r="AB2461" t="s">
        <v>18</v>
      </c>
      <c r="AD2461" t="s">
        <v>4202</v>
      </c>
      <c r="AE2461">
        <v>1</v>
      </c>
      <c r="AF2461">
        <v>1</v>
      </c>
    </row>
    <row r="2462" spans="1:32" x14ac:dyDescent="0.2">
      <c r="A2462" t="s">
        <v>4203</v>
      </c>
      <c r="B2462" s="107">
        <v>44971</v>
      </c>
      <c r="C2462" s="107">
        <v>44971</v>
      </c>
      <c r="D2462" s="107">
        <v>44971</v>
      </c>
      <c r="E2462">
        <v>-3.8695163400000003E-2</v>
      </c>
      <c r="F2462">
        <v>-3.8695163400000003E-2</v>
      </c>
      <c r="G2462" t="s">
        <v>72</v>
      </c>
      <c r="H2462">
        <v>6.560708702449193</v>
      </c>
      <c r="I2462">
        <v>-0.2538676952610735</v>
      </c>
      <c r="J2462">
        <v>-0.2538676952610735</v>
      </c>
      <c r="K2462">
        <v>1</v>
      </c>
      <c r="M2462" t="s">
        <v>67</v>
      </c>
      <c r="S2462" t="s">
        <v>1608</v>
      </c>
      <c r="U2462" t="s">
        <v>67</v>
      </c>
      <c r="W2462" t="s">
        <v>1270</v>
      </c>
      <c r="X2462" t="s">
        <v>1271</v>
      </c>
      <c r="Y2462" t="s">
        <v>182</v>
      </c>
      <c r="Z2462" t="s">
        <v>164</v>
      </c>
      <c r="AA2462" t="s">
        <v>164</v>
      </c>
      <c r="AB2462" t="s">
        <v>18</v>
      </c>
      <c r="AD2462" t="s">
        <v>4204</v>
      </c>
      <c r="AE2462">
        <v>1</v>
      </c>
      <c r="AF2462">
        <v>1</v>
      </c>
    </row>
    <row r="2463" spans="1:32" x14ac:dyDescent="0.2">
      <c r="A2463" t="s">
        <v>4205</v>
      </c>
      <c r="B2463" s="107">
        <v>44971</v>
      </c>
      <c r="C2463" s="107">
        <v>44971</v>
      </c>
      <c r="D2463" s="107">
        <v>44971</v>
      </c>
      <c r="E2463">
        <v>-3.7727274900000003E-2</v>
      </c>
      <c r="F2463">
        <v>-3.7727274900000003E-2</v>
      </c>
      <c r="G2463" t="s">
        <v>72</v>
      </c>
      <c r="H2463">
        <v>6.560708702449193</v>
      </c>
      <c r="I2463">
        <v>-0.247517660756123</v>
      </c>
      <c r="J2463">
        <v>-0.247517660756123</v>
      </c>
      <c r="K2463">
        <v>1</v>
      </c>
      <c r="M2463" t="s">
        <v>67</v>
      </c>
      <c r="S2463" t="s">
        <v>1608</v>
      </c>
      <c r="U2463" t="s">
        <v>67</v>
      </c>
      <c r="W2463" t="s">
        <v>1270</v>
      </c>
      <c r="X2463" t="s">
        <v>1271</v>
      </c>
      <c r="Y2463" t="s">
        <v>182</v>
      </c>
      <c r="Z2463" t="s">
        <v>164</v>
      </c>
      <c r="AA2463" t="s">
        <v>164</v>
      </c>
      <c r="AB2463" t="s">
        <v>18</v>
      </c>
      <c r="AD2463" t="s">
        <v>4206</v>
      </c>
      <c r="AE2463">
        <v>1</v>
      </c>
      <c r="AF2463">
        <v>1</v>
      </c>
    </row>
    <row r="2464" spans="1:32" x14ac:dyDescent="0.2">
      <c r="A2464" t="s">
        <v>4207</v>
      </c>
      <c r="B2464" s="107">
        <v>44971</v>
      </c>
      <c r="C2464" s="107">
        <v>44971</v>
      </c>
      <c r="D2464" s="107">
        <v>44971</v>
      </c>
      <c r="E2464">
        <v>-4.7314465200000003E-2</v>
      </c>
      <c r="F2464">
        <v>-4.7314465200000003E-2</v>
      </c>
      <c r="G2464" t="s">
        <v>72</v>
      </c>
      <c r="H2464">
        <v>6.560708702449193</v>
      </c>
      <c r="I2464">
        <v>-0.31041642358936949</v>
      </c>
      <c r="J2464">
        <v>-0.31041642358936949</v>
      </c>
      <c r="K2464">
        <v>1</v>
      </c>
      <c r="M2464" t="s">
        <v>67</v>
      </c>
      <c r="S2464" t="s">
        <v>1608</v>
      </c>
      <c r="U2464" t="s">
        <v>67</v>
      </c>
      <c r="W2464" t="s">
        <v>1270</v>
      </c>
      <c r="X2464" t="s">
        <v>1271</v>
      </c>
      <c r="Y2464" t="s">
        <v>182</v>
      </c>
      <c r="Z2464" t="s">
        <v>164</v>
      </c>
      <c r="AA2464" t="s">
        <v>164</v>
      </c>
      <c r="AB2464" t="s">
        <v>18</v>
      </c>
      <c r="AD2464" t="s">
        <v>4208</v>
      </c>
      <c r="AE2464">
        <v>1</v>
      </c>
      <c r="AF2464">
        <v>1</v>
      </c>
    </row>
    <row r="2465" spans="1:32" x14ac:dyDescent="0.2">
      <c r="A2465" t="s">
        <v>4209</v>
      </c>
      <c r="B2465" s="107">
        <v>44971</v>
      </c>
      <c r="C2465" s="107">
        <v>44971</v>
      </c>
      <c r="D2465" s="107">
        <v>44971</v>
      </c>
      <c r="E2465">
        <v>-4.2994626000000001E-2</v>
      </c>
      <c r="F2465">
        <v>-4.2994626000000001E-2</v>
      </c>
      <c r="G2465" t="s">
        <v>72</v>
      </c>
      <c r="H2465">
        <v>6.560708702449193</v>
      </c>
      <c r="I2465">
        <v>-0.28207521695674842</v>
      </c>
      <c r="J2465">
        <v>-0.28207521695674842</v>
      </c>
      <c r="K2465">
        <v>1</v>
      </c>
      <c r="M2465" t="s">
        <v>67</v>
      </c>
      <c r="S2465" t="s">
        <v>1608</v>
      </c>
      <c r="U2465" t="s">
        <v>67</v>
      </c>
      <c r="W2465" t="s">
        <v>1270</v>
      </c>
      <c r="X2465" t="s">
        <v>1271</v>
      </c>
      <c r="Y2465" t="s">
        <v>182</v>
      </c>
      <c r="Z2465" t="s">
        <v>164</v>
      </c>
      <c r="AA2465" t="s">
        <v>164</v>
      </c>
      <c r="AB2465" t="s">
        <v>18</v>
      </c>
      <c r="AD2465" t="s">
        <v>4210</v>
      </c>
      <c r="AE2465">
        <v>1</v>
      </c>
      <c r="AF2465">
        <v>1</v>
      </c>
    </row>
    <row r="2466" spans="1:32" x14ac:dyDescent="0.2">
      <c r="A2466" t="s">
        <v>4211</v>
      </c>
      <c r="B2466" s="107">
        <v>44971</v>
      </c>
      <c r="C2466" s="107">
        <v>44971</v>
      </c>
      <c r="D2466" s="107">
        <v>44971</v>
      </c>
      <c r="E2466">
        <v>-4.33817814E-2</v>
      </c>
      <c r="F2466">
        <v>-4.33817814E-2</v>
      </c>
      <c r="G2466" t="s">
        <v>72</v>
      </c>
      <c r="H2466">
        <v>6.560708702449193</v>
      </c>
      <c r="I2466">
        <v>-0.28461523075872852</v>
      </c>
      <c r="J2466">
        <v>-0.28461523075872852</v>
      </c>
      <c r="K2466">
        <v>1</v>
      </c>
      <c r="M2466" t="s">
        <v>67</v>
      </c>
      <c r="S2466" t="s">
        <v>1608</v>
      </c>
      <c r="U2466" t="s">
        <v>67</v>
      </c>
      <c r="W2466" t="s">
        <v>1270</v>
      </c>
      <c r="X2466" t="s">
        <v>1271</v>
      </c>
      <c r="Y2466" t="s">
        <v>182</v>
      </c>
      <c r="Z2466" t="s">
        <v>164</v>
      </c>
      <c r="AA2466" t="s">
        <v>164</v>
      </c>
      <c r="AB2466" t="s">
        <v>18</v>
      </c>
      <c r="AD2466" t="s">
        <v>4212</v>
      </c>
      <c r="AE2466">
        <v>1</v>
      </c>
      <c r="AF2466">
        <v>1</v>
      </c>
    </row>
    <row r="2467" spans="1:32" x14ac:dyDescent="0.2">
      <c r="A2467" t="s">
        <v>4213</v>
      </c>
      <c r="B2467" s="107">
        <v>44971</v>
      </c>
      <c r="C2467" s="107">
        <v>44971</v>
      </c>
      <c r="D2467" s="107">
        <v>44971</v>
      </c>
      <c r="E2467">
        <v>-6.42270432E-2</v>
      </c>
      <c r="F2467">
        <v>-6.42270432E-2</v>
      </c>
      <c r="G2467" t="s">
        <v>72</v>
      </c>
      <c r="H2467">
        <v>6.560708702449193</v>
      </c>
      <c r="I2467">
        <v>-0.42137492125482029</v>
      </c>
      <c r="J2467">
        <v>-0.42137492125482029</v>
      </c>
      <c r="K2467">
        <v>1</v>
      </c>
      <c r="M2467" t="s">
        <v>67</v>
      </c>
      <c r="S2467" t="s">
        <v>1608</v>
      </c>
      <c r="U2467" t="s">
        <v>67</v>
      </c>
      <c r="W2467" t="s">
        <v>1270</v>
      </c>
      <c r="X2467" t="s">
        <v>1271</v>
      </c>
      <c r="Y2467" t="s">
        <v>182</v>
      </c>
      <c r="Z2467" t="s">
        <v>164</v>
      </c>
      <c r="AA2467" t="s">
        <v>164</v>
      </c>
      <c r="AB2467" t="s">
        <v>18</v>
      </c>
      <c r="AD2467" t="s">
        <v>4214</v>
      </c>
      <c r="AE2467">
        <v>1</v>
      </c>
      <c r="AF2467">
        <v>1</v>
      </c>
    </row>
    <row r="2468" spans="1:32" x14ac:dyDescent="0.2">
      <c r="A2468" t="s">
        <v>4215</v>
      </c>
      <c r="B2468" s="107">
        <v>44971</v>
      </c>
      <c r="C2468" s="107">
        <v>44971</v>
      </c>
      <c r="D2468" s="107">
        <v>44971</v>
      </c>
      <c r="E2468">
        <v>-4.4787766800000003E-2</v>
      </c>
      <c r="F2468">
        <v>-4.4787766800000003E-2</v>
      </c>
      <c r="G2468" t="s">
        <v>72</v>
      </c>
      <c r="H2468">
        <v>6.560708702449193</v>
      </c>
      <c r="I2468">
        <v>-0.29383949140802501</v>
      </c>
      <c r="J2468">
        <v>-0.29383949140802501</v>
      </c>
      <c r="K2468">
        <v>1</v>
      </c>
      <c r="M2468" t="s">
        <v>67</v>
      </c>
      <c r="S2468" t="s">
        <v>1608</v>
      </c>
      <c r="U2468" t="s">
        <v>67</v>
      </c>
      <c r="W2468" t="s">
        <v>1270</v>
      </c>
      <c r="X2468" t="s">
        <v>1271</v>
      </c>
      <c r="Y2468" t="s">
        <v>182</v>
      </c>
      <c r="Z2468" t="s">
        <v>164</v>
      </c>
      <c r="AA2468" t="s">
        <v>164</v>
      </c>
      <c r="AB2468" t="s">
        <v>18</v>
      </c>
      <c r="AD2468" t="s">
        <v>4216</v>
      </c>
      <c r="AE2468">
        <v>1</v>
      </c>
      <c r="AF2468">
        <v>1</v>
      </c>
    </row>
    <row r="2469" spans="1:32" x14ac:dyDescent="0.2">
      <c r="A2469" t="s">
        <v>4217</v>
      </c>
      <c r="B2469" s="107">
        <v>44971</v>
      </c>
      <c r="C2469" s="107">
        <v>44971</v>
      </c>
      <c r="D2469" s="107">
        <v>44971</v>
      </c>
      <c r="E2469">
        <v>-4.21591854E-2</v>
      </c>
      <c r="F2469">
        <v>-4.21591854E-2</v>
      </c>
      <c r="G2469" t="s">
        <v>72</v>
      </c>
      <c r="H2469">
        <v>6.560708702449193</v>
      </c>
      <c r="I2469">
        <v>-0.27659413454194898</v>
      </c>
      <c r="J2469">
        <v>-0.27659413454194898</v>
      </c>
      <c r="K2469">
        <v>1</v>
      </c>
      <c r="M2469" t="s">
        <v>67</v>
      </c>
      <c r="S2469" t="s">
        <v>1608</v>
      </c>
      <c r="U2469" t="s">
        <v>67</v>
      </c>
      <c r="W2469" t="s">
        <v>1270</v>
      </c>
      <c r="X2469" t="s">
        <v>1271</v>
      </c>
      <c r="Y2469" t="s">
        <v>182</v>
      </c>
      <c r="Z2469" t="s">
        <v>164</v>
      </c>
      <c r="AA2469" t="s">
        <v>164</v>
      </c>
      <c r="AB2469" t="s">
        <v>18</v>
      </c>
      <c r="AD2469" t="s">
        <v>4218</v>
      </c>
      <c r="AE2469">
        <v>1</v>
      </c>
      <c r="AF2469">
        <v>1</v>
      </c>
    </row>
    <row r="2470" spans="1:32" x14ac:dyDescent="0.2">
      <c r="A2470" t="s">
        <v>4219</v>
      </c>
      <c r="B2470" s="107">
        <v>44971</v>
      </c>
      <c r="C2470" s="107">
        <v>44971</v>
      </c>
      <c r="D2470" s="107">
        <v>44971</v>
      </c>
      <c r="E2470">
        <v>-4.3279898400000003E-2</v>
      </c>
      <c r="F2470">
        <v>-4.3279898400000003E-2</v>
      </c>
      <c r="G2470" t="s">
        <v>72</v>
      </c>
      <c r="H2470">
        <v>6.560708702449193</v>
      </c>
      <c r="I2470">
        <v>-0.28394680607399692</v>
      </c>
      <c r="J2470">
        <v>-0.28394680607399692</v>
      </c>
      <c r="K2470">
        <v>1</v>
      </c>
      <c r="M2470" t="s">
        <v>67</v>
      </c>
      <c r="S2470" t="s">
        <v>1608</v>
      </c>
      <c r="U2470" t="s">
        <v>67</v>
      </c>
      <c r="W2470" t="s">
        <v>1270</v>
      </c>
      <c r="X2470" t="s">
        <v>1271</v>
      </c>
      <c r="Y2470" t="s">
        <v>182</v>
      </c>
      <c r="Z2470" t="s">
        <v>164</v>
      </c>
      <c r="AA2470" t="s">
        <v>164</v>
      </c>
      <c r="AB2470" t="s">
        <v>18</v>
      </c>
      <c r="AD2470" t="s">
        <v>4220</v>
      </c>
      <c r="AE2470">
        <v>1</v>
      </c>
      <c r="AF2470">
        <v>1</v>
      </c>
    </row>
    <row r="2471" spans="1:32" x14ac:dyDescent="0.2">
      <c r="A2471" t="s">
        <v>4221</v>
      </c>
      <c r="B2471" s="107">
        <v>44971</v>
      </c>
      <c r="C2471" s="107">
        <v>44971</v>
      </c>
      <c r="D2471" s="107">
        <v>44971</v>
      </c>
      <c r="E2471">
        <v>-4.0620752099999997E-2</v>
      </c>
      <c r="F2471">
        <v>-4.0620752099999997E-2</v>
      </c>
      <c r="G2471" t="s">
        <v>72</v>
      </c>
      <c r="H2471">
        <v>6.560708702449193</v>
      </c>
      <c r="I2471">
        <v>-0.26650092180250129</v>
      </c>
      <c r="J2471">
        <v>-0.26650092180250129</v>
      </c>
      <c r="K2471">
        <v>1</v>
      </c>
      <c r="M2471" t="s">
        <v>67</v>
      </c>
      <c r="S2471" t="s">
        <v>1608</v>
      </c>
      <c r="U2471" t="s">
        <v>67</v>
      </c>
      <c r="W2471" t="s">
        <v>1270</v>
      </c>
      <c r="X2471" t="s">
        <v>1271</v>
      </c>
      <c r="Y2471" t="s">
        <v>182</v>
      </c>
      <c r="Z2471" t="s">
        <v>164</v>
      </c>
      <c r="AA2471" t="s">
        <v>164</v>
      </c>
      <c r="AB2471" t="s">
        <v>18</v>
      </c>
      <c r="AD2471" t="s">
        <v>4222</v>
      </c>
      <c r="AE2471">
        <v>1</v>
      </c>
      <c r="AF2471">
        <v>1</v>
      </c>
    </row>
    <row r="2472" spans="1:32" x14ac:dyDescent="0.2">
      <c r="A2472" t="s">
        <v>4223</v>
      </c>
      <c r="B2472" s="107">
        <v>44971</v>
      </c>
      <c r="C2472" s="107">
        <v>44971</v>
      </c>
      <c r="D2472" s="107">
        <v>44971</v>
      </c>
      <c r="E2472">
        <v>-5.2989348300000003E-2</v>
      </c>
      <c r="F2472">
        <v>-5.2989348300000003E-2</v>
      </c>
      <c r="G2472" t="s">
        <v>72</v>
      </c>
      <c r="H2472">
        <v>6.560708702449193</v>
      </c>
      <c r="I2472">
        <v>-0.34764767852892142</v>
      </c>
      <c r="J2472">
        <v>-0.34764767852892142</v>
      </c>
      <c r="K2472">
        <v>1</v>
      </c>
      <c r="M2472" t="s">
        <v>67</v>
      </c>
      <c r="S2472" t="s">
        <v>1608</v>
      </c>
      <c r="U2472" t="s">
        <v>67</v>
      </c>
      <c r="W2472" t="s">
        <v>1270</v>
      </c>
      <c r="X2472" t="s">
        <v>1271</v>
      </c>
      <c r="Y2472" t="s">
        <v>182</v>
      </c>
      <c r="Z2472" t="s">
        <v>164</v>
      </c>
      <c r="AA2472" t="s">
        <v>164</v>
      </c>
      <c r="AB2472" t="s">
        <v>18</v>
      </c>
      <c r="AD2472" t="s">
        <v>4224</v>
      </c>
      <c r="AE2472">
        <v>1</v>
      </c>
      <c r="AF2472">
        <v>1</v>
      </c>
    </row>
    <row r="2473" spans="1:32" x14ac:dyDescent="0.2">
      <c r="A2473" t="s">
        <v>4225</v>
      </c>
      <c r="B2473" s="107">
        <v>44971</v>
      </c>
      <c r="C2473" s="107">
        <v>44971</v>
      </c>
      <c r="D2473" s="107">
        <v>44971</v>
      </c>
      <c r="E2473">
        <v>-5.0248695599999997E-2</v>
      </c>
      <c r="F2473">
        <v>-5.0248695599999997E-2</v>
      </c>
      <c r="G2473" t="s">
        <v>72</v>
      </c>
      <c r="H2473">
        <v>6.560708702449193</v>
      </c>
      <c r="I2473">
        <v>-0.32966705450964051</v>
      </c>
      <c r="J2473">
        <v>-0.32966705450964051</v>
      </c>
      <c r="K2473">
        <v>1</v>
      </c>
      <c r="M2473" t="s">
        <v>67</v>
      </c>
      <c r="S2473" t="s">
        <v>1608</v>
      </c>
      <c r="U2473" t="s">
        <v>67</v>
      </c>
      <c r="W2473" t="s">
        <v>1270</v>
      </c>
      <c r="X2473" t="s">
        <v>1271</v>
      </c>
      <c r="Y2473" t="s">
        <v>182</v>
      </c>
      <c r="Z2473" t="s">
        <v>164</v>
      </c>
      <c r="AA2473" t="s">
        <v>164</v>
      </c>
      <c r="AB2473" t="s">
        <v>18</v>
      </c>
      <c r="AD2473" t="s">
        <v>4226</v>
      </c>
      <c r="AE2473">
        <v>1</v>
      </c>
      <c r="AF2473">
        <v>1</v>
      </c>
    </row>
    <row r="2474" spans="1:32" x14ac:dyDescent="0.2">
      <c r="A2474" t="s">
        <v>4227</v>
      </c>
      <c r="B2474" s="107">
        <v>44971</v>
      </c>
      <c r="C2474" s="107">
        <v>44971</v>
      </c>
      <c r="D2474" s="107">
        <v>44971</v>
      </c>
      <c r="E2474">
        <v>-3.81653718E-2</v>
      </c>
      <c r="F2474">
        <v>-3.81653718E-2</v>
      </c>
      <c r="G2474" t="s">
        <v>72</v>
      </c>
      <c r="H2474">
        <v>6.560708702449193</v>
      </c>
      <c r="I2474">
        <v>-0.25039188690046899</v>
      </c>
      <c r="J2474">
        <v>-0.25039188690046899</v>
      </c>
      <c r="K2474">
        <v>1</v>
      </c>
      <c r="M2474" t="s">
        <v>67</v>
      </c>
      <c r="S2474" t="s">
        <v>1608</v>
      </c>
      <c r="U2474" t="s">
        <v>67</v>
      </c>
      <c r="W2474" t="s">
        <v>1270</v>
      </c>
      <c r="X2474" t="s">
        <v>1271</v>
      </c>
      <c r="Y2474" t="s">
        <v>182</v>
      </c>
      <c r="Z2474" t="s">
        <v>164</v>
      </c>
      <c r="AA2474" t="s">
        <v>164</v>
      </c>
      <c r="AB2474" t="s">
        <v>18</v>
      </c>
      <c r="AD2474" t="s">
        <v>4228</v>
      </c>
      <c r="AE2474">
        <v>1</v>
      </c>
      <c r="AF2474">
        <v>1</v>
      </c>
    </row>
    <row r="2475" spans="1:32" x14ac:dyDescent="0.2">
      <c r="A2475" t="s">
        <v>4229</v>
      </c>
      <c r="B2475" s="107">
        <v>44971</v>
      </c>
      <c r="C2475" s="107">
        <v>44971</v>
      </c>
      <c r="D2475" s="107">
        <v>44971</v>
      </c>
      <c r="E2475">
        <v>-5.4089684699999988E-2</v>
      </c>
      <c r="F2475">
        <v>-5.4089684699999988E-2</v>
      </c>
      <c r="G2475" t="s">
        <v>72</v>
      </c>
      <c r="H2475">
        <v>6.560708702449193</v>
      </c>
      <c r="I2475">
        <v>-0.35486666512402287</v>
      </c>
      <c r="J2475">
        <v>-0.35486666512402287</v>
      </c>
      <c r="K2475">
        <v>1</v>
      </c>
      <c r="M2475" t="s">
        <v>67</v>
      </c>
      <c r="S2475" t="s">
        <v>1608</v>
      </c>
      <c r="U2475" t="s">
        <v>67</v>
      </c>
      <c r="W2475" t="s">
        <v>1270</v>
      </c>
      <c r="X2475" t="s">
        <v>1271</v>
      </c>
      <c r="Y2475" t="s">
        <v>182</v>
      </c>
      <c r="Z2475" t="s">
        <v>164</v>
      </c>
      <c r="AA2475" t="s">
        <v>164</v>
      </c>
      <c r="AB2475" t="s">
        <v>18</v>
      </c>
      <c r="AD2475" t="s">
        <v>4230</v>
      </c>
      <c r="AE2475">
        <v>1</v>
      </c>
      <c r="AF2475">
        <v>1</v>
      </c>
    </row>
    <row r="2476" spans="1:32" x14ac:dyDescent="0.2">
      <c r="A2476" t="s">
        <v>4231</v>
      </c>
      <c r="B2476" s="107">
        <v>44971</v>
      </c>
      <c r="C2476" s="107">
        <v>44971</v>
      </c>
      <c r="D2476" s="107">
        <v>44971</v>
      </c>
      <c r="E2476">
        <v>-4.6845803399999997E-2</v>
      </c>
      <c r="F2476">
        <v>-4.6845803399999997E-2</v>
      </c>
      <c r="G2476" t="s">
        <v>72</v>
      </c>
      <c r="H2476">
        <v>6.560708702449193</v>
      </c>
      <c r="I2476">
        <v>-0.307341670039604</v>
      </c>
      <c r="J2476">
        <v>-0.307341670039604</v>
      </c>
      <c r="K2476">
        <v>1</v>
      </c>
      <c r="M2476" t="s">
        <v>67</v>
      </c>
      <c r="S2476" t="s">
        <v>1608</v>
      </c>
      <c r="U2476" t="s">
        <v>67</v>
      </c>
      <c r="W2476" t="s">
        <v>1270</v>
      </c>
      <c r="X2476" t="s">
        <v>1271</v>
      </c>
      <c r="Y2476" t="s">
        <v>182</v>
      </c>
      <c r="Z2476" t="s">
        <v>164</v>
      </c>
      <c r="AA2476" t="s">
        <v>164</v>
      </c>
      <c r="AB2476" t="s">
        <v>18</v>
      </c>
      <c r="AD2476" t="s">
        <v>4232</v>
      </c>
      <c r="AE2476">
        <v>1</v>
      </c>
      <c r="AF2476">
        <v>1</v>
      </c>
    </row>
    <row r="2477" spans="1:32" x14ac:dyDescent="0.2">
      <c r="A2477" t="s">
        <v>4233</v>
      </c>
      <c r="B2477" s="107">
        <v>44971</v>
      </c>
      <c r="C2477" s="107">
        <v>44971</v>
      </c>
      <c r="D2477" s="107">
        <v>44971</v>
      </c>
      <c r="E2477">
        <v>-5.2378050299999999E-2</v>
      </c>
      <c r="F2477">
        <v>-5.2378050299999999E-2</v>
      </c>
      <c r="G2477" t="s">
        <v>72</v>
      </c>
      <c r="H2477">
        <v>6.560708702449193</v>
      </c>
      <c r="I2477">
        <v>-0.34363713042053162</v>
      </c>
      <c r="J2477">
        <v>-0.34363713042053162</v>
      </c>
      <c r="K2477">
        <v>1</v>
      </c>
      <c r="M2477" t="s">
        <v>67</v>
      </c>
      <c r="S2477" t="s">
        <v>1608</v>
      </c>
      <c r="U2477" t="s">
        <v>67</v>
      </c>
      <c r="W2477" t="s">
        <v>1270</v>
      </c>
      <c r="X2477" t="s">
        <v>1271</v>
      </c>
      <c r="Y2477" t="s">
        <v>182</v>
      </c>
      <c r="Z2477" t="s">
        <v>164</v>
      </c>
      <c r="AA2477" t="s">
        <v>164</v>
      </c>
      <c r="AB2477" t="s">
        <v>18</v>
      </c>
      <c r="AD2477" t="s">
        <v>4234</v>
      </c>
      <c r="AE2477">
        <v>1</v>
      </c>
      <c r="AF2477">
        <v>1</v>
      </c>
    </row>
    <row r="2478" spans="1:32" x14ac:dyDescent="0.2">
      <c r="A2478" t="s">
        <v>4235</v>
      </c>
      <c r="B2478" s="107">
        <v>44971</v>
      </c>
      <c r="C2478" s="107">
        <v>44971</v>
      </c>
      <c r="D2478" s="107">
        <v>44971</v>
      </c>
      <c r="E2478">
        <v>-4.5358311599999999E-2</v>
      </c>
      <c r="F2478">
        <v>-4.5358311599999999E-2</v>
      </c>
      <c r="G2478" t="s">
        <v>72</v>
      </c>
      <c r="H2478">
        <v>6.560708702449193</v>
      </c>
      <c r="I2478">
        <v>-0.29758266964252222</v>
      </c>
      <c r="J2478">
        <v>-0.29758266964252222</v>
      </c>
      <c r="K2478">
        <v>1</v>
      </c>
      <c r="M2478" t="s">
        <v>67</v>
      </c>
      <c r="S2478" t="s">
        <v>1608</v>
      </c>
      <c r="U2478" t="s">
        <v>67</v>
      </c>
      <c r="W2478" t="s">
        <v>1270</v>
      </c>
      <c r="X2478" t="s">
        <v>1271</v>
      </c>
      <c r="Y2478" t="s">
        <v>182</v>
      </c>
      <c r="Z2478" t="s">
        <v>164</v>
      </c>
      <c r="AA2478" t="s">
        <v>164</v>
      </c>
      <c r="AB2478" t="s">
        <v>18</v>
      </c>
      <c r="AD2478" t="s">
        <v>4236</v>
      </c>
      <c r="AE2478">
        <v>1</v>
      </c>
      <c r="AF2478">
        <v>1</v>
      </c>
    </row>
    <row r="2479" spans="1:32" x14ac:dyDescent="0.2">
      <c r="A2479" t="s">
        <v>4237</v>
      </c>
      <c r="B2479" s="107">
        <v>44971</v>
      </c>
      <c r="C2479" s="107">
        <v>44971</v>
      </c>
      <c r="D2479" s="107">
        <v>44971</v>
      </c>
      <c r="E2479">
        <v>-4.8710262300000001E-2</v>
      </c>
      <c r="F2479">
        <v>-4.8710262300000001E-2</v>
      </c>
      <c r="G2479" t="s">
        <v>72</v>
      </c>
      <c r="H2479">
        <v>6.560708702449193</v>
      </c>
      <c r="I2479">
        <v>-0.31957384177019288</v>
      </c>
      <c r="J2479">
        <v>-0.31957384177019288</v>
      </c>
      <c r="K2479">
        <v>1</v>
      </c>
      <c r="M2479" t="s">
        <v>67</v>
      </c>
      <c r="S2479" t="s">
        <v>1608</v>
      </c>
      <c r="U2479" t="s">
        <v>67</v>
      </c>
      <c r="W2479" t="s">
        <v>1270</v>
      </c>
      <c r="X2479" t="s">
        <v>1271</v>
      </c>
      <c r="Y2479" t="s">
        <v>182</v>
      </c>
      <c r="Z2479" t="s">
        <v>164</v>
      </c>
      <c r="AA2479" t="s">
        <v>164</v>
      </c>
      <c r="AB2479" t="s">
        <v>18</v>
      </c>
      <c r="AD2479" t="s">
        <v>4238</v>
      </c>
      <c r="AE2479">
        <v>1</v>
      </c>
      <c r="AF2479">
        <v>1</v>
      </c>
    </row>
    <row r="2480" spans="1:32" x14ac:dyDescent="0.2">
      <c r="A2480" t="s">
        <v>4239</v>
      </c>
      <c r="B2480" s="107">
        <v>44971</v>
      </c>
      <c r="C2480" s="107">
        <v>44971</v>
      </c>
      <c r="D2480" s="107">
        <v>44971</v>
      </c>
      <c r="E2480">
        <v>-4.5042474300000003E-2</v>
      </c>
      <c r="F2480">
        <v>-4.5042474300000003E-2</v>
      </c>
      <c r="G2480" t="s">
        <v>72</v>
      </c>
      <c r="H2480">
        <v>6.560708702449193</v>
      </c>
      <c r="I2480">
        <v>-0.29551055311985408</v>
      </c>
      <c r="J2480">
        <v>-0.29551055311985408</v>
      </c>
      <c r="K2480">
        <v>1</v>
      </c>
      <c r="M2480" t="s">
        <v>67</v>
      </c>
      <c r="S2480" t="s">
        <v>1608</v>
      </c>
      <c r="U2480" t="s">
        <v>67</v>
      </c>
      <c r="W2480" t="s">
        <v>1270</v>
      </c>
      <c r="X2480" t="s">
        <v>1271</v>
      </c>
      <c r="Y2480" t="s">
        <v>182</v>
      </c>
      <c r="Z2480" t="s">
        <v>164</v>
      </c>
      <c r="AA2480" t="s">
        <v>164</v>
      </c>
      <c r="AB2480" t="s">
        <v>18</v>
      </c>
      <c r="AD2480" t="s">
        <v>4240</v>
      </c>
      <c r="AE2480">
        <v>1</v>
      </c>
      <c r="AF2480">
        <v>1</v>
      </c>
    </row>
    <row r="2481" spans="1:32" x14ac:dyDescent="0.2">
      <c r="A2481" t="s">
        <v>4241</v>
      </c>
      <c r="B2481" s="107">
        <v>44971</v>
      </c>
      <c r="C2481" s="107">
        <v>44971</v>
      </c>
      <c r="D2481" s="107">
        <v>44971</v>
      </c>
      <c r="E2481">
        <v>-4.2505587599999999E-2</v>
      </c>
      <c r="F2481">
        <v>-4.2505587599999999E-2</v>
      </c>
      <c r="G2481" t="s">
        <v>72</v>
      </c>
      <c r="H2481">
        <v>6.560708702449193</v>
      </c>
      <c r="I2481">
        <v>-0.27886677847003649</v>
      </c>
      <c r="J2481">
        <v>-0.27886677847003649</v>
      </c>
      <c r="K2481">
        <v>1</v>
      </c>
      <c r="M2481" t="s">
        <v>67</v>
      </c>
      <c r="S2481" t="s">
        <v>1608</v>
      </c>
      <c r="U2481" t="s">
        <v>67</v>
      </c>
      <c r="W2481" t="s">
        <v>1270</v>
      </c>
      <c r="X2481" t="s">
        <v>1271</v>
      </c>
      <c r="Y2481" t="s">
        <v>182</v>
      </c>
      <c r="Z2481" t="s">
        <v>164</v>
      </c>
      <c r="AA2481" t="s">
        <v>164</v>
      </c>
      <c r="AB2481" t="s">
        <v>18</v>
      </c>
      <c r="AD2481" t="s">
        <v>4242</v>
      </c>
      <c r="AE2481">
        <v>1</v>
      </c>
      <c r="AF2481">
        <v>1</v>
      </c>
    </row>
    <row r="2482" spans="1:32" x14ac:dyDescent="0.2">
      <c r="A2482" t="s">
        <v>4243</v>
      </c>
      <c r="B2482" s="107">
        <v>44971</v>
      </c>
      <c r="C2482" s="107">
        <v>44971</v>
      </c>
      <c r="D2482" s="107">
        <v>44971</v>
      </c>
      <c r="E2482">
        <v>-4.3228956899999997E-2</v>
      </c>
      <c r="F2482">
        <v>-4.3228956899999997E-2</v>
      </c>
      <c r="G2482" t="s">
        <v>72</v>
      </c>
      <c r="H2482">
        <v>6.560708702449193</v>
      </c>
      <c r="I2482">
        <v>-0.28361259373163111</v>
      </c>
      <c r="J2482">
        <v>-0.28361259373163111</v>
      </c>
      <c r="K2482">
        <v>1</v>
      </c>
      <c r="M2482" t="s">
        <v>67</v>
      </c>
      <c r="S2482" t="s">
        <v>1608</v>
      </c>
      <c r="U2482" t="s">
        <v>67</v>
      </c>
      <c r="W2482" t="s">
        <v>1270</v>
      </c>
      <c r="X2482" t="s">
        <v>1271</v>
      </c>
      <c r="Y2482" t="s">
        <v>182</v>
      </c>
      <c r="Z2482" t="s">
        <v>164</v>
      </c>
      <c r="AA2482" t="s">
        <v>164</v>
      </c>
      <c r="AB2482" t="s">
        <v>18</v>
      </c>
      <c r="AD2482" t="s">
        <v>4244</v>
      </c>
      <c r="AE2482">
        <v>1</v>
      </c>
      <c r="AF2482">
        <v>1</v>
      </c>
    </row>
    <row r="2483" spans="1:32" x14ac:dyDescent="0.2">
      <c r="A2483" t="s">
        <v>4245</v>
      </c>
      <c r="B2483" s="107">
        <v>44971</v>
      </c>
      <c r="C2483" s="107">
        <v>44971</v>
      </c>
      <c r="D2483" s="107">
        <v>44971</v>
      </c>
      <c r="E2483">
        <v>-4.3952326200000003E-2</v>
      </c>
      <c r="F2483">
        <v>-4.3952326200000003E-2</v>
      </c>
      <c r="G2483" t="s">
        <v>72</v>
      </c>
      <c r="H2483">
        <v>6.560708702449193</v>
      </c>
      <c r="I2483">
        <v>-0.28835840899322568</v>
      </c>
      <c r="J2483">
        <v>-0.28835840899322568</v>
      </c>
      <c r="K2483">
        <v>1</v>
      </c>
      <c r="M2483" t="s">
        <v>67</v>
      </c>
      <c r="S2483" t="s">
        <v>1608</v>
      </c>
      <c r="U2483" t="s">
        <v>67</v>
      </c>
      <c r="W2483" t="s">
        <v>1270</v>
      </c>
      <c r="X2483" t="s">
        <v>1271</v>
      </c>
      <c r="Y2483" t="s">
        <v>182</v>
      </c>
      <c r="Z2483" t="s">
        <v>164</v>
      </c>
      <c r="AA2483" t="s">
        <v>164</v>
      </c>
      <c r="AB2483" t="s">
        <v>18</v>
      </c>
      <c r="AD2483" t="s">
        <v>4246</v>
      </c>
      <c r="AE2483">
        <v>1</v>
      </c>
      <c r="AF2483">
        <v>1</v>
      </c>
    </row>
    <row r="2484" spans="1:32" x14ac:dyDescent="0.2">
      <c r="A2484" t="s">
        <v>4247</v>
      </c>
      <c r="B2484" s="107">
        <v>44971</v>
      </c>
      <c r="C2484" s="107">
        <v>44971</v>
      </c>
      <c r="D2484" s="107">
        <v>44971</v>
      </c>
      <c r="E2484">
        <v>-5.6504311799999998E-2</v>
      </c>
      <c r="F2484">
        <v>-5.6504311799999998E-2</v>
      </c>
      <c r="G2484" t="s">
        <v>72</v>
      </c>
      <c r="H2484">
        <v>6.560708702449193</v>
      </c>
      <c r="I2484">
        <v>-0.37070833015216259</v>
      </c>
      <c r="J2484">
        <v>-0.37070833015216259</v>
      </c>
      <c r="K2484">
        <v>1</v>
      </c>
      <c r="M2484" t="s">
        <v>67</v>
      </c>
      <c r="S2484" t="s">
        <v>1608</v>
      </c>
      <c r="U2484" t="s">
        <v>67</v>
      </c>
      <c r="W2484" t="s">
        <v>1270</v>
      </c>
      <c r="X2484" t="s">
        <v>1271</v>
      </c>
      <c r="Y2484" t="s">
        <v>182</v>
      </c>
      <c r="Z2484" t="s">
        <v>164</v>
      </c>
      <c r="AA2484" t="s">
        <v>164</v>
      </c>
      <c r="AB2484" t="s">
        <v>18</v>
      </c>
      <c r="AD2484" t="s">
        <v>4248</v>
      </c>
      <c r="AE2484">
        <v>1</v>
      </c>
      <c r="AF2484">
        <v>1</v>
      </c>
    </row>
    <row r="2485" spans="1:32" x14ac:dyDescent="0.2">
      <c r="A2485" t="s">
        <v>4249</v>
      </c>
      <c r="B2485" s="107">
        <v>44971</v>
      </c>
      <c r="C2485" s="107">
        <v>44971</v>
      </c>
      <c r="D2485" s="107">
        <v>44971</v>
      </c>
      <c r="E2485">
        <v>-5.15731746E-2</v>
      </c>
      <c r="F2485">
        <v>-5.15731746E-2</v>
      </c>
      <c r="G2485" t="s">
        <v>72</v>
      </c>
      <c r="H2485">
        <v>6.560708702449193</v>
      </c>
      <c r="I2485">
        <v>-0.33835657541115172</v>
      </c>
      <c r="J2485">
        <v>-0.33835657541115172</v>
      </c>
      <c r="K2485">
        <v>1</v>
      </c>
      <c r="M2485" t="s">
        <v>67</v>
      </c>
      <c r="S2485" t="s">
        <v>1608</v>
      </c>
      <c r="U2485" t="s">
        <v>67</v>
      </c>
      <c r="W2485" t="s">
        <v>1270</v>
      </c>
      <c r="X2485" t="s">
        <v>1271</v>
      </c>
      <c r="Y2485" t="s">
        <v>182</v>
      </c>
      <c r="Z2485" t="s">
        <v>164</v>
      </c>
      <c r="AA2485" t="s">
        <v>164</v>
      </c>
      <c r="AB2485" t="s">
        <v>18</v>
      </c>
      <c r="AD2485" t="s">
        <v>4250</v>
      </c>
      <c r="AE2485">
        <v>1</v>
      </c>
      <c r="AF2485">
        <v>1</v>
      </c>
    </row>
    <row r="2486" spans="1:32" x14ac:dyDescent="0.2">
      <c r="A2486" t="s">
        <v>4251</v>
      </c>
      <c r="B2486" s="107">
        <v>44971</v>
      </c>
      <c r="C2486" s="107">
        <v>44971</v>
      </c>
      <c r="D2486" s="107">
        <v>44971</v>
      </c>
      <c r="E2486">
        <v>-5.5139079600000002E-2</v>
      </c>
      <c r="F2486">
        <v>-5.5139079600000002E-2</v>
      </c>
      <c r="G2486" t="s">
        <v>72</v>
      </c>
      <c r="H2486">
        <v>6.560708702449193</v>
      </c>
      <c r="I2486">
        <v>-0.3617514393767588</v>
      </c>
      <c r="J2486">
        <v>-0.3617514393767588</v>
      </c>
      <c r="K2486">
        <v>1</v>
      </c>
      <c r="M2486" t="s">
        <v>67</v>
      </c>
      <c r="S2486" t="s">
        <v>1608</v>
      </c>
      <c r="U2486" t="s">
        <v>67</v>
      </c>
      <c r="W2486" t="s">
        <v>1270</v>
      </c>
      <c r="X2486" t="s">
        <v>1271</v>
      </c>
      <c r="Y2486" t="s">
        <v>182</v>
      </c>
      <c r="Z2486" t="s">
        <v>164</v>
      </c>
      <c r="AA2486" t="s">
        <v>164</v>
      </c>
      <c r="AB2486" t="s">
        <v>18</v>
      </c>
      <c r="AD2486" t="s">
        <v>4252</v>
      </c>
      <c r="AE2486">
        <v>1</v>
      </c>
      <c r="AF2486">
        <v>1</v>
      </c>
    </row>
    <row r="2487" spans="1:32" x14ac:dyDescent="0.2">
      <c r="A2487" t="s">
        <v>4253</v>
      </c>
      <c r="B2487" s="107">
        <v>44971</v>
      </c>
      <c r="C2487" s="107">
        <v>44971</v>
      </c>
      <c r="D2487" s="107">
        <v>44971</v>
      </c>
      <c r="E2487">
        <v>-1.4528515800000001E-2</v>
      </c>
      <c r="F2487">
        <v>-1.4528515800000001E-2</v>
      </c>
      <c r="G2487" t="s">
        <v>72</v>
      </c>
      <c r="H2487">
        <v>6.560708702449193</v>
      </c>
      <c r="I2487">
        <v>-9.5317360042730587E-2</v>
      </c>
      <c r="J2487">
        <v>-9.5317360042730587E-2</v>
      </c>
      <c r="K2487">
        <v>1</v>
      </c>
      <c r="M2487" t="s">
        <v>67</v>
      </c>
      <c r="S2487" t="s">
        <v>1608</v>
      </c>
      <c r="U2487" t="s">
        <v>67</v>
      </c>
      <c r="W2487" t="s">
        <v>1270</v>
      </c>
      <c r="X2487" t="s">
        <v>1271</v>
      </c>
      <c r="Y2487" t="s">
        <v>182</v>
      </c>
      <c r="Z2487" t="s">
        <v>164</v>
      </c>
      <c r="AA2487" t="s">
        <v>164</v>
      </c>
      <c r="AB2487" t="s">
        <v>18</v>
      </c>
      <c r="AD2487" t="s">
        <v>4254</v>
      </c>
      <c r="AE2487">
        <v>1</v>
      </c>
      <c r="AF2487">
        <v>1</v>
      </c>
    </row>
    <row r="2488" spans="1:32" x14ac:dyDescent="0.2">
      <c r="A2488" t="s">
        <v>4255</v>
      </c>
      <c r="B2488" s="107">
        <v>44971</v>
      </c>
      <c r="C2488" s="107">
        <v>44971</v>
      </c>
      <c r="D2488" s="107">
        <v>44971</v>
      </c>
      <c r="E2488">
        <v>-1.6301280000000001E-2</v>
      </c>
      <c r="F2488">
        <v>-1.6301280000000001E-2</v>
      </c>
      <c r="G2488" t="s">
        <v>72</v>
      </c>
      <c r="H2488">
        <v>6.560708702449193</v>
      </c>
      <c r="I2488">
        <v>-0.106947949557061</v>
      </c>
      <c r="J2488">
        <v>-0.106947949557061</v>
      </c>
      <c r="K2488">
        <v>1</v>
      </c>
      <c r="M2488" t="s">
        <v>67</v>
      </c>
      <c r="S2488" t="s">
        <v>1608</v>
      </c>
      <c r="U2488" t="s">
        <v>67</v>
      </c>
      <c r="W2488" t="s">
        <v>1270</v>
      </c>
      <c r="X2488" t="s">
        <v>1271</v>
      </c>
      <c r="Y2488" t="s">
        <v>182</v>
      </c>
      <c r="Z2488" t="s">
        <v>164</v>
      </c>
      <c r="AA2488" t="s">
        <v>164</v>
      </c>
      <c r="AB2488" t="s">
        <v>18</v>
      </c>
      <c r="AD2488" t="s">
        <v>4256</v>
      </c>
      <c r="AE2488">
        <v>1</v>
      </c>
      <c r="AF2488">
        <v>1</v>
      </c>
    </row>
    <row r="2489" spans="1:32" x14ac:dyDescent="0.2">
      <c r="A2489" t="s">
        <v>4257</v>
      </c>
      <c r="B2489" s="107">
        <v>44971</v>
      </c>
      <c r="C2489" s="107">
        <v>44971</v>
      </c>
      <c r="D2489" s="107">
        <v>44971</v>
      </c>
      <c r="E2489">
        <v>-5.6718266099999998E-2</v>
      </c>
      <c r="F2489">
        <v>-5.6718266099999998E-2</v>
      </c>
      <c r="G2489" t="s">
        <v>72</v>
      </c>
      <c r="H2489">
        <v>6.560708702449193</v>
      </c>
      <c r="I2489">
        <v>-0.37211202199009902</v>
      </c>
      <c r="J2489">
        <v>-0.37211202199009902</v>
      </c>
      <c r="K2489">
        <v>1</v>
      </c>
      <c r="M2489" t="s">
        <v>67</v>
      </c>
      <c r="S2489" t="s">
        <v>1608</v>
      </c>
      <c r="U2489" t="s">
        <v>67</v>
      </c>
      <c r="W2489" t="s">
        <v>1270</v>
      </c>
      <c r="X2489" t="s">
        <v>1271</v>
      </c>
      <c r="Y2489" t="s">
        <v>182</v>
      </c>
      <c r="Z2489" t="s">
        <v>164</v>
      </c>
      <c r="AA2489" t="s">
        <v>164</v>
      </c>
      <c r="AB2489" t="s">
        <v>18</v>
      </c>
      <c r="AD2489" t="s">
        <v>4258</v>
      </c>
      <c r="AE2489">
        <v>1</v>
      </c>
      <c r="AF2489">
        <v>1</v>
      </c>
    </row>
    <row r="2490" spans="1:32" x14ac:dyDescent="0.2">
      <c r="A2490" t="s">
        <v>4259</v>
      </c>
      <c r="B2490" s="107">
        <v>44971</v>
      </c>
      <c r="C2490" s="107">
        <v>44971</v>
      </c>
      <c r="D2490" s="107">
        <v>44971</v>
      </c>
      <c r="E2490">
        <v>-4.7151452400000002E-2</v>
      </c>
      <c r="F2490">
        <v>-4.7151452400000002E-2</v>
      </c>
      <c r="G2490" t="s">
        <v>72</v>
      </c>
      <c r="H2490">
        <v>6.560708702449193</v>
      </c>
      <c r="I2490">
        <v>-0.30934694409379893</v>
      </c>
      <c r="J2490">
        <v>-0.30934694409379893</v>
      </c>
      <c r="K2490">
        <v>1</v>
      </c>
      <c r="M2490" t="s">
        <v>67</v>
      </c>
      <c r="S2490" t="s">
        <v>1608</v>
      </c>
      <c r="U2490" t="s">
        <v>67</v>
      </c>
      <c r="W2490" t="s">
        <v>1270</v>
      </c>
      <c r="X2490" t="s">
        <v>1271</v>
      </c>
      <c r="Y2490" t="s">
        <v>182</v>
      </c>
      <c r="Z2490" t="s">
        <v>164</v>
      </c>
      <c r="AA2490" t="s">
        <v>164</v>
      </c>
      <c r="AB2490" t="s">
        <v>18</v>
      </c>
      <c r="AD2490" t="s">
        <v>4260</v>
      </c>
      <c r="AE2490">
        <v>1</v>
      </c>
      <c r="AF2490">
        <v>1</v>
      </c>
    </row>
    <row r="2491" spans="1:32" x14ac:dyDescent="0.2">
      <c r="A2491" t="s">
        <v>4261</v>
      </c>
      <c r="B2491" s="107">
        <v>44971</v>
      </c>
      <c r="C2491" s="107">
        <v>44971</v>
      </c>
      <c r="D2491" s="107">
        <v>44971</v>
      </c>
      <c r="E2491">
        <v>-4.4757201900000002E-2</v>
      </c>
      <c r="F2491">
        <v>-4.4757201900000002E-2</v>
      </c>
      <c r="G2491" t="s">
        <v>72</v>
      </c>
      <c r="H2491">
        <v>6.560708702449193</v>
      </c>
      <c r="I2491">
        <v>-0.29363896400260558</v>
      </c>
      <c r="J2491">
        <v>-0.29363896400260558</v>
      </c>
      <c r="K2491">
        <v>1</v>
      </c>
      <c r="M2491" t="s">
        <v>67</v>
      </c>
      <c r="S2491" t="s">
        <v>1608</v>
      </c>
      <c r="U2491" t="s">
        <v>67</v>
      </c>
      <c r="W2491" t="s">
        <v>1270</v>
      </c>
      <c r="X2491" t="s">
        <v>1271</v>
      </c>
      <c r="Y2491" t="s">
        <v>182</v>
      </c>
      <c r="Z2491" t="s">
        <v>164</v>
      </c>
      <c r="AA2491" t="s">
        <v>164</v>
      </c>
      <c r="AB2491" t="s">
        <v>18</v>
      </c>
      <c r="AD2491" t="s">
        <v>4262</v>
      </c>
      <c r="AE2491">
        <v>1</v>
      </c>
      <c r="AF2491">
        <v>1</v>
      </c>
    </row>
    <row r="2492" spans="1:32" x14ac:dyDescent="0.2">
      <c r="A2492" t="s">
        <v>4263</v>
      </c>
      <c r="B2492" s="107">
        <v>44971</v>
      </c>
      <c r="C2492" s="107">
        <v>44971</v>
      </c>
      <c r="D2492" s="107">
        <v>44971</v>
      </c>
      <c r="E2492">
        <v>-5.61579096E-2</v>
      </c>
      <c r="F2492">
        <v>-5.61579096E-2</v>
      </c>
      <c r="G2492" t="s">
        <v>72</v>
      </c>
      <c r="H2492">
        <v>6.560708702449193</v>
      </c>
      <c r="I2492">
        <v>-0.36843568622407508</v>
      </c>
      <c r="J2492">
        <v>-0.36843568622407508</v>
      </c>
      <c r="K2492">
        <v>1</v>
      </c>
      <c r="M2492" t="s">
        <v>67</v>
      </c>
      <c r="S2492" t="s">
        <v>1608</v>
      </c>
      <c r="U2492" t="s">
        <v>67</v>
      </c>
      <c r="W2492" t="s">
        <v>1270</v>
      </c>
      <c r="X2492" t="s">
        <v>1271</v>
      </c>
      <c r="Y2492" t="s">
        <v>182</v>
      </c>
      <c r="Z2492" t="s">
        <v>164</v>
      </c>
      <c r="AA2492" t="s">
        <v>164</v>
      </c>
      <c r="AB2492" t="s">
        <v>18</v>
      </c>
      <c r="AD2492" t="s">
        <v>4264</v>
      </c>
      <c r="AE2492">
        <v>1</v>
      </c>
      <c r="AF2492">
        <v>1</v>
      </c>
    </row>
    <row r="2493" spans="1:32" x14ac:dyDescent="0.2">
      <c r="A2493" t="s">
        <v>4265</v>
      </c>
      <c r="B2493" s="107">
        <v>44971</v>
      </c>
      <c r="C2493" s="107">
        <v>44971</v>
      </c>
      <c r="D2493" s="107">
        <v>44971</v>
      </c>
      <c r="E2493">
        <v>-5.8066470000000002E-2</v>
      </c>
      <c r="F2493">
        <v>-5.8066470000000002E-2</v>
      </c>
      <c r="G2493" t="s">
        <v>72</v>
      </c>
      <c r="H2493">
        <v>6.560708702449193</v>
      </c>
      <c r="I2493">
        <v>-0.38095719504950498</v>
      </c>
      <c r="J2493">
        <v>-0.38095719504950498</v>
      </c>
      <c r="K2493">
        <v>1</v>
      </c>
      <c r="M2493" t="s">
        <v>67</v>
      </c>
      <c r="S2493" t="s">
        <v>1608</v>
      </c>
      <c r="U2493" t="s">
        <v>67</v>
      </c>
      <c r="W2493" t="s">
        <v>1270</v>
      </c>
      <c r="X2493" t="s">
        <v>1271</v>
      </c>
      <c r="Y2493" t="s">
        <v>182</v>
      </c>
      <c r="Z2493" t="s">
        <v>164</v>
      </c>
      <c r="AA2493" t="s">
        <v>164</v>
      </c>
      <c r="AB2493" t="s">
        <v>18</v>
      </c>
      <c r="AD2493" t="s">
        <v>4266</v>
      </c>
      <c r="AE2493">
        <v>1</v>
      </c>
      <c r="AF2493">
        <v>1</v>
      </c>
    </row>
    <row r="2494" spans="1:32" x14ac:dyDescent="0.2">
      <c r="A2494" t="s">
        <v>4267</v>
      </c>
      <c r="B2494" s="107">
        <v>44971</v>
      </c>
      <c r="C2494" s="107">
        <v>44971</v>
      </c>
      <c r="D2494" s="107">
        <v>44971</v>
      </c>
      <c r="E2494">
        <v>-4.84657431E-2</v>
      </c>
      <c r="F2494">
        <v>-4.84657431E-2</v>
      </c>
      <c r="G2494" t="s">
        <v>72</v>
      </c>
      <c r="H2494">
        <v>6.560708702449193</v>
      </c>
      <c r="I2494">
        <v>-0.31796962252683691</v>
      </c>
      <c r="J2494">
        <v>-0.31796962252683691</v>
      </c>
      <c r="K2494">
        <v>1</v>
      </c>
      <c r="M2494" t="s">
        <v>67</v>
      </c>
      <c r="S2494" t="s">
        <v>1608</v>
      </c>
      <c r="U2494" t="s">
        <v>67</v>
      </c>
      <c r="W2494" t="s">
        <v>1270</v>
      </c>
      <c r="X2494" t="s">
        <v>1271</v>
      </c>
      <c r="Y2494" t="s">
        <v>182</v>
      </c>
      <c r="Z2494" t="s">
        <v>164</v>
      </c>
      <c r="AA2494" t="s">
        <v>164</v>
      </c>
      <c r="AB2494" t="s">
        <v>18</v>
      </c>
      <c r="AD2494" t="s">
        <v>4268</v>
      </c>
      <c r="AE2494">
        <v>1</v>
      </c>
      <c r="AF2494">
        <v>1</v>
      </c>
    </row>
    <row r="2495" spans="1:32" x14ac:dyDescent="0.2">
      <c r="A2495" t="s">
        <v>4269</v>
      </c>
      <c r="B2495" s="107">
        <v>44971</v>
      </c>
      <c r="C2495" s="107">
        <v>44971</v>
      </c>
      <c r="D2495" s="107">
        <v>44971</v>
      </c>
      <c r="E2495">
        <v>-2.5898658599999999E-2</v>
      </c>
      <c r="F2495">
        <v>-2.5898658599999999E-2</v>
      </c>
      <c r="G2495" t="s">
        <v>72</v>
      </c>
      <c r="H2495">
        <v>6.560708702449193</v>
      </c>
      <c r="I2495">
        <v>-0.1699135548587806</v>
      </c>
      <c r="J2495">
        <v>-0.1699135548587806</v>
      </c>
      <c r="K2495">
        <v>1</v>
      </c>
      <c r="M2495" t="s">
        <v>67</v>
      </c>
      <c r="S2495" t="s">
        <v>1608</v>
      </c>
      <c r="U2495" t="s">
        <v>67</v>
      </c>
      <c r="W2495" t="s">
        <v>1270</v>
      </c>
      <c r="X2495" t="s">
        <v>1271</v>
      </c>
      <c r="Y2495" t="s">
        <v>182</v>
      </c>
      <c r="Z2495" t="s">
        <v>164</v>
      </c>
      <c r="AA2495" t="s">
        <v>164</v>
      </c>
      <c r="AB2495" t="s">
        <v>18</v>
      </c>
      <c r="AD2495" t="s">
        <v>4270</v>
      </c>
      <c r="AE2495">
        <v>1</v>
      </c>
      <c r="AF2495">
        <v>1</v>
      </c>
    </row>
    <row r="2496" spans="1:32" x14ac:dyDescent="0.2">
      <c r="A2496" t="s">
        <v>4271</v>
      </c>
      <c r="B2496" s="107">
        <v>44971</v>
      </c>
      <c r="C2496" s="107">
        <v>44971</v>
      </c>
      <c r="D2496" s="107">
        <v>44971</v>
      </c>
      <c r="E2496">
        <v>-3.5654850000000002E-2</v>
      </c>
      <c r="F2496">
        <v>-3.5654850000000002E-2</v>
      </c>
      <c r="G2496" t="s">
        <v>72</v>
      </c>
      <c r="H2496">
        <v>6.560708702449193</v>
      </c>
      <c r="I2496">
        <v>-0.23392108467952061</v>
      </c>
      <c r="J2496">
        <v>-0.23392108467952061</v>
      </c>
      <c r="K2496">
        <v>1</v>
      </c>
      <c r="M2496" t="s">
        <v>67</v>
      </c>
      <c r="S2496" t="s">
        <v>1608</v>
      </c>
      <c r="U2496" t="s">
        <v>67</v>
      </c>
      <c r="W2496" t="s">
        <v>1270</v>
      </c>
      <c r="X2496" t="s">
        <v>1271</v>
      </c>
      <c r="Y2496" t="s">
        <v>182</v>
      </c>
      <c r="Z2496" t="s">
        <v>164</v>
      </c>
      <c r="AA2496" t="s">
        <v>164</v>
      </c>
      <c r="AB2496" t="s">
        <v>18</v>
      </c>
      <c r="AD2496" t="s">
        <v>4272</v>
      </c>
      <c r="AE2496">
        <v>1</v>
      </c>
      <c r="AF2496">
        <v>1</v>
      </c>
    </row>
    <row r="2497" spans="1:32" x14ac:dyDescent="0.2">
      <c r="A2497" t="s">
        <v>4273</v>
      </c>
      <c r="B2497" s="107">
        <v>44971</v>
      </c>
      <c r="C2497" s="107">
        <v>44971</v>
      </c>
      <c r="D2497" s="107">
        <v>44971</v>
      </c>
      <c r="E2497">
        <v>-4.1130167099999997E-2</v>
      </c>
      <c r="F2497">
        <v>-4.1130167099999997E-2</v>
      </c>
      <c r="G2497" t="s">
        <v>72</v>
      </c>
      <c r="H2497">
        <v>6.560708702449193</v>
      </c>
      <c r="I2497">
        <v>-0.26984304522615948</v>
      </c>
      <c r="J2497">
        <v>-0.26984304522615948</v>
      </c>
      <c r="K2497">
        <v>1</v>
      </c>
      <c r="M2497" t="s">
        <v>67</v>
      </c>
      <c r="S2497" t="s">
        <v>1608</v>
      </c>
      <c r="U2497" t="s">
        <v>67</v>
      </c>
      <c r="W2497" t="s">
        <v>1270</v>
      </c>
      <c r="X2497" t="s">
        <v>1271</v>
      </c>
      <c r="Y2497" t="s">
        <v>182</v>
      </c>
      <c r="Z2497" t="s">
        <v>164</v>
      </c>
      <c r="AA2497" t="s">
        <v>164</v>
      </c>
      <c r="AB2497" t="s">
        <v>18</v>
      </c>
      <c r="AD2497" t="s">
        <v>4274</v>
      </c>
      <c r="AE2497">
        <v>1</v>
      </c>
      <c r="AF2497">
        <v>1</v>
      </c>
    </row>
    <row r="2498" spans="1:32" x14ac:dyDescent="0.2">
      <c r="A2498" t="s">
        <v>4275</v>
      </c>
      <c r="B2498" s="107">
        <v>44971</v>
      </c>
      <c r="C2498" s="107">
        <v>44971</v>
      </c>
      <c r="D2498" s="107">
        <v>44971</v>
      </c>
      <c r="E2498">
        <v>-3.8827611300000002E-2</v>
      </c>
      <c r="F2498">
        <v>-3.8827611300000002E-2</v>
      </c>
      <c r="G2498" t="s">
        <v>72</v>
      </c>
      <c r="H2498">
        <v>6.560708702449193</v>
      </c>
      <c r="I2498">
        <v>-0.25473664735122459</v>
      </c>
      <c r="J2498">
        <v>-0.25473664735122459</v>
      </c>
      <c r="K2498">
        <v>1</v>
      </c>
      <c r="M2498" t="s">
        <v>67</v>
      </c>
      <c r="S2498" t="s">
        <v>1608</v>
      </c>
      <c r="U2498" t="s">
        <v>67</v>
      </c>
      <c r="W2498" t="s">
        <v>1270</v>
      </c>
      <c r="X2498" t="s">
        <v>1271</v>
      </c>
      <c r="Y2498" t="s">
        <v>182</v>
      </c>
      <c r="Z2498" t="s">
        <v>164</v>
      </c>
      <c r="AA2498" t="s">
        <v>164</v>
      </c>
      <c r="AB2498" t="s">
        <v>18</v>
      </c>
      <c r="AD2498" t="s">
        <v>4276</v>
      </c>
      <c r="AE2498">
        <v>1</v>
      </c>
      <c r="AF2498">
        <v>1</v>
      </c>
    </row>
    <row r="2499" spans="1:32" x14ac:dyDescent="0.2">
      <c r="A2499" t="s">
        <v>4277</v>
      </c>
      <c r="B2499" s="107">
        <v>44971</v>
      </c>
      <c r="C2499" s="107">
        <v>44971</v>
      </c>
      <c r="D2499" s="107">
        <v>44971</v>
      </c>
      <c r="E2499">
        <v>-5.3254244100000001E-2</v>
      </c>
      <c r="F2499">
        <v>-5.3254244100000001E-2</v>
      </c>
      <c r="G2499" t="s">
        <v>72</v>
      </c>
      <c r="H2499">
        <v>6.560708702449193</v>
      </c>
      <c r="I2499">
        <v>-0.3493855827092236</v>
      </c>
      <c r="J2499">
        <v>-0.3493855827092236</v>
      </c>
      <c r="K2499">
        <v>1</v>
      </c>
      <c r="M2499" t="s">
        <v>67</v>
      </c>
      <c r="S2499" t="s">
        <v>1608</v>
      </c>
      <c r="U2499" t="s">
        <v>67</v>
      </c>
      <c r="W2499" t="s">
        <v>1270</v>
      </c>
      <c r="X2499" t="s">
        <v>1271</v>
      </c>
      <c r="Y2499" t="s">
        <v>182</v>
      </c>
      <c r="Z2499" t="s">
        <v>164</v>
      </c>
      <c r="AA2499" t="s">
        <v>164</v>
      </c>
      <c r="AB2499" t="s">
        <v>18</v>
      </c>
      <c r="AD2499" t="s">
        <v>4278</v>
      </c>
      <c r="AE2499">
        <v>1</v>
      </c>
      <c r="AF2499">
        <v>1</v>
      </c>
    </row>
    <row r="2500" spans="1:32" x14ac:dyDescent="0.2">
      <c r="A2500" t="s">
        <v>4279</v>
      </c>
      <c r="B2500" s="107">
        <v>44970</v>
      </c>
      <c r="C2500" s="107">
        <v>44970</v>
      </c>
      <c r="D2500" s="107">
        <v>44970</v>
      </c>
      <c r="E2500">
        <v>-85</v>
      </c>
      <c r="F2500">
        <v>-85</v>
      </c>
      <c r="G2500" t="s">
        <v>43</v>
      </c>
      <c r="H2500">
        <v>1</v>
      </c>
      <c r="I2500">
        <v>-85</v>
      </c>
      <c r="J2500">
        <v>-85</v>
      </c>
      <c r="K2500">
        <v>1</v>
      </c>
      <c r="M2500" t="s">
        <v>1058</v>
      </c>
      <c r="N2500" t="s">
        <v>2179</v>
      </c>
      <c r="O2500">
        <v>100</v>
      </c>
      <c r="Q2500" t="s">
        <v>2179</v>
      </c>
      <c r="S2500" t="s">
        <v>2180</v>
      </c>
      <c r="U2500" t="s">
        <v>1058</v>
      </c>
      <c r="W2500" t="s">
        <v>2181</v>
      </c>
      <c r="X2500" t="s">
        <v>30</v>
      </c>
      <c r="Y2500" t="s">
        <v>182</v>
      </c>
      <c r="Z2500" t="s">
        <v>182</v>
      </c>
      <c r="AA2500" t="s">
        <v>182</v>
      </c>
      <c r="AB2500" t="s">
        <v>30</v>
      </c>
      <c r="AE2500">
        <v>0</v>
      </c>
      <c r="AF2500">
        <v>0</v>
      </c>
    </row>
    <row r="2501" spans="1:32" x14ac:dyDescent="0.2">
      <c r="A2501" t="s">
        <v>4280</v>
      </c>
      <c r="B2501" s="107">
        <v>44970</v>
      </c>
      <c r="C2501" s="107">
        <v>44970</v>
      </c>
      <c r="D2501" s="107">
        <v>44970</v>
      </c>
      <c r="E2501">
        <v>-13.84</v>
      </c>
      <c r="F2501">
        <v>-13.84</v>
      </c>
      <c r="G2501" t="s">
        <v>43</v>
      </c>
      <c r="H2501">
        <v>1</v>
      </c>
      <c r="I2501">
        <v>-13.84</v>
      </c>
      <c r="J2501">
        <v>-13.84</v>
      </c>
      <c r="K2501">
        <v>1</v>
      </c>
      <c r="M2501" t="s">
        <v>50</v>
      </c>
      <c r="N2501" t="s">
        <v>286</v>
      </c>
      <c r="O2501">
        <v>100</v>
      </c>
      <c r="Q2501" t="s">
        <v>286</v>
      </c>
      <c r="S2501" t="s">
        <v>4281</v>
      </c>
      <c r="U2501" t="s">
        <v>50</v>
      </c>
      <c r="W2501" t="s">
        <v>4282</v>
      </c>
      <c r="X2501" t="s">
        <v>30</v>
      </c>
      <c r="Y2501" t="s">
        <v>182</v>
      </c>
      <c r="Z2501" t="s">
        <v>182</v>
      </c>
      <c r="AA2501" t="s">
        <v>182</v>
      </c>
      <c r="AB2501" t="s">
        <v>30</v>
      </c>
      <c r="AE2501">
        <v>0</v>
      </c>
      <c r="AF2501">
        <v>0</v>
      </c>
    </row>
    <row r="2502" spans="1:32" x14ac:dyDescent="0.2">
      <c r="A2502" t="s">
        <v>4283</v>
      </c>
      <c r="B2502" s="107">
        <v>44970</v>
      </c>
      <c r="C2502" s="107">
        <v>44970</v>
      </c>
      <c r="D2502" s="107">
        <v>44970</v>
      </c>
      <c r="E2502">
        <v>-1500</v>
      </c>
      <c r="F2502">
        <v>-1500</v>
      </c>
      <c r="G2502" t="s">
        <v>43</v>
      </c>
      <c r="H2502">
        <v>1</v>
      </c>
      <c r="I2502">
        <v>-1500</v>
      </c>
      <c r="J2502">
        <v>-1500</v>
      </c>
      <c r="K2502">
        <v>1</v>
      </c>
      <c r="M2502" t="s">
        <v>1058</v>
      </c>
      <c r="N2502" t="s">
        <v>166</v>
      </c>
      <c r="O2502">
        <v>100</v>
      </c>
      <c r="Q2502" t="s">
        <v>166</v>
      </c>
      <c r="S2502" t="s">
        <v>4284</v>
      </c>
      <c r="U2502" t="s">
        <v>1058</v>
      </c>
      <c r="W2502" t="s">
        <v>1233</v>
      </c>
      <c r="X2502" t="s">
        <v>1234</v>
      </c>
      <c r="Y2502" t="s">
        <v>170</v>
      </c>
      <c r="Z2502" t="s">
        <v>164</v>
      </c>
      <c r="AA2502" t="s">
        <v>164</v>
      </c>
      <c r="AB2502" t="s">
        <v>22</v>
      </c>
      <c r="AE2502">
        <v>0</v>
      </c>
      <c r="AF2502">
        <v>0</v>
      </c>
    </row>
    <row r="2503" spans="1:32" x14ac:dyDescent="0.2">
      <c r="A2503" t="s">
        <v>4285</v>
      </c>
      <c r="B2503" s="107">
        <v>44970</v>
      </c>
      <c r="C2503" s="107">
        <v>44970</v>
      </c>
      <c r="D2503" s="107">
        <v>44970</v>
      </c>
      <c r="E2503">
        <v>2000</v>
      </c>
      <c r="F2503">
        <v>2000</v>
      </c>
      <c r="G2503" t="s">
        <v>43</v>
      </c>
      <c r="H2503">
        <v>1</v>
      </c>
      <c r="I2503">
        <v>2000</v>
      </c>
      <c r="J2503">
        <v>2000</v>
      </c>
      <c r="K2503">
        <v>1</v>
      </c>
      <c r="M2503" t="s">
        <v>199</v>
      </c>
      <c r="N2503" t="s">
        <v>50</v>
      </c>
      <c r="O2503">
        <v>100</v>
      </c>
      <c r="Q2503" t="s">
        <v>199</v>
      </c>
      <c r="S2503" t="s">
        <v>1378</v>
      </c>
      <c r="U2503" t="s">
        <v>50</v>
      </c>
      <c r="W2503" t="s">
        <v>1379</v>
      </c>
      <c r="X2503" t="s">
        <v>1379</v>
      </c>
      <c r="Y2503" t="s">
        <v>163</v>
      </c>
      <c r="Z2503" t="s">
        <v>193</v>
      </c>
      <c r="AA2503" t="s">
        <v>193</v>
      </c>
      <c r="AB2503" t="s">
        <v>24</v>
      </c>
      <c r="AE2503">
        <v>0</v>
      </c>
      <c r="AF2503">
        <v>0</v>
      </c>
    </row>
    <row r="2504" spans="1:32" x14ac:dyDescent="0.2">
      <c r="A2504" t="s">
        <v>4286</v>
      </c>
      <c r="B2504" s="107">
        <v>44970</v>
      </c>
      <c r="C2504" s="107">
        <v>44970</v>
      </c>
      <c r="D2504" s="107">
        <v>44970</v>
      </c>
      <c r="E2504">
        <v>2500</v>
      </c>
      <c r="F2504">
        <v>2500</v>
      </c>
      <c r="G2504" t="s">
        <v>43</v>
      </c>
      <c r="H2504">
        <v>1</v>
      </c>
      <c r="I2504">
        <v>2500</v>
      </c>
      <c r="J2504">
        <v>2500</v>
      </c>
      <c r="K2504">
        <v>1</v>
      </c>
      <c r="M2504" t="s">
        <v>199</v>
      </c>
      <c r="N2504" t="s">
        <v>49</v>
      </c>
      <c r="O2504">
        <v>100</v>
      </c>
      <c r="Q2504" t="s">
        <v>199</v>
      </c>
      <c r="S2504" t="s">
        <v>1378</v>
      </c>
      <c r="U2504" t="s">
        <v>49</v>
      </c>
      <c r="W2504" t="s">
        <v>1379</v>
      </c>
      <c r="X2504" t="s">
        <v>1379</v>
      </c>
      <c r="Y2504" t="s">
        <v>163</v>
      </c>
      <c r="Z2504" t="s">
        <v>193</v>
      </c>
      <c r="AA2504" t="s">
        <v>193</v>
      </c>
      <c r="AB2504" t="s">
        <v>24</v>
      </c>
      <c r="AE2504">
        <v>0</v>
      </c>
      <c r="AF2504">
        <v>0</v>
      </c>
    </row>
    <row r="2505" spans="1:32" x14ac:dyDescent="0.2">
      <c r="A2505" t="s">
        <v>4287</v>
      </c>
      <c r="B2505" s="107">
        <v>44970</v>
      </c>
      <c r="C2505" s="107">
        <v>44970</v>
      </c>
      <c r="D2505" s="107">
        <v>44970</v>
      </c>
      <c r="E2505">
        <v>-2500</v>
      </c>
      <c r="F2505">
        <v>-2500</v>
      </c>
      <c r="G2505" t="s">
        <v>43</v>
      </c>
      <c r="H2505">
        <v>1</v>
      </c>
      <c r="I2505">
        <v>-2500</v>
      </c>
      <c r="J2505">
        <v>-2500</v>
      </c>
      <c r="K2505">
        <v>1</v>
      </c>
      <c r="M2505" t="s">
        <v>1058</v>
      </c>
      <c r="N2505" t="s">
        <v>199</v>
      </c>
      <c r="O2505">
        <v>100</v>
      </c>
      <c r="P2505" t="s">
        <v>340</v>
      </c>
      <c r="Q2505" t="s">
        <v>199</v>
      </c>
      <c r="S2505" t="s">
        <v>1378</v>
      </c>
      <c r="U2505" t="s">
        <v>1058</v>
      </c>
      <c r="W2505" t="s">
        <v>1379</v>
      </c>
      <c r="X2505" t="s">
        <v>1379</v>
      </c>
      <c r="Y2505" t="s">
        <v>163</v>
      </c>
      <c r="Z2505" t="s">
        <v>193</v>
      </c>
      <c r="AA2505" t="s">
        <v>193</v>
      </c>
      <c r="AB2505" t="s">
        <v>24</v>
      </c>
      <c r="AE2505">
        <v>0</v>
      </c>
      <c r="AF2505">
        <v>0</v>
      </c>
    </row>
    <row r="2506" spans="1:32" x14ac:dyDescent="0.2">
      <c r="A2506" t="s">
        <v>4288</v>
      </c>
      <c r="B2506" s="107">
        <v>44970</v>
      </c>
      <c r="C2506" s="107">
        <v>44970</v>
      </c>
      <c r="D2506" s="107">
        <v>44970</v>
      </c>
      <c r="E2506">
        <v>-2000</v>
      </c>
      <c r="F2506">
        <v>-2000</v>
      </c>
      <c r="G2506" t="s">
        <v>43</v>
      </c>
      <c r="H2506">
        <v>1</v>
      </c>
      <c r="I2506">
        <v>-2000</v>
      </c>
      <c r="J2506">
        <v>-2000</v>
      </c>
      <c r="K2506">
        <v>1</v>
      </c>
      <c r="M2506" t="s">
        <v>1058</v>
      </c>
      <c r="N2506" t="s">
        <v>199</v>
      </c>
      <c r="O2506">
        <v>100</v>
      </c>
      <c r="P2506" t="s">
        <v>340</v>
      </c>
      <c r="Q2506" t="s">
        <v>199</v>
      </c>
      <c r="S2506" t="s">
        <v>1378</v>
      </c>
      <c r="U2506" t="s">
        <v>1058</v>
      </c>
      <c r="W2506" t="s">
        <v>1379</v>
      </c>
      <c r="X2506" t="s">
        <v>1379</v>
      </c>
      <c r="Y2506" t="s">
        <v>163</v>
      </c>
      <c r="Z2506" t="s">
        <v>193</v>
      </c>
      <c r="AA2506" t="s">
        <v>193</v>
      </c>
      <c r="AB2506" t="s">
        <v>24</v>
      </c>
      <c r="AE2506">
        <v>0</v>
      </c>
      <c r="AF2506">
        <v>0</v>
      </c>
    </row>
    <row r="2507" spans="1:32" x14ac:dyDescent="0.2">
      <c r="A2507" t="s">
        <v>4289</v>
      </c>
      <c r="B2507" s="107">
        <v>44970</v>
      </c>
      <c r="C2507" s="107">
        <v>44970</v>
      </c>
      <c r="D2507" s="107">
        <v>44970</v>
      </c>
      <c r="E2507">
        <v>-5.4324015599999997E-2</v>
      </c>
      <c r="F2507">
        <v>-5.4324015599999997E-2</v>
      </c>
      <c r="G2507" t="s">
        <v>72</v>
      </c>
      <c r="H2507">
        <v>6.1706555671175858</v>
      </c>
      <c r="I2507">
        <v>-0.33521478929032261</v>
      </c>
      <c r="J2507">
        <v>-0.33521478929032261</v>
      </c>
      <c r="K2507">
        <v>1</v>
      </c>
      <c r="M2507" t="s">
        <v>67</v>
      </c>
      <c r="S2507" t="s">
        <v>1608</v>
      </c>
      <c r="U2507" t="s">
        <v>67</v>
      </c>
      <c r="W2507" t="s">
        <v>1270</v>
      </c>
      <c r="X2507" t="s">
        <v>1271</v>
      </c>
      <c r="Y2507" t="s">
        <v>182</v>
      </c>
      <c r="Z2507" t="s">
        <v>164</v>
      </c>
      <c r="AA2507" t="s">
        <v>164</v>
      </c>
      <c r="AB2507" t="s">
        <v>18</v>
      </c>
      <c r="AD2507" t="s">
        <v>4290</v>
      </c>
      <c r="AE2507">
        <v>1</v>
      </c>
      <c r="AF2507">
        <v>1</v>
      </c>
    </row>
    <row r="2508" spans="1:32" x14ac:dyDescent="0.2">
      <c r="A2508" t="s">
        <v>4291</v>
      </c>
      <c r="B2508" s="107">
        <v>44970</v>
      </c>
      <c r="C2508" s="107">
        <v>44970</v>
      </c>
      <c r="D2508" s="107">
        <v>44970</v>
      </c>
      <c r="E2508">
        <v>-1.63318449E-2</v>
      </c>
      <c r="F2508">
        <v>-1.63318449E-2</v>
      </c>
      <c r="G2508" t="s">
        <v>72</v>
      </c>
      <c r="H2508">
        <v>6.1706555671175858</v>
      </c>
      <c r="I2508">
        <v>-0.10077818965348601</v>
      </c>
      <c r="J2508">
        <v>-0.10077818965348601</v>
      </c>
      <c r="K2508">
        <v>1</v>
      </c>
      <c r="M2508" t="s">
        <v>67</v>
      </c>
      <c r="S2508" t="s">
        <v>1608</v>
      </c>
      <c r="U2508" t="s">
        <v>67</v>
      </c>
      <c r="W2508" t="s">
        <v>1270</v>
      </c>
      <c r="X2508" t="s">
        <v>1271</v>
      </c>
      <c r="Y2508" t="s">
        <v>182</v>
      </c>
      <c r="Z2508" t="s">
        <v>164</v>
      </c>
      <c r="AA2508" t="s">
        <v>164</v>
      </c>
      <c r="AB2508" t="s">
        <v>18</v>
      </c>
      <c r="AD2508" t="s">
        <v>4292</v>
      </c>
      <c r="AE2508">
        <v>1</v>
      </c>
      <c r="AF2508">
        <v>1</v>
      </c>
    </row>
    <row r="2509" spans="1:32" x14ac:dyDescent="0.2">
      <c r="A2509" t="s">
        <v>4293</v>
      </c>
      <c r="B2509" s="107">
        <v>44970</v>
      </c>
      <c r="C2509" s="107">
        <v>44970</v>
      </c>
      <c r="D2509" s="107">
        <v>44970</v>
      </c>
      <c r="E2509">
        <v>-1.97347371E-2</v>
      </c>
      <c r="F2509">
        <v>-1.97347371E-2</v>
      </c>
      <c r="G2509" t="s">
        <v>72</v>
      </c>
      <c r="H2509">
        <v>6.1706555671175858</v>
      </c>
      <c r="I2509">
        <v>-0.121776265351717</v>
      </c>
      <c r="J2509">
        <v>-0.121776265351717</v>
      </c>
      <c r="K2509">
        <v>1</v>
      </c>
      <c r="M2509" t="s">
        <v>67</v>
      </c>
      <c r="S2509" t="s">
        <v>1608</v>
      </c>
      <c r="U2509" t="s">
        <v>67</v>
      </c>
      <c r="W2509" t="s">
        <v>1270</v>
      </c>
      <c r="X2509" t="s">
        <v>1271</v>
      </c>
      <c r="Y2509" t="s">
        <v>182</v>
      </c>
      <c r="Z2509" t="s">
        <v>164</v>
      </c>
      <c r="AA2509" t="s">
        <v>164</v>
      </c>
      <c r="AB2509" t="s">
        <v>18</v>
      </c>
      <c r="AD2509" t="s">
        <v>4294</v>
      </c>
      <c r="AE2509">
        <v>1</v>
      </c>
      <c r="AF2509">
        <v>1</v>
      </c>
    </row>
    <row r="2510" spans="1:32" x14ac:dyDescent="0.2">
      <c r="A2510" t="s">
        <v>4295</v>
      </c>
      <c r="B2510" s="107">
        <v>44970</v>
      </c>
      <c r="C2510" s="107">
        <v>44970</v>
      </c>
      <c r="D2510" s="107">
        <v>44970</v>
      </c>
      <c r="E2510">
        <v>-1.7391428099999998E-2</v>
      </c>
      <c r="F2510">
        <v>-1.7391428099999998E-2</v>
      </c>
      <c r="G2510" t="s">
        <v>72</v>
      </c>
      <c r="H2510">
        <v>6.1706555671175858</v>
      </c>
      <c r="I2510">
        <v>-0.1073165126253902</v>
      </c>
      <c r="J2510">
        <v>-0.1073165126253902</v>
      </c>
      <c r="K2510">
        <v>1</v>
      </c>
      <c r="M2510" t="s">
        <v>67</v>
      </c>
      <c r="S2510" t="s">
        <v>1608</v>
      </c>
      <c r="U2510" t="s">
        <v>67</v>
      </c>
      <c r="W2510" t="s">
        <v>1270</v>
      </c>
      <c r="X2510" t="s">
        <v>1271</v>
      </c>
      <c r="Y2510" t="s">
        <v>182</v>
      </c>
      <c r="Z2510" t="s">
        <v>164</v>
      </c>
      <c r="AA2510" t="s">
        <v>164</v>
      </c>
      <c r="AB2510" t="s">
        <v>18</v>
      </c>
      <c r="AD2510" t="s">
        <v>4296</v>
      </c>
      <c r="AE2510">
        <v>1</v>
      </c>
      <c r="AF2510">
        <v>1</v>
      </c>
    </row>
    <row r="2511" spans="1:32" x14ac:dyDescent="0.2">
      <c r="A2511" t="s">
        <v>4297</v>
      </c>
      <c r="B2511" s="107">
        <v>44970</v>
      </c>
      <c r="C2511" s="107">
        <v>44970</v>
      </c>
      <c r="D2511" s="107">
        <v>44970</v>
      </c>
      <c r="E2511">
        <v>-2.21493642E-2</v>
      </c>
      <c r="F2511">
        <v>-2.21493642E-2</v>
      </c>
      <c r="G2511" t="s">
        <v>72</v>
      </c>
      <c r="H2511">
        <v>6.1706555671175858</v>
      </c>
      <c r="I2511">
        <v>-0.13667609750884499</v>
      </c>
      <c r="J2511">
        <v>-0.13667609750884499</v>
      </c>
      <c r="K2511">
        <v>1</v>
      </c>
      <c r="M2511" t="s">
        <v>67</v>
      </c>
      <c r="S2511" t="s">
        <v>1608</v>
      </c>
      <c r="U2511" t="s">
        <v>67</v>
      </c>
      <c r="W2511" t="s">
        <v>1270</v>
      </c>
      <c r="X2511" t="s">
        <v>1271</v>
      </c>
      <c r="Y2511" t="s">
        <v>182</v>
      </c>
      <c r="Z2511" t="s">
        <v>164</v>
      </c>
      <c r="AA2511" t="s">
        <v>164</v>
      </c>
      <c r="AB2511" t="s">
        <v>18</v>
      </c>
      <c r="AD2511" t="s">
        <v>4298</v>
      </c>
      <c r="AE2511">
        <v>1</v>
      </c>
      <c r="AF2511">
        <v>1</v>
      </c>
    </row>
    <row r="2512" spans="1:32" x14ac:dyDescent="0.2">
      <c r="A2512" t="s">
        <v>4299</v>
      </c>
      <c r="B2512" s="107">
        <v>44970</v>
      </c>
      <c r="C2512" s="107">
        <v>44970</v>
      </c>
      <c r="D2512" s="107">
        <v>44970</v>
      </c>
      <c r="E2512">
        <v>-1.54556511E-2</v>
      </c>
      <c r="F2512">
        <v>-1.54556511E-2</v>
      </c>
      <c r="G2512" t="s">
        <v>72</v>
      </c>
      <c r="H2512">
        <v>6.1706555671175858</v>
      </c>
      <c r="I2512">
        <v>-9.5371499503642029E-2</v>
      </c>
      <c r="J2512">
        <v>-9.5371499503642029E-2</v>
      </c>
      <c r="K2512">
        <v>1</v>
      </c>
      <c r="M2512" t="s">
        <v>67</v>
      </c>
      <c r="S2512" t="s">
        <v>1608</v>
      </c>
      <c r="U2512" t="s">
        <v>67</v>
      </c>
      <c r="W2512" t="s">
        <v>1270</v>
      </c>
      <c r="X2512" t="s">
        <v>1271</v>
      </c>
      <c r="Y2512" t="s">
        <v>182</v>
      </c>
      <c r="Z2512" t="s">
        <v>164</v>
      </c>
      <c r="AA2512" t="s">
        <v>164</v>
      </c>
      <c r="AB2512" t="s">
        <v>18</v>
      </c>
      <c r="AD2512" t="s">
        <v>4300</v>
      </c>
      <c r="AE2512">
        <v>1</v>
      </c>
      <c r="AF2512">
        <v>1</v>
      </c>
    </row>
    <row r="2513" spans="1:32" x14ac:dyDescent="0.2">
      <c r="A2513" t="s">
        <v>4301</v>
      </c>
      <c r="B2513" s="107">
        <v>44970</v>
      </c>
      <c r="C2513" s="107">
        <v>44970</v>
      </c>
      <c r="D2513" s="107">
        <v>44970</v>
      </c>
      <c r="E2513">
        <v>-2.16908907E-2</v>
      </c>
      <c r="F2513">
        <v>-2.16908907E-2</v>
      </c>
      <c r="G2513" t="s">
        <v>72</v>
      </c>
      <c r="H2513">
        <v>6.1706555671175858</v>
      </c>
      <c r="I2513">
        <v>-0.1338470154536941</v>
      </c>
      <c r="J2513">
        <v>-0.1338470154536941</v>
      </c>
      <c r="K2513">
        <v>1</v>
      </c>
      <c r="M2513" t="s">
        <v>67</v>
      </c>
      <c r="S2513" t="s">
        <v>1608</v>
      </c>
      <c r="U2513" t="s">
        <v>67</v>
      </c>
      <c r="W2513" t="s">
        <v>1270</v>
      </c>
      <c r="X2513" t="s">
        <v>1271</v>
      </c>
      <c r="Y2513" t="s">
        <v>182</v>
      </c>
      <c r="Z2513" t="s">
        <v>164</v>
      </c>
      <c r="AA2513" t="s">
        <v>164</v>
      </c>
      <c r="AB2513" t="s">
        <v>18</v>
      </c>
      <c r="AD2513" t="s">
        <v>4302</v>
      </c>
      <c r="AE2513">
        <v>1</v>
      </c>
      <c r="AF2513">
        <v>1</v>
      </c>
    </row>
    <row r="2514" spans="1:32" x14ac:dyDescent="0.2">
      <c r="A2514" t="s">
        <v>4303</v>
      </c>
      <c r="B2514" s="107">
        <v>44970</v>
      </c>
      <c r="C2514" s="107">
        <v>44970</v>
      </c>
      <c r="D2514" s="107">
        <v>44970</v>
      </c>
      <c r="E2514">
        <v>-3.6836553600000002E-2</v>
      </c>
      <c r="F2514">
        <v>-3.6836553600000002E-2</v>
      </c>
      <c r="G2514" t="s">
        <v>72</v>
      </c>
      <c r="H2514">
        <v>6.1706555671175858</v>
      </c>
      <c r="I2514">
        <v>-0.2273056845452654</v>
      </c>
      <c r="J2514">
        <v>-0.2273056845452654</v>
      </c>
      <c r="K2514">
        <v>1</v>
      </c>
      <c r="M2514" t="s">
        <v>67</v>
      </c>
      <c r="S2514" t="s">
        <v>1608</v>
      </c>
      <c r="U2514" t="s">
        <v>67</v>
      </c>
      <c r="W2514" t="s">
        <v>1270</v>
      </c>
      <c r="X2514" t="s">
        <v>1271</v>
      </c>
      <c r="Y2514" t="s">
        <v>182</v>
      </c>
      <c r="Z2514" t="s">
        <v>164</v>
      </c>
      <c r="AA2514" t="s">
        <v>164</v>
      </c>
      <c r="AB2514" t="s">
        <v>18</v>
      </c>
      <c r="AD2514" t="s">
        <v>4304</v>
      </c>
      <c r="AE2514">
        <v>1</v>
      </c>
      <c r="AF2514">
        <v>1</v>
      </c>
    </row>
    <row r="2515" spans="1:32" x14ac:dyDescent="0.2">
      <c r="A2515" t="s">
        <v>4305</v>
      </c>
      <c r="B2515" s="107">
        <v>44970</v>
      </c>
      <c r="C2515" s="107">
        <v>44970</v>
      </c>
      <c r="D2515" s="107">
        <v>44970</v>
      </c>
      <c r="E2515">
        <v>-2.5042841400000002E-2</v>
      </c>
      <c r="F2515">
        <v>-2.5042841400000002E-2</v>
      </c>
      <c r="G2515" t="s">
        <v>72</v>
      </c>
      <c r="H2515">
        <v>6.1706555671175858</v>
      </c>
      <c r="I2515">
        <v>-0.15453074870135269</v>
      </c>
      <c r="J2515">
        <v>-0.15453074870135269</v>
      </c>
      <c r="K2515">
        <v>1</v>
      </c>
      <c r="M2515" t="s">
        <v>67</v>
      </c>
      <c r="S2515" t="s">
        <v>1608</v>
      </c>
      <c r="U2515" t="s">
        <v>67</v>
      </c>
      <c r="W2515" t="s">
        <v>1270</v>
      </c>
      <c r="X2515" t="s">
        <v>1271</v>
      </c>
      <c r="Y2515" t="s">
        <v>182</v>
      </c>
      <c r="Z2515" t="s">
        <v>164</v>
      </c>
      <c r="AA2515" t="s">
        <v>164</v>
      </c>
      <c r="AB2515" t="s">
        <v>18</v>
      </c>
      <c r="AD2515" t="s">
        <v>4306</v>
      </c>
      <c r="AE2515">
        <v>1</v>
      </c>
      <c r="AF2515">
        <v>1</v>
      </c>
    </row>
    <row r="2516" spans="1:32" x14ac:dyDescent="0.2">
      <c r="A2516" t="s">
        <v>4307</v>
      </c>
      <c r="B2516" s="107">
        <v>44970</v>
      </c>
      <c r="C2516" s="107">
        <v>44970</v>
      </c>
      <c r="D2516" s="107">
        <v>44970</v>
      </c>
      <c r="E2516">
        <v>-1.9581912600000001E-2</v>
      </c>
      <c r="F2516">
        <v>-1.9581912600000001E-2</v>
      </c>
      <c r="G2516" t="s">
        <v>72</v>
      </c>
      <c r="H2516">
        <v>6.1706555671175858</v>
      </c>
      <c r="I2516">
        <v>-0.120833238</v>
      </c>
      <c r="J2516">
        <v>-0.120833238</v>
      </c>
      <c r="K2516">
        <v>1</v>
      </c>
      <c r="M2516" t="s">
        <v>67</v>
      </c>
      <c r="S2516" t="s">
        <v>1608</v>
      </c>
      <c r="U2516" t="s">
        <v>67</v>
      </c>
      <c r="W2516" t="s">
        <v>1270</v>
      </c>
      <c r="X2516" t="s">
        <v>1271</v>
      </c>
      <c r="Y2516" t="s">
        <v>182</v>
      </c>
      <c r="Z2516" t="s">
        <v>164</v>
      </c>
      <c r="AA2516" t="s">
        <v>164</v>
      </c>
      <c r="AB2516" t="s">
        <v>18</v>
      </c>
      <c r="AD2516" t="s">
        <v>4308</v>
      </c>
      <c r="AE2516">
        <v>1</v>
      </c>
      <c r="AF2516">
        <v>1</v>
      </c>
    </row>
    <row r="2517" spans="1:32" x14ac:dyDescent="0.2">
      <c r="A2517" t="s">
        <v>4309</v>
      </c>
      <c r="B2517" s="107">
        <v>44970</v>
      </c>
      <c r="C2517" s="107">
        <v>44970</v>
      </c>
      <c r="D2517" s="107">
        <v>44970</v>
      </c>
      <c r="E2517">
        <v>-2.2159552499999999E-2</v>
      </c>
      <c r="F2517">
        <v>-2.2159552499999999E-2</v>
      </c>
      <c r="G2517" t="s">
        <v>72</v>
      </c>
      <c r="H2517">
        <v>6.1706555671175858</v>
      </c>
      <c r="I2517">
        <v>-0.13673896599895941</v>
      </c>
      <c r="J2517">
        <v>-0.13673896599895941</v>
      </c>
      <c r="K2517">
        <v>1</v>
      </c>
      <c r="M2517" t="s">
        <v>67</v>
      </c>
      <c r="S2517" t="s">
        <v>1608</v>
      </c>
      <c r="U2517" t="s">
        <v>67</v>
      </c>
      <c r="W2517" t="s">
        <v>1270</v>
      </c>
      <c r="X2517" t="s">
        <v>1271</v>
      </c>
      <c r="Y2517" t="s">
        <v>182</v>
      </c>
      <c r="Z2517" t="s">
        <v>164</v>
      </c>
      <c r="AA2517" t="s">
        <v>164</v>
      </c>
      <c r="AB2517" t="s">
        <v>18</v>
      </c>
      <c r="AD2517" t="s">
        <v>4310</v>
      </c>
      <c r="AE2517">
        <v>1</v>
      </c>
      <c r="AF2517">
        <v>1</v>
      </c>
    </row>
    <row r="2518" spans="1:32" x14ac:dyDescent="0.2">
      <c r="A2518" t="s">
        <v>4311</v>
      </c>
      <c r="B2518" s="107">
        <v>44970</v>
      </c>
      <c r="C2518" s="107">
        <v>44970</v>
      </c>
      <c r="D2518" s="107">
        <v>44970</v>
      </c>
      <c r="E2518">
        <v>-2.93592222E-2</v>
      </c>
      <c r="F2518">
        <v>-2.93592222E-2</v>
      </c>
      <c r="G2518" t="s">
        <v>72</v>
      </c>
      <c r="H2518">
        <v>6.1706555671175858</v>
      </c>
      <c r="I2518">
        <v>-0.18116564791467221</v>
      </c>
      <c r="J2518">
        <v>-0.18116564791467221</v>
      </c>
      <c r="K2518">
        <v>1</v>
      </c>
      <c r="M2518" t="s">
        <v>67</v>
      </c>
      <c r="S2518" t="s">
        <v>1608</v>
      </c>
      <c r="U2518" t="s">
        <v>67</v>
      </c>
      <c r="W2518" t="s">
        <v>1270</v>
      </c>
      <c r="X2518" t="s">
        <v>1271</v>
      </c>
      <c r="Y2518" t="s">
        <v>182</v>
      </c>
      <c r="Z2518" t="s">
        <v>164</v>
      </c>
      <c r="AA2518" t="s">
        <v>164</v>
      </c>
      <c r="AB2518" t="s">
        <v>18</v>
      </c>
      <c r="AD2518" t="s">
        <v>4312</v>
      </c>
      <c r="AE2518">
        <v>1</v>
      </c>
      <c r="AF2518">
        <v>1</v>
      </c>
    </row>
    <row r="2519" spans="1:32" x14ac:dyDescent="0.2">
      <c r="A2519" t="s">
        <v>4313</v>
      </c>
      <c r="B2519" s="107">
        <v>44970</v>
      </c>
      <c r="C2519" s="107">
        <v>44970</v>
      </c>
      <c r="D2519" s="107">
        <v>44970</v>
      </c>
      <c r="E2519">
        <v>-2.7905753700000001E-2</v>
      </c>
      <c r="F2519">
        <v>-2.7905753700000001E-2</v>
      </c>
      <c r="G2519" t="s">
        <v>72</v>
      </c>
      <c r="H2519">
        <v>6.1706555671175858</v>
      </c>
      <c r="I2519">
        <v>-0.17219679442351721</v>
      </c>
      <c r="J2519">
        <v>-0.17219679442351721</v>
      </c>
      <c r="K2519">
        <v>1</v>
      </c>
      <c r="M2519" t="s">
        <v>67</v>
      </c>
      <c r="S2519" t="s">
        <v>1608</v>
      </c>
      <c r="U2519" t="s">
        <v>67</v>
      </c>
      <c r="W2519" t="s">
        <v>1270</v>
      </c>
      <c r="X2519" t="s">
        <v>1271</v>
      </c>
      <c r="Y2519" t="s">
        <v>182</v>
      </c>
      <c r="Z2519" t="s">
        <v>164</v>
      </c>
      <c r="AA2519" t="s">
        <v>164</v>
      </c>
      <c r="AB2519" t="s">
        <v>18</v>
      </c>
      <c r="AD2519" t="s">
        <v>4314</v>
      </c>
      <c r="AE2519">
        <v>1</v>
      </c>
      <c r="AF2519">
        <v>1</v>
      </c>
    </row>
    <row r="2520" spans="1:32" x14ac:dyDescent="0.2">
      <c r="A2520" t="s">
        <v>4315</v>
      </c>
      <c r="B2520" s="107">
        <v>44970</v>
      </c>
      <c r="C2520" s="107">
        <v>44970</v>
      </c>
      <c r="D2520" s="107">
        <v>44970</v>
      </c>
      <c r="E2520">
        <v>-3.3138636300000003E-2</v>
      </c>
      <c r="F2520">
        <v>-3.3138636300000003E-2</v>
      </c>
      <c r="G2520" t="s">
        <v>72</v>
      </c>
      <c r="H2520">
        <v>6.1706555671175858</v>
      </c>
      <c r="I2520">
        <v>-0.20448711057127991</v>
      </c>
      <c r="J2520">
        <v>-0.20448711057127991</v>
      </c>
      <c r="K2520">
        <v>1</v>
      </c>
      <c r="M2520" t="s">
        <v>67</v>
      </c>
      <c r="S2520" t="s">
        <v>1608</v>
      </c>
      <c r="U2520" t="s">
        <v>67</v>
      </c>
      <c r="W2520" t="s">
        <v>1270</v>
      </c>
      <c r="X2520" t="s">
        <v>1271</v>
      </c>
      <c r="Y2520" t="s">
        <v>182</v>
      </c>
      <c r="Z2520" t="s">
        <v>164</v>
      </c>
      <c r="AA2520" t="s">
        <v>164</v>
      </c>
      <c r="AB2520" t="s">
        <v>18</v>
      </c>
      <c r="AD2520" t="s">
        <v>4316</v>
      </c>
      <c r="AE2520">
        <v>1</v>
      </c>
      <c r="AF2520">
        <v>1</v>
      </c>
    </row>
    <row r="2521" spans="1:32" x14ac:dyDescent="0.2">
      <c r="A2521" t="s">
        <v>4317</v>
      </c>
      <c r="B2521" s="107">
        <v>44970</v>
      </c>
      <c r="C2521" s="107">
        <v>44970</v>
      </c>
      <c r="D2521" s="107">
        <v>44970</v>
      </c>
      <c r="E2521">
        <v>-3.7992170700000001E-2</v>
      </c>
      <c r="F2521">
        <v>-3.7992170700000001E-2</v>
      </c>
      <c r="G2521" t="s">
        <v>72</v>
      </c>
      <c r="H2521">
        <v>6.1706555671175858</v>
      </c>
      <c r="I2521">
        <v>-0.23443659963683661</v>
      </c>
      <c r="J2521">
        <v>-0.23443659963683661</v>
      </c>
      <c r="K2521">
        <v>1</v>
      </c>
      <c r="M2521" t="s">
        <v>67</v>
      </c>
      <c r="S2521" t="s">
        <v>1608</v>
      </c>
      <c r="U2521" t="s">
        <v>67</v>
      </c>
      <c r="W2521" t="s">
        <v>1270</v>
      </c>
      <c r="X2521" t="s">
        <v>1271</v>
      </c>
      <c r="Y2521" t="s">
        <v>182</v>
      </c>
      <c r="Z2521" t="s">
        <v>164</v>
      </c>
      <c r="AA2521" t="s">
        <v>164</v>
      </c>
      <c r="AB2521" t="s">
        <v>18</v>
      </c>
      <c r="AD2521" t="s">
        <v>4318</v>
      </c>
      <c r="AE2521">
        <v>1</v>
      </c>
      <c r="AF2521">
        <v>1</v>
      </c>
    </row>
    <row r="2522" spans="1:32" x14ac:dyDescent="0.2">
      <c r="A2522" t="s">
        <v>4319</v>
      </c>
      <c r="B2522" s="107">
        <v>44970</v>
      </c>
      <c r="C2522" s="107">
        <v>44970</v>
      </c>
      <c r="D2522" s="107">
        <v>44970</v>
      </c>
      <c r="E2522">
        <v>-3.9581545500000002E-2</v>
      </c>
      <c r="F2522">
        <v>-3.9581545500000002E-2</v>
      </c>
      <c r="G2522" t="s">
        <v>72</v>
      </c>
      <c r="H2522">
        <v>6.1706555671175858</v>
      </c>
      <c r="I2522">
        <v>-0.244244084094693</v>
      </c>
      <c r="J2522">
        <v>-0.244244084094693</v>
      </c>
      <c r="K2522">
        <v>1</v>
      </c>
      <c r="M2522" t="s">
        <v>67</v>
      </c>
      <c r="S2522" t="s">
        <v>1608</v>
      </c>
      <c r="U2522" t="s">
        <v>67</v>
      </c>
      <c r="W2522" t="s">
        <v>1270</v>
      </c>
      <c r="X2522" t="s">
        <v>1271</v>
      </c>
      <c r="Y2522" t="s">
        <v>182</v>
      </c>
      <c r="Z2522" t="s">
        <v>164</v>
      </c>
      <c r="AA2522" t="s">
        <v>164</v>
      </c>
      <c r="AB2522" t="s">
        <v>18</v>
      </c>
      <c r="AD2522" t="s">
        <v>4320</v>
      </c>
      <c r="AE2522">
        <v>1</v>
      </c>
      <c r="AF2522">
        <v>1</v>
      </c>
    </row>
    <row r="2523" spans="1:32" x14ac:dyDescent="0.2">
      <c r="A2523" t="s">
        <v>4321</v>
      </c>
      <c r="B2523" s="107">
        <v>44970</v>
      </c>
      <c r="C2523" s="107">
        <v>44970</v>
      </c>
      <c r="D2523" s="107">
        <v>44970</v>
      </c>
      <c r="E2523">
        <v>-2.3524784699999999E-2</v>
      </c>
      <c r="F2523">
        <v>-2.3524784699999999E-2</v>
      </c>
      <c r="G2523" t="s">
        <v>72</v>
      </c>
      <c r="H2523">
        <v>6.1706555671175858</v>
      </c>
      <c r="I2523">
        <v>-0.14516334367429759</v>
      </c>
      <c r="J2523">
        <v>-0.14516334367429759</v>
      </c>
      <c r="K2523">
        <v>1</v>
      </c>
      <c r="M2523" t="s">
        <v>67</v>
      </c>
      <c r="S2523" t="s">
        <v>1608</v>
      </c>
      <c r="U2523" t="s">
        <v>67</v>
      </c>
      <c r="W2523" t="s">
        <v>1270</v>
      </c>
      <c r="X2523" t="s">
        <v>1271</v>
      </c>
      <c r="Y2523" t="s">
        <v>182</v>
      </c>
      <c r="Z2523" t="s">
        <v>164</v>
      </c>
      <c r="AA2523" t="s">
        <v>164</v>
      </c>
      <c r="AB2523" t="s">
        <v>18</v>
      </c>
      <c r="AD2523" t="s">
        <v>4322</v>
      </c>
      <c r="AE2523">
        <v>1</v>
      </c>
      <c r="AF2523">
        <v>1</v>
      </c>
    </row>
    <row r="2524" spans="1:32" x14ac:dyDescent="0.2">
      <c r="A2524" t="s">
        <v>4323</v>
      </c>
      <c r="B2524" s="107">
        <v>44970</v>
      </c>
      <c r="C2524" s="107">
        <v>44970</v>
      </c>
      <c r="D2524" s="107">
        <v>44970</v>
      </c>
      <c r="E2524">
        <v>-3.6219406500000002E-2</v>
      </c>
      <c r="F2524">
        <v>-3.6219406500000002E-2</v>
      </c>
      <c r="G2524" t="s">
        <v>72</v>
      </c>
      <c r="H2524">
        <v>6.1706555671175858</v>
      </c>
      <c r="I2524">
        <v>-0.22349748235691991</v>
      </c>
      <c r="J2524">
        <v>-0.22349748235691991</v>
      </c>
      <c r="K2524">
        <v>1</v>
      </c>
      <c r="M2524" t="s">
        <v>67</v>
      </c>
      <c r="S2524" t="s">
        <v>1608</v>
      </c>
      <c r="U2524" t="s">
        <v>67</v>
      </c>
      <c r="W2524" t="s">
        <v>1270</v>
      </c>
      <c r="X2524" t="s">
        <v>1271</v>
      </c>
      <c r="Y2524" t="s">
        <v>182</v>
      </c>
      <c r="Z2524" t="s">
        <v>164</v>
      </c>
      <c r="AA2524" t="s">
        <v>164</v>
      </c>
      <c r="AB2524" t="s">
        <v>18</v>
      </c>
      <c r="AD2524" t="s">
        <v>4324</v>
      </c>
      <c r="AE2524">
        <v>1</v>
      </c>
      <c r="AF2524">
        <v>1</v>
      </c>
    </row>
    <row r="2525" spans="1:32" x14ac:dyDescent="0.2">
      <c r="A2525" t="s">
        <v>4325</v>
      </c>
      <c r="B2525" s="107">
        <v>44970</v>
      </c>
      <c r="C2525" s="107">
        <v>44970</v>
      </c>
      <c r="D2525" s="107">
        <v>44970</v>
      </c>
      <c r="E2525">
        <v>-4.8526872899999997E-2</v>
      </c>
      <c r="F2525">
        <v>-4.8526872899999997E-2</v>
      </c>
      <c r="G2525" t="s">
        <v>72</v>
      </c>
      <c r="H2525">
        <v>6.1706555671175858</v>
      </c>
      <c r="I2525">
        <v>-0.29944261841519249</v>
      </c>
      <c r="J2525">
        <v>-0.29944261841519249</v>
      </c>
      <c r="K2525">
        <v>1</v>
      </c>
      <c r="M2525" t="s">
        <v>67</v>
      </c>
      <c r="S2525" t="s">
        <v>1608</v>
      </c>
      <c r="U2525" t="s">
        <v>67</v>
      </c>
      <c r="W2525" t="s">
        <v>1270</v>
      </c>
      <c r="X2525" t="s">
        <v>1271</v>
      </c>
      <c r="Y2525" t="s">
        <v>182</v>
      </c>
      <c r="Z2525" t="s">
        <v>164</v>
      </c>
      <c r="AA2525" t="s">
        <v>164</v>
      </c>
      <c r="AB2525" t="s">
        <v>18</v>
      </c>
      <c r="AD2525" t="s">
        <v>4326</v>
      </c>
      <c r="AE2525">
        <v>1</v>
      </c>
      <c r="AF2525">
        <v>1</v>
      </c>
    </row>
    <row r="2526" spans="1:32" x14ac:dyDescent="0.2">
      <c r="A2526" t="s">
        <v>4327</v>
      </c>
      <c r="B2526" s="107">
        <v>44970</v>
      </c>
      <c r="C2526" s="107">
        <v>44970</v>
      </c>
      <c r="D2526" s="107">
        <v>44970</v>
      </c>
      <c r="E2526">
        <v>-3.5709991500000003E-2</v>
      </c>
      <c r="F2526">
        <v>-3.5709991500000003E-2</v>
      </c>
      <c r="G2526" t="s">
        <v>72</v>
      </c>
      <c r="H2526">
        <v>6.1706555671175858</v>
      </c>
      <c r="I2526">
        <v>-0.22035405785119669</v>
      </c>
      <c r="J2526">
        <v>-0.22035405785119669</v>
      </c>
      <c r="K2526">
        <v>1</v>
      </c>
      <c r="M2526" t="s">
        <v>67</v>
      </c>
      <c r="S2526" t="s">
        <v>1608</v>
      </c>
      <c r="U2526" t="s">
        <v>67</v>
      </c>
      <c r="W2526" t="s">
        <v>1270</v>
      </c>
      <c r="X2526" t="s">
        <v>1271</v>
      </c>
      <c r="Y2526" t="s">
        <v>182</v>
      </c>
      <c r="Z2526" t="s">
        <v>164</v>
      </c>
      <c r="AA2526" t="s">
        <v>164</v>
      </c>
      <c r="AB2526" t="s">
        <v>18</v>
      </c>
      <c r="AD2526" t="s">
        <v>4328</v>
      </c>
      <c r="AE2526">
        <v>1</v>
      </c>
      <c r="AF2526">
        <v>1</v>
      </c>
    </row>
    <row r="2527" spans="1:32" x14ac:dyDescent="0.2">
      <c r="A2527" t="s">
        <v>4329</v>
      </c>
      <c r="B2527" s="107">
        <v>44970</v>
      </c>
      <c r="C2527" s="107">
        <v>44970</v>
      </c>
      <c r="D2527" s="107">
        <v>44970</v>
      </c>
      <c r="E2527">
        <v>-3.8236689900000002E-2</v>
      </c>
      <c r="F2527">
        <v>-3.8236689900000002E-2</v>
      </c>
      <c r="G2527" t="s">
        <v>72</v>
      </c>
      <c r="H2527">
        <v>6.1706555671175858</v>
      </c>
      <c r="I2527">
        <v>-0.2359454433995837</v>
      </c>
      <c r="J2527">
        <v>-0.2359454433995837</v>
      </c>
      <c r="K2527">
        <v>1</v>
      </c>
      <c r="M2527" t="s">
        <v>67</v>
      </c>
      <c r="S2527" t="s">
        <v>1608</v>
      </c>
      <c r="U2527" t="s">
        <v>67</v>
      </c>
      <c r="W2527" t="s">
        <v>1270</v>
      </c>
      <c r="X2527" t="s">
        <v>1271</v>
      </c>
      <c r="Y2527" t="s">
        <v>182</v>
      </c>
      <c r="Z2527" t="s">
        <v>164</v>
      </c>
      <c r="AA2527" t="s">
        <v>164</v>
      </c>
      <c r="AB2527" t="s">
        <v>18</v>
      </c>
      <c r="AD2527" t="s">
        <v>4330</v>
      </c>
      <c r="AE2527">
        <v>1</v>
      </c>
      <c r="AF2527">
        <v>1</v>
      </c>
    </row>
    <row r="2528" spans="1:32" x14ac:dyDescent="0.2">
      <c r="A2528" t="s">
        <v>4331</v>
      </c>
      <c r="B2528" s="107">
        <v>44970</v>
      </c>
      <c r="C2528" s="107">
        <v>44970</v>
      </c>
      <c r="D2528" s="107">
        <v>44970</v>
      </c>
      <c r="E2528">
        <v>-4.23731397E-2</v>
      </c>
      <c r="F2528">
        <v>-4.23731397E-2</v>
      </c>
      <c r="G2528" t="s">
        <v>72</v>
      </c>
      <c r="H2528">
        <v>6.1706555671175858</v>
      </c>
      <c r="I2528">
        <v>-0.2614700503860562</v>
      </c>
      <c r="J2528">
        <v>-0.2614700503860562</v>
      </c>
      <c r="K2528">
        <v>1</v>
      </c>
      <c r="M2528" t="s">
        <v>67</v>
      </c>
      <c r="S2528" t="s">
        <v>1608</v>
      </c>
      <c r="U2528" t="s">
        <v>67</v>
      </c>
      <c r="W2528" t="s">
        <v>1270</v>
      </c>
      <c r="X2528" t="s">
        <v>1271</v>
      </c>
      <c r="Y2528" t="s">
        <v>182</v>
      </c>
      <c r="Z2528" t="s">
        <v>164</v>
      </c>
      <c r="AA2528" t="s">
        <v>164</v>
      </c>
      <c r="AB2528" t="s">
        <v>18</v>
      </c>
      <c r="AD2528" t="s">
        <v>4332</v>
      </c>
      <c r="AE2528">
        <v>1</v>
      </c>
      <c r="AF2528">
        <v>1</v>
      </c>
    </row>
    <row r="2529" spans="1:32" x14ac:dyDescent="0.2">
      <c r="A2529" t="s">
        <v>4333</v>
      </c>
      <c r="B2529" s="107">
        <v>44970</v>
      </c>
      <c r="C2529" s="107">
        <v>44970</v>
      </c>
      <c r="D2529" s="107">
        <v>44970</v>
      </c>
      <c r="E2529">
        <v>-4.1242238400000013E-2</v>
      </c>
      <c r="F2529">
        <v>-4.1242238400000013E-2</v>
      </c>
      <c r="G2529" t="s">
        <v>72</v>
      </c>
      <c r="H2529">
        <v>6.1706555671175858</v>
      </c>
      <c r="I2529">
        <v>-0.25449164798335072</v>
      </c>
      <c r="J2529">
        <v>-0.25449164798335072</v>
      </c>
      <c r="K2529">
        <v>1</v>
      </c>
      <c r="M2529" t="s">
        <v>67</v>
      </c>
      <c r="S2529" t="s">
        <v>1608</v>
      </c>
      <c r="U2529" t="s">
        <v>67</v>
      </c>
      <c r="W2529" t="s">
        <v>1270</v>
      </c>
      <c r="X2529" t="s">
        <v>1271</v>
      </c>
      <c r="Y2529" t="s">
        <v>182</v>
      </c>
      <c r="Z2529" t="s">
        <v>164</v>
      </c>
      <c r="AA2529" t="s">
        <v>164</v>
      </c>
      <c r="AB2529" t="s">
        <v>18</v>
      </c>
      <c r="AD2529" t="s">
        <v>4334</v>
      </c>
      <c r="AE2529">
        <v>1</v>
      </c>
      <c r="AF2529">
        <v>1</v>
      </c>
    </row>
    <row r="2530" spans="1:32" x14ac:dyDescent="0.2">
      <c r="A2530" t="s">
        <v>4335</v>
      </c>
      <c r="B2530" s="107">
        <v>44970</v>
      </c>
      <c r="C2530" s="107">
        <v>44970</v>
      </c>
      <c r="D2530" s="107">
        <v>44970</v>
      </c>
      <c r="E2530">
        <v>-2.4543614700000001E-2</v>
      </c>
      <c r="F2530">
        <v>-2.4543614700000001E-2</v>
      </c>
      <c r="G2530" t="s">
        <v>72</v>
      </c>
      <c r="H2530">
        <v>6.1706555671175858</v>
      </c>
      <c r="I2530">
        <v>-0.151450192685744</v>
      </c>
      <c r="J2530">
        <v>-0.151450192685744</v>
      </c>
      <c r="K2530">
        <v>1</v>
      </c>
      <c r="M2530" t="s">
        <v>67</v>
      </c>
      <c r="S2530" t="s">
        <v>1608</v>
      </c>
      <c r="U2530" t="s">
        <v>67</v>
      </c>
      <c r="W2530" t="s">
        <v>1270</v>
      </c>
      <c r="X2530" t="s">
        <v>1271</v>
      </c>
      <c r="Y2530" t="s">
        <v>182</v>
      </c>
      <c r="Z2530" t="s">
        <v>164</v>
      </c>
      <c r="AA2530" t="s">
        <v>164</v>
      </c>
      <c r="AB2530" t="s">
        <v>18</v>
      </c>
      <c r="AD2530" t="s">
        <v>4336</v>
      </c>
      <c r="AE2530">
        <v>1</v>
      </c>
      <c r="AF2530">
        <v>1</v>
      </c>
    </row>
    <row r="2531" spans="1:32" x14ac:dyDescent="0.2">
      <c r="A2531" t="s">
        <v>4337</v>
      </c>
      <c r="B2531" s="107">
        <v>44970</v>
      </c>
      <c r="C2531" s="107">
        <v>44970</v>
      </c>
      <c r="D2531" s="107">
        <v>44970</v>
      </c>
      <c r="E2531">
        <v>-1.5078684E-2</v>
      </c>
      <c r="F2531">
        <v>-1.5078684E-2</v>
      </c>
      <c r="G2531" t="s">
        <v>72</v>
      </c>
      <c r="H2531">
        <v>6.1706555671175858</v>
      </c>
      <c r="I2531">
        <v>-9.3045365369406871E-2</v>
      </c>
      <c r="J2531">
        <v>-9.3045365369406871E-2</v>
      </c>
      <c r="K2531">
        <v>1</v>
      </c>
      <c r="M2531" t="s">
        <v>67</v>
      </c>
      <c r="S2531" t="s">
        <v>1608</v>
      </c>
      <c r="U2531" t="s">
        <v>67</v>
      </c>
      <c r="W2531" t="s">
        <v>1270</v>
      </c>
      <c r="X2531" t="s">
        <v>1271</v>
      </c>
      <c r="Y2531" t="s">
        <v>182</v>
      </c>
      <c r="Z2531" t="s">
        <v>164</v>
      </c>
      <c r="AA2531" t="s">
        <v>164</v>
      </c>
      <c r="AB2531" t="s">
        <v>18</v>
      </c>
      <c r="AD2531" t="s">
        <v>4338</v>
      </c>
      <c r="AE2531">
        <v>1</v>
      </c>
      <c r="AF2531">
        <v>1</v>
      </c>
    </row>
    <row r="2532" spans="1:32" x14ac:dyDescent="0.2">
      <c r="A2532" t="s">
        <v>4339</v>
      </c>
      <c r="B2532" s="107">
        <v>44970</v>
      </c>
      <c r="C2532" s="107">
        <v>44970</v>
      </c>
      <c r="D2532" s="107">
        <v>44970</v>
      </c>
      <c r="E2532">
        <v>-4.2322198199999987E-2</v>
      </c>
      <c r="F2532">
        <v>-4.2322198199999987E-2</v>
      </c>
      <c r="G2532" t="s">
        <v>72</v>
      </c>
      <c r="H2532">
        <v>6.1706555671175858</v>
      </c>
      <c r="I2532">
        <v>-0.26115570793548382</v>
      </c>
      <c r="J2532">
        <v>-0.26115570793548382</v>
      </c>
      <c r="K2532">
        <v>1</v>
      </c>
      <c r="M2532" t="s">
        <v>67</v>
      </c>
      <c r="S2532" t="s">
        <v>1608</v>
      </c>
      <c r="U2532" t="s">
        <v>67</v>
      </c>
      <c r="W2532" t="s">
        <v>1270</v>
      </c>
      <c r="X2532" t="s">
        <v>1271</v>
      </c>
      <c r="Y2532" t="s">
        <v>182</v>
      </c>
      <c r="Z2532" t="s">
        <v>164</v>
      </c>
      <c r="AA2532" t="s">
        <v>164</v>
      </c>
      <c r="AB2532" t="s">
        <v>18</v>
      </c>
      <c r="AD2532" t="s">
        <v>4340</v>
      </c>
      <c r="AE2532">
        <v>1</v>
      </c>
      <c r="AF2532">
        <v>1</v>
      </c>
    </row>
    <row r="2533" spans="1:32" x14ac:dyDescent="0.2">
      <c r="A2533" t="s">
        <v>4341</v>
      </c>
      <c r="B2533" s="107">
        <v>44970</v>
      </c>
      <c r="C2533" s="107">
        <v>44970</v>
      </c>
      <c r="D2533" s="107">
        <v>44970</v>
      </c>
      <c r="E2533">
        <v>-3.37130847E-2</v>
      </c>
      <c r="F2533">
        <v>-3.37130847E-2</v>
      </c>
      <c r="G2533" t="s">
        <v>72</v>
      </c>
      <c r="H2533">
        <v>6.1706555671175858</v>
      </c>
      <c r="I2533">
        <v>-0.20803183378876169</v>
      </c>
      <c r="J2533">
        <v>-0.20803183378876169</v>
      </c>
      <c r="K2533">
        <v>1</v>
      </c>
      <c r="M2533" t="s">
        <v>67</v>
      </c>
      <c r="S2533" t="s">
        <v>1608</v>
      </c>
      <c r="U2533" t="s">
        <v>67</v>
      </c>
      <c r="W2533" t="s">
        <v>1270</v>
      </c>
      <c r="X2533" t="s">
        <v>1271</v>
      </c>
      <c r="Y2533" t="s">
        <v>182</v>
      </c>
      <c r="Z2533" t="s">
        <v>164</v>
      </c>
      <c r="AA2533" t="s">
        <v>164</v>
      </c>
      <c r="AB2533" t="s">
        <v>18</v>
      </c>
      <c r="AD2533" t="s">
        <v>4342</v>
      </c>
      <c r="AE2533">
        <v>1</v>
      </c>
      <c r="AF2533">
        <v>1</v>
      </c>
    </row>
    <row r="2534" spans="1:32" x14ac:dyDescent="0.2">
      <c r="A2534" t="s">
        <v>4343</v>
      </c>
      <c r="B2534" s="107">
        <v>44970</v>
      </c>
      <c r="C2534" s="107">
        <v>44970</v>
      </c>
      <c r="D2534" s="107">
        <v>44970</v>
      </c>
      <c r="E2534">
        <v>-4.85064963E-2</v>
      </c>
      <c r="F2534">
        <v>-4.85064963E-2</v>
      </c>
      <c r="G2534" t="s">
        <v>72</v>
      </c>
      <c r="H2534">
        <v>6.1706555671175858</v>
      </c>
      <c r="I2534">
        <v>-0.2993168814349636</v>
      </c>
      <c r="J2534">
        <v>-0.2993168814349636</v>
      </c>
      <c r="K2534">
        <v>1</v>
      </c>
      <c r="M2534" t="s">
        <v>67</v>
      </c>
      <c r="S2534" t="s">
        <v>1608</v>
      </c>
      <c r="U2534" t="s">
        <v>67</v>
      </c>
      <c r="W2534" t="s">
        <v>1270</v>
      </c>
      <c r="X2534" t="s">
        <v>1271</v>
      </c>
      <c r="Y2534" t="s">
        <v>182</v>
      </c>
      <c r="Z2534" t="s">
        <v>164</v>
      </c>
      <c r="AA2534" t="s">
        <v>164</v>
      </c>
      <c r="AB2534" t="s">
        <v>18</v>
      </c>
      <c r="AD2534" t="s">
        <v>4344</v>
      </c>
      <c r="AE2534">
        <v>1</v>
      </c>
      <c r="AF2534">
        <v>1</v>
      </c>
    </row>
    <row r="2535" spans="1:32" x14ac:dyDescent="0.2">
      <c r="A2535" t="s">
        <v>4345</v>
      </c>
      <c r="B2535" s="107">
        <v>44970</v>
      </c>
      <c r="C2535" s="107">
        <v>44970</v>
      </c>
      <c r="D2535" s="107">
        <v>44970</v>
      </c>
      <c r="E2535">
        <v>-4.2444457800000002E-2</v>
      </c>
      <c r="F2535">
        <v>-4.2444457800000002E-2</v>
      </c>
      <c r="G2535" t="s">
        <v>72</v>
      </c>
      <c r="H2535">
        <v>6.1706555671175858</v>
      </c>
      <c r="I2535">
        <v>-0.26191012981685752</v>
      </c>
      <c r="J2535">
        <v>-0.26191012981685752</v>
      </c>
      <c r="K2535">
        <v>1</v>
      </c>
      <c r="M2535" t="s">
        <v>67</v>
      </c>
      <c r="S2535" t="s">
        <v>1608</v>
      </c>
      <c r="U2535" t="s">
        <v>67</v>
      </c>
      <c r="W2535" t="s">
        <v>1270</v>
      </c>
      <c r="X2535" t="s">
        <v>1271</v>
      </c>
      <c r="Y2535" t="s">
        <v>182</v>
      </c>
      <c r="Z2535" t="s">
        <v>164</v>
      </c>
      <c r="AA2535" t="s">
        <v>164</v>
      </c>
      <c r="AB2535" t="s">
        <v>18</v>
      </c>
      <c r="AD2535" t="s">
        <v>4346</v>
      </c>
      <c r="AE2535">
        <v>1</v>
      </c>
      <c r="AF2535">
        <v>1</v>
      </c>
    </row>
    <row r="2536" spans="1:32" x14ac:dyDescent="0.2">
      <c r="A2536" t="s">
        <v>4347</v>
      </c>
      <c r="B2536" s="107">
        <v>44970</v>
      </c>
      <c r="C2536" s="107">
        <v>44970</v>
      </c>
      <c r="D2536" s="107">
        <v>44970</v>
      </c>
      <c r="E2536">
        <v>-4.4930403000000001E-2</v>
      </c>
      <c r="F2536">
        <v>-4.4930403000000001E-2</v>
      </c>
      <c r="G2536" t="s">
        <v>72</v>
      </c>
      <c r="H2536">
        <v>6.1706555671175858</v>
      </c>
      <c r="I2536">
        <v>-0.27725004140478671</v>
      </c>
      <c r="J2536">
        <v>-0.27725004140478671</v>
      </c>
      <c r="K2536">
        <v>1</v>
      </c>
      <c r="M2536" t="s">
        <v>67</v>
      </c>
      <c r="S2536" t="s">
        <v>1608</v>
      </c>
      <c r="U2536" t="s">
        <v>67</v>
      </c>
      <c r="W2536" t="s">
        <v>1270</v>
      </c>
      <c r="X2536" t="s">
        <v>1271</v>
      </c>
      <c r="Y2536" t="s">
        <v>182</v>
      </c>
      <c r="Z2536" t="s">
        <v>164</v>
      </c>
      <c r="AA2536" t="s">
        <v>164</v>
      </c>
      <c r="AB2536" t="s">
        <v>18</v>
      </c>
      <c r="AD2536" t="s">
        <v>4348</v>
      </c>
      <c r="AE2536">
        <v>1</v>
      </c>
      <c r="AF2536">
        <v>1</v>
      </c>
    </row>
    <row r="2537" spans="1:32" x14ac:dyDescent="0.2">
      <c r="A2537" t="s">
        <v>4349</v>
      </c>
      <c r="B2537" s="107">
        <v>44970</v>
      </c>
      <c r="C2537" s="107">
        <v>44970</v>
      </c>
      <c r="D2537" s="107">
        <v>44970</v>
      </c>
      <c r="E2537">
        <v>-3.1376267999999999E-2</v>
      </c>
      <c r="F2537">
        <v>-3.1376267999999999E-2</v>
      </c>
      <c r="G2537" t="s">
        <v>72</v>
      </c>
      <c r="H2537">
        <v>6.1706555671175858</v>
      </c>
      <c r="I2537">
        <v>-0.19361214280957331</v>
      </c>
      <c r="J2537">
        <v>-0.19361214280957331</v>
      </c>
      <c r="K2537">
        <v>1</v>
      </c>
      <c r="M2537" t="s">
        <v>67</v>
      </c>
      <c r="S2537" t="s">
        <v>1608</v>
      </c>
      <c r="U2537" t="s">
        <v>67</v>
      </c>
      <c r="W2537" t="s">
        <v>1270</v>
      </c>
      <c r="X2537" t="s">
        <v>1271</v>
      </c>
      <c r="Y2537" t="s">
        <v>182</v>
      </c>
      <c r="Z2537" t="s">
        <v>164</v>
      </c>
      <c r="AA2537" t="s">
        <v>164</v>
      </c>
      <c r="AB2537" t="s">
        <v>18</v>
      </c>
      <c r="AD2537" t="s">
        <v>4350</v>
      </c>
      <c r="AE2537">
        <v>1</v>
      </c>
      <c r="AF2537">
        <v>1</v>
      </c>
    </row>
    <row r="2538" spans="1:32" x14ac:dyDescent="0.2">
      <c r="A2538" t="s">
        <v>4351</v>
      </c>
      <c r="B2538" s="107">
        <v>44970</v>
      </c>
      <c r="C2538" s="107">
        <v>44970</v>
      </c>
      <c r="D2538" s="107">
        <v>44970</v>
      </c>
      <c r="E2538">
        <v>-1.41311721E-2</v>
      </c>
      <c r="F2538">
        <v>-1.41311721E-2</v>
      </c>
      <c r="G2538" t="s">
        <v>72</v>
      </c>
      <c r="H2538">
        <v>6.1706555671175858</v>
      </c>
      <c r="I2538">
        <v>-8.7198595788761699E-2</v>
      </c>
      <c r="J2538">
        <v>-8.7198595788761699E-2</v>
      </c>
      <c r="K2538">
        <v>1</v>
      </c>
      <c r="M2538" t="s">
        <v>67</v>
      </c>
      <c r="S2538" t="s">
        <v>1608</v>
      </c>
      <c r="U2538" t="s">
        <v>67</v>
      </c>
      <c r="W2538" t="s">
        <v>1270</v>
      </c>
      <c r="X2538" t="s">
        <v>1271</v>
      </c>
      <c r="Y2538" t="s">
        <v>182</v>
      </c>
      <c r="Z2538" t="s">
        <v>164</v>
      </c>
      <c r="AA2538" t="s">
        <v>164</v>
      </c>
      <c r="AB2538" t="s">
        <v>18</v>
      </c>
      <c r="AD2538" t="s">
        <v>4352</v>
      </c>
      <c r="AE2538">
        <v>1</v>
      </c>
      <c r="AF2538">
        <v>1</v>
      </c>
    </row>
    <row r="2539" spans="1:32" x14ac:dyDescent="0.2">
      <c r="A2539" t="s">
        <v>4353</v>
      </c>
      <c r="B2539" s="107">
        <v>44970</v>
      </c>
      <c r="C2539" s="107">
        <v>44970</v>
      </c>
      <c r="D2539" s="107">
        <v>44970</v>
      </c>
      <c r="E2539">
        <v>-1.8777036899999999E-2</v>
      </c>
      <c r="F2539">
        <v>-1.8777036899999999E-2</v>
      </c>
      <c r="G2539" t="s">
        <v>72</v>
      </c>
      <c r="H2539">
        <v>6.1706555671175858</v>
      </c>
      <c r="I2539">
        <v>-0.1158666272809573</v>
      </c>
      <c r="J2539">
        <v>-0.1158666272809573</v>
      </c>
      <c r="K2539">
        <v>1</v>
      </c>
      <c r="M2539" t="s">
        <v>67</v>
      </c>
      <c r="S2539" t="s">
        <v>1608</v>
      </c>
      <c r="U2539" t="s">
        <v>67</v>
      </c>
      <c r="W2539" t="s">
        <v>1270</v>
      </c>
      <c r="X2539" t="s">
        <v>1271</v>
      </c>
      <c r="Y2539" t="s">
        <v>182</v>
      </c>
      <c r="Z2539" t="s">
        <v>164</v>
      </c>
      <c r="AA2539" t="s">
        <v>164</v>
      </c>
      <c r="AB2539" t="s">
        <v>18</v>
      </c>
      <c r="AD2539" t="s">
        <v>4354</v>
      </c>
      <c r="AE2539">
        <v>1</v>
      </c>
      <c r="AF2539">
        <v>1</v>
      </c>
    </row>
    <row r="2540" spans="1:32" x14ac:dyDescent="0.2">
      <c r="A2540" t="s">
        <v>4355</v>
      </c>
      <c r="B2540" s="107">
        <v>44970</v>
      </c>
      <c r="C2540" s="107">
        <v>44970</v>
      </c>
      <c r="D2540" s="107">
        <v>44970</v>
      </c>
      <c r="E2540">
        <v>-2.13546768E-2</v>
      </c>
      <c r="F2540">
        <v>-2.13546768E-2</v>
      </c>
      <c r="G2540" t="s">
        <v>72</v>
      </c>
      <c r="H2540">
        <v>6.1706555671175858</v>
      </c>
      <c r="I2540">
        <v>-0.13177235527991679</v>
      </c>
      <c r="J2540">
        <v>-0.13177235527991679</v>
      </c>
      <c r="K2540">
        <v>1</v>
      </c>
      <c r="M2540" t="s">
        <v>67</v>
      </c>
      <c r="S2540" t="s">
        <v>1608</v>
      </c>
      <c r="U2540" t="s">
        <v>67</v>
      </c>
      <c r="W2540" t="s">
        <v>1270</v>
      </c>
      <c r="X2540" t="s">
        <v>1271</v>
      </c>
      <c r="Y2540" t="s">
        <v>182</v>
      </c>
      <c r="Z2540" t="s">
        <v>164</v>
      </c>
      <c r="AA2540" t="s">
        <v>164</v>
      </c>
      <c r="AB2540" t="s">
        <v>18</v>
      </c>
      <c r="AD2540" t="s">
        <v>4356</v>
      </c>
      <c r="AE2540">
        <v>1</v>
      </c>
      <c r="AF2540">
        <v>1</v>
      </c>
    </row>
    <row r="2541" spans="1:32" x14ac:dyDescent="0.2">
      <c r="A2541" t="s">
        <v>4357</v>
      </c>
      <c r="B2541" s="107">
        <v>44970</v>
      </c>
      <c r="C2541" s="107">
        <v>44970</v>
      </c>
      <c r="D2541" s="107">
        <v>44970</v>
      </c>
      <c r="E2541">
        <v>-1.36319454E-2</v>
      </c>
      <c r="F2541">
        <v>-1.36319454E-2</v>
      </c>
      <c r="G2541" t="s">
        <v>72</v>
      </c>
      <c r="H2541">
        <v>6.1706555671175858</v>
      </c>
      <c r="I2541">
        <v>-8.4118039773152964E-2</v>
      </c>
      <c r="J2541">
        <v>-8.4118039773152964E-2</v>
      </c>
      <c r="K2541">
        <v>1</v>
      </c>
      <c r="M2541" t="s">
        <v>67</v>
      </c>
      <c r="S2541" t="s">
        <v>1608</v>
      </c>
      <c r="U2541" t="s">
        <v>67</v>
      </c>
      <c r="W2541" t="s">
        <v>1270</v>
      </c>
      <c r="X2541" t="s">
        <v>1271</v>
      </c>
      <c r="Y2541" t="s">
        <v>182</v>
      </c>
      <c r="Z2541" t="s">
        <v>164</v>
      </c>
      <c r="AA2541" t="s">
        <v>164</v>
      </c>
      <c r="AB2541" t="s">
        <v>18</v>
      </c>
      <c r="AD2541" t="s">
        <v>4358</v>
      </c>
      <c r="AE2541">
        <v>1</v>
      </c>
      <c r="AF2541">
        <v>1</v>
      </c>
    </row>
    <row r="2542" spans="1:32" x14ac:dyDescent="0.2">
      <c r="A2542" t="s">
        <v>4359</v>
      </c>
      <c r="B2542" s="107">
        <v>44970</v>
      </c>
      <c r="C2542" s="107">
        <v>44970</v>
      </c>
      <c r="D2542" s="107">
        <v>44970</v>
      </c>
      <c r="E2542">
        <v>-2.2577272799999999E-2</v>
      </c>
      <c r="F2542">
        <v>-2.2577272799999999E-2</v>
      </c>
      <c r="G2542" t="s">
        <v>72</v>
      </c>
      <c r="H2542">
        <v>6.1706555671175858</v>
      </c>
      <c r="I2542">
        <v>-0.13931657409365239</v>
      </c>
      <c r="J2542">
        <v>-0.13931657409365239</v>
      </c>
      <c r="K2542">
        <v>1</v>
      </c>
      <c r="M2542" t="s">
        <v>67</v>
      </c>
      <c r="S2542" t="s">
        <v>1608</v>
      </c>
      <c r="U2542" t="s">
        <v>67</v>
      </c>
      <c r="W2542" t="s">
        <v>1270</v>
      </c>
      <c r="X2542" t="s">
        <v>1271</v>
      </c>
      <c r="Y2542" t="s">
        <v>182</v>
      </c>
      <c r="Z2542" t="s">
        <v>164</v>
      </c>
      <c r="AA2542" t="s">
        <v>164</v>
      </c>
      <c r="AB2542" t="s">
        <v>18</v>
      </c>
      <c r="AD2542" t="s">
        <v>4360</v>
      </c>
      <c r="AE2542">
        <v>1</v>
      </c>
      <c r="AF2542">
        <v>1</v>
      </c>
    </row>
    <row r="2543" spans="1:32" x14ac:dyDescent="0.2">
      <c r="A2543" t="s">
        <v>4361</v>
      </c>
      <c r="B2543" s="107">
        <v>44970</v>
      </c>
      <c r="C2543" s="107">
        <v>44970</v>
      </c>
      <c r="D2543" s="107">
        <v>44970</v>
      </c>
      <c r="E2543">
        <v>-2.0570177700000001E-2</v>
      </c>
      <c r="F2543">
        <v>-2.0570177700000001E-2</v>
      </c>
      <c r="G2543" t="s">
        <v>72</v>
      </c>
      <c r="H2543">
        <v>6.1706555671175858</v>
      </c>
      <c r="I2543">
        <v>-0.12693148154110301</v>
      </c>
      <c r="J2543">
        <v>-0.12693148154110301</v>
      </c>
      <c r="K2543">
        <v>1</v>
      </c>
      <c r="M2543" t="s">
        <v>67</v>
      </c>
      <c r="S2543" t="s">
        <v>1608</v>
      </c>
      <c r="U2543" t="s">
        <v>67</v>
      </c>
      <c r="W2543" t="s">
        <v>1270</v>
      </c>
      <c r="X2543" t="s">
        <v>1271</v>
      </c>
      <c r="Y2543" t="s">
        <v>182</v>
      </c>
      <c r="Z2543" t="s">
        <v>164</v>
      </c>
      <c r="AA2543" t="s">
        <v>164</v>
      </c>
      <c r="AB2543" t="s">
        <v>18</v>
      </c>
      <c r="AD2543" t="s">
        <v>4362</v>
      </c>
      <c r="AE2543">
        <v>1</v>
      </c>
      <c r="AF2543">
        <v>1</v>
      </c>
    </row>
    <row r="2544" spans="1:32" x14ac:dyDescent="0.2">
      <c r="A2544" t="s">
        <v>4363</v>
      </c>
      <c r="B2544" s="107">
        <v>44970</v>
      </c>
      <c r="C2544" s="107">
        <v>44970</v>
      </c>
      <c r="D2544" s="107">
        <v>44970</v>
      </c>
      <c r="E2544">
        <v>-2.4550911000000002E-2</v>
      </c>
      <c r="F2544">
        <v>-2.4550911000000002E-2</v>
      </c>
      <c r="G2544" t="s">
        <v>72</v>
      </c>
      <c r="H2544">
        <v>6.1706555671175858</v>
      </c>
      <c r="I2544">
        <v>-0.15149521563995841</v>
      </c>
      <c r="J2544">
        <v>-0.15149521563995841</v>
      </c>
      <c r="K2544">
        <v>1</v>
      </c>
      <c r="M2544" t="s">
        <v>67</v>
      </c>
      <c r="S2544" t="s">
        <v>1608</v>
      </c>
      <c r="U2544" t="s">
        <v>67</v>
      </c>
      <c r="W2544" t="s">
        <v>1270</v>
      </c>
      <c r="X2544" t="s">
        <v>1271</v>
      </c>
      <c r="Y2544" t="s">
        <v>182</v>
      </c>
      <c r="Z2544" t="s">
        <v>164</v>
      </c>
      <c r="AA2544" t="s">
        <v>164</v>
      </c>
      <c r="AB2544" t="s">
        <v>18</v>
      </c>
      <c r="AD2544" t="s">
        <v>4364</v>
      </c>
      <c r="AE2544">
        <v>1</v>
      </c>
      <c r="AF2544">
        <v>1</v>
      </c>
    </row>
    <row r="2545" spans="1:32" x14ac:dyDescent="0.2">
      <c r="A2545" t="s">
        <v>4365</v>
      </c>
      <c r="B2545" s="107">
        <v>44970</v>
      </c>
      <c r="C2545" s="107">
        <v>44970</v>
      </c>
      <c r="D2545" s="107">
        <v>44970</v>
      </c>
      <c r="E2545">
        <v>-3.2863584600000002E-2</v>
      </c>
      <c r="F2545">
        <v>-3.2863584600000002E-2</v>
      </c>
      <c r="G2545" t="s">
        <v>72</v>
      </c>
      <c r="H2545">
        <v>6.1706555671175858</v>
      </c>
      <c r="I2545">
        <v>-0.20278986126742979</v>
      </c>
      <c r="J2545">
        <v>-0.20278986126742979</v>
      </c>
      <c r="K2545">
        <v>1</v>
      </c>
      <c r="M2545" t="s">
        <v>67</v>
      </c>
      <c r="S2545" t="s">
        <v>1608</v>
      </c>
      <c r="U2545" t="s">
        <v>67</v>
      </c>
      <c r="W2545" t="s">
        <v>1270</v>
      </c>
      <c r="X2545" t="s">
        <v>1271</v>
      </c>
      <c r="Y2545" t="s">
        <v>182</v>
      </c>
      <c r="Z2545" t="s">
        <v>164</v>
      </c>
      <c r="AA2545" t="s">
        <v>164</v>
      </c>
      <c r="AB2545" t="s">
        <v>18</v>
      </c>
      <c r="AD2545" t="s">
        <v>4366</v>
      </c>
      <c r="AE2545">
        <v>1</v>
      </c>
      <c r="AF2545">
        <v>1</v>
      </c>
    </row>
    <row r="2546" spans="1:32" x14ac:dyDescent="0.2">
      <c r="A2546" t="s">
        <v>4367</v>
      </c>
      <c r="B2546" s="107">
        <v>44970</v>
      </c>
      <c r="C2546" s="107">
        <v>44970</v>
      </c>
      <c r="D2546" s="107">
        <v>44970</v>
      </c>
      <c r="E2546">
        <v>-2.2200305699999999E-2</v>
      </c>
      <c r="F2546">
        <v>-2.2200305699999999E-2</v>
      </c>
      <c r="G2546" t="s">
        <v>72</v>
      </c>
      <c r="H2546">
        <v>6.1706555671175858</v>
      </c>
      <c r="I2546">
        <v>-0.13699043995941729</v>
      </c>
      <c r="J2546">
        <v>-0.13699043995941729</v>
      </c>
      <c r="K2546">
        <v>1</v>
      </c>
      <c r="M2546" t="s">
        <v>67</v>
      </c>
      <c r="S2546" t="s">
        <v>1608</v>
      </c>
      <c r="U2546" t="s">
        <v>67</v>
      </c>
      <c r="W2546" t="s">
        <v>1270</v>
      </c>
      <c r="X2546" t="s">
        <v>1271</v>
      </c>
      <c r="Y2546" t="s">
        <v>182</v>
      </c>
      <c r="Z2546" t="s">
        <v>164</v>
      </c>
      <c r="AA2546" t="s">
        <v>164</v>
      </c>
      <c r="AB2546" t="s">
        <v>18</v>
      </c>
      <c r="AD2546" t="s">
        <v>4368</v>
      </c>
      <c r="AE2546">
        <v>1</v>
      </c>
      <c r="AF2546">
        <v>1</v>
      </c>
    </row>
    <row r="2547" spans="1:32" x14ac:dyDescent="0.2">
      <c r="A2547" t="s">
        <v>4369</v>
      </c>
      <c r="B2547" s="107">
        <v>44969</v>
      </c>
      <c r="C2547" s="107">
        <v>44969</v>
      </c>
      <c r="D2547" s="107">
        <v>44969</v>
      </c>
      <c r="E2547">
        <v>-379.63</v>
      </c>
      <c r="F2547">
        <v>-379.63</v>
      </c>
      <c r="G2547" t="s">
        <v>43</v>
      </c>
      <c r="H2547">
        <v>1</v>
      </c>
      <c r="I2547">
        <v>-379.63</v>
      </c>
      <c r="J2547">
        <v>-379.63</v>
      </c>
      <c r="K2547">
        <v>1</v>
      </c>
      <c r="M2547" t="s">
        <v>49</v>
      </c>
      <c r="N2547" t="s">
        <v>298</v>
      </c>
      <c r="O2547">
        <v>100</v>
      </c>
      <c r="Q2547" t="s">
        <v>298</v>
      </c>
      <c r="S2547" t="s">
        <v>299</v>
      </c>
      <c r="U2547" t="s">
        <v>49</v>
      </c>
      <c r="W2547" t="s">
        <v>299</v>
      </c>
      <c r="X2547" t="s">
        <v>30</v>
      </c>
      <c r="Y2547" t="s">
        <v>182</v>
      </c>
      <c r="Z2547" t="s">
        <v>182</v>
      </c>
      <c r="AA2547" t="s">
        <v>182</v>
      </c>
      <c r="AB2547" t="s">
        <v>30</v>
      </c>
      <c r="AE2547">
        <v>0</v>
      </c>
      <c r="AF2547">
        <v>0</v>
      </c>
    </row>
    <row r="2548" spans="1:32" x14ac:dyDescent="0.2">
      <c r="A2548" t="s">
        <v>4370</v>
      </c>
      <c r="B2548" s="107">
        <v>44969</v>
      </c>
      <c r="C2548" s="107">
        <v>44969</v>
      </c>
      <c r="D2548" s="107">
        <v>44969</v>
      </c>
      <c r="E2548">
        <v>-2.6622027900000001E-2</v>
      </c>
      <c r="F2548">
        <v>-2.6622027900000001E-2</v>
      </c>
      <c r="G2548" t="s">
        <v>72</v>
      </c>
      <c r="H2548">
        <v>6.5242616033755283</v>
      </c>
      <c r="I2548">
        <v>-0.17368907443196199</v>
      </c>
      <c r="J2548">
        <v>-0.17368907443196199</v>
      </c>
      <c r="K2548">
        <v>1</v>
      </c>
      <c r="M2548" t="s">
        <v>67</v>
      </c>
      <c r="S2548" t="s">
        <v>1608</v>
      </c>
      <c r="U2548" t="s">
        <v>67</v>
      </c>
      <c r="W2548" t="s">
        <v>1270</v>
      </c>
      <c r="X2548" t="s">
        <v>1271</v>
      </c>
      <c r="Y2548" t="s">
        <v>182</v>
      </c>
      <c r="Z2548" t="s">
        <v>164</v>
      </c>
      <c r="AA2548" t="s">
        <v>164</v>
      </c>
      <c r="AB2548" t="s">
        <v>18</v>
      </c>
      <c r="AD2548" t="s">
        <v>4371</v>
      </c>
      <c r="AE2548">
        <v>1</v>
      </c>
      <c r="AF2548">
        <v>1</v>
      </c>
    </row>
    <row r="2549" spans="1:32" x14ac:dyDescent="0.2">
      <c r="A2549" t="s">
        <v>4372</v>
      </c>
      <c r="B2549" s="107">
        <v>44968</v>
      </c>
      <c r="C2549" s="107">
        <v>44968</v>
      </c>
      <c r="D2549" s="107">
        <v>44968</v>
      </c>
      <c r="E2549">
        <v>-250.72</v>
      </c>
      <c r="F2549">
        <v>-250.72</v>
      </c>
      <c r="G2549" t="s">
        <v>43</v>
      </c>
      <c r="H2549">
        <v>1</v>
      </c>
      <c r="I2549">
        <v>-250.72</v>
      </c>
      <c r="J2549">
        <v>-250.72</v>
      </c>
      <c r="K2549">
        <v>1</v>
      </c>
      <c r="M2549" t="s">
        <v>50</v>
      </c>
      <c r="N2549" t="s">
        <v>263</v>
      </c>
      <c r="O2549">
        <v>100</v>
      </c>
      <c r="Q2549" t="s">
        <v>263</v>
      </c>
      <c r="S2549" t="s">
        <v>263</v>
      </c>
      <c r="U2549" t="s">
        <v>50</v>
      </c>
      <c r="W2549" t="s">
        <v>265</v>
      </c>
      <c r="X2549" t="s">
        <v>30</v>
      </c>
      <c r="Y2549" t="s">
        <v>182</v>
      </c>
      <c r="Z2549" t="s">
        <v>182</v>
      </c>
      <c r="AA2549" t="s">
        <v>182</v>
      </c>
      <c r="AB2549" t="s">
        <v>30</v>
      </c>
      <c r="AE2549">
        <v>0</v>
      </c>
      <c r="AF2549">
        <v>0</v>
      </c>
    </row>
    <row r="2550" spans="1:32" x14ac:dyDescent="0.2">
      <c r="A2550" t="s">
        <v>4373</v>
      </c>
      <c r="B2550" s="107">
        <v>44968</v>
      </c>
      <c r="C2550" s="107">
        <v>44968</v>
      </c>
      <c r="D2550" s="107">
        <v>44968</v>
      </c>
      <c r="E2550">
        <v>-2.8699768800000001E-2</v>
      </c>
      <c r="F2550">
        <v>-2.8699768800000001E-2</v>
      </c>
      <c r="G2550" t="s">
        <v>72</v>
      </c>
      <c r="H2550">
        <v>6.5702261967385596</v>
      </c>
      <c r="I2550">
        <v>-0.18856397281010001</v>
      </c>
      <c r="J2550">
        <v>-0.18856397281010001</v>
      </c>
      <c r="K2550">
        <v>1</v>
      </c>
      <c r="M2550" t="s">
        <v>67</v>
      </c>
      <c r="N2550" t="s">
        <v>102</v>
      </c>
      <c r="S2550" t="s">
        <v>1608</v>
      </c>
      <c r="U2550" t="s">
        <v>67</v>
      </c>
      <c r="W2550" t="s">
        <v>1270</v>
      </c>
      <c r="X2550" t="s">
        <v>1271</v>
      </c>
      <c r="Y2550" t="s">
        <v>182</v>
      </c>
      <c r="Z2550" t="s">
        <v>164</v>
      </c>
      <c r="AA2550" t="s">
        <v>164</v>
      </c>
      <c r="AB2550" t="s">
        <v>18</v>
      </c>
      <c r="AD2550" t="s">
        <v>4374</v>
      </c>
      <c r="AE2550">
        <v>1</v>
      </c>
      <c r="AF2550">
        <v>1</v>
      </c>
    </row>
    <row r="2551" spans="1:32" x14ac:dyDescent="0.2">
      <c r="A2551" t="s">
        <v>4375</v>
      </c>
      <c r="B2551" s="107">
        <v>44967</v>
      </c>
      <c r="C2551" s="107">
        <v>44967</v>
      </c>
      <c r="D2551" s="107">
        <v>44967</v>
      </c>
      <c r="E2551">
        <v>-1.56186639E-2</v>
      </c>
      <c r="F2551">
        <v>-1.56186639E-2</v>
      </c>
      <c r="G2551" t="s">
        <v>72</v>
      </c>
      <c r="H2551">
        <v>6.4585519412381966</v>
      </c>
      <c r="I2551">
        <v>-0.1008739520508919</v>
      </c>
      <c r="J2551">
        <v>-0.1008739520508919</v>
      </c>
      <c r="K2551">
        <v>1</v>
      </c>
      <c r="M2551" t="s">
        <v>67</v>
      </c>
      <c r="S2551" t="s">
        <v>1608</v>
      </c>
      <c r="U2551" t="s">
        <v>67</v>
      </c>
      <c r="W2551" t="s">
        <v>1270</v>
      </c>
      <c r="X2551" t="s">
        <v>1271</v>
      </c>
      <c r="Y2551" t="s">
        <v>182</v>
      </c>
      <c r="Z2551" t="s">
        <v>164</v>
      </c>
      <c r="AA2551" t="s">
        <v>164</v>
      </c>
      <c r="AB2551" t="s">
        <v>18</v>
      </c>
      <c r="AD2551" t="s">
        <v>4376</v>
      </c>
      <c r="AE2551">
        <v>1</v>
      </c>
      <c r="AF2551">
        <v>1</v>
      </c>
    </row>
    <row r="2552" spans="1:32" x14ac:dyDescent="0.2">
      <c r="A2552" t="s">
        <v>4377</v>
      </c>
      <c r="B2552" s="107">
        <v>44967</v>
      </c>
      <c r="C2552" s="107">
        <v>44967</v>
      </c>
      <c r="D2552" s="107">
        <v>44967</v>
      </c>
      <c r="E2552">
        <v>-5.2683699299999998E-2</v>
      </c>
      <c r="F2552">
        <v>-5.2683699299999998E-2</v>
      </c>
      <c r="G2552" t="s">
        <v>72</v>
      </c>
      <c r="H2552">
        <v>6.4585519412381966</v>
      </c>
      <c r="I2552">
        <v>-0.34026040838562438</v>
      </c>
      <c r="J2552">
        <v>-0.34026040838562438</v>
      </c>
      <c r="K2552">
        <v>1</v>
      </c>
      <c r="M2552" t="s">
        <v>67</v>
      </c>
      <c r="S2552" t="s">
        <v>1608</v>
      </c>
      <c r="U2552" t="s">
        <v>67</v>
      </c>
      <c r="W2552" t="s">
        <v>1270</v>
      </c>
      <c r="X2552" t="s">
        <v>1271</v>
      </c>
      <c r="Y2552" t="s">
        <v>182</v>
      </c>
      <c r="Z2552" t="s">
        <v>164</v>
      </c>
      <c r="AA2552" t="s">
        <v>164</v>
      </c>
      <c r="AB2552" t="s">
        <v>18</v>
      </c>
      <c r="AD2552" t="s">
        <v>4378</v>
      </c>
      <c r="AE2552">
        <v>1</v>
      </c>
      <c r="AF2552">
        <v>1</v>
      </c>
    </row>
    <row r="2553" spans="1:32" x14ac:dyDescent="0.2">
      <c r="A2553" t="s">
        <v>4379</v>
      </c>
      <c r="B2553" s="107">
        <v>44967</v>
      </c>
      <c r="C2553" s="107">
        <v>44967</v>
      </c>
      <c r="D2553" s="107">
        <v>44967</v>
      </c>
      <c r="E2553">
        <v>-1.83491283E-2</v>
      </c>
      <c r="F2553">
        <v>-1.83491283E-2</v>
      </c>
      <c r="G2553" t="s">
        <v>72</v>
      </c>
      <c r="H2553">
        <v>6.4585519412381966</v>
      </c>
      <c r="I2553">
        <v>-0.1185087982019937</v>
      </c>
      <c r="J2553">
        <v>-0.1185087982019937</v>
      </c>
      <c r="K2553">
        <v>1</v>
      </c>
      <c r="M2553" t="s">
        <v>67</v>
      </c>
      <c r="S2553" t="s">
        <v>1608</v>
      </c>
      <c r="U2553" t="s">
        <v>67</v>
      </c>
      <c r="W2553" t="s">
        <v>1270</v>
      </c>
      <c r="X2553" t="s">
        <v>1271</v>
      </c>
      <c r="Y2553" t="s">
        <v>182</v>
      </c>
      <c r="Z2553" t="s">
        <v>164</v>
      </c>
      <c r="AA2553" t="s">
        <v>164</v>
      </c>
      <c r="AB2553" t="s">
        <v>18</v>
      </c>
      <c r="AD2553" t="s">
        <v>4380</v>
      </c>
      <c r="AE2553">
        <v>1</v>
      </c>
      <c r="AF2553">
        <v>1</v>
      </c>
    </row>
    <row r="2554" spans="1:32" x14ac:dyDescent="0.2">
      <c r="A2554" t="s">
        <v>4381</v>
      </c>
      <c r="B2554" s="107">
        <v>44966</v>
      </c>
      <c r="C2554" s="107">
        <v>44966</v>
      </c>
      <c r="D2554" s="107">
        <v>44966</v>
      </c>
      <c r="E2554">
        <v>-829.14</v>
      </c>
      <c r="F2554">
        <v>-829.14</v>
      </c>
      <c r="G2554" t="s">
        <v>43</v>
      </c>
      <c r="H2554">
        <v>1</v>
      </c>
      <c r="I2554">
        <v>-829.14</v>
      </c>
      <c r="J2554">
        <v>-829.14</v>
      </c>
      <c r="K2554">
        <v>1</v>
      </c>
      <c r="M2554" t="s">
        <v>49</v>
      </c>
      <c r="N2554" t="s">
        <v>199</v>
      </c>
      <c r="O2554">
        <v>100</v>
      </c>
      <c r="P2554" t="s">
        <v>340</v>
      </c>
      <c r="Q2554" t="s">
        <v>199</v>
      </c>
      <c r="S2554" t="s">
        <v>226</v>
      </c>
      <c r="U2554" t="s">
        <v>49</v>
      </c>
      <c r="W2554" t="s">
        <v>226</v>
      </c>
      <c r="X2554" t="s">
        <v>30</v>
      </c>
      <c r="Y2554" t="s">
        <v>182</v>
      </c>
      <c r="Z2554" t="s">
        <v>182</v>
      </c>
      <c r="AA2554" t="s">
        <v>182</v>
      </c>
      <c r="AB2554" t="s">
        <v>30</v>
      </c>
      <c r="AE2554">
        <v>0</v>
      </c>
      <c r="AF2554">
        <v>0</v>
      </c>
    </row>
    <row r="2555" spans="1:32" x14ac:dyDescent="0.2">
      <c r="A2555" t="s">
        <v>4382</v>
      </c>
      <c r="B2555" s="107">
        <v>44966</v>
      </c>
      <c r="C2555" s="107">
        <v>44966</v>
      </c>
      <c r="D2555" s="107">
        <v>44966</v>
      </c>
      <c r="E2555">
        <v>173.76</v>
      </c>
      <c r="F2555">
        <v>173.76</v>
      </c>
      <c r="G2555" t="s">
        <v>43</v>
      </c>
      <c r="H2555">
        <v>1</v>
      </c>
      <c r="I2555">
        <v>173.76</v>
      </c>
      <c r="J2555">
        <v>173.76</v>
      </c>
      <c r="K2555">
        <v>1</v>
      </c>
      <c r="M2555" t="s">
        <v>199</v>
      </c>
      <c r="N2555" t="s">
        <v>1058</v>
      </c>
      <c r="O2555">
        <v>100</v>
      </c>
      <c r="Q2555" t="s">
        <v>199</v>
      </c>
      <c r="S2555" t="s">
        <v>1378</v>
      </c>
      <c r="U2555" t="s">
        <v>1058</v>
      </c>
      <c r="W2555" t="s">
        <v>1379</v>
      </c>
      <c r="X2555" t="s">
        <v>1379</v>
      </c>
      <c r="Y2555" t="s">
        <v>163</v>
      </c>
      <c r="Z2555" t="s">
        <v>193</v>
      </c>
      <c r="AA2555" t="s">
        <v>193</v>
      </c>
      <c r="AB2555" t="s">
        <v>24</v>
      </c>
      <c r="AE2555">
        <v>0</v>
      </c>
      <c r="AF2555">
        <v>0</v>
      </c>
    </row>
    <row r="2556" spans="1:32" x14ac:dyDescent="0.2">
      <c r="A2556" t="s">
        <v>4383</v>
      </c>
      <c r="B2556" s="107">
        <v>44966</v>
      </c>
      <c r="C2556" s="107">
        <v>44966</v>
      </c>
      <c r="D2556" s="107">
        <v>44966</v>
      </c>
      <c r="E2556">
        <v>-173.76</v>
      </c>
      <c r="F2556">
        <v>-173.76</v>
      </c>
      <c r="G2556" t="s">
        <v>43</v>
      </c>
      <c r="H2556">
        <v>1</v>
      </c>
      <c r="I2556">
        <v>-173.76</v>
      </c>
      <c r="J2556">
        <v>-173.76</v>
      </c>
      <c r="K2556">
        <v>1</v>
      </c>
      <c r="M2556" t="s">
        <v>2301</v>
      </c>
      <c r="N2556" t="s">
        <v>199</v>
      </c>
      <c r="O2556">
        <v>100</v>
      </c>
      <c r="P2556" t="s">
        <v>340</v>
      </c>
      <c r="Q2556" t="s">
        <v>199</v>
      </c>
      <c r="S2556" t="s">
        <v>1378</v>
      </c>
      <c r="U2556" t="s">
        <v>2301</v>
      </c>
      <c r="W2556" t="s">
        <v>1379</v>
      </c>
      <c r="X2556" t="s">
        <v>1379</v>
      </c>
      <c r="Y2556" t="s">
        <v>163</v>
      </c>
      <c r="Z2556" t="s">
        <v>193</v>
      </c>
      <c r="AA2556" t="s">
        <v>193</v>
      </c>
      <c r="AB2556" t="s">
        <v>24</v>
      </c>
      <c r="AE2556">
        <v>0</v>
      </c>
      <c r="AF2556">
        <v>0</v>
      </c>
    </row>
    <row r="2557" spans="1:32" x14ac:dyDescent="0.2">
      <c r="A2557" t="s">
        <v>4384</v>
      </c>
      <c r="B2557" s="107">
        <v>44966</v>
      </c>
      <c r="C2557" s="107">
        <v>44966</v>
      </c>
      <c r="D2557" s="107">
        <v>44966</v>
      </c>
      <c r="E2557">
        <v>-6.0370292899999997E-2</v>
      </c>
      <c r="F2557">
        <v>-6.0370292899999997E-2</v>
      </c>
      <c r="G2557" t="s">
        <v>72</v>
      </c>
      <c r="H2557">
        <v>6.5129835718071014</v>
      </c>
      <c r="I2557">
        <v>-0.3931907258828829</v>
      </c>
      <c r="J2557">
        <v>-0.3931907258828829</v>
      </c>
      <c r="K2557">
        <v>1</v>
      </c>
      <c r="M2557" t="s">
        <v>67</v>
      </c>
      <c r="S2557" t="s">
        <v>1608</v>
      </c>
      <c r="U2557" t="s">
        <v>67</v>
      </c>
      <c r="W2557" t="s">
        <v>1270</v>
      </c>
      <c r="X2557" t="s">
        <v>1271</v>
      </c>
      <c r="Y2557" t="s">
        <v>182</v>
      </c>
      <c r="Z2557" t="s">
        <v>164</v>
      </c>
      <c r="AA2557" t="s">
        <v>164</v>
      </c>
      <c r="AB2557" t="s">
        <v>18</v>
      </c>
      <c r="AD2557" t="s">
        <v>4385</v>
      </c>
      <c r="AE2557">
        <v>1</v>
      </c>
      <c r="AF2557">
        <v>1</v>
      </c>
    </row>
    <row r="2558" spans="1:32" x14ac:dyDescent="0.2">
      <c r="A2558" t="s">
        <v>4386</v>
      </c>
      <c r="B2558" s="107">
        <v>44966</v>
      </c>
      <c r="C2558" s="107">
        <v>44966</v>
      </c>
      <c r="D2558" s="107">
        <v>44966</v>
      </c>
      <c r="E2558">
        <v>-2.0541643943498551</v>
      </c>
      <c r="F2558">
        <v>-2.0541643943498551</v>
      </c>
      <c r="G2558" t="s">
        <v>72</v>
      </c>
      <c r="H2558">
        <v>6.5129835718071014</v>
      </c>
      <c r="I2558">
        <v>-13.378738954191689</v>
      </c>
      <c r="J2558">
        <v>-13.378738954191689</v>
      </c>
      <c r="K2558">
        <v>1</v>
      </c>
      <c r="M2558" t="s">
        <v>56</v>
      </c>
      <c r="S2558" t="s">
        <v>1608</v>
      </c>
      <c r="U2558" t="s">
        <v>56</v>
      </c>
      <c r="W2558" t="s">
        <v>1415</v>
      </c>
      <c r="X2558" t="s">
        <v>1265</v>
      </c>
      <c r="Y2558" t="s">
        <v>182</v>
      </c>
      <c r="Z2558" t="s">
        <v>164</v>
      </c>
      <c r="AA2558" t="s">
        <v>164</v>
      </c>
      <c r="AB2558" t="s">
        <v>18</v>
      </c>
      <c r="AD2558" t="s">
        <v>4387</v>
      </c>
      <c r="AE2558">
        <v>1</v>
      </c>
      <c r="AF2558">
        <v>1</v>
      </c>
    </row>
    <row r="2559" spans="1:32" x14ac:dyDescent="0.2">
      <c r="A2559" t="s">
        <v>4388</v>
      </c>
      <c r="B2559" s="107">
        <v>44966</v>
      </c>
      <c r="C2559" s="107">
        <v>44966</v>
      </c>
      <c r="D2559" s="107">
        <v>44966</v>
      </c>
      <c r="E2559">
        <v>-5.1690703999999997E-3</v>
      </c>
      <c r="F2559">
        <v>-5.1690703999999997E-3</v>
      </c>
      <c r="G2559" t="s">
        <v>72</v>
      </c>
      <c r="H2559">
        <v>6.5129835718071014</v>
      </c>
      <c r="I2559">
        <v>-3.3666070596714358E-2</v>
      </c>
      <c r="J2559">
        <v>-3.3666070596714358E-2</v>
      </c>
      <c r="K2559">
        <v>1</v>
      </c>
      <c r="M2559" t="s">
        <v>67</v>
      </c>
      <c r="S2559" t="s">
        <v>1608</v>
      </c>
      <c r="U2559" t="s">
        <v>67</v>
      </c>
      <c r="W2559" t="s">
        <v>1270</v>
      </c>
      <c r="X2559" t="s">
        <v>1271</v>
      </c>
      <c r="Y2559" t="s">
        <v>182</v>
      </c>
      <c r="Z2559" t="s">
        <v>164</v>
      </c>
      <c r="AA2559" t="s">
        <v>164</v>
      </c>
      <c r="AB2559" t="s">
        <v>18</v>
      </c>
      <c r="AD2559" t="s">
        <v>4389</v>
      </c>
      <c r="AE2559">
        <v>1</v>
      </c>
      <c r="AF2559">
        <v>1</v>
      </c>
    </row>
    <row r="2560" spans="1:32" x14ac:dyDescent="0.2">
      <c r="A2560" t="s">
        <v>4390</v>
      </c>
      <c r="B2560" s="107">
        <v>44965</v>
      </c>
      <c r="C2560" s="107">
        <v>44965</v>
      </c>
      <c r="D2560" s="107">
        <v>44965</v>
      </c>
      <c r="E2560">
        <v>-15000</v>
      </c>
      <c r="F2560">
        <v>-15000</v>
      </c>
      <c r="G2560" t="s">
        <v>43</v>
      </c>
      <c r="H2560">
        <v>1</v>
      </c>
      <c r="I2560">
        <v>-15000</v>
      </c>
      <c r="J2560">
        <v>-15000</v>
      </c>
      <c r="K2560">
        <v>1</v>
      </c>
      <c r="M2560" t="s">
        <v>1058</v>
      </c>
      <c r="N2560" t="s">
        <v>329</v>
      </c>
      <c r="O2560">
        <v>100</v>
      </c>
      <c r="Q2560" t="s">
        <v>329</v>
      </c>
      <c r="S2560" t="s">
        <v>4391</v>
      </c>
      <c r="U2560" t="s">
        <v>1058</v>
      </c>
      <c r="V2560" t="s">
        <v>4392</v>
      </c>
      <c r="W2560" t="s">
        <v>4393</v>
      </c>
      <c r="X2560" t="s">
        <v>115</v>
      </c>
      <c r="Y2560" t="s">
        <v>175</v>
      </c>
      <c r="Z2560" t="s">
        <v>176</v>
      </c>
      <c r="AA2560" t="s">
        <v>176</v>
      </c>
      <c r="AB2560" t="s">
        <v>25</v>
      </c>
      <c r="AE2560">
        <v>0</v>
      </c>
      <c r="AF2560">
        <v>0</v>
      </c>
    </row>
    <row r="2561" spans="1:32" x14ac:dyDescent="0.2">
      <c r="A2561" t="s">
        <v>4394</v>
      </c>
      <c r="B2561" s="107">
        <v>44965</v>
      </c>
      <c r="C2561" s="107">
        <v>44965</v>
      </c>
      <c r="D2561" s="107">
        <v>44965</v>
      </c>
      <c r="E2561">
        <v>-1044.49</v>
      </c>
      <c r="F2561">
        <v>-1044.49</v>
      </c>
      <c r="G2561" t="s">
        <v>43</v>
      </c>
      <c r="H2561">
        <v>1</v>
      </c>
      <c r="I2561">
        <v>-1044.49</v>
      </c>
      <c r="J2561">
        <v>-1044.49</v>
      </c>
      <c r="K2561">
        <v>1</v>
      </c>
      <c r="M2561" t="s">
        <v>50</v>
      </c>
      <c r="N2561" t="s">
        <v>304</v>
      </c>
      <c r="O2561">
        <v>100</v>
      </c>
      <c r="Q2561" t="s">
        <v>304</v>
      </c>
      <c r="S2561" t="s">
        <v>305</v>
      </c>
      <c r="U2561" t="s">
        <v>50</v>
      </c>
      <c r="W2561" t="s">
        <v>305</v>
      </c>
      <c r="X2561" t="s">
        <v>30</v>
      </c>
      <c r="Y2561" t="s">
        <v>182</v>
      </c>
      <c r="Z2561" t="s">
        <v>182</v>
      </c>
      <c r="AA2561" t="s">
        <v>182</v>
      </c>
      <c r="AB2561" t="s">
        <v>30</v>
      </c>
      <c r="AE2561">
        <v>0</v>
      </c>
      <c r="AF2561">
        <v>0</v>
      </c>
    </row>
    <row r="2562" spans="1:32" x14ac:dyDescent="0.2">
      <c r="A2562" t="s">
        <v>4395</v>
      </c>
      <c r="B2562" s="107">
        <v>44965</v>
      </c>
      <c r="C2562" s="107">
        <v>44965</v>
      </c>
      <c r="D2562" s="107">
        <v>44965</v>
      </c>
      <c r="E2562">
        <v>-1583.45</v>
      </c>
      <c r="F2562">
        <v>-1583.45</v>
      </c>
      <c r="G2562" t="s">
        <v>43</v>
      </c>
      <c r="H2562">
        <v>1</v>
      </c>
      <c r="I2562">
        <v>-1583.45</v>
      </c>
      <c r="J2562">
        <v>-1583.45</v>
      </c>
      <c r="K2562">
        <v>1</v>
      </c>
      <c r="M2562" t="s">
        <v>49</v>
      </c>
      <c r="N2562" t="s">
        <v>3200</v>
      </c>
      <c r="O2562">
        <v>100</v>
      </c>
      <c r="Q2562" t="s">
        <v>3200</v>
      </c>
      <c r="S2562" t="s">
        <v>3201</v>
      </c>
      <c r="U2562" t="s">
        <v>49</v>
      </c>
      <c r="W2562" t="s">
        <v>3201</v>
      </c>
      <c r="X2562" t="s">
        <v>30</v>
      </c>
      <c r="Y2562" t="s">
        <v>182</v>
      </c>
      <c r="Z2562" t="s">
        <v>182</v>
      </c>
      <c r="AA2562" t="s">
        <v>182</v>
      </c>
      <c r="AB2562" t="s">
        <v>30</v>
      </c>
      <c r="AE2562">
        <v>0</v>
      </c>
      <c r="AF2562">
        <v>0</v>
      </c>
    </row>
    <row r="2563" spans="1:32" x14ac:dyDescent="0.2">
      <c r="A2563" t="s">
        <v>4396</v>
      </c>
      <c r="B2563" s="107">
        <v>44965</v>
      </c>
      <c r="C2563" s="107">
        <v>44965</v>
      </c>
      <c r="D2563" s="107">
        <v>44965</v>
      </c>
      <c r="E2563">
        <v>-266.39999999999998</v>
      </c>
      <c r="F2563">
        <v>-266.39999999999998</v>
      </c>
      <c r="G2563" t="s">
        <v>43</v>
      </c>
      <c r="H2563">
        <v>1</v>
      </c>
      <c r="I2563">
        <v>-266.39999999999998</v>
      </c>
      <c r="J2563">
        <v>-266.39999999999998</v>
      </c>
      <c r="K2563">
        <v>1</v>
      </c>
      <c r="M2563" t="s">
        <v>50</v>
      </c>
      <c r="N2563" t="s">
        <v>1449</v>
      </c>
      <c r="O2563">
        <v>100</v>
      </c>
      <c r="Q2563" t="s">
        <v>1449</v>
      </c>
      <c r="S2563" t="s">
        <v>4397</v>
      </c>
      <c r="U2563" t="s">
        <v>50</v>
      </c>
      <c r="W2563" t="s">
        <v>1452</v>
      </c>
      <c r="X2563" t="s">
        <v>1452</v>
      </c>
      <c r="Y2563" t="s">
        <v>192</v>
      </c>
      <c r="Z2563" t="s">
        <v>193</v>
      </c>
      <c r="AA2563" t="s">
        <v>193</v>
      </c>
      <c r="AB2563" t="s">
        <v>24</v>
      </c>
      <c r="AE2563">
        <v>0</v>
      </c>
      <c r="AF2563">
        <v>0</v>
      </c>
    </row>
    <row r="2564" spans="1:32" x14ac:dyDescent="0.2">
      <c r="A2564" t="s">
        <v>4398</v>
      </c>
      <c r="B2564" s="107">
        <v>44965</v>
      </c>
      <c r="C2564" s="107">
        <v>44965</v>
      </c>
      <c r="D2564" s="107">
        <v>44965</v>
      </c>
      <c r="E2564">
        <v>20000</v>
      </c>
      <c r="F2564">
        <v>20000</v>
      </c>
      <c r="G2564" t="s">
        <v>43</v>
      </c>
      <c r="H2564">
        <v>1</v>
      </c>
      <c r="I2564">
        <v>20000</v>
      </c>
      <c r="J2564">
        <v>20000</v>
      </c>
      <c r="K2564">
        <v>1</v>
      </c>
      <c r="M2564" t="s">
        <v>199</v>
      </c>
      <c r="N2564" t="s">
        <v>1058</v>
      </c>
      <c r="O2564">
        <v>100</v>
      </c>
      <c r="Q2564" t="s">
        <v>199</v>
      </c>
      <c r="S2564" t="s">
        <v>1378</v>
      </c>
      <c r="U2564" t="s">
        <v>1058</v>
      </c>
      <c r="W2564" t="s">
        <v>1379</v>
      </c>
      <c r="X2564" t="s">
        <v>1379</v>
      </c>
      <c r="Y2564" t="s">
        <v>163</v>
      </c>
      <c r="Z2564" t="s">
        <v>193</v>
      </c>
      <c r="AA2564" t="s">
        <v>193</v>
      </c>
      <c r="AB2564" t="s">
        <v>24</v>
      </c>
      <c r="AE2564">
        <v>0</v>
      </c>
      <c r="AF2564">
        <v>0</v>
      </c>
    </row>
    <row r="2565" spans="1:32" x14ac:dyDescent="0.2">
      <c r="A2565" t="s">
        <v>4399</v>
      </c>
      <c r="B2565" s="107">
        <v>44965</v>
      </c>
      <c r="C2565" s="107">
        <v>44965</v>
      </c>
      <c r="D2565" s="107">
        <v>44965</v>
      </c>
      <c r="E2565">
        <v>-20000</v>
      </c>
      <c r="F2565">
        <v>-20000</v>
      </c>
      <c r="G2565" t="s">
        <v>43</v>
      </c>
      <c r="H2565">
        <v>1</v>
      </c>
      <c r="I2565">
        <v>-20000</v>
      </c>
      <c r="J2565">
        <v>-20000</v>
      </c>
      <c r="K2565">
        <v>1</v>
      </c>
      <c r="M2565" t="s">
        <v>1419</v>
      </c>
      <c r="N2565" t="s">
        <v>199</v>
      </c>
      <c r="O2565">
        <v>100</v>
      </c>
      <c r="P2565" t="s">
        <v>340</v>
      </c>
      <c r="Q2565" t="s">
        <v>199</v>
      </c>
      <c r="S2565" t="s">
        <v>1378</v>
      </c>
      <c r="U2565" t="s">
        <v>1419</v>
      </c>
      <c r="W2565" t="s">
        <v>1379</v>
      </c>
      <c r="X2565" t="s">
        <v>1379</v>
      </c>
      <c r="Y2565" t="s">
        <v>163</v>
      </c>
      <c r="Z2565" t="s">
        <v>193</v>
      </c>
      <c r="AA2565" t="s">
        <v>193</v>
      </c>
      <c r="AB2565" t="s">
        <v>24</v>
      </c>
      <c r="AE2565">
        <v>0</v>
      </c>
      <c r="AF2565">
        <v>0</v>
      </c>
    </row>
    <row r="2566" spans="1:32" x14ac:dyDescent="0.2">
      <c r="A2566" t="s">
        <v>4400</v>
      </c>
      <c r="B2566" s="107">
        <v>44965</v>
      </c>
      <c r="C2566" s="107">
        <v>44965</v>
      </c>
      <c r="D2566" s="107">
        <v>44965</v>
      </c>
      <c r="E2566">
        <v>7.2749999999999996E-4</v>
      </c>
      <c r="F2566">
        <v>7.2749999999999996E-4</v>
      </c>
      <c r="G2566" t="s">
        <v>58</v>
      </c>
      <c r="H2566">
        <v>8621.1488250652747</v>
      </c>
      <c r="I2566">
        <v>6.2718857702349871</v>
      </c>
      <c r="J2566">
        <v>6.2718857702349871</v>
      </c>
      <c r="K2566">
        <v>1</v>
      </c>
      <c r="M2566" t="s">
        <v>3597</v>
      </c>
      <c r="N2566" t="s">
        <v>65</v>
      </c>
      <c r="S2566" t="s">
        <v>1608</v>
      </c>
      <c r="U2566" t="s">
        <v>65</v>
      </c>
      <c r="W2566" t="s">
        <v>3598</v>
      </c>
      <c r="X2566" t="s">
        <v>3598</v>
      </c>
      <c r="Y2566" t="s">
        <v>1062</v>
      </c>
      <c r="Z2566" t="s">
        <v>1063</v>
      </c>
      <c r="AA2566" t="s">
        <v>1063</v>
      </c>
      <c r="AB2566" t="s">
        <v>29</v>
      </c>
      <c r="AD2566" t="s">
        <v>4401</v>
      </c>
      <c r="AE2566">
        <v>1</v>
      </c>
      <c r="AF2566">
        <v>1</v>
      </c>
    </row>
    <row r="2567" spans="1:32" x14ac:dyDescent="0.2">
      <c r="A2567" t="s">
        <v>4402</v>
      </c>
      <c r="B2567" s="107">
        <v>44965</v>
      </c>
      <c r="C2567" s="107">
        <v>44965</v>
      </c>
      <c r="D2567" s="107">
        <v>44965</v>
      </c>
      <c r="E2567">
        <v>-0.15420516000000001</v>
      </c>
      <c r="F2567">
        <v>-0.15420516000000001</v>
      </c>
      <c r="G2567" t="s">
        <v>72</v>
      </c>
      <c r="H2567">
        <v>6.8093994778067888</v>
      </c>
      <c r="I2567">
        <v>-1.050044535979112</v>
      </c>
      <c r="J2567">
        <v>-1.050044535979112</v>
      </c>
      <c r="K2567">
        <v>1</v>
      </c>
      <c r="M2567" t="s">
        <v>67</v>
      </c>
      <c r="N2567" t="s">
        <v>102</v>
      </c>
      <c r="S2567" t="s">
        <v>1608</v>
      </c>
      <c r="U2567" t="s">
        <v>67</v>
      </c>
      <c r="W2567" t="s">
        <v>1270</v>
      </c>
      <c r="X2567" t="s">
        <v>1271</v>
      </c>
      <c r="Y2567" t="s">
        <v>182</v>
      </c>
      <c r="Z2567" t="s">
        <v>164</v>
      </c>
      <c r="AA2567" t="s">
        <v>164</v>
      </c>
      <c r="AB2567" t="s">
        <v>18</v>
      </c>
      <c r="AD2567" t="s">
        <v>4403</v>
      </c>
      <c r="AE2567">
        <v>1</v>
      </c>
      <c r="AF2567">
        <v>1</v>
      </c>
    </row>
    <row r="2568" spans="1:32" x14ac:dyDescent="0.2">
      <c r="A2568" t="s">
        <v>4404</v>
      </c>
      <c r="B2568" s="107">
        <v>44964</v>
      </c>
      <c r="C2568" s="107">
        <v>44964</v>
      </c>
      <c r="D2568" s="107">
        <v>44964</v>
      </c>
      <c r="E2568">
        <v>1043.8</v>
      </c>
      <c r="F2568">
        <v>1043.8</v>
      </c>
      <c r="G2568" t="s">
        <v>43</v>
      </c>
      <c r="H2568">
        <v>1</v>
      </c>
      <c r="I2568">
        <v>1043.8</v>
      </c>
      <c r="J2568">
        <v>1043.8</v>
      </c>
      <c r="K2568">
        <v>1</v>
      </c>
      <c r="M2568" t="s">
        <v>199</v>
      </c>
      <c r="N2568" t="s">
        <v>1058</v>
      </c>
      <c r="O2568">
        <v>100</v>
      </c>
      <c r="P2568" t="s">
        <v>160</v>
      </c>
      <c r="Q2568" t="s">
        <v>199</v>
      </c>
      <c r="S2568" t="s">
        <v>3445</v>
      </c>
      <c r="U2568" t="s">
        <v>1058</v>
      </c>
      <c r="V2568" t="s">
        <v>102</v>
      </c>
      <c r="W2568" t="s">
        <v>2681</v>
      </c>
      <c r="X2568" t="s">
        <v>2682</v>
      </c>
      <c r="Y2568" t="s">
        <v>2683</v>
      </c>
      <c r="Z2568" t="s">
        <v>2684</v>
      </c>
      <c r="AA2568" t="s">
        <v>2684</v>
      </c>
      <c r="AB2568" t="s">
        <v>17</v>
      </c>
      <c r="AE2568">
        <v>0</v>
      </c>
      <c r="AF2568">
        <v>0</v>
      </c>
    </row>
    <row r="2569" spans="1:32" x14ac:dyDescent="0.2">
      <c r="A2569" t="s">
        <v>4405</v>
      </c>
      <c r="B2569" s="107">
        <v>44964</v>
      </c>
      <c r="C2569" s="107">
        <v>44964</v>
      </c>
      <c r="D2569" s="107">
        <v>44964</v>
      </c>
      <c r="E2569">
        <v>-2242.5500000000002</v>
      </c>
      <c r="F2569">
        <v>-2242.5500000000002</v>
      </c>
      <c r="G2569" t="s">
        <v>43</v>
      </c>
      <c r="H2569">
        <v>1</v>
      </c>
      <c r="I2569">
        <v>-2242.5500000000002</v>
      </c>
      <c r="J2569">
        <v>-2242.5500000000002</v>
      </c>
      <c r="K2569">
        <v>1</v>
      </c>
      <c r="M2569" t="s">
        <v>1058</v>
      </c>
      <c r="N2569" t="s">
        <v>199</v>
      </c>
      <c r="O2569">
        <v>100</v>
      </c>
      <c r="P2569" t="s">
        <v>340</v>
      </c>
      <c r="Q2569" t="s">
        <v>199</v>
      </c>
      <c r="S2569" t="s">
        <v>4406</v>
      </c>
      <c r="U2569" t="s">
        <v>1058</v>
      </c>
      <c r="W2569" t="s">
        <v>3181</v>
      </c>
      <c r="X2569" t="s">
        <v>22</v>
      </c>
      <c r="Y2569" t="s">
        <v>170</v>
      </c>
      <c r="Z2569" t="s">
        <v>164</v>
      </c>
      <c r="AA2569" t="s">
        <v>164</v>
      </c>
      <c r="AB2569" t="s">
        <v>22</v>
      </c>
      <c r="AE2569">
        <v>0</v>
      </c>
      <c r="AF2569">
        <v>0</v>
      </c>
    </row>
    <row r="2570" spans="1:32" x14ac:dyDescent="0.2">
      <c r="A2570" t="s">
        <v>4407</v>
      </c>
      <c r="B2570" s="107">
        <v>44964</v>
      </c>
      <c r="C2570" s="107">
        <v>44964</v>
      </c>
      <c r="D2570" s="107">
        <v>44964</v>
      </c>
      <c r="E2570">
        <v>-58.92</v>
      </c>
      <c r="F2570">
        <v>-58.92</v>
      </c>
      <c r="G2570" t="s">
        <v>43</v>
      </c>
      <c r="H2570">
        <v>1</v>
      </c>
      <c r="I2570">
        <v>-58.92</v>
      </c>
      <c r="J2570">
        <v>-58.92</v>
      </c>
      <c r="K2570">
        <v>1</v>
      </c>
      <c r="M2570" t="s">
        <v>49</v>
      </c>
      <c r="N2570" t="s">
        <v>2173</v>
      </c>
      <c r="O2570">
        <v>100</v>
      </c>
      <c r="Q2570" t="s">
        <v>2173</v>
      </c>
      <c r="S2570" t="s">
        <v>2174</v>
      </c>
      <c r="U2570" t="s">
        <v>49</v>
      </c>
      <c r="W2570" t="s">
        <v>2174</v>
      </c>
      <c r="X2570" t="s">
        <v>30</v>
      </c>
      <c r="Y2570" t="s">
        <v>182</v>
      </c>
      <c r="Z2570" t="s">
        <v>182</v>
      </c>
      <c r="AA2570" t="s">
        <v>182</v>
      </c>
      <c r="AB2570" t="s">
        <v>30</v>
      </c>
      <c r="AE2570">
        <v>0</v>
      </c>
      <c r="AF2570">
        <v>0</v>
      </c>
    </row>
    <row r="2571" spans="1:32" x14ac:dyDescent="0.2">
      <c r="A2571" t="s">
        <v>4408</v>
      </c>
      <c r="B2571" s="107">
        <v>44964</v>
      </c>
      <c r="C2571" s="107">
        <v>44964</v>
      </c>
      <c r="D2571" s="107">
        <v>44964</v>
      </c>
      <c r="E2571">
        <v>-25.59</v>
      </c>
      <c r="F2571">
        <v>-25.59</v>
      </c>
      <c r="G2571" t="s">
        <v>43</v>
      </c>
      <c r="H2571">
        <v>1</v>
      </c>
      <c r="I2571">
        <v>-25.59</v>
      </c>
      <c r="J2571">
        <v>-25.59</v>
      </c>
      <c r="K2571">
        <v>1</v>
      </c>
      <c r="M2571" t="s">
        <v>49</v>
      </c>
      <c r="N2571" t="s">
        <v>2104</v>
      </c>
      <c r="O2571">
        <v>100</v>
      </c>
      <c r="Q2571" t="s">
        <v>2104</v>
      </c>
      <c r="S2571" t="s">
        <v>4409</v>
      </c>
      <c r="U2571" t="s">
        <v>49</v>
      </c>
      <c r="W2571" t="s">
        <v>1452</v>
      </c>
      <c r="X2571" t="s">
        <v>1452</v>
      </c>
      <c r="Y2571" t="s">
        <v>192</v>
      </c>
      <c r="Z2571" t="s">
        <v>193</v>
      </c>
      <c r="AA2571" t="s">
        <v>193</v>
      </c>
      <c r="AB2571" t="s">
        <v>24</v>
      </c>
      <c r="AE2571">
        <v>0</v>
      </c>
      <c r="AF2571">
        <v>0</v>
      </c>
    </row>
    <row r="2572" spans="1:32" x14ac:dyDescent="0.2">
      <c r="A2572" t="s">
        <v>4410</v>
      </c>
      <c r="B2572" s="107">
        <v>44964</v>
      </c>
      <c r="C2572" s="107">
        <v>44964</v>
      </c>
      <c r="D2572" s="107">
        <v>44964</v>
      </c>
      <c r="E2572">
        <v>-33.85</v>
      </c>
      <c r="F2572">
        <v>-33.85</v>
      </c>
      <c r="G2572" t="s">
        <v>43</v>
      </c>
      <c r="H2572">
        <v>1</v>
      </c>
      <c r="I2572">
        <v>-33.85</v>
      </c>
      <c r="J2572">
        <v>-33.85</v>
      </c>
      <c r="K2572">
        <v>1</v>
      </c>
      <c r="M2572" t="s">
        <v>49</v>
      </c>
      <c r="N2572" t="s">
        <v>2104</v>
      </c>
      <c r="O2572">
        <v>100</v>
      </c>
      <c r="Q2572" t="s">
        <v>2104</v>
      </c>
      <c r="S2572" t="s">
        <v>4411</v>
      </c>
      <c r="U2572" t="s">
        <v>49</v>
      </c>
      <c r="W2572" t="s">
        <v>1452</v>
      </c>
      <c r="X2572" t="s">
        <v>1452</v>
      </c>
      <c r="Y2572" t="s">
        <v>192</v>
      </c>
      <c r="Z2572" t="s">
        <v>193</v>
      </c>
      <c r="AA2572" t="s">
        <v>193</v>
      </c>
      <c r="AB2572" t="s">
        <v>24</v>
      </c>
      <c r="AE2572">
        <v>0</v>
      </c>
      <c r="AF2572">
        <v>0</v>
      </c>
    </row>
    <row r="2573" spans="1:32" x14ac:dyDescent="0.2">
      <c r="A2573" t="s">
        <v>4412</v>
      </c>
      <c r="B2573" s="107">
        <v>44964</v>
      </c>
      <c r="C2573" s="107">
        <v>44964</v>
      </c>
      <c r="D2573" s="107">
        <v>44964</v>
      </c>
      <c r="E2573">
        <v>-7.2135734399999998E-2</v>
      </c>
      <c r="F2573">
        <v>-7.2135734399999998E-2</v>
      </c>
      <c r="G2573" t="s">
        <v>72</v>
      </c>
      <c r="H2573">
        <v>6.6094643785751428</v>
      </c>
      <c r="I2573">
        <v>-0.47677856693915749</v>
      </c>
      <c r="J2573">
        <v>-0.47677856693915749</v>
      </c>
      <c r="K2573">
        <v>1</v>
      </c>
      <c r="M2573" t="s">
        <v>67</v>
      </c>
      <c r="N2573" t="s">
        <v>102</v>
      </c>
      <c r="S2573" t="s">
        <v>1608</v>
      </c>
      <c r="U2573" t="s">
        <v>67</v>
      </c>
      <c r="W2573" t="s">
        <v>1270</v>
      </c>
      <c r="X2573" t="s">
        <v>1271</v>
      </c>
      <c r="Y2573" t="s">
        <v>182</v>
      </c>
      <c r="Z2573" t="s">
        <v>164</v>
      </c>
      <c r="AA2573" t="s">
        <v>164</v>
      </c>
      <c r="AB2573" t="s">
        <v>18</v>
      </c>
      <c r="AD2573" t="s">
        <v>4413</v>
      </c>
      <c r="AE2573">
        <v>1</v>
      </c>
      <c r="AF2573">
        <v>1</v>
      </c>
    </row>
    <row r="2574" spans="1:32" x14ac:dyDescent="0.2">
      <c r="A2574" t="s">
        <v>4414</v>
      </c>
      <c r="B2574" s="107">
        <v>44963</v>
      </c>
      <c r="C2574" s="107">
        <v>44963</v>
      </c>
      <c r="D2574" s="107">
        <v>44963</v>
      </c>
      <c r="E2574">
        <v>-700</v>
      </c>
      <c r="F2574">
        <v>-700</v>
      </c>
      <c r="G2574" t="s">
        <v>43</v>
      </c>
      <c r="H2574">
        <v>1</v>
      </c>
      <c r="I2574">
        <v>-700</v>
      </c>
      <c r="J2574">
        <v>-700</v>
      </c>
      <c r="K2574">
        <v>1</v>
      </c>
      <c r="M2574" t="s">
        <v>1058</v>
      </c>
      <c r="N2574" t="s">
        <v>301</v>
      </c>
      <c r="O2574">
        <v>100</v>
      </c>
      <c r="Q2574" t="s">
        <v>301</v>
      </c>
      <c r="S2574" t="s">
        <v>4415</v>
      </c>
      <c r="U2574" t="s">
        <v>1058</v>
      </c>
      <c r="W2574" t="s">
        <v>190</v>
      </c>
      <c r="X2574" t="s">
        <v>191</v>
      </c>
      <c r="Y2574" t="s">
        <v>192</v>
      </c>
      <c r="Z2574" t="s">
        <v>193</v>
      </c>
      <c r="AA2574" t="s">
        <v>193</v>
      </c>
      <c r="AB2574" t="s">
        <v>19</v>
      </c>
      <c r="AE2574">
        <v>0</v>
      </c>
      <c r="AF2574">
        <v>0</v>
      </c>
    </row>
    <row r="2575" spans="1:32" x14ac:dyDescent="0.2">
      <c r="A2575" t="s">
        <v>4416</v>
      </c>
      <c r="B2575" s="107">
        <v>44963</v>
      </c>
      <c r="C2575" s="107">
        <v>44963</v>
      </c>
      <c r="D2575" s="107">
        <v>44963</v>
      </c>
      <c r="E2575">
        <v>-369.27</v>
      </c>
      <c r="F2575">
        <v>-369.27</v>
      </c>
      <c r="G2575" t="s">
        <v>43</v>
      </c>
      <c r="H2575">
        <v>1</v>
      </c>
      <c r="I2575">
        <v>-369.27</v>
      </c>
      <c r="J2575">
        <v>-369.27</v>
      </c>
      <c r="K2575">
        <v>1</v>
      </c>
      <c r="M2575" t="s">
        <v>1058</v>
      </c>
      <c r="N2575" t="s">
        <v>307</v>
      </c>
      <c r="O2575">
        <v>100</v>
      </c>
      <c r="Q2575" t="s">
        <v>307</v>
      </c>
      <c r="S2575" t="s">
        <v>2346</v>
      </c>
      <c r="U2575" t="s">
        <v>1058</v>
      </c>
      <c r="W2575" t="s">
        <v>309</v>
      </c>
      <c r="X2575" t="s">
        <v>191</v>
      </c>
      <c r="Y2575" t="s">
        <v>192</v>
      </c>
      <c r="Z2575" t="s">
        <v>193</v>
      </c>
      <c r="AA2575" t="s">
        <v>193</v>
      </c>
      <c r="AB2575" t="s">
        <v>19</v>
      </c>
      <c r="AE2575">
        <v>0</v>
      </c>
      <c r="AF2575">
        <v>0</v>
      </c>
    </row>
    <row r="2576" spans="1:32" x14ac:dyDescent="0.2">
      <c r="A2576" t="s">
        <v>4417</v>
      </c>
      <c r="B2576" s="107">
        <v>44963</v>
      </c>
      <c r="C2576" s="107">
        <v>44963</v>
      </c>
      <c r="D2576" s="107">
        <v>44963</v>
      </c>
      <c r="E2576">
        <v>-9000</v>
      </c>
      <c r="F2576">
        <v>-9000</v>
      </c>
      <c r="G2576" t="s">
        <v>43</v>
      </c>
      <c r="H2576">
        <v>1</v>
      </c>
      <c r="I2576">
        <v>-9000</v>
      </c>
      <c r="J2576">
        <v>-9000</v>
      </c>
      <c r="K2576">
        <v>1</v>
      </c>
      <c r="M2576" t="s">
        <v>1058</v>
      </c>
      <c r="N2576" t="s">
        <v>360</v>
      </c>
      <c r="O2576">
        <v>100</v>
      </c>
      <c r="P2576" t="s">
        <v>15</v>
      </c>
      <c r="Q2576" t="s">
        <v>360</v>
      </c>
      <c r="S2576" t="s">
        <v>2343</v>
      </c>
      <c r="U2576" t="s">
        <v>1058</v>
      </c>
      <c r="W2576" t="s">
        <v>323</v>
      </c>
      <c r="X2576" t="s">
        <v>324</v>
      </c>
      <c r="Y2576" t="s">
        <v>325</v>
      </c>
      <c r="Z2576" t="s">
        <v>325</v>
      </c>
      <c r="AA2576" t="s">
        <v>325</v>
      </c>
      <c r="AB2576" t="s">
        <v>27</v>
      </c>
      <c r="AE2576">
        <v>0</v>
      </c>
      <c r="AF2576">
        <v>0</v>
      </c>
    </row>
    <row r="2577" spans="1:32" x14ac:dyDescent="0.2">
      <c r="A2577" t="s">
        <v>4418</v>
      </c>
      <c r="B2577" s="107">
        <v>44963</v>
      </c>
      <c r="C2577" s="107">
        <v>44963</v>
      </c>
      <c r="D2577" s="107">
        <v>44963</v>
      </c>
      <c r="E2577">
        <v>-1600</v>
      </c>
      <c r="F2577">
        <v>-1600</v>
      </c>
      <c r="G2577" t="s">
        <v>43</v>
      </c>
      <c r="H2577">
        <v>1</v>
      </c>
      <c r="I2577">
        <v>-1600</v>
      </c>
      <c r="J2577">
        <v>-1600</v>
      </c>
      <c r="K2577">
        <v>1</v>
      </c>
      <c r="M2577" t="s">
        <v>1058</v>
      </c>
      <c r="N2577" t="s">
        <v>4419</v>
      </c>
      <c r="O2577">
        <v>100</v>
      </c>
      <c r="Q2577" t="s">
        <v>4419</v>
      </c>
      <c r="S2577" t="s">
        <v>4420</v>
      </c>
      <c r="U2577" t="s">
        <v>1058</v>
      </c>
      <c r="W2577" t="s">
        <v>323</v>
      </c>
      <c r="X2577" t="s">
        <v>324</v>
      </c>
      <c r="Y2577" t="s">
        <v>325</v>
      </c>
      <c r="Z2577" t="s">
        <v>325</v>
      </c>
      <c r="AA2577" t="s">
        <v>325</v>
      </c>
      <c r="AB2577" t="s">
        <v>27</v>
      </c>
      <c r="AE2577">
        <v>0</v>
      </c>
      <c r="AF2577">
        <v>0</v>
      </c>
    </row>
    <row r="2578" spans="1:32" x14ac:dyDescent="0.2">
      <c r="A2578" t="s">
        <v>4421</v>
      </c>
      <c r="B2578" s="107">
        <v>44963</v>
      </c>
      <c r="C2578" s="107">
        <v>44963</v>
      </c>
      <c r="D2578" s="107">
        <v>44963</v>
      </c>
      <c r="E2578">
        <v>-750</v>
      </c>
      <c r="F2578">
        <v>-750</v>
      </c>
      <c r="G2578" t="s">
        <v>43</v>
      </c>
      <c r="H2578">
        <v>1</v>
      </c>
      <c r="I2578">
        <v>-750</v>
      </c>
      <c r="J2578">
        <v>-750</v>
      </c>
      <c r="K2578">
        <v>1</v>
      </c>
      <c r="M2578" t="s">
        <v>1058</v>
      </c>
      <c r="N2578" t="s">
        <v>267</v>
      </c>
      <c r="O2578">
        <v>100</v>
      </c>
      <c r="Q2578" t="s">
        <v>267</v>
      </c>
      <c r="S2578" t="s">
        <v>2083</v>
      </c>
      <c r="U2578" t="s">
        <v>1058</v>
      </c>
      <c r="V2578" t="s">
        <v>174</v>
      </c>
      <c r="W2578" t="s">
        <v>270</v>
      </c>
      <c r="X2578" t="s">
        <v>115</v>
      </c>
      <c r="Y2578" t="s">
        <v>175</v>
      </c>
      <c r="Z2578" t="s">
        <v>176</v>
      </c>
      <c r="AA2578" t="s">
        <v>176</v>
      </c>
      <c r="AB2578" t="s">
        <v>25</v>
      </c>
      <c r="AE2578">
        <v>0</v>
      </c>
      <c r="AF2578">
        <v>0</v>
      </c>
    </row>
    <row r="2579" spans="1:32" x14ac:dyDescent="0.2">
      <c r="A2579" t="s">
        <v>4422</v>
      </c>
      <c r="B2579" s="107">
        <v>44963</v>
      </c>
      <c r="C2579" s="107">
        <v>44963</v>
      </c>
      <c r="D2579" s="107">
        <v>44963</v>
      </c>
      <c r="E2579">
        <v>-82.28</v>
      </c>
      <c r="F2579">
        <v>-82.28</v>
      </c>
      <c r="G2579" t="s">
        <v>43</v>
      </c>
      <c r="H2579">
        <v>1</v>
      </c>
      <c r="I2579">
        <v>-82.28</v>
      </c>
      <c r="J2579">
        <v>-82.28</v>
      </c>
      <c r="K2579">
        <v>1</v>
      </c>
      <c r="M2579" t="s">
        <v>50</v>
      </c>
      <c r="N2579" t="s">
        <v>311</v>
      </c>
      <c r="O2579">
        <v>100</v>
      </c>
      <c r="Q2579" t="s">
        <v>311</v>
      </c>
      <c r="S2579" t="s">
        <v>312</v>
      </c>
      <c r="U2579" t="s">
        <v>50</v>
      </c>
      <c r="W2579" t="s">
        <v>312</v>
      </c>
      <c r="X2579" t="s">
        <v>30</v>
      </c>
      <c r="Y2579" t="s">
        <v>182</v>
      </c>
      <c r="Z2579" t="s">
        <v>182</v>
      </c>
      <c r="AA2579" t="s">
        <v>182</v>
      </c>
      <c r="AB2579" t="s">
        <v>30</v>
      </c>
      <c r="AE2579">
        <v>0</v>
      </c>
      <c r="AF2579">
        <v>0</v>
      </c>
    </row>
    <row r="2580" spans="1:32" x14ac:dyDescent="0.2">
      <c r="A2580" t="s">
        <v>4423</v>
      </c>
      <c r="B2580" s="107">
        <v>44963</v>
      </c>
      <c r="C2580" s="107">
        <v>44963</v>
      </c>
      <c r="D2580" s="107">
        <v>44963</v>
      </c>
      <c r="E2580">
        <v>35000</v>
      </c>
      <c r="F2580">
        <v>35000</v>
      </c>
      <c r="G2580" t="s">
        <v>43</v>
      </c>
      <c r="H2580">
        <v>1</v>
      </c>
      <c r="I2580">
        <v>35000</v>
      </c>
      <c r="J2580">
        <v>35000</v>
      </c>
      <c r="K2580">
        <v>1</v>
      </c>
      <c r="M2580" t="s">
        <v>199</v>
      </c>
      <c r="N2580" t="s">
        <v>1419</v>
      </c>
      <c r="O2580">
        <v>100</v>
      </c>
      <c r="Q2580" t="s">
        <v>199</v>
      </c>
      <c r="S2580" t="s">
        <v>1378</v>
      </c>
      <c r="U2580" t="s">
        <v>1419</v>
      </c>
      <c r="W2580" t="s">
        <v>1379</v>
      </c>
      <c r="X2580" t="s">
        <v>1379</v>
      </c>
      <c r="Y2580" t="s">
        <v>163</v>
      </c>
      <c r="Z2580" t="s">
        <v>193</v>
      </c>
      <c r="AA2580" t="s">
        <v>193</v>
      </c>
      <c r="AB2580" t="s">
        <v>24</v>
      </c>
      <c r="AE2580">
        <v>0</v>
      </c>
      <c r="AF2580">
        <v>0</v>
      </c>
    </row>
    <row r="2581" spans="1:32" x14ac:dyDescent="0.2">
      <c r="A2581" t="s">
        <v>4424</v>
      </c>
      <c r="B2581" s="107">
        <v>44963</v>
      </c>
      <c r="C2581" s="107">
        <v>44963</v>
      </c>
      <c r="D2581" s="107">
        <v>44963</v>
      </c>
      <c r="E2581">
        <v>-35000</v>
      </c>
      <c r="F2581">
        <v>-35000</v>
      </c>
      <c r="G2581" t="s">
        <v>43</v>
      </c>
      <c r="H2581">
        <v>1</v>
      </c>
      <c r="I2581">
        <v>-35000</v>
      </c>
      <c r="J2581">
        <v>-35000</v>
      </c>
      <c r="K2581">
        <v>1</v>
      </c>
      <c r="M2581" t="s">
        <v>1058</v>
      </c>
      <c r="N2581" t="s">
        <v>199</v>
      </c>
      <c r="O2581">
        <v>100</v>
      </c>
      <c r="P2581" t="s">
        <v>340</v>
      </c>
      <c r="Q2581" t="s">
        <v>199</v>
      </c>
      <c r="S2581" t="s">
        <v>1378</v>
      </c>
      <c r="U2581" t="s">
        <v>1058</v>
      </c>
      <c r="W2581" t="s">
        <v>1379</v>
      </c>
      <c r="X2581" t="s">
        <v>1379</v>
      </c>
      <c r="Y2581" t="s">
        <v>163</v>
      </c>
      <c r="Z2581" t="s">
        <v>193</v>
      </c>
      <c r="AA2581" t="s">
        <v>193</v>
      </c>
      <c r="AB2581" t="s">
        <v>24</v>
      </c>
      <c r="AE2581">
        <v>0</v>
      </c>
      <c r="AF2581">
        <v>0</v>
      </c>
    </row>
    <row r="2582" spans="1:32" x14ac:dyDescent="0.2">
      <c r="A2582" t="s">
        <v>4425</v>
      </c>
      <c r="B2582" s="107">
        <v>44963</v>
      </c>
      <c r="C2582" s="107">
        <v>44963</v>
      </c>
      <c r="D2582" s="107">
        <v>44963</v>
      </c>
      <c r="E2582">
        <v>-0.1819420152</v>
      </c>
      <c r="F2582">
        <v>-0.1819420152</v>
      </c>
      <c r="G2582" t="s">
        <v>72</v>
      </c>
      <c r="H2582">
        <v>6.1689994815966829</v>
      </c>
      <c r="I2582">
        <v>-1.122400197449456</v>
      </c>
      <c r="J2582">
        <v>-1.122400197449456</v>
      </c>
      <c r="K2582">
        <v>1</v>
      </c>
      <c r="M2582" t="s">
        <v>67</v>
      </c>
      <c r="N2582" t="s">
        <v>102</v>
      </c>
      <c r="S2582" t="s">
        <v>1608</v>
      </c>
      <c r="U2582" t="s">
        <v>67</v>
      </c>
      <c r="W2582" t="s">
        <v>1270</v>
      </c>
      <c r="X2582" t="s">
        <v>1271</v>
      </c>
      <c r="Y2582" t="s">
        <v>182</v>
      </c>
      <c r="Z2582" t="s">
        <v>164</v>
      </c>
      <c r="AA2582" t="s">
        <v>164</v>
      </c>
      <c r="AB2582" t="s">
        <v>18</v>
      </c>
      <c r="AD2582" t="s">
        <v>4426</v>
      </c>
      <c r="AE2582">
        <v>1</v>
      </c>
      <c r="AF2582">
        <v>1</v>
      </c>
    </row>
    <row r="2583" spans="1:32" x14ac:dyDescent="0.2">
      <c r="A2583" t="s">
        <v>4427</v>
      </c>
      <c r="B2583" s="107">
        <v>44963</v>
      </c>
      <c r="C2583" s="107">
        <v>44963</v>
      </c>
      <c r="D2583" s="107">
        <v>44963</v>
      </c>
      <c r="E2583">
        <v>-0.32203241999999999</v>
      </c>
      <c r="F2583">
        <v>-0.32203241999999999</v>
      </c>
      <c r="G2583" t="s">
        <v>72</v>
      </c>
      <c r="H2583">
        <v>6.1689994815966829</v>
      </c>
      <c r="I2583">
        <v>-1.9866178320373249</v>
      </c>
      <c r="J2583">
        <v>-1.9866178320373249</v>
      </c>
      <c r="K2583">
        <v>1</v>
      </c>
      <c r="M2583" t="s">
        <v>67</v>
      </c>
      <c r="N2583" t="s">
        <v>102</v>
      </c>
      <c r="S2583" t="s">
        <v>1608</v>
      </c>
      <c r="U2583" t="s">
        <v>67</v>
      </c>
      <c r="W2583" t="s">
        <v>1270</v>
      </c>
      <c r="X2583" t="s">
        <v>1271</v>
      </c>
      <c r="Y2583" t="s">
        <v>182</v>
      </c>
      <c r="Z2583" t="s">
        <v>164</v>
      </c>
      <c r="AA2583" t="s">
        <v>164</v>
      </c>
      <c r="AB2583" t="s">
        <v>18</v>
      </c>
      <c r="AD2583" t="s">
        <v>4428</v>
      </c>
      <c r="AE2583">
        <v>1</v>
      </c>
      <c r="AF2583">
        <v>1</v>
      </c>
    </row>
    <row r="2584" spans="1:32" x14ac:dyDescent="0.2">
      <c r="A2584" t="s">
        <v>4429</v>
      </c>
      <c r="B2584" s="107">
        <v>44963</v>
      </c>
      <c r="C2584" s="107">
        <v>44963</v>
      </c>
      <c r="D2584" s="107">
        <v>44963</v>
      </c>
      <c r="E2584">
        <v>-0.18735737999999999</v>
      </c>
      <c r="F2584">
        <v>-0.18735737999999999</v>
      </c>
      <c r="G2584" t="s">
        <v>72</v>
      </c>
      <c r="H2584">
        <v>6.1689994815966829</v>
      </c>
      <c r="I2584">
        <v>-1.155807580093313</v>
      </c>
      <c r="J2584">
        <v>-1.155807580093313</v>
      </c>
      <c r="K2584">
        <v>1</v>
      </c>
      <c r="M2584" t="s">
        <v>67</v>
      </c>
      <c r="N2584" t="s">
        <v>102</v>
      </c>
      <c r="S2584" t="s">
        <v>1608</v>
      </c>
      <c r="U2584" t="s">
        <v>67</v>
      </c>
      <c r="W2584" t="s">
        <v>1270</v>
      </c>
      <c r="X2584" t="s">
        <v>1271</v>
      </c>
      <c r="Y2584" t="s">
        <v>182</v>
      </c>
      <c r="Z2584" t="s">
        <v>164</v>
      </c>
      <c r="AA2584" t="s">
        <v>164</v>
      </c>
      <c r="AB2584" t="s">
        <v>18</v>
      </c>
      <c r="AD2584" t="s">
        <v>4430</v>
      </c>
      <c r="AE2584">
        <v>1</v>
      </c>
      <c r="AF2584">
        <v>1</v>
      </c>
    </row>
    <row r="2585" spans="1:32" x14ac:dyDescent="0.2">
      <c r="A2585" t="s">
        <v>4431</v>
      </c>
      <c r="B2585" s="107">
        <v>44963</v>
      </c>
      <c r="C2585" s="107">
        <v>44963</v>
      </c>
      <c r="D2585" s="107">
        <v>44963</v>
      </c>
      <c r="E2585">
        <v>-0.24732012079999999</v>
      </c>
      <c r="F2585">
        <v>-0.24732012079999999</v>
      </c>
      <c r="G2585" t="s">
        <v>72</v>
      </c>
      <c r="H2585">
        <v>6.1689994815966829</v>
      </c>
      <c r="I2585">
        <v>-1.525717697003629</v>
      </c>
      <c r="J2585">
        <v>-1.525717697003629</v>
      </c>
      <c r="K2585">
        <v>1</v>
      </c>
      <c r="M2585" t="s">
        <v>67</v>
      </c>
      <c r="N2585" t="s">
        <v>102</v>
      </c>
      <c r="S2585" t="s">
        <v>1608</v>
      </c>
      <c r="U2585" t="s">
        <v>67</v>
      </c>
      <c r="W2585" t="s">
        <v>1270</v>
      </c>
      <c r="X2585" t="s">
        <v>1271</v>
      </c>
      <c r="Y2585" t="s">
        <v>182</v>
      </c>
      <c r="Z2585" t="s">
        <v>164</v>
      </c>
      <c r="AA2585" t="s">
        <v>164</v>
      </c>
      <c r="AB2585" t="s">
        <v>18</v>
      </c>
      <c r="AD2585" t="s">
        <v>4432</v>
      </c>
      <c r="AE2585">
        <v>1</v>
      </c>
      <c r="AF2585">
        <v>1</v>
      </c>
    </row>
    <row r="2586" spans="1:32" x14ac:dyDescent="0.2">
      <c r="A2586" t="s">
        <v>4433</v>
      </c>
      <c r="B2586" s="107">
        <v>44963</v>
      </c>
      <c r="C2586" s="107">
        <v>44963</v>
      </c>
      <c r="D2586" s="107">
        <v>44963</v>
      </c>
      <c r="E2586">
        <v>-0.10655925719999999</v>
      </c>
      <c r="F2586">
        <v>-0.10655925719999999</v>
      </c>
      <c r="G2586" t="s">
        <v>72</v>
      </c>
      <c r="H2586">
        <v>6.1689994815966829</v>
      </c>
      <c r="I2586">
        <v>-0.65736400242612769</v>
      </c>
      <c r="J2586">
        <v>-0.65736400242612769</v>
      </c>
      <c r="K2586">
        <v>1</v>
      </c>
      <c r="M2586" t="s">
        <v>67</v>
      </c>
      <c r="N2586" t="s">
        <v>102</v>
      </c>
      <c r="S2586" t="s">
        <v>1608</v>
      </c>
      <c r="U2586" t="s">
        <v>67</v>
      </c>
      <c r="W2586" t="s">
        <v>1270</v>
      </c>
      <c r="X2586" t="s">
        <v>1271</v>
      </c>
      <c r="Y2586" t="s">
        <v>182</v>
      </c>
      <c r="Z2586" t="s">
        <v>164</v>
      </c>
      <c r="AA2586" t="s">
        <v>164</v>
      </c>
      <c r="AB2586" t="s">
        <v>18</v>
      </c>
      <c r="AD2586" t="s">
        <v>4434</v>
      </c>
      <c r="AE2586">
        <v>1</v>
      </c>
      <c r="AF2586">
        <v>1</v>
      </c>
    </row>
    <row r="2587" spans="1:32" x14ac:dyDescent="0.2">
      <c r="A2587" t="s">
        <v>4435</v>
      </c>
      <c r="B2587" s="107">
        <v>44963</v>
      </c>
      <c r="C2587" s="107">
        <v>44963</v>
      </c>
      <c r="D2587" s="107">
        <v>44963</v>
      </c>
      <c r="E2587">
        <v>-4.6019064000000012E-2</v>
      </c>
      <c r="F2587">
        <v>-4.6019064000000012E-2</v>
      </c>
      <c r="G2587" t="s">
        <v>72</v>
      </c>
      <c r="H2587">
        <v>6.1689994815966829</v>
      </c>
      <c r="I2587">
        <v>-0.2838915819595646</v>
      </c>
      <c r="J2587">
        <v>-0.2838915819595646</v>
      </c>
      <c r="K2587">
        <v>1</v>
      </c>
      <c r="M2587" t="s">
        <v>67</v>
      </c>
      <c r="N2587" t="s">
        <v>102</v>
      </c>
      <c r="S2587" t="s">
        <v>1608</v>
      </c>
      <c r="U2587" t="s">
        <v>67</v>
      </c>
      <c r="W2587" t="s">
        <v>1270</v>
      </c>
      <c r="X2587" t="s">
        <v>1271</v>
      </c>
      <c r="Y2587" t="s">
        <v>182</v>
      </c>
      <c r="Z2587" t="s">
        <v>164</v>
      </c>
      <c r="AA2587" t="s">
        <v>164</v>
      </c>
      <c r="AB2587" t="s">
        <v>18</v>
      </c>
      <c r="AD2587" t="s">
        <v>4436</v>
      </c>
      <c r="AE2587">
        <v>1</v>
      </c>
      <c r="AF2587">
        <v>1</v>
      </c>
    </row>
    <row r="2588" spans="1:32" x14ac:dyDescent="0.2">
      <c r="A2588" t="s">
        <v>4437</v>
      </c>
      <c r="B2588" s="107">
        <v>44963</v>
      </c>
      <c r="C2588" s="107">
        <v>44963</v>
      </c>
      <c r="D2588" s="107">
        <v>44963</v>
      </c>
      <c r="E2588">
        <v>-0.199571688</v>
      </c>
      <c r="F2588">
        <v>-0.199571688</v>
      </c>
      <c r="G2588" t="s">
        <v>72</v>
      </c>
      <c r="H2588">
        <v>6.1689994815966829</v>
      </c>
      <c r="I2588">
        <v>-1.231157639813375</v>
      </c>
      <c r="J2588">
        <v>-1.231157639813375</v>
      </c>
      <c r="K2588">
        <v>1</v>
      </c>
      <c r="M2588" t="s">
        <v>67</v>
      </c>
      <c r="N2588" t="s">
        <v>102</v>
      </c>
      <c r="S2588" t="s">
        <v>1608</v>
      </c>
      <c r="U2588" t="s">
        <v>67</v>
      </c>
      <c r="W2588" t="s">
        <v>1270</v>
      </c>
      <c r="X2588" t="s">
        <v>1271</v>
      </c>
      <c r="Y2588" t="s">
        <v>182</v>
      </c>
      <c r="Z2588" t="s">
        <v>164</v>
      </c>
      <c r="AA2588" t="s">
        <v>164</v>
      </c>
      <c r="AB2588" t="s">
        <v>18</v>
      </c>
      <c r="AD2588" t="s">
        <v>4438</v>
      </c>
      <c r="AE2588">
        <v>1</v>
      </c>
      <c r="AF2588">
        <v>1</v>
      </c>
    </row>
    <row r="2589" spans="1:32" x14ac:dyDescent="0.2">
      <c r="A2589" t="s">
        <v>4439</v>
      </c>
      <c r="B2589" s="107">
        <v>44963</v>
      </c>
      <c r="C2589" s="107">
        <v>44963</v>
      </c>
      <c r="D2589" s="107">
        <v>44963</v>
      </c>
      <c r="E2589">
        <v>-6.7163032335991982E-2</v>
      </c>
      <c r="F2589">
        <v>-6.7163032335991982E-2</v>
      </c>
      <c r="G2589" t="s">
        <v>72</v>
      </c>
      <c r="H2589">
        <v>6.1689994815966829</v>
      </c>
      <c r="I2589">
        <v>-0.41432871166319579</v>
      </c>
      <c r="J2589">
        <v>-0.41432871166319579</v>
      </c>
      <c r="K2589">
        <v>1</v>
      </c>
      <c r="M2589" t="s">
        <v>56</v>
      </c>
      <c r="N2589" t="s">
        <v>102</v>
      </c>
      <c r="S2589" t="s">
        <v>1608</v>
      </c>
      <c r="U2589" t="s">
        <v>56</v>
      </c>
      <c r="W2589" t="s">
        <v>1415</v>
      </c>
      <c r="X2589" t="s">
        <v>1265</v>
      </c>
      <c r="Y2589" t="s">
        <v>182</v>
      </c>
      <c r="Z2589" t="s">
        <v>164</v>
      </c>
      <c r="AA2589" t="s">
        <v>164</v>
      </c>
      <c r="AB2589" t="s">
        <v>18</v>
      </c>
      <c r="AD2589" t="s">
        <v>4440</v>
      </c>
      <c r="AE2589">
        <v>1</v>
      </c>
      <c r="AF2589">
        <v>1</v>
      </c>
    </row>
    <row r="2590" spans="1:32" x14ac:dyDescent="0.2">
      <c r="A2590" t="s">
        <v>4441</v>
      </c>
      <c r="B2590" s="107">
        <v>44963</v>
      </c>
      <c r="C2590" s="107">
        <v>44963</v>
      </c>
      <c r="D2590" s="107">
        <v>44963</v>
      </c>
      <c r="E2590">
        <v>-4.3482708799999999E-2</v>
      </c>
      <c r="F2590">
        <v>-4.3482708799999999E-2</v>
      </c>
      <c r="G2590" t="s">
        <v>72</v>
      </c>
      <c r="H2590">
        <v>6.1689994815966829</v>
      </c>
      <c r="I2590">
        <v>-0.26824480804561951</v>
      </c>
      <c r="J2590">
        <v>-0.26824480804561951</v>
      </c>
      <c r="K2590">
        <v>1</v>
      </c>
      <c r="M2590" t="s">
        <v>67</v>
      </c>
      <c r="N2590" t="s">
        <v>102</v>
      </c>
      <c r="S2590" t="s">
        <v>1608</v>
      </c>
      <c r="U2590" t="s">
        <v>67</v>
      </c>
      <c r="W2590" t="s">
        <v>1270</v>
      </c>
      <c r="X2590" t="s">
        <v>1271</v>
      </c>
      <c r="Y2590" t="s">
        <v>182</v>
      </c>
      <c r="Z2590" t="s">
        <v>164</v>
      </c>
      <c r="AA2590" t="s">
        <v>164</v>
      </c>
      <c r="AB2590" t="s">
        <v>18</v>
      </c>
      <c r="AD2590" t="s">
        <v>4442</v>
      </c>
      <c r="AE2590">
        <v>1</v>
      </c>
      <c r="AF2590">
        <v>1</v>
      </c>
    </row>
    <row r="2591" spans="1:32" x14ac:dyDescent="0.2">
      <c r="A2591" t="s">
        <v>4443</v>
      </c>
      <c r="B2591" s="107">
        <v>44963</v>
      </c>
      <c r="C2591" s="107">
        <v>44963</v>
      </c>
      <c r="D2591" s="107">
        <v>44963</v>
      </c>
      <c r="E2591">
        <v>-0.18072805680000001</v>
      </c>
      <c r="F2591">
        <v>-0.18072805680000001</v>
      </c>
      <c r="G2591" t="s">
        <v>72</v>
      </c>
      <c r="H2591">
        <v>6.1689994815966829</v>
      </c>
      <c r="I2591">
        <v>-1.1149112887091761</v>
      </c>
      <c r="J2591">
        <v>-1.1149112887091761</v>
      </c>
      <c r="K2591">
        <v>1</v>
      </c>
      <c r="M2591" t="s">
        <v>67</v>
      </c>
      <c r="N2591" t="s">
        <v>102</v>
      </c>
      <c r="S2591" t="s">
        <v>1608</v>
      </c>
      <c r="U2591" t="s">
        <v>67</v>
      </c>
      <c r="W2591" t="s">
        <v>1270</v>
      </c>
      <c r="X2591" t="s">
        <v>1271</v>
      </c>
      <c r="Y2591" t="s">
        <v>182</v>
      </c>
      <c r="Z2591" t="s">
        <v>164</v>
      </c>
      <c r="AA2591" t="s">
        <v>164</v>
      </c>
      <c r="AB2591" t="s">
        <v>18</v>
      </c>
      <c r="AD2591" t="s">
        <v>4444</v>
      </c>
      <c r="AE2591">
        <v>1</v>
      </c>
      <c r="AF2591">
        <v>1</v>
      </c>
    </row>
    <row r="2592" spans="1:32" x14ac:dyDescent="0.2">
      <c r="A2592" t="s">
        <v>4445</v>
      </c>
      <c r="B2592" s="107">
        <v>44963</v>
      </c>
      <c r="C2592" s="107">
        <v>44963</v>
      </c>
      <c r="D2592" s="107">
        <v>44963</v>
      </c>
      <c r="E2592">
        <v>-5.1272054400000003E-2</v>
      </c>
      <c r="F2592">
        <v>-5.1272054400000003E-2</v>
      </c>
      <c r="G2592" t="s">
        <v>72</v>
      </c>
      <c r="H2592">
        <v>6.1689994815966829</v>
      </c>
      <c r="I2592">
        <v>-0.31629727701399701</v>
      </c>
      <c r="J2592">
        <v>-0.31629727701399701</v>
      </c>
      <c r="K2592">
        <v>1</v>
      </c>
      <c r="M2592" t="s">
        <v>67</v>
      </c>
      <c r="N2592" t="s">
        <v>102</v>
      </c>
      <c r="S2592" t="s">
        <v>1608</v>
      </c>
      <c r="U2592" t="s">
        <v>67</v>
      </c>
      <c r="W2592" t="s">
        <v>1270</v>
      </c>
      <c r="X2592" t="s">
        <v>1271</v>
      </c>
      <c r="Y2592" t="s">
        <v>182</v>
      </c>
      <c r="Z2592" t="s">
        <v>164</v>
      </c>
      <c r="AA2592" t="s">
        <v>164</v>
      </c>
      <c r="AB2592" t="s">
        <v>18</v>
      </c>
      <c r="AD2592" t="s">
        <v>4446</v>
      </c>
      <c r="AE2592">
        <v>1</v>
      </c>
      <c r="AF2592">
        <v>1</v>
      </c>
    </row>
    <row r="2593" spans="1:32" x14ac:dyDescent="0.2">
      <c r="A2593" t="s">
        <v>4447</v>
      </c>
      <c r="B2593" s="107">
        <v>44962</v>
      </c>
      <c r="C2593" s="107">
        <v>44962</v>
      </c>
      <c r="D2593" s="107">
        <v>44962</v>
      </c>
      <c r="E2593">
        <v>-530.95000000000005</v>
      </c>
      <c r="F2593">
        <v>-530.95000000000005</v>
      </c>
      <c r="G2593" t="s">
        <v>43</v>
      </c>
      <c r="H2593">
        <v>1</v>
      </c>
      <c r="I2593">
        <v>-530.95000000000005</v>
      </c>
      <c r="J2593">
        <v>-530.95000000000005</v>
      </c>
      <c r="K2593">
        <v>1</v>
      </c>
      <c r="M2593" t="s">
        <v>49</v>
      </c>
      <c r="N2593" t="s">
        <v>199</v>
      </c>
      <c r="O2593">
        <v>100</v>
      </c>
      <c r="P2593" t="s">
        <v>340</v>
      </c>
      <c r="Q2593" t="s">
        <v>199</v>
      </c>
      <c r="S2593" t="s">
        <v>4448</v>
      </c>
      <c r="U2593" t="s">
        <v>49</v>
      </c>
      <c r="W2593" t="s">
        <v>2288</v>
      </c>
      <c r="X2593" t="s">
        <v>30</v>
      </c>
      <c r="Y2593" t="s">
        <v>182</v>
      </c>
      <c r="Z2593" t="s">
        <v>182</v>
      </c>
      <c r="AA2593" t="s">
        <v>182</v>
      </c>
      <c r="AB2593" t="s">
        <v>30</v>
      </c>
      <c r="AE2593">
        <v>0</v>
      </c>
      <c r="AF2593">
        <v>0</v>
      </c>
    </row>
    <row r="2594" spans="1:32" x14ac:dyDescent="0.2">
      <c r="A2594" t="s">
        <v>4449</v>
      </c>
      <c r="B2594" s="107">
        <v>44962</v>
      </c>
      <c r="C2594" s="107">
        <v>44962</v>
      </c>
      <c r="D2594" s="107">
        <v>44962</v>
      </c>
      <c r="E2594">
        <v>-548.51</v>
      </c>
      <c r="F2594">
        <v>-548.51</v>
      </c>
      <c r="G2594" t="s">
        <v>43</v>
      </c>
      <c r="H2594">
        <v>1</v>
      </c>
      <c r="I2594">
        <v>-548.51</v>
      </c>
      <c r="J2594">
        <v>-548.51</v>
      </c>
      <c r="K2594">
        <v>1</v>
      </c>
      <c r="M2594" t="s">
        <v>50</v>
      </c>
      <c r="N2594" t="s">
        <v>317</v>
      </c>
      <c r="O2594">
        <v>100</v>
      </c>
      <c r="Q2594" t="s">
        <v>317</v>
      </c>
      <c r="S2594" t="s">
        <v>318</v>
      </c>
      <c r="U2594" t="s">
        <v>50</v>
      </c>
      <c r="W2594" t="s">
        <v>318</v>
      </c>
      <c r="X2594" t="s">
        <v>30</v>
      </c>
      <c r="Y2594" t="s">
        <v>182</v>
      </c>
      <c r="Z2594" t="s">
        <v>182</v>
      </c>
      <c r="AA2594" t="s">
        <v>182</v>
      </c>
      <c r="AB2594" t="s">
        <v>30</v>
      </c>
      <c r="AE2594">
        <v>0</v>
      </c>
      <c r="AF2594">
        <v>0</v>
      </c>
    </row>
    <row r="2595" spans="1:32" x14ac:dyDescent="0.2">
      <c r="A2595" t="s">
        <v>4450</v>
      </c>
      <c r="B2595" s="107">
        <v>44961</v>
      </c>
      <c r="C2595" s="107">
        <v>44961</v>
      </c>
      <c r="D2595" s="107">
        <v>44961</v>
      </c>
      <c r="E2595">
        <v>-52.8</v>
      </c>
      <c r="F2595">
        <v>-52.8</v>
      </c>
      <c r="G2595" t="s">
        <v>43</v>
      </c>
      <c r="H2595">
        <v>1</v>
      </c>
      <c r="I2595">
        <v>-52.8</v>
      </c>
      <c r="J2595">
        <v>-52.8</v>
      </c>
      <c r="K2595">
        <v>1</v>
      </c>
      <c r="M2595" t="s">
        <v>50</v>
      </c>
      <c r="N2595" t="s">
        <v>231</v>
      </c>
      <c r="O2595">
        <v>100</v>
      </c>
      <c r="Q2595" t="s">
        <v>231</v>
      </c>
      <c r="S2595" t="s">
        <v>233</v>
      </c>
      <c r="U2595" t="s">
        <v>50</v>
      </c>
      <c r="W2595" t="s">
        <v>233</v>
      </c>
      <c r="X2595" t="s">
        <v>30</v>
      </c>
      <c r="Y2595" t="s">
        <v>182</v>
      </c>
      <c r="Z2595" t="s">
        <v>182</v>
      </c>
      <c r="AA2595" t="s">
        <v>182</v>
      </c>
      <c r="AB2595" t="s">
        <v>30</v>
      </c>
      <c r="AE2595">
        <v>0</v>
      </c>
      <c r="AF2595">
        <v>0</v>
      </c>
    </row>
    <row r="2596" spans="1:32" x14ac:dyDescent="0.2">
      <c r="A2596" t="s">
        <v>4451</v>
      </c>
      <c r="B2596" s="107">
        <v>44960</v>
      </c>
      <c r="C2596" s="107">
        <v>44960</v>
      </c>
      <c r="D2596" s="107">
        <v>44960</v>
      </c>
      <c r="E2596">
        <v>-804</v>
      </c>
      <c r="F2596">
        <v>-804</v>
      </c>
      <c r="G2596" t="s">
        <v>43</v>
      </c>
      <c r="H2596">
        <v>1</v>
      </c>
      <c r="I2596">
        <v>-804</v>
      </c>
      <c r="J2596">
        <v>-804</v>
      </c>
      <c r="K2596">
        <v>1</v>
      </c>
      <c r="M2596" t="s">
        <v>1058</v>
      </c>
      <c r="N2596" t="s">
        <v>4452</v>
      </c>
      <c r="O2596">
        <v>100</v>
      </c>
      <c r="Q2596" t="s">
        <v>4452</v>
      </c>
      <c r="S2596" t="s">
        <v>4453</v>
      </c>
      <c r="U2596" t="s">
        <v>1058</v>
      </c>
      <c r="W2596" t="s">
        <v>323</v>
      </c>
      <c r="X2596" t="s">
        <v>324</v>
      </c>
      <c r="Y2596" t="s">
        <v>325</v>
      </c>
      <c r="Z2596" t="s">
        <v>325</v>
      </c>
      <c r="AA2596" t="s">
        <v>325</v>
      </c>
      <c r="AB2596" t="s">
        <v>27</v>
      </c>
      <c r="AE2596">
        <v>0</v>
      </c>
      <c r="AF2596">
        <v>0</v>
      </c>
    </row>
    <row r="2597" spans="1:32" x14ac:dyDescent="0.2">
      <c r="A2597" t="s">
        <v>4454</v>
      </c>
      <c r="B2597" s="107">
        <v>44960</v>
      </c>
      <c r="C2597" s="107">
        <v>44960</v>
      </c>
      <c r="D2597" s="107">
        <v>44960</v>
      </c>
      <c r="E2597">
        <v>-11500</v>
      </c>
      <c r="F2597">
        <v>-11500</v>
      </c>
      <c r="G2597" t="s">
        <v>43</v>
      </c>
      <c r="H2597">
        <v>1</v>
      </c>
      <c r="I2597">
        <v>-11500</v>
      </c>
      <c r="J2597">
        <v>-11500</v>
      </c>
      <c r="K2597">
        <v>1</v>
      </c>
      <c r="M2597" t="s">
        <v>1058</v>
      </c>
      <c r="N2597" t="s">
        <v>1169</v>
      </c>
      <c r="O2597">
        <v>100</v>
      </c>
      <c r="P2597" t="s">
        <v>268</v>
      </c>
      <c r="Q2597" t="s">
        <v>1169</v>
      </c>
      <c r="S2597" t="s">
        <v>4455</v>
      </c>
      <c r="U2597" t="s">
        <v>1058</v>
      </c>
      <c r="W2597" t="s">
        <v>323</v>
      </c>
      <c r="X2597" t="s">
        <v>324</v>
      </c>
      <c r="Y2597" t="s">
        <v>325</v>
      </c>
      <c r="Z2597" t="s">
        <v>325</v>
      </c>
      <c r="AA2597" t="s">
        <v>325</v>
      </c>
      <c r="AB2597" t="s">
        <v>27</v>
      </c>
      <c r="AE2597">
        <v>0</v>
      </c>
      <c r="AF2597">
        <v>0</v>
      </c>
    </row>
    <row r="2598" spans="1:32" x14ac:dyDescent="0.2">
      <c r="A2598" t="s">
        <v>4456</v>
      </c>
      <c r="B2598" s="107">
        <v>44960</v>
      </c>
      <c r="C2598" s="107">
        <v>44960</v>
      </c>
      <c r="D2598" s="107">
        <v>44960</v>
      </c>
      <c r="E2598">
        <v>-4500</v>
      </c>
      <c r="F2598">
        <v>-4500</v>
      </c>
      <c r="G2598" t="s">
        <v>43</v>
      </c>
      <c r="H2598">
        <v>1</v>
      </c>
      <c r="I2598">
        <v>-4500</v>
      </c>
      <c r="J2598">
        <v>-4500</v>
      </c>
      <c r="K2598">
        <v>1</v>
      </c>
      <c r="M2598" t="s">
        <v>1058</v>
      </c>
      <c r="N2598" t="s">
        <v>1338</v>
      </c>
      <c r="O2598">
        <v>100</v>
      </c>
      <c r="P2598" t="s">
        <v>236</v>
      </c>
      <c r="Q2598" t="s">
        <v>1338</v>
      </c>
      <c r="S2598" t="s">
        <v>4457</v>
      </c>
      <c r="U2598" t="s">
        <v>1058</v>
      </c>
      <c r="W2598" t="s">
        <v>323</v>
      </c>
      <c r="X2598" t="s">
        <v>324</v>
      </c>
      <c r="Y2598" t="s">
        <v>325</v>
      </c>
      <c r="Z2598" t="s">
        <v>325</v>
      </c>
      <c r="AA2598" t="s">
        <v>325</v>
      </c>
      <c r="AB2598" t="s">
        <v>27</v>
      </c>
      <c r="AE2598">
        <v>0</v>
      </c>
      <c r="AF2598">
        <v>0</v>
      </c>
    </row>
    <row r="2599" spans="1:32" x14ac:dyDescent="0.2">
      <c r="A2599" t="s">
        <v>4458</v>
      </c>
      <c r="B2599" s="107">
        <v>44960</v>
      </c>
      <c r="C2599" s="107">
        <v>44960</v>
      </c>
      <c r="D2599" s="107">
        <v>44960</v>
      </c>
      <c r="E2599">
        <v>-6500</v>
      </c>
      <c r="F2599">
        <v>-6500</v>
      </c>
      <c r="G2599" t="s">
        <v>43</v>
      </c>
      <c r="H2599">
        <v>1</v>
      </c>
      <c r="I2599">
        <v>-6500</v>
      </c>
      <c r="J2599">
        <v>-6500</v>
      </c>
      <c r="K2599">
        <v>1</v>
      </c>
      <c r="M2599" t="s">
        <v>1058</v>
      </c>
      <c r="N2599" t="s">
        <v>322</v>
      </c>
      <c r="O2599">
        <v>100</v>
      </c>
      <c r="P2599" t="s">
        <v>236</v>
      </c>
      <c r="Q2599" t="s">
        <v>322</v>
      </c>
      <c r="S2599" t="s">
        <v>4457</v>
      </c>
      <c r="U2599" t="s">
        <v>1058</v>
      </c>
      <c r="W2599" t="s">
        <v>323</v>
      </c>
      <c r="X2599" t="s">
        <v>324</v>
      </c>
      <c r="Y2599" t="s">
        <v>325</v>
      </c>
      <c r="Z2599" t="s">
        <v>325</v>
      </c>
      <c r="AA2599" t="s">
        <v>325</v>
      </c>
      <c r="AB2599" t="s">
        <v>27</v>
      </c>
      <c r="AE2599">
        <v>0</v>
      </c>
      <c r="AF2599">
        <v>0</v>
      </c>
    </row>
    <row r="2600" spans="1:32" x14ac:dyDescent="0.2">
      <c r="A2600" t="s">
        <v>4459</v>
      </c>
      <c r="B2600" s="107">
        <v>44960</v>
      </c>
      <c r="C2600" s="107">
        <v>44960</v>
      </c>
      <c r="D2600" s="107">
        <v>44960</v>
      </c>
      <c r="E2600">
        <v>-5000</v>
      </c>
      <c r="F2600">
        <v>-5000</v>
      </c>
      <c r="G2600" t="s">
        <v>43</v>
      </c>
      <c r="H2600">
        <v>1</v>
      </c>
      <c r="I2600">
        <v>-5000</v>
      </c>
      <c r="J2600">
        <v>-5000</v>
      </c>
      <c r="K2600">
        <v>1</v>
      </c>
      <c r="M2600" t="s">
        <v>1058</v>
      </c>
      <c r="N2600" t="s">
        <v>166</v>
      </c>
      <c r="O2600">
        <v>100</v>
      </c>
      <c r="Q2600" t="s">
        <v>166</v>
      </c>
      <c r="S2600" t="s">
        <v>4460</v>
      </c>
      <c r="U2600" t="s">
        <v>1058</v>
      </c>
      <c r="W2600" t="s">
        <v>168</v>
      </c>
      <c r="X2600" t="s">
        <v>169</v>
      </c>
      <c r="Y2600" t="s">
        <v>170</v>
      </c>
      <c r="Z2600" t="s">
        <v>164</v>
      </c>
      <c r="AA2600" t="s">
        <v>164</v>
      </c>
      <c r="AB2600" t="s">
        <v>22</v>
      </c>
      <c r="AE2600">
        <v>0</v>
      </c>
      <c r="AF2600">
        <v>0</v>
      </c>
    </row>
    <row r="2601" spans="1:32" x14ac:dyDescent="0.2">
      <c r="A2601" t="s">
        <v>4461</v>
      </c>
      <c r="B2601" s="107">
        <v>44960</v>
      </c>
      <c r="C2601" s="107">
        <v>44960</v>
      </c>
      <c r="D2601" s="107">
        <v>44960</v>
      </c>
      <c r="E2601">
        <v>-4000</v>
      </c>
      <c r="F2601">
        <v>-4000</v>
      </c>
      <c r="G2601" t="s">
        <v>43</v>
      </c>
      <c r="H2601">
        <v>1</v>
      </c>
      <c r="I2601">
        <v>-4000</v>
      </c>
      <c r="J2601">
        <v>-4000</v>
      </c>
      <c r="K2601">
        <v>1</v>
      </c>
      <c r="M2601" t="s">
        <v>1058</v>
      </c>
      <c r="N2601" t="s">
        <v>368</v>
      </c>
      <c r="O2601">
        <v>100</v>
      </c>
      <c r="P2601" t="s">
        <v>23</v>
      </c>
      <c r="Q2601" t="s">
        <v>368</v>
      </c>
      <c r="S2601" t="s">
        <v>4457</v>
      </c>
      <c r="U2601" t="s">
        <v>1058</v>
      </c>
      <c r="W2601" t="s">
        <v>323</v>
      </c>
      <c r="X2601" t="s">
        <v>324</v>
      </c>
      <c r="Y2601" t="s">
        <v>325</v>
      </c>
      <c r="Z2601" t="s">
        <v>325</v>
      </c>
      <c r="AA2601" t="s">
        <v>325</v>
      </c>
      <c r="AB2601" t="s">
        <v>27</v>
      </c>
      <c r="AE2601">
        <v>0</v>
      </c>
      <c r="AF2601">
        <v>0</v>
      </c>
    </row>
    <row r="2602" spans="1:32" x14ac:dyDescent="0.2">
      <c r="A2602" t="s">
        <v>4462</v>
      </c>
      <c r="B2602" s="107">
        <v>44960</v>
      </c>
      <c r="C2602" s="107">
        <v>44960</v>
      </c>
      <c r="D2602" s="107">
        <v>44960</v>
      </c>
      <c r="E2602">
        <v>-1302</v>
      </c>
      <c r="F2602">
        <v>-1302</v>
      </c>
      <c r="G2602" t="s">
        <v>43</v>
      </c>
      <c r="H2602">
        <v>1</v>
      </c>
      <c r="I2602">
        <v>-1302</v>
      </c>
      <c r="J2602">
        <v>-1302</v>
      </c>
      <c r="K2602">
        <v>1</v>
      </c>
      <c r="M2602" t="s">
        <v>1058</v>
      </c>
      <c r="N2602" t="s">
        <v>342</v>
      </c>
      <c r="O2602">
        <v>100</v>
      </c>
      <c r="P2602" t="s">
        <v>236</v>
      </c>
      <c r="Q2602" t="s">
        <v>342</v>
      </c>
      <c r="S2602" t="s">
        <v>3415</v>
      </c>
      <c r="U2602" t="s">
        <v>1058</v>
      </c>
      <c r="W2602" t="s">
        <v>384</v>
      </c>
      <c r="X2602" t="s">
        <v>324</v>
      </c>
      <c r="Y2602" t="s">
        <v>325</v>
      </c>
      <c r="Z2602" t="s">
        <v>325</v>
      </c>
      <c r="AA2602" t="s">
        <v>325</v>
      </c>
      <c r="AB2602" t="s">
        <v>27</v>
      </c>
      <c r="AE2602">
        <v>0</v>
      </c>
      <c r="AF2602">
        <v>0</v>
      </c>
    </row>
    <row r="2603" spans="1:32" x14ac:dyDescent="0.2">
      <c r="A2603" t="s">
        <v>4463</v>
      </c>
      <c r="B2603" s="107">
        <v>44960</v>
      </c>
      <c r="C2603" s="107">
        <v>44960</v>
      </c>
      <c r="D2603" s="107">
        <v>44960</v>
      </c>
      <c r="E2603">
        <v>-6000</v>
      </c>
      <c r="F2603">
        <v>-6000</v>
      </c>
      <c r="G2603" t="s">
        <v>43</v>
      </c>
      <c r="H2603">
        <v>1</v>
      </c>
      <c r="I2603">
        <v>-6000</v>
      </c>
      <c r="J2603">
        <v>-6000</v>
      </c>
      <c r="K2603">
        <v>1</v>
      </c>
      <c r="M2603" t="s">
        <v>1058</v>
      </c>
      <c r="N2603" t="s">
        <v>348</v>
      </c>
      <c r="O2603">
        <v>100</v>
      </c>
      <c r="P2603" t="s">
        <v>15</v>
      </c>
      <c r="Q2603" t="s">
        <v>348</v>
      </c>
      <c r="S2603" t="s">
        <v>4455</v>
      </c>
      <c r="U2603" t="s">
        <v>1058</v>
      </c>
      <c r="W2603" t="s">
        <v>323</v>
      </c>
      <c r="X2603" t="s">
        <v>324</v>
      </c>
      <c r="Y2603" t="s">
        <v>325</v>
      </c>
      <c r="Z2603" t="s">
        <v>325</v>
      </c>
      <c r="AA2603" t="s">
        <v>325</v>
      </c>
      <c r="AB2603" t="s">
        <v>27</v>
      </c>
      <c r="AE2603">
        <v>0</v>
      </c>
      <c r="AF2603">
        <v>0</v>
      </c>
    </row>
    <row r="2604" spans="1:32" x14ac:dyDescent="0.2">
      <c r="A2604" t="s">
        <v>4464</v>
      </c>
      <c r="B2604" s="107">
        <v>44960</v>
      </c>
      <c r="C2604" s="107">
        <v>44960</v>
      </c>
      <c r="D2604" s="107">
        <v>44960</v>
      </c>
      <c r="E2604">
        <v>-4000</v>
      </c>
      <c r="F2604">
        <v>-4000</v>
      </c>
      <c r="G2604" t="s">
        <v>43</v>
      </c>
      <c r="H2604">
        <v>1</v>
      </c>
      <c r="I2604">
        <v>-4000</v>
      </c>
      <c r="J2604">
        <v>-4000</v>
      </c>
      <c r="K2604">
        <v>1</v>
      </c>
      <c r="M2604" t="s">
        <v>1058</v>
      </c>
      <c r="N2604" t="s">
        <v>4465</v>
      </c>
      <c r="O2604">
        <v>100</v>
      </c>
      <c r="Q2604" t="s">
        <v>4465</v>
      </c>
      <c r="S2604" t="s">
        <v>4466</v>
      </c>
      <c r="U2604" t="s">
        <v>1058</v>
      </c>
      <c r="W2604" t="s">
        <v>390</v>
      </c>
      <c r="X2604" t="s">
        <v>391</v>
      </c>
      <c r="Y2604" t="s">
        <v>23</v>
      </c>
      <c r="Z2604" t="s">
        <v>164</v>
      </c>
      <c r="AA2604" t="s">
        <v>164</v>
      </c>
      <c r="AB2604" t="s">
        <v>23</v>
      </c>
      <c r="AE2604">
        <v>0</v>
      </c>
      <c r="AF2604">
        <v>0</v>
      </c>
    </row>
    <row r="2605" spans="1:32" x14ac:dyDescent="0.2">
      <c r="A2605" t="s">
        <v>4467</v>
      </c>
      <c r="B2605" s="107">
        <v>44960</v>
      </c>
      <c r="C2605" s="107">
        <v>44960</v>
      </c>
      <c r="D2605" s="107">
        <v>44960</v>
      </c>
      <c r="E2605">
        <v>-9000</v>
      </c>
      <c r="F2605">
        <v>-9000</v>
      </c>
      <c r="G2605" t="s">
        <v>43</v>
      </c>
      <c r="H2605">
        <v>1</v>
      </c>
      <c r="I2605">
        <v>-9000</v>
      </c>
      <c r="J2605">
        <v>-9000</v>
      </c>
      <c r="K2605">
        <v>1</v>
      </c>
      <c r="M2605" t="s">
        <v>1058</v>
      </c>
      <c r="N2605" t="s">
        <v>364</v>
      </c>
      <c r="O2605">
        <v>100</v>
      </c>
      <c r="P2605" t="s">
        <v>23</v>
      </c>
      <c r="Q2605" t="s">
        <v>364</v>
      </c>
      <c r="S2605" t="s">
        <v>4457</v>
      </c>
      <c r="U2605" t="s">
        <v>1058</v>
      </c>
      <c r="W2605" t="s">
        <v>323</v>
      </c>
      <c r="X2605" t="s">
        <v>324</v>
      </c>
      <c r="Y2605" t="s">
        <v>325</v>
      </c>
      <c r="Z2605" t="s">
        <v>325</v>
      </c>
      <c r="AA2605" t="s">
        <v>325</v>
      </c>
      <c r="AB2605" t="s">
        <v>27</v>
      </c>
      <c r="AE2605">
        <v>0</v>
      </c>
      <c r="AF2605">
        <v>0</v>
      </c>
    </row>
    <row r="2606" spans="1:32" x14ac:dyDescent="0.2">
      <c r="A2606" t="s">
        <v>4468</v>
      </c>
      <c r="B2606" s="107">
        <v>44960</v>
      </c>
      <c r="C2606" s="107">
        <v>44960</v>
      </c>
      <c r="D2606" s="107">
        <v>44960</v>
      </c>
      <c r="E2606">
        <v>-2208.6799999999998</v>
      </c>
      <c r="F2606">
        <v>-2208.6799999999998</v>
      </c>
      <c r="G2606" t="s">
        <v>43</v>
      </c>
      <c r="H2606">
        <v>1</v>
      </c>
      <c r="I2606">
        <v>-2208.6799999999998</v>
      </c>
      <c r="J2606">
        <v>-2208.6799999999998</v>
      </c>
      <c r="K2606">
        <v>1</v>
      </c>
      <c r="M2606" t="s">
        <v>1058</v>
      </c>
      <c r="N2606" t="s">
        <v>4469</v>
      </c>
      <c r="O2606">
        <v>100</v>
      </c>
      <c r="Q2606" t="s">
        <v>4469</v>
      </c>
      <c r="S2606" t="s">
        <v>4470</v>
      </c>
      <c r="U2606" t="s">
        <v>1058</v>
      </c>
      <c r="W2606" t="s">
        <v>1223</v>
      </c>
      <c r="X2606" t="s">
        <v>245</v>
      </c>
      <c r="Y2606" t="s">
        <v>246</v>
      </c>
      <c r="Z2606" t="s">
        <v>246</v>
      </c>
      <c r="AA2606" t="s">
        <v>246</v>
      </c>
      <c r="AB2606" t="s">
        <v>20</v>
      </c>
      <c r="AE2606">
        <v>0</v>
      </c>
      <c r="AF2606">
        <v>0</v>
      </c>
    </row>
    <row r="2607" spans="1:32" x14ac:dyDescent="0.2">
      <c r="A2607" t="s">
        <v>4471</v>
      </c>
      <c r="B2607" s="107">
        <v>44960</v>
      </c>
      <c r="C2607" s="107">
        <v>44960</v>
      </c>
      <c r="D2607" s="107">
        <v>44960</v>
      </c>
      <c r="E2607">
        <v>-10000</v>
      </c>
      <c r="F2607">
        <v>-10000</v>
      </c>
      <c r="G2607" t="s">
        <v>43</v>
      </c>
      <c r="H2607">
        <v>1</v>
      </c>
      <c r="I2607">
        <v>-10000</v>
      </c>
      <c r="J2607">
        <v>-10000</v>
      </c>
      <c r="K2607">
        <v>1</v>
      </c>
      <c r="M2607" t="s">
        <v>1058</v>
      </c>
      <c r="N2607" t="s">
        <v>362</v>
      </c>
      <c r="O2607">
        <v>100</v>
      </c>
      <c r="P2607" t="s">
        <v>236</v>
      </c>
      <c r="Q2607" t="s">
        <v>362</v>
      </c>
      <c r="S2607" t="s">
        <v>4472</v>
      </c>
      <c r="U2607" t="s">
        <v>1058</v>
      </c>
      <c r="W2607" t="s">
        <v>323</v>
      </c>
      <c r="X2607" t="s">
        <v>324</v>
      </c>
      <c r="Y2607" t="s">
        <v>325</v>
      </c>
      <c r="Z2607" t="s">
        <v>325</v>
      </c>
      <c r="AA2607" t="s">
        <v>325</v>
      </c>
      <c r="AB2607" t="s">
        <v>27</v>
      </c>
      <c r="AE2607">
        <v>0</v>
      </c>
      <c r="AF2607">
        <v>0</v>
      </c>
    </row>
    <row r="2608" spans="1:32" x14ac:dyDescent="0.2">
      <c r="A2608" t="s">
        <v>4473</v>
      </c>
      <c r="B2608" s="107">
        <v>44960</v>
      </c>
      <c r="C2608" s="107">
        <v>44960</v>
      </c>
      <c r="D2608" s="107">
        <v>44960</v>
      </c>
      <c r="E2608">
        <v>-3750</v>
      </c>
      <c r="F2608">
        <v>-3750</v>
      </c>
      <c r="G2608" t="s">
        <v>43</v>
      </c>
      <c r="H2608">
        <v>1</v>
      </c>
      <c r="I2608">
        <v>-3750</v>
      </c>
      <c r="J2608">
        <v>-3750</v>
      </c>
      <c r="K2608">
        <v>1</v>
      </c>
      <c r="M2608" t="s">
        <v>1058</v>
      </c>
      <c r="N2608" t="s">
        <v>4452</v>
      </c>
      <c r="O2608">
        <v>100</v>
      </c>
      <c r="Q2608" t="s">
        <v>4452</v>
      </c>
      <c r="S2608" t="s">
        <v>4474</v>
      </c>
      <c r="U2608" t="s">
        <v>1058</v>
      </c>
      <c r="W2608" t="s">
        <v>323</v>
      </c>
      <c r="X2608" t="s">
        <v>324</v>
      </c>
      <c r="Y2608" t="s">
        <v>325</v>
      </c>
      <c r="Z2608" t="s">
        <v>325</v>
      </c>
      <c r="AA2608" t="s">
        <v>325</v>
      </c>
      <c r="AB2608" t="s">
        <v>27</v>
      </c>
      <c r="AE2608">
        <v>0</v>
      </c>
      <c r="AF2608">
        <v>0</v>
      </c>
    </row>
    <row r="2609" spans="1:32" x14ac:dyDescent="0.2">
      <c r="A2609" t="s">
        <v>4475</v>
      </c>
      <c r="B2609" s="107">
        <v>44960</v>
      </c>
      <c r="C2609" s="107">
        <v>44960</v>
      </c>
      <c r="D2609" s="107">
        <v>44960</v>
      </c>
      <c r="E2609">
        <v>-8698</v>
      </c>
      <c r="F2609">
        <v>-8698</v>
      </c>
      <c r="G2609" t="s">
        <v>43</v>
      </c>
      <c r="H2609">
        <v>1</v>
      </c>
      <c r="I2609">
        <v>-8698</v>
      </c>
      <c r="J2609">
        <v>-8698</v>
      </c>
      <c r="K2609">
        <v>1</v>
      </c>
      <c r="M2609" t="s">
        <v>1058</v>
      </c>
      <c r="N2609" t="s">
        <v>350</v>
      </c>
      <c r="O2609">
        <v>100</v>
      </c>
      <c r="P2609" t="s">
        <v>219</v>
      </c>
      <c r="Q2609" t="s">
        <v>350</v>
      </c>
      <c r="S2609" t="s">
        <v>4455</v>
      </c>
      <c r="U2609" t="s">
        <v>1058</v>
      </c>
      <c r="W2609" t="s">
        <v>323</v>
      </c>
      <c r="X2609" t="s">
        <v>324</v>
      </c>
      <c r="Y2609" t="s">
        <v>325</v>
      </c>
      <c r="Z2609" t="s">
        <v>325</v>
      </c>
      <c r="AA2609" t="s">
        <v>325</v>
      </c>
      <c r="AB2609" t="s">
        <v>27</v>
      </c>
      <c r="AE2609">
        <v>0</v>
      </c>
      <c r="AF2609">
        <v>0</v>
      </c>
    </row>
    <row r="2610" spans="1:32" x14ac:dyDescent="0.2">
      <c r="A2610" t="s">
        <v>4476</v>
      </c>
      <c r="B2610" s="107">
        <v>44960</v>
      </c>
      <c r="C2610" s="107">
        <v>44960</v>
      </c>
      <c r="D2610" s="107">
        <v>44960</v>
      </c>
      <c r="E2610">
        <v>-1500</v>
      </c>
      <c r="F2610">
        <v>-1500</v>
      </c>
      <c r="G2610" t="s">
        <v>43</v>
      </c>
      <c r="H2610">
        <v>1</v>
      </c>
      <c r="I2610">
        <v>-1500</v>
      </c>
      <c r="J2610">
        <v>-1500</v>
      </c>
      <c r="K2610">
        <v>1</v>
      </c>
      <c r="M2610" t="s">
        <v>1058</v>
      </c>
      <c r="N2610" t="s">
        <v>331</v>
      </c>
      <c r="O2610">
        <v>100</v>
      </c>
      <c r="P2610" t="s">
        <v>219</v>
      </c>
      <c r="Q2610" t="s">
        <v>331</v>
      </c>
      <c r="S2610" t="s">
        <v>4477</v>
      </c>
      <c r="U2610" t="s">
        <v>1058</v>
      </c>
      <c r="W2610" t="s">
        <v>333</v>
      </c>
      <c r="X2610" t="s">
        <v>324</v>
      </c>
      <c r="Y2610" t="s">
        <v>325</v>
      </c>
      <c r="Z2610" t="s">
        <v>325</v>
      </c>
      <c r="AA2610" t="s">
        <v>325</v>
      </c>
      <c r="AB2610" t="s">
        <v>27</v>
      </c>
      <c r="AE2610">
        <v>0</v>
      </c>
      <c r="AF2610">
        <v>0</v>
      </c>
    </row>
    <row r="2611" spans="1:32" x14ac:dyDescent="0.2">
      <c r="A2611" t="s">
        <v>4478</v>
      </c>
      <c r="B2611" s="107">
        <v>44960</v>
      </c>
      <c r="C2611" s="107">
        <v>44960</v>
      </c>
      <c r="D2611" s="107">
        <v>44960</v>
      </c>
      <c r="E2611">
        <v>-1302</v>
      </c>
      <c r="F2611">
        <v>-1302</v>
      </c>
      <c r="G2611" t="s">
        <v>43</v>
      </c>
      <c r="H2611">
        <v>1</v>
      </c>
      <c r="I2611">
        <v>-1302</v>
      </c>
      <c r="J2611">
        <v>-1302</v>
      </c>
      <c r="K2611">
        <v>1</v>
      </c>
      <c r="M2611" t="s">
        <v>1058</v>
      </c>
      <c r="N2611" t="s">
        <v>337</v>
      </c>
      <c r="O2611">
        <v>100</v>
      </c>
      <c r="P2611" t="s">
        <v>15</v>
      </c>
      <c r="Q2611" t="s">
        <v>337</v>
      </c>
      <c r="S2611" t="s">
        <v>3415</v>
      </c>
      <c r="U2611" t="s">
        <v>1058</v>
      </c>
      <c r="W2611" t="s">
        <v>384</v>
      </c>
      <c r="X2611" t="s">
        <v>324</v>
      </c>
      <c r="Y2611" t="s">
        <v>325</v>
      </c>
      <c r="Z2611" t="s">
        <v>325</v>
      </c>
      <c r="AA2611" t="s">
        <v>325</v>
      </c>
      <c r="AB2611" t="s">
        <v>27</v>
      </c>
      <c r="AE2611">
        <v>0</v>
      </c>
      <c r="AF2611">
        <v>0</v>
      </c>
    </row>
    <row r="2612" spans="1:32" x14ac:dyDescent="0.2">
      <c r="A2612" t="s">
        <v>4479</v>
      </c>
      <c r="B2612" s="107">
        <v>44960</v>
      </c>
      <c r="C2612" s="107">
        <v>44960</v>
      </c>
      <c r="D2612" s="107">
        <v>44960</v>
      </c>
      <c r="E2612">
        <v>-40</v>
      </c>
      <c r="F2612">
        <v>-40</v>
      </c>
      <c r="G2612" t="s">
        <v>43</v>
      </c>
      <c r="H2612">
        <v>1</v>
      </c>
      <c r="I2612">
        <v>-40</v>
      </c>
      <c r="J2612">
        <v>-40</v>
      </c>
      <c r="K2612">
        <v>1</v>
      </c>
      <c r="M2612" t="s">
        <v>49</v>
      </c>
      <c r="N2612" t="s">
        <v>4480</v>
      </c>
      <c r="O2612">
        <v>100</v>
      </c>
      <c r="Q2612" t="s">
        <v>4480</v>
      </c>
      <c r="S2612" t="s">
        <v>4481</v>
      </c>
      <c r="U2612" t="s">
        <v>49</v>
      </c>
      <c r="W2612" t="s">
        <v>4482</v>
      </c>
      <c r="X2612" t="s">
        <v>24</v>
      </c>
      <c r="Y2612" t="s">
        <v>163</v>
      </c>
      <c r="Z2612" t="s">
        <v>193</v>
      </c>
      <c r="AA2612" t="s">
        <v>193</v>
      </c>
      <c r="AB2612" t="s">
        <v>24</v>
      </c>
      <c r="AE2612">
        <v>0</v>
      </c>
      <c r="AF2612">
        <v>0</v>
      </c>
    </row>
    <row r="2613" spans="1:32" x14ac:dyDescent="0.2">
      <c r="A2613" t="s">
        <v>4483</v>
      </c>
      <c r="B2613" s="107">
        <v>44960</v>
      </c>
      <c r="C2613" s="107">
        <v>44960</v>
      </c>
      <c r="D2613" s="107">
        <v>44960</v>
      </c>
      <c r="E2613">
        <v>-1600</v>
      </c>
      <c r="F2613">
        <v>-1600</v>
      </c>
      <c r="G2613" t="s">
        <v>43</v>
      </c>
      <c r="H2613">
        <v>1</v>
      </c>
      <c r="I2613">
        <v>-1600</v>
      </c>
      <c r="J2613">
        <v>-1600</v>
      </c>
      <c r="K2613">
        <v>1</v>
      </c>
      <c r="M2613" t="s">
        <v>1058</v>
      </c>
      <c r="N2613" t="s">
        <v>372</v>
      </c>
      <c r="O2613">
        <v>100</v>
      </c>
      <c r="P2613" t="s">
        <v>236</v>
      </c>
      <c r="Q2613" t="s">
        <v>372</v>
      </c>
      <c r="S2613" t="s">
        <v>4457</v>
      </c>
      <c r="U2613" t="s">
        <v>1058</v>
      </c>
      <c r="W2613" t="s">
        <v>323</v>
      </c>
      <c r="X2613" t="s">
        <v>324</v>
      </c>
      <c r="Y2613" t="s">
        <v>325</v>
      </c>
      <c r="Z2613" t="s">
        <v>325</v>
      </c>
      <c r="AA2613" t="s">
        <v>325</v>
      </c>
      <c r="AB2613" t="s">
        <v>27</v>
      </c>
      <c r="AE2613">
        <v>0</v>
      </c>
      <c r="AF2613">
        <v>0</v>
      </c>
    </row>
    <row r="2614" spans="1:32" x14ac:dyDescent="0.2">
      <c r="A2614" t="s">
        <v>4484</v>
      </c>
      <c r="B2614" s="107">
        <v>44960</v>
      </c>
      <c r="C2614" s="107">
        <v>44960</v>
      </c>
      <c r="D2614" s="107">
        <v>44960</v>
      </c>
      <c r="E2614">
        <v>-6000</v>
      </c>
      <c r="F2614">
        <v>-6000</v>
      </c>
      <c r="G2614" t="s">
        <v>43</v>
      </c>
      <c r="H2614">
        <v>1</v>
      </c>
      <c r="I2614">
        <v>-6000</v>
      </c>
      <c r="J2614">
        <v>-6000</v>
      </c>
      <c r="K2614">
        <v>1</v>
      </c>
      <c r="M2614" t="s">
        <v>1058</v>
      </c>
      <c r="N2614" t="s">
        <v>344</v>
      </c>
      <c r="O2614">
        <v>100</v>
      </c>
      <c r="P2614" t="s">
        <v>179</v>
      </c>
      <c r="Q2614" t="s">
        <v>344</v>
      </c>
      <c r="S2614" t="s">
        <v>2343</v>
      </c>
      <c r="U2614" t="s">
        <v>1058</v>
      </c>
      <c r="W2614" t="s">
        <v>323</v>
      </c>
      <c r="X2614" t="s">
        <v>324</v>
      </c>
      <c r="Y2614" t="s">
        <v>325</v>
      </c>
      <c r="Z2614" t="s">
        <v>325</v>
      </c>
      <c r="AA2614" t="s">
        <v>325</v>
      </c>
      <c r="AB2614" t="s">
        <v>27</v>
      </c>
      <c r="AE2614">
        <v>0</v>
      </c>
      <c r="AF2614">
        <v>0</v>
      </c>
    </row>
    <row r="2615" spans="1:32" x14ac:dyDescent="0.2">
      <c r="A2615" t="s">
        <v>4485</v>
      </c>
      <c r="B2615" s="107">
        <v>44960</v>
      </c>
      <c r="C2615" s="107">
        <v>44960</v>
      </c>
      <c r="D2615" s="107">
        <v>44960</v>
      </c>
      <c r="E2615">
        <v>-3855.97</v>
      </c>
      <c r="F2615">
        <v>-3855.97</v>
      </c>
      <c r="G2615" t="s">
        <v>43</v>
      </c>
      <c r="H2615">
        <v>1</v>
      </c>
      <c r="I2615">
        <v>-3855.97</v>
      </c>
      <c r="J2615">
        <v>-3855.97</v>
      </c>
      <c r="K2615">
        <v>1</v>
      </c>
      <c r="M2615" t="s">
        <v>1058</v>
      </c>
      <c r="N2615" t="s">
        <v>314</v>
      </c>
      <c r="O2615">
        <v>100</v>
      </c>
      <c r="Q2615" t="s">
        <v>314</v>
      </c>
      <c r="S2615" t="s">
        <v>315</v>
      </c>
      <c r="U2615" t="s">
        <v>1058</v>
      </c>
      <c r="W2615" t="s">
        <v>315</v>
      </c>
      <c r="X2615" t="s">
        <v>30</v>
      </c>
      <c r="Y2615" t="s">
        <v>182</v>
      </c>
      <c r="Z2615" t="s">
        <v>182</v>
      </c>
      <c r="AA2615" t="s">
        <v>182</v>
      </c>
      <c r="AB2615" t="s">
        <v>30</v>
      </c>
      <c r="AE2615">
        <v>0</v>
      </c>
      <c r="AF2615">
        <v>0</v>
      </c>
    </row>
    <row r="2616" spans="1:32" x14ac:dyDescent="0.2">
      <c r="A2616" t="s">
        <v>4486</v>
      </c>
      <c r="B2616" s="107">
        <v>44960</v>
      </c>
      <c r="C2616" s="107">
        <v>44960</v>
      </c>
      <c r="D2616" s="107">
        <v>44960</v>
      </c>
      <c r="E2616">
        <v>-125.44</v>
      </c>
      <c r="F2616">
        <v>-125.44</v>
      </c>
      <c r="G2616" t="s">
        <v>43</v>
      </c>
      <c r="H2616">
        <v>1</v>
      </c>
      <c r="I2616">
        <v>-125.44</v>
      </c>
      <c r="J2616">
        <v>-125.44</v>
      </c>
      <c r="K2616">
        <v>1</v>
      </c>
      <c r="M2616" t="s">
        <v>49</v>
      </c>
      <c r="N2616" t="s">
        <v>2186</v>
      </c>
      <c r="O2616">
        <v>100</v>
      </c>
      <c r="P2616" t="s">
        <v>340</v>
      </c>
      <c r="Q2616" t="s">
        <v>2186</v>
      </c>
      <c r="S2616" t="s">
        <v>4487</v>
      </c>
      <c r="U2616" t="s">
        <v>49</v>
      </c>
      <c r="W2616" t="s">
        <v>2188</v>
      </c>
      <c r="X2616" t="s">
        <v>24</v>
      </c>
      <c r="Y2616" t="s">
        <v>325</v>
      </c>
      <c r="Z2616" t="s">
        <v>325</v>
      </c>
      <c r="AA2616" t="s">
        <v>325</v>
      </c>
      <c r="AB2616" t="s">
        <v>24</v>
      </c>
      <c r="AE2616">
        <v>0</v>
      </c>
      <c r="AF2616">
        <v>0</v>
      </c>
    </row>
    <row r="2617" spans="1:32" x14ac:dyDescent="0.2">
      <c r="A2617" t="s">
        <v>4488</v>
      </c>
      <c r="B2617" s="107">
        <v>44960</v>
      </c>
      <c r="C2617" s="107">
        <v>44960</v>
      </c>
      <c r="D2617" s="107">
        <v>44960</v>
      </c>
      <c r="E2617">
        <v>-1800</v>
      </c>
      <c r="F2617">
        <v>-1800</v>
      </c>
      <c r="G2617" t="s">
        <v>43</v>
      </c>
      <c r="H2617">
        <v>1</v>
      </c>
      <c r="I2617">
        <v>-1800</v>
      </c>
      <c r="J2617">
        <v>-1800</v>
      </c>
      <c r="K2617">
        <v>1</v>
      </c>
      <c r="M2617" t="s">
        <v>1058</v>
      </c>
      <c r="N2617" t="s">
        <v>358</v>
      </c>
      <c r="O2617">
        <v>100</v>
      </c>
      <c r="P2617" t="s">
        <v>23</v>
      </c>
      <c r="Q2617" t="s">
        <v>358</v>
      </c>
      <c r="S2617" t="s">
        <v>4455</v>
      </c>
      <c r="U2617" t="s">
        <v>1058</v>
      </c>
      <c r="W2617" t="s">
        <v>323</v>
      </c>
      <c r="X2617" t="s">
        <v>324</v>
      </c>
      <c r="Y2617" t="s">
        <v>325</v>
      </c>
      <c r="Z2617" t="s">
        <v>325</v>
      </c>
      <c r="AA2617" t="s">
        <v>325</v>
      </c>
      <c r="AB2617" t="s">
        <v>27</v>
      </c>
      <c r="AE2617">
        <v>0</v>
      </c>
      <c r="AF2617">
        <v>0</v>
      </c>
    </row>
    <row r="2618" spans="1:32" x14ac:dyDescent="0.2">
      <c r="A2618" t="s">
        <v>4489</v>
      </c>
      <c r="B2618" s="107">
        <v>44960</v>
      </c>
      <c r="C2618" s="107">
        <v>44960</v>
      </c>
      <c r="D2618" s="107">
        <v>44960</v>
      </c>
      <c r="E2618">
        <v>-6500</v>
      </c>
      <c r="F2618">
        <v>-6500</v>
      </c>
      <c r="G2618" t="s">
        <v>43</v>
      </c>
      <c r="H2618">
        <v>1</v>
      </c>
      <c r="I2618">
        <v>-6500</v>
      </c>
      <c r="J2618">
        <v>-6500</v>
      </c>
      <c r="K2618">
        <v>1</v>
      </c>
      <c r="M2618" t="s">
        <v>1058</v>
      </c>
      <c r="N2618" t="s">
        <v>352</v>
      </c>
      <c r="O2618">
        <v>100</v>
      </c>
      <c r="P2618" t="s">
        <v>236</v>
      </c>
      <c r="Q2618" t="s">
        <v>352</v>
      </c>
      <c r="S2618" t="s">
        <v>4455</v>
      </c>
      <c r="U2618" t="s">
        <v>1058</v>
      </c>
      <c r="W2618" t="s">
        <v>323</v>
      </c>
      <c r="X2618" t="s">
        <v>324</v>
      </c>
      <c r="Y2618" t="s">
        <v>325</v>
      </c>
      <c r="Z2618" t="s">
        <v>325</v>
      </c>
      <c r="AA2618" t="s">
        <v>325</v>
      </c>
      <c r="AB2618" t="s">
        <v>27</v>
      </c>
      <c r="AE2618">
        <v>0</v>
      </c>
      <c r="AF2618">
        <v>0</v>
      </c>
    </row>
    <row r="2619" spans="1:32" x14ac:dyDescent="0.2">
      <c r="A2619" t="s">
        <v>4490</v>
      </c>
      <c r="B2619" s="107">
        <v>44960</v>
      </c>
      <c r="C2619" s="107">
        <v>44960</v>
      </c>
      <c r="D2619" s="107">
        <v>44960</v>
      </c>
      <c r="E2619">
        <v>-1302</v>
      </c>
      <c r="F2619">
        <v>-1302</v>
      </c>
      <c r="G2619" t="s">
        <v>43</v>
      </c>
      <c r="H2619">
        <v>1</v>
      </c>
      <c r="I2619">
        <v>-1302</v>
      </c>
      <c r="J2619">
        <v>-1302</v>
      </c>
      <c r="K2619">
        <v>1</v>
      </c>
      <c r="M2619" t="s">
        <v>1058</v>
      </c>
      <c r="N2619" t="s">
        <v>350</v>
      </c>
      <c r="O2619">
        <v>100</v>
      </c>
      <c r="P2619" t="s">
        <v>219</v>
      </c>
      <c r="Q2619" t="s">
        <v>350</v>
      </c>
      <c r="S2619" t="s">
        <v>4491</v>
      </c>
      <c r="U2619" t="s">
        <v>1058</v>
      </c>
      <c r="W2619" t="s">
        <v>384</v>
      </c>
      <c r="X2619" t="s">
        <v>324</v>
      </c>
      <c r="Y2619" t="s">
        <v>325</v>
      </c>
      <c r="Z2619" t="s">
        <v>325</v>
      </c>
      <c r="AA2619" t="s">
        <v>325</v>
      </c>
      <c r="AB2619" t="s">
        <v>27</v>
      </c>
      <c r="AE2619">
        <v>0</v>
      </c>
      <c r="AF2619">
        <v>0</v>
      </c>
    </row>
    <row r="2620" spans="1:32" x14ac:dyDescent="0.2">
      <c r="A2620" t="s">
        <v>4492</v>
      </c>
      <c r="B2620" s="107">
        <v>44960</v>
      </c>
      <c r="C2620" s="107">
        <v>44960</v>
      </c>
      <c r="D2620" s="107">
        <v>44960</v>
      </c>
      <c r="E2620">
        <v>-4000</v>
      </c>
      <c r="F2620">
        <v>-4000</v>
      </c>
      <c r="G2620" t="s">
        <v>43</v>
      </c>
      <c r="H2620">
        <v>1</v>
      </c>
      <c r="I2620">
        <v>-4000</v>
      </c>
      <c r="J2620">
        <v>-4000</v>
      </c>
      <c r="K2620">
        <v>1</v>
      </c>
      <c r="M2620" t="s">
        <v>1058</v>
      </c>
      <c r="N2620" t="s">
        <v>346</v>
      </c>
      <c r="O2620">
        <v>100</v>
      </c>
      <c r="P2620" t="s">
        <v>236</v>
      </c>
      <c r="Q2620" t="s">
        <v>346</v>
      </c>
      <c r="S2620" t="s">
        <v>4455</v>
      </c>
      <c r="U2620" t="s">
        <v>1058</v>
      </c>
      <c r="W2620" t="s">
        <v>323</v>
      </c>
      <c r="X2620" t="s">
        <v>324</v>
      </c>
      <c r="Y2620" t="s">
        <v>325</v>
      </c>
      <c r="Z2620" t="s">
        <v>325</v>
      </c>
      <c r="AA2620" t="s">
        <v>325</v>
      </c>
      <c r="AB2620" t="s">
        <v>27</v>
      </c>
      <c r="AE2620">
        <v>0</v>
      </c>
      <c r="AF2620">
        <v>0</v>
      </c>
    </row>
    <row r="2621" spans="1:32" x14ac:dyDescent="0.2">
      <c r="A2621" t="s">
        <v>4493</v>
      </c>
      <c r="B2621" s="107">
        <v>44960</v>
      </c>
      <c r="C2621" s="107">
        <v>44960</v>
      </c>
      <c r="D2621" s="107">
        <v>44960</v>
      </c>
      <c r="E2621">
        <v>-6500</v>
      </c>
      <c r="F2621">
        <v>-6500</v>
      </c>
      <c r="G2621" t="s">
        <v>43</v>
      </c>
      <c r="H2621">
        <v>1</v>
      </c>
      <c r="I2621">
        <v>-6500</v>
      </c>
      <c r="J2621">
        <v>-6500</v>
      </c>
      <c r="K2621">
        <v>1</v>
      </c>
      <c r="M2621" t="s">
        <v>1058</v>
      </c>
      <c r="N2621" t="s">
        <v>354</v>
      </c>
      <c r="O2621">
        <v>100</v>
      </c>
      <c r="P2621" t="s">
        <v>214</v>
      </c>
      <c r="Q2621" t="s">
        <v>354</v>
      </c>
      <c r="S2621" t="s">
        <v>4455</v>
      </c>
      <c r="U2621" t="s">
        <v>1058</v>
      </c>
      <c r="W2621" t="s">
        <v>323</v>
      </c>
      <c r="X2621" t="s">
        <v>324</v>
      </c>
      <c r="Y2621" t="s">
        <v>325</v>
      </c>
      <c r="Z2621" t="s">
        <v>325</v>
      </c>
      <c r="AA2621" t="s">
        <v>325</v>
      </c>
      <c r="AB2621" t="s">
        <v>27</v>
      </c>
      <c r="AE2621">
        <v>0</v>
      </c>
      <c r="AF2621">
        <v>0</v>
      </c>
    </row>
    <row r="2622" spans="1:32" x14ac:dyDescent="0.2">
      <c r="A2622" t="s">
        <v>4494</v>
      </c>
      <c r="B2622" s="107">
        <v>44960</v>
      </c>
      <c r="C2622" s="107">
        <v>44960</v>
      </c>
      <c r="D2622" s="107">
        <v>44960</v>
      </c>
      <c r="E2622">
        <v>-3500</v>
      </c>
      <c r="F2622">
        <v>-3500</v>
      </c>
      <c r="G2622" t="s">
        <v>43</v>
      </c>
      <c r="H2622">
        <v>1</v>
      </c>
      <c r="I2622">
        <v>-3500</v>
      </c>
      <c r="J2622">
        <v>-3500</v>
      </c>
      <c r="K2622">
        <v>1</v>
      </c>
      <c r="M2622" t="s">
        <v>1058</v>
      </c>
      <c r="N2622" t="s">
        <v>3293</v>
      </c>
      <c r="O2622">
        <v>100</v>
      </c>
      <c r="Q2622" t="s">
        <v>3293</v>
      </c>
      <c r="S2622" t="s">
        <v>4495</v>
      </c>
      <c r="U2622" t="s">
        <v>1058</v>
      </c>
      <c r="W2622" t="s">
        <v>3115</v>
      </c>
      <c r="X2622" t="s">
        <v>324</v>
      </c>
      <c r="Y2622" t="s">
        <v>325</v>
      </c>
      <c r="Z2622" t="s">
        <v>325</v>
      </c>
      <c r="AA2622" t="s">
        <v>325</v>
      </c>
      <c r="AB2622" t="s">
        <v>27</v>
      </c>
      <c r="AE2622">
        <v>0</v>
      </c>
      <c r="AF2622">
        <v>0</v>
      </c>
    </row>
    <row r="2623" spans="1:32" x14ac:dyDescent="0.2">
      <c r="A2623" t="s">
        <v>4496</v>
      </c>
      <c r="B2623" s="107">
        <v>44960</v>
      </c>
      <c r="C2623" s="107">
        <v>44960</v>
      </c>
      <c r="D2623" s="107">
        <v>44960</v>
      </c>
      <c r="E2623">
        <v>-3500</v>
      </c>
      <c r="F2623">
        <v>-3500</v>
      </c>
      <c r="G2623" t="s">
        <v>43</v>
      </c>
      <c r="H2623">
        <v>1</v>
      </c>
      <c r="I2623">
        <v>-3500</v>
      </c>
      <c r="J2623">
        <v>-3500</v>
      </c>
      <c r="K2623">
        <v>1</v>
      </c>
      <c r="M2623" t="s">
        <v>1058</v>
      </c>
      <c r="N2623" t="s">
        <v>366</v>
      </c>
      <c r="O2623">
        <v>100</v>
      </c>
      <c r="P2623" t="s">
        <v>236</v>
      </c>
      <c r="Q2623" t="s">
        <v>366</v>
      </c>
      <c r="S2623" t="s">
        <v>4455</v>
      </c>
      <c r="U2623" t="s">
        <v>1058</v>
      </c>
      <c r="W2623" t="s">
        <v>323</v>
      </c>
      <c r="X2623" t="s">
        <v>324</v>
      </c>
      <c r="Y2623" t="s">
        <v>325</v>
      </c>
      <c r="Z2623" t="s">
        <v>325</v>
      </c>
      <c r="AA2623" t="s">
        <v>325</v>
      </c>
      <c r="AB2623" t="s">
        <v>27</v>
      </c>
      <c r="AE2623">
        <v>0</v>
      </c>
      <c r="AF2623">
        <v>0</v>
      </c>
    </row>
    <row r="2624" spans="1:32" x14ac:dyDescent="0.2">
      <c r="A2624" t="s">
        <v>4497</v>
      </c>
      <c r="B2624" s="107">
        <v>44960</v>
      </c>
      <c r="C2624" s="107">
        <v>44960</v>
      </c>
      <c r="D2624" s="107">
        <v>44960</v>
      </c>
      <c r="E2624">
        <v>-4500</v>
      </c>
      <c r="F2624">
        <v>-4500</v>
      </c>
      <c r="G2624" t="s">
        <v>43</v>
      </c>
      <c r="H2624">
        <v>1</v>
      </c>
      <c r="I2624">
        <v>-4500</v>
      </c>
      <c r="J2624">
        <v>-4500</v>
      </c>
      <c r="K2624">
        <v>1</v>
      </c>
      <c r="M2624" t="s">
        <v>1058</v>
      </c>
      <c r="N2624" t="s">
        <v>356</v>
      </c>
      <c r="O2624">
        <v>100</v>
      </c>
      <c r="P2624" t="s">
        <v>236</v>
      </c>
      <c r="Q2624" t="s">
        <v>356</v>
      </c>
      <c r="S2624" t="s">
        <v>4455</v>
      </c>
      <c r="U2624" t="s">
        <v>1058</v>
      </c>
      <c r="W2624" t="s">
        <v>323</v>
      </c>
      <c r="X2624" t="s">
        <v>324</v>
      </c>
      <c r="Y2624" t="s">
        <v>325</v>
      </c>
      <c r="Z2624" t="s">
        <v>325</v>
      </c>
      <c r="AA2624" t="s">
        <v>325</v>
      </c>
      <c r="AB2624" t="s">
        <v>27</v>
      </c>
      <c r="AE2624">
        <v>0</v>
      </c>
      <c r="AF2624">
        <v>0</v>
      </c>
    </row>
    <row r="2625" spans="1:32" x14ac:dyDescent="0.2">
      <c r="A2625" t="s">
        <v>4498</v>
      </c>
      <c r="B2625" s="107">
        <v>44960</v>
      </c>
      <c r="C2625" s="107">
        <v>44960</v>
      </c>
      <c r="D2625" s="107">
        <v>44960</v>
      </c>
      <c r="E2625">
        <v>-10000</v>
      </c>
      <c r="F2625">
        <v>-10000</v>
      </c>
      <c r="G2625" t="s">
        <v>43</v>
      </c>
      <c r="H2625">
        <v>1</v>
      </c>
      <c r="I2625">
        <v>-10000</v>
      </c>
      <c r="J2625">
        <v>-10000</v>
      </c>
      <c r="K2625">
        <v>1</v>
      </c>
      <c r="M2625" t="s">
        <v>1058</v>
      </c>
      <c r="N2625" t="s">
        <v>335</v>
      </c>
      <c r="O2625">
        <v>100</v>
      </c>
      <c r="P2625" t="s">
        <v>236</v>
      </c>
      <c r="Q2625" t="s">
        <v>335</v>
      </c>
      <c r="S2625" t="s">
        <v>4466</v>
      </c>
      <c r="U2625" t="s">
        <v>1058</v>
      </c>
      <c r="W2625" t="s">
        <v>323</v>
      </c>
      <c r="X2625" t="s">
        <v>324</v>
      </c>
      <c r="Y2625" t="s">
        <v>325</v>
      </c>
      <c r="Z2625" t="s">
        <v>325</v>
      </c>
      <c r="AA2625" t="s">
        <v>325</v>
      </c>
      <c r="AB2625" t="s">
        <v>27</v>
      </c>
      <c r="AE2625">
        <v>0</v>
      </c>
      <c r="AF2625">
        <v>0</v>
      </c>
    </row>
    <row r="2626" spans="1:32" x14ac:dyDescent="0.2">
      <c r="A2626" t="s">
        <v>4499</v>
      </c>
      <c r="B2626" s="107">
        <v>44960</v>
      </c>
      <c r="C2626" s="107">
        <v>44960</v>
      </c>
      <c r="D2626" s="107">
        <v>44960</v>
      </c>
      <c r="E2626">
        <v>160000</v>
      </c>
      <c r="F2626">
        <v>160000</v>
      </c>
      <c r="G2626" t="s">
        <v>43</v>
      </c>
      <c r="H2626">
        <v>1</v>
      </c>
      <c r="I2626">
        <v>160000</v>
      </c>
      <c r="J2626">
        <v>160000</v>
      </c>
      <c r="K2626">
        <v>1</v>
      </c>
      <c r="M2626" t="s">
        <v>199</v>
      </c>
      <c r="N2626" t="s">
        <v>1058</v>
      </c>
      <c r="O2626">
        <v>100</v>
      </c>
      <c r="Q2626" t="s">
        <v>199</v>
      </c>
      <c r="S2626" t="s">
        <v>1378</v>
      </c>
      <c r="U2626" t="s">
        <v>1058</v>
      </c>
      <c r="W2626" t="s">
        <v>1379</v>
      </c>
      <c r="X2626" t="s">
        <v>1379</v>
      </c>
      <c r="Y2626" t="s">
        <v>163</v>
      </c>
      <c r="Z2626" t="s">
        <v>193</v>
      </c>
      <c r="AA2626" t="s">
        <v>193</v>
      </c>
      <c r="AB2626" t="s">
        <v>24</v>
      </c>
      <c r="AE2626">
        <v>0</v>
      </c>
      <c r="AF2626">
        <v>0</v>
      </c>
    </row>
    <row r="2627" spans="1:32" x14ac:dyDescent="0.2">
      <c r="A2627" t="s">
        <v>4500</v>
      </c>
      <c r="B2627" s="107">
        <v>44960</v>
      </c>
      <c r="C2627" s="107">
        <v>44960</v>
      </c>
      <c r="D2627" s="107">
        <v>44960</v>
      </c>
      <c r="E2627">
        <v>-160000</v>
      </c>
      <c r="F2627">
        <v>-160000</v>
      </c>
      <c r="G2627" t="s">
        <v>43</v>
      </c>
      <c r="H2627">
        <v>1</v>
      </c>
      <c r="I2627">
        <v>-160000</v>
      </c>
      <c r="J2627">
        <v>-160000</v>
      </c>
      <c r="K2627">
        <v>1</v>
      </c>
      <c r="M2627" t="s">
        <v>1419</v>
      </c>
      <c r="N2627" t="s">
        <v>199</v>
      </c>
      <c r="O2627">
        <v>100</v>
      </c>
      <c r="P2627" t="s">
        <v>340</v>
      </c>
      <c r="Q2627" t="s">
        <v>199</v>
      </c>
      <c r="S2627" t="s">
        <v>1378</v>
      </c>
      <c r="U2627" t="s">
        <v>1419</v>
      </c>
      <c r="W2627" t="s">
        <v>1379</v>
      </c>
      <c r="X2627" t="s">
        <v>1379</v>
      </c>
      <c r="Y2627" t="s">
        <v>163</v>
      </c>
      <c r="Z2627" t="s">
        <v>193</v>
      </c>
      <c r="AA2627" t="s">
        <v>193</v>
      </c>
      <c r="AB2627" t="s">
        <v>24</v>
      </c>
      <c r="AE2627">
        <v>0</v>
      </c>
      <c r="AF2627">
        <v>0</v>
      </c>
    </row>
    <row r="2628" spans="1:32" x14ac:dyDescent="0.2">
      <c r="A2628" t="s">
        <v>4501</v>
      </c>
      <c r="B2628" s="107">
        <v>44959</v>
      </c>
      <c r="C2628" s="107">
        <v>44959</v>
      </c>
      <c r="D2628" s="107">
        <v>44959</v>
      </c>
      <c r="E2628">
        <v>-283.89</v>
      </c>
      <c r="F2628">
        <v>-283.89</v>
      </c>
      <c r="G2628" t="s">
        <v>43</v>
      </c>
      <c r="H2628">
        <v>1</v>
      </c>
      <c r="I2628">
        <v>-283.89</v>
      </c>
      <c r="J2628">
        <v>-283.89</v>
      </c>
      <c r="K2628">
        <v>1</v>
      </c>
      <c r="M2628" t="s">
        <v>49</v>
      </c>
      <c r="N2628" t="s">
        <v>1394</v>
      </c>
      <c r="O2628">
        <v>100</v>
      </c>
      <c r="Q2628" t="s">
        <v>1394</v>
      </c>
      <c r="S2628" t="s">
        <v>3417</v>
      </c>
      <c r="U2628" t="s">
        <v>49</v>
      </c>
      <c r="W2628" t="s">
        <v>1396</v>
      </c>
      <c r="X2628" t="s">
        <v>30</v>
      </c>
      <c r="Y2628" t="s">
        <v>182</v>
      </c>
      <c r="Z2628" t="s">
        <v>182</v>
      </c>
      <c r="AA2628" t="s">
        <v>182</v>
      </c>
      <c r="AB2628" t="s">
        <v>30</v>
      </c>
      <c r="AE2628">
        <v>0</v>
      </c>
      <c r="AF2628">
        <v>0</v>
      </c>
    </row>
    <row r="2629" spans="1:32" x14ac:dyDescent="0.2">
      <c r="A2629" t="s">
        <v>4502</v>
      </c>
      <c r="B2629" s="107">
        <v>44959</v>
      </c>
      <c r="C2629" s="107">
        <v>44959</v>
      </c>
      <c r="D2629" s="107">
        <v>44959</v>
      </c>
      <c r="E2629">
        <v>-4.35099366E-2</v>
      </c>
      <c r="F2629">
        <v>-4.35099366E-2</v>
      </c>
      <c r="G2629" t="s">
        <v>72</v>
      </c>
      <c r="H2629">
        <v>5.9979685119349924</v>
      </c>
      <c r="I2629">
        <v>-0.26097122968308778</v>
      </c>
      <c r="J2629">
        <v>-0.26097122968308778</v>
      </c>
      <c r="K2629">
        <v>1</v>
      </c>
      <c r="M2629" t="s">
        <v>67</v>
      </c>
      <c r="N2629" t="s">
        <v>102</v>
      </c>
      <c r="S2629" t="s">
        <v>1608</v>
      </c>
      <c r="U2629" t="s">
        <v>67</v>
      </c>
      <c r="W2629" t="s">
        <v>1270</v>
      </c>
      <c r="X2629" t="s">
        <v>1271</v>
      </c>
      <c r="Y2629" t="s">
        <v>182</v>
      </c>
      <c r="Z2629" t="s">
        <v>164</v>
      </c>
      <c r="AA2629" t="s">
        <v>164</v>
      </c>
      <c r="AB2629" t="s">
        <v>18</v>
      </c>
      <c r="AD2629" t="s">
        <v>4503</v>
      </c>
      <c r="AE2629">
        <v>1</v>
      </c>
      <c r="AF2629">
        <v>1</v>
      </c>
    </row>
    <row r="2630" spans="1:32" x14ac:dyDescent="0.2">
      <c r="A2630" t="s">
        <v>4504</v>
      </c>
      <c r="B2630" s="107">
        <v>44959</v>
      </c>
      <c r="C2630" s="107">
        <v>44959</v>
      </c>
      <c r="D2630" s="107">
        <v>44959</v>
      </c>
      <c r="E2630">
        <v>-4.7286621600000002E-2</v>
      </c>
      <c r="F2630">
        <v>-4.7286621600000002E-2</v>
      </c>
      <c r="G2630" t="s">
        <v>72</v>
      </c>
      <c r="H2630">
        <v>5.9979685119349924</v>
      </c>
      <c r="I2630">
        <v>-0.28362366739258499</v>
      </c>
      <c r="J2630">
        <v>-0.28362366739258499</v>
      </c>
      <c r="K2630">
        <v>1</v>
      </c>
      <c r="M2630" t="s">
        <v>67</v>
      </c>
      <c r="N2630" t="s">
        <v>102</v>
      </c>
      <c r="S2630" t="s">
        <v>1608</v>
      </c>
      <c r="U2630" t="s">
        <v>67</v>
      </c>
      <c r="W2630" t="s">
        <v>1270</v>
      </c>
      <c r="X2630" t="s">
        <v>1271</v>
      </c>
      <c r="Y2630" t="s">
        <v>182</v>
      </c>
      <c r="Z2630" t="s">
        <v>164</v>
      </c>
      <c r="AA2630" t="s">
        <v>164</v>
      </c>
      <c r="AB2630" t="s">
        <v>18</v>
      </c>
      <c r="AD2630" t="s">
        <v>4505</v>
      </c>
      <c r="AE2630">
        <v>1</v>
      </c>
      <c r="AF2630">
        <v>1</v>
      </c>
    </row>
    <row r="2631" spans="1:32" x14ac:dyDescent="0.2">
      <c r="A2631" t="s">
        <v>4506</v>
      </c>
      <c r="B2631" s="107">
        <v>44958</v>
      </c>
      <c r="C2631" s="107">
        <v>44958</v>
      </c>
      <c r="D2631" s="107">
        <v>44958</v>
      </c>
      <c r="E2631">
        <v>38140</v>
      </c>
      <c r="F2631">
        <v>38140</v>
      </c>
      <c r="G2631" t="s">
        <v>43</v>
      </c>
      <c r="H2631">
        <v>1</v>
      </c>
      <c r="I2631">
        <v>38140</v>
      </c>
      <c r="J2631">
        <v>38140</v>
      </c>
      <c r="K2631">
        <v>1</v>
      </c>
      <c r="M2631" t="s">
        <v>4507</v>
      </c>
      <c r="N2631" t="s">
        <v>1058</v>
      </c>
      <c r="O2631">
        <v>100</v>
      </c>
      <c r="P2631" t="s">
        <v>15</v>
      </c>
      <c r="Q2631" t="s">
        <v>4507</v>
      </c>
      <c r="S2631" t="s">
        <v>4508</v>
      </c>
      <c r="U2631" t="s">
        <v>1058</v>
      </c>
      <c r="V2631" t="s">
        <v>4392</v>
      </c>
      <c r="W2631" t="s">
        <v>4509</v>
      </c>
      <c r="X2631" t="s">
        <v>4510</v>
      </c>
      <c r="Y2631" t="s">
        <v>1062</v>
      </c>
      <c r="Z2631" t="s">
        <v>1063</v>
      </c>
      <c r="AA2631" t="s">
        <v>1063</v>
      </c>
      <c r="AB2631" t="s">
        <v>29</v>
      </c>
      <c r="AE2631">
        <v>0</v>
      </c>
      <c r="AF2631">
        <v>0</v>
      </c>
    </row>
    <row r="2632" spans="1:32" x14ac:dyDescent="0.2">
      <c r="A2632" t="s">
        <v>4511</v>
      </c>
      <c r="B2632" s="107">
        <v>44958</v>
      </c>
      <c r="C2632" s="107">
        <v>44958</v>
      </c>
      <c r="D2632" s="107">
        <v>44958</v>
      </c>
      <c r="E2632">
        <v>-61.08</v>
      </c>
      <c r="F2632">
        <v>-61.08</v>
      </c>
      <c r="G2632" t="s">
        <v>43</v>
      </c>
      <c r="H2632">
        <v>1</v>
      </c>
      <c r="I2632">
        <v>-61.08</v>
      </c>
      <c r="J2632">
        <v>-61.08</v>
      </c>
      <c r="K2632">
        <v>1</v>
      </c>
      <c r="M2632" t="s">
        <v>49</v>
      </c>
      <c r="N2632" t="s">
        <v>199</v>
      </c>
      <c r="O2632">
        <v>100</v>
      </c>
      <c r="P2632" t="s">
        <v>340</v>
      </c>
      <c r="Q2632" t="s">
        <v>199</v>
      </c>
      <c r="S2632" t="s">
        <v>4512</v>
      </c>
      <c r="U2632" t="s">
        <v>49</v>
      </c>
      <c r="W2632" t="s">
        <v>1452</v>
      </c>
      <c r="X2632" t="s">
        <v>1452</v>
      </c>
      <c r="Y2632" t="s">
        <v>192</v>
      </c>
      <c r="Z2632" t="s">
        <v>193</v>
      </c>
      <c r="AA2632" t="s">
        <v>193</v>
      </c>
      <c r="AB2632" t="s">
        <v>24</v>
      </c>
      <c r="AE2632">
        <v>0</v>
      </c>
      <c r="AF2632">
        <v>0</v>
      </c>
    </row>
    <row r="2633" spans="1:32" x14ac:dyDescent="0.2">
      <c r="A2633" t="s">
        <v>4513</v>
      </c>
      <c r="B2633" s="107">
        <v>44958</v>
      </c>
      <c r="C2633" s="107">
        <v>44958</v>
      </c>
      <c r="D2633" s="107">
        <v>44958</v>
      </c>
      <c r="E2633">
        <v>-331.87</v>
      </c>
      <c r="F2633">
        <v>-331.87</v>
      </c>
      <c r="G2633" t="s">
        <v>43</v>
      </c>
      <c r="H2633">
        <v>1</v>
      </c>
      <c r="I2633">
        <v>-331.87</v>
      </c>
      <c r="J2633">
        <v>-331.87</v>
      </c>
      <c r="K2633">
        <v>1</v>
      </c>
      <c r="M2633" t="s">
        <v>1058</v>
      </c>
      <c r="N2633" t="s">
        <v>282</v>
      </c>
      <c r="O2633">
        <v>100</v>
      </c>
      <c r="Q2633" t="s">
        <v>282</v>
      </c>
      <c r="S2633" t="s">
        <v>283</v>
      </c>
      <c r="U2633" t="s">
        <v>1058</v>
      </c>
      <c r="W2633" t="s">
        <v>284</v>
      </c>
      <c r="X2633" t="s">
        <v>191</v>
      </c>
      <c r="Y2633" t="s">
        <v>192</v>
      </c>
      <c r="Z2633" t="s">
        <v>193</v>
      </c>
      <c r="AA2633" t="s">
        <v>193</v>
      </c>
      <c r="AB2633" t="s">
        <v>19</v>
      </c>
      <c r="AE2633">
        <v>0</v>
      </c>
      <c r="AF2633">
        <v>0</v>
      </c>
    </row>
    <row r="2634" spans="1:32" x14ac:dyDescent="0.2">
      <c r="A2634" t="s">
        <v>4514</v>
      </c>
      <c r="B2634" s="107">
        <v>44958</v>
      </c>
      <c r="C2634" s="107">
        <v>44958</v>
      </c>
      <c r="D2634" s="107">
        <v>44958</v>
      </c>
      <c r="E2634">
        <v>-5476.81</v>
      </c>
      <c r="F2634">
        <v>-5476.81</v>
      </c>
      <c r="G2634" t="s">
        <v>43</v>
      </c>
      <c r="H2634">
        <v>1</v>
      </c>
      <c r="I2634">
        <v>-5476.81</v>
      </c>
      <c r="J2634">
        <v>-5476.81</v>
      </c>
      <c r="K2634">
        <v>1</v>
      </c>
      <c r="M2634" t="s">
        <v>49</v>
      </c>
      <c r="N2634" t="s">
        <v>172</v>
      </c>
      <c r="O2634">
        <v>100</v>
      </c>
      <c r="Q2634" t="s">
        <v>172</v>
      </c>
      <c r="S2634" t="s">
        <v>2401</v>
      </c>
      <c r="U2634" t="s">
        <v>49</v>
      </c>
      <c r="V2634" t="s">
        <v>174</v>
      </c>
      <c r="W2634" t="s">
        <v>173</v>
      </c>
      <c r="X2634" t="s">
        <v>115</v>
      </c>
      <c r="Y2634" t="s">
        <v>175</v>
      </c>
      <c r="Z2634" t="s">
        <v>176</v>
      </c>
      <c r="AA2634" t="s">
        <v>176</v>
      </c>
      <c r="AB2634" t="s">
        <v>25</v>
      </c>
      <c r="AE2634">
        <v>0</v>
      </c>
      <c r="AF2634">
        <v>0</v>
      </c>
    </row>
    <row r="2635" spans="1:32" x14ac:dyDescent="0.2">
      <c r="A2635" t="s">
        <v>4515</v>
      </c>
      <c r="B2635" s="107">
        <v>44958</v>
      </c>
      <c r="C2635" s="107">
        <v>44958</v>
      </c>
      <c r="D2635" s="107">
        <v>44958</v>
      </c>
      <c r="E2635">
        <v>-1621.75</v>
      </c>
      <c r="F2635">
        <v>-1621.75</v>
      </c>
      <c r="G2635" t="s">
        <v>43</v>
      </c>
      <c r="H2635">
        <v>1</v>
      </c>
      <c r="I2635">
        <v>-1621.75</v>
      </c>
      <c r="J2635">
        <v>-1621.75</v>
      </c>
      <c r="K2635">
        <v>1</v>
      </c>
      <c r="M2635" t="s">
        <v>50</v>
      </c>
      <c r="N2635" t="s">
        <v>184</v>
      </c>
      <c r="O2635">
        <v>100</v>
      </c>
      <c r="Q2635" t="s">
        <v>184</v>
      </c>
      <c r="S2635" t="s">
        <v>185</v>
      </c>
      <c r="U2635" t="s">
        <v>50</v>
      </c>
      <c r="W2635" t="s">
        <v>186</v>
      </c>
      <c r="X2635" t="s">
        <v>30</v>
      </c>
      <c r="Y2635" t="s">
        <v>182</v>
      </c>
      <c r="Z2635" t="s">
        <v>182</v>
      </c>
      <c r="AA2635" t="s">
        <v>182</v>
      </c>
      <c r="AB2635" t="s">
        <v>30</v>
      </c>
      <c r="AE2635">
        <v>0</v>
      </c>
      <c r="AF2635">
        <v>0</v>
      </c>
    </row>
    <row r="2636" spans="1:32" x14ac:dyDescent="0.2">
      <c r="A2636" t="s">
        <v>4516</v>
      </c>
      <c r="B2636" s="107">
        <v>44958</v>
      </c>
      <c r="C2636" s="107">
        <v>44958</v>
      </c>
      <c r="D2636" s="107">
        <v>44958</v>
      </c>
      <c r="E2636">
        <v>-1700</v>
      </c>
      <c r="F2636">
        <v>-1700</v>
      </c>
      <c r="G2636" t="s">
        <v>43</v>
      </c>
      <c r="H2636">
        <v>1</v>
      </c>
      <c r="I2636">
        <v>-1700</v>
      </c>
      <c r="J2636">
        <v>-1700</v>
      </c>
      <c r="K2636">
        <v>1</v>
      </c>
      <c r="M2636" t="s">
        <v>1058</v>
      </c>
      <c r="N2636" t="s">
        <v>1190</v>
      </c>
      <c r="O2636">
        <v>100</v>
      </c>
      <c r="Q2636" t="s">
        <v>1190</v>
      </c>
      <c r="S2636" t="s">
        <v>2394</v>
      </c>
      <c r="U2636" t="s">
        <v>1058</v>
      </c>
      <c r="W2636" t="s">
        <v>162</v>
      </c>
      <c r="X2636" t="s">
        <v>16</v>
      </c>
      <c r="Y2636" t="s">
        <v>163</v>
      </c>
      <c r="Z2636" t="s">
        <v>164</v>
      </c>
      <c r="AA2636" t="s">
        <v>164</v>
      </c>
      <c r="AB2636" t="s">
        <v>16</v>
      </c>
      <c r="AE2636">
        <v>0</v>
      </c>
      <c r="AF2636">
        <v>0</v>
      </c>
    </row>
    <row r="2637" spans="1:32" x14ac:dyDescent="0.2">
      <c r="A2637" t="s">
        <v>4517</v>
      </c>
      <c r="B2637" s="107">
        <v>44958</v>
      </c>
      <c r="C2637" s="107">
        <v>44958</v>
      </c>
      <c r="D2637" s="107">
        <v>44958</v>
      </c>
      <c r="E2637">
        <v>-214.55</v>
      </c>
      <c r="F2637">
        <v>-214.55</v>
      </c>
      <c r="G2637" t="s">
        <v>43</v>
      </c>
      <c r="H2637">
        <v>1</v>
      </c>
      <c r="I2637">
        <v>-214.55</v>
      </c>
      <c r="J2637">
        <v>-214.55</v>
      </c>
      <c r="K2637">
        <v>1</v>
      </c>
      <c r="M2637" t="s">
        <v>50</v>
      </c>
      <c r="N2637" t="s">
        <v>2429</v>
      </c>
      <c r="O2637">
        <v>100</v>
      </c>
      <c r="Q2637" t="s">
        <v>2429</v>
      </c>
      <c r="S2637" t="s">
        <v>2430</v>
      </c>
      <c r="U2637" t="s">
        <v>50</v>
      </c>
      <c r="W2637" t="s">
        <v>2430</v>
      </c>
      <c r="X2637" t="s">
        <v>30</v>
      </c>
      <c r="Y2637" t="s">
        <v>182</v>
      </c>
      <c r="Z2637" t="s">
        <v>182</v>
      </c>
      <c r="AA2637" t="s">
        <v>182</v>
      </c>
      <c r="AB2637" t="s">
        <v>30</v>
      </c>
      <c r="AE2637">
        <v>0</v>
      </c>
      <c r="AF2637">
        <v>0</v>
      </c>
    </row>
    <row r="2638" spans="1:32" x14ac:dyDescent="0.2">
      <c r="A2638" t="s">
        <v>4518</v>
      </c>
      <c r="B2638" s="107">
        <v>44958</v>
      </c>
      <c r="C2638" s="107">
        <v>44958</v>
      </c>
      <c r="D2638" s="107">
        <v>44958</v>
      </c>
      <c r="E2638">
        <v>-1210.8599999999999</v>
      </c>
      <c r="F2638">
        <v>-1210.8599999999999</v>
      </c>
      <c r="G2638" t="s">
        <v>43</v>
      </c>
      <c r="H2638">
        <v>1</v>
      </c>
      <c r="I2638">
        <v>-1210.8599999999999</v>
      </c>
      <c r="J2638">
        <v>-1210.8599999999999</v>
      </c>
      <c r="K2638">
        <v>1</v>
      </c>
      <c r="M2638" t="s">
        <v>1058</v>
      </c>
      <c r="N2638" t="s">
        <v>242</v>
      </c>
      <c r="O2638">
        <v>100</v>
      </c>
      <c r="P2638" t="s">
        <v>160</v>
      </c>
      <c r="Q2638" t="s">
        <v>242</v>
      </c>
      <c r="S2638" t="s">
        <v>4519</v>
      </c>
      <c r="U2638" t="s">
        <v>1058</v>
      </c>
      <c r="W2638" t="s">
        <v>384</v>
      </c>
      <c r="X2638" t="s">
        <v>324</v>
      </c>
      <c r="Y2638" t="s">
        <v>325</v>
      </c>
      <c r="Z2638" t="s">
        <v>325</v>
      </c>
      <c r="AA2638" t="s">
        <v>325</v>
      </c>
      <c r="AB2638" t="s">
        <v>27</v>
      </c>
      <c r="AE2638">
        <v>0</v>
      </c>
      <c r="AF2638">
        <v>0</v>
      </c>
    </row>
    <row r="2639" spans="1:32" x14ac:dyDescent="0.2">
      <c r="A2639" t="s">
        <v>4520</v>
      </c>
      <c r="B2639" s="107">
        <v>44958</v>
      </c>
      <c r="C2639" s="107">
        <v>44958</v>
      </c>
      <c r="D2639" s="107">
        <v>44958</v>
      </c>
      <c r="E2639">
        <v>2000</v>
      </c>
      <c r="F2639">
        <v>2000</v>
      </c>
      <c r="G2639" t="s">
        <v>43</v>
      </c>
      <c r="H2639">
        <v>1</v>
      </c>
      <c r="I2639">
        <v>2000</v>
      </c>
      <c r="J2639">
        <v>2000</v>
      </c>
      <c r="K2639">
        <v>1</v>
      </c>
      <c r="M2639" t="s">
        <v>199</v>
      </c>
      <c r="N2639" t="s">
        <v>50</v>
      </c>
      <c r="O2639">
        <v>100</v>
      </c>
      <c r="Q2639" t="s">
        <v>199</v>
      </c>
      <c r="S2639" t="s">
        <v>1378</v>
      </c>
      <c r="U2639" t="s">
        <v>50</v>
      </c>
      <c r="W2639" t="s">
        <v>1379</v>
      </c>
      <c r="X2639" t="s">
        <v>1379</v>
      </c>
      <c r="Y2639" t="s">
        <v>163</v>
      </c>
      <c r="Z2639" t="s">
        <v>193</v>
      </c>
      <c r="AA2639" t="s">
        <v>193</v>
      </c>
      <c r="AB2639" t="s">
        <v>24</v>
      </c>
      <c r="AE2639">
        <v>0</v>
      </c>
      <c r="AF2639">
        <v>0</v>
      </c>
    </row>
    <row r="2640" spans="1:32" x14ac:dyDescent="0.2">
      <c r="A2640" t="s">
        <v>4521</v>
      </c>
      <c r="B2640" s="107">
        <v>44958</v>
      </c>
      <c r="C2640" s="107">
        <v>44958</v>
      </c>
      <c r="D2640" s="107">
        <v>44958</v>
      </c>
      <c r="E2640">
        <v>3000</v>
      </c>
      <c r="F2640">
        <v>3000</v>
      </c>
      <c r="G2640" t="s">
        <v>43</v>
      </c>
      <c r="H2640">
        <v>1</v>
      </c>
      <c r="I2640">
        <v>3000</v>
      </c>
      <c r="J2640">
        <v>3000</v>
      </c>
      <c r="K2640">
        <v>1</v>
      </c>
      <c r="M2640" t="s">
        <v>199</v>
      </c>
      <c r="N2640" t="s">
        <v>49</v>
      </c>
      <c r="O2640">
        <v>100</v>
      </c>
      <c r="Q2640" t="s">
        <v>199</v>
      </c>
      <c r="S2640" t="s">
        <v>1378</v>
      </c>
      <c r="U2640" t="s">
        <v>49</v>
      </c>
      <c r="W2640" t="s">
        <v>1379</v>
      </c>
      <c r="X2640" t="s">
        <v>1379</v>
      </c>
      <c r="Y2640" t="s">
        <v>163</v>
      </c>
      <c r="Z2640" t="s">
        <v>193</v>
      </c>
      <c r="AA2640" t="s">
        <v>193</v>
      </c>
      <c r="AB2640" t="s">
        <v>24</v>
      </c>
      <c r="AE2640">
        <v>0</v>
      </c>
      <c r="AF2640">
        <v>0</v>
      </c>
    </row>
    <row r="2641" spans="1:32" x14ac:dyDescent="0.2">
      <c r="A2641" t="s">
        <v>4522</v>
      </c>
      <c r="B2641" s="107">
        <v>44958</v>
      </c>
      <c r="C2641" s="107">
        <v>44958</v>
      </c>
      <c r="D2641" s="107">
        <v>44958</v>
      </c>
      <c r="E2641">
        <v>-2000</v>
      </c>
      <c r="F2641">
        <v>-2000</v>
      </c>
      <c r="G2641" t="s">
        <v>43</v>
      </c>
      <c r="H2641">
        <v>1</v>
      </c>
      <c r="I2641">
        <v>-2000</v>
      </c>
      <c r="J2641">
        <v>-2000</v>
      </c>
      <c r="K2641">
        <v>1</v>
      </c>
      <c r="M2641" t="s">
        <v>1058</v>
      </c>
      <c r="N2641" t="s">
        <v>199</v>
      </c>
      <c r="O2641">
        <v>100</v>
      </c>
      <c r="P2641" t="s">
        <v>340</v>
      </c>
      <c r="Q2641" t="s">
        <v>199</v>
      </c>
      <c r="S2641" t="s">
        <v>1378</v>
      </c>
      <c r="U2641" t="s">
        <v>1058</v>
      </c>
      <c r="W2641" t="s">
        <v>1379</v>
      </c>
      <c r="X2641" t="s">
        <v>1379</v>
      </c>
      <c r="Y2641" t="s">
        <v>163</v>
      </c>
      <c r="Z2641" t="s">
        <v>193</v>
      </c>
      <c r="AA2641" t="s">
        <v>193</v>
      </c>
      <c r="AB2641" t="s">
        <v>24</v>
      </c>
      <c r="AE2641">
        <v>0</v>
      </c>
      <c r="AF2641">
        <v>0</v>
      </c>
    </row>
    <row r="2642" spans="1:32" x14ac:dyDescent="0.2">
      <c r="A2642" t="s">
        <v>4523</v>
      </c>
      <c r="B2642" s="107">
        <v>44958</v>
      </c>
      <c r="C2642" s="107">
        <v>44958</v>
      </c>
      <c r="D2642" s="107">
        <v>44958</v>
      </c>
      <c r="E2642">
        <v>-3000</v>
      </c>
      <c r="F2642">
        <v>-3000</v>
      </c>
      <c r="G2642" t="s">
        <v>43</v>
      </c>
      <c r="H2642">
        <v>1</v>
      </c>
      <c r="I2642">
        <v>-3000</v>
      </c>
      <c r="J2642">
        <v>-3000</v>
      </c>
      <c r="K2642">
        <v>1</v>
      </c>
      <c r="M2642" t="s">
        <v>1058</v>
      </c>
      <c r="N2642" t="s">
        <v>199</v>
      </c>
      <c r="O2642">
        <v>100</v>
      </c>
      <c r="P2642" t="s">
        <v>340</v>
      </c>
      <c r="Q2642" t="s">
        <v>199</v>
      </c>
      <c r="S2642" t="s">
        <v>1378</v>
      </c>
      <c r="U2642" t="s">
        <v>1058</v>
      </c>
      <c r="W2642" t="s">
        <v>1379</v>
      </c>
      <c r="X2642" t="s">
        <v>1379</v>
      </c>
      <c r="Y2642" t="s">
        <v>163</v>
      </c>
      <c r="Z2642" t="s">
        <v>193</v>
      </c>
      <c r="AA2642" t="s">
        <v>193</v>
      </c>
      <c r="AB2642" t="s">
        <v>24</v>
      </c>
      <c r="AE2642">
        <v>0</v>
      </c>
      <c r="AF2642">
        <v>0</v>
      </c>
    </row>
    <row r="2643" spans="1:32" x14ac:dyDescent="0.2">
      <c r="A2643" t="s">
        <v>4524</v>
      </c>
      <c r="B2643" s="107">
        <v>44958</v>
      </c>
      <c r="C2643" s="107">
        <v>44958</v>
      </c>
      <c r="D2643" s="107">
        <v>44958</v>
      </c>
      <c r="E2643">
        <v>-4.6758680400000002E-2</v>
      </c>
      <c r="F2643">
        <v>-4.6758680400000002E-2</v>
      </c>
      <c r="G2643" t="s">
        <v>72</v>
      </c>
      <c r="H2643">
        <v>6.0701576004067102</v>
      </c>
      <c r="I2643">
        <v>-0.28383255921504819</v>
      </c>
      <c r="J2643">
        <v>-0.28383255921504819</v>
      </c>
      <c r="K2643">
        <v>1</v>
      </c>
      <c r="M2643" t="s">
        <v>67</v>
      </c>
      <c r="N2643" t="s">
        <v>102</v>
      </c>
      <c r="S2643" t="s">
        <v>1608</v>
      </c>
      <c r="U2643" t="s">
        <v>67</v>
      </c>
      <c r="W2643" t="s">
        <v>1270</v>
      </c>
      <c r="X2643" t="s">
        <v>1271</v>
      </c>
      <c r="Y2643" t="s">
        <v>182</v>
      </c>
      <c r="Z2643" t="s">
        <v>164</v>
      </c>
      <c r="AA2643" t="s">
        <v>164</v>
      </c>
      <c r="AB2643" t="s">
        <v>18</v>
      </c>
      <c r="AD2643" t="s">
        <v>4525</v>
      </c>
      <c r="AE2643">
        <v>1</v>
      </c>
      <c r="AF2643">
        <v>1</v>
      </c>
    </row>
    <row r="2644" spans="1:32" x14ac:dyDescent="0.2">
      <c r="A2644" t="s">
        <v>4526</v>
      </c>
      <c r="B2644" s="107">
        <v>44958</v>
      </c>
      <c r="C2644" s="107">
        <v>44958</v>
      </c>
      <c r="D2644" s="107">
        <v>44958</v>
      </c>
      <c r="E2644">
        <v>-8.6960665999999999E-3</v>
      </c>
      <c r="F2644">
        <v>-8.6960665999999999E-3</v>
      </c>
      <c r="G2644" t="s">
        <v>72</v>
      </c>
      <c r="H2644">
        <v>6.0701576004067102</v>
      </c>
      <c r="I2644">
        <v>-5.2786494765632942E-2</v>
      </c>
      <c r="J2644">
        <v>-5.2786494765632942E-2</v>
      </c>
      <c r="K2644">
        <v>1</v>
      </c>
      <c r="M2644" t="s">
        <v>67</v>
      </c>
      <c r="N2644" t="s">
        <v>102</v>
      </c>
      <c r="S2644" t="s">
        <v>1608</v>
      </c>
      <c r="U2644" t="s">
        <v>67</v>
      </c>
      <c r="W2644" t="s">
        <v>1270</v>
      </c>
      <c r="X2644" t="s">
        <v>1271</v>
      </c>
      <c r="Y2644" t="s">
        <v>182</v>
      </c>
      <c r="Z2644" t="s">
        <v>164</v>
      </c>
      <c r="AA2644" t="s">
        <v>164</v>
      </c>
      <c r="AB2644" t="s">
        <v>18</v>
      </c>
      <c r="AD2644" t="s">
        <v>4527</v>
      </c>
      <c r="AE2644">
        <v>1</v>
      </c>
      <c r="AF2644">
        <v>1</v>
      </c>
    </row>
    <row r="2645" spans="1:32" x14ac:dyDescent="0.2">
      <c r="A2645" t="s">
        <v>4528</v>
      </c>
      <c r="B2645" s="107">
        <v>44957</v>
      </c>
      <c r="C2645" s="107">
        <v>44957</v>
      </c>
      <c r="D2645" s="107">
        <v>44957</v>
      </c>
      <c r="E2645">
        <v>-30.23</v>
      </c>
      <c r="F2645">
        <v>-30.23</v>
      </c>
      <c r="G2645" t="s">
        <v>43</v>
      </c>
      <c r="H2645">
        <v>1</v>
      </c>
      <c r="I2645">
        <v>-30.23</v>
      </c>
      <c r="J2645">
        <v>-30.23</v>
      </c>
      <c r="K2645">
        <v>1</v>
      </c>
      <c r="M2645" t="s">
        <v>49</v>
      </c>
      <c r="N2645" t="s">
        <v>3200</v>
      </c>
      <c r="O2645">
        <v>100</v>
      </c>
      <c r="Q2645" t="s">
        <v>3200</v>
      </c>
      <c r="S2645" t="s">
        <v>3201</v>
      </c>
      <c r="U2645" t="s">
        <v>49</v>
      </c>
      <c r="W2645" t="s">
        <v>3201</v>
      </c>
      <c r="X2645" t="s">
        <v>30</v>
      </c>
      <c r="Y2645" t="s">
        <v>182</v>
      </c>
      <c r="Z2645" t="s">
        <v>182</v>
      </c>
      <c r="AA2645" t="s">
        <v>182</v>
      </c>
      <c r="AB2645" t="s">
        <v>30</v>
      </c>
      <c r="AE2645">
        <v>0</v>
      </c>
      <c r="AF2645">
        <v>0</v>
      </c>
    </row>
    <row r="2646" spans="1:32" x14ac:dyDescent="0.2">
      <c r="A2646" t="s">
        <v>4529</v>
      </c>
      <c r="B2646" s="107">
        <v>44957</v>
      </c>
      <c r="C2646" s="107">
        <v>44957</v>
      </c>
      <c r="D2646" s="107">
        <v>44957</v>
      </c>
      <c r="E2646">
        <v>-15898.67</v>
      </c>
      <c r="F2646">
        <v>-15898.67</v>
      </c>
      <c r="G2646" t="s">
        <v>43</v>
      </c>
      <c r="H2646">
        <v>1</v>
      </c>
      <c r="I2646">
        <v>-15898.67</v>
      </c>
      <c r="J2646">
        <v>-15898.67</v>
      </c>
      <c r="K2646">
        <v>1</v>
      </c>
      <c r="M2646" t="s">
        <v>1058</v>
      </c>
      <c r="N2646" t="s">
        <v>3639</v>
      </c>
      <c r="O2646">
        <v>100</v>
      </c>
      <c r="Q2646" t="s">
        <v>3639</v>
      </c>
      <c r="S2646" t="s">
        <v>4530</v>
      </c>
      <c r="U2646" t="s">
        <v>1058</v>
      </c>
      <c r="W2646" t="s">
        <v>1125</v>
      </c>
      <c r="X2646" t="s">
        <v>245</v>
      </c>
      <c r="Y2646" t="s">
        <v>246</v>
      </c>
      <c r="Z2646" t="s">
        <v>246</v>
      </c>
      <c r="AA2646" t="s">
        <v>246</v>
      </c>
      <c r="AB2646" t="s">
        <v>20</v>
      </c>
      <c r="AE2646">
        <v>0</v>
      </c>
      <c r="AF2646">
        <v>0</v>
      </c>
    </row>
    <row r="2647" spans="1:32" x14ac:dyDescent="0.2">
      <c r="A2647" t="s">
        <v>4531</v>
      </c>
      <c r="B2647" s="107">
        <v>44957</v>
      </c>
      <c r="C2647" s="107">
        <v>44957</v>
      </c>
      <c r="D2647" s="107">
        <v>44957</v>
      </c>
      <c r="E2647">
        <v>-41767.839999999997</v>
      </c>
      <c r="F2647">
        <v>-41767.839999999997</v>
      </c>
      <c r="G2647" t="s">
        <v>43</v>
      </c>
      <c r="H2647">
        <v>1</v>
      </c>
      <c r="I2647">
        <v>-41767.839999999997</v>
      </c>
      <c r="J2647">
        <v>-41767.839999999997</v>
      </c>
      <c r="K2647">
        <v>1</v>
      </c>
      <c r="M2647" t="s">
        <v>1058</v>
      </c>
      <c r="N2647" t="s">
        <v>3639</v>
      </c>
      <c r="O2647">
        <v>100</v>
      </c>
      <c r="Q2647" t="s">
        <v>3639</v>
      </c>
      <c r="S2647" t="s">
        <v>4532</v>
      </c>
      <c r="U2647" t="s">
        <v>1058</v>
      </c>
      <c r="W2647" t="s">
        <v>1127</v>
      </c>
      <c r="X2647" t="s">
        <v>245</v>
      </c>
      <c r="Y2647" t="s">
        <v>246</v>
      </c>
      <c r="Z2647" t="s">
        <v>246</v>
      </c>
      <c r="AA2647" t="s">
        <v>246</v>
      </c>
      <c r="AB2647" t="s">
        <v>20</v>
      </c>
      <c r="AE2647">
        <v>0</v>
      </c>
      <c r="AF2647">
        <v>0</v>
      </c>
    </row>
    <row r="2648" spans="1:32" x14ac:dyDescent="0.2">
      <c r="A2648" t="s">
        <v>4533</v>
      </c>
      <c r="B2648" s="107">
        <v>44957</v>
      </c>
      <c r="C2648" s="107">
        <v>44957</v>
      </c>
      <c r="D2648" s="107">
        <v>44957</v>
      </c>
      <c r="E2648">
        <v>-124</v>
      </c>
      <c r="F2648">
        <v>-124</v>
      </c>
      <c r="G2648" t="s">
        <v>43</v>
      </c>
      <c r="H2648">
        <v>1</v>
      </c>
      <c r="I2648">
        <v>-124</v>
      </c>
      <c r="J2648">
        <v>-124</v>
      </c>
      <c r="K2648">
        <v>1</v>
      </c>
      <c r="M2648" t="s">
        <v>50</v>
      </c>
      <c r="N2648" t="s">
        <v>213</v>
      </c>
      <c r="O2648">
        <v>100</v>
      </c>
      <c r="Q2648" t="s">
        <v>213</v>
      </c>
      <c r="S2648" t="s">
        <v>215</v>
      </c>
      <c r="U2648" t="s">
        <v>50</v>
      </c>
      <c r="W2648" t="s">
        <v>216</v>
      </c>
      <c r="X2648" t="s">
        <v>30</v>
      </c>
      <c r="Y2648" t="s">
        <v>182</v>
      </c>
      <c r="Z2648" t="s">
        <v>182</v>
      </c>
      <c r="AA2648" t="s">
        <v>182</v>
      </c>
      <c r="AB2648" t="s">
        <v>30</v>
      </c>
      <c r="AE2648">
        <v>0</v>
      </c>
      <c r="AF2648">
        <v>0</v>
      </c>
    </row>
    <row r="2649" spans="1:32" x14ac:dyDescent="0.2">
      <c r="A2649" t="s">
        <v>4534</v>
      </c>
      <c r="B2649" s="107">
        <v>44957</v>
      </c>
      <c r="C2649" s="107">
        <v>44957</v>
      </c>
      <c r="D2649" s="107">
        <v>44957</v>
      </c>
      <c r="E2649">
        <v>3.33</v>
      </c>
      <c r="F2649">
        <v>3.33</v>
      </c>
      <c r="G2649" t="s">
        <v>43</v>
      </c>
      <c r="H2649">
        <v>1</v>
      </c>
      <c r="I2649">
        <v>3.33</v>
      </c>
      <c r="J2649">
        <v>3.33</v>
      </c>
      <c r="K2649">
        <v>1</v>
      </c>
      <c r="M2649" t="s">
        <v>199</v>
      </c>
      <c r="N2649" t="s">
        <v>1058</v>
      </c>
      <c r="O2649">
        <v>100</v>
      </c>
      <c r="P2649" t="s">
        <v>160</v>
      </c>
      <c r="Q2649" t="s">
        <v>199</v>
      </c>
      <c r="S2649" t="s">
        <v>2026</v>
      </c>
      <c r="U2649" t="s">
        <v>1058</v>
      </c>
      <c r="W2649" t="s">
        <v>1355</v>
      </c>
      <c r="X2649" t="s">
        <v>1355</v>
      </c>
      <c r="Y2649" t="s">
        <v>1356</v>
      </c>
      <c r="Z2649" t="s">
        <v>1356</v>
      </c>
      <c r="AA2649" t="s">
        <v>1356</v>
      </c>
      <c r="AB2649" t="s">
        <v>28</v>
      </c>
      <c r="AE2649">
        <v>0</v>
      </c>
      <c r="AF2649">
        <v>0</v>
      </c>
    </row>
    <row r="2650" spans="1:32" x14ac:dyDescent="0.2">
      <c r="A2650" t="s">
        <v>4535</v>
      </c>
      <c r="B2650" s="107">
        <v>44957</v>
      </c>
      <c r="C2650" s="107">
        <v>44957</v>
      </c>
      <c r="D2650" s="107">
        <v>44957</v>
      </c>
      <c r="E2650">
        <v>5000</v>
      </c>
      <c r="F2650">
        <v>5000</v>
      </c>
      <c r="G2650" t="s">
        <v>43</v>
      </c>
      <c r="H2650">
        <v>1</v>
      </c>
      <c r="I2650">
        <v>5000</v>
      </c>
      <c r="J2650">
        <v>5000</v>
      </c>
      <c r="K2650">
        <v>1</v>
      </c>
      <c r="M2650" t="s">
        <v>199</v>
      </c>
      <c r="N2650" t="s">
        <v>49</v>
      </c>
      <c r="O2650">
        <v>100</v>
      </c>
      <c r="Q2650" t="s">
        <v>199</v>
      </c>
      <c r="S2650" t="s">
        <v>1378</v>
      </c>
      <c r="U2650" t="s">
        <v>49</v>
      </c>
      <c r="W2650" t="s">
        <v>1379</v>
      </c>
      <c r="X2650" t="s">
        <v>1379</v>
      </c>
      <c r="Y2650" t="s">
        <v>163</v>
      </c>
      <c r="Z2650" t="s">
        <v>193</v>
      </c>
      <c r="AA2650" t="s">
        <v>193</v>
      </c>
      <c r="AB2650" t="s">
        <v>24</v>
      </c>
      <c r="AE2650">
        <v>0</v>
      </c>
      <c r="AF2650">
        <v>0</v>
      </c>
    </row>
    <row r="2651" spans="1:32" x14ac:dyDescent="0.2">
      <c r="A2651" t="s">
        <v>4536</v>
      </c>
      <c r="B2651" s="107">
        <v>44957</v>
      </c>
      <c r="C2651" s="107">
        <v>44957</v>
      </c>
      <c r="D2651" s="107">
        <v>44957</v>
      </c>
      <c r="E2651">
        <v>60000</v>
      </c>
      <c r="F2651">
        <v>60000</v>
      </c>
      <c r="G2651" t="s">
        <v>43</v>
      </c>
      <c r="H2651">
        <v>1</v>
      </c>
      <c r="I2651">
        <v>60000</v>
      </c>
      <c r="J2651">
        <v>60000</v>
      </c>
      <c r="K2651">
        <v>1</v>
      </c>
      <c r="M2651" t="s">
        <v>199</v>
      </c>
      <c r="N2651" t="s">
        <v>1058</v>
      </c>
      <c r="O2651">
        <v>100</v>
      </c>
      <c r="Q2651" t="s">
        <v>199</v>
      </c>
      <c r="S2651" t="s">
        <v>1378</v>
      </c>
      <c r="U2651" t="s">
        <v>1058</v>
      </c>
      <c r="W2651" t="s">
        <v>1379</v>
      </c>
      <c r="X2651" t="s">
        <v>1379</v>
      </c>
      <c r="Y2651" t="s">
        <v>163</v>
      </c>
      <c r="Z2651" t="s">
        <v>193</v>
      </c>
      <c r="AA2651" t="s">
        <v>193</v>
      </c>
      <c r="AB2651" t="s">
        <v>24</v>
      </c>
      <c r="AE2651">
        <v>0</v>
      </c>
      <c r="AF2651">
        <v>0</v>
      </c>
    </row>
    <row r="2652" spans="1:32" x14ac:dyDescent="0.2">
      <c r="A2652" t="s">
        <v>4537</v>
      </c>
      <c r="B2652" s="107">
        <v>44957</v>
      </c>
      <c r="C2652" s="107">
        <v>44957</v>
      </c>
      <c r="D2652" s="107">
        <v>44957</v>
      </c>
      <c r="E2652">
        <v>-5000</v>
      </c>
      <c r="F2652">
        <v>-5000</v>
      </c>
      <c r="G2652" t="s">
        <v>43</v>
      </c>
      <c r="H2652">
        <v>1</v>
      </c>
      <c r="I2652">
        <v>-5000</v>
      </c>
      <c r="J2652">
        <v>-5000</v>
      </c>
      <c r="K2652">
        <v>1</v>
      </c>
      <c r="M2652" t="s">
        <v>1058</v>
      </c>
      <c r="N2652" t="s">
        <v>199</v>
      </c>
      <c r="O2652">
        <v>100</v>
      </c>
      <c r="P2652" t="s">
        <v>340</v>
      </c>
      <c r="Q2652" t="s">
        <v>199</v>
      </c>
      <c r="S2652" t="s">
        <v>1378</v>
      </c>
      <c r="U2652" t="s">
        <v>1058</v>
      </c>
      <c r="W2652" t="s">
        <v>1379</v>
      </c>
      <c r="X2652" t="s">
        <v>1379</v>
      </c>
      <c r="Y2652" t="s">
        <v>163</v>
      </c>
      <c r="Z2652" t="s">
        <v>193</v>
      </c>
      <c r="AA2652" t="s">
        <v>193</v>
      </c>
      <c r="AB2652" t="s">
        <v>24</v>
      </c>
      <c r="AE2652">
        <v>0</v>
      </c>
      <c r="AF2652">
        <v>0</v>
      </c>
    </row>
    <row r="2653" spans="1:32" x14ac:dyDescent="0.2">
      <c r="A2653" t="s">
        <v>4538</v>
      </c>
      <c r="B2653" s="107">
        <v>44957</v>
      </c>
      <c r="C2653" s="107">
        <v>44957</v>
      </c>
      <c r="D2653" s="107">
        <v>44957</v>
      </c>
      <c r="E2653">
        <v>-60000</v>
      </c>
      <c r="F2653">
        <v>-60000</v>
      </c>
      <c r="G2653" t="s">
        <v>43</v>
      </c>
      <c r="H2653">
        <v>1</v>
      </c>
      <c r="I2653">
        <v>-60000</v>
      </c>
      <c r="J2653">
        <v>-60000</v>
      </c>
      <c r="K2653">
        <v>1</v>
      </c>
      <c r="M2653" t="s">
        <v>1419</v>
      </c>
      <c r="N2653" t="s">
        <v>199</v>
      </c>
      <c r="O2653">
        <v>100</v>
      </c>
      <c r="P2653" t="s">
        <v>340</v>
      </c>
      <c r="Q2653" t="s">
        <v>199</v>
      </c>
      <c r="S2653" t="s">
        <v>1378</v>
      </c>
      <c r="U2653" t="s">
        <v>1419</v>
      </c>
      <c r="W2653" t="s">
        <v>1379</v>
      </c>
      <c r="X2653" t="s">
        <v>1379</v>
      </c>
      <c r="Y2653" t="s">
        <v>163</v>
      </c>
      <c r="Z2653" t="s">
        <v>193</v>
      </c>
      <c r="AA2653" t="s">
        <v>193</v>
      </c>
      <c r="AB2653" t="s">
        <v>24</v>
      </c>
      <c r="AE2653">
        <v>0</v>
      </c>
      <c r="AF2653">
        <v>0</v>
      </c>
    </row>
    <row r="2654" spans="1:32" x14ac:dyDescent="0.2">
      <c r="A2654" t="s">
        <v>4539</v>
      </c>
      <c r="B2654" s="107">
        <v>44957</v>
      </c>
      <c r="C2654" s="107">
        <v>44957</v>
      </c>
      <c r="D2654" s="107">
        <v>44957</v>
      </c>
      <c r="E2654">
        <v>-2.4710542123625051E-3</v>
      </c>
      <c r="F2654">
        <v>-2.4710542123625051E-3</v>
      </c>
      <c r="G2654" t="s">
        <v>58</v>
      </c>
      <c r="H2654">
        <v>8093.2618683001538</v>
      </c>
      <c r="I2654">
        <v>-19.998888831415929</v>
      </c>
      <c r="J2654">
        <v>-19.998888831415929</v>
      </c>
      <c r="K2654">
        <v>1</v>
      </c>
      <c r="M2654" t="s">
        <v>61</v>
      </c>
      <c r="N2654" t="s">
        <v>69</v>
      </c>
      <c r="S2654" t="s">
        <v>1608</v>
      </c>
      <c r="U2654" t="s">
        <v>61</v>
      </c>
      <c r="W2654" t="s">
        <v>2841</v>
      </c>
      <c r="X2654" t="s">
        <v>70</v>
      </c>
      <c r="Y2654" t="s">
        <v>182</v>
      </c>
      <c r="Z2654" t="s">
        <v>164</v>
      </c>
      <c r="AA2654" t="s">
        <v>164</v>
      </c>
      <c r="AB2654" t="s">
        <v>18</v>
      </c>
      <c r="AD2654" t="s">
        <v>4540</v>
      </c>
      <c r="AE2654">
        <v>1</v>
      </c>
      <c r="AF2654">
        <v>1</v>
      </c>
    </row>
    <row r="2655" spans="1:32" x14ac:dyDescent="0.2">
      <c r="A2655" t="s">
        <v>4541</v>
      </c>
      <c r="B2655" s="107">
        <v>44957</v>
      </c>
      <c r="C2655" s="107">
        <v>44957</v>
      </c>
      <c r="D2655" s="107">
        <v>44957</v>
      </c>
      <c r="E2655">
        <v>0</v>
      </c>
      <c r="F2655">
        <v>0</v>
      </c>
      <c r="G2655" t="s">
        <v>58</v>
      </c>
      <c r="H2655">
        <v>8093.2618683001538</v>
      </c>
      <c r="I2655">
        <v>0</v>
      </c>
      <c r="J2655">
        <v>0</v>
      </c>
      <c r="K2655">
        <v>1</v>
      </c>
      <c r="M2655" t="s">
        <v>61</v>
      </c>
      <c r="N2655" t="s">
        <v>69</v>
      </c>
      <c r="S2655" t="s">
        <v>1608</v>
      </c>
      <c r="U2655" t="s">
        <v>69</v>
      </c>
      <c r="W2655" t="s">
        <v>2841</v>
      </c>
      <c r="X2655" t="s">
        <v>70</v>
      </c>
      <c r="Y2655" t="s">
        <v>182</v>
      </c>
      <c r="Z2655" t="s">
        <v>164</v>
      </c>
      <c r="AA2655" t="s">
        <v>164</v>
      </c>
      <c r="AB2655" t="s">
        <v>18</v>
      </c>
      <c r="AD2655" t="s">
        <v>4540</v>
      </c>
      <c r="AE2655">
        <v>1</v>
      </c>
      <c r="AF2655">
        <v>1</v>
      </c>
    </row>
    <row r="2656" spans="1:32" x14ac:dyDescent="0.2">
      <c r="A2656" t="s">
        <v>4542</v>
      </c>
      <c r="B2656" s="107">
        <v>44957</v>
      </c>
      <c r="C2656" s="107">
        <v>44957</v>
      </c>
      <c r="D2656" s="107">
        <v>44957</v>
      </c>
      <c r="E2656">
        <v>-3.00164128E-2</v>
      </c>
      <c r="F2656">
        <v>-3.00164128E-2</v>
      </c>
      <c r="G2656" t="s">
        <v>72</v>
      </c>
      <c r="H2656">
        <v>5.6610515569167941</v>
      </c>
      <c r="I2656">
        <v>-0.16992446041449721</v>
      </c>
      <c r="J2656">
        <v>-0.16992446041449721</v>
      </c>
      <c r="K2656">
        <v>1</v>
      </c>
      <c r="M2656" t="s">
        <v>67</v>
      </c>
      <c r="N2656" t="s">
        <v>102</v>
      </c>
      <c r="S2656" t="s">
        <v>1608</v>
      </c>
      <c r="U2656" t="s">
        <v>67</v>
      </c>
      <c r="W2656" t="s">
        <v>1270</v>
      </c>
      <c r="X2656" t="s">
        <v>1271</v>
      </c>
      <c r="Y2656" t="s">
        <v>182</v>
      </c>
      <c r="Z2656" t="s">
        <v>164</v>
      </c>
      <c r="AA2656" t="s">
        <v>164</v>
      </c>
      <c r="AB2656" t="s">
        <v>18</v>
      </c>
      <c r="AD2656" t="s">
        <v>4543</v>
      </c>
      <c r="AE2656">
        <v>1</v>
      </c>
      <c r="AF2656">
        <v>1</v>
      </c>
    </row>
    <row r="2657" spans="1:32" x14ac:dyDescent="0.2">
      <c r="A2657" t="s">
        <v>4544</v>
      </c>
      <c r="B2657" s="107">
        <v>44957</v>
      </c>
      <c r="C2657" s="107">
        <v>44957</v>
      </c>
      <c r="D2657" s="107">
        <v>44957</v>
      </c>
      <c r="E2657">
        <v>-1.5854586E-2</v>
      </c>
      <c r="F2657">
        <v>-1.5854586E-2</v>
      </c>
      <c r="G2657" t="s">
        <v>72</v>
      </c>
      <c r="H2657">
        <v>5.6610515569167941</v>
      </c>
      <c r="I2657">
        <v>-8.9753628759571213E-2</v>
      </c>
      <c r="J2657">
        <v>-8.9753628759571213E-2</v>
      </c>
      <c r="K2657">
        <v>1</v>
      </c>
      <c r="M2657" t="s">
        <v>67</v>
      </c>
      <c r="N2657" t="s">
        <v>102</v>
      </c>
      <c r="S2657" t="s">
        <v>1608</v>
      </c>
      <c r="U2657" t="s">
        <v>67</v>
      </c>
      <c r="W2657" t="s">
        <v>1270</v>
      </c>
      <c r="X2657" t="s">
        <v>1271</v>
      </c>
      <c r="Y2657" t="s">
        <v>182</v>
      </c>
      <c r="Z2657" t="s">
        <v>164</v>
      </c>
      <c r="AA2657" t="s">
        <v>164</v>
      </c>
      <c r="AB2657" t="s">
        <v>18</v>
      </c>
      <c r="AD2657" t="s">
        <v>4545</v>
      </c>
      <c r="AE2657">
        <v>1</v>
      </c>
      <c r="AF2657">
        <v>1</v>
      </c>
    </row>
    <row r="2658" spans="1:32" x14ac:dyDescent="0.2">
      <c r="A2658" t="s">
        <v>4546</v>
      </c>
      <c r="B2658" s="107">
        <v>44957</v>
      </c>
      <c r="C2658" s="107">
        <v>44957</v>
      </c>
      <c r="D2658" s="107">
        <v>44957</v>
      </c>
      <c r="E2658">
        <v>-2.35308238E-2</v>
      </c>
      <c r="F2658">
        <v>-2.35308238E-2</v>
      </c>
      <c r="G2658" t="s">
        <v>72</v>
      </c>
      <c r="H2658">
        <v>5.6610515569167941</v>
      </c>
      <c r="I2658">
        <v>-0.13320920670852479</v>
      </c>
      <c r="J2658">
        <v>-0.13320920670852479</v>
      </c>
      <c r="K2658">
        <v>1</v>
      </c>
      <c r="M2658" t="s">
        <v>67</v>
      </c>
      <c r="N2658" t="s">
        <v>102</v>
      </c>
      <c r="S2658" t="s">
        <v>1608</v>
      </c>
      <c r="U2658" t="s">
        <v>67</v>
      </c>
      <c r="W2658" t="s">
        <v>1270</v>
      </c>
      <c r="X2658" t="s">
        <v>1271</v>
      </c>
      <c r="Y2658" t="s">
        <v>182</v>
      </c>
      <c r="Z2658" t="s">
        <v>164</v>
      </c>
      <c r="AA2658" t="s">
        <v>164</v>
      </c>
      <c r="AB2658" t="s">
        <v>18</v>
      </c>
      <c r="AD2658" t="s">
        <v>4547</v>
      </c>
      <c r="AE2658">
        <v>1</v>
      </c>
      <c r="AF2658">
        <v>1</v>
      </c>
    </row>
    <row r="2659" spans="1:32" x14ac:dyDescent="0.2">
      <c r="A2659" t="s">
        <v>4548</v>
      </c>
      <c r="B2659" s="107">
        <v>44957</v>
      </c>
      <c r="C2659" s="107">
        <v>44957</v>
      </c>
      <c r="D2659" s="107">
        <v>44957</v>
      </c>
      <c r="E2659">
        <v>-2.8421020799999999E-2</v>
      </c>
      <c r="F2659">
        <v>-2.8421020799999999E-2</v>
      </c>
      <c r="G2659" t="s">
        <v>72</v>
      </c>
      <c r="H2659">
        <v>5.6610515569167941</v>
      </c>
      <c r="I2659">
        <v>-0.1608928640490046</v>
      </c>
      <c r="J2659">
        <v>-0.1608928640490046</v>
      </c>
      <c r="K2659">
        <v>1</v>
      </c>
      <c r="M2659" t="s">
        <v>67</v>
      </c>
      <c r="N2659" t="s">
        <v>102</v>
      </c>
      <c r="S2659" t="s">
        <v>1608</v>
      </c>
      <c r="U2659" t="s">
        <v>67</v>
      </c>
      <c r="W2659" t="s">
        <v>1270</v>
      </c>
      <c r="X2659" t="s">
        <v>1271</v>
      </c>
      <c r="Y2659" t="s">
        <v>182</v>
      </c>
      <c r="Z2659" t="s">
        <v>164</v>
      </c>
      <c r="AA2659" t="s">
        <v>164</v>
      </c>
      <c r="AB2659" t="s">
        <v>18</v>
      </c>
      <c r="AD2659" t="s">
        <v>4549</v>
      </c>
      <c r="AE2659">
        <v>1</v>
      </c>
      <c r="AF2659">
        <v>1</v>
      </c>
    </row>
    <row r="2660" spans="1:32" x14ac:dyDescent="0.2">
      <c r="A2660" t="s">
        <v>4550</v>
      </c>
      <c r="B2660" s="107">
        <v>44957</v>
      </c>
      <c r="C2660" s="107">
        <v>44957</v>
      </c>
      <c r="D2660" s="107">
        <v>44957</v>
      </c>
      <c r="E2660">
        <v>-1.91763678E-2</v>
      </c>
      <c r="F2660">
        <v>-1.91763678E-2</v>
      </c>
      <c r="G2660" t="s">
        <v>72</v>
      </c>
      <c r="H2660">
        <v>5.6610515569167941</v>
      </c>
      <c r="I2660">
        <v>-0.1085584067901991</v>
      </c>
      <c r="J2660">
        <v>-0.1085584067901991</v>
      </c>
      <c r="K2660">
        <v>1</v>
      </c>
      <c r="M2660" t="s">
        <v>67</v>
      </c>
      <c r="N2660" t="s">
        <v>102</v>
      </c>
      <c r="S2660" t="s">
        <v>1608</v>
      </c>
      <c r="U2660" t="s">
        <v>67</v>
      </c>
      <c r="W2660" t="s">
        <v>1270</v>
      </c>
      <c r="X2660" t="s">
        <v>1271</v>
      </c>
      <c r="Y2660" t="s">
        <v>182</v>
      </c>
      <c r="Z2660" t="s">
        <v>164</v>
      </c>
      <c r="AA2660" t="s">
        <v>164</v>
      </c>
      <c r="AB2660" t="s">
        <v>18</v>
      </c>
      <c r="AD2660" t="s">
        <v>4551</v>
      </c>
      <c r="AE2660">
        <v>1</v>
      </c>
      <c r="AF2660">
        <v>1</v>
      </c>
    </row>
    <row r="2661" spans="1:32" x14ac:dyDescent="0.2">
      <c r="A2661" t="s">
        <v>4552</v>
      </c>
      <c r="B2661" s="107">
        <v>44957</v>
      </c>
      <c r="C2661" s="107">
        <v>44957</v>
      </c>
      <c r="D2661" s="107">
        <v>44957</v>
      </c>
      <c r="E2661">
        <v>-2.4456815400000002E-2</v>
      </c>
      <c r="F2661">
        <v>-2.4456815400000002E-2</v>
      </c>
      <c r="G2661" t="s">
        <v>72</v>
      </c>
      <c r="H2661">
        <v>5.6610515569167941</v>
      </c>
      <c r="I2661">
        <v>-0.13845129289739661</v>
      </c>
      <c r="J2661">
        <v>-0.13845129289739661</v>
      </c>
      <c r="K2661">
        <v>1</v>
      </c>
      <c r="M2661" t="s">
        <v>67</v>
      </c>
      <c r="N2661" t="s">
        <v>102</v>
      </c>
      <c r="S2661" t="s">
        <v>1608</v>
      </c>
      <c r="U2661" t="s">
        <v>67</v>
      </c>
      <c r="W2661" t="s">
        <v>1270</v>
      </c>
      <c r="X2661" t="s">
        <v>1271</v>
      </c>
      <c r="Y2661" t="s">
        <v>182</v>
      </c>
      <c r="Z2661" t="s">
        <v>164</v>
      </c>
      <c r="AA2661" t="s">
        <v>164</v>
      </c>
      <c r="AB2661" t="s">
        <v>18</v>
      </c>
      <c r="AD2661" t="s">
        <v>4553</v>
      </c>
      <c r="AE2661">
        <v>1</v>
      </c>
      <c r="AF2661">
        <v>1</v>
      </c>
    </row>
    <row r="2662" spans="1:32" x14ac:dyDescent="0.2">
      <c r="A2662" t="s">
        <v>4554</v>
      </c>
      <c r="B2662" s="107">
        <v>44957</v>
      </c>
      <c r="C2662" s="107">
        <v>44957</v>
      </c>
      <c r="D2662" s="107">
        <v>44957</v>
      </c>
      <c r="E2662">
        <v>-5</v>
      </c>
      <c r="F2662">
        <v>-5</v>
      </c>
      <c r="G2662" t="s">
        <v>73</v>
      </c>
      <c r="H2662">
        <v>5.1036242981112814</v>
      </c>
      <c r="I2662">
        <v>-25.51812149055641</v>
      </c>
      <c r="J2662">
        <v>-25.51812149055641</v>
      </c>
      <c r="K2662">
        <v>1</v>
      </c>
      <c r="M2662" t="s">
        <v>69</v>
      </c>
      <c r="S2662" t="s">
        <v>1608</v>
      </c>
      <c r="U2662" t="s">
        <v>69</v>
      </c>
      <c r="W2662" t="s">
        <v>2841</v>
      </c>
      <c r="X2662" t="s">
        <v>70</v>
      </c>
      <c r="Y2662" t="s">
        <v>182</v>
      </c>
      <c r="Z2662" t="s">
        <v>164</v>
      </c>
      <c r="AA2662" t="s">
        <v>164</v>
      </c>
      <c r="AB2662" t="s">
        <v>18</v>
      </c>
      <c r="AD2662" t="s">
        <v>4540</v>
      </c>
      <c r="AE2662">
        <v>1</v>
      </c>
      <c r="AF2662">
        <v>1</v>
      </c>
    </row>
    <row r="2663" spans="1:32" x14ac:dyDescent="0.2">
      <c r="A2663" t="s">
        <v>4555</v>
      </c>
      <c r="B2663" s="107">
        <v>44956</v>
      </c>
      <c r="C2663" s="107">
        <v>44956</v>
      </c>
      <c r="D2663" s="107">
        <v>44956</v>
      </c>
      <c r="E2663">
        <v>-34.369999999999997</v>
      </c>
      <c r="F2663">
        <v>-34.369999999999997</v>
      </c>
      <c r="G2663" t="s">
        <v>43</v>
      </c>
      <c r="H2663">
        <v>1</v>
      </c>
      <c r="I2663">
        <v>-34.369999999999997</v>
      </c>
      <c r="J2663">
        <v>-34.369999999999997</v>
      </c>
      <c r="K2663">
        <v>1</v>
      </c>
      <c r="M2663" t="s">
        <v>49</v>
      </c>
      <c r="N2663" t="s">
        <v>2104</v>
      </c>
      <c r="O2663">
        <v>100</v>
      </c>
      <c r="Q2663" t="s">
        <v>2104</v>
      </c>
      <c r="S2663" t="s">
        <v>4556</v>
      </c>
      <c r="U2663" t="s">
        <v>49</v>
      </c>
      <c r="W2663" t="s">
        <v>1452</v>
      </c>
      <c r="X2663" t="s">
        <v>1452</v>
      </c>
      <c r="Y2663" t="s">
        <v>192</v>
      </c>
      <c r="Z2663" t="s">
        <v>193</v>
      </c>
      <c r="AA2663" t="s">
        <v>193</v>
      </c>
      <c r="AB2663" t="s">
        <v>24</v>
      </c>
      <c r="AE2663">
        <v>0</v>
      </c>
      <c r="AF2663">
        <v>0</v>
      </c>
    </row>
    <row r="2664" spans="1:32" x14ac:dyDescent="0.2">
      <c r="A2664" t="s">
        <v>4557</v>
      </c>
      <c r="B2664" s="107">
        <v>44956</v>
      </c>
      <c r="C2664" s="107">
        <v>44956</v>
      </c>
      <c r="D2664" s="107">
        <v>44956</v>
      </c>
      <c r="E2664">
        <v>-589.26</v>
      </c>
      <c r="F2664">
        <v>-589.26</v>
      </c>
      <c r="G2664" t="s">
        <v>43</v>
      </c>
      <c r="H2664">
        <v>1</v>
      </c>
      <c r="I2664">
        <v>-589.26</v>
      </c>
      <c r="J2664">
        <v>-589.26</v>
      </c>
      <c r="K2664">
        <v>1</v>
      </c>
      <c r="M2664" t="s">
        <v>49</v>
      </c>
      <c r="N2664" t="s">
        <v>222</v>
      </c>
      <c r="O2664">
        <v>100</v>
      </c>
      <c r="Q2664" t="s">
        <v>222</v>
      </c>
      <c r="S2664" t="s">
        <v>223</v>
      </c>
      <c r="U2664" t="s">
        <v>49</v>
      </c>
      <c r="W2664" t="s">
        <v>223</v>
      </c>
      <c r="X2664" t="s">
        <v>30</v>
      </c>
      <c r="Y2664" t="s">
        <v>182</v>
      </c>
      <c r="Z2664" t="s">
        <v>182</v>
      </c>
      <c r="AA2664" t="s">
        <v>182</v>
      </c>
      <c r="AB2664" t="s">
        <v>30</v>
      </c>
      <c r="AE2664">
        <v>0</v>
      </c>
      <c r="AF2664">
        <v>0</v>
      </c>
    </row>
    <row r="2665" spans="1:32" x14ac:dyDescent="0.2">
      <c r="A2665" t="s">
        <v>4558</v>
      </c>
      <c r="B2665" s="107">
        <v>44956</v>
      </c>
      <c r="C2665" s="107">
        <v>44956</v>
      </c>
      <c r="D2665" s="107">
        <v>44956</v>
      </c>
      <c r="E2665">
        <v>-2900</v>
      </c>
      <c r="F2665">
        <v>-2900</v>
      </c>
      <c r="G2665" t="s">
        <v>43</v>
      </c>
      <c r="H2665">
        <v>1</v>
      </c>
      <c r="I2665">
        <v>-2900</v>
      </c>
      <c r="J2665">
        <v>-2900</v>
      </c>
      <c r="K2665">
        <v>1</v>
      </c>
      <c r="M2665" t="s">
        <v>1058</v>
      </c>
      <c r="N2665" t="s">
        <v>337</v>
      </c>
      <c r="O2665">
        <v>100</v>
      </c>
      <c r="P2665" t="s">
        <v>15</v>
      </c>
      <c r="Q2665" t="s">
        <v>337</v>
      </c>
      <c r="S2665" t="s">
        <v>2516</v>
      </c>
      <c r="U2665" t="s">
        <v>1058</v>
      </c>
      <c r="W2665" t="s">
        <v>291</v>
      </c>
      <c r="X2665" t="s">
        <v>245</v>
      </c>
      <c r="Y2665" t="s">
        <v>246</v>
      </c>
      <c r="Z2665" t="s">
        <v>246</v>
      </c>
      <c r="AA2665" t="s">
        <v>246</v>
      </c>
      <c r="AB2665" t="s">
        <v>26</v>
      </c>
      <c r="AE2665">
        <v>0</v>
      </c>
      <c r="AF2665">
        <v>0</v>
      </c>
    </row>
    <row r="2666" spans="1:32" x14ac:dyDescent="0.2">
      <c r="A2666" t="s">
        <v>4559</v>
      </c>
      <c r="B2666" s="107">
        <v>44956</v>
      </c>
      <c r="C2666" s="107">
        <v>44956</v>
      </c>
      <c r="D2666" s="107">
        <v>44956</v>
      </c>
      <c r="E2666">
        <v>-39</v>
      </c>
      <c r="F2666">
        <v>-39</v>
      </c>
      <c r="G2666" t="s">
        <v>43</v>
      </c>
      <c r="H2666">
        <v>1</v>
      </c>
      <c r="I2666">
        <v>-39</v>
      </c>
      <c r="J2666">
        <v>-39</v>
      </c>
      <c r="K2666">
        <v>1</v>
      </c>
      <c r="M2666" t="s">
        <v>1058</v>
      </c>
      <c r="N2666" t="s">
        <v>2496</v>
      </c>
      <c r="O2666">
        <v>100</v>
      </c>
      <c r="Q2666" t="s">
        <v>2496</v>
      </c>
      <c r="S2666" t="s">
        <v>2497</v>
      </c>
      <c r="U2666" t="s">
        <v>1058</v>
      </c>
      <c r="W2666" t="s">
        <v>2497</v>
      </c>
      <c r="X2666" t="s">
        <v>30</v>
      </c>
      <c r="Y2666" t="s">
        <v>182</v>
      </c>
      <c r="Z2666" t="s">
        <v>182</v>
      </c>
      <c r="AA2666" t="s">
        <v>182</v>
      </c>
      <c r="AB2666" t="s">
        <v>30</v>
      </c>
      <c r="AE2666">
        <v>0</v>
      </c>
      <c r="AF2666">
        <v>0</v>
      </c>
    </row>
    <row r="2667" spans="1:32" x14ac:dyDescent="0.2">
      <c r="A2667" t="s">
        <v>4560</v>
      </c>
      <c r="B2667" s="107">
        <v>44956</v>
      </c>
      <c r="C2667" s="107">
        <v>44956</v>
      </c>
      <c r="D2667" s="107">
        <v>44956</v>
      </c>
      <c r="E2667">
        <v>-4373.6000000000004</v>
      </c>
      <c r="F2667">
        <v>-4373.6000000000004</v>
      </c>
      <c r="G2667" t="s">
        <v>43</v>
      </c>
      <c r="H2667">
        <v>1</v>
      </c>
      <c r="I2667">
        <v>-4373.6000000000004</v>
      </c>
      <c r="J2667">
        <v>-4373.6000000000004</v>
      </c>
      <c r="K2667">
        <v>1</v>
      </c>
      <c r="M2667" t="s">
        <v>1058</v>
      </c>
      <c r="N2667" t="s">
        <v>195</v>
      </c>
      <c r="O2667">
        <v>100</v>
      </c>
      <c r="Q2667" t="s">
        <v>195</v>
      </c>
      <c r="S2667" t="s">
        <v>197</v>
      </c>
      <c r="U2667" t="s">
        <v>1058</v>
      </c>
      <c r="W2667" t="s">
        <v>197</v>
      </c>
      <c r="X2667" t="s">
        <v>191</v>
      </c>
      <c r="Y2667" t="s">
        <v>192</v>
      </c>
      <c r="Z2667" t="s">
        <v>193</v>
      </c>
      <c r="AA2667" t="s">
        <v>193</v>
      </c>
      <c r="AB2667" t="s">
        <v>19</v>
      </c>
      <c r="AE2667">
        <v>0</v>
      </c>
      <c r="AF2667">
        <v>0</v>
      </c>
    </row>
    <row r="2668" spans="1:32" x14ac:dyDescent="0.2">
      <c r="A2668" t="s">
        <v>4561</v>
      </c>
      <c r="B2668" s="107">
        <v>44956</v>
      </c>
      <c r="C2668" s="107">
        <v>44956</v>
      </c>
      <c r="D2668" s="107">
        <v>44956</v>
      </c>
      <c r="E2668">
        <v>-369.27</v>
      </c>
      <c r="F2668">
        <v>-369.27</v>
      </c>
      <c r="G2668" t="s">
        <v>43</v>
      </c>
      <c r="H2668">
        <v>1</v>
      </c>
      <c r="I2668">
        <v>-369.27</v>
      </c>
      <c r="J2668">
        <v>-369.27</v>
      </c>
      <c r="K2668">
        <v>1</v>
      </c>
      <c r="M2668" t="s">
        <v>1058</v>
      </c>
      <c r="N2668" t="s">
        <v>307</v>
      </c>
      <c r="O2668">
        <v>100</v>
      </c>
      <c r="Q2668" t="s">
        <v>307</v>
      </c>
      <c r="S2668" t="s">
        <v>4562</v>
      </c>
      <c r="U2668" t="s">
        <v>1058</v>
      </c>
      <c r="W2668" t="s">
        <v>309</v>
      </c>
      <c r="X2668" t="s">
        <v>191</v>
      </c>
      <c r="Y2668" t="s">
        <v>192</v>
      </c>
      <c r="Z2668" t="s">
        <v>193</v>
      </c>
      <c r="AA2668" t="s">
        <v>193</v>
      </c>
      <c r="AB2668" t="s">
        <v>19</v>
      </c>
      <c r="AE2668">
        <v>0</v>
      </c>
      <c r="AF2668">
        <v>0</v>
      </c>
    </row>
    <row r="2669" spans="1:32" x14ac:dyDescent="0.2">
      <c r="A2669" t="s">
        <v>4563</v>
      </c>
      <c r="B2669" s="107">
        <v>44956</v>
      </c>
      <c r="C2669" s="107">
        <v>44956</v>
      </c>
      <c r="D2669" s="107">
        <v>44956</v>
      </c>
      <c r="E2669">
        <v>-6.7551946000000002E-3</v>
      </c>
      <c r="F2669">
        <v>-6.7551946000000002E-3</v>
      </c>
      <c r="G2669" t="s">
        <v>72</v>
      </c>
      <c r="H2669">
        <v>5.5858170606372042</v>
      </c>
      <c r="I2669">
        <v>-3.7733281244604323E-2</v>
      </c>
      <c r="J2669">
        <v>-3.7733281244604323E-2</v>
      </c>
      <c r="K2669">
        <v>1</v>
      </c>
      <c r="M2669" t="s">
        <v>67</v>
      </c>
      <c r="N2669" t="s">
        <v>102</v>
      </c>
      <c r="S2669" t="s">
        <v>1608</v>
      </c>
      <c r="U2669" t="s">
        <v>67</v>
      </c>
      <c r="W2669" t="s">
        <v>1270</v>
      </c>
      <c r="X2669" t="s">
        <v>1271</v>
      </c>
      <c r="Y2669" t="s">
        <v>182</v>
      </c>
      <c r="Z2669" t="s">
        <v>164</v>
      </c>
      <c r="AA2669" t="s">
        <v>164</v>
      </c>
      <c r="AB2669" t="s">
        <v>18</v>
      </c>
      <c r="AD2669" t="s">
        <v>4564</v>
      </c>
      <c r="AE2669">
        <v>1</v>
      </c>
      <c r="AF2669">
        <v>1</v>
      </c>
    </row>
    <row r="2670" spans="1:32" x14ac:dyDescent="0.2">
      <c r="A2670" t="s">
        <v>4565</v>
      </c>
      <c r="B2670" s="107">
        <v>44956</v>
      </c>
      <c r="C2670" s="107">
        <v>44956</v>
      </c>
      <c r="D2670" s="107">
        <v>44956</v>
      </c>
      <c r="E2670">
        <v>-8.6680126000000003E-3</v>
      </c>
      <c r="F2670">
        <v>-8.6680126000000003E-3</v>
      </c>
      <c r="G2670" t="s">
        <v>72</v>
      </c>
      <c r="H2670">
        <v>5.5858170606372042</v>
      </c>
      <c r="I2670">
        <v>-4.8417932662898247E-2</v>
      </c>
      <c r="J2670">
        <v>-4.8417932662898247E-2</v>
      </c>
      <c r="K2670">
        <v>1</v>
      </c>
      <c r="M2670" t="s">
        <v>67</v>
      </c>
      <c r="N2670" t="s">
        <v>102</v>
      </c>
      <c r="S2670" t="s">
        <v>1608</v>
      </c>
      <c r="U2670" t="s">
        <v>67</v>
      </c>
      <c r="W2670" t="s">
        <v>1270</v>
      </c>
      <c r="X2670" t="s">
        <v>1271</v>
      </c>
      <c r="Y2670" t="s">
        <v>182</v>
      </c>
      <c r="Z2670" t="s">
        <v>164</v>
      </c>
      <c r="AA2670" t="s">
        <v>164</v>
      </c>
      <c r="AB2670" t="s">
        <v>18</v>
      </c>
      <c r="AD2670" t="s">
        <v>4566</v>
      </c>
      <c r="AE2670">
        <v>1</v>
      </c>
      <c r="AF2670">
        <v>1</v>
      </c>
    </row>
    <row r="2671" spans="1:32" x14ac:dyDescent="0.2">
      <c r="A2671" t="s">
        <v>4567</v>
      </c>
      <c r="B2671" s="107">
        <v>44956</v>
      </c>
      <c r="C2671" s="107">
        <v>44956</v>
      </c>
      <c r="D2671" s="107">
        <v>44956</v>
      </c>
      <c r="E2671">
        <v>-2.4976227199999999E-2</v>
      </c>
      <c r="F2671">
        <v>-2.4976227199999999E-2</v>
      </c>
      <c r="G2671" t="s">
        <v>72</v>
      </c>
      <c r="H2671">
        <v>5.5858170606372042</v>
      </c>
      <c r="I2671">
        <v>-0.13951263600411101</v>
      </c>
      <c r="J2671">
        <v>-0.13951263600411101</v>
      </c>
      <c r="K2671">
        <v>1</v>
      </c>
      <c r="M2671" t="s">
        <v>67</v>
      </c>
      <c r="N2671" t="s">
        <v>102</v>
      </c>
      <c r="S2671" t="s">
        <v>1608</v>
      </c>
      <c r="U2671" t="s">
        <v>67</v>
      </c>
      <c r="W2671" t="s">
        <v>1270</v>
      </c>
      <c r="X2671" t="s">
        <v>1271</v>
      </c>
      <c r="Y2671" t="s">
        <v>182</v>
      </c>
      <c r="Z2671" t="s">
        <v>164</v>
      </c>
      <c r="AA2671" t="s">
        <v>164</v>
      </c>
      <c r="AB2671" t="s">
        <v>18</v>
      </c>
      <c r="AD2671" t="s">
        <v>4568</v>
      </c>
      <c r="AE2671">
        <v>1</v>
      </c>
      <c r="AF2671">
        <v>1</v>
      </c>
    </row>
    <row r="2672" spans="1:32" x14ac:dyDescent="0.2">
      <c r="A2672" t="s">
        <v>4569</v>
      </c>
      <c r="B2672" s="107">
        <v>44956</v>
      </c>
      <c r="C2672" s="107">
        <v>44956</v>
      </c>
      <c r="D2672" s="107">
        <v>44956</v>
      </c>
      <c r="E2672">
        <v>-8.7991799999999985E-3</v>
      </c>
      <c r="F2672">
        <v>-8.7991799999999985E-3</v>
      </c>
      <c r="G2672" t="s">
        <v>72</v>
      </c>
      <c r="H2672">
        <v>5.5858170606372042</v>
      </c>
      <c r="I2672">
        <v>-4.9150609763617667E-2</v>
      </c>
      <c r="J2672">
        <v>-4.9150609763617667E-2</v>
      </c>
      <c r="K2672">
        <v>1</v>
      </c>
      <c r="M2672" t="s">
        <v>67</v>
      </c>
      <c r="N2672" t="s">
        <v>102</v>
      </c>
      <c r="S2672" t="s">
        <v>1608</v>
      </c>
      <c r="U2672" t="s">
        <v>67</v>
      </c>
      <c r="W2672" t="s">
        <v>1270</v>
      </c>
      <c r="X2672" t="s">
        <v>1271</v>
      </c>
      <c r="Y2672" t="s">
        <v>182</v>
      </c>
      <c r="Z2672" t="s">
        <v>164</v>
      </c>
      <c r="AA2672" t="s">
        <v>164</v>
      </c>
      <c r="AB2672" t="s">
        <v>18</v>
      </c>
      <c r="AD2672" t="s">
        <v>4570</v>
      </c>
      <c r="AE2672">
        <v>1</v>
      </c>
      <c r="AF2672">
        <v>1</v>
      </c>
    </row>
    <row r="2673" spans="1:32" x14ac:dyDescent="0.2">
      <c r="A2673" t="s">
        <v>4571</v>
      </c>
      <c r="B2673" s="107">
        <v>44955</v>
      </c>
      <c r="C2673" s="107">
        <v>44955</v>
      </c>
      <c r="D2673" s="107">
        <v>44955</v>
      </c>
      <c r="E2673">
        <v>-2.0550488799999999E-2</v>
      </c>
      <c r="F2673">
        <v>-2.0550488799999999E-2</v>
      </c>
      <c r="G2673" t="s">
        <v>72</v>
      </c>
      <c r="H2673">
        <v>6.0348360655737698</v>
      </c>
      <c r="I2673">
        <v>-0.12401883097540981</v>
      </c>
      <c r="J2673">
        <v>-0.12401883097540981</v>
      </c>
      <c r="K2673">
        <v>1</v>
      </c>
      <c r="M2673" t="s">
        <v>67</v>
      </c>
      <c r="N2673" t="s">
        <v>102</v>
      </c>
      <c r="S2673" t="s">
        <v>1608</v>
      </c>
      <c r="U2673" t="s">
        <v>67</v>
      </c>
      <c r="W2673" t="s">
        <v>1270</v>
      </c>
      <c r="X2673" t="s">
        <v>1271</v>
      </c>
      <c r="Y2673" t="s">
        <v>182</v>
      </c>
      <c r="Z2673" t="s">
        <v>164</v>
      </c>
      <c r="AA2673" t="s">
        <v>164</v>
      </c>
      <c r="AB2673" t="s">
        <v>18</v>
      </c>
      <c r="AD2673" t="s">
        <v>4572</v>
      </c>
      <c r="AE2673">
        <v>1</v>
      </c>
      <c r="AF2673">
        <v>1</v>
      </c>
    </row>
    <row r="2674" spans="1:32" x14ac:dyDescent="0.2">
      <c r="A2674" t="s">
        <v>4573</v>
      </c>
      <c r="B2674" s="107">
        <v>44954</v>
      </c>
      <c r="C2674" s="107">
        <v>44954</v>
      </c>
      <c r="D2674" s="107">
        <v>44954</v>
      </c>
      <c r="E2674">
        <v>21.53</v>
      </c>
      <c r="F2674">
        <v>21.53</v>
      </c>
      <c r="G2674" t="s">
        <v>43</v>
      </c>
      <c r="H2674">
        <v>1</v>
      </c>
      <c r="I2674">
        <v>21.53</v>
      </c>
      <c r="J2674">
        <v>21.53</v>
      </c>
      <c r="K2674">
        <v>1</v>
      </c>
      <c r="M2674" t="s">
        <v>199</v>
      </c>
      <c r="N2674" t="s">
        <v>49</v>
      </c>
      <c r="O2674">
        <v>100</v>
      </c>
      <c r="P2674" t="s">
        <v>160</v>
      </c>
      <c r="Q2674" t="s">
        <v>199</v>
      </c>
      <c r="S2674" t="s">
        <v>1354</v>
      </c>
      <c r="U2674" t="s">
        <v>49</v>
      </c>
      <c r="W2674" t="s">
        <v>1355</v>
      </c>
      <c r="X2674" t="s">
        <v>1355</v>
      </c>
      <c r="Y2674" t="s">
        <v>1356</v>
      </c>
      <c r="Z2674" t="s">
        <v>1356</v>
      </c>
      <c r="AA2674" t="s">
        <v>1356</v>
      </c>
      <c r="AB2674" t="s">
        <v>28</v>
      </c>
      <c r="AE2674">
        <v>0</v>
      </c>
      <c r="AF2674">
        <v>0</v>
      </c>
    </row>
    <row r="2675" spans="1:32" x14ac:dyDescent="0.2">
      <c r="A2675" t="s">
        <v>4574</v>
      </c>
      <c r="B2675" s="107">
        <v>44954</v>
      </c>
      <c r="C2675" s="107">
        <v>44954</v>
      </c>
      <c r="D2675" s="107">
        <v>44954</v>
      </c>
      <c r="E2675">
        <v>-1.2509258400000001E-2</v>
      </c>
      <c r="F2675">
        <v>-1.2509258400000001E-2</v>
      </c>
      <c r="G2675" t="s">
        <v>72</v>
      </c>
      <c r="H2675">
        <v>5.8778234086242307</v>
      </c>
      <c r="I2675">
        <v>-7.3527211848049293E-2</v>
      </c>
      <c r="J2675">
        <v>-7.3527211848049293E-2</v>
      </c>
      <c r="K2675">
        <v>1</v>
      </c>
      <c r="M2675" t="s">
        <v>67</v>
      </c>
      <c r="N2675" t="s">
        <v>102</v>
      </c>
      <c r="S2675" t="s">
        <v>1608</v>
      </c>
      <c r="U2675" t="s">
        <v>67</v>
      </c>
      <c r="W2675" t="s">
        <v>1270</v>
      </c>
      <c r="X2675" t="s">
        <v>1271</v>
      </c>
      <c r="Y2675" t="s">
        <v>182</v>
      </c>
      <c r="Z2675" t="s">
        <v>164</v>
      </c>
      <c r="AA2675" t="s">
        <v>164</v>
      </c>
      <c r="AB2675" t="s">
        <v>18</v>
      </c>
      <c r="AD2675" t="s">
        <v>4575</v>
      </c>
      <c r="AE2675">
        <v>1</v>
      </c>
      <c r="AF2675">
        <v>1</v>
      </c>
    </row>
    <row r="2676" spans="1:32" x14ac:dyDescent="0.2">
      <c r="A2676" t="s">
        <v>4576</v>
      </c>
      <c r="B2676" s="107">
        <v>44954</v>
      </c>
      <c r="C2676" s="107">
        <v>44954</v>
      </c>
      <c r="D2676" s="107">
        <v>44954</v>
      </c>
      <c r="E2676">
        <v>-1.0201500400000001E-2</v>
      </c>
      <c r="F2676">
        <v>-1.0201500400000001E-2</v>
      </c>
      <c r="G2676" t="s">
        <v>72</v>
      </c>
      <c r="H2676">
        <v>5.8778234086242307</v>
      </c>
      <c r="I2676">
        <v>-5.9962617854209463E-2</v>
      </c>
      <c r="J2676">
        <v>-5.9962617854209463E-2</v>
      </c>
      <c r="K2676">
        <v>1</v>
      </c>
      <c r="M2676" t="s">
        <v>67</v>
      </c>
      <c r="N2676" t="s">
        <v>102</v>
      </c>
      <c r="S2676" t="s">
        <v>1608</v>
      </c>
      <c r="U2676" t="s">
        <v>67</v>
      </c>
      <c r="W2676" t="s">
        <v>1270</v>
      </c>
      <c r="X2676" t="s">
        <v>1271</v>
      </c>
      <c r="Y2676" t="s">
        <v>182</v>
      </c>
      <c r="Z2676" t="s">
        <v>164</v>
      </c>
      <c r="AA2676" t="s">
        <v>164</v>
      </c>
      <c r="AB2676" t="s">
        <v>18</v>
      </c>
      <c r="AD2676" t="s">
        <v>4577</v>
      </c>
      <c r="AE2676">
        <v>1</v>
      </c>
      <c r="AF2676">
        <v>1</v>
      </c>
    </row>
    <row r="2677" spans="1:32" x14ac:dyDescent="0.2">
      <c r="A2677" t="s">
        <v>4578</v>
      </c>
      <c r="B2677" s="107">
        <v>44954</v>
      </c>
      <c r="C2677" s="107">
        <v>44954</v>
      </c>
      <c r="D2677" s="107">
        <v>44954</v>
      </c>
      <c r="E2677">
        <v>-3.8582179199999997E-2</v>
      </c>
      <c r="F2677">
        <v>-3.8582179199999997E-2</v>
      </c>
      <c r="G2677" t="s">
        <v>72</v>
      </c>
      <c r="H2677">
        <v>5.8778234086242307</v>
      </c>
      <c r="I2677">
        <v>-0.22677923605749489</v>
      </c>
      <c r="J2677">
        <v>-0.22677923605749489</v>
      </c>
      <c r="K2677">
        <v>1</v>
      </c>
      <c r="M2677" t="s">
        <v>67</v>
      </c>
      <c r="N2677" t="s">
        <v>102</v>
      </c>
      <c r="S2677" t="s">
        <v>1608</v>
      </c>
      <c r="U2677" t="s">
        <v>67</v>
      </c>
      <c r="W2677" t="s">
        <v>1270</v>
      </c>
      <c r="X2677" t="s">
        <v>1271</v>
      </c>
      <c r="Y2677" t="s">
        <v>182</v>
      </c>
      <c r="Z2677" t="s">
        <v>164</v>
      </c>
      <c r="AA2677" t="s">
        <v>164</v>
      </c>
      <c r="AB2677" t="s">
        <v>18</v>
      </c>
      <c r="AD2677" t="s">
        <v>4579</v>
      </c>
      <c r="AE2677">
        <v>1</v>
      </c>
      <c r="AF2677">
        <v>1</v>
      </c>
    </row>
    <row r="2678" spans="1:32" x14ac:dyDescent="0.2">
      <c r="A2678" t="s">
        <v>4580</v>
      </c>
      <c r="B2678" s="107">
        <v>44954</v>
      </c>
      <c r="C2678" s="107">
        <v>44954</v>
      </c>
      <c r="D2678" s="107">
        <v>44954</v>
      </c>
      <c r="E2678">
        <v>-7.2106554000000008E-3</v>
      </c>
      <c r="F2678">
        <v>-7.2106554000000008E-3</v>
      </c>
      <c r="G2678" t="s">
        <v>72</v>
      </c>
      <c r="H2678">
        <v>5.8778234086242307</v>
      </c>
      <c r="I2678">
        <v>-4.238295910164272E-2</v>
      </c>
      <c r="J2678">
        <v>-4.238295910164272E-2</v>
      </c>
      <c r="K2678">
        <v>1</v>
      </c>
      <c r="M2678" t="s">
        <v>67</v>
      </c>
      <c r="N2678" t="s">
        <v>102</v>
      </c>
      <c r="S2678" t="s">
        <v>1608</v>
      </c>
      <c r="U2678" t="s">
        <v>67</v>
      </c>
      <c r="W2678" t="s">
        <v>1270</v>
      </c>
      <c r="X2678" t="s">
        <v>1271</v>
      </c>
      <c r="Y2678" t="s">
        <v>182</v>
      </c>
      <c r="Z2678" t="s">
        <v>164</v>
      </c>
      <c r="AA2678" t="s">
        <v>164</v>
      </c>
      <c r="AB2678" t="s">
        <v>18</v>
      </c>
      <c r="AD2678" t="s">
        <v>4581</v>
      </c>
      <c r="AE2678">
        <v>1</v>
      </c>
      <c r="AF2678">
        <v>1</v>
      </c>
    </row>
    <row r="2679" spans="1:32" x14ac:dyDescent="0.2">
      <c r="A2679" t="s">
        <v>4582</v>
      </c>
      <c r="B2679" s="107">
        <v>44954</v>
      </c>
      <c r="C2679" s="107">
        <v>44954</v>
      </c>
      <c r="D2679" s="107">
        <v>44954</v>
      </c>
      <c r="E2679">
        <v>-8.2438564000000009E-3</v>
      </c>
      <c r="F2679">
        <v>-8.2438564000000009E-3</v>
      </c>
      <c r="G2679" t="s">
        <v>72</v>
      </c>
      <c r="H2679">
        <v>5.8778234086242307</v>
      </c>
      <c r="I2679">
        <v>-4.8455932125256687E-2</v>
      </c>
      <c r="J2679">
        <v>-4.8455932125256687E-2</v>
      </c>
      <c r="K2679">
        <v>1</v>
      </c>
      <c r="M2679" t="s">
        <v>67</v>
      </c>
      <c r="N2679" t="s">
        <v>102</v>
      </c>
      <c r="S2679" t="s">
        <v>1608</v>
      </c>
      <c r="U2679" t="s">
        <v>67</v>
      </c>
      <c r="W2679" t="s">
        <v>1270</v>
      </c>
      <c r="X2679" t="s">
        <v>1271</v>
      </c>
      <c r="Y2679" t="s">
        <v>182</v>
      </c>
      <c r="Z2679" t="s">
        <v>164</v>
      </c>
      <c r="AA2679" t="s">
        <v>164</v>
      </c>
      <c r="AB2679" t="s">
        <v>18</v>
      </c>
      <c r="AD2679" t="s">
        <v>4583</v>
      </c>
      <c r="AE2679">
        <v>1</v>
      </c>
      <c r="AF2679">
        <v>1</v>
      </c>
    </row>
    <row r="2680" spans="1:32" x14ac:dyDescent="0.2">
      <c r="A2680" t="s">
        <v>4584</v>
      </c>
      <c r="B2680" s="107">
        <v>44954</v>
      </c>
      <c r="C2680" s="107">
        <v>44954</v>
      </c>
      <c r="D2680" s="107">
        <v>44954</v>
      </c>
      <c r="E2680">
        <v>-8.2894344000000002E-3</v>
      </c>
      <c r="F2680">
        <v>-8.2894344000000002E-3</v>
      </c>
      <c r="G2680" t="s">
        <v>72</v>
      </c>
      <c r="H2680">
        <v>5.8778234086242307</v>
      </c>
      <c r="I2680">
        <v>-4.8723831560574957E-2</v>
      </c>
      <c r="J2680">
        <v>-4.8723831560574957E-2</v>
      </c>
      <c r="K2680">
        <v>1</v>
      </c>
      <c r="M2680" t="s">
        <v>67</v>
      </c>
      <c r="N2680" t="s">
        <v>102</v>
      </c>
      <c r="S2680" t="s">
        <v>1608</v>
      </c>
      <c r="U2680" t="s">
        <v>67</v>
      </c>
      <c r="W2680" t="s">
        <v>1270</v>
      </c>
      <c r="X2680" t="s">
        <v>1271</v>
      </c>
      <c r="Y2680" t="s">
        <v>182</v>
      </c>
      <c r="Z2680" t="s">
        <v>164</v>
      </c>
      <c r="AA2680" t="s">
        <v>164</v>
      </c>
      <c r="AB2680" t="s">
        <v>18</v>
      </c>
      <c r="AD2680" t="s">
        <v>4585</v>
      </c>
      <c r="AE2680">
        <v>1</v>
      </c>
      <c r="AF2680">
        <v>1</v>
      </c>
    </row>
    <row r="2681" spans="1:32" x14ac:dyDescent="0.2">
      <c r="A2681" t="s">
        <v>4586</v>
      </c>
      <c r="B2681" s="107">
        <v>44954</v>
      </c>
      <c r="C2681" s="107">
        <v>44954</v>
      </c>
      <c r="D2681" s="107">
        <v>44954</v>
      </c>
      <c r="E2681">
        <v>-0.1134679252</v>
      </c>
      <c r="F2681">
        <v>-0.1134679252</v>
      </c>
      <c r="G2681" t="s">
        <v>72</v>
      </c>
      <c r="H2681">
        <v>5.8778234086242307</v>
      </c>
      <c r="I2681">
        <v>-0.66694442686858324</v>
      </c>
      <c r="J2681">
        <v>-0.66694442686858324</v>
      </c>
      <c r="K2681">
        <v>1</v>
      </c>
      <c r="M2681" t="s">
        <v>67</v>
      </c>
      <c r="N2681" t="s">
        <v>102</v>
      </c>
      <c r="S2681" t="s">
        <v>1608</v>
      </c>
      <c r="U2681" t="s">
        <v>67</v>
      </c>
      <c r="W2681" t="s">
        <v>1270</v>
      </c>
      <c r="X2681" t="s">
        <v>1271</v>
      </c>
      <c r="Y2681" t="s">
        <v>182</v>
      </c>
      <c r="Z2681" t="s">
        <v>164</v>
      </c>
      <c r="AA2681" t="s">
        <v>164</v>
      </c>
      <c r="AB2681" t="s">
        <v>18</v>
      </c>
      <c r="AD2681" t="s">
        <v>4587</v>
      </c>
      <c r="AE2681">
        <v>1</v>
      </c>
      <c r="AF2681">
        <v>1</v>
      </c>
    </row>
    <row r="2682" spans="1:32" x14ac:dyDescent="0.2">
      <c r="A2682" t="s">
        <v>4588</v>
      </c>
      <c r="B2682" s="107">
        <v>44954</v>
      </c>
      <c r="C2682" s="107">
        <v>44954</v>
      </c>
      <c r="D2682" s="107">
        <v>44954</v>
      </c>
      <c r="E2682">
        <v>-2.4673734400000001E-2</v>
      </c>
      <c r="F2682">
        <v>-2.4673734400000001E-2</v>
      </c>
      <c r="G2682" t="s">
        <v>72</v>
      </c>
      <c r="H2682">
        <v>5.8778234086242307</v>
      </c>
      <c r="I2682">
        <v>-0.14502785363449691</v>
      </c>
      <c r="J2682">
        <v>-0.14502785363449691</v>
      </c>
      <c r="K2682">
        <v>1</v>
      </c>
      <c r="M2682" t="s">
        <v>67</v>
      </c>
      <c r="N2682" t="s">
        <v>102</v>
      </c>
      <c r="S2682" t="s">
        <v>1608</v>
      </c>
      <c r="U2682" t="s">
        <v>67</v>
      </c>
      <c r="W2682" t="s">
        <v>1270</v>
      </c>
      <c r="X2682" t="s">
        <v>1271</v>
      </c>
      <c r="Y2682" t="s">
        <v>182</v>
      </c>
      <c r="Z2682" t="s">
        <v>164</v>
      </c>
      <c r="AA2682" t="s">
        <v>164</v>
      </c>
      <c r="AB2682" t="s">
        <v>18</v>
      </c>
      <c r="AD2682" t="s">
        <v>4589</v>
      </c>
      <c r="AE2682">
        <v>1</v>
      </c>
      <c r="AF2682">
        <v>1</v>
      </c>
    </row>
    <row r="2683" spans="1:32" x14ac:dyDescent="0.2">
      <c r="A2683" t="s">
        <v>4590</v>
      </c>
      <c r="B2683" s="107">
        <v>44954</v>
      </c>
      <c r="C2683" s="107">
        <v>44954</v>
      </c>
      <c r="D2683" s="107">
        <v>44954</v>
      </c>
      <c r="E2683">
        <v>-6.2419097999999998E-3</v>
      </c>
      <c r="F2683">
        <v>-6.2419097999999998E-3</v>
      </c>
      <c r="G2683" t="s">
        <v>72</v>
      </c>
      <c r="H2683">
        <v>5.8778234086242307</v>
      </c>
      <c r="I2683">
        <v>-3.6688843536960988E-2</v>
      </c>
      <c r="J2683">
        <v>-3.6688843536960988E-2</v>
      </c>
      <c r="K2683">
        <v>1</v>
      </c>
      <c r="M2683" t="s">
        <v>67</v>
      </c>
      <c r="N2683" t="s">
        <v>102</v>
      </c>
      <c r="S2683" t="s">
        <v>1608</v>
      </c>
      <c r="U2683" t="s">
        <v>67</v>
      </c>
      <c r="W2683" t="s">
        <v>1270</v>
      </c>
      <c r="X2683" t="s">
        <v>1271</v>
      </c>
      <c r="Y2683" t="s">
        <v>182</v>
      </c>
      <c r="Z2683" t="s">
        <v>164</v>
      </c>
      <c r="AA2683" t="s">
        <v>164</v>
      </c>
      <c r="AB2683" t="s">
        <v>18</v>
      </c>
      <c r="AD2683" t="s">
        <v>4591</v>
      </c>
      <c r="AE2683">
        <v>1</v>
      </c>
      <c r="AF2683">
        <v>1</v>
      </c>
    </row>
    <row r="2684" spans="1:32" x14ac:dyDescent="0.2">
      <c r="A2684" t="s">
        <v>4592</v>
      </c>
      <c r="B2684" s="107">
        <v>44954</v>
      </c>
      <c r="C2684" s="107">
        <v>44954</v>
      </c>
      <c r="D2684" s="107">
        <v>44954</v>
      </c>
      <c r="E2684">
        <v>-1.23274474E-2</v>
      </c>
      <c r="F2684">
        <v>-1.23274474E-2</v>
      </c>
      <c r="G2684" t="s">
        <v>72</v>
      </c>
      <c r="H2684">
        <v>5.8778234086242307</v>
      </c>
      <c r="I2684">
        <v>-7.2458558896303912E-2</v>
      </c>
      <c r="J2684">
        <v>-7.2458558896303912E-2</v>
      </c>
      <c r="K2684">
        <v>1</v>
      </c>
      <c r="M2684" t="s">
        <v>67</v>
      </c>
      <c r="N2684" t="s">
        <v>102</v>
      </c>
      <c r="S2684" t="s">
        <v>1608</v>
      </c>
      <c r="U2684" t="s">
        <v>67</v>
      </c>
      <c r="W2684" t="s">
        <v>1270</v>
      </c>
      <c r="X2684" t="s">
        <v>1271</v>
      </c>
      <c r="Y2684" t="s">
        <v>182</v>
      </c>
      <c r="Z2684" t="s">
        <v>164</v>
      </c>
      <c r="AA2684" t="s">
        <v>164</v>
      </c>
      <c r="AB2684" t="s">
        <v>18</v>
      </c>
      <c r="AD2684" t="s">
        <v>4593</v>
      </c>
      <c r="AE2684">
        <v>1</v>
      </c>
      <c r="AF2684">
        <v>1</v>
      </c>
    </row>
    <row r="2685" spans="1:32" x14ac:dyDescent="0.2">
      <c r="A2685" t="s">
        <v>4594</v>
      </c>
      <c r="B2685" s="107">
        <v>44954</v>
      </c>
      <c r="C2685" s="107">
        <v>44954</v>
      </c>
      <c r="D2685" s="107">
        <v>44954</v>
      </c>
      <c r="E2685">
        <v>-1.11779928E-2</v>
      </c>
      <c r="F2685">
        <v>-1.11779928E-2</v>
      </c>
      <c r="G2685" t="s">
        <v>72</v>
      </c>
      <c r="H2685">
        <v>5.8778234086242307</v>
      </c>
      <c r="I2685">
        <v>-6.5702267741273107E-2</v>
      </c>
      <c r="J2685">
        <v>-6.5702267741273107E-2</v>
      </c>
      <c r="K2685">
        <v>1</v>
      </c>
      <c r="M2685" t="s">
        <v>67</v>
      </c>
      <c r="N2685" t="s">
        <v>102</v>
      </c>
      <c r="S2685" t="s">
        <v>1608</v>
      </c>
      <c r="U2685" t="s">
        <v>67</v>
      </c>
      <c r="W2685" t="s">
        <v>1270</v>
      </c>
      <c r="X2685" t="s">
        <v>1271</v>
      </c>
      <c r="Y2685" t="s">
        <v>182</v>
      </c>
      <c r="Z2685" t="s">
        <v>164</v>
      </c>
      <c r="AA2685" t="s">
        <v>164</v>
      </c>
      <c r="AB2685" t="s">
        <v>18</v>
      </c>
      <c r="AD2685" t="s">
        <v>4595</v>
      </c>
      <c r="AE2685">
        <v>1</v>
      </c>
      <c r="AF2685">
        <v>1</v>
      </c>
    </row>
    <row r="2686" spans="1:32" x14ac:dyDescent="0.2">
      <c r="A2686" t="s">
        <v>4596</v>
      </c>
      <c r="B2686" s="107">
        <v>44954</v>
      </c>
      <c r="C2686" s="107">
        <v>44954</v>
      </c>
      <c r="D2686" s="107">
        <v>44954</v>
      </c>
      <c r="E2686">
        <v>-5.6094696000000008E-3</v>
      </c>
      <c r="F2686">
        <v>-5.6094696000000008E-3</v>
      </c>
      <c r="G2686" t="s">
        <v>72</v>
      </c>
      <c r="H2686">
        <v>5.8778234086242307</v>
      </c>
      <c r="I2686">
        <v>-3.2971471724845998E-2</v>
      </c>
      <c r="J2686">
        <v>-3.2971471724845998E-2</v>
      </c>
      <c r="K2686">
        <v>1</v>
      </c>
      <c r="M2686" t="s">
        <v>67</v>
      </c>
      <c r="N2686" t="s">
        <v>102</v>
      </c>
      <c r="S2686" t="s">
        <v>1608</v>
      </c>
      <c r="U2686" t="s">
        <v>67</v>
      </c>
      <c r="W2686" t="s">
        <v>1270</v>
      </c>
      <c r="X2686" t="s">
        <v>1271</v>
      </c>
      <c r="Y2686" t="s">
        <v>182</v>
      </c>
      <c r="Z2686" t="s">
        <v>164</v>
      </c>
      <c r="AA2686" t="s">
        <v>164</v>
      </c>
      <c r="AB2686" t="s">
        <v>18</v>
      </c>
      <c r="AD2686" t="s">
        <v>4597</v>
      </c>
      <c r="AE2686">
        <v>1</v>
      </c>
      <c r="AF2686">
        <v>1</v>
      </c>
    </row>
    <row r="2687" spans="1:32" x14ac:dyDescent="0.2">
      <c r="A2687" t="s">
        <v>4598</v>
      </c>
      <c r="B2687" s="107">
        <v>44954</v>
      </c>
      <c r="C2687" s="107">
        <v>44954</v>
      </c>
      <c r="D2687" s="107">
        <v>44954</v>
      </c>
      <c r="E2687">
        <v>-1.4627951E-2</v>
      </c>
      <c r="F2687">
        <v>-1.4627951E-2</v>
      </c>
      <c r="G2687" t="s">
        <v>72</v>
      </c>
      <c r="H2687">
        <v>5.8778234086242307</v>
      </c>
      <c r="I2687">
        <v>-8.5980512808008211E-2</v>
      </c>
      <c r="J2687">
        <v>-8.5980512808008211E-2</v>
      </c>
      <c r="K2687">
        <v>1</v>
      </c>
      <c r="M2687" t="s">
        <v>67</v>
      </c>
      <c r="N2687" t="s">
        <v>102</v>
      </c>
      <c r="S2687" t="s">
        <v>1608</v>
      </c>
      <c r="U2687" t="s">
        <v>67</v>
      </c>
      <c r="W2687" t="s">
        <v>1270</v>
      </c>
      <c r="X2687" t="s">
        <v>1271</v>
      </c>
      <c r="Y2687" t="s">
        <v>182</v>
      </c>
      <c r="Z2687" t="s">
        <v>164</v>
      </c>
      <c r="AA2687" t="s">
        <v>164</v>
      </c>
      <c r="AB2687" t="s">
        <v>18</v>
      </c>
      <c r="AD2687" t="s">
        <v>4599</v>
      </c>
      <c r="AE2687">
        <v>1</v>
      </c>
      <c r="AF2687">
        <v>1</v>
      </c>
    </row>
    <row r="2688" spans="1:32" x14ac:dyDescent="0.2">
      <c r="A2688" t="s">
        <v>4600</v>
      </c>
      <c r="B2688" s="107">
        <v>44954</v>
      </c>
      <c r="C2688" s="107">
        <v>44954</v>
      </c>
      <c r="D2688" s="107">
        <v>44954</v>
      </c>
      <c r="E2688">
        <v>-1.4638826799999999E-2</v>
      </c>
      <c r="F2688">
        <v>-1.4638826799999999E-2</v>
      </c>
      <c r="G2688" t="s">
        <v>72</v>
      </c>
      <c r="H2688">
        <v>5.8778234086242307</v>
      </c>
      <c r="I2688">
        <v>-8.6044438839835743E-2</v>
      </c>
      <c r="J2688">
        <v>-8.6044438839835743E-2</v>
      </c>
      <c r="K2688">
        <v>1</v>
      </c>
      <c r="M2688" t="s">
        <v>67</v>
      </c>
      <c r="N2688" t="s">
        <v>102</v>
      </c>
      <c r="S2688" t="s">
        <v>1608</v>
      </c>
      <c r="U2688" t="s">
        <v>67</v>
      </c>
      <c r="W2688" t="s">
        <v>1270</v>
      </c>
      <c r="X2688" t="s">
        <v>1271</v>
      </c>
      <c r="Y2688" t="s">
        <v>182</v>
      </c>
      <c r="Z2688" t="s">
        <v>164</v>
      </c>
      <c r="AA2688" t="s">
        <v>164</v>
      </c>
      <c r="AB2688" t="s">
        <v>18</v>
      </c>
      <c r="AD2688" t="s">
        <v>4601</v>
      </c>
      <c r="AE2688">
        <v>1</v>
      </c>
      <c r="AF2688">
        <v>1</v>
      </c>
    </row>
    <row r="2689" spans="1:32" x14ac:dyDescent="0.2">
      <c r="A2689" t="s">
        <v>4602</v>
      </c>
      <c r="B2689" s="107">
        <v>44954</v>
      </c>
      <c r="C2689" s="107">
        <v>44954</v>
      </c>
      <c r="D2689" s="107">
        <v>44954</v>
      </c>
      <c r="E2689">
        <v>-1.0223252E-2</v>
      </c>
      <c r="F2689">
        <v>-1.0223252E-2</v>
      </c>
      <c r="G2689" t="s">
        <v>72</v>
      </c>
      <c r="H2689">
        <v>5.8778234086242307</v>
      </c>
      <c r="I2689">
        <v>-6.0090469917864472E-2</v>
      </c>
      <c r="J2689">
        <v>-6.0090469917864472E-2</v>
      </c>
      <c r="K2689">
        <v>1</v>
      </c>
      <c r="M2689" t="s">
        <v>67</v>
      </c>
      <c r="N2689" t="s">
        <v>102</v>
      </c>
      <c r="S2689" t="s">
        <v>1608</v>
      </c>
      <c r="U2689" t="s">
        <v>67</v>
      </c>
      <c r="W2689" t="s">
        <v>1270</v>
      </c>
      <c r="X2689" t="s">
        <v>1271</v>
      </c>
      <c r="Y2689" t="s">
        <v>182</v>
      </c>
      <c r="Z2689" t="s">
        <v>164</v>
      </c>
      <c r="AA2689" t="s">
        <v>164</v>
      </c>
      <c r="AB2689" t="s">
        <v>18</v>
      </c>
      <c r="AD2689" t="s">
        <v>4603</v>
      </c>
      <c r="AE2689">
        <v>1</v>
      </c>
      <c r="AF2689">
        <v>1</v>
      </c>
    </row>
    <row r="2690" spans="1:32" x14ac:dyDescent="0.2">
      <c r="A2690" t="s">
        <v>4604</v>
      </c>
      <c r="B2690" s="107">
        <v>44954</v>
      </c>
      <c r="C2690" s="107">
        <v>44954</v>
      </c>
      <c r="D2690" s="107">
        <v>44954</v>
      </c>
      <c r="E2690">
        <v>-1.02450036E-2</v>
      </c>
      <c r="F2690">
        <v>-1.02450036E-2</v>
      </c>
      <c r="G2690" t="s">
        <v>72</v>
      </c>
      <c r="H2690">
        <v>5.8778234086242307</v>
      </c>
      <c r="I2690">
        <v>-6.0218321981519517E-2</v>
      </c>
      <c r="J2690">
        <v>-6.0218321981519517E-2</v>
      </c>
      <c r="K2690">
        <v>1</v>
      </c>
      <c r="M2690" t="s">
        <v>67</v>
      </c>
      <c r="N2690" t="s">
        <v>102</v>
      </c>
      <c r="S2690" t="s">
        <v>1608</v>
      </c>
      <c r="U2690" t="s">
        <v>67</v>
      </c>
      <c r="W2690" t="s">
        <v>1270</v>
      </c>
      <c r="X2690" t="s">
        <v>1271</v>
      </c>
      <c r="Y2690" t="s">
        <v>182</v>
      </c>
      <c r="Z2690" t="s">
        <v>164</v>
      </c>
      <c r="AA2690" t="s">
        <v>164</v>
      </c>
      <c r="AB2690" t="s">
        <v>18</v>
      </c>
      <c r="AD2690" t="s">
        <v>4605</v>
      </c>
      <c r="AE2690">
        <v>1</v>
      </c>
      <c r="AF2690">
        <v>1</v>
      </c>
    </row>
    <row r="2691" spans="1:32" x14ac:dyDescent="0.2">
      <c r="A2691" t="s">
        <v>4606</v>
      </c>
      <c r="B2691" s="107">
        <v>44954</v>
      </c>
      <c r="C2691" s="107">
        <v>44954</v>
      </c>
      <c r="D2691" s="107">
        <v>44954</v>
      </c>
      <c r="E2691">
        <v>-4.4901889600000001E-2</v>
      </c>
      <c r="F2691">
        <v>-4.4901889600000001E-2</v>
      </c>
      <c r="G2691" t="s">
        <v>72</v>
      </c>
      <c r="H2691">
        <v>5.8778234086242307</v>
      </c>
      <c r="I2691">
        <v>-0.26392537778234088</v>
      </c>
      <c r="J2691">
        <v>-0.26392537778234088</v>
      </c>
      <c r="K2691">
        <v>1</v>
      </c>
      <c r="M2691" t="s">
        <v>67</v>
      </c>
      <c r="N2691" t="s">
        <v>102</v>
      </c>
      <c r="S2691" t="s">
        <v>1608</v>
      </c>
      <c r="U2691" t="s">
        <v>67</v>
      </c>
      <c r="W2691" t="s">
        <v>1270</v>
      </c>
      <c r="X2691" t="s">
        <v>1271</v>
      </c>
      <c r="Y2691" t="s">
        <v>182</v>
      </c>
      <c r="Z2691" t="s">
        <v>164</v>
      </c>
      <c r="AA2691" t="s">
        <v>164</v>
      </c>
      <c r="AB2691" t="s">
        <v>18</v>
      </c>
      <c r="AD2691" t="s">
        <v>4607</v>
      </c>
      <c r="AE2691">
        <v>1</v>
      </c>
      <c r="AF2691">
        <v>1</v>
      </c>
    </row>
    <row r="2692" spans="1:32" x14ac:dyDescent="0.2">
      <c r="A2692" t="s">
        <v>4608</v>
      </c>
      <c r="B2692" s="107">
        <v>44954</v>
      </c>
      <c r="C2692" s="107">
        <v>44954</v>
      </c>
      <c r="D2692" s="107">
        <v>44954</v>
      </c>
      <c r="E2692">
        <v>-2.2245747199999999E-2</v>
      </c>
      <c r="F2692">
        <v>-2.2245747199999999E-2</v>
      </c>
      <c r="G2692" t="s">
        <v>72</v>
      </c>
      <c r="H2692">
        <v>5.8778234086242307</v>
      </c>
      <c r="I2692">
        <v>-0.13075657363449689</v>
      </c>
      <c r="J2692">
        <v>-0.13075657363449689</v>
      </c>
      <c r="K2692">
        <v>1</v>
      </c>
      <c r="M2692" t="s">
        <v>67</v>
      </c>
      <c r="N2692" t="s">
        <v>102</v>
      </c>
      <c r="S2692" t="s">
        <v>1608</v>
      </c>
      <c r="U2692" t="s">
        <v>67</v>
      </c>
      <c r="W2692" t="s">
        <v>1270</v>
      </c>
      <c r="X2692" t="s">
        <v>1271</v>
      </c>
      <c r="Y2692" t="s">
        <v>182</v>
      </c>
      <c r="Z2692" t="s">
        <v>164</v>
      </c>
      <c r="AA2692" t="s">
        <v>164</v>
      </c>
      <c r="AB2692" t="s">
        <v>18</v>
      </c>
      <c r="AD2692" t="s">
        <v>4609</v>
      </c>
      <c r="AE2692">
        <v>1</v>
      </c>
      <c r="AF2692">
        <v>1</v>
      </c>
    </row>
    <row r="2693" spans="1:32" x14ac:dyDescent="0.2">
      <c r="A2693" t="s">
        <v>4610</v>
      </c>
      <c r="B2693" s="107">
        <v>44954</v>
      </c>
      <c r="C2693" s="107">
        <v>44954</v>
      </c>
      <c r="D2693" s="107">
        <v>44954</v>
      </c>
      <c r="E2693">
        <v>-1.23549088E-2</v>
      </c>
      <c r="F2693">
        <v>-1.23549088E-2</v>
      </c>
      <c r="G2693" t="s">
        <v>72</v>
      </c>
      <c r="H2693">
        <v>5.8778234086242307</v>
      </c>
      <c r="I2693">
        <v>-7.2619972156057505E-2</v>
      </c>
      <c r="J2693">
        <v>-7.2619972156057505E-2</v>
      </c>
      <c r="K2693">
        <v>1</v>
      </c>
      <c r="M2693" t="s">
        <v>67</v>
      </c>
      <c r="N2693" t="s">
        <v>102</v>
      </c>
      <c r="S2693" t="s">
        <v>1608</v>
      </c>
      <c r="U2693" t="s">
        <v>67</v>
      </c>
      <c r="W2693" t="s">
        <v>1270</v>
      </c>
      <c r="X2693" t="s">
        <v>1271</v>
      </c>
      <c r="Y2693" t="s">
        <v>182</v>
      </c>
      <c r="Z2693" t="s">
        <v>164</v>
      </c>
      <c r="AA2693" t="s">
        <v>164</v>
      </c>
      <c r="AB2693" t="s">
        <v>18</v>
      </c>
      <c r="AD2693" t="s">
        <v>4611</v>
      </c>
      <c r="AE2693">
        <v>1</v>
      </c>
      <c r="AF2693">
        <v>1</v>
      </c>
    </row>
    <row r="2694" spans="1:32" x14ac:dyDescent="0.2">
      <c r="A2694" t="s">
        <v>4612</v>
      </c>
      <c r="B2694" s="107">
        <v>44954</v>
      </c>
      <c r="C2694" s="107">
        <v>44954</v>
      </c>
      <c r="D2694" s="107">
        <v>44954</v>
      </c>
      <c r="E2694">
        <v>-1.1223825600000001E-2</v>
      </c>
      <c r="F2694">
        <v>-1.1223825600000001E-2</v>
      </c>
      <c r="G2694" t="s">
        <v>72</v>
      </c>
      <c r="H2694">
        <v>5.8778234086242307</v>
      </c>
      <c r="I2694">
        <v>-6.5971664845995898E-2</v>
      </c>
      <c r="J2694">
        <v>-6.5971664845995898E-2</v>
      </c>
      <c r="K2694">
        <v>1</v>
      </c>
      <c r="M2694" t="s">
        <v>67</v>
      </c>
      <c r="N2694" t="s">
        <v>102</v>
      </c>
      <c r="S2694" t="s">
        <v>1608</v>
      </c>
      <c r="U2694" t="s">
        <v>67</v>
      </c>
      <c r="W2694" t="s">
        <v>1270</v>
      </c>
      <c r="X2694" t="s">
        <v>1271</v>
      </c>
      <c r="Y2694" t="s">
        <v>182</v>
      </c>
      <c r="Z2694" t="s">
        <v>164</v>
      </c>
      <c r="AA2694" t="s">
        <v>164</v>
      </c>
      <c r="AB2694" t="s">
        <v>18</v>
      </c>
      <c r="AD2694" t="s">
        <v>4613</v>
      </c>
      <c r="AE2694">
        <v>1</v>
      </c>
      <c r="AF2694">
        <v>1</v>
      </c>
    </row>
    <row r="2695" spans="1:32" x14ac:dyDescent="0.2">
      <c r="A2695" t="s">
        <v>4614</v>
      </c>
      <c r="B2695" s="107">
        <v>44954</v>
      </c>
      <c r="C2695" s="107">
        <v>44954</v>
      </c>
      <c r="D2695" s="107">
        <v>44954</v>
      </c>
      <c r="E2695">
        <v>-8.2329806000000002E-3</v>
      </c>
      <c r="F2695">
        <v>-8.2329806000000002E-3</v>
      </c>
      <c r="G2695" t="s">
        <v>72</v>
      </c>
      <c r="H2695">
        <v>5.8778234086242307</v>
      </c>
      <c r="I2695">
        <v>-4.8392006093429168E-2</v>
      </c>
      <c r="J2695">
        <v>-4.8392006093429168E-2</v>
      </c>
      <c r="K2695">
        <v>1</v>
      </c>
      <c r="M2695" t="s">
        <v>67</v>
      </c>
      <c r="N2695" t="s">
        <v>102</v>
      </c>
      <c r="S2695" t="s">
        <v>1608</v>
      </c>
      <c r="U2695" t="s">
        <v>67</v>
      </c>
      <c r="W2695" t="s">
        <v>1270</v>
      </c>
      <c r="X2695" t="s">
        <v>1271</v>
      </c>
      <c r="Y2695" t="s">
        <v>182</v>
      </c>
      <c r="Z2695" t="s">
        <v>164</v>
      </c>
      <c r="AA2695" t="s">
        <v>164</v>
      </c>
      <c r="AB2695" t="s">
        <v>18</v>
      </c>
      <c r="AD2695" t="s">
        <v>4615</v>
      </c>
      <c r="AE2695">
        <v>1</v>
      </c>
      <c r="AF2695">
        <v>1</v>
      </c>
    </row>
    <row r="2696" spans="1:32" x14ac:dyDescent="0.2">
      <c r="A2696" t="s">
        <v>4616</v>
      </c>
      <c r="B2696" s="107">
        <v>44954</v>
      </c>
      <c r="C2696" s="107">
        <v>44954</v>
      </c>
      <c r="D2696" s="107">
        <v>44954</v>
      </c>
      <c r="E2696">
        <v>-2.2245747199999999E-2</v>
      </c>
      <c r="F2696">
        <v>-2.2245747199999999E-2</v>
      </c>
      <c r="G2696" t="s">
        <v>72</v>
      </c>
      <c r="H2696">
        <v>5.8778234086242307</v>
      </c>
      <c r="I2696">
        <v>-0.13075657363449689</v>
      </c>
      <c r="J2696">
        <v>-0.13075657363449689</v>
      </c>
      <c r="K2696">
        <v>1</v>
      </c>
      <c r="M2696" t="s">
        <v>67</v>
      </c>
      <c r="N2696" t="s">
        <v>102</v>
      </c>
      <c r="S2696" t="s">
        <v>1608</v>
      </c>
      <c r="U2696" t="s">
        <v>67</v>
      </c>
      <c r="W2696" t="s">
        <v>1270</v>
      </c>
      <c r="X2696" t="s">
        <v>1271</v>
      </c>
      <c r="Y2696" t="s">
        <v>182</v>
      </c>
      <c r="Z2696" t="s">
        <v>164</v>
      </c>
      <c r="AA2696" t="s">
        <v>164</v>
      </c>
      <c r="AB2696" t="s">
        <v>18</v>
      </c>
      <c r="AD2696" t="s">
        <v>4617</v>
      </c>
      <c r="AE2696">
        <v>1</v>
      </c>
      <c r="AF2696">
        <v>1</v>
      </c>
    </row>
    <row r="2697" spans="1:32" x14ac:dyDescent="0.2">
      <c r="A2697" t="s">
        <v>4618</v>
      </c>
      <c r="B2697" s="107">
        <v>44954</v>
      </c>
      <c r="C2697" s="107">
        <v>44954</v>
      </c>
      <c r="D2697" s="107">
        <v>44954</v>
      </c>
      <c r="E2697">
        <v>-2.34207744E-2</v>
      </c>
      <c r="F2697">
        <v>-2.34207744E-2</v>
      </c>
      <c r="G2697" t="s">
        <v>72</v>
      </c>
      <c r="H2697">
        <v>5.8778234086242307</v>
      </c>
      <c r="I2697">
        <v>-0.13766317601642711</v>
      </c>
      <c r="J2697">
        <v>-0.13766317601642711</v>
      </c>
      <c r="K2697">
        <v>1</v>
      </c>
      <c r="M2697" t="s">
        <v>67</v>
      </c>
      <c r="N2697" t="s">
        <v>102</v>
      </c>
      <c r="S2697" t="s">
        <v>1608</v>
      </c>
      <c r="U2697" t="s">
        <v>67</v>
      </c>
      <c r="W2697" t="s">
        <v>1270</v>
      </c>
      <c r="X2697" t="s">
        <v>1271</v>
      </c>
      <c r="Y2697" t="s">
        <v>182</v>
      </c>
      <c r="Z2697" t="s">
        <v>164</v>
      </c>
      <c r="AA2697" t="s">
        <v>164</v>
      </c>
      <c r="AB2697" t="s">
        <v>18</v>
      </c>
      <c r="AD2697" t="s">
        <v>4619</v>
      </c>
      <c r="AE2697">
        <v>1</v>
      </c>
      <c r="AF2697">
        <v>1</v>
      </c>
    </row>
    <row r="2698" spans="1:32" x14ac:dyDescent="0.2">
      <c r="A2698" t="s">
        <v>4620</v>
      </c>
      <c r="B2698" s="107">
        <v>44954</v>
      </c>
      <c r="C2698" s="107">
        <v>44954</v>
      </c>
      <c r="D2698" s="107">
        <v>44954</v>
      </c>
      <c r="E2698">
        <v>-2.71713528E-2</v>
      </c>
      <c r="F2698">
        <v>-2.71713528E-2</v>
      </c>
      <c r="G2698" t="s">
        <v>72</v>
      </c>
      <c r="H2698">
        <v>5.8778234086242307</v>
      </c>
      <c r="I2698">
        <v>-0.15970841353182749</v>
      </c>
      <c r="J2698">
        <v>-0.15970841353182749</v>
      </c>
      <c r="K2698">
        <v>1</v>
      </c>
      <c r="M2698" t="s">
        <v>67</v>
      </c>
      <c r="N2698" t="s">
        <v>102</v>
      </c>
      <c r="S2698" t="s">
        <v>1608</v>
      </c>
      <c r="U2698" t="s">
        <v>67</v>
      </c>
      <c r="W2698" t="s">
        <v>1270</v>
      </c>
      <c r="X2698" t="s">
        <v>1271</v>
      </c>
      <c r="Y2698" t="s">
        <v>182</v>
      </c>
      <c r="Z2698" t="s">
        <v>164</v>
      </c>
      <c r="AA2698" t="s">
        <v>164</v>
      </c>
      <c r="AB2698" t="s">
        <v>18</v>
      </c>
      <c r="AD2698" t="s">
        <v>4621</v>
      </c>
      <c r="AE2698">
        <v>1</v>
      </c>
      <c r="AF2698">
        <v>1</v>
      </c>
    </row>
    <row r="2699" spans="1:32" x14ac:dyDescent="0.2">
      <c r="A2699" t="s">
        <v>4622</v>
      </c>
      <c r="B2699" s="107">
        <v>44954</v>
      </c>
      <c r="C2699" s="107">
        <v>44954</v>
      </c>
      <c r="D2699" s="107">
        <v>44954</v>
      </c>
      <c r="E2699">
        <v>-3.0430373199999999E-2</v>
      </c>
      <c r="F2699">
        <v>-3.0430373199999999E-2</v>
      </c>
      <c r="G2699" t="s">
        <v>72</v>
      </c>
      <c r="H2699">
        <v>5.8778234086242307</v>
      </c>
      <c r="I2699">
        <v>-0.17886435992813149</v>
      </c>
      <c r="J2699">
        <v>-0.17886435992813149</v>
      </c>
      <c r="K2699">
        <v>1</v>
      </c>
      <c r="M2699" t="s">
        <v>67</v>
      </c>
      <c r="N2699" t="s">
        <v>102</v>
      </c>
      <c r="S2699" t="s">
        <v>1608</v>
      </c>
      <c r="U2699" t="s">
        <v>67</v>
      </c>
      <c r="W2699" t="s">
        <v>1270</v>
      </c>
      <c r="X2699" t="s">
        <v>1271</v>
      </c>
      <c r="Y2699" t="s">
        <v>182</v>
      </c>
      <c r="Z2699" t="s">
        <v>164</v>
      </c>
      <c r="AA2699" t="s">
        <v>164</v>
      </c>
      <c r="AB2699" t="s">
        <v>18</v>
      </c>
      <c r="AD2699" t="s">
        <v>4623</v>
      </c>
      <c r="AE2699">
        <v>1</v>
      </c>
      <c r="AF2699">
        <v>1</v>
      </c>
    </row>
    <row r="2700" spans="1:32" x14ac:dyDescent="0.2">
      <c r="A2700" t="s">
        <v>4624</v>
      </c>
      <c r="B2700" s="107">
        <v>44953</v>
      </c>
      <c r="C2700" s="107">
        <v>44953</v>
      </c>
      <c r="D2700" s="107">
        <v>44953</v>
      </c>
      <c r="E2700">
        <v>-68.680000000000007</v>
      </c>
      <c r="F2700">
        <v>-68.680000000000007</v>
      </c>
      <c r="G2700" t="s">
        <v>43</v>
      </c>
      <c r="H2700">
        <v>1</v>
      </c>
      <c r="I2700">
        <v>-68.680000000000007</v>
      </c>
      <c r="J2700">
        <v>-68.680000000000007</v>
      </c>
      <c r="K2700">
        <v>1</v>
      </c>
      <c r="M2700" t="s">
        <v>50</v>
      </c>
      <c r="N2700" t="s">
        <v>1449</v>
      </c>
      <c r="O2700">
        <v>100</v>
      </c>
      <c r="Q2700" t="s">
        <v>1449</v>
      </c>
      <c r="S2700" t="s">
        <v>4625</v>
      </c>
      <c r="U2700" t="s">
        <v>50</v>
      </c>
      <c r="W2700" t="s">
        <v>1452</v>
      </c>
      <c r="X2700" t="s">
        <v>1452</v>
      </c>
      <c r="Y2700" t="s">
        <v>192</v>
      </c>
      <c r="Z2700" t="s">
        <v>193</v>
      </c>
      <c r="AA2700" t="s">
        <v>193</v>
      </c>
      <c r="AB2700" t="s">
        <v>24</v>
      </c>
      <c r="AE2700">
        <v>0</v>
      </c>
      <c r="AF2700">
        <v>0</v>
      </c>
    </row>
    <row r="2701" spans="1:32" x14ac:dyDescent="0.2">
      <c r="A2701" t="s">
        <v>4626</v>
      </c>
      <c r="B2701" s="107">
        <v>44953</v>
      </c>
      <c r="C2701" s="107">
        <v>44953</v>
      </c>
      <c r="D2701" s="107">
        <v>44953</v>
      </c>
      <c r="E2701">
        <v>-1.01143082E-2</v>
      </c>
      <c r="F2701">
        <v>-1.01143082E-2</v>
      </c>
      <c r="G2701" t="s">
        <v>72</v>
      </c>
      <c r="H2701">
        <v>5.952747817154596</v>
      </c>
      <c r="I2701">
        <v>-6.020792605957883E-2</v>
      </c>
      <c r="J2701">
        <v>-6.020792605957883E-2</v>
      </c>
      <c r="K2701">
        <v>1</v>
      </c>
      <c r="M2701" t="s">
        <v>67</v>
      </c>
      <c r="N2701" t="s">
        <v>102</v>
      </c>
      <c r="S2701" t="s">
        <v>1608</v>
      </c>
      <c r="U2701" t="s">
        <v>67</v>
      </c>
      <c r="W2701" t="s">
        <v>1270</v>
      </c>
      <c r="X2701" t="s">
        <v>1271</v>
      </c>
      <c r="Y2701" t="s">
        <v>182</v>
      </c>
      <c r="Z2701" t="s">
        <v>164</v>
      </c>
      <c r="AA2701" t="s">
        <v>164</v>
      </c>
      <c r="AB2701" t="s">
        <v>18</v>
      </c>
      <c r="AD2701" t="s">
        <v>4627</v>
      </c>
      <c r="AE2701">
        <v>1</v>
      </c>
      <c r="AF2701">
        <v>1</v>
      </c>
    </row>
    <row r="2702" spans="1:32" x14ac:dyDescent="0.2">
      <c r="A2702" t="s">
        <v>4628</v>
      </c>
      <c r="B2702" s="107">
        <v>44953</v>
      </c>
      <c r="C2702" s="107">
        <v>44953</v>
      </c>
      <c r="D2702" s="107">
        <v>44953</v>
      </c>
      <c r="E2702">
        <v>-0.89381312624111486</v>
      </c>
      <c r="F2702">
        <v>-0.89381312624111486</v>
      </c>
      <c r="G2702" t="s">
        <v>72</v>
      </c>
      <c r="H2702">
        <v>5.952747817154596</v>
      </c>
      <c r="I2702">
        <v>-5.3206441361759218</v>
      </c>
      <c r="J2702">
        <v>-5.3206441361759218</v>
      </c>
      <c r="K2702">
        <v>1</v>
      </c>
      <c r="M2702" t="s">
        <v>56</v>
      </c>
      <c r="S2702" t="s">
        <v>1608</v>
      </c>
      <c r="U2702" t="s">
        <v>56</v>
      </c>
      <c r="W2702" t="s">
        <v>1415</v>
      </c>
      <c r="X2702" t="s">
        <v>1265</v>
      </c>
      <c r="Y2702" t="s">
        <v>182</v>
      </c>
      <c r="Z2702" t="s">
        <v>164</v>
      </c>
      <c r="AA2702" t="s">
        <v>164</v>
      </c>
      <c r="AB2702" t="s">
        <v>18</v>
      </c>
      <c r="AD2702" t="s">
        <v>4629</v>
      </c>
      <c r="AE2702">
        <v>1</v>
      </c>
      <c r="AF2702">
        <v>1</v>
      </c>
    </row>
    <row r="2703" spans="1:32" x14ac:dyDescent="0.2">
      <c r="A2703" t="s">
        <v>4630</v>
      </c>
      <c r="B2703" s="107">
        <v>44953</v>
      </c>
      <c r="C2703" s="107">
        <v>44953</v>
      </c>
      <c r="D2703" s="107">
        <v>44953</v>
      </c>
      <c r="E2703">
        <v>-7.7542668000000004E-3</v>
      </c>
      <c r="F2703">
        <v>-7.7542668000000004E-3</v>
      </c>
      <c r="G2703" t="s">
        <v>72</v>
      </c>
      <c r="H2703">
        <v>5.952747817154596</v>
      </c>
      <c r="I2703">
        <v>-4.6159194767334363E-2</v>
      </c>
      <c r="J2703">
        <v>-4.6159194767334363E-2</v>
      </c>
      <c r="K2703">
        <v>1</v>
      </c>
      <c r="M2703" t="s">
        <v>67</v>
      </c>
      <c r="N2703" t="s">
        <v>102</v>
      </c>
      <c r="S2703" t="s">
        <v>1608</v>
      </c>
      <c r="U2703" t="s">
        <v>67</v>
      </c>
      <c r="W2703" t="s">
        <v>1270</v>
      </c>
      <c r="X2703" t="s">
        <v>1271</v>
      </c>
      <c r="Y2703" t="s">
        <v>182</v>
      </c>
      <c r="Z2703" t="s">
        <v>164</v>
      </c>
      <c r="AA2703" t="s">
        <v>164</v>
      </c>
      <c r="AB2703" t="s">
        <v>18</v>
      </c>
      <c r="AD2703" t="s">
        <v>4631</v>
      </c>
      <c r="AE2703">
        <v>1</v>
      </c>
      <c r="AF2703">
        <v>1</v>
      </c>
    </row>
    <row r="2704" spans="1:32" x14ac:dyDescent="0.2">
      <c r="A2704" t="s">
        <v>4632</v>
      </c>
      <c r="B2704" s="107">
        <v>44953</v>
      </c>
      <c r="C2704" s="107">
        <v>44953</v>
      </c>
      <c r="D2704" s="107">
        <v>44953</v>
      </c>
      <c r="E2704">
        <v>-2.724638319002826E-3</v>
      </c>
      <c r="F2704">
        <v>-2.724638319002826E-3</v>
      </c>
      <c r="G2704" t="s">
        <v>72</v>
      </c>
      <c r="H2704">
        <v>5.952747817154596</v>
      </c>
      <c r="I2704">
        <v>-1.621908480597984E-2</v>
      </c>
      <c r="J2704">
        <v>-1.621908480597984E-2</v>
      </c>
      <c r="K2704">
        <v>1</v>
      </c>
      <c r="M2704" t="s">
        <v>56</v>
      </c>
      <c r="N2704" t="s">
        <v>102</v>
      </c>
      <c r="S2704" t="s">
        <v>2372</v>
      </c>
      <c r="U2704" t="s">
        <v>56</v>
      </c>
      <c r="W2704" t="s">
        <v>1415</v>
      </c>
      <c r="X2704" t="s">
        <v>1265</v>
      </c>
      <c r="Y2704" t="s">
        <v>182</v>
      </c>
      <c r="Z2704" t="s">
        <v>164</v>
      </c>
      <c r="AA2704" t="s">
        <v>164</v>
      </c>
      <c r="AB2704" t="s">
        <v>18</v>
      </c>
      <c r="AD2704" t="s">
        <v>4633</v>
      </c>
      <c r="AE2704">
        <v>1</v>
      </c>
      <c r="AF2704">
        <v>1</v>
      </c>
    </row>
    <row r="2705" spans="1:32" x14ac:dyDescent="0.2">
      <c r="A2705" t="s">
        <v>4634</v>
      </c>
      <c r="B2705" s="107">
        <v>44953</v>
      </c>
      <c r="C2705" s="107">
        <v>44953</v>
      </c>
      <c r="D2705" s="107">
        <v>44953</v>
      </c>
      <c r="E2705">
        <v>-7.5043019999999992E-3</v>
      </c>
      <c r="F2705">
        <v>-7.5043019999999992E-3</v>
      </c>
      <c r="G2705" t="s">
        <v>72</v>
      </c>
      <c r="H2705">
        <v>5.952747817154596</v>
      </c>
      <c r="I2705">
        <v>-4.4671217349768873E-2</v>
      </c>
      <c r="J2705">
        <v>-4.4671217349768873E-2</v>
      </c>
      <c r="K2705">
        <v>1</v>
      </c>
      <c r="M2705" t="s">
        <v>67</v>
      </c>
      <c r="N2705" t="s">
        <v>102</v>
      </c>
      <c r="S2705" t="s">
        <v>1608</v>
      </c>
      <c r="U2705" t="s">
        <v>67</v>
      </c>
      <c r="W2705" t="s">
        <v>1270</v>
      </c>
      <c r="X2705" t="s">
        <v>1271</v>
      </c>
      <c r="Y2705" t="s">
        <v>182</v>
      </c>
      <c r="Z2705" t="s">
        <v>164</v>
      </c>
      <c r="AA2705" t="s">
        <v>164</v>
      </c>
      <c r="AB2705" t="s">
        <v>18</v>
      </c>
      <c r="AD2705" t="s">
        <v>4635</v>
      </c>
      <c r="AE2705">
        <v>1</v>
      </c>
      <c r="AF2705">
        <v>1</v>
      </c>
    </row>
    <row r="2706" spans="1:32" x14ac:dyDescent="0.2">
      <c r="A2706" t="s">
        <v>4636</v>
      </c>
      <c r="B2706" s="107">
        <v>44953</v>
      </c>
      <c r="C2706" s="107">
        <v>44953</v>
      </c>
      <c r="D2706" s="107">
        <v>44953</v>
      </c>
      <c r="E2706">
        <v>-8.7870432000000005E-3</v>
      </c>
      <c r="F2706">
        <v>-8.7870432000000005E-3</v>
      </c>
      <c r="G2706" t="s">
        <v>72</v>
      </c>
      <c r="H2706">
        <v>5.952747817154596</v>
      </c>
      <c r="I2706">
        <v>-5.230705222804314E-2</v>
      </c>
      <c r="J2706">
        <v>-5.230705222804314E-2</v>
      </c>
      <c r="K2706">
        <v>1</v>
      </c>
      <c r="M2706" t="s">
        <v>67</v>
      </c>
      <c r="N2706" t="s">
        <v>102</v>
      </c>
      <c r="S2706" t="s">
        <v>1608</v>
      </c>
      <c r="U2706" t="s">
        <v>67</v>
      </c>
      <c r="W2706" t="s">
        <v>1270</v>
      </c>
      <c r="X2706" t="s">
        <v>1271</v>
      </c>
      <c r="Y2706" t="s">
        <v>182</v>
      </c>
      <c r="Z2706" t="s">
        <v>164</v>
      </c>
      <c r="AA2706" t="s">
        <v>164</v>
      </c>
      <c r="AB2706" t="s">
        <v>18</v>
      </c>
      <c r="AD2706" t="s">
        <v>4637</v>
      </c>
      <c r="AE2706">
        <v>1</v>
      </c>
      <c r="AF2706">
        <v>1</v>
      </c>
    </row>
    <row r="2707" spans="1:32" x14ac:dyDescent="0.2">
      <c r="A2707" t="s">
        <v>4638</v>
      </c>
      <c r="B2707" s="107">
        <v>44952</v>
      </c>
      <c r="C2707" s="107">
        <v>44952</v>
      </c>
      <c r="D2707" s="107">
        <v>44952</v>
      </c>
      <c r="E2707">
        <v>-10</v>
      </c>
      <c r="F2707">
        <v>-10</v>
      </c>
      <c r="G2707" t="s">
        <v>43</v>
      </c>
      <c r="H2707">
        <v>1</v>
      </c>
      <c r="I2707">
        <v>-10</v>
      </c>
      <c r="J2707">
        <v>-10</v>
      </c>
      <c r="K2707">
        <v>1</v>
      </c>
      <c r="M2707" t="s">
        <v>49</v>
      </c>
      <c r="N2707" t="s">
        <v>199</v>
      </c>
      <c r="O2707">
        <v>100</v>
      </c>
      <c r="P2707" t="s">
        <v>340</v>
      </c>
      <c r="Q2707" t="s">
        <v>199</v>
      </c>
      <c r="S2707" t="s">
        <v>4639</v>
      </c>
      <c r="U2707" t="s">
        <v>49</v>
      </c>
      <c r="W2707" t="s">
        <v>1452</v>
      </c>
      <c r="X2707" t="s">
        <v>1452</v>
      </c>
      <c r="Y2707" t="s">
        <v>192</v>
      </c>
      <c r="Z2707" t="s">
        <v>193</v>
      </c>
      <c r="AA2707" t="s">
        <v>193</v>
      </c>
      <c r="AB2707" t="s">
        <v>24</v>
      </c>
      <c r="AE2707">
        <v>0</v>
      </c>
      <c r="AF2707">
        <v>0</v>
      </c>
    </row>
    <row r="2708" spans="1:32" x14ac:dyDescent="0.2">
      <c r="A2708" t="s">
        <v>4640</v>
      </c>
      <c r="B2708" s="107">
        <v>44952</v>
      </c>
      <c r="C2708" s="107">
        <v>44952</v>
      </c>
      <c r="D2708" s="107">
        <v>44952</v>
      </c>
      <c r="E2708">
        <v>-12.93</v>
      </c>
      <c r="F2708">
        <v>-12.93</v>
      </c>
      <c r="G2708" t="s">
        <v>43</v>
      </c>
      <c r="H2708">
        <v>1</v>
      </c>
      <c r="I2708">
        <v>-12.93</v>
      </c>
      <c r="J2708">
        <v>-12.93</v>
      </c>
      <c r="K2708">
        <v>1</v>
      </c>
      <c r="M2708" t="s">
        <v>49</v>
      </c>
      <c r="N2708" t="s">
        <v>1389</v>
      </c>
      <c r="O2708">
        <v>100</v>
      </c>
      <c r="P2708" t="s">
        <v>160</v>
      </c>
      <c r="Q2708" t="s">
        <v>1389</v>
      </c>
      <c r="S2708" t="s">
        <v>1390</v>
      </c>
      <c r="U2708" t="s">
        <v>49</v>
      </c>
      <c r="W2708" t="s">
        <v>2623</v>
      </c>
      <c r="X2708" t="s">
        <v>2623</v>
      </c>
      <c r="Y2708" t="s">
        <v>2078</v>
      </c>
      <c r="Z2708" t="s">
        <v>2079</v>
      </c>
      <c r="AA2708" t="s">
        <v>2079</v>
      </c>
      <c r="AB2708" t="s">
        <v>15</v>
      </c>
      <c r="AE2708">
        <v>0</v>
      </c>
      <c r="AF2708">
        <v>0</v>
      </c>
    </row>
    <row r="2709" spans="1:32" x14ac:dyDescent="0.2">
      <c r="A2709" t="s">
        <v>4641</v>
      </c>
      <c r="B2709" s="107">
        <v>44952</v>
      </c>
      <c r="C2709" s="107">
        <v>44952</v>
      </c>
      <c r="D2709" s="107">
        <v>44952</v>
      </c>
      <c r="E2709">
        <v>-22.32</v>
      </c>
      <c r="F2709">
        <v>-22.32</v>
      </c>
      <c r="G2709" t="s">
        <v>43</v>
      </c>
      <c r="H2709">
        <v>1</v>
      </c>
      <c r="I2709">
        <v>-22.32</v>
      </c>
      <c r="J2709">
        <v>-22.32</v>
      </c>
      <c r="K2709">
        <v>1</v>
      </c>
      <c r="M2709" t="s">
        <v>49</v>
      </c>
      <c r="N2709" t="s">
        <v>1389</v>
      </c>
      <c r="O2709">
        <v>100</v>
      </c>
      <c r="P2709" t="s">
        <v>160</v>
      </c>
      <c r="Q2709" t="s">
        <v>1389</v>
      </c>
      <c r="S2709" t="s">
        <v>4642</v>
      </c>
      <c r="U2709" t="s">
        <v>49</v>
      </c>
      <c r="W2709" t="s">
        <v>2623</v>
      </c>
      <c r="X2709" t="s">
        <v>2623</v>
      </c>
      <c r="Y2709" t="s">
        <v>2078</v>
      </c>
      <c r="Z2709" t="s">
        <v>2079</v>
      </c>
      <c r="AA2709" t="s">
        <v>2079</v>
      </c>
      <c r="AB2709" t="s">
        <v>15</v>
      </c>
      <c r="AE2709">
        <v>0</v>
      </c>
      <c r="AF2709">
        <v>0</v>
      </c>
    </row>
    <row r="2710" spans="1:32" x14ac:dyDescent="0.2">
      <c r="A2710" t="s">
        <v>4643</v>
      </c>
      <c r="B2710" s="107">
        <v>44952</v>
      </c>
      <c r="C2710" s="107">
        <v>44952</v>
      </c>
      <c r="D2710" s="107">
        <v>44952</v>
      </c>
      <c r="E2710">
        <v>-50.94</v>
      </c>
      <c r="F2710">
        <v>-50.94</v>
      </c>
      <c r="G2710" t="s">
        <v>43</v>
      </c>
      <c r="H2710">
        <v>1</v>
      </c>
      <c r="I2710">
        <v>-50.94</v>
      </c>
      <c r="J2710">
        <v>-50.94</v>
      </c>
      <c r="K2710">
        <v>1</v>
      </c>
      <c r="M2710" t="s">
        <v>49</v>
      </c>
      <c r="N2710" t="s">
        <v>1389</v>
      </c>
      <c r="O2710">
        <v>100</v>
      </c>
      <c r="P2710" t="s">
        <v>160</v>
      </c>
      <c r="Q2710" t="s">
        <v>1389</v>
      </c>
      <c r="S2710" t="s">
        <v>1390</v>
      </c>
      <c r="U2710" t="s">
        <v>49</v>
      </c>
      <c r="W2710" t="s">
        <v>2623</v>
      </c>
      <c r="X2710" t="s">
        <v>2623</v>
      </c>
      <c r="Y2710" t="s">
        <v>2078</v>
      </c>
      <c r="Z2710" t="s">
        <v>2079</v>
      </c>
      <c r="AA2710" t="s">
        <v>2079</v>
      </c>
      <c r="AB2710" t="s">
        <v>15</v>
      </c>
      <c r="AE2710">
        <v>0</v>
      </c>
      <c r="AF2710">
        <v>0</v>
      </c>
    </row>
    <row r="2711" spans="1:32" x14ac:dyDescent="0.2">
      <c r="A2711" t="s">
        <v>4644</v>
      </c>
      <c r="B2711" s="107">
        <v>44952</v>
      </c>
      <c r="C2711" s="107">
        <v>44952</v>
      </c>
      <c r="D2711" s="107">
        <v>44952</v>
      </c>
      <c r="E2711">
        <v>7.5000000000000002E-4</v>
      </c>
      <c r="F2711">
        <v>7.5000000000000002E-4</v>
      </c>
      <c r="G2711" t="s">
        <v>58</v>
      </c>
      <c r="H2711">
        <v>8174.323634507401</v>
      </c>
      <c r="I2711">
        <v>6.1307427258805509</v>
      </c>
      <c r="J2711">
        <v>6.1307427258805509</v>
      </c>
      <c r="K2711">
        <v>1</v>
      </c>
      <c r="M2711" t="s">
        <v>3597</v>
      </c>
      <c r="N2711" t="s">
        <v>65</v>
      </c>
      <c r="S2711" t="s">
        <v>1608</v>
      </c>
      <c r="U2711" t="s">
        <v>65</v>
      </c>
      <c r="W2711" t="s">
        <v>3598</v>
      </c>
      <c r="X2711" t="s">
        <v>3598</v>
      </c>
      <c r="Y2711" t="s">
        <v>1062</v>
      </c>
      <c r="Z2711" t="s">
        <v>1063</v>
      </c>
      <c r="AA2711" t="s">
        <v>1063</v>
      </c>
      <c r="AB2711" t="s">
        <v>29</v>
      </c>
      <c r="AD2711" t="s">
        <v>4645</v>
      </c>
      <c r="AE2711">
        <v>1</v>
      </c>
      <c r="AF2711">
        <v>1</v>
      </c>
    </row>
    <row r="2712" spans="1:32" x14ac:dyDescent="0.2">
      <c r="A2712" t="s">
        <v>4646</v>
      </c>
      <c r="B2712" s="107">
        <v>44951</v>
      </c>
      <c r="C2712" s="107">
        <v>44951</v>
      </c>
      <c r="D2712" s="107">
        <v>44951</v>
      </c>
      <c r="E2712">
        <v>-15.61</v>
      </c>
      <c r="F2712">
        <v>-15.61</v>
      </c>
      <c r="G2712" t="s">
        <v>43</v>
      </c>
      <c r="H2712">
        <v>1</v>
      </c>
      <c r="I2712">
        <v>-15.61</v>
      </c>
      <c r="J2712">
        <v>-15.61</v>
      </c>
      <c r="K2712">
        <v>1</v>
      </c>
      <c r="M2712" t="s">
        <v>50</v>
      </c>
      <c r="N2712" t="s">
        <v>4647</v>
      </c>
      <c r="O2712">
        <v>100</v>
      </c>
      <c r="P2712" t="s">
        <v>160</v>
      </c>
      <c r="Q2712" t="s">
        <v>4647</v>
      </c>
      <c r="S2712" t="s">
        <v>4648</v>
      </c>
      <c r="U2712" t="s">
        <v>50</v>
      </c>
      <c r="W2712" t="s">
        <v>2623</v>
      </c>
      <c r="X2712" t="s">
        <v>2623</v>
      </c>
      <c r="Y2712" t="s">
        <v>2078</v>
      </c>
      <c r="Z2712" t="s">
        <v>2079</v>
      </c>
      <c r="AA2712" t="s">
        <v>2079</v>
      </c>
      <c r="AB2712" t="s">
        <v>15</v>
      </c>
      <c r="AE2712">
        <v>0</v>
      </c>
      <c r="AF2712">
        <v>0</v>
      </c>
    </row>
    <row r="2713" spans="1:32" x14ac:dyDescent="0.2">
      <c r="A2713" t="s">
        <v>4649</v>
      </c>
      <c r="B2713" s="107">
        <v>44951</v>
      </c>
      <c r="C2713" s="107">
        <v>44951</v>
      </c>
      <c r="D2713" s="107">
        <v>44951</v>
      </c>
      <c r="E2713">
        <v>-8788</v>
      </c>
      <c r="F2713">
        <v>-8788</v>
      </c>
      <c r="G2713" t="s">
        <v>43</v>
      </c>
      <c r="H2713">
        <v>1</v>
      </c>
      <c r="I2713">
        <v>-8788</v>
      </c>
      <c r="J2713">
        <v>-8788</v>
      </c>
      <c r="K2713">
        <v>1</v>
      </c>
      <c r="M2713" t="s">
        <v>1058</v>
      </c>
      <c r="N2713" t="s">
        <v>337</v>
      </c>
      <c r="O2713">
        <v>100</v>
      </c>
      <c r="P2713" t="s">
        <v>15</v>
      </c>
      <c r="Q2713" t="s">
        <v>337</v>
      </c>
      <c r="S2713" t="s">
        <v>4650</v>
      </c>
      <c r="U2713" t="s">
        <v>1058</v>
      </c>
      <c r="W2713" t="s">
        <v>4651</v>
      </c>
      <c r="X2713" t="s">
        <v>324</v>
      </c>
      <c r="Y2713" t="s">
        <v>325</v>
      </c>
      <c r="Z2713" t="s">
        <v>325</v>
      </c>
      <c r="AA2713" t="s">
        <v>325</v>
      </c>
      <c r="AB2713" t="s">
        <v>27</v>
      </c>
      <c r="AE2713">
        <v>0</v>
      </c>
      <c r="AF2713">
        <v>0</v>
      </c>
    </row>
    <row r="2714" spans="1:32" x14ac:dyDescent="0.2">
      <c r="A2714" t="s">
        <v>4652</v>
      </c>
      <c r="B2714" s="107">
        <v>44951</v>
      </c>
      <c r="C2714" s="107">
        <v>44951</v>
      </c>
      <c r="D2714" s="107">
        <v>44951</v>
      </c>
      <c r="E2714">
        <v>-11788</v>
      </c>
      <c r="F2714">
        <v>-11788</v>
      </c>
      <c r="G2714" t="s">
        <v>43</v>
      </c>
      <c r="H2714">
        <v>1</v>
      </c>
      <c r="I2714">
        <v>-11788</v>
      </c>
      <c r="J2714">
        <v>-11788</v>
      </c>
      <c r="K2714">
        <v>1</v>
      </c>
      <c r="M2714" t="s">
        <v>1058</v>
      </c>
      <c r="N2714" t="s">
        <v>342</v>
      </c>
      <c r="O2714">
        <v>100</v>
      </c>
      <c r="P2714" t="s">
        <v>236</v>
      </c>
      <c r="Q2714" t="s">
        <v>342</v>
      </c>
      <c r="S2714" t="s">
        <v>4650</v>
      </c>
      <c r="U2714" t="s">
        <v>1058</v>
      </c>
      <c r="W2714" t="s">
        <v>4651</v>
      </c>
      <c r="X2714" t="s">
        <v>324</v>
      </c>
      <c r="Y2714" t="s">
        <v>325</v>
      </c>
      <c r="Z2714" t="s">
        <v>325</v>
      </c>
      <c r="AA2714" t="s">
        <v>325</v>
      </c>
      <c r="AB2714" t="s">
        <v>27</v>
      </c>
      <c r="AE2714">
        <v>0</v>
      </c>
      <c r="AF2714">
        <v>0</v>
      </c>
    </row>
    <row r="2715" spans="1:32" x14ac:dyDescent="0.2">
      <c r="A2715" t="s">
        <v>4653</v>
      </c>
      <c r="B2715" s="107">
        <v>44951</v>
      </c>
      <c r="C2715" s="107">
        <v>44951</v>
      </c>
      <c r="D2715" s="107">
        <v>44951</v>
      </c>
      <c r="E2715">
        <v>-52.8</v>
      </c>
      <c r="F2715">
        <v>-52.8</v>
      </c>
      <c r="G2715" t="s">
        <v>43</v>
      </c>
      <c r="H2715">
        <v>1</v>
      </c>
      <c r="I2715">
        <v>-52.8</v>
      </c>
      <c r="J2715">
        <v>-52.8</v>
      </c>
      <c r="K2715">
        <v>1</v>
      </c>
      <c r="M2715" t="s">
        <v>50</v>
      </c>
      <c r="N2715" t="s">
        <v>231</v>
      </c>
      <c r="O2715">
        <v>100</v>
      </c>
      <c r="Q2715" t="s">
        <v>231</v>
      </c>
      <c r="S2715" t="s">
        <v>233</v>
      </c>
      <c r="U2715" t="s">
        <v>50</v>
      </c>
      <c r="W2715" t="s">
        <v>233</v>
      </c>
      <c r="X2715" t="s">
        <v>30</v>
      </c>
      <c r="Y2715" t="s">
        <v>182</v>
      </c>
      <c r="Z2715" t="s">
        <v>182</v>
      </c>
      <c r="AA2715" t="s">
        <v>182</v>
      </c>
      <c r="AB2715" t="s">
        <v>30</v>
      </c>
      <c r="AE2715">
        <v>0</v>
      </c>
      <c r="AF2715">
        <v>0</v>
      </c>
    </row>
    <row r="2716" spans="1:32" x14ac:dyDescent="0.2">
      <c r="A2716" t="s">
        <v>4654</v>
      </c>
      <c r="B2716" s="107">
        <v>44951</v>
      </c>
      <c r="C2716" s="107">
        <v>44951</v>
      </c>
      <c r="D2716" s="107">
        <v>44951</v>
      </c>
      <c r="E2716">
        <v>-64.989999999999995</v>
      </c>
      <c r="F2716">
        <v>-64.989999999999995</v>
      </c>
      <c r="G2716" t="s">
        <v>43</v>
      </c>
      <c r="H2716">
        <v>1</v>
      </c>
      <c r="I2716">
        <v>-64.989999999999995</v>
      </c>
      <c r="J2716">
        <v>-64.989999999999995</v>
      </c>
      <c r="K2716">
        <v>1</v>
      </c>
      <c r="M2716" t="s">
        <v>49</v>
      </c>
      <c r="N2716" t="s">
        <v>199</v>
      </c>
      <c r="O2716">
        <v>100</v>
      </c>
      <c r="P2716" t="s">
        <v>340</v>
      </c>
      <c r="Q2716" t="s">
        <v>199</v>
      </c>
      <c r="S2716" t="s">
        <v>2087</v>
      </c>
      <c r="U2716" t="s">
        <v>49</v>
      </c>
      <c r="W2716" t="s">
        <v>2087</v>
      </c>
      <c r="X2716" t="s">
        <v>30</v>
      </c>
      <c r="Y2716" t="s">
        <v>182</v>
      </c>
      <c r="Z2716" t="s">
        <v>182</v>
      </c>
      <c r="AA2716" t="s">
        <v>182</v>
      </c>
      <c r="AB2716" t="s">
        <v>30</v>
      </c>
      <c r="AE2716">
        <v>0</v>
      </c>
      <c r="AF2716">
        <v>0</v>
      </c>
    </row>
    <row r="2717" spans="1:32" x14ac:dyDescent="0.2">
      <c r="A2717" t="s">
        <v>4655</v>
      </c>
      <c r="B2717" s="107">
        <v>44951</v>
      </c>
      <c r="C2717" s="107">
        <v>44951</v>
      </c>
      <c r="D2717" s="107">
        <v>44951</v>
      </c>
      <c r="E2717">
        <v>25000</v>
      </c>
      <c r="F2717">
        <v>25000</v>
      </c>
      <c r="G2717" t="s">
        <v>43</v>
      </c>
      <c r="H2717">
        <v>1</v>
      </c>
      <c r="I2717">
        <v>25000</v>
      </c>
      <c r="J2717">
        <v>25000</v>
      </c>
      <c r="K2717">
        <v>1</v>
      </c>
      <c r="M2717" t="s">
        <v>199</v>
      </c>
      <c r="N2717" t="s">
        <v>1058</v>
      </c>
      <c r="O2717">
        <v>100</v>
      </c>
      <c r="Q2717" t="s">
        <v>199</v>
      </c>
      <c r="S2717" t="s">
        <v>1378</v>
      </c>
      <c r="U2717" t="s">
        <v>1058</v>
      </c>
      <c r="W2717" t="s">
        <v>1379</v>
      </c>
      <c r="X2717" t="s">
        <v>1379</v>
      </c>
      <c r="Y2717" t="s">
        <v>163</v>
      </c>
      <c r="Z2717" t="s">
        <v>193</v>
      </c>
      <c r="AA2717" t="s">
        <v>193</v>
      </c>
      <c r="AB2717" t="s">
        <v>24</v>
      </c>
      <c r="AE2717">
        <v>0</v>
      </c>
      <c r="AF2717">
        <v>0</v>
      </c>
    </row>
    <row r="2718" spans="1:32" x14ac:dyDescent="0.2">
      <c r="A2718" t="s">
        <v>4656</v>
      </c>
      <c r="B2718" s="107">
        <v>44951</v>
      </c>
      <c r="C2718" s="107">
        <v>44951</v>
      </c>
      <c r="D2718" s="107">
        <v>44951</v>
      </c>
      <c r="E2718">
        <v>-25000</v>
      </c>
      <c r="F2718">
        <v>-25000</v>
      </c>
      <c r="G2718" t="s">
        <v>43</v>
      </c>
      <c r="H2718">
        <v>1</v>
      </c>
      <c r="I2718">
        <v>-25000</v>
      </c>
      <c r="J2718">
        <v>-25000</v>
      </c>
      <c r="K2718">
        <v>1</v>
      </c>
      <c r="M2718" t="s">
        <v>1419</v>
      </c>
      <c r="N2718" t="s">
        <v>199</v>
      </c>
      <c r="O2718">
        <v>100</v>
      </c>
      <c r="P2718" t="s">
        <v>340</v>
      </c>
      <c r="Q2718" t="s">
        <v>199</v>
      </c>
      <c r="S2718" t="s">
        <v>1378</v>
      </c>
      <c r="U2718" t="s">
        <v>1419</v>
      </c>
      <c r="W2718" t="s">
        <v>1379</v>
      </c>
      <c r="X2718" t="s">
        <v>1379</v>
      </c>
      <c r="Y2718" t="s">
        <v>163</v>
      </c>
      <c r="Z2718" t="s">
        <v>193</v>
      </c>
      <c r="AA2718" t="s">
        <v>193</v>
      </c>
      <c r="AB2718" t="s">
        <v>24</v>
      </c>
      <c r="AE2718">
        <v>0</v>
      </c>
      <c r="AF2718">
        <v>0</v>
      </c>
    </row>
    <row r="2719" spans="1:32" x14ac:dyDescent="0.2">
      <c r="A2719" t="s">
        <v>4657</v>
      </c>
      <c r="B2719" s="107">
        <v>44951</v>
      </c>
      <c r="C2719" s="107">
        <v>44951</v>
      </c>
      <c r="D2719" s="107">
        <v>44951</v>
      </c>
      <c r="E2719">
        <v>7.5000000000000002E-4</v>
      </c>
      <c r="F2719">
        <v>7.5000000000000002E-4</v>
      </c>
      <c r="G2719" t="s">
        <v>58</v>
      </c>
      <c r="H2719">
        <v>8240.1023017902826</v>
      </c>
      <c r="I2719">
        <v>6.1800767263427119</v>
      </c>
      <c r="J2719">
        <v>6.1800767263427119</v>
      </c>
      <c r="K2719">
        <v>1</v>
      </c>
      <c r="M2719" t="s">
        <v>3597</v>
      </c>
      <c r="N2719" t="s">
        <v>65</v>
      </c>
      <c r="S2719" t="s">
        <v>1608</v>
      </c>
      <c r="U2719" t="s">
        <v>65</v>
      </c>
      <c r="W2719" t="s">
        <v>3598</v>
      </c>
      <c r="X2719" t="s">
        <v>3598</v>
      </c>
      <c r="Y2719" t="s">
        <v>1062</v>
      </c>
      <c r="Z2719" t="s">
        <v>1063</v>
      </c>
      <c r="AA2719" t="s">
        <v>1063</v>
      </c>
      <c r="AB2719" t="s">
        <v>29</v>
      </c>
      <c r="AD2719" t="s">
        <v>4658</v>
      </c>
      <c r="AE2719">
        <v>1</v>
      </c>
      <c r="AF2719">
        <v>1</v>
      </c>
    </row>
    <row r="2720" spans="1:32" x14ac:dyDescent="0.2">
      <c r="A2720" t="s">
        <v>4659</v>
      </c>
      <c r="B2720" s="107">
        <v>44951</v>
      </c>
      <c r="C2720" s="107">
        <v>44951</v>
      </c>
      <c r="D2720" s="107">
        <v>44951</v>
      </c>
      <c r="E2720">
        <v>-2.1188599999999998E-2</v>
      </c>
      <c r="F2720">
        <v>-2.1188599999999998E-2</v>
      </c>
      <c r="G2720" t="s">
        <v>72</v>
      </c>
      <c r="H2720">
        <v>5.0700767263427107</v>
      </c>
      <c r="I2720">
        <v>-0.1074278277237852</v>
      </c>
      <c r="J2720">
        <v>-0.1074278277237852</v>
      </c>
      <c r="K2720">
        <v>1</v>
      </c>
      <c r="M2720" t="s">
        <v>67</v>
      </c>
      <c r="S2720" t="s">
        <v>2372</v>
      </c>
      <c r="U2720" t="s">
        <v>67</v>
      </c>
      <c r="W2720" t="s">
        <v>1415</v>
      </c>
      <c r="X2720" t="s">
        <v>1265</v>
      </c>
      <c r="Y2720" t="s">
        <v>182</v>
      </c>
      <c r="Z2720" t="s">
        <v>164</v>
      </c>
      <c r="AA2720" t="s">
        <v>164</v>
      </c>
      <c r="AB2720" t="s">
        <v>18</v>
      </c>
      <c r="AD2720" t="s">
        <v>4660</v>
      </c>
      <c r="AE2720">
        <v>1</v>
      </c>
      <c r="AF2720">
        <v>1</v>
      </c>
    </row>
    <row r="2721" spans="1:32" x14ac:dyDescent="0.2">
      <c r="A2721" t="s">
        <v>4661</v>
      </c>
      <c r="B2721" s="107">
        <v>44951</v>
      </c>
      <c r="C2721" s="107">
        <v>44951</v>
      </c>
      <c r="D2721" s="107">
        <v>44951</v>
      </c>
      <c r="E2721">
        <v>-0.117736101047972</v>
      </c>
      <c r="F2721">
        <v>-0.117736101047972</v>
      </c>
      <c r="G2721" t="s">
        <v>72</v>
      </c>
      <c r="H2721">
        <v>5.0700767263427107</v>
      </c>
      <c r="I2721">
        <v>-0.59693106577365629</v>
      </c>
      <c r="J2721">
        <v>-0.59693106577365629</v>
      </c>
      <c r="K2721">
        <v>1</v>
      </c>
      <c r="M2721" t="s">
        <v>56</v>
      </c>
      <c r="S2721" t="s">
        <v>2372</v>
      </c>
      <c r="U2721" t="s">
        <v>56</v>
      </c>
      <c r="W2721" t="s">
        <v>1415</v>
      </c>
      <c r="X2721" t="s">
        <v>1265</v>
      </c>
      <c r="Y2721" t="s">
        <v>182</v>
      </c>
      <c r="Z2721" t="s">
        <v>164</v>
      </c>
      <c r="AA2721" t="s">
        <v>164</v>
      </c>
      <c r="AB2721" t="s">
        <v>18</v>
      </c>
      <c r="AD2721" t="s">
        <v>4662</v>
      </c>
      <c r="AE2721">
        <v>1</v>
      </c>
      <c r="AF2721">
        <v>1</v>
      </c>
    </row>
    <row r="2722" spans="1:32" x14ac:dyDescent="0.2">
      <c r="A2722" t="s">
        <v>4663</v>
      </c>
      <c r="B2722" s="107">
        <v>44951</v>
      </c>
      <c r="C2722" s="107">
        <v>44951</v>
      </c>
      <c r="D2722" s="107">
        <v>44951</v>
      </c>
      <c r="E2722">
        <v>-0.1275780945972686</v>
      </c>
      <c r="F2722">
        <v>-0.1275780945972686</v>
      </c>
      <c r="G2722" t="s">
        <v>72</v>
      </c>
      <c r="H2722">
        <v>5.0700767263427107</v>
      </c>
      <c r="I2722">
        <v>-0.64683072820876042</v>
      </c>
      <c r="J2722">
        <v>-0.64683072820876042</v>
      </c>
      <c r="K2722">
        <v>1</v>
      </c>
      <c r="M2722" t="s">
        <v>56</v>
      </c>
      <c r="S2722" t="s">
        <v>2372</v>
      </c>
      <c r="U2722" t="s">
        <v>56</v>
      </c>
      <c r="W2722" t="s">
        <v>1415</v>
      </c>
      <c r="X2722" t="s">
        <v>1265</v>
      </c>
      <c r="Y2722" t="s">
        <v>182</v>
      </c>
      <c r="Z2722" t="s">
        <v>164</v>
      </c>
      <c r="AA2722" t="s">
        <v>164</v>
      </c>
      <c r="AB2722" t="s">
        <v>18</v>
      </c>
      <c r="AD2722" t="s">
        <v>4664</v>
      </c>
      <c r="AE2722">
        <v>1</v>
      </c>
      <c r="AF2722">
        <v>1</v>
      </c>
    </row>
    <row r="2723" spans="1:32" x14ac:dyDescent="0.2">
      <c r="A2723" t="s">
        <v>4665</v>
      </c>
      <c r="B2723" s="107">
        <v>44950</v>
      </c>
      <c r="C2723" s="107">
        <v>44950</v>
      </c>
      <c r="D2723" s="107">
        <v>44950</v>
      </c>
      <c r="E2723">
        <v>-3667.4</v>
      </c>
      <c r="F2723">
        <v>-3667.4</v>
      </c>
      <c r="G2723" t="s">
        <v>43</v>
      </c>
      <c r="H2723">
        <v>1</v>
      </c>
      <c r="I2723">
        <v>-3667.4</v>
      </c>
      <c r="J2723">
        <v>-3667.4</v>
      </c>
      <c r="K2723">
        <v>1</v>
      </c>
      <c r="M2723" t="s">
        <v>1058</v>
      </c>
      <c r="N2723" t="s">
        <v>242</v>
      </c>
      <c r="O2723">
        <v>100</v>
      </c>
      <c r="Q2723" t="s">
        <v>242</v>
      </c>
      <c r="S2723" t="s">
        <v>4666</v>
      </c>
      <c r="U2723" t="s">
        <v>1058</v>
      </c>
      <c r="W2723" t="s">
        <v>1239</v>
      </c>
      <c r="X2723" t="s">
        <v>245</v>
      </c>
      <c r="Y2723" t="s">
        <v>246</v>
      </c>
      <c r="Z2723" t="s">
        <v>246</v>
      </c>
      <c r="AA2723" t="s">
        <v>246</v>
      </c>
      <c r="AB2723" t="s">
        <v>20</v>
      </c>
      <c r="AE2723">
        <v>0</v>
      </c>
      <c r="AF2723">
        <v>0</v>
      </c>
    </row>
    <row r="2724" spans="1:32" x14ac:dyDescent="0.2">
      <c r="A2724" t="s">
        <v>4667</v>
      </c>
      <c r="B2724" s="107">
        <v>44950</v>
      </c>
      <c r="C2724" s="107">
        <v>44950</v>
      </c>
      <c r="D2724" s="107">
        <v>44950</v>
      </c>
      <c r="E2724">
        <v>-5405.27</v>
      </c>
      <c r="F2724">
        <v>-5405.27</v>
      </c>
      <c r="G2724" t="s">
        <v>43</v>
      </c>
      <c r="H2724">
        <v>1</v>
      </c>
      <c r="I2724">
        <v>-5405.27</v>
      </c>
      <c r="J2724">
        <v>-5405.27</v>
      </c>
      <c r="K2724">
        <v>1</v>
      </c>
      <c r="M2724" t="s">
        <v>1058</v>
      </c>
      <c r="N2724" t="s">
        <v>342</v>
      </c>
      <c r="O2724">
        <v>100</v>
      </c>
      <c r="P2724" t="s">
        <v>236</v>
      </c>
      <c r="Q2724" t="s">
        <v>342</v>
      </c>
      <c r="S2724" t="s">
        <v>4668</v>
      </c>
      <c r="U2724" t="s">
        <v>1058</v>
      </c>
      <c r="W2724" t="s">
        <v>4669</v>
      </c>
      <c r="X2724" t="s">
        <v>2390</v>
      </c>
      <c r="Y2724" t="s">
        <v>2391</v>
      </c>
      <c r="Z2724" t="s">
        <v>2392</v>
      </c>
      <c r="AA2724" t="s">
        <v>2392</v>
      </c>
      <c r="AB2724" t="s">
        <v>21</v>
      </c>
      <c r="AE2724">
        <v>0</v>
      </c>
      <c r="AF2724">
        <v>0</v>
      </c>
    </row>
    <row r="2725" spans="1:32" x14ac:dyDescent="0.2">
      <c r="A2725" t="s">
        <v>4670</v>
      </c>
      <c r="B2725" s="107">
        <v>44950</v>
      </c>
      <c r="C2725" s="107">
        <v>44950</v>
      </c>
      <c r="D2725" s="107">
        <v>44950</v>
      </c>
      <c r="E2725">
        <v>-794.66</v>
      </c>
      <c r="F2725">
        <v>-794.66</v>
      </c>
      <c r="G2725" t="s">
        <v>43</v>
      </c>
      <c r="H2725">
        <v>1</v>
      </c>
      <c r="I2725">
        <v>-794.66</v>
      </c>
      <c r="J2725">
        <v>-794.66</v>
      </c>
      <c r="K2725">
        <v>1</v>
      </c>
      <c r="M2725" t="s">
        <v>1058</v>
      </c>
      <c r="N2725" t="s">
        <v>242</v>
      </c>
      <c r="O2725">
        <v>100</v>
      </c>
      <c r="Q2725" t="s">
        <v>242</v>
      </c>
      <c r="S2725" t="s">
        <v>4671</v>
      </c>
      <c r="U2725" t="s">
        <v>1058</v>
      </c>
      <c r="W2725" t="s">
        <v>1241</v>
      </c>
      <c r="X2725" t="s">
        <v>245</v>
      </c>
      <c r="Y2725" t="s">
        <v>246</v>
      </c>
      <c r="Z2725" t="s">
        <v>246</v>
      </c>
      <c r="AA2725" t="s">
        <v>246</v>
      </c>
      <c r="AB2725" t="s">
        <v>20</v>
      </c>
      <c r="AE2725">
        <v>0</v>
      </c>
      <c r="AF2725">
        <v>0</v>
      </c>
    </row>
    <row r="2726" spans="1:32" x14ac:dyDescent="0.2">
      <c r="A2726" t="s">
        <v>4672</v>
      </c>
      <c r="B2726" s="107">
        <v>44949</v>
      </c>
      <c r="C2726" s="107">
        <v>44949</v>
      </c>
      <c r="D2726" s="107">
        <v>44949</v>
      </c>
      <c r="E2726">
        <v>-170</v>
      </c>
      <c r="F2726">
        <v>-170</v>
      </c>
      <c r="G2726" t="s">
        <v>43</v>
      </c>
      <c r="H2726">
        <v>1</v>
      </c>
      <c r="I2726">
        <v>-170</v>
      </c>
      <c r="J2726">
        <v>-170</v>
      </c>
      <c r="K2726">
        <v>1</v>
      </c>
      <c r="M2726" t="s">
        <v>1058</v>
      </c>
      <c r="N2726" t="s">
        <v>1455</v>
      </c>
      <c r="O2726">
        <v>100</v>
      </c>
      <c r="Q2726" t="s">
        <v>1455</v>
      </c>
      <c r="S2726" t="s">
        <v>4673</v>
      </c>
      <c r="U2726" t="s">
        <v>1058</v>
      </c>
      <c r="W2726" t="s">
        <v>4674</v>
      </c>
      <c r="X2726" t="s">
        <v>4675</v>
      </c>
      <c r="Y2726" t="s">
        <v>192</v>
      </c>
      <c r="Z2726" t="s">
        <v>193</v>
      </c>
      <c r="AA2726" t="s">
        <v>193</v>
      </c>
      <c r="AB2726" t="s">
        <v>19</v>
      </c>
      <c r="AE2726">
        <v>0</v>
      </c>
      <c r="AF2726">
        <v>0</v>
      </c>
    </row>
    <row r="2727" spans="1:32" x14ac:dyDescent="0.2">
      <c r="A2727" t="s">
        <v>4676</v>
      </c>
      <c r="B2727" s="107">
        <v>44949</v>
      </c>
      <c r="C2727" s="107">
        <v>44949</v>
      </c>
      <c r="D2727" s="107">
        <v>44949</v>
      </c>
      <c r="E2727">
        <v>-483.36</v>
      </c>
      <c r="F2727">
        <v>-483.36</v>
      </c>
      <c r="G2727" t="s">
        <v>43</v>
      </c>
      <c r="H2727">
        <v>1</v>
      </c>
      <c r="I2727">
        <v>-483.36</v>
      </c>
      <c r="J2727">
        <v>-483.36</v>
      </c>
      <c r="K2727">
        <v>1</v>
      </c>
      <c r="M2727" t="s">
        <v>1058</v>
      </c>
      <c r="N2727" t="s">
        <v>4677</v>
      </c>
      <c r="O2727">
        <v>100</v>
      </c>
      <c r="Q2727" t="s">
        <v>4677</v>
      </c>
      <c r="S2727" t="s">
        <v>4678</v>
      </c>
      <c r="U2727" t="s">
        <v>1058</v>
      </c>
      <c r="W2727" t="s">
        <v>4679</v>
      </c>
      <c r="X2727" t="s">
        <v>1366</v>
      </c>
      <c r="Y2727" t="s">
        <v>15</v>
      </c>
      <c r="Z2727" t="s">
        <v>164</v>
      </c>
      <c r="AA2727" t="s">
        <v>164</v>
      </c>
      <c r="AB2727" t="s">
        <v>15</v>
      </c>
      <c r="AE2727">
        <v>0</v>
      </c>
      <c r="AF2727">
        <v>0</v>
      </c>
    </row>
    <row r="2728" spans="1:32" x14ac:dyDescent="0.2">
      <c r="A2728" t="s">
        <v>4680</v>
      </c>
      <c r="B2728" s="107">
        <v>44949</v>
      </c>
      <c r="C2728" s="107">
        <v>44949</v>
      </c>
      <c r="D2728" s="107">
        <v>44949</v>
      </c>
      <c r="E2728">
        <v>30.9</v>
      </c>
      <c r="F2728">
        <v>30.9</v>
      </c>
      <c r="G2728" t="s">
        <v>43</v>
      </c>
      <c r="H2728">
        <v>1</v>
      </c>
      <c r="I2728">
        <v>30.9</v>
      </c>
      <c r="J2728">
        <v>30.9</v>
      </c>
      <c r="K2728">
        <v>1</v>
      </c>
      <c r="M2728" t="s">
        <v>350</v>
      </c>
      <c r="N2728" t="s">
        <v>1058</v>
      </c>
      <c r="O2728">
        <v>100</v>
      </c>
      <c r="P2728" t="s">
        <v>15</v>
      </c>
      <c r="Q2728" t="s">
        <v>350</v>
      </c>
      <c r="S2728" t="s">
        <v>4681</v>
      </c>
      <c r="U2728" t="s">
        <v>1058</v>
      </c>
      <c r="W2728" t="s">
        <v>15</v>
      </c>
      <c r="X2728" t="s">
        <v>1366</v>
      </c>
      <c r="Y2728" t="s">
        <v>15</v>
      </c>
      <c r="Z2728" t="s">
        <v>164</v>
      </c>
      <c r="AA2728" t="s">
        <v>164</v>
      </c>
      <c r="AB2728" t="s">
        <v>15</v>
      </c>
      <c r="AE2728">
        <v>0</v>
      </c>
      <c r="AF2728">
        <v>0</v>
      </c>
    </row>
    <row r="2729" spans="1:32" x14ac:dyDescent="0.2">
      <c r="A2729" t="s">
        <v>4682</v>
      </c>
      <c r="B2729" s="107">
        <v>44948</v>
      </c>
      <c r="C2729" s="107">
        <v>44948</v>
      </c>
      <c r="D2729" s="107">
        <v>44948</v>
      </c>
      <c r="E2729">
        <v>-184.39</v>
      </c>
      <c r="F2729">
        <v>-184.39</v>
      </c>
      <c r="G2729" t="s">
        <v>43</v>
      </c>
      <c r="H2729">
        <v>1</v>
      </c>
      <c r="I2729">
        <v>-184.39</v>
      </c>
      <c r="J2729">
        <v>-184.39</v>
      </c>
      <c r="K2729">
        <v>1</v>
      </c>
      <c r="M2729" t="s">
        <v>50</v>
      </c>
      <c r="N2729" t="s">
        <v>228</v>
      </c>
      <c r="O2729">
        <v>100</v>
      </c>
      <c r="Q2729" t="s">
        <v>228</v>
      </c>
      <c r="S2729" t="s">
        <v>229</v>
      </c>
      <c r="U2729" t="s">
        <v>50</v>
      </c>
      <c r="W2729" t="s">
        <v>229</v>
      </c>
      <c r="X2729" t="s">
        <v>30</v>
      </c>
      <c r="Y2729" t="s">
        <v>182</v>
      </c>
      <c r="Z2729" t="s">
        <v>182</v>
      </c>
      <c r="AA2729" t="s">
        <v>182</v>
      </c>
      <c r="AB2729" t="s">
        <v>30</v>
      </c>
      <c r="AE2729">
        <v>0</v>
      </c>
      <c r="AF2729">
        <v>0</v>
      </c>
    </row>
    <row r="2730" spans="1:32" x14ac:dyDescent="0.2">
      <c r="A2730" t="s">
        <v>4683</v>
      </c>
      <c r="B2730" s="107">
        <v>44947</v>
      </c>
      <c r="C2730" s="107">
        <v>44947</v>
      </c>
      <c r="D2730" s="107">
        <v>44947</v>
      </c>
      <c r="E2730">
        <v>-30.9</v>
      </c>
      <c r="F2730">
        <v>-30.9</v>
      </c>
      <c r="G2730" t="s">
        <v>43</v>
      </c>
      <c r="H2730">
        <v>1</v>
      </c>
      <c r="I2730">
        <v>-30.9</v>
      </c>
      <c r="J2730">
        <v>-30.9</v>
      </c>
      <c r="K2730">
        <v>1</v>
      </c>
      <c r="M2730" t="s">
        <v>49</v>
      </c>
      <c r="N2730" t="s">
        <v>199</v>
      </c>
      <c r="O2730">
        <v>100</v>
      </c>
      <c r="P2730" t="s">
        <v>340</v>
      </c>
      <c r="Q2730" t="s">
        <v>199</v>
      </c>
      <c r="S2730" t="s">
        <v>4684</v>
      </c>
      <c r="U2730" t="s">
        <v>49</v>
      </c>
      <c r="W2730" t="s">
        <v>15</v>
      </c>
      <c r="X2730" t="s">
        <v>1366</v>
      </c>
      <c r="Y2730" t="s">
        <v>15</v>
      </c>
      <c r="Z2730" t="s">
        <v>164</v>
      </c>
      <c r="AA2730" t="s">
        <v>164</v>
      </c>
      <c r="AB2730" t="s">
        <v>15</v>
      </c>
      <c r="AE2730">
        <v>0</v>
      </c>
      <c r="AF2730">
        <v>0</v>
      </c>
    </row>
    <row r="2731" spans="1:32" x14ac:dyDescent="0.2">
      <c r="A2731" t="s">
        <v>4685</v>
      </c>
      <c r="B2731" s="107">
        <v>44947</v>
      </c>
      <c r="C2731" s="107">
        <v>44947</v>
      </c>
      <c r="D2731" s="107">
        <v>44947</v>
      </c>
      <c r="E2731">
        <v>-112.08</v>
      </c>
      <c r="F2731">
        <v>-112.08</v>
      </c>
      <c r="G2731" t="s">
        <v>43</v>
      </c>
      <c r="H2731">
        <v>1</v>
      </c>
      <c r="I2731">
        <v>-112.08</v>
      </c>
      <c r="J2731">
        <v>-112.08</v>
      </c>
      <c r="K2731">
        <v>1</v>
      </c>
      <c r="M2731" t="s">
        <v>49</v>
      </c>
      <c r="N2731" t="s">
        <v>178</v>
      </c>
      <c r="O2731">
        <v>100</v>
      </c>
      <c r="Q2731" t="s">
        <v>178</v>
      </c>
      <c r="S2731" t="s">
        <v>181</v>
      </c>
      <c r="U2731" t="s">
        <v>49</v>
      </c>
      <c r="W2731" t="s">
        <v>181</v>
      </c>
      <c r="X2731" t="s">
        <v>30</v>
      </c>
      <c r="Y2731" t="s">
        <v>182</v>
      </c>
      <c r="Z2731" t="s">
        <v>182</v>
      </c>
      <c r="AA2731" t="s">
        <v>182</v>
      </c>
      <c r="AB2731" t="s">
        <v>30</v>
      </c>
      <c r="AE2731">
        <v>0</v>
      </c>
      <c r="AF2731">
        <v>0</v>
      </c>
    </row>
    <row r="2732" spans="1:32" x14ac:dyDescent="0.2">
      <c r="A2732" t="s">
        <v>4686</v>
      </c>
      <c r="B2732" s="107">
        <v>44946</v>
      </c>
      <c r="C2732" s="107">
        <v>44946</v>
      </c>
      <c r="D2732" s="107">
        <v>44946</v>
      </c>
      <c r="E2732">
        <v>10000</v>
      </c>
      <c r="F2732">
        <v>10000</v>
      </c>
      <c r="G2732" t="s">
        <v>43</v>
      </c>
      <c r="H2732">
        <v>1</v>
      </c>
      <c r="I2732">
        <v>10000</v>
      </c>
      <c r="J2732">
        <v>10000</v>
      </c>
      <c r="K2732">
        <v>1</v>
      </c>
      <c r="M2732" t="s">
        <v>4687</v>
      </c>
      <c r="N2732" t="s">
        <v>1058</v>
      </c>
      <c r="O2732">
        <v>100</v>
      </c>
      <c r="P2732" t="s">
        <v>160</v>
      </c>
      <c r="Q2732" t="s">
        <v>4687</v>
      </c>
      <c r="S2732" t="s">
        <v>4688</v>
      </c>
      <c r="U2732" t="s">
        <v>1058</v>
      </c>
      <c r="V2732" t="s">
        <v>4689</v>
      </c>
      <c r="W2732" t="s">
        <v>4690</v>
      </c>
      <c r="X2732" t="s">
        <v>1061</v>
      </c>
      <c r="Y2732" t="s">
        <v>1062</v>
      </c>
      <c r="Z2732" t="s">
        <v>1063</v>
      </c>
      <c r="AA2732" t="s">
        <v>1063</v>
      </c>
      <c r="AB2732" t="s">
        <v>29</v>
      </c>
      <c r="AE2732">
        <v>0</v>
      </c>
      <c r="AF2732">
        <v>0</v>
      </c>
    </row>
    <row r="2733" spans="1:32" x14ac:dyDescent="0.2">
      <c r="A2733" t="s">
        <v>4691</v>
      </c>
      <c r="B2733" s="107">
        <v>44946</v>
      </c>
      <c r="C2733" s="107">
        <v>44946</v>
      </c>
      <c r="D2733" s="107">
        <v>44946</v>
      </c>
      <c r="E2733">
        <v>-816.25</v>
      </c>
      <c r="F2733">
        <v>-816.25</v>
      </c>
      <c r="G2733" t="s">
        <v>43</v>
      </c>
      <c r="H2733">
        <v>1</v>
      </c>
      <c r="I2733">
        <v>-816.25</v>
      </c>
      <c r="J2733">
        <v>-816.25</v>
      </c>
      <c r="K2733">
        <v>1</v>
      </c>
      <c r="M2733" t="s">
        <v>49</v>
      </c>
      <c r="N2733" t="s">
        <v>239</v>
      </c>
      <c r="O2733">
        <v>100</v>
      </c>
      <c r="Q2733" t="s">
        <v>239</v>
      </c>
      <c r="S2733" t="s">
        <v>240</v>
      </c>
      <c r="U2733" t="s">
        <v>49</v>
      </c>
      <c r="W2733" t="s">
        <v>240</v>
      </c>
      <c r="X2733" t="s">
        <v>30</v>
      </c>
      <c r="Y2733" t="s">
        <v>182</v>
      </c>
      <c r="Z2733" t="s">
        <v>182</v>
      </c>
      <c r="AA2733" t="s">
        <v>182</v>
      </c>
      <c r="AB2733" t="s">
        <v>30</v>
      </c>
      <c r="AE2733">
        <v>0</v>
      </c>
      <c r="AF2733">
        <v>0</v>
      </c>
    </row>
    <row r="2734" spans="1:32" x14ac:dyDescent="0.2">
      <c r="A2734" t="s">
        <v>4692</v>
      </c>
      <c r="B2734" s="107">
        <v>44946</v>
      </c>
      <c r="C2734" s="107">
        <v>44946</v>
      </c>
      <c r="D2734" s="107">
        <v>44946</v>
      </c>
      <c r="E2734">
        <v>-5.3488575E-3</v>
      </c>
      <c r="F2734">
        <v>-5.3488575E-3</v>
      </c>
      <c r="G2734" t="s">
        <v>72</v>
      </c>
      <c r="H2734">
        <v>5.3489583333333321</v>
      </c>
      <c r="I2734">
        <v>-2.8610815898437489E-2</v>
      </c>
      <c r="J2734">
        <v>-2.8610815898437489E-2</v>
      </c>
      <c r="K2734">
        <v>1</v>
      </c>
      <c r="M2734" t="s">
        <v>67</v>
      </c>
      <c r="S2734" t="s">
        <v>1608</v>
      </c>
      <c r="U2734" t="s">
        <v>67</v>
      </c>
      <c r="W2734" t="s">
        <v>1270</v>
      </c>
      <c r="X2734" t="s">
        <v>1271</v>
      </c>
      <c r="Y2734" t="s">
        <v>182</v>
      </c>
      <c r="Z2734" t="s">
        <v>164</v>
      </c>
      <c r="AA2734" t="s">
        <v>164</v>
      </c>
      <c r="AB2734" t="s">
        <v>18</v>
      </c>
      <c r="AD2734" t="s">
        <v>4693</v>
      </c>
      <c r="AE2734">
        <v>1</v>
      </c>
      <c r="AF2734">
        <v>1</v>
      </c>
    </row>
    <row r="2735" spans="1:32" x14ac:dyDescent="0.2">
      <c r="A2735" t="s">
        <v>4694</v>
      </c>
      <c r="B2735" s="107">
        <v>44944</v>
      </c>
      <c r="C2735" s="107">
        <v>44944</v>
      </c>
      <c r="D2735" s="107">
        <v>44944</v>
      </c>
      <c r="E2735">
        <v>-184.76</v>
      </c>
      <c r="F2735">
        <v>-184.76</v>
      </c>
      <c r="G2735" t="s">
        <v>43</v>
      </c>
      <c r="H2735">
        <v>1</v>
      </c>
      <c r="I2735">
        <v>-184.76</v>
      </c>
      <c r="J2735">
        <v>-184.76</v>
      </c>
      <c r="K2735">
        <v>1</v>
      </c>
      <c r="M2735" t="s">
        <v>1058</v>
      </c>
      <c r="N2735" t="s">
        <v>3639</v>
      </c>
      <c r="O2735">
        <v>100</v>
      </c>
      <c r="Q2735" t="s">
        <v>3639</v>
      </c>
      <c r="S2735" t="s">
        <v>4695</v>
      </c>
      <c r="U2735" t="s">
        <v>1058</v>
      </c>
      <c r="W2735" t="s">
        <v>254</v>
      </c>
      <c r="X2735" t="s">
        <v>245</v>
      </c>
      <c r="Y2735" t="s">
        <v>246</v>
      </c>
      <c r="Z2735" t="s">
        <v>246</v>
      </c>
      <c r="AA2735" t="s">
        <v>246</v>
      </c>
      <c r="AB2735" t="s">
        <v>27</v>
      </c>
      <c r="AE2735">
        <v>0</v>
      </c>
      <c r="AF2735">
        <v>0</v>
      </c>
    </row>
    <row r="2736" spans="1:32" x14ac:dyDescent="0.2">
      <c r="A2736" t="s">
        <v>4696</v>
      </c>
      <c r="B2736" s="107">
        <v>44944</v>
      </c>
      <c r="C2736" s="107">
        <v>44944</v>
      </c>
      <c r="D2736" s="107">
        <v>44944</v>
      </c>
      <c r="E2736">
        <v>-572.77</v>
      </c>
      <c r="F2736">
        <v>-572.77</v>
      </c>
      <c r="G2736" t="s">
        <v>43</v>
      </c>
      <c r="H2736">
        <v>1</v>
      </c>
      <c r="I2736">
        <v>-572.77</v>
      </c>
      <c r="J2736">
        <v>-572.77</v>
      </c>
      <c r="K2736">
        <v>1</v>
      </c>
      <c r="M2736" t="s">
        <v>1058</v>
      </c>
      <c r="N2736" t="s">
        <v>242</v>
      </c>
      <c r="O2736">
        <v>100</v>
      </c>
      <c r="Q2736" t="s">
        <v>242</v>
      </c>
      <c r="S2736" t="s">
        <v>250</v>
      </c>
      <c r="U2736" t="s">
        <v>1058</v>
      </c>
      <c r="W2736" t="s">
        <v>251</v>
      </c>
      <c r="X2736" t="s">
        <v>245</v>
      </c>
      <c r="Y2736" t="s">
        <v>246</v>
      </c>
      <c r="Z2736" t="s">
        <v>246</v>
      </c>
      <c r="AA2736" t="s">
        <v>246</v>
      </c>
      <c r="AB2736" t="s">
        <v>27</v>
      </c>
      <c r="AE2736">
        <v>0</v>
      </c>
      <c r="AF2736">
        <v>0</v>
      </c>
    </row>
    <row r="2737" spans="1:32" x14ac:dyDescent="0.2">
      <c r="A2737" t="s">
        <v>4697</v>
      </c>
      <c r="B2737" s="107">
        <v>44944</v>
      </c>
      <c r="C2737" s="107">
        <v>44944</v>
      </c>
      <c r="D2737" s="107">
        <v>44944</v>
      </c>
      <c r="E2737">
        <v>10000</v>
      </c>
      <c r="F2737">
        <v>10000</v>
      </c>
      <c r="G2737" t="s">
        <v>43</v>
      </c>
      <c r="H2737">
        <v>1</v>
      </c>
      <c r="I2737">
        <v>10000</v>
      </c>
      <c r="J2737">
        <v>10000</v>
      </c>
      <c r="K2737">
        <v>1</v>
      </c>
      <c r="M2737" t="s">
        <v>199</v>
      </c>
      <c r="N2737" t="s">
        <v>1058</v>
      </c>
      <c r="O2737">
        <v>100</v>
      </c>
      <c r="Q2737" t="s">
        <v>199</v>
      </c>
      <c r="S2737" t="s">
        <v>1378</v>
      </c>
      <c r="U2737" t="s">
        <v>1058</v>
      </c>
      <c r="W2737" t="s">
        <v>1379</v>
      </c>
      <c r="X2737" t="s">
        <v>1379</v>
      </c>
      <c r="Y2737" t="s">
        <v>163</v>
      </c>
      <c r="Z2737" t="s">
        <v>193</v>
      </c>
      <c r="AA2737" t="s">
        <v>193</v>
      </c>
      <c r="AB2737" t="s">
        <v>24</v>
      </c>
      <c r="AE2737">
        <v>0</v>
      </c>
      <c r="AF2737">
        <v>0</v>
      </c>
    </row>
    <row r="2738" spans="1:32" x14ac:dyDescent="0.2">
      <c r="A2738" t="s">
        <v>4698</v>
      </c>
      <c r="B2738" s="107">
        <v>44944</v>
      </c>
      <c r="C2738" s="107">
        <v>44944</v>
      </c>
      <c r="D2738" s="107">
        <v>44944</v>
      </c>
      <c r="E2738">
        <v>-10000</v>
      </c>
      <c r="F2738">
        <v>-10000</v>
      </c>
      <c r="G2738" t="s">
        <v>43</v>
      </c>
      <c r="H2738">
        <v>1</v>
      </c>
      <c r="I2738">
        <v>-10000</v>
      </c>
      <c r="J2738">
        <v>-10000</v>
      </c>
      <c r="K2738">
        <v>1</v>
      </c>
      <c r="M2738" t="s">
        <v>1419</v>
      </c>
      <c r="N2738" t="s">
        <v>199</v>
      </c>
      <c r="O2738">
        <v>100</v>
      </c>
      <c r="P2738" t="s">
        <v>340</v>
      </c>
      <c r="Q2738" t="s">
        <v>199</v>
      </c>
      <c r="S2738" t="s">
        <v>1378</v>
      </c>
      <c r="U2738" t="s">
        <v>1419</v>
      </c>
      <c r="W2738" t="s">
        <v>1379</v>
      </c>
      <c r="X2738" t="s">
        <v>1379</v>
      </c>
      <c r="Y2738" t="s">
        <v>163</v>
      </c>
      <c r="Z2738" t="s">
        <v>193</v>
      </c>
      <c r="AA2738" t="s">
        <v>193</v>
      </c>
      <c r="AB2738" t="s">
        <v>24</v>
      </c>
      <c r="AE2738">
        <v>0</v>
      </c>
      <c r="AF2738">
        <v>0</v>
      </c>
    </row>
    <row r="2739" spans="1:32" x14ac:dyDescent="0.2">
      <c r="A2739" t="s">
        <v>4699</v>
      </c>
      <c r="B2739" s="107">
        <v>44943</v>
      </c>
      <c r="C2739" s="107">
        <v>44943</v>
      </c>
      <c r="D2739" s="107">
        <v>44943</v>
      </c>
      <c r="E2739">
        <v>-750</v>
      </c>
      <c r="F2739">
        <v>-750</v>
      </c>
      <c r="G2739" t="s">
        <v>43</v>
      </c>
      <c r="H2739">
        <v>1</v>
      </c>
      <c r="I2739">
        <v>-750</v>
      </c>
      <c r="J2739">
        <v>-750</v>
      </c>
      <c r="K2739">
        <v>1</v>
      </c>
      <c r="M2739" t="s">
        <v>1058</v>
      </c>
      <c r="N2739" t="s">
        <v>267</v>
      </c>
      <c r="O2739">
        <v>100</v>
      </c>
      <c r="Q2739" t="s">
        <v>267</v>
      </c>
      <c r="S2739" t="s">
        <v>2083</v>
      </c>
      <c r="U2739" t="s">
        <v>1058</v>
      </c>
      <c r="V2739" t="s">
        <v>174</v>
      </c>
      <c r="W2739" t="s">
        <v>270</v>
      </c>
      <c r="X2739" t="s">
        <v>115</v>
      </c>
      <c r="Y2739" t="s">
        <v>175</v>
      </c>
      <c r="Z2739" t="s">
        <v>176</v>
      </c>
      <c r="AA2739" t="s">
        <v>176</v>
      </c>
      <c r="AB2739" t="s">
        <v>25</v>
      </c>
      <c r="AE2739">
        <v>0</v>
      </c>
      <c r="AF2739">
        <v>0</v>
      </c>
    </row>
    <row r="2740" spans="1:32" x14ac:dyDescent="0.2">
      <c r="A2740" t="s">
        <v>4700</v>
      </c>
      <c r="B2740" s="107">
        <v>44943</v>
      </c>
      <c r="C2740" s="107">
        <v>44943</v>
      </c>
      <c r="D2740" s="107">
        <v>44943</v>
      </c>
      <c r="E2740">
        <v>-39.229999999999997</v>
      </c>
      <c r="F2740">
        <v>-39.229999999999997</v>
      </c>
      <c r="G2740" t="s">
        <v>43</v>
      </c>
      <c r="H2740">
        <v>1</v>
      </c>
      <c r="I2740">
        <v>-39.229999999999997</v>
      </c>
      <c r="J2740">
        <v>-39.229999999999997</v>
      </c>
      <c r="K2740">
        <v>1</v>
      </c>
      <c r="M2740" t="s">
        <v>50</v>
      </c>
      <c r="N2740" t="s">
        <v>199</v>
      </c>
      <c r="O2740">
        <v>100</v>
      </c>
      <c r="P2740" t="s">
        <v>340</v>
      </c>
      <c r="Q2740" t="s">
        <v>199</v>
      </c>
      <c r="S2740" t="s">
        <v>2744</v>
      </c>
      <c r="U2740" t="s">
        <v>50</v>
      </c>
      <c r="W2740" t="s">
        <v>261</v>
      </c>
      <c r="X2740" t="s">
        <v>30</v>
      </c>
      <c r="Y2740" t="s">
        <v>182</v>
      </c>
      <c r="Z2740" t="s">
        <v>182</v>
      </c>
      <c r="AA2740" t="s">
        <v>182</v>
      </c>
      <c r="AB2740" t="s">
        <v>30</v>
      </c>
      <c r="AE2740">
        <v>0</v>
      </c>
      <c r="AF2740">
        <v>0</v>
      </c>
    </row>
    <row r="2741" spans="1:32" x14ac:dyDescent="0.2">
      <c r="A2741" t="s">
        <v>4701</v>
      </c>
      <c r="B2741" s="107">
        <v>44943</v>
      </c>
      <c r="C2741" s="107">
        <v>44943</v>
      </c>
      <c r="D2741" s="107">
        <v>44943</v>
      </c>
      <c r="E2741">
        <v>-15.8</v>
      </c>
      <c r="F2741">
        <v>-15.8</v>
      </c>
      <c r="G2741" t="s">
        <v>43</v>
      </c>
      <c r="H2741">
        <v>1</v>
      </c>
      <c r="I2741">
        <v>-15.8</v>
      </c>
      <c r="J2741">
        <v>-15.8</v>
      </c>
      <c r="K2741">
        <v>1</v>
      </c>
      <c r="M2741" t="s">
        <v>49</v>
      </c>
      <c r="N2741" t="s">
        <v>1389</v>
      </c>
      <c r="O2741">
        <v>100</v>
      </c>
      <c r="P2741" t="s">
        <v>160</v>
      </c>
      <c r="Q2741" t="s">
        <v>1389</v>
      </c>
      <c r="S2741" t="s">
        <v>4642</v>
      </c>
      <c r="U2741" t="s">
        <v>49</v>
      </c>
      <c r="W2741" t="s">
        <v>2623</v>
      </c>
      <c r="X2741" t="s">
        <v>2623</v>
      </c>
      <c r="Y2741" t="s">
        <v>2078</v>
      </c>
      <c r="Z2741" t="s">
        <v>2079</v>
      </c>
      <c r="AA2741" t="s">
        <v>2079</v>
      </c>
      <c r="AB2741" t="s">
        <v>15</v>
      </c>
      <c r="AE2741">
        <v>0</v>
      </c>
      <c r="AF2741">
        <v>0</v>
      </c>
    </row>
    <row r="2742" spans="1:32" x14ac:dyDescent="0.2">
      <c r="A2742" t="s">
        <v>4702</v>
      </c>
      <c r="B2742" s="107">
        <v>44943</v>
      </c>
      <c r="C2742" s="107">
        <v>44943</v>
      </c>
      <c r="D2742" s="107">
        <v>44943</v>
      </c>
      <c r="E2742">
        <v>-35.1</v>
      </c>
      <c r="F2742">
        <v>-35.1</v>
      </c>
      <c r="G2742" t="s">
        <v>43</v>
      </c>
      <c r="H2742">
        <v>1</v>
      </c>
      <c r="I2742">
        <v>-35.1</v>
      </c>
      <c r="J2742">
        <v>-35.1</v>
      </c>
      <c r="K2742">
        <v>1</v>
      </c>
      <c r="M2742" t="s">
        <v>49</v>
      </c>
      <c r="N2742" t="s">
        <v>1389</v>
      </c>
      <c r="O2742">
        <v>100</v>
      </c>
      <c r="P2742" t="s">
        <v>160</v>
      </c>
      <c r="Q2742" t="s">
        <v>1389</v>
      </c>
      <c r="S2742" t="s">
        <v>4642</v>
      </c>
      <c r="U2742" t="s">
        <v>49</v>
      </c>
      <c r="W2742" t="s">
        <v>2623</v>
      </c>
      <c r="X2742" t="s">
        <v>2623</v>
      </c>
      <c r="Y2742" t="s">
        <v>2078</v>
      </c>
      <c r="Z2742" t="s">
        <v>2079</v>
      </c>
      <c r="AA2742" t="s">
        <v>2079</v>
      </c>
      <c r="AB2742" t="s">
        <v>15</v>
      </c>
      <c r="AE2742">
        <v>0</v>
      </c>
      <c r="AF2742">
        <v>0</v>
      </c>
    </row>
    <row r="2743" spans="1:32" x14ac:dyDescent="0.2">
      <c r="A2743" t="s">
        <v>4703</v>
      </c>
      <c r="B2743" s="107">
        <v>44943</v>
      </c>
      <c r="C2743" s="107">
        <v>44943</v>
      </c>
      <c r="D2743" s="107">
        <v>44943</v>
      </c>
      <c r="E2743">
        <v>-32.72</v>
      </c>
      <c r="F2743">
        <v>-32.72</v>
      </c>
      <c r="G2743" t="s">
        <v>43</v>
      </c>
      <c r="H2743">
        <v>1</v>
      </c>
      <c r="I2743">
        <v>-32.72</v>
      </c>
      <c r="J2743">
        <v>-32.72</v>
      </c>
      <c r="K2743">
        <v>1</v>
      </c>
      <c r="M2743" t="s">
        <v>49</v>
      </c>
      <c r="N2743" t="s">
        <v>1389</v>
      </c>
      <c r="O2743">
        <v>100</v>
      </c>
      <c r="P2743" t="s">
        <v>160</v>
      </c>
      <c r="Q2743" t="s">
        <v>1389</v>
      </c>
      <c r="S2743" t="s">
        <v>4642</v>
      </c>
      <c r="U2743" t="s">
        <v>49</v>
      </c>
      <c r="W2743" t="s">
        <v>2623</v>
      </c>
      <c r="X2743" t="s">
        <v>2623</v>
      </c>
      <c r="Y2743" t="s">
        <v>2078</v>
      </c>
      <c r="Z2743" t="s">
        <v>2079</v>
      </c>
      <c r="AA2743" t="s">
        <v>2079</v>
      </c>
      <c r="AB2743" t="s">
        <v>15</v>
      </c>
      <c r="AE2743">
        <v>0</v>
      </c>
      <c r="AF2743">
        <v>0</v>
      </c>
    </row>
    <row r="2744" spans="1:32" x14ac:dyDescent="0.2">
      <c r="A2744" t="s">
        <v>4704</v>
      </c>
      <c r="B2744" s="107">
        <v>44942</v>
      </c>
      <c r="C2744" s="107">
        <v>44942</v>
      </c>
      <c r="D2744" s="107">
        <v>44942</v>
      </c>
      <c r="E2744">
        <v>-929.5</v>
      </c>
      <c r="F2744">
        <v>-929.5</v>
      </c>
      <c r="G2744" t="s">
        <v>43</v>
      </c>
      <c r="H2744">
        <v>1</v>
      </c>
      <c r="I2744">
        <v>-929.5</v>
      </c>
      <c r="J2744">
        <v>-929.5</v>
      </c>
      <c r="K2744">
        <v>1</v>
      </c>
      <c r="M2744" t="s">
        <v>1058</v>
      </c>
      <c r="N2744" t="s">
        <v>3695</v>
      </c>
      <c r="O2744">
        <v>100</v>
      </c>
      <c r="Q2744" t="s">
        <v>3695</v>
      </c>
      <c r="S2744" t="s">
        <v>3696</v>
      </c>
      <c r="U2744" t="s">
        <v>1058</v>
      </c>
      <c r="W2744" t="s">
        <v>3697</v>
      </c>
      <c r="X2744" t="s">
        <v>3698</v>
      </c>
      <c r="Y2744" t="s">
        <v>163</v>
      </c>
      <c r="Z2744" t="s">
        <v>193</v>
      </c>
      <c r="AA2744" t="s">
        <v>193</v>
      </c>
      <c r="AB2744" t="s">
        <v>24</v>
      </c>
      <c r="AE2744">
        <v>0</v>
      </c>
      <c r="AF2744">
        <v>0</v>
      </c>
    </row>
    <row r="2745" spans="1:32" x14ac:dyDescent="0.2">
      <c r="A2745" t="s">
        <v>4705</v>
      </c>
      <c r="B2745" s="107">
        <v>44942</v>
      </c>
      <c r="C2745" s="107">
        <v>44942</v>
      </c>
      <c r="D2745" s="107">
        <v>44942</v>
      </c>
      <c r="E2745">
        <v>18452.349999999999</v>
      </c>
      <c r="F2745">
        <v>18452.349999999999</v>
      </c>
      <c r="G2745" t="s">
        <v>43</v>
      </c>
      <c r="H2745">
        <v>1</v>
      </c>
      <c r="I2745">
        <v>18452.349999999999</v>
      </c>
      <c r="J2745">
        <v>18452.349999999999</v>
      </c>
      <c r="K2745">
        <v>1</v>
      </c>
      <c r="M2745" t="s">
        <v>199</v>
      </c>
      <c r="N2745" t="s">
        <v>1419</v>
      </c>
      <c r="O2745">
        <v>100</v>
      </c>
      <c r="P2745" t="s">
        <v>160</v>
      </c>
      <c r="Q2745" t="s">
        <v>199</v>
      </c>
      <c r="S2745" t="s">
        <v>2026</v>
      </c>
      <c r="U2745" t="s">
        <v>1419</v>
      </c>
      <c r="W2745" t="s">
        <v>1355</v>
      </c>
      <c r="X2745" t="s">
        <v>1355</v>
      </c>
      <c r="Y2745" t="s">
        <v>1356</v>
      </c>
      <c r="Z2745" t="s">
        <v>1356</v>
      </c>
      <c r="AA2745" t="s">
        <v>1356</v>
      </c>
      <c r="AB2745" t="s">
        <v>28</v>
      </c>
      <c r="AE2745">
        <v>0</v>
      </c>
      <c r="AF2745">
        <v>0</v>
      </c>
    </row>
    <row r="2746" spans="1:32" x14ac:dyDescent="0.2">
      <c r="A2746" t="s">
        <v>4706</v>
      </c>
      <c r="B2746" s="107">
        <v>44942</v>
      </c>
      <c r="C2746" s="107">
        <v>44942</v>
      </c>
      <c r="D2746" s="107">
        <v>44942</v>
      </c>
      <c r="E2746">
        <v>4500</v>
      </c>
      <c r="F2746">
        <v>4500</v>
      </c>
      <c r="G2746" t="s">
        <v>43</v>
      </c>
      <c r="H2746">
        <v>1</v>
      </c>
      <c r="I2746">
        <v>4500</v>
      </c>
      <c r="J2746">
        <v>4500</v>
      </c>
      <c r="K2746">
        <v>1</v>
      </c>
      <c r="M2746" t="s">
        <v>199</v>
      </c>
      <c r="N2746" t="s">
        <v>2301</v>
      </c>
      <c r="O2746">
        <v>100</v>
      </c>
      <c r="P2746" t="s">
        <v>160</v>
      </c>
      <c r="Q2746" t="s">
        <v>199</v>
      </c>
      <c r="S2746" t="s">
        <v>2026</v>
      </c>
      <c r="U2746" t="s">
        <v>2301</v>
      </c>
      <c r="W2746" t="s">
        <v>1355</v>
      </c>
      <c r="X2746" t="s">
        <v>1355</v>
      </c>
      <c r="Y2746" t="s">
        <v>1356</v>
      </c>
      <c r="Z2746" t="s">
        <v>1356</v>
      </c>
      <c r="AA2746" t="s">
        <v>1356</v>
      </c>
      <c r="AB2746" t="s">
        <v>28</v>
      </c>
      <c r="AE2746">
        <v>0</v>
      </c>
      <c r="AF2746">
        <v>0</v>
      </c>
    </row>
    <row r="2747" spans="1:32" x14ac:dyDescent="0.2">
      <c r="A2747" t="s">
        <v>4707</v>
      </c>
      <c r="B2747" s="107">
        <v>44942</v>
      </c>
      <c r="C2747" s="107">
        <v>44942</v>
      </c>
      <c r="D2747" s="107">
        <v>44942</v>
      </c>
      <c r="E2747">
        <v>2000</v>
      </c>
      <c r="F2747">
        <v>2000</v>
      </c>
      <c r="G2747" t="s">
        <v>43</v>
      </c>
      <c r="H2747">
        <v>1</v>
      </c>
      <c r="I2747">
        <v>2000</v>
      </c>
      <c r="J2747">
        <v>2000</v>
      </c>
      <c r="K2747">
        <v>1</v>
      </c>
      <c r="M2747" t="s">
        <v>199</v>
      </c>
      <c r="N2747" t="s">
        <v>49</v>
      </c>
      <c r="O2747">
        <v>100</v>
      </c>
      <c r="Q2747" t="s">
        <v>199</v>
      </c>
      <c r="S2747" t="s">
        <v>1378</v>
      </c>
      <c r="U2747" t="s">
        <v>49</v>
      </c>
      <c r="W2747" t="s">
        <v>1379</v>
      </c>
      <c r="X2747" t="s">
        <v>1379</v>
      </c>
      <c r="Y2747" t="s">
        <v>163</v>
      </c>
      <c r="Z2747" t="s">
        <v>193</v>
      </c>
      <c r="AA2747" t="s">
        <v>193</v>
      </c>
      <c r="AB2747" t="s">
        <v>24</v>
      </c>
      <c r="AE2747">
        <v>0</v>
      </c>
      <c r="AF2747">
        <v>0</v>
      </c>
    </row>
    <row r="2748" spans="1:32" x14ac:dyDescent="0.2">
      <c r="A2748" t="s">
        <v>4708</v>
      </c>
      <c r="B2748" s="107">
        <v>44942</v>
      </c>
      <c r="C2748" s="107">
        <v>44942</v>
      </c>
      <c r="D2748" s="107">
        <v>44942</v>
      </c>
      <c r="E2748">
        <v>-2000</v>
      </c>
      <c r="F2748">
        <v>-2000</v>
      </c>
      <c r="G2748" t="s">
        <v>43</v>
      </c>
      <c r="H2748">
        <v>1</v>
      </c>
      <c r="I2748">
        <v>-2000</v>
      </c>
      <c r="J2748">
        <v>-2000</v>
      </c>
      <c r="K2748">
        <v>1</v>
      </c>
      <c r="M2748" t="s">
        <v>1058</v>
      </c>
      <c r="N2748" t="s">
        <v>199</v>
      </c>
      <c r="O2748">
        <v>100</v>
      </c>
      <c r="P2748" t="s">
        <v>340</v>
      </c>
      <c r="Q2748" t="s">
        <v>199</v>
      </c>
      <c r="S2748" t="s">
        <v>1378</v>
      </c>
      <c r="U2748" t="s">
        <v>1058</v>
      </c>
      <c r="W2748" t="s">
        <v>1379</v>
      </c>
      <c r="X2748" t="s">
        <v>1379</v>
      </c>
      <c r="Y2748" t="s">
        <v>163</v>
      </c>
      <c r="Z2748" t="s">
        <v>193</v>
      </c>
      <c r="AA2748" t="s">
        <v>193</v>
      </c>
      <c r="AB2748" t="s">
        <v>24</v>
      </c>
      <c r="AE2748">
        <v>0</v>
      </c>
      <c r="AF2748">
        <v>0</v>
      </c>
    </row>
    <row r="2749" spans="1:32" x14ac:dyDescent="0.2">
      <c r="A2749" t="s">
        <v>4709</v>
      </c>
      <c r="B2749" s="107">
        <v>44940</v>
      </c>
      <c r="C2749" s="107">
        <v>44940</v>
      </c>
      <c r="D2749" s="107">
        <v>44940</v>
      </c>
      <c r="E2749">
        <v>-110.48</v>
      </c>
      <c r="F2749">
        <v>-110.48</v>
      </c>
      <c r="G2749" t="s">
        <v>43</v>
      </c>
      <c r="H2749">
        <v>1</v>
      </c>
      <c r="I2749">
        <v>-110.48</v>
      </c>
      <c r="J2749">
        <v>-110.48</v>
      </c>
      <c r="K2749">
        <v>1</v>
      </c>
      <c r="M2749" t="s">
        <v>49</v>
      </c>
      <c r="N2749" t="s">
        <v>3108</v>
      </c>
      <c r="O2749">
        <v>100</v>
      </c>
      <c r="Q2749" t="s">
        <v>3108</v>
      </c>
      <c r="S2749" t="s">
        <v>4710</v>
      </c>
      <c r="U2749" t="s">
        <v>49</v>
      </c>
      <c r="W2749" t="s">
        <v>274</v>
      </c>
      <c r="X2749" t="s">
        <v>30</v>
      </c>
      <c r="Y2749" t="s">
        <v>182</v>
      </c>
      <c r="Z2749" t="s">
        <v>182</v>
      </c>
      <c r="AA2749" t="s">
        <v>182</v>
      </c>
      <c r="AB2749" t="s">
        <v>30</v>
      </c>
      <c r="AE2749">
        <v>0</v>
      </c>
      <c r="AF2749">
        <v>0</v>
      </c>
    </row>
    <row r="2750" spans="1:32" x14ac:dyDescent="0.2">
      <c r="A2750" t="s">
        <v>4711</v>
      </c>
      <c r="B2750" s="107">
        <v>44940</v>
      </c>
      <c r="C2750" s="107">
        <v>44940</v>
      </c>
      <c r="D2750" s="107">
        <v>44940</v>
      </c>
      <c r="E2750">
        <v>-309.35000000000002</v>
      </c>
      <c r="F2750">
        <v>-309.35000000000002</v>
      </c>
      <c r="G2750" t="s">
        <v>43</v>
      </c>
      <c r="H2750">
        <v>1</v>
      </c>
      <c r="I2750">
        <v>-309.35000000000002</v>
      </c>
      <c r="J2750">
        <v>-309.35000000000002</v>
      </c>
      <c r="K2750">
        <v>1</v>
      </c>
      <c r="M2750" t="s">
        <v>49</v>
      </c>
      <c r="N2750" t="s">
        <v>3108</v>
      </c>
      <c r="O2750">
        <v>100</v>
      </c>
      <c r="Q2750" t="s">
        <v>3108</v>
      </c>
      <c r="S2750" t="s">
        <v>4712</v>
      </c>
      <c r="U2750" t="s">
        <v>49</v>
      </c>
      <c r="W2750" t="s">
        <v>274</v>
      </c>
      <c r="X2750" t="s">
        <v>30</v>
      </c>
      <c r="Y2750" t="s">
        <v>182</v>
      </c>
      <c r="Z2750" t="s">
        <v>182</v>
      </c>
      <c r="AA2750" t="s">
        <v>182</v>
      </c>
      <c r="AB2750" t="s">
        <v>30</v>
      </c>
      <c r="AE2750">
        <v>0</v>
      </c>
      <c r="AF2750">
        <v>0</v>
      </c>
    </row>
    <row r="2751" spans="1:32" x14ac:dyDescent="0.2">
      <c r="A2751" t="s">
        <v>4713</v>
      </c>
      <c r="B2751" s="107">
        <v>44940</v>
      </c>
      <c r="C2751" s="107">
        <v>44940</v>
      </c>
      <c r="D2751" s="107">
        <v>44940</v>
      </c>
      <c r="E2751">
        <v>-994.37</v>
      </c>
      <c r="F2751">
        <v>-994.37</v>
      </c>
      <c r="G2751" t="s">
        <v>43</v>
      </c>
      <c r="H2751">
        <v>1</v>
      </c>
      <c r="I2751">
        <v>-994.37</v>
      </c>
      <c r="J2751">
        <v>-994.37</v>
      </c>
      <c r="K2751">
        <v>1</v>
      </c>
      <c r="M2751" t="s">
        <v>49</v>
      </c>
      <c r="N2751" t="s">
        <v>272</v>
      </c>
      <c r="O2751">
        <v>100</v>
      </c>
      <c r="Q2751" t="s">
        <v>272</v>
      </c>
      <c r="S2751" t="s">
        <v>274</v>
      </c>
      <c r="U2751" t="s">
        <v>49</v>
      </c>
      <c r="W2751" t="s">
        <v>274</v>
      </c>
      <c r="X2751" t="s">
        <v>30</v>
      </c>
      <c r="Y2751" t="s">
        <v>182</v>
      </c>
      <c r="Z2751" t="s">
        <v>182</v>
      </c>
      <c r="AA2751" t="s">
        <v>182</v>
      </c>
      <c r="AB2751" t="s">
        <v>30</v>
      </c>
      <c r="AE2751">
        <v>0</v>
      </c>
      <c r="AF2751">
        <v>0</v>
      </c>
    </row>
    <row r="2752" spans="1:32" x14ac:dyDescent="0.2">
      <c r="A2752" t="s">
        <v>4714</v>
      </c>
      <c r="B2752" s="107">
        <v>44939</v>
      </c>
      <c r="C2752" s="107">
        <v>44939</v>
      </c>
      <c r="D2752" s="107">
        <v>44939</v>
      </c>
      <c r="E2752">
        <v>-13.73</v>
      </c>
      <c r="F2752">
        <v>-13.73</v>
      </c>
      <c r="G2752" t="s">
        <v>43</v>
      </c>
      <c r="H2752">
        <v>1</v>
      </c>
      <c r="I2752">
        <v>-13.73</v>
      </c>
      <c r="J2752">
        <v>-13.73</v>
      </c>
      <c r="K2752">
        <v>1</v>
      </c>
      <c r="M2752" t="s">
        <v>50</v>
      </c>
      <c r="N2752" t="s">
        <v>286</v>
      </c>
      <c r="O2752">
        <v>100</v>
      </c>
      <c r="Q2752" t="s">
        <v>286</v>
      </c>
      <c r="S2752" t="s">
        <v>4281</v>
      </c>
      <c r="U2752" t="s">
        <v>50</v>
      </c>
      <c r="W2752" t="s">
        <v>4282</v>
      </c>
      <c r="X2752" t="s">
        <v>30</v>
      </c>
      <c r="Y2752" t="s">
        <v>182</v>
      </c>
      <c r="Z2752" t="s">
        <v>182</v>
      </c>
      <c r="AA2752" t="s">
        <v>182</v>
      </c>
      <c r="AB2752" t="s">
        <v>30</v>
      </c>
      <c r="AE2752">
        <v>0</v>
      </c>
      <c r="AF2752">
        <v>0</v>
      </c>
    </row>
    <row r="2753" spans="1:32" x14ac:dyDescent="0.2">
      <c r="A2753" t="s">
        <v>1581</v>
      </c>
      <c r="B2753" s="107">
        <v>44939</v>
      </c>
      <c r="C2753" s="107">
        <v>44939</v>
      </c>
      <c r="D2753" s="107">
        <v>44939</v>
      </c>
      <c r="E2753">
        <v>-22.82</v>
      </c>
      <c r="F2753">
        <v>-22.82</v>
      </c>
      <c r="G2753" t="s">
        <v>43</v>
      </c>
      <c r="H2753">
        <v>1</v>
      </c>
      <c r="I2753">
        <v>-22.82</v>
      </c>
      <c r="J2753">
        <v>-22.82</v>
      </c>
      <c r="K2753">
        <v>1</v>
      </c>
      <c r="M2753" t="s">
        <v>49</v>
      </c>
      <c r="N2753" t="s">
        <v>199</v>
      </c>
      <c r="O2753">
        <v>100</v>
      </c>
      <c r="P2753" t="s">
        <v>160</v>
      </c>
      <c r="Q2753" t="s">
        <v>199</v>
      </c>
      <c r="S2753" t="s">
        <v>4715</v>
      </c>
      <c r="U2753" t="s">
        <v>49</v>
      </c>
      <c r="W2753" t="s">
        <v>2623</v>
      </c>
      <c r="X2753" t="s">
        <v>2623</v>
      </c>
      <c r="Y2753" t="s">
        <v>2078</v>
      </c>
      <c r="Z2753" t="s">
        <v>2079</v>
      </c>
      <c r="AA2753" t="s">
        <v>2079</v>
      </c>
      <c r="AB2753" t="s">
        <v>15</v>
      </c>
      <c r="AE2753">
        <v>0</v>
      </c>
      <c r="AF2753">
        <v>0</v>
      </c>
    </row>
    <row r="2754" spans="1:32" x14ac:dyDescent="0.2">
      <c r="A2754" t="s">
        <v>4716</v>
      </c>
      <c r="B2754" s="107">
        <v>44938</v>
      </c>
      <c r="C2754" s="107">
        <v>44938</v>
      </c>
      <c r="D2754" s="107">
        <v>44938</v>
      </c>
      <c r="E2754">
        <v>-111.82</v>
      </c>
      <c r="F2754">
        <v>-111.82</v>
      </c>
      <c r="G2754" t="s">
        <v>43</v>
      </c>
      <c r="H2754">
        <v>1</v>
      </c>
      <c r="I2754">
        <v>-111.82</v>
      </c>
      <c r="J2754">
        <v>-111.82</v>
      </c>
      <c r="K2754">
        <v>1</v>
      </c>
      <c r="M2754" t="s">
        <v>49</v>
      </c>
      <c r="N2754" t="s">
        <v>199</v>
      </c>
      <c r="O2754">
        <v>100</v>
      </c>
      <c r="P2754" t="s">
        <v>340</v>
      </c>
      <c r="Q2754" t="s">
        <v>199</v>
      </c>
      <c r="S2754" t="s">
        <v>299</v>
      </c>
      <c r="U2754" t="s">
        <v>49</v>
      </c>
      <c r="W2754" t="s">
        <v>216</v>
      </c>
      <c r="X2754" t="s">
        <v>30</v>
      </c>
      <c r="Y2754" t="s">
        <v>182</v>
      </c>
      <c r="Z2754" t="s">
        <v>182</v>
      </c>
      <c r="AA2754" t="s">
        <v>182</v>
      </c>
      <c r="AB2754" t="s">
        <v>30</v>
      </c>
      <c r="AE2754">
        <v>0</v>
      </c>
      <c r="AF2754">
        <v>0</v>
      </c>
    </row>
    <row r="2755" spans="1:32" x14ac:dyDescent="0.2">
      <c r="A2755" t="s">
        <v>4717</v>
      </c>
      <c r="B2755" s="107">
        <v>44938</v>
      </c>
      <c r="C2755" s="107">
        <v>44938</v>
      </c>
      <c r="D2755" s="107">
        <v>44938</v>
      </c>
      <c r="E2755">
        <v>-3750</v>
      </c>
      <c r="F2755">
        <v>-3750</v>
      </c>
      <c r="G2755" t="s">
        <v>43</v>
      </c>
      <c r="H2755">
        <v>1</v>
      </c>
      <c r="I2755">
        <v>-3750</v>
      </c>
      <c r="J2755">
        <v>-3750</v>
      </c>
      <c r="K2755">
        <v>1</v>
      </c>
      <c r="M2755" t="s">
        <v>1058</v>
      </c>
      <c r="N2755" t="s">
        <v>4452</v>
      </c>
      <c r="O2755">
        <v>100</v>
      </c>
      <c r="Q2755" t="s">
        <v>4452</v>
      </c>
      <c r="S2755" t="s">
        <v>4718</v>
      </c>
      <c r="U2755" t="s">
        <v>1058</v>
      </c>
      <c r="W2755" t="s">
        <v>323</v>
      </c>
      <c r="X2755" t="s">
        <v>324</v>
      </c>
      <c r="Y2755" t="s">
        <v>325</v>
      </c>
      <c r="Z2755" t="s">
        <v>325</v>
      </c>
      <c r="AA2755" t="s">
        <v>325</v>
      </c>
      <c r="AB2755" t="s">
        <v>27</v>
      </c>
      <c r="AE2755">
        <v>0</v>
      </c>
      <c r="AF2755">
        <v>0</v>
      </c>
    </row>
    <row r="2756" spans="1:32" x14ac:dyDescent="0.2">
      <c r="A2756" t="s">
        <v>4719</v>
      </c>
      <c r="B2756" s="107">
        <v>44938</v>
      </c>
      <c r="C2756" s="107">
        <v>44938</v>
      </c>
      <c r="D2756" s="107">
        <v>44938</v>
      </c>
      <c r="E2756">
        <v>-2.2999999999999998</v>
      </c>
      <c r="F2756">
        <v>-2.2999999999999998</v>
      </c>
      <c r="G2756" t="s">
        <v>43</v>
      </c>
      <c r="H2756">
        <v>1</v>
      </c>
      <c r="I2756">
        <v>-2.2999999999999998</v>
      </c>
      <c r="J2756">
        <v>-2.2999999999999998</v>
      </c>
      <c r="K2756">
        <v>1</v>
      </c>
      <c r="M2756" t="s">
        <v>49</v>
      </c>
      <c r="N2756" t="s">
        <v>1389</v>
      </c>
      <c r="O2756">
        <v>100</v>
      </c>
      <c r="P2756" t="s">
        <v>160</v>
      </c>
      <c r="Q2756" t="s">
        <v>1389</v>
      </c>
      <c r="S2756" t="s">
        <v>4715</v>
      </c>
      <c r="U2756" t="s">
        <v>49</v>
      </c>
      <c r="W2756" t="s">
        <v>2623</v>
      </c>
      <c r="X2756" t="s">
        <v>2623</v>
      </c>
      <c r="Y2756" t="s">
        <v>2078</v>
      </c>
      <c r="Z2756" t="s">
        <v>2079</v>
      </c>
      <c r="AA2756" t="s">
        <v>2079</v>
      </c>
      <c r="AB2756" t="s">
        <v>15</v>
      </c>
      <c r="AE2756">
        <v>0</v>
      </c>
      <c r="AF2756">
        <v>0</v>
      </c>
    </row>
    <row r="2757" spans="1:32" x14ac:dyDescent="0.2">
      <c r="A2757" t="s">
        <v>4720</v>
      </c>
      <c r="B2757" s="107">
        <v>44938</v>
      </c>
      <c r="C2757" s="107">
        <v>44938</v>
      </c>
      <c r="D2757" s="107">
        <v>44938</v>
      </c>
      <c r="E2757">
        <v>-33.6</v>
      </c>
      <c r="F2757">
        <v>-33.6</v>
      </c>
      <c r="G2757" t="s">
        <v>43</v>
      </c>
      <c r="H2757">
        <v>1</v>
      </c>
      <c r="I2757">
        <v>-33.6</v>
      </c>
      <c r="J2757">
        <v>-33.6</v>
      </c>
      <c r="K2757">
        <v>1</v>
      </c>
      <c r="M2757" t="s">
        <v>49</v>
      </c>
      <c r="N2757" t="s">
        <v>1389</v>
      </c>
      <c r="O2757">
        <v>100</v>
      </c>
      <c r="P2757" t="s">
        <v>160</v>
      </c>
      <c r="Q2757" t="s">
        <v>1389</v>
      </c>
      <c r="S2757" t="s">
        <v>4721</v>
      </c>
      <c r="U2757" t="s">
        <v>49</v>
      </c>
      <c r="W2757" t="s">
        <v>2623</v>
      </c>
      <c r="X2757" t="s">
        <v>2623</v>
      </c>
      <c r="Y2757" t="s">
        <v>2078</v>
      </c>
      <c r="Z2757" t="s">
        <v>2079</v>
      </c>
      <c r="AA2757" t="s">
        <v>2079</v>
      </c>
      <c r="AB2757" t="s">
        <v>15</v>
      </c>
      <c r="AE2757">
        <v>0</v>
      </c>
      <c r="AF2757">
        <v>0</v>
      </c>
    </row>
    <row r="2758" spans="1:32" x14ac:dyDescent="0.2">
      <c r="A2758" t="s">
        <v>4722</v>
      </c>
      <c r="B2758" s="107">
        <v>44938</v>
      </c>
      <c r="C2758" s="107">
        <v>44938</v>
      </c>
      <c r="D2758" s="107">
        <v>44938</v>
      </c>
      <c r="E2758">
        <v>5000</v>
      </c>
      <c r="F2758">
        <v>5000</v>
      </c>
      <c r="G2758" t="s">
        <v>43</v>
      </c>
      <c r="H2758">
        <v>1</v>
      </c>
      <c r="I2758">
        <v>5000</v>
      </c>
      <c r="J2758">
        <v>5000</v>
      </c>
      <c r="K2758">
        <v>1</v>
      </c>
      <c r="M2758" t="s">
        <v>199</v>
      </c>
      <c r="N2758" t="s">
        <v>49</v>
      </c>
      <c r="O2758">
        <v>100</v>
      </c>
      <c r="Q2758" t="s">
        <v>199</v>
      </c>
      <c r="S2758" t="s">
        <v>1378</v>
      </c>
      <c r="U2758" t="s">
        <v>49</v>
      </c>
      <c r="W2758" t="s">
        <v>1379</v>
      </c>
      <c r="X2758" t="s">
        <v>1379</v>
      </c>
      <c r="Y2758" t="s">
        <v>163</v>
      </c>
      <c r="Z2758" t="s">
        <v>193</v>
      </c>
      <c r="AA2758" t="s">
        <v>193</v>
      </c>
      <c r="AB2758" t="s">
        <v>24</v>
      </c>
      <c r="AE2758">
        <v>0</v>
      </c>
      <c r="AF2758">
        <v>0</v>
      </c>
    </row>
    <row r="2759" spans="1:32" x14ac:dyDescent="0.2">
      <c r="A2759" t="s">
        <v>4723</v>
      </c>
      <c r="B2759" s="107">
        <v>44938</v>
      </c>
      <c r="C2759" s="107">
        <v>44938</v>
      </c>
      <c r="D2759" s="107">
        <v>44938</v>
      </c>
      <c r="E2759">
        <v>-5000</v>
      </c>
      <c r="F2759">
        <v>-5000</v>
      </c>
      <c r="G2759" t="s">
        <v>43</v>
      </c>
      <c r="H2759">
        <v>1</v>
      </c>
      <c r="I2759">
        <v>-5000</v>
      </c>
      <c r="J2759">
        <v>-5000</v>
      </c>
      <c r="K2759">
        <v>1</v>
      </c>
      <c r="M2759" t="s">
        <v>1058</v>
      </c>
      <c r="N2759" t="s">
        <v>199</v>
      </c>
      <c r="O2759">
        <v>100</v>
      </c>
      <c r="P2759" t="s">
        <v>340</v>
      </c>
      <c r="Q2759" t="s">
        <v>199</v>
      </c>
      <c r="S2759" t="s">
        <v>1378</v>
      </c>
      <c r="U2759" t="s">
        <v>1058</v>
      </c>
      <c r="W2759" t="s">
        <v>1379</v>
      </c>
      <c r="X2759" t="s">
        <v>1379</v>
      </c>
      <c r="Y2759" t="s">
        <v>163</v>
      </c>
      <c r="Z2759" t="s">
        <v>193</v>
      </c>
      <c r="AA2759" t="s">
        <v>193</v>
      </c>
      <c r="AB2759" t="s">
        <v>24</v>
      </c>
      <c r="AE2759">
        <v>0</v>
      </c>
      <c r="AF2759">
        <v>0</v>
      </c>
    </row>
    <row r="2760" spans="1:32" x14ac:dyDescent="0.2">
      <c r="A2760" t="s">
        <v>4724</v>
      </c>
      <c r="B2760" s="107">
        <v>44937</v>
      </c>
      <c r="C2760" s="107">
        <v>44937</v>
      </c>
      <c r="D2760" s="107">
        <v>44937</v>
      </c>
      <c r="E2760">
        <v>-248.62</v>
      </c>
      <c r="F2760">
        <v>-248.62</v>
      </c>
      <c r="G2760" t="s">
        <v>43</v>
      </c>
      <c r="H2760">
        <v>1</v>
      </c>
      <c r="I2760">
        <v>-248.62</v>
      </c>
      <c r="J2760">
        <v>-248.62</v>
      </c>
      <c r="K2760">
        <v>1</v>
      </c>
      <c r="M2760" t="s">
        <v>50</v>
      </c>
      <c r="N2760" t="s">
        <v>263</v>
      </c>
      <c r="O2760">
        <v>100</v>
      </c>
      <c r="Q2760" t="s">
        <v>263</v>
      </c>
      <c r="S2760" t="s">
        <v>263</v>
      </c>
      <c r="U2760" t="s">
        <v>50</v>
      </c>
      <c r="W2760" t="s">
        <v>265</v>
      </c>
      <c r="X2760" t="s">
        <v>30</v>
      </c>
      <c r="Y2760" t="s">
        <v>182</v>
      </c>
      <c r="Z2760" t="s">
        <v>182</v>
      </c>
      <c r="AA2760" t="s">
        <v>182</v>
      </c>
      <c r="AB2760" t="s">
        <v>30</v>
      </c>
      <c r="AE2760">
        <v>0</v>
      </c>
      <c r="AF2760">
        <v>0</v>
      </c>
    </row>
    <row r="2761" spans="1:32" x14ac:dyDescent="0.2">
      <c r="A2761" t="s">
        <v>4725</v>
      </c>
      <c r="B2761" s="107">
        <v>44937</v>
      </c>
      <c r="C2761" s="107">
        <v>44937</v>
      </c>
      <c r="D2761" s="107">
        <v>44937</v>
      </c>
      <c r="E2761">
        <v>-253.41</v>
      </c>
      <c r="F2761">
        <v>-253.41</v>
      </c>
      <c r="G2761" t="s">
        <v>43</v>
      </c>
      <c r="H2761">
        <v>1</v>
      </c>
      <c r="I2761">
        <v>-253.41</v>
      </c>
      <c r="J2761">
        <v>-253.41</v>
      </c>
      <c r="K2761">
        <v>1</v>
      </c>
      <c r="M2761" t="s">
        <v>49</v>
      </c>
      <c r="N2761" t="s">
        <v>272</v>
      </c>
      <c r="O2761">
        <v>100</v>
      </c>
      <c r="Q2761" t="s">
        <v>272</v>
      </c>
      <c r="S2761" t="s">
        <v>4726</v>
      </c>
      <c r="U2761" t="s">
        <v>49</v>
      </c>
      <c r="W2761" t="s">
        <v>274</v>
      </c>
      <c r="X2761" t="s">
        <v>30</v>
      </c>
      <c r="Y2761" t="s">
        <v>182</v>
      </c>
      <c r="Z2761" t="s">
        <v>182</v>
      </c>
      <c r="AA2761" t="s">
        <v>182</v>
      </c>
      <c r="AB2761" t="s">
        <v>30</v>
      </c>
      <c r="AE2761">
        <v>0</v>
      </c>
      <c r="AF2761">
        <v>0</v>
      </c>
    </row>
    <row r="2762" spans="1:32" x14ac:dyDescent="0.2">
      <c r="A2762" t="s">
        <v>4727</v>
      </c>
      <c r="B2762" s="107">
        <v>44937</v>
      </c>
      <c r="C2762" s="107">
        <v>44937</v>
      </c>
      <c r="D2762" s="107">
        <v>44937</v>
      </c>
      <c r="E2762">
        <v>-1500</v>
      </c>
      <c r="F2762">
        <v>-1500</v>
      </c>
      <c r="G2762" t="s">
        <v>43</v>
      </c>
      <c r="H2762">
        <v>1</v>
      </c>
      <c r="I2762">
        <v>-1500</v>
      </c>
      <c r="J2762">
        <v>-1500</v>
      </c>
      <c r="K2762">
        <v>1</v>
      </c>
      <c r="M2762" t="s">
        <v>1058</v>
      </c>
      <c r="N2762" t="s">
        <v>166</v>
      </c>
      <c r="O2762">
        <v>100</v>
      </c>
      <c r="Q2762" t="s">
        <v>166</v>
      </c>
      <c r="S2762" t="s">
        <v>4728</v>
      </c>
      <c r="U2762" t="s">
        <v>1058</v>
      </c>
      <c r="W2762" t="s">
        <v>1233</v>
      </c>
      <c r="X2762" t="s">
        <v>1234</v>
      </c>
      <c r="Y2762" t="s">
        <v>170</v>
      </c>
      <c r="Z2762" t="s">
        <v>164</v>
      </c>
      <c r="AA2762" t="s">
        <v>164</v>
      </c>
      <c r="AB2762" t="s">
        <v>22</v>
      </c>
      <c r="AE2762">
        <v>0</v>
      </c>
      <c r="AF2762">
        <v>0</v>
      </c>
    </row>
    <row r="2763" spans="1:32" x14ac:dyDescent="0.2">
      <c r="A2763" t="s">
        <v>4729</v>
      </c>
      <c r="B2763" s="107">
        <v>44937</v>
      </c>
      <c r="C2763" s="107">
        <v>44937</v>
      </c>
      <c r="D2763" s="107">
        <v>44937</v>
      </c>
      <c r="E2763">
        <v>-3560</v>
      </c>
      <c r="F2763">
        <v>-3560</v>
      </c>
      <c r="G2763" t="s">
        <v>43</v>
      </c>
      <c r="H2763">
        <v>1</v>
      </c>
      <c r="I2763">
        <v>-3560</v>
      </c>
      <c r="J2763">
        <v>-3560</v>
      </c>
      <c r="K2763">
        <v>1</v>
      </c>
      <c r="M2763" t="s">
        <v>1058</v>
      </c>
      <c r="N2763" t="s">
        <v>166</v>
      </c>
      <c r="O2763">
        <v>100</v>
      </c>
      <c r="Q2763" t="s">
        <v>166</v>
      </c>
      <c r="S2763" t="s">
        <v>4730</v>
      </c>
      <c r="U2763" t="s">
        <v>1058</v>
      </c>
      <c r="W2763" t="s">
        <v>1233</v>
      </c>
      <c r="X2763" t="s">
        <v>1234</v>
      </c>
      <c r="Y2763" t="s">
        <v>170</v>
      </c>
      <c r="Z2763" t="s">
        <v>164</v>
      </c>
      <c r="AA2763" t="s">
        <v>164</v>
      </c>
      <c r="AB2763" t="s">
        <v>22</v>
      </c>
      <c r="AE2763">
        <v>0</v>
      </c>
      <c r="AF2763">
        <v>0</v>
      </c>
    </row>
    <row r="2764" spans="1:32" x14ac:dyDescent="0.2">
      <c r="A2764" t="s">
        <v>4731</v>
      </c>
      <c r="B2764" s="107">
        <v>44937</v>
      </c>
      <c r="C2764" s="107">
        <v>44937</v>
      </c>
      <c r="D2764" s="107">
        <v>44937</v>
      </c>
      <c r="E2764">
        <v>45000</v>
      </c>
      <c r="F2764">
        <v>45000</v>
      </c>
      <c r="G2764" t="s">
        <v>43</v>
      </c>
      <c r="H2764">
        <v>1</v>
      </c>
      <c r="I2764">
        <v>45000</v>
      </c>
      <c r="J2764">
        <v>45000</v>
      </c>
      <c r="K2764">
        <v>1</v>
      </c>
      <c r="M2764" t="s">
        <v>199</v>
      </c>
      <c r="N2764" t="s">
        <v>1419</v>
      </c>
      <c r="O2764">
        <v>100</v>
      </c>
      <c r="Q2764" t="s">
        <v>199</v>
      </c>
      <c r="S2764" t="s">
        <v>1378</v>
      </c>
      <c r="U2764" t="s">
        <v>1419</v>
      </c>
      <c r="W2764" t="s">
        <v>1379</v>
      </c>
      <c r="X2764" t="s">
        <v>1379</v>
      </c>
      <c r="Y2764" t="s">
        <v>163</v>
      </c>
      <c r="Z2764" t="s">
        <v>193</v>
      </c>
      <c r="AA2764" t="s">
        <v>193</v>
      </c>
      <c r="AB2764" t="s">
        <v>24</v>
      </c>
      <c r="AE2764">
        <v>0</v>
      </c>
      <c r="AF2764">
        <v>0</v>
      </c>
    </row>
    <row r="2765" spans="1:32" x14ac:dyDescent="0.2">
      <c r="A2765" t="s">
        <v>4732</v>
      </c>
      <c r="B2765" s="107">
        <v>44937</v>
      </c>
      <c r="C2765" s="107">
        <v>44937</v>
      </c>
      <c r="D2765" s="107">
        <v>44937</v>
      </c>
      <c r="E2765">
        <v>-45000</v>
      </c>
      <c r="F2765">
        <v>-45000</v>
      </c>
      <c r="G2765" t="s">
        <v>43</v>
      </c>
      <c r="H2765">
        <v>1</v>
      </c>
      <c r="I2765">
        <v>-45000</v>
      </c>
      <c r="J2765">
        <v>-45000</v>
      </c>
      <c r="K2765">
        <v>1</v>
      </c>
      <c r="M2765" t="s">
        <v>1058</v>
      </c>
      <c r="N2765" t="s">
        <v>199</v>
      </c>
      <c r="O2765">
        <v>100</v>
      </c>
      <c r="P2765" t="s">
        <v>340</v>
      </c>
      <c r="Q2765" t="s">
        <v>199</v>
      </c>
      <c r="S2765" t="s">
        <v>1378</v>
      </c>
      <c r="U2765" t="s">
        <v>1058</v>
      </c>
      <c r="W2765" t="s">
        <v>1379</v>
      </c>
      <c r="X2765" t="s">
        <v>1379</v>
      </c>
      <c r="Y2765" t="s">
        <v>163</v>
      </c>
      <c r="Z2765" t="s">
        <v>193</v>
      </c>
      <c r="AA2765" t="s">
        <v>193</v>
      </c>
      <c r="AB2765" t="s">
        <v>24</v>
      </c>
      <c r="AE2765">
        <v>0</v>
      </c>
      <c r="AF2765">
        <v>0</v>
      </c>
    </row>
    <row r="2766" spans="1:32" x14ac:dyDescent="0.2">
      <c r="A2766" t="s">
        <v>4733</v>
      </c>
      <c r="B2766" s="107">
        <v>44937</v>
      </c>
      <c r="C2766" s="107">
        <v>44937</v>
      </c>
      <c r="D2766" s="107">
        <v>44937</v>
      </c>
      <c r="E2766">
        <v>-4.1975796000000001E-3</v>
      </c>
      <c r="F2766">
        <v>-4.1975796000000001E-3</v>
      </c>
      <c r="G2766" t="s">
        <v>72</v>
      </c>
      <c r="H2766">
        <v>4.6494791666666666</v>
      </c>
      <c r="I2766">
        <v>-1.9516558900625001E-2</v>
      </c>
      <c r="J2766">
        <v>-1.9516558900625001E-2</v>
      </c>
      <c r="K2766">
        <v>1</v>
      </c>
      <c r="M2766" t="s">
        <v>67</v>
      </c>
      <c r="S2766" t="s">
        <v>1608</v>
      </c>
      <c r="U2766" t="s">
        <v>67</v>
      </c>
      <c r="W2766" t="s">
        <v>1270</v>
      </c>
      <c r="X2766" t="s">
        <v>1271</v>
      </c>
      <c r="Y2766" t="s">
        <v>182</v>
      </c>
      <c r="Z2766" t="s">
        <v>164</v>
      </c>
      <c r="AA2766" t="s">
        <v>164</v>
      </c>
      <c r="AB2766" t="s">
        <v>18</v>
      </c>
      <c r="AD2766" t="s">
        <v>4734</v>
      </c>
      <c r="AE2766">
        <v>1</v>
      </c>
      <c r="AF2766">
        <v>1</v>
      </c>
    </row>
    <row r="2767" spans="1:32" x14ac:dyDescent="0.2">
      <c r="A2767" t="s">
        <v>4735</v>
      </c>
      <c r="B2767" s="107">
        <v>44936</v>
      </c>
      <c r="C2767" s="107">
        <v>44936</v>
      </c>
      <c r="D2767" s="107">
        <v>44936</v>
      </c>
      <c r="E2767">
        <v>60000</v>
      </c>
      <c r="F2767">
        <v>60000</v>
      </c>
      <c r="G2767" t="s">
        <v>43</v>
      </c>
      <c r="H2767">
        <v>1</v>
      </c>
      <c r="I2767">
        <v>60000</v>
      </c>
      <c r="J2767">
        <v>60000</v>
      </c>
      <c r="K2767">
        <v>1</v>
      </c>
      <c r="M2767" t="s">
        <v>2771</v>
      </c>
      <c r="N2767" t="s">
        <v>1058</v>
      </c>
      <c r="O2767">
        <v>100</v>
      </c>
      <c r="P2767" t="s">
        <v>160</v>
      </c>
      <c r="Q2767" t="s">
        <v>2771</v>
      </c>
      <c r="S2767" t="s">
        <v>4736</v>
      </c>
      <c r="U2767" t="s">
        <v>1058</v>
      </c>
      <c r="V2767" t="s">
        <v>2773</v>
      </c>
      <c r="W2767" t="s">
        <v>2774</v>
      </c>
      <c r="X2767" t="s">
        <v>2775</v>
      </c>
      <c r="Y2767" t="s">
        <v>2776</v>
      </c>
      <c r="Z2767" t="s">
        <v>1063</v>
      </c>
      <c r="AA2767" t="s">
        <v>1063</v>
      </c>
      <c r="AB2767" t="s">
        <v>29</v>
      </c>
      <c r="AE2767">
        <v>0</v>
      </c>
      <c r="AF2767">
        <v>0</v>
      </c>
    </row>
    <row r="2768" spans="1:32" x14ac:dyDescent="0.2">
      <c r="A2768" t="s">
        <v>4737</v>
      </c>
      <c r="B2768" s="107">
        <v>44936</v>
      </c>
      <c r="C2768" s="107">
        <v>44936</v>
      </c>
      <c r="D2768" s="107">
        <v>44936</v>
      </c>
      <c r="E2768">
        <v>-50</v>
      </c>
      <c r="F2768">
        <v>-50</v>
      </c>
      <c r="G2768" t="s">
        <v>43</v>
      </c>
      <c r="H2768">
        <v>1</v>
      </c>
      <c r="I2768">
        <v>-50</v>
      </c>
      <c r="J2768">
        <v>-50</v>
      </c>
      <c r="K2768">
        <v>1</v>
      </c>
      <c r="M2768" t="s">
        <v>49</v>
      </c>
      <c r="N2768" t="s">
        <v>199</v>
      </c>
      <c r="O2768">
        <v>100</v>
      </c>
      <c r="P2768" t="s">
        <v>340</v>
      </c>
      <c r="Q2768" t="s">
        <v>199</v>
      </c>
      <c r="S2768" t="s">
        <v>4639</v>
      </c>
      <c r="U2768" t="s">
        <v>49</v>
      </c>
      <c r="W2768" t="s">
        <v>1452</v>
      </c>
      <c r="X2768" t="s">
        <v>1452</v>
      </c>
      <c r="Y2768" t="s">
        <v>192</v>
      </c>
      <c r="Z2768" t="s">
        <v>193</v>
      </c>
      <c r="AA2768" t="s">
        <v>193</v>
      </c>
      <c r="AB2768" t="s">
        <v>24</v>
      </c>
      <c r="AE2768">
        <v>0</v>
      </c>
      <c r="AF2768">
        <v>0</v>
      </c>
    </row>
    <row r="2769" spans="1:32" x14ac:dyDescent="0.2">
      <c r="A2769" t="s">
        <v>4738</v>
      </c>
      <c r="B2769" s="107">
        <v>44935</v>
      </c>
      <c r="C2769" s="107">
        <v>44935</v>
      </c>
      <c r="D2769" s="107">
        <v>44935</v>
      </c>
      <c r="E2769">
        <v>-479.8</v>
      </c>
      <c r="F2769">
        <v>-479.8</v>
      </c>
      <c r="G2769" t="s">
        <v>43</v>
      </c>
      <c r="H2769">
        <v>1</v>
      </c>
      <c r="I2769">
        <v>-479.8</v>
      </c>
      <c r="J2769">
        <v>-479.8</v>
      </c>
      <c r="K2769">
        <v>1</v>
      </c>
      <c r="M2769" t="s">
        <v>50</v>
      </c>
      <c r="N2769" t="s">
        <v>1449</v>
      </c>
      <c r="O2769">
        <v>100</v>
      </c>
      <c r="Q2769" t="s">
        <v>1449</v>
      </c>
      <c r="S2769" t="s">
        <v>2279</v>
      </c>
      <c r="U2769" t="s">
        <v>50</v>
      </c>
      <c r="W2769" t="s">
        <v>1451</v>
      </c>
      <c r="X2769" t="s">
        <v>1452</v>
      </c>
      <c r="Y2769" t="s">
        <v>192</v>
      </c>
      <c r="Z2769" t="s">
        <v>193</v>
      </c>
      <c r="AA2769" t="s">
        <v>193</v>
      </c>
      <c r="AB2769" t="s">
        <v>24</v>
      </c>
      <c r="AE2769">
        <v>0</v>
      </c>
      <c r="AF2769">
        <v>0</v>
      </c>
    </row>
    <row r="2770" spans="1:32" x14ac:dyDescent="0.2">
      <c r="A2770" t="s">
        <v>4739</v>
      </c>
      <c r="B2770" s="107">
        <v>44935</v>
      </c>
      <c r="C2770" s="107">
        <v>44935</v>
      </c>
      <c r="D2770" s="107">
        <v>44935</v>
      </c>
      <c r="E2770">
        <v>-1138.6600000000001</v>
      </c>
      <c r="F2770">
        <v>-1138.6600000000001</v>
      </c>
      <c r="G2770" t="s">
        <v>43</v>
      </c>
      <c r="H2770">
        <v>1</v>
      </c>
      <c r="I2770">
        <v>-1138.6600000000001</v>
      </c>
      <c r="J2770">
        <v>-1138.6600000000001</v>
      </c>
      <c r="K2770">
        <v>1</v>
      </c>
      <c r="M2770" t="s">
        <v>50</v>
      </c>
      <c r="N2770" t="s">
        <v>304</v>
      </c>
      <c r="O2770">
        <v>100</v>
      </c>
      <c r="Q2770" t="s">
        <v>304</v>
      </c>
      <c r="S2770" t="s">
        <v>305</v>
      </c>
      <c r="U2770" t="s">
        <v>50</v>
      </c>
      <c r="W2770" t="s">
        <v>305</v>
      </c>
      <c r="X2770" t="s">
        <v>30</v>
      </c>
      <c r="Y2770" t="s">
        <v>182</v>
      </c>
      <c r="Z2770" t="s">
        <v>182</v>
      </c>
      <c r="AA2770" t="s">
        <v>182</v>
      </c>
      <c r="AB2770" t="s">
        <v>30</v>
      </c>
      <c r="AE2770">
        <v>0</v>
      </c>
      <c r="AF2770">
        <v>0</v>
      </c>
    </row>
    <row r="2771" spans="1:32" x14ac:dyDescent="0.2">
      <c r="A2771" t="s">
        <v>4740</v>
      </c>
      <c r="B2771" s="107">
        <v>44935</v>
      </c>
      <c r="C2771" s="107">
        <v>44935</v>
      </c>
      <c r="D2771" s="107">
        <v>44935</v>
      </c>
      <c r="E2771">
        <v>-85.4</v>
      </c>
      <c r="F2771">
        <v>-85.4</v>
      </c>
      <c r="G2771" t="s">
        <v>43</v>
      </c>
      <c r="H2771">
        <v>1</v>
      </c>
      <c r="I2771">
        <v>-85.4</v>
      </c>
      <c r="J2771">
        <v>-85.4</v>
      </c>
      <c r="K2771">
        <v>1</v>
      </c>
      <c r="M2771" t="s">
        <v>50</v>
      </c>
      <c r="N2771" t="s">
        <v>311</v>
      </c>
      <c r="O2771">
        <v>100</v>
      </c>
      <c r="Q2771" t="s">
        <v>311</v>
      </c>
      <c r="S2771" t="s">
        <v>312</v>
      </c>
      <c r="U2771" t="s">
        <v>50</v>
      </c>
      <c r="W2771" t="s">
        <v>312</v>
      </c>
      <c r="X2771" t="s">
        <v>30</v>
      </c>
      <c r="Y2771" t="s">
        <v>182</v>
      </c>
      <c r="Z2771" t="s">
        <v>182</v>
      </c>
      <c r="AA2771" t="s">
        <v>182</v>
      </c>
      <c r="AB2771" t="s">
        <v>30</v>
      </c>
      <c r="AE2771">
        <v>0</v>
      </c>
      <c r="AF2771">
        <v>0</v>
      </c>
    </row>
    <row r="2772" spans="1:32" x14ac:dyDescent="0.2">
      <c r="A2772" t="s">
        <v>4741</v>
      </c>
      <c r="B2772" s="107">
        <v>44935</v>
      </c>
      <c r="C2772" s="107">
        <v>44935</v>
      </c>
      <c r="D2772" s="107">
        <v>44935</v>
      </c>
      <c r="E2772">
        <v>-700</v>
      </c>
      <c r="F2772">
        <v>-700</v>
      </c>
      <c r="G2772" t="s">
        <v>43</v>
      </c>
      <c r="H2772">
        <v>1</v>
      </c>
      <c r="I2772">
        <v>-700</v>
      </c>
      <c r="J2772">
        <v>-700</v>
      </c>
      <c r="K2772">
        <v>1</v>
      </c>
      <c r="M2772" t="s">
        <v>1058</v>
      </c>
      <c r="N2772" t="s">
        <v>301</v>
      </c>
      <c r="O2772">
        <v>100</v>
      </c>
      <c r="Q2772" t="s">
        <v>301</v>
      </c>
      <c r="S2772" t="s">
        <v>2184</v>
      </c>
      <c r="U2772" t="s">
        <v>1058</v>
      </c>
      <c r="W2772" t="s">
        <v>190</v>
      </c>
      <c r="X2772" t="s">
        <v>191</v>
      </c>
      <c r="Y2772" t="s">
        <v>192</v>
      </c>
      <c r="Z2772" t="s">
        <v>193</v>
      </c>
      <c r="AA2772" t="s">
        <v>193</v>
      </c>
      <c r="AB2772" t="s">
        <v>19</v>
      </c>
      <c r="AE2772">
        <v>0</v>
      </c>
      <c r="AF2772">
        <v>0</v>
      </c>
    </row>
    <row r="2773" spans="1:32" x14ac:dyDescent="0.2">
      <c r="A2773" t="s">
        <v>4742</v>
      </c>
      <c r="B2773" s="107">
        <v>44935</v>
      </c>
      <c r="C2773" s="107">
        <v>44935</v>
      </c>
      <c r="D2773" s="107">
        <v>44935</v>
      </c>
      <c r="E2773">
        <v>2000</v>
      </c>
      <c r="F2773">
        <v>2000</v>
      </c>
      <c r="G2773" t="s">
        <v>43</v>
      </c>
      <c r="H2773">
        <v>1</v>
      </c>
      <c r="I2773">
        <v>2000</v>
      </c>
      <c r="J2773">
        <v>2000</v>
      </c>
      <c r="K2773">
        <v>1</v>
      </c>
      <c r="M2773" t="s">
        <v>199</v>
      </c>
      <c r="N2773" t="s">
        <v>50</v>
      </c>
      <c r="O2773">
        <v>100</v>
      </c>
      <c r="Q2773" t="s">
        <v>199</v>
      </c>
      <c r="S2773" t="s">
        <v>1378</v>
      </c>
      <c r="U2773" t="s">
        <v>50</v>
      </c>
      <c r="W2773" t="s">
        <v>1379</v>
      </c>
      <c r="X2773" t="s">
        <v>1379</v>
      </c>
      <c r="Y2773" t="s">
        <v>163</v>
      </c>
      <c r="Z2773" t="s">
        <v>193</v>
      </c>
      <c r="AA2773" t="s">
        <v>193</v>
      </c>
      <c r="AB2773" t="s">
        <v>24</v>
      </c>
      <c r="AE2773">
        <v>0</v>
      </c>
      <c r="AF2773">
        <v>0</v>
      </c>
    </row>
    <row r="2774" spans="1:32" x14ac:dyDescent="0.2">
      <c r="A2774" t="s">
        <v>4743</v>
      </c>
      <c r="B2774" s="107">
        <v>44935</v>
      </c>
      <c r="C2774" s="107">
        <v>44935</v>
      </c>
      <c r="D2774" s="107">
        <v>44935</v>
      </c>
      <c r="E2774">
        <v>-2000</v>
      </c>
      <c r="F2774">
        <v>-2000</v>
      </c>
      <c r="G2774" t="s">
        <v>43</v>
      </c>
      <c r="H2774">
        <v>1</v>
      </c>
      <c r="I2774">
        <v>-2000</v>
      </c>
      <c r="J2774">
        <v>-2000</v>
      </c>
      <c r="K2774">
        <v>1</v>
      </c>
      <c r="M2774" t="s">
        <v>1058</v>
      </c>
      <c r="N2774" t="s">
        <v>199</v>
      </c>
      <c r="O2774">
        <v>100</v>
      </c>
      <c r="P2774" t="s">
        <v>340</v>
      </c>
      <c r="Q2774" t="s">
        <v>199</v>
      </c>
      <c r="S2774" t="s">
        <v>1378</v>
      </c>
      <c r="U2774" t="s">
        <v>1058</v>
      </c>
      <c r="W2774" t="s">
        <v>1379</v>
      </c>
      <c r="X2774" t="s">
        <v>1379</v>
      </c>
      <c r="Y2774" t="s">
        <v>163</v>
      </c>
      <c r="Z2774" t="s">
        <v>193</v>
      </c>
      <c r="AA2774" t="s">
        <v>193</v>
      </c>
      <c r="AB2774" t="s">
        <v>24</v>
      </c>
      <c r="AE2774">
        <v>0</v>
      </c>
      <c r="AF2774">
        <v>0</v>
      </c>
    </row>
    <row r="2775" spans="1:32" x14ac:dyDescent="0.2">
      <c r="A2775" t="s">
        <v>4744</v>
      </c>
      <c r="B2775" s="107">
        <v>44934</v>
      </c>
      <c r="C2775" s="107">
        <v>44934</v>
      </c>
      <c r="D2775" s="107">
        <v>44934</v>
      </c>
      <c r="E2775">
        <v>-1654.83</v>
      </c>
      <c r="F2775">
        <v>-1654.83</v>
      </c>
      <c r="G2775" t="s">
        <v>43</v>
      </c>
      <c r="H2775">
        <v>1</v>
      </c>
      <c r="I2775">
        <v>-1654.83</v>
      </c>
      <c r="J2775">
        <v>-1654.83</v>
      </c>
      <c r="K2775">
        <v>1</v>
      </c>
      <c r="M2775" t="s">
        <v>49</v>
      </c>
      <c r="N2775" t="s">
        <v>3200</v>
      </c>
      <c r="O2775">
        <v>100</v>
      </c>
      <c r="Q2775" t="s">
        <v>3200</v>
      </c>
      <c r="S2775" t="s">
        <v>4745</v>
      </c>
      <c r="U2775" t="s">
        <v>49</v>
      </c>
      <c r="W2775" t="s">
        <v>3201</v>
      </c>
      <c r="X2775" t="s">
        <v>30</v>
      </c>
      <c r="Y2775" t="s">
        <v>182</v>
      </c>
      <c r="Z2775" t="s">
        <v>182</v>
      </c>
      <c r="AA2775" t="s">
        <v>182</v>
      </c>
      <c r="AB2775" t="s">
        <v>30</v>
      </c>
      <c r="AE2775">
        <v>0</v>
      </c>
      <c r="AF2775">
        <v>0</v>
      </c>
    </row>
    <row r="2776" spans="1:32" x14ac:dyDescent="0.2">
      <c r="A2776" t="s">
        <v>4746</v>
      </c>
      <c r="B2776" s="107">
        <v>44934</v>
      </c>
      <c r="C2776" s="107">
        <v>44934</v>
      </c>
      <c r="D2776" s="107">
        <v>44934</v>
      </c>
      <c r="E2776">
        <v>-6.7752194999999996E-3</v>
      </c>
      <c r="F2776">
        <v>-6.7752194999999996E-3</v>
      </c>
      <c r="G2776" t="s">
        <v>72</v>
      </c>
      <c r="H2776">
        <v>4.4709952102181996</v>
      </c>
      <c r="I2776">
        <v>-3.0291973932676949E-2</v>
      </c>
      <c r="J2776">
        <v>-3.0291973932676949E-2</v>
      </c>
      <c r="K2776">
        <v>1</v>
      </c>
      <c r="M2776" t="s">
        <v>67</v>
      </c>
      <c r="S2776" t="s">
        <v>1608</v>
      </c>
      <c r="U2776" t="s">
        <v>67</v>
      </c>
      <c r="W2776" t="s">
        <v>1270</v>
      </c>
      <c r="X2776" t="s">
        <v>1271</v>
      </c>
      <c r="Y2776" t="s">
        <v>182</v>
      </c>
      <c r="Z2776" t="s">
        <v>164</v>
      </c>
      <c r="AA2776" t="s">
        <v>164</v>
      </c>
      <c r="AB2776" t="s">
        <v>18</v>
      </c>
      <c r="AD2776" t="s">
        <v>4747</v>
      </c>
      <c r="AE2776">
        <v>1</v>
      </c>
      <c r="AF2776">
        <v>1</v>
      </c>
    </row>
    <row r="2777" spans="1:32" x14ac:dyDescent="0.2">
      <c r="A2777" t="s">
        <v>4748</v>
      </c>
      <c r="B2777" s="107">
        <v>44934</v>
      </c>
      <c r="C2777" s="107">
        <v>44934</v>
      </c>
      <c r="D2777" s="107">
        <v>44934</v>
      </c>
      <c r="E2777">
        <v>-5.0737734000000003E-3</v>
      </c>
      <c r="F2777">
        <v>-5.0737734000000003E-3</v>
      </c>
      <c r="G2777" t="s">
        <v>72</v>
      </c>
      <c r="H2777">
        <v>4.4709952102181996</v>
      </c>
      <c r="I2777">
        <v>-2.2684816569132519E-2</v>
      </c>
      <c r="J2777">
        <v>-2.2684816569132519E-2</v>
      </c>
      <c r="K2777">
        <v>1</v>
      </c>
      <c r="M2777" t="s">
        <v>67</v>
      </c>
      <c r="S2777" t="s">
        <v>1608</v>
      </c>
      <c r="U2777" t="s">
        <v>67</v>
      </c>
      <c r="W2777" t="s">
        <v>1270</v>
      </c>
      <c r="X2777" t="s">
        <v>1271</v>
      </c>
      <c r="Y2777" t="s">
        <v>182</v>
      </c>
      <c r="Z2777" t="s">
        <v>164</v>
      </c>
      <c r="AA2777" t="s">
        <v>164</v>
      </c>
      <c r="AB2777" t="s">
        <v>18</v>
      </c>
      <c r="AD2777" t="s">
        <v>4749</v>
      </c>
      <c r="AE2777">
        <v>1</v>
      </c>
      <c r="AF2777">
        <v>1</v>
      </c>
    </row>
    <row r="2778" spans="1:32" x14ac:dyDescent="0.2">
      <c r="A2778" t="s">
        <v>4750</v>
      </c>
      <c r="B2778" s="107">
        <v>44934</v>
      </c>
      <c r="C2778" s="107">
        <v>44934</v>
      </c>
      <c r="D2778" s="107">
        <v>44934</v>
      </c>
      <c r="E2778">
        <v>-5.4711170999999998E-3</v>
      </c>
      <c r="F2778">
        <v>-5.4711170999999998E-3</v>
      </c>
      <c r="G2778" t="s">
        <v>72</v>
      </c>
      <c r="H2778">
        <v>4.4709952102181996</v>
      </c>
      <c r="I2778">
        <v>-2.4461338348642891E-2</v>
      </c>
      <c r="J2778">
        <v>-2.4461338348642891E-2</v>
      </c>
      <c r="K2778">
        <v>1</v>
      </c>
      <c r="M2778" t="s">
        <v>67</v>
      </c>
      <c r="S2778" t="s">
        <v>1608</v>
      </c>
      <c r="U2778" t="s">
        <v>67</v>
      </c>
      <c r="W2778" t="s">
        <v>1270</v>
      </c>
      <c r="X2778" t="s">
        <v>1271</v>
      </c>
      <c r="Y2778" t="s">
        <v>182</v>
      </c>
      <c r="Z2778" t="s">
        <v>164</v>
      </c>
      <c r="AA2778" t="s">
        <v>164</v>
      </c>
      <c r="AB2778" t="s">
        <v>18</v>
      </c>
      <c r="AD2778" t="s">
        <v>4751</v>
      </c>
      <c r="AE2778">
        <v>1</v>
      </c>
      <c r="AF2778">
        <v>1</v>
      </c>
    </row>
    <row r="2779" spans="1:32" x14ac:dyDescent="0.2">
      <c r="A2779" t="s">
        <v>4752</v>
      </c>
      <c r="B2779" s="107">
        <v>44934</v>
      </c>
      <c r="C2779" s="107">
        <v>44934</v>
      </c>
      <c r="D2779" s="107">
        <v>44934</v>
      </c>
      <c r="E2779">
        <v>3.7500000000000001E-4</v>
      </c>
      <c r="F2779">
        <v>3.7500000000000001E-4</v>
      </c>
      <c r="G2779" t="s">
        <v>71</v>
      </c>
      <c r="H2779">
        <v>6842.7354976051083</v>
      </c>
      <c r="I2779">
        <v>2.5660258116019161</v>
      </c>
      <c r="J2779">
        <v>2.5660258116019161</v>
      </c>
      <c r="K2779">
        <v>1</v>
      </c>
      <c r="N2779" t="s">
        <v>65</v>
      </c>
      <c r="S2779" t="s">
        <v>1608</v>
      </c>
      <c r="U2779" t="s">
        <v>65</v>
      </c>
      <c r="W2779" t="s">
        <v>2841</v>
      </c>
      <c r="X2779" t="s">
        <v>70</v>
      </c>
      <c r="Y2779" t="s">
        <v>182</v>
      </c>
      <c r="Z2779" t="s">
        <v>164</v>
      </c>
      <c r="AA2779" t="s">
        <v>164</v>
      </c>
      <c r="AB2779" t="s">
        <v>18</v>
      </c>
      <c r="AD2779" t="s">
        <v>4753</v>
      </c>
      <c r="AE2779">
        <v>1</v>
      </c>
      <c r="AF2779">
        <v>1</v>
      </c>
    </row>
    <row r="2780" spans="1:32" x14ac:dyDescent="0.2">
      <c r="A2780" t="s">
        <v>4754</v>
      </c>
      <c r="B2780" s="107">
        <v>44933</v>
      </c>
      <c r="C2780" s="107">
        <v>44933</v>
      </c>
      <c r="D2780" s="107">
        <v>44933</v>
      </c>
      <c r="E2780">
        <v>-61.49</v>
      </c>
      <c r="F2780">
        <v>-61.49</v>
      </c>
      <c r="G2780" t="s">
        <v>43</v>
      </c>
      <c r="H2780">
        <v>1</v>
      </c>
      <c r="I2780">
        <v>-61.49</v>
      </c>
      <c r="J2780">
        <v>-61.49</v>
      </c>
      <c r="K2780">
        <v>1</v>
      </c>
      <c r="M2780" t="s">
        <v>49</v>
      </c>
      <c r="N2780" t="s">
        <v>2173</v>
      </c>
      <c r="O2780">
        <v>100</v>
      </c>
      <c r="Q2780" t="s">
        <v>2173</v>
      </c>
      <c r="S2780" t="s">
        <v>2174</v>
      </c>
      <c r="U2780" t="s">
        <v>49</v>
      </c>
      <c r="W2780" t="s">
        <v>2174</v>
      </c>
      <c r="X2780" t="s">
        <v>30</v>
      </c>
      <c r="Y2780" t="s">
        <v>182</v>
      </c>
      <c r="Z2780" t="s">
        <v>182</v>
      </c>
      <c r="AA2780" t="s">
        <v>182</v>
      </c>
      <c r="AB2780" t="s">
        <v>30</v>
      </c>
      <c r="AE2780">
        <v>0</v>
      </c>
      <c r="AF2780">
        <v>0</v>
      </c>
    </row>
    <row r="2781" spans="1:32" x14ac:dyDescent="0.2">
      <c r="A2781" t="s">
        <v>4755</v>
      </c>
      <c r="B2781" s="107">
        <v>44933</v>
      </c>
      <c r="C2781" s="107">
        <v>44933</v>
      </c>
      <c r="D2781" s="107">
        <v>44933</v>
      </c>
      <c r="E2781">
        <v>-4.7902395000000014E-3</v>
      </c>
      <c r="F2781">
        <v>-4.7902395000000014E-3</v>
      </c>
      <c r="G2781" t="s">
        <v>72</v>
      </c>
      <c r="H2781">
        <v>4.2701271186440684</v>
      </c>
      <c r="I2781">
        <v>-2.045493159375001E-2</v>
      </c>
      <c r="J2781">
        <v>-2.045493159375001E-2</v>
      </c>
      <c r="K2781">
        <v>1</v>
      </c>
      <c r="M2781" t="s">
        <v>67</v>
      </c>
      <c r="S2781" t="s">
        <v>1608</v>
      </c>
      <c r="U2781" t="s">
        <v>67</v>
      </c>
      <c r="W2781" t="s">
        <v>1270</v>
      </c>
      <c r="X2781" t="s">
        <v>1271</v>
      </c>
      <c r="Y2781" t="s">
        <v>182</v>
      </c>
      <c r="Z2781" t="s">
        <v>164</v>
      </c>
      <c r="AA2781" t="s">
        <v>164</v>
      </c>
      <c r="AB2781" t="s">
        <v>18</v>
      </c>
      <c r="AD2781" t="s">
        <v>4756</v>
      </c>
      <c r="AE2781">
        <v>1</v>
      </c>
      <c r="AF2781">
        <v>1</v>
      </c>
    </row>
    <row r="2782" spans="1:32" x14ac:dyDescent="0.2">
      <c r="A2782" t="s">
        <v>4757</v>
      </c>
      <c r="B2782" s="107">
        <v>44933</v>
      </c>
      <c r="C2782" s="107">
        <v>44933</v>
      </c>
      <c r="D2782" s="107">
        <v>44933</v>
      </c>
      <c r="E2782">
        <v>-6.5001353999999999E-3</v>
      </c>
      <c r="F2782">
        <v>-6.5001353999999999E-3</v>
      </c>
      <c r="G2782" t="s">
        <v>72</v>
      </c>
      <c r="H2782">
        <v>4.2701271186440684</v>
      </c>
      <c r="I2782">
        <v>-2.7756404446398309E-2</v>
      </c>
      <c r="J2782">
        <v>-2.7756404446398309E-2</v>
      </c>
      <c r="K2782">
        <v>1</v>
      </c>
      <c r="M2782" t="s">
        <v>67</v>
      </c>
      <c r="S2782" t="s">
        <v>1608</v>
      </c>
      <c r="U2782" t="s">
        <v>67</v>
      </c>
      <c r="W2782" t="s">
        <v>1270</v>
      </c>
      <c r="X2782" t="s">
        <v>1271</v>
      </c>
      <c r="Y2782" t="s">
        <v>182</v>
      </c>
      <c r="Z2782" t="s">
        <v>164</v>
      </c>
      <c r="AA2782" t="s">
        <v>164</v>
      </c>
      <c r="AB2782" t="s">
        <v>18</v>
      </c>
      <c r="AD2782" t="s">
        <v>4758</v>
      </c>
      <c r="AE2782">
        <v>1</v>
      </c>
      <c r="AF2782">
        <v>1</v>
      </c>
    </row>
    <row r="2783" spans="1:32" x14ac:dyDescent="0.2">
      <c r="A2783" t="s">
        <v>4759</v>
      </c>
      <c r="B2783" s="107">
        <v>44932</v>
      </c>
      <c r="C2783" s="107">
        <v>44932</v>
      </c>
      <c r="D2783" s="107">
        <v>44932</v>
      </c>
      <c r="E2783">
        <v>-4500</v>
      </c>
      <c r="F2783">
        <v>-4500</v>
      </c>
      <c r="G2783" t="s">
        <v>43</v>
      </c>
      <c r="H2783">
        <v>1</v>
      </c>
      <c r="I2783">
        <v>-4500</v>
      </c>
      <c r="J2783">
        <v>-4500</v>
      </c>
      <c r="K2783">
        <v>1</v>
      </c>
      <c r="M2783" t="s">
        <v>1058</v>
      </c>
      <c r="N2783" t="s">
        <v>356</v>
      </c>
      <c r="O2783">
        <v>100</v>
      </c>
      <c r="P2783" t="s">
        <v>236</v>
      </c>
      <c r="Q2783" t="s">
        <v>356</v>
      </c>
      <c r="S2783" t="s">
        <v>323</v>
      </c>
      <c r="U2783" t="s">
        <v>1058</v>
      </c>
      <c r="W2783" t="s">
        <v>323</v>
      </c>
      <c r="X2783" t="s">
        <v>324</v>
      </c>
      <c r="Y2783" t="s">
        <v>325</v>
      </c>
      <c r="Z2783" t="s">
        <v>325</v>
      </c>
      <c r="AA2783" t="s">
        <v>325</v>
      </c>
      <c r="AB2783" t="s">
        <v>27</v>
      </c>
      <c r="AE2783">
        <v>0</v>
      </c>
      <c r="AF2783">
        <v>0</v>
      </c>
    </row>
    <row r="2784" spans="1:32" x14ac:dyDescent="0.2">
      <c r="A2784" t="s">
        <v>4760</v>
      </c>
      <c r="B2784" s="107">
        <v>44932</v>
      </c>
      <c r="C2784" s="107">
        <v>44932</v>
      </c>
      <c r="D2784" s="107">
        <v>44932</v>
      </c>
      <c r="E2784">
        <v>-85</v>
      </c>
      <c r="F2784">
        <v>-85</v>
      </c>
      <c r="G2784" t="s">
        <v>43</v>
      </c>
      <c r="H2784">
        <v>1</v>
      </c>
      <c r="I2784">
        <v>-85</v>
      </c>
      <c r="J2784">
        <v>-85</v>
      </c>
      <c r="K2784">
        <v>1</v>
      </c>
      <c r="M2784" t="s">
        <v>1058</v>
      </c>
      <c r="N2784" t="s">
        <v>2179</v>
      </c>
      <c r="O2784">
        <v>100</v>
      </c>
      <c r="Q2784" t="s">
        <v>2179</v>
      </c>
      <c r="S2784" t="s">
        <v>2180</v>
      </c>
      <c r="U2784" t="s">
        <v>1058</v>
      </c>
      <c r="W2784" t="s">
        <v>2181</v>
      </c>
      <c r="X2784" t="s">
        <v>30</v>
      </c>
      <c r="Y2784" t="s">
        <v>182</v>
      </c>
      <c r="Z2784" t="s">
        <v>182</v>
      </c>
      <c r="AA2784" t="s">
        <v>182</v>
      </c>
      <c r="AB2784" t="s">
        <v>30</v>
      </c>
      <c r="AE2784">
        <v>0</v>
      </c>
      <c r="AF2784">
        <v>0</v>
      </c>
    </row>
    <row r="2785" spans="1:32" x14ac:dyDescent="0.2">
      <c r="A2785" t="s">
        <v>4761</v>
      </c>
      <c r="B2785" s="107">
        <v>44932</v>
      </c>
      <c r="C2785" s="107">
        <v>44932</v>
      </c>
      <c r="D2785" s="107">
        <v>44932</v>
      </c>
      <c r="E2785">
        <v>10000</v>
      </c>
      <c r="F2785">
        <v>10000</v>
      </c>
      <c r="G2785" t="s">
        <v>43</v>
      </c>
      <c r="H2785">
        <v>1</v>
      </c>
      <c r="I2785">
        <v>10000</v>
      </c>
      <c r="J2785">
        <v>10000</v>
      </c>
      <c r="K2785">
        <v>1</v>
      </c>
      <c r="M2785" t="s">
        <v>199</v>
      </c>
      <c r="N2785" t="s">
        <v>1058</v>
      </c>
      <c r="O2785">
        <v>100</v>
      </c>
      <c r="Q2785" t="s">
        <v>199</v>
      </c>
      <c r="S2785" t="s">
        <v>1378</v>
      </c>
      <c r="U2785" t="s">
        <v>1058</v>
      </c>
      <c r="W2785" t="s">
        <v>1379</v>
      </c>
      <c r="X2785" t="s">
        <v>1379</v>
      </c>
      <c r="Y2785" t="s">
        <v>163</v>
      </c>
      <c r="Z2785" t="s">
        <v>193</v>
      </c>
      <c r="AA2785" t="s">
        <v>193</v>
      </c>
      <c r="AB2785" t="s">
        <v>24</v>
      </c>
      <c r="AE2785">
        <v>0</v>
      </c>
      <c r="AF2785">
        <v>0</v>
      </c>
    </row>
    <row r="2786" spans="1:32" x14ac:dyDescent="0.2">
      <c r="A2786" t="s">
        <v>4762</v>
      </c>
      <c r="B2786" s="107">
        <v>44932</v>
      </c>
      <c r="C2786" s="107">
        <v>44932</v>
      </c>
      <c r="D2786" s="107">
        <v>44932</v>
      </c>
      <c r="E2786">
        <v>-10000</v>
      </c>
      <c r="F2786">
        <v>-10000</v>
      </c>
      <c r="G2786" t="s">
        <v>43</v>
      </c>
      <c r="H2786">
        <v>1</v>
      </c>
      <c r="I2786">
        <v>-10000</v>
      </c>
      <c r="J2786">
        <v>-10000</v>
      </c>
      <c r="K2786">
        <v>1</v>
      </c>
      <c r="M2786" t="s">
        <v>1419</v>
      </c>
      <c r="N2786" t="s">
        <v>199</v>
      </c>
      <c r="O2786">
        <v>100</v>
      </c>
      <c r="P2786" t="s">
        <v>340</v>
      </c>
      <c r="Q2786" t="s">
        <v>199</v>
      </c>
      <c r="S2786" t="s">
        <v>1378</v>
      </c>
      <c r="U2786" t="s">
        <v>1419</v>
      </c>
      <c r="W2786" t="s">
        <v>1379</v>
      </c>
      <c r="X2786" t="s">
        <v>1379</v>
      </c>
      <c r="Y2786" t="s">
        <v>163</v>
      </c>
      <c r="Z2786" t="s">
        <v>193</v>
      </c>
      <c r="AA2786" t="s">
        <v>193</v>
      </c>
      <c r="AB2786" t="s">
        <v>24</v>
      </c>
      <c r="AE2786">
        <v>0</v>
      </c>
      <c r="AF2786">
        <v>0</v>
      </c>
    </row>
    <row r="2787" spans="1:32" x14ac:dyDescent="0.2">
      <c r="A2787" t="s">
        <v>4763</v>
      </c>
      <c r="B2787" s="107">
        <v>44932</v>
      </c>
      <c r="C2787" s="107">
        <v>44932</v>
      </c>
      <c r="D2787" s="107">
        <v>44932</v>
      </c>
      <c r="E2787">
        <v>-8.8642335000000006E-3</v>
      </c>
      <c r="F2787">
        <v>-8.8642335000000006E-3</v>
      </c>
      <c r="G2787" t="s">
        <v>72</v>
      </c>
      <c r="H2787">
        <v>4.21805702217529</v>
      </c>
      <c r="I2787">
        <v>-3.7389842360876453E-2</v>
      </c>
      <c r="J2787">
        <v>-3.7389842360876453E-2</v>
      </c>
      <c r="K2787">
        <v>1</v>
      </c>
      <c r="M2787" t="s">
        <v>67</v>
      </c>
      <c r="S2787" t="s">
        <v>1608</v>
      </c>
      <c r="U2787" t="s">
        <v>67</v>
      </c>
      <c r="W2787" t="s">
        <v>1270</v>
      </c>
      <c r="X2787" t="s">
        <v>1271</v>
      </c>
      <c r="Y2787" t="s">
        <v>182</v>
      </c>
      <c r="Z2787" t="s">
        <v>164</v>
      </c>
      <c r="AA2787" t="s">
        <v>164</v>
      </c>
      <c r="AB2787" t="s">
        <v>18</v>
      </c>
      <c r="AD2787" t="s">
        <v>4764</v>
      </c>
      <c r="AE2787">
        <v>1</v>
      </c>
      <c r="AF2787">
        <v>1</v>
      </c>
    </row>
    <row r="2788" spans="1:32" x14ac:dyDescent="0.2">
      <c r="A2788" t="s">
        <v>4765</v>
      </c>
      <c r="B2788" s="107">
        <v>44931</v>
      </c>
      <c r="C2788" s="107">
        <v>44931</v>
      </c>
      <c r="D2788" s="107">
        <v>44931</v>
      </c>
      <c r="E2788">
        <v>-325</v>
      </c>
      <c r="F2788">
        <v>-325</v>
      </c>
      <c r="G2788" t="s">
        <v>43</v>
      </c>
      <c r="H2788">
        <v>1</v>
      </c>
      <c r="I2788">
        <v>-325</v>
      </c>
      <c r="J2788">
        <v>-325</v>
      </c>
      <c r="K2788">
        <v>1</v>
      </c>
      <c r="M2788" t="s">
        <v>1058</v>
      </c>
      <c r="N2788" t="s">
        <v>372</v>
      </c>
      <c r="O2788">
        <v>100</v>
      </c>
      <c r="P2788" t="s">
        <v>236</v>
      </c>
      <c r="Q2788" t="s">
        <v>372</v>
      </c>
      <c r="S2788" t="s">
        <v>4766</v>
      </c>
      <c r="U2788" t="s">
        <v>1058</v>
      </c>
      <c r="W2788" t="s">
        <v>323</v>
      </c>
      <c r="X2788" t="s">
        <v>324</v>
      </c>
      <c r="Y2788" t="s">
        <v>325</v>
      </c>
      <c r="Z2788" t="s">
        <v>325</v>
      </c>
      <c r="AA2788" t="s">
        <v>325</v>
      </c>
      <c r="AB2788" t="s">
        <v>27</v>
      </c>
      <c r="AE2788">
        <v>0</v>
      </c>
      <c r="AF2788">
        <v>0</v>
      </c>
    </row>
    <row r="2789" spans="1:32" x14ac:dyDescent="0.2">
      <c r="A2789" t="s">
        <v>4767</v>
      </c>
      <c r="B2789" s="107">
        <v>44931</v>
      </c>
      <c r="C2789" s="107">
        <v>44931</v>
      </c>
      <c r="D2789" s="107">
        <v>44931</v>
      </c>
      <c r="E2789">
        <v>-569.33000000000004</v>
      </c>
      <c r="F2789">
        <v>-569.33000000000004</v>
      </c>
      <c r="G2789" t="s">
        <v>43</v>
      </c>
      <c r="H2789">
        <v>1</v>
      </c>
      <c r="I2789">
        <v>-569.33000000000004</v>
      </c>
      <c r="J2789">
        <v>-569.33000000000004</v>
      </c>
      <c r="K2789">
        <v>1</v>
      </c>
      <c r="M2789" t="s">
        <v>50</v>
      </c>
      <c r="N2789" t="s">
        <v>317</v>
      </c>
      <c r="O2789">
        <v>100</v>
      </c>
      <c r="Q2789" t="s">
        <v>317</v>
      </c>
      <c r="S2789" t="s">
        <v>2276</v>
      </c>
      <c r="U2789" t="s">
        <v>50</v>
      </c>
      <c r="W2789" t="s">
        <v>318</v>
      </c>
      <c r="X2789" t="s">
        <v>30</v>
      </c>
      <c r="Y2789" t="s">
        <v>182</v>
      </c>
      <c r="Z2789" t="s">
        <v>182</v>
      </c>
      <c r="AA2789" t="s">
        <v>182</v>
      </c>
      <c r="AB2789" t="s">
        <v>30</v>
      </c>
      <c r="AE2789">
        <v>0</v>
      </c>
      <c r="AF2789">
        <v>0</v>
      </c>
    </row>
    <row r="2790" spans="1:32" x14ac:dyDescent="0.2">
      <c r="A2790" t="s">
        <v>4768</v>
      </c>
      <c r="B2790" s="107">
        <v>44931</v>
      </c>
      <c r="C2790" s="107">
        <v>44931</v>
      </c>
      <c r="D2790" s="107">
        <v>44931</v>
      </c>
      <c r="E2790">
        <v>-579.45000000000005</v>
      </c>
      <c r="F2790">
        <v>-579.45000000000005</v>
      </c>
      <c r="G2790" t="s">
        <v>43</v>
      </c>
      <c r="H2790">
        <v>1</v>
      </c>
      <c r="I2790">
        <v>-579.45000000000005</v>
      </c>
      <c r="J2790">
        <v>-579.45000000000005</v>
      </c>
      <c r="K2790">
        <v>1</v>
      </c>
      <c r="M2790" t="s">
        <v>49</v>
      </c>
      <c r="N2790" t="s">
        <v>199</v>
      </c>
      <c r="O2790">
        <v>100</v>
      </c>
      <c r="P2790" t="s">
        <v>340</v>
      </c>
      <c r="Q2790" t="s">
        <v>199</v>
      </c>
      <c r="S2790" t="s">
        <v>4769</v>
      </c>
      <c r="U2790" t="s">
        <v>49</v>
      </c>
      <c r="W2790" t="s">
        <v>4770</v>
      </c>
      <c r="X2790" t="s">
        <v>30</v>
      </c>
      <c r="Y2790" t="s">
        <v>182</v>
      </c>
      <c r="Z2790" t="s">
        <v>182</v>
      </c>
      <c r="AA2790" t="s">
        <v>182</v>
      </c>
      <c r="AB2790" t="s">
        <v>30</v>
      </c>
      <c r="AE2790">
        <v>0</v>
      </c>
      <c r="AF2790">
        <v>0</v>
      </c>
    </row>
    <row r="2791" spans="1:32" x14ac:dyDescent="0.2">
      <c r="A2791" t="s">
        <v>4771</v>
      </c>
      <c r="B2791" s="107">
        <v>44931</v>
      </c>
      <c r="C2791" s="107">
        <v>44931</v>
      </c>
      <c r="D2791" s="107">
        <v>44931</v>
      </c>
      <c r="E2791">
        <v>-1561.21</v>
      </c>
      <c r="F2791">
        <v>-1561.21</v>
      </c>
      <c r="G2791" t="s">
        <v>43</v>
      </c>
      <c r="H2791">
        <v>1</v>
      </c>
      <c r="I2791">
        <v>-1561.21</v>
      </c>
      <c r="J2791">
        <v>-1561.21</v>
      </c>
      <c r="K2791">
        <v>1</v>
      </c>
      <c r="M2791" t="s">
        <v>49</v>
      </c>
      <c r="N2791" t="s">
        <v>199</v>
      </c>
      <c r="O2791">
        <v>100</v>
      </c>
      <c r="P2791" t="s">
        <v>340</v>
      </c>
      <c r="Q2791" t="s">
        <v>199</v>
      </c>
      <c r="S2791" t="s">
        <v>2862</v>
      </c>
      <c r="U2791" t="s">
        <v>49</v>
      </c>
      <c r="W2791" t="s">
        <v>2863</v>
      </c>
      <c r="X2791" t="s">
        <v>2863</v>
      </c>
      <c r="Y2791" t="s">
        <v>2078</v>
      </c>
      <c r="Z2791" t="s">
        <v>2079</v>
      </c>
      <c r="AA2791" t="s">
        <v>2079</v>
      </c>
      <c r="AB2791" t="s">
        <v>15</v>
      </c>
      <c r="AE2791">
        <v>0</v>
      </c>
      <c r="AF2791">
        <v>0</v>
      </c>
    </row>
    <row r="2792" spans="1:32" x14ac:dyDescent="0.2">
      <c r="A2792" t="s">
        <v>4772</v>
      </c>
      <c r="B2792" s="107">
        <v>44931</v>
      </c>
      <c r="C2792" s="107">
        <v>44931</v>
      </c>
      <c r="D2792" s="107">
        <v>44931</v>
      </c>
      <c r="E2792">
        <v>-263.56</v>
      </c>
      <c r="F2792">
        <v>-263.56</v>
      </c>
      <c r="G2792" t="s">
        <v>43</v>
      </c>
      <c r="H2792">
        <v>1</v>
      </c>
      <c r="I2792">
        <v>-263.56</v>
      </c>
      <c r="J2792">
        <v>-263.56</v>
      </c>
      <c r="K2792">
        <v>1</v>
      </c>
      <c r="M2792" t="s">
        <v>1058</v>
      </c>
      <c r="N2792" t="s">
        <v>282</v>
      </c>
      <c r="O2792">
        <v>100</v>
      </c>
      <c r="Q2792" t="s">
        <v>282</v>
      </c>
      <c r="S2792" t="s">
        <v>283</v>
      </c>
      <c r="U2792" t="s">
        <v>1058</v>
      </c>
      <c r="W2792" t="s">
        <v>284</v>
      </c>
      <c r="X2792" t="s">
        <v>191</v>
      </c>
      <c r="Y2792" t="s">
        <v>192</v>
      </c>
      <c r="Z2792" t="s">
        <v>193</v>
      </c>
      <c r="AA2792" t="s">
        <v>193</v>
      </c>
      <c r="AB2792" t="s">
        <v>19</v>
      </c>
      <c r="AE2792">
        <v>0</v>
      </c>
      <c r="AF2792">
        <v>0</v>
      </c>
    </row>
    <row r="2793" spans="1:32" x14ac:dyDescent="0.2">
      <c r="A2793" t="s">
        <v>4773</v>
      </c>
      <c r="B2793" s="107">
        <v>44931</v>
      </c>
      <c r="C2793" s="107">
        <v>44931</v>
      </c>
      <c r="D2793" s="107">
        <v>44931</v>
      </c>
      <c r="E2793">
        <v>2000</v>
      </c>
      <c r="F2793">
        <v>2000</v>
      </c>
      <c r="G2793" t="s">
        <v>43</v>
      </c>
      <c r="H2793">
        <v>1</v>
      </c>
      <c r="I2793">
        <v>2000</v>
      </c>
      <c r="J2793">
        <v>2000</v>
      </c>
      <c r="K2793">
        <v>1</v>
      </c>
      <c r="M2793" t="s">
        <v>199</v>
      </c>
      <c r="N2793" t="s">
        <v>50</v>
      </c>
      <c r="O2793">
        <v>100</v>
      </c>
      <c r="Q2793" t="s">
        <v>199</v>
      </c>
      <c r="S2793" t="s">
        <v>1378</v>
      </c>
      <c r="U2793" t="s">
        <v>50</v>
      </c>
      <c r="W2793" t="s">
        <v>1379</v>
      </c>
      <c r="X2793" t="s">
        <v>1379</v>
      </c>
      <c r="Y2793" t="s">
        <v>163</v>
      </c>
      <c r="Z2793" t="s">
        <v>193</v>
      </c>
      <c r="AA2793" t="s">
        <v>193</v>
      </c>
      <c r="AB2793" t="s">
        <v>24</v>
      </c>
      <c r="AE2793">
        <v>0</v>
      </c>
      <c r="AF2793">
        <v>0</v>
      </c>
    </row>
    <row r="2794" spans="1:32" x14ac:dyDescent="0.2">
      <c r="A2794" t="s">
        <v>4774</v>
      </c>
      <c r="B2794" s="107">
        <v>44931</v>
      </c>
      <c r="C2794" s="107">
        <v>44931</v>
      </c>
      <c r="D2794" s="107">
        <v>44931</v>
      </c>
      <c r="E2794">
        <v>-2000</v>
      </c>
      <c r="F2794">
        <v>-2000</v>
      </c>
      <c r="G2794" t="s">
        <v>43</v>
      </c>
      <c r="H2794">
        <v>1</v>
      </c>
      <c r="I2794">
        <v>-2000</v>
      </c>
      <c r="J2794">
        <v>-2000</v>
      </c>
      <c r="K2794">
        <v>1</v>
      </c>
      <c r="M2794" t="s">
        <v>1058</v>
      </c>
      <c r="N2794" t="s">
        <v>199</v>
      </c>
      <c r="O2794">
        <v>100</v>
      </c>
      <c r="P2794" t="s">
        <v>340</v>
      </c>
      <c r="Q2794" t="s">
        <v>199</v>
      </c>
      <c r="S2794" t="s">
        <v>1378</v>
      </c>
      <c r="U2794" t="s">
        <v>1058</v>
      </c>
      <c r="W2794" t="s">
        <v>1379</v>
      </c>
      <c r="X2794" t="s">
        <v>1379</v>
      </c>
      <c r="Y2794" t="s">
        <v>163</v>
      </c>
      <c r="Z2794" t="s">
        <v>193</v>
      </c>
      <c r="AA2794" t="s">
        <v>193</v>
      </c>
      <c r="AB2794" t="s">
        <v>24</v>
      </c>
      <c r="AE2794">
        <v>0</v>
      </c>
      <c r="AF2794">
        <v>0</v>
      </c>
    </row>
    <row r="2795" spans="1:32" x14ac:dyDescent="0.2">
      <c r="A2795" t="s">
        <v>4775</v>
      </c>
      <c r="B2795" s="107">
        <v>44930</v>
      </c>
      <c r="C2795" s="107">
        <v>44930</v>
      </c>
      <c r="D2795" s="107">
        <v>44930</v>
      </c>
      <c r="E2795">
        <v>-6500</v>
      </c>
      <c r="F2795">
        <v>-6500</v>
      </c>
      <c r="G2795" t="s">
        <v>43</v>
      </c>
      <c r="H2795">
        <v>1</v>
      </c>
      <c r="I2795">
        <v>-6500</v>
      </c>
      <c r="J2795">
        <v>-6500</v>
      </c>
      <c r="K2795">
        <v>1</v>
      </c>
      <c r="M2795" t="s">
        <v>1058</v>
      </c>
      <c r="N2795" t="s">
        <v>354</v>
      </c>
      <c r="O2795">
        <v>100</v>
      </c>
      <c r="P2795" t="s">
        <v>214</v>
      </c>
      <c r="Q2795" t="s">
        <v>354</v>
      </c>
      <c r="S2795" t="s">
        <v>4455</v>
      </c>
      <c r="U2795" t="s">
        <v>1058</v>
      </c>
      <c r="W2795" t="s">
        <v>323</v>
      </c>
      <c r="X2795" t="s">
        <v>324</v>
      </c>
      <c r="Y2795" t="s">
        <v>325</v>
      </c>
      <c r="Z2795" t="s">
        <v>325</v>
      </c>
      <c r="AA2795" t="s">
        <v>325</v>
      </c>
      <c r="AB2795" t="s">
        <v>27</v>
      </c>
      <c r="AE2795">
        <v>0</v>
      </c>
      <c r="AF2795">
        <v>0</v>
      </c>
    </row>
    <row r="2796" spans="1:32" x14ac:dyDescent="0.2">
      <c r="A2796" t="s">
        <v>4776</v>
      </c>
      <c r="B2796" s="107">
        <v>44930</v>
      </c>
      <c r="C2796" s="107">
        <v>44930</v>
      </c>
      <c r="D2796" s="107">
        <v>44930</v>
      </c>
      <c r="E2796">
        <v>-1100</v>
      </c>
      <c r="F2796">
        <v>-1100</v>
      </c>
      <c r="G2796" t="s">
        <v>43</v>
      </c>
      <c r="H2796">
        <v>1</v>
      </c>
      <c r="I2796">
        <v>-1100</v>
      </c>
      <c r="J2796">
        <v>-1100</v>
      </c>
      <c r="K2796">
        <v>1</v>
      </c>
      <c r="M2796" t="s">
        <v>1058</v>
      </c>
      <c r="N2796" t="s">
        <v>358</v>
      </c>
      <c r="O2796">
        <v>100</v>
      </c>
      <c r="P2796" t="s">
        <v>23</v>
      </c>
      <c r="Q2796" t="s">
        <v>358</v>
      </c>
      <c r="S2796" t="s">
        <v>4455</v>
      </c>
      <c r="U2796" t="s">
        <v>1058</v>
      </c>
      <c r="W2796" t="s">
        <v>323</v>
      </c>
      <c r="X2796" t="s">
        <v>324</v>
      </c>
      <c r="Y2796" t="s">
        <v>325</v>
      </c>
      <c r="Z2796" t="s">
        <v>325</v>
      </c>
      <c r="AA2796" t="s">
        <v>325</v>
      </c>
      <c r="AB2796" t="s">
        <v>27</v>
      </c>
      <c r="AE2796">
        <v>0</v>
      </c>
      <c r="AF2796">
        <v>0</v>
      </c>
    </row>
    <row r="2797" spans="1:32" x14ac:dyDescent="0.2">
      <c r="A2797" t="s">
        <v>4777</v>
      </c>
      <c r="B2797" s="107">
        <v>44930</v>
      </c>
      <c r="C2797" s="107">
        <v>44930</v>
      </c>
      <c r="D2797" s="107">
        <v>44930</v>
      </c>
      <c r="E2797">
        <v>-775</v>
      </c>
      <c r="F2797">
        <v>-775</v>
      </c>
      <c r="G2797" t="s">
        <v>43</v>
      </c>
      <c r="H2797">
        <v>1</v>
      </c>
      <c r="I2797">
        <v>-775</v>
      </c>
      <c r="J2797">
        <v>-775</v>
      </c>
      <c r="K2797">
        <v>1</v>
      </c>
      <c r="M2797" t="s">
        <v>1058</v>
      </c>
      <c r="N2797" t="s">
        <v>372</v>
      </c>
      <c r="O2797">
        <v>100</v>
      </c>
      <c r="P2797" t="s">
        <v>236</v>
      </c>
      <c r="Q2797" t="s">
        <v>372</v>
      </c>
      <c r="S2797" t="s">
        <v>4457</v>
      </c>
      <c r="U2797" t="s">
        <v>1058</v>
      </c>
      <c r="W2797" t="s">
        <v>323</v>
      </c>
      <c r="X2797" t="s">
        <v>324</v>
      </c>
      <c r="Y2797" t="s">
        <v>325</v>
      </c>
      <c r="Z2797" t="s">
        <v>325</v>
      </c>
      <c r="AA2797" t="s">
        <v>325</v>
      </c>
      <c r="AB2797" t="s">
        <v>27</v>
      </c>
      <c r="AE2797">
        <v>0</v>
      </c>
      <c r="AF2797">
        <v>0</v>
      </c>
    </row>
    <row r="2798" spans="1:32" x14ac:dyDescent="0.2">
      <c r="A2798" t="s">
        <v>4778</v>
      </c>
      <c r="B2798" s="107">
        <v>44930</v>
      </c>
      <c r="C2798" s="107">
        <v>44930</v>
      </c>
      <c r="D2798" s="107">
        <v>44930</v>
      </c>
      <c r="E2798">
        <v>-10000</v>
      </c>
      <c r="F2798">
        <v>-10000</v>
      </c>
      <c r="G2798" t="s">
        <v>43</v>
      </c>
      <c r="H2798">
        <v>1</v>
      </c>
      <c r="I2798">
        <v>-10000</v>
      </c>
      <c r="J2798">
        <v>-10000</v>
      </c>
      <c r="K2798">
        <v>1</v>
      </c>
      <c r="M2798" t="s">
        <v>1058</v>
      </c>
      <c r="N2798" t="s">
        <v>362</v>
      </c>
      <c r="O2798">
        <v>100</v>
      </c>
      <c r="P2798" t="s">
        <v>236</v>
      </c>
      <c r="Q2798" t="s">
        <v>362</v>
      </c>
      <c r="S2798" t="s">
        <v>4472</v>
      </c>
      <c r="U2798" t="s">
        <v>1058</v>
      </c>
      <c r="W2798" t="s">
        <v>323</v>
      </c>
      <c r="X2798" t="s">
        <v>324</v>
      </c>
      <c r="Y2798" t="s">
        <v>325</v>
      </c>
      <c r="Z2798" t="s">
        <v>325</v>
      </c>
      <c r="AA2798" t="s">
        <v>325</v>
      </c>
      <c r="AB2798" t="s">
        <v>27</v>
      </c>
      <c r="AE2798">
        <v>0</v>
      </c>
      <c r="AF2798">
        <v>0</v>
      </c>
    </row>
    <row r="2799" spans="1:32" x14ac:dyDescent="0.2">
      <c r="A2799" t="s">
        <v>4779</v>
      </c>
      <c r="B2799" s="107">
        <v>44930</v>
      </c>
      <c r="C2799" s="107">
        <v>44930</v>
      </c>
      <c r="D2799" s="107">
        <v>44930</v>
      </c>
      <c r="E2799">
        <v>-8788</v>
      </c>
      <c r="F2799">
        <v>-8788</v>
      </c>
      <c r="G2799" t="s">
        <v>43</v>
      </c>
      <c r="H2799">
        <v>1</v>
      </c>
      <c r="I2799">
        <v>-8788</v>
      </c>
      <c r="J2799">
        <v>-8788</v>
      </c>
      <c r="K2799">
        <v>1</v>
      </c>
      <c r="M2799" t="s">
        <v>1058</v>
      </c>
      <c r="N2799" t="s">
        <v>350</v>
      </c>
      <c r="O2799">
        <v>100</v>
      </c>
      <c r="P2799" t="s">
        <v>219</v>
      </c>
      <c r="Q2799" t="s">
        <v>350</v>
      </c>
      <c r="S2799" t="s">
        <v>4455</v>
      </c>
      <c r="U2799" t="s">
        <v>1058</v>
      </c>
      <c r="W2799" t="s">
        <v>323</v>
      </c>
      <c r="X2799" t="s">
        <v>324</v>
      </c>
      <c r="Y2799" t="s">
        <v>325</v>
      </c>
      <c r="Z2799" t="s">
        <v>325</v>
      </c>
      <c r="AA2799" t="s">
        <v>325</v>
      </c>
      <c r="AB2799" t="s">
        <v>27</v>
      </c>
      <c r="AE2799">
        <v>0</v>
      </c>
      <c r="AF2799">
        <v>0</v>
      </c>
    </row>
    <row r="2800" spans="1:32" x14ac:dyDescent="0.2">
      <c r="A2800" t="s">
        <v>4780</v>
      </c>
      <c r="B2800" s="107">
        <v>44930</v>
      </c>
      <c r="C2800" s="107">
        <v>44930</v>
      </c>
      <c r="D2800" s="107">
        <v>44930</v>
      </c>
      <c r="E2800">
        <v>-6500</v>
      </c>
      <c r="F2800">
        <v>-6500</v>
      </c>
      <c r="G2800" t="s">
        <v>43</v>
      </c>
      <c r="H2800">
        <v>1</v>
      </c>
      <c r="I2800">
        <v>-6500</v>
      </c>
      <c r="J2800">
        <v>-6500</v>
      </c>
      <c r="K2800">
        <v>1</v>
      </c>
      <c r="M2800" t="s">
        <v>1058</v>
      </c>
      <c r="N2800" t="s">
        <v>352</v>
      </c>
      <c r="O2800">
        <v>100</v>
      </c>
      <c r="P2800" t="s">
        <v>236</v>
      </c>
      <c r="Q2800" t="s">
        <v>352</v>
      </c>
      <c r="S2800" t="s">
        <v>4455</v>
      </c>
      <c r="U2800" t="s">
        <v>1058</v>
      </c>
      <c r="W2800" t="s">
        <v>323</v>
      </c>
      <c r="X2800" t="s">
        <v>324</v>
      </c>
      <c r="Y2800" t="s">
        <v>325</v>
      </c>
      <c r="Z2800" t="s">
        <v>325</v>
      </c>
      <c r="AA2800" t="s">
        <v>325</v>
      </c>
      <c r="AB2800" t="s">
        <v>27</v>
      </c>
      <c r="AE2800">
        <v>0</v>
      </c>
      <c r="AF2800">
        <v>0</v>
      </c>
    </row>
    <row r="2801" spans="1:32" x14ac:dyDescent="0.2">
      <c r="A2801" t="s">
        <v>4781</v>
      </c>
      <c r="B2801" s="107">
        <v>44930</v>
      </c>
      <c r="C2801" s="107">
        <v>44930</v>
      </c>
      <c r="D2801" s="107">
        <v>44930</v>
      </c>
      <c r="E2801">
        <v>-6000</v>
      </c>
      <c r="F2801">
        <v>-6000</v>
      </c>
      <c r="G2801" t="s">
        <v>43</v>
      </c>
      <c r="H2801">
        <v>1</v>
      </c>
      <c r="I2801">
        <v>-6000</v>
      </c>
      <c r="J2801">
        <v>-6000</v>
      </c>
      <c r="K2801">
        <v>1</v>
      </c>
      <c r="M2801" t="s">
        <v>1058</v>
      </c>
      <c r="N2801" t="s">
        <v>344</v>
      </c>
      <c r="O2801">
        <v>100</v>
      </c>
      <c r="P2801" t="s">
        <v>179</v>
      </c>
      <c r="Q2801" t="s">
        <v>344</v>
      </c>
      <c r="S2801" t="s">
        <v>4455</v>
      </c>
      <c r="U2801" t="s">
        <v>1058</v>
      </c>
      <c r="W2801" t="s">
        <v>323</v>
      </c>
      <c r="X2801" t="s">
        <v>324</v>
      </c>
      <c r="Y2801" t="s">
        <v>325</v>
      </c>
      <c r="Z2801" t="s">
        <v>325</v>
      </c>
      <c r="AA2801" t="s">
        <v>325</v>
      </c>
      <c r="AB2801" t="s">
        <v>27</v>
      </c>
      <c r="AE2801">
        <v>0</v>
      </c>
      <c r="AF2801">
        <v>0</v>
      </c>
    </row>
    <row r="2802" spans="1:32" x14ac:dyDescent="0.2">
      <c r="A2802" t="s">
        <v>4782</v>
      </c>
      <c r="B2802" s="107">
        <v>44930</v>
      </c>
      <c r="C2802" s="107">
        <v>44930</v>
      </c>
      <c r="D2802" s="107">
        <v>44930</v>
      </c>
      <c r="E2802">
        <v>-11500</v>
      </c>
      <c r="F2802">
        <v>-11500</v>
      </c>
      <c r="G2802" t="s">
        <v>43</v>
      </c>
      <c r="H2802">
        <v>1</v>
      </c>
      <c r="I2802">
        <v>-11500</v>
      </c>
      <c r="J2802">
        <v>-11500</v>
      </c>
      <c r="K2802">
        <v>1</v>
      </c>
      <c r="M2802" t="s">
        <v>1058</v>
      </c>
      <c r="N2802" t="s">
        <v>1169</v>
      </c>
      <c r="O2802">
        <v>100</v>
      </c>
      <c r="P2802" t="s">
        <v>268</v>
      </c>
      <c r="Q2802" t="s">
        <v>1169</v>
      </c>
      <c r="S2802" t="s">
        <v>4455</v>
      </c>
      <c r="U2802" t="s">
        <v>1058</v>
      </c>
      <c r="W2802" t="s">
        <v>323</v>
      </c>
      <c r="X2802" t="s">
        <v>324</v>
      </c>
      <c r="Y2802" t="s">
        <v>325</v>
      </c>
      <c r="Z2802" t="s">
        <v>325</v>
      </c>
      <c r="AA2802" t="s">
        <v>325</v>
      </c>
      <c r="AB2802" t="s">
        <v>27</v>
      </c>
      <c r="AE2802">
        <v>0</v>
      </c>
      <c r="AF2802">
        <v>0</v>
      </c>
    </row>
    <row r="2803" spans="1:32" x14ac:dyDescent="0.2">
      <c r="A2803" t="s">
        <v>4783</v>
      </c>
      <c r="B2803" s="107">
        <v>44930</v>
      </c>
      <c r="C2803" s="107">
        <v>44930</v>
      </c>
      <c r="D2803" s="107">
        <v>44930</v>
      </c>
      <c r="E2803">
        <v>-4000</v>
      </c>
      <c r="F2803">
        <v>-4000</v>
      </c>
      <c r="G2803" t="s">
        <v>43</v>
      </c>
      <c r="H2803">
        <v>1</v>
      </c>
      <c r="I2803">
        <v>-4000</v>
      </c>
      <c r="J2803">
        <v>-4000</v>
      </c>
      <c r="K2803">
        <v>1</v>
      </c>
      <c r="M2803" t="s">
        <v>1058</v>
      </c>
      <c r="N2803" t="s">
        <v>368</v>
      </c>
      <c r="O2803">
        <v>100</v>
      </c>
      <c r="P2803" t="s">
        <v>23</v>
      </c>
      <c r="Q2803" t="s">
        <v>368</v>
      </c>
      <c r="S2803" t="s">
        <v>4457</v>
      </c>
      <c r="U2803" t="s">
        <v>1058</v>
      </c>
      <c r="W2803" t="s">
        <v>323</v>
      </c>
      <c r="X2803" t="s">
        <v>324</v>
      </c>
      <c r="Y2803" t="s">
        <v>325</v>
      </c>
      <c r="Z2803" t="s">
        <v>325</v>
      </c>
      <c r="AA2803" t="s">
        <v>325</v>
      </c>
      <c r="AB2803" t="s">
        <v>27</v>
      </c>
      <c r="AE2803">
        <v>0</v>
      </c>
      <c r="AF2803">
        <v>0</v>
      </c>
    </row>
    <row r="2804" spans="1:32" x14ac:dyDescent="0.2">
      <c r="A2804" t="s">
        <v>4784</v>
      </c>
      <c r="B2804" s="107">
        <v>44930</v>
      </c>
      <c r="C2804" s="107">
        <v>44930</v>
      </c>
      <c r="D2804" s="107">
        <v>44930</v>
      </c>
      <c r="E2804">
        <v>-4500</v>
      </c>
      <c r="F2804">
        <v>-4500</v>
      </c>
      <c r="G2804" t="s">
        <v>43</v>
      </c>
      <c r="H2804">
        <v>1</v>
      </c>
      <c r="I2804">
        <v>-4500</v>
      </c>
      <c r="J2804">
        <v>-4500</v>
      </c>
      <c r="K2804">
        <v>1</v>
      </c>
      <c r="M2804" t="s">
        <v>1058</v>
      </c>
      <c r="N2804" t="s">
        <v>1338</v>
      </c>
      <c r="O2804">
        <v>100</v>
      </c>
      <c r="P2804" t="s">
        <v>236</v>
      </c>
      <c r="Q2804" t="s">
        <v>1338</v>
      </c>
      <c r="S2804" t="s">
        <v>4457</v>
      </c>
      <c r="U2804" t="s">
        <v>1058</v>
      </c>
      <c r="W2804" t="s">
        <v>323</v>
      </c>
      <c r="X2804" t="s">
        <v>324</v>
      </c>
      <c r="Y2804" t="s">
        <v>325</v>
      </c>
      <c r="Z2804" t="s">
        <v>325</v>
      </c>
      <c r="AA2804" t="s">
        <v>325</v>
      </c>
      <c r="AB2804" t="s">
        <v>27</v>
      </c>
      <c r="AE2804">
        <v>0</v>
      </c>
      <c r="AF2804">
        <v>0</v>
      </c>
    </row>
    <row r="2805" spans="1:32" x14ac:dyDescent="0.2">
      <c r="A2805" t="s">
        <v>4785</v>
      </c>
      <c r="B2805" s="107">
        <v>44930</v>
      </c>
      <c r="C2805" s="107">
        <v>44930</v>
      </c>
      <c r="D2805" s="107">
        <v>44930</v>
      </c>
      <c r="E2805">
        <v>-1600</v>
      </c>
      <c r="F2805">
        <v>-1600</v>
      </c>
      <c r="G2805" t="s">
        <v>43</v>
      </c>
      <c r="H2805">
        <v>1</v>
      </c>
      <c r="I2805">
        <v>-1600</v>
      </c>
      <c r="J2805">
        <v>-1600</v>
      </c>
      <c r="K2805">
        <v>1</v>
      </c>
      <c r="M2805" t="s">
        <v>1058</v>
      </c>
      <c r="N2805" t="s">
        <v>366</v>
      </c>
      <c r="O2805">
        <v>100</v>
      </c>
      <c r="P2805" t="s">
        <v>236</v>
      </c>
      <c r="Q2805" t="s">
        <v>366</v>
      </c>
      <c r="S2805" t="s">
        <v>4455</v>
      </c>
      <c r="U2805" t="s">
        <v>1058</v>
      </c>
      <c r="W2805" t="s">
        <v>323</v>
      </c>
      <c r="X2805" t="s">
        <v>324</v>
      </c>
      <c r="Y2805" t="s">
        <v>325</v>
      </c>
      <c r="Z2805" t="s">
        <v>325</v>
      </c>
      <c r="AA2805" t="s">
        <v>325</v>
      </c>
      <c r="AB2805" t="s">
        <v>27</v>
      </c>
      <c r="AE2805">
        <v>0</v>
      </c>
      <c r="AF2805">
        <v>0</v>
      </c>
    </row>
    <row r="2806" spans="1:32" x14ac:dyDescent="0.2">
      <c r="A2806" t="s">
        <v>4786</v>
      </c>
      <c r="B2806" s="107">
        <v>44930</v>
      </c>
      <c r="C2806" s="107">
        <v>44930</v>
      </c>
      <c r="D2806" s="107">
        <v>44930</v>
      </c>
      <c r="E2806">
        <v>-9000</v>
      </c>
      <c r="F2806">
        <v>-9000</v>
      </c>
      <c r="G2806" t="s">
        <v>43</v>
      </c>
      <c r="H2806">
        <v>1</v>
      </c>
      <c r="I2806">
        <v>-9000</v>
      </c>
      <c r="J2806">
        <v>-9000</v>
      </c>
      <c r="K2806">
        <v>1</v>
      </c>
      <c r="M2806" t="s">
        <v>1058</v>
      </c>
      <c r="N2806" t="s">
        <v>360</v>
      </c>
      <c r="O2806">
        <v>100</v>
      </c>
      <c r="P2806" t="s">
        <v>15</v>
      </c>
      <c r="Q2806" t="s">
        <v>360</v>
      </c>
      <c r="S2806" t="s">
        <v>4455</v>
      </c>
      <c r="U2806" t="s">
        <v>1058</v>
      </c>
      <c r="W2806" t="s">
        <v>323</v>
      </c>
      <c r="X2806" t="s">
        <v>324</v>
      </c>
      <c r="Y2806" t="s">
        <v>325</v>
      </c>
      <c r="Z2806" t="s">
        <v>325</v>
      </c>
      <c r="AA2806" t="s">
        <v>325</v>
      </c>
      <c r="AB2806" t="s">
        <v>27</v>
      </c>
      <c r="AE2806">
        <v>0</v>
      </c>
      <c r="AF2806">
        <v>0</v>
      </c>
    </row>
    <row r="2807" spans="1:32" x14ac:dyDescent="0.2">
      <c r="A2807" t="s">
        <v>4787</v>
      </c>
      <c r="B2807" s="107">
        <v>44930</v>
      </c>
      <c r="C2807" s="107">
        <v>44930</v>
      </c>
      <c r="D2807" s="107">
        <v>44930</v>
      </c>
      <c r="E2807">
        <v>-10000</v>
      </c>
      <c r="F2807">
        <v>-10000</v>
      </c>
      <c r="G2807" t="s">
        <v>43</v>
      </c>
      <c r="H2807">
        <v>1</v>
      </c>
      <c r="I2807">
        <v>-10000</v>
      </c>
      <c r="J2807">
        <v>-10000</v>
      </c>
      <c r="K2807">
        <v>1</v>
      </c>
      <c r="M2807" t="s">
        <v>1058</v>
      </c>
      <c r="N2807" t="s">
        <v>335</v>
      </c>
      <c r="O2807">
        <v>100</v>
      </c>
      <c r="P2807" t="s">
        <v>236</v>
      </c>
      <c r="Q2807" t="s">
        <v>335</v>
      </c>
      <c r="S2807" t="s">
        <v>4466</v>
      </c>
      <c r="U2807" t="s">
        <v>1058</v>
      </c>
      <c r="W2807" t="s">
        <v>323</v>
      </c>
      <c r="X2807" t="s">
        <v>324</v>
      </c>
      <c r="Y2807" t="s">
        <v>325</v>
      </c>
      <c r="Z2807" t="s">
        <v>325</v>
      </c>
      <c r="AA2807" t="s">
        <v>325</v>
      </c>
      <c r="AB2807" t="s">
        <v>27</v>
      </c>
      <c r="AE2807">
        <v>0</v>
      </c>
      <c r="AF2807">
        <v>0</v>
      </c>
    </row>
    <row r="2808" spans="1:32" x14ac:dyDescent="0.2">
      <c r="A2808" t="s">
        <v>4788</v>
      </c>
      <c r="B2808" s="107">
        <v>44930</v>
      </c>
      <c r="C2808" s="107">
        <v>44930</v>
      </c>
      <c r="D2808" s="107">
        <v>44930</v>
      </c>
      <c r="E2808">
        <v>-6818.18</v>
      </c>
      <c r="F2808">
        <v>-6818.18</v>
      </c>
      <c r="G2808" t="s">
        <v>43</v>
      </c>
      <c r="H2808">
        <v>1</v>
      </c>
      <c r="I2808">
        <v>-6818.18</v>
      </c>
      <c r="J2808">
        <v>-6818.18</v>
      </c>
      <c r="K2808">
        <v>1</v>
      </c>
      <c r="M2808" t="s">
        <v>1058</v>
      </c>
      <c r="N2808" t="s">
        <v>4452</v>
      </c>
      <c r="O2808">
        <v>100</v>
      </c>
      <c r="Q2808" t="s">
        <v>4452</v>
      </c>
      <c r="S2808" t="s">
        <v>4474</v>
      </c>
      <c r="U2808" t="s">
        <v>1058</v>
      </c>
      <c r="W2808" t="s">
        <v>323</v>
      </c>
      <c r="X2808" t="s">
        <v>324</v>
      </c>
      <c r="Y2808" t="s">
        <v>325</v>
      </c>
      <c r="Z2808" t="s">
        <v>325</v>
      </c>
      <c r="AA2808" t="s">
        <v>325</v>
      </c>
      <c r="AB2808" t="s">
        <v>27</v>
      </c>
      <c r="AE2808">
        <v>0</v>
      </c>
      <c r="AF2808">
        <v>0</v>
      </c>
    </row>
    <row r="2809" spans="1:32" x14ac:dyDescent="0.2">
      <c r="A2809" t="s">
        <v>4789</v>
      </c>
      <c r="B2809" s="107">
        <v>44930</v>
      </c>
      <c r="C2809" s="107">
        <v>44930</v>
      </c>
      <c r="D2809" s="107">
        <v>44930</v>
      </c>
      <c r="E2809">
        <v>-4000</v>
      </c>
      <c r="F2809">
        <v>-4000</v>
      </c>
      <c r="G2809" t="s">
        <v>43</v>
      </c>
      <c r="H2809">
        <v>1</v>
      </c>
      <c r="I2809">
        <v>-4000</v>
      </c>
      <c r="J2809">
        <v>-4000</v>
      </c>
      <c r="K2809">
        <v>1</v>
      </c>
      <c r="M2809" t="s">
        <v>1058</v>
      </c>
      <c r="N2809" t="s">
        <v>4465</v>
      </c>
      <c r="O2809">
        <v>100</v>
      </c>
      <c r="Q2809" t="s">
        <v>4465</v>
      </c>
      <c r="S2809" t="s">
        <v>4466</v>
      </c>
      <c r="U2809" t="s">
        <v>1058</v>
      </c>
      <c r="W2809" t="s">
        <v>390</v>
      </c>
      <c r="X2809" t="s">
        <v>391</v>
      </c>
      <c r="Y2809" t="s">
        <v>23</v>
      </c>
      <c r="Z2809" t="s">
        <v>164</v>
      </c>
      <c r="AA2809" t="s">
        <v>164</v>
      </c>
      <c r="AB2809" t="s">
        <v>23</v>
      </c>
      <c r="AE2809">
        <v>0</v>
      </c>
      <c r="AF2809">
        <v>0</v>
      </c>
    </row>
    <row r="2810" spans="1:32" x14ac:dyDescent="0.2">
      <c r="A2810" t="s">
        <v>4790</v>
      </c>
      <c r="B2810" s="107">
        <v>44930</v>
      </c>
      <c r="C2810" s="107">
        <v>44930</v>
      </c>
      <c r="D2810" s="107">
        <v>44930</v>
      </c>
      <c r="E2810">
        <v>-4500</v>
      </c>
      <c r="F2810">
        <v>-4500</v>
      </c>
      <c r="G2810" t="s">
        <v>43</v>
      </c>
      <c r="H2810">
        <v>1</v>
      </c>
      <c r="I2810">
        <v>-4500</v>
      </c>
      <c r="J2810">
        <v>-4500</v>
      </c>
      <c r="K2810">
        <v>1</v>
      </c>
      <c r="M2810" t="s">
        <v>1058</v>
      </c>
      <c r="N2810" t="s">
        <v>4419</v>
      </c>
      <c r="O2810">
        <v>100</v>
      </c>
      <c r="Q2810" t="s">
        <v>4419</v>
      </c>
      <c r="S2810" t="s">
        <v>4457</v>
      </c>
      <c r="U2810" t="s">
        <v>1058</v>
      </c>
      <c r="W2810" t="s">
        <v>323</v>
      </c>
      <c r="X2810" t="s">
        <v>324</v>
      </c>
      <c r="Y2810" t="s">
        <v>325</v>
      </c>
      <c r="Z2810" t="s">
        <v>325</v>
      </c>
      <c r="AA2810" t="s">
        <v>325</v>
      </c>
      <c r="AB2810" t="s">
        <v>27</v>
      </c>
      <c r="AE2810">
        <v>0</v>
      </c>
      <c r="AF2810">
        <v>0</v>
      </c>
    </row>
    <row r="2811" spans="1:32" x14ac:dyDescent="0.2">
      <c r="A2811" t="s">
        <v>4791</v>
      </c>
      <c r="B2811" s="107">
        <v>44930</v>
      </c>
      <c r="C2811" s="107">
        <v>44930</v>
      </c>
      <c r="D2811" s="107">
        <v>44930</v>
      </c>
      <c r="E2811">
        <v>-3774.06</v>
      </c>
      <c r="F2811">
        <v>-3774.06</v>
      </c>
      <c r="G2811" t="s">
        <v>43</v>
      </c>
      <c r="H2811">
        <v>1</v>
      </c>
      <c r="I2811">
        <v>-3774.06</v>
      </c>
      <c r="J2811">
        <v>-3774.06</v>
      </c>
      <c r="K2811">
        <v>1</v>
      </c>
      <c r="M2811" t="s">
        <v>1058</v>
      </c>
      <c r="N2811" t="s">
        <v>322</v>
      </c>
      <c r="O2811">
        <v>100</v>
      </c>
      <c r="P2811" t="s">
        <v>236</v>
      </c>
      <c r="Q2811" t="s">
        <v>322</v>
      </c>
      <c r="S2811" t="s">
        <v>323</v>
      </c>
      <c r="U2811" t="s">
        <v>1058</v>
      </c>
      <c r="W2811" t="s">
        <v>323</v>
      </c>
      <c r="X2811" t="s">
        <v>324</v>
      </c>
      <c r="Y2811" t="s">
        <v>325</v>
      </c>
      <c r="Z2811" t="s">
        <v>325</v>
      </c>
      <c r="AA2811" t="s">
        <v>325</v>
      </c>
      <c r="AB2811" t="s">
        <v>27</v>
      </c>
      <c r="AE2811">
        <v>0</v>
      </c>
      <c r="AF2811">
        <v>0</v>
      </c>
    </row>
    <row r="2812" spans="1:32" x14ac:dyDescent="0.2">
      <c r="A2812" t="s">
        <v>4792</v>
      </c>
      <c r="B2812" s="107">
        <v>44930</v>
      </c>
      <c r="C2812" s="107">
        <v>44930</v>
      </c>
      <c r="D2812" s="107">
        <v>44930</v>
      </c>
      <c r="E2812">
        <v>-11788</v>
      </c>
      <c r="F2812">
        <v>-11788</v>
      </c>
      <c r="G2812" t="s">
        <v>43</v>
      </c>
      <c r="H2812">
        <v>1</v>
      </c>
      <c r="I2812">
        <v>-11788</v>
      </c>
      <c r="J2812">
        <v>-11788</v>
      </c>
      <c r="K2812">
        <v>1</v>
      </c>
      <c r="M2812" t="s">
        <v>1058</v>
      </c>
      <c r="N2812" t="s">
        <v>342</v>
      </c>
      <c r="O2812">
        <v>100</v>
      </c>
      <c r="P2812" t="s">
        <v>236</v>
      </c>
      <c r="Q2812" t="s">
        <v>342</v>
      </c>
      <c r="S2812" t="s">
        <v>4793</v>
      </c>
      <c r="U2812" t="s">
        <v>1058</v>
      </c>
      <c r="W2812" t="s">
        <v>4651</v>
      </c>
      <c r="X2812" t="s">
        <v>324</v>
      </c>
      <c r="Y2812" t="s">
        <v>325</v>
      </c>
      <c r="Z2812" t="s">
        <v>325</v>
      </c>
      <c r="AA2812" t="s">
        <v>325</v>
      </c>
      <c r="AB2812" t="s">
        <v>27</v>
      </c>
      <c r="AE2812">
        <v>0</v>
      </c>
      <c r="AF2812">
        <v>0</v>
      </c>
    </row>
    <row r="2813" spans="1:32" x14ac:dyDescent="0.2">
      <c r="A2813" t="s">
        <v>4794</v>
      </c>
      <c r="B2813" s="107">
        <v>44930</v>
      </c>
      <c r="C2813" s="107">
        <v>44930</v>
      </c>
      <c r="D2813" s="107">
        <v>44930</v>
      </c>
      <c r="E2813">
        <v>-1212</v>
      </c>
      <c r="F2813">
        <v>-1212</v>
      </c>
      <c r="G2813" t="s">
        <v>43</v>
      </c>
      <c r="H2813">
        <v>1</v>
      </c>
      <c r="I2813">
        <v>-1212</v>
      </c>
      <c r="J2813">
        <v>-1212</v>
      </c>
      <c r="K2813">
        <v>1</v>
      </c>
      <c r="M2813" t="s">
        <v>1058</v>
      </c>
      <c r="N2813" t="s">
        <v>337</v>
      </c>
      <c r="O2813">
        <v>100</v>
      </c>
      <c r="P2813" t="s">
        <v>15</v>
      </c>
      <c r="Q2813" t="s">
        <v>337</v>
      </c>
      <c r="S2813" t="s">
        <v>4491</v>
      </c>
      <c r="U2813" t="s">
        <v>1058</v>
      </c>
      <c r="W2813" t="s">
        <v>384</v>
      </c>
      <c r="X2813" t="s">
        <v>324</v>
      </c>
      <c r="Y2813" t="s">
        <v>325</v>
      </c>
      <c r="Z2813" t="s">
        <v>325</v>
      </c>
      <c r="AA2813" t="s">
        <v>325</v>
      </c>
      <c r="AB2813" t="s">
        <v>27</v>
      </c>
      <c r="AE2813">
        <v>0</v>
      </c>
      <c r="AF2813">
        <v>0</v>
      </c>
    </row>
    <row r="2814" spans="1:32" x14ac:dyDescent="0.2">
      <c r="A2814" t="s">
        <v>4795</v>
      </c>
      <c r="B2814" s="107">
        <v>44930</v>
      </c>
      <c r="C2814" s="107">
        <v>44930</v>
      </c>
      <c r="D2814" s="107">
        <v>44930</v>
      </c>
      <c r="E2814">
        <v>-44.54</v>
      </c>
      <c r="F2814">
        <v>-44.54</v>
      </c>
      <c r="G2814" t="s">
        <v>43</v>
      </c>
      <c r="H2814">
        <v>1</v>
      </c>
      <c r="I2814">
        <v>-44.54</v>
      </c>
      <c r="J2814">
        <v>-44.54</v>
      </c>
      <c r="K2814">
        <v>1</v>
      </c>
      <c r="M2814" t="s">
        <v>50</v>
      </c>
      <c r="N2814" t="s">
        <v>1449</v>
      </c>
      <c r="O2814">
        <v>100</v>
      </c>
      <c r="Q2814" t="s">
        <v>1449</v>
      </c>
      <c r="S2814" t="s">
        <v>4796</v>
      </c>
      <c r="U2814" t="s">
        <v>50</v>
      </c>
      <c r="W2814" t="s">
        <v>1452</v>
      </c>
      <c r="X2814" t="s">
        <v>1452</v>
      </c>
      <c r="Y2814" t="s">
        <v>192</v>
      </c>
      <c r="Z2814" t="s">
        <v>193</v>
      </c>
      <c r="AA2814" t="s">
        <v>193</v>
      </c>
      <c r="AB2814" t="s">
        <v>24</v>
      </c>
      <c r="AE2814">
        <v>0</v>
      </c>
      <c r="AF2814">
        <v>0</v>
      </c>
    </row>
    <row r="2815" spans="1:32" x14ac:dyDescent="0.2">
      <c r="A2815" t="s">
        <v>4797</v>
      </c>
      <c r="B2815" s="107">
        <v>44930</v>
      </c>
      <c r="C2815" s="107">
        <v>44930</v>
      </c>
      <c r="D2815" s="107">
        <v>44930</v>
      </c>
      <c r="E2815">
        <v>-89.82</v>
      </c>
      <c r="F2815">
        <v>-89.82</v>
      </c>
      <c r="G2815" t="s">
        <v>43</v>
      </c>
      <c r="H2815">
        <v>1</v>
      </c>
      <c r="I2815">
        <v>-89.82</v>
      </c>
      <c r="J2815">
        <v>-89.82</v>
      </c>
      <c r="K2815">
        <v>1</v>
      </c>
      <c r="M2815" t="s">
        <v>50</v>
      </c>
      <c r="N2815" t="s">
        <v>199</v>
      </c>
      <c r="O2815">
        <v>100</v>
      </c>
      <c r="P2815" t="s">
        <v>340</v>
      </c>
      <c r="Q2815" t="s">
        <v>199</v>
      </c>
      <c r="S2815" t="s">
        <v>4798</v>
      </c>
      <c r="U2815" t="s">
        <v>50</v>
      </c>
      <c r="W2815" t="s">
        <v>1452</v>
      </c>
      <c r="X2815" t="s">
        <v>1452</v>
      </c>
      <c r="Y2815" t="s">
        <v>192</v>
      </c>
      <c r="Z2815" t="s">
        <v>193</v>
      </c>
      <c r="AA2815" t="s">
        <v>193</v>
      </c>
      <c r="AB2815" t="s">
        <v>24</v>
      </c>
      <c r="AE2815">
        <v>0</v>
      </c>
      <c r="AF2815">
        <v>0</v>
      </c>
    </row>
    <row r="2816" spans="1:32" x14ac:dyDescent="0.2">
      <c r="A2816" t="s">
        <v>4799</v>
      </c>
      <c r="B2816" s="107">
        <v>44930</v>
      </c>
      <c r="C2816" s="107">
        <v>44930</v>
      </c>
      <c r="D2816" s="107">
        <v>44930</v>
      </c>
      <c r="E2816">
        <v>-5344.54</v>
      </c>
      <c r="F2816">
        <v>-5344.54</v>
      </c>
      <c r="G2816" t="s">
        <v>43</v>
      </c>
      <c r="H2816">
        <v>1</v>
      </c>
      <c r="I2816">
        <v>-5344.54</v>
      </c>
      <c r="J2816">
        <v>-5344.54</v>
      </c>
      <c r="K2816">
        <v>1</v>
      </c>
      <c r="M2816" t="s">
        <v>1058</v>
      </c>
      <c r="N2816" t="s">
        <v>242</v>
      </c>
      <c r="O2816">
        <v>100</v>
      </c>
      <c r="Q2816" t="s">
        <v>242</v>
      </c>
      <c r="S2816" t="s">
        <v>4800</v>
      </c>
      <c r="U2816" t="s">
        <v>1058</v>
      </c>
      <c r="W2816" t="s">
        <v>1223</v>
      </c>
      <c r="X2816" t="s">
        <v>245</v>
      </c>
      <c r="Y2816" t="s">
        <v>246</v>
      </c>
      <c r="Z2816" t="s">
        <v>246</v>
      </c>
      <c r="AA2816" t="s">
        <v>246</v>
      </c>
      <c r="AB2816" t="s">
        <v>20</v>
      </c>
      <c r="AE2816">
        <v>0</v>
      </c>
      <c r="AF2816">
        <v>0</v>
      </c>
    </row>
    <row r="2817" spans="1:32" x14ac:dyDescent="0.2">
      <c r="A2817" t="s">
        <v>4801</v>
      </c>
      <c r="B2817" s="107">
        <v>44930</v>
      </c>
      <c r="C2817" s="107">
        <v>44930</v>
      </c>
      <c r="D2817" s="107">
        <v>44930</v>
      </c>
      <c r="E2817">
        <v>-4000</v>
      </c>
      <c r="F2817">
        <v>-4000</v>
      </c>
      <c r="G2817" t="s">
        <v>43</v>
      </c>
      <c r="H2817">
        <v>1</v>
      </c>
      <c r="I2817">
        <v>-4000</v>
      </c>
      <c r="J2817">
        <v>-4000</v>
      </c>
      <c r="K2817">
        <v>1</v>
      </c>
      <c r="M2817" t="s">
        <v>1058</v>
      </c>
      <c r="N2817" t="s">
        <v>346</v>
      </c>
      <c r="O2817">
        <v>100</v>
      </c>
      <c r="P2817" t="s">
        <v>236</v>
      </c>
      <c r="Q2817" t="s">
        <v>346</v>
      </c>
      <c r="S2817" t="s">
        <v>4455</v>
      </c>
      <c r="U2817" t="s">
        <v>1058</v>
      </c>
      <c r="W2817" t="s">
        <v>323</v>
      </c>
      <c r="X2817" t="s">
        <v>324</v>
      </c>
      <c r="Y2817" t="s">
        <v>325</v>
      </c>
      <c r="Z2817" t="s">
        <v>325</v>
      </c>
      <c r="AA2817" t="s">
        <v>325</v>
      </c>
      <c r="AB2817" t="s">
        <v>27</v>
      </c>
      <c r="AE2817">
        <v>0</v>
      </c>
      <c r="AF2817">
        <v>0</v>
      </c>
    </row>
    <row r="2818" spans="1:32" x14ac:dyDescent="0.2">
      <c r="A2818" t="s">
        <v>4802</v>
      </c>
      <c r="B2818" s="107">
        <v>44930</v>
      </c>
      <c r="C2818" s="107">
        <v>44930</v>
      </c>
      <c r="D2818" s="107">
        <v>44930</v>
      </c>
      <c r="E2818">
        <v>-6000</v>
      </c>
      <c r="F2818">
        <v>-6000</v>
      </c>
      <c r="G2818" t="s">
        <v>43</v>
      </c>
      <c r="H2818">
        <v>1</v>
      </c>
      <c r="I2818">
        <v>-6000</v>
      </c>
      <c r="J2818">
        <v>-6000</v>
      </c>
      <c r="K2818">
        <v>1</v>
      </c>
      <c r="M2818" t="s">
        <v>1058</v>
      </c>
      <c r="N2818" t="s">
        <v>348</v>
      </c>
      <c r="O2818">
        <v>100</v>
      </c>
      <c r="P2818" t="s">
        <v>15</v>
      </c>
      <c r="Q2818" t="s">
        <v>348</v>
      </c>
      <c r="S2818" t="s">
        <v>4455</v>
      </c>
      <c r="U2818" t="s">
        <v>1058</v>
      </c>
      <c r="W2818" t="s">
        <v>323</v>
      </c>
      <c r="X2818" t="s">
        <v>324</v>
      </c>
      <c r="Y2818" t="s">
        <v>325</v>
      </c>
      <c r="Z2818" t="s">
        <v>325</v>
      </c>
      <c r="AA2818" t="s">
        <v>325</v>
      </c>
      <c r="AB2818" t="s">
        <v>27</v>
      </c>
      <c r="AE2818">
        <v>0</v>
      </c>
      <c r="AF2818">
        <v>0</v>
      </c>
    </row>
    <row r="2819" spans="1:32" x14ac:dyDescent="0.2">
      <c r="A2819" t="s">
        <v>4803</v>
      </c>
      <c r="B2819" s="107">
        <v>44930</v>
      </c>
      <c r="C2819" s="107">
        <v>44930</v>
      </c>
      <c r="D2819" s="107">
        <v>44930</v>
      </c>
      <c r="E2819">
        <v>-1212</v>
      </c>
      <c r="F2819">
        <v>-1212</v>
      </c>
      <c r="G2819" t="s">
        <v>43</v>
      </c>
      <c r="H2819">
        <v>1</v>
      </c>
      <c r="I2819">
        <v>-1212</v>
      </c>
      <c r="J2819">
        <v>-1212</v>
      </c>
      <c r="K2819">
        <v>1</v>
      </c>
      <c r="M2819" t="s">
        <v>1058</v>
      </c>
      <c r="N2819" t="s">
        <v>350</v>
      </c>
      <c r="O2819">
        <v>100</v>
      </c>
      <c r="P2819" t="s">
        <v>219</v>
      </c>
      <c r="Q2819" t="s">
        <v>350</v>
      </c>
      <c r="S2819" t="s">
        <v>4491</v>
      </c>
      <c r="U2819" t="s">
        <v>1058</v>
      </c>
      <c r="W2819" t="s">
        <v>384</v>
      </c>
      <c r="X2819" t="s">
        <v>324</v>
      </c>
      <c r="Y2819" t="s">
        <v>325</v>
      </c>
      <c r="Z2819" t="s">
        <v>325</v>
      </c>
      <c r="AA2819" t="s">
        <v>325</v>
      </c>
      <c r="AB2819" t="s">
        <v>27</v>
      </c>
      <c r="AE2819">
        <v>0</v>
      </c>
      <c r="AF2819">
        <v>0</v>
      </c>
    </row>
    <row r="2820" spans="1:32" x14ac:dyDescent="0.2">
      <c r="A2820" t="s">
        <v>4804</v>
      </c>
      <c r="B2820" s="107">
        <v>44930</v>
      </c>
      <c r="C2820" s="107">
        <v>44930</v>
      </c>
      <c r="D2820" s="107">
        <v>44930</v>
      </c>
      <c r="E2820">
        <v>-8788</v>
      </c>
      <c r="F2820">
        <v>-8788</v>
      </c>
      <c r="G2820" t="s">
        <v>43</v>
      </c>
      <c r="H2820">
        <v>1</v>
      </c>
      <c r="I2820">
        <v>-8788</v>
      </c>
      <c r="J2820">
        <v>-8788</v>
      </c>
      <c r="K2820">
        <v>1</v>
      </c>
      <c r="M2820" t="s">
        <v>1058</v>
      </c>
      <c r="N2820" t="s">
        <v>337</v>
      </c>
      <c r="O2820">
        <v>100</v>
      </c>
      <c r="P2820" t="s">
        <v>15</v>
      </c>
      <c r="Q2820" t="s">
        <v>337</v>
      </c>
      <c r="S2820" t="s">
        <v>4793</v>
      </c>
      <c r="U2820" t="s">
        <v>1058</v>
      </c>
      <c r="W2820" t="s">
        <v>4651</v>
      </c>
      <c r="X2820" t="s">
        <v>324</v>
      </c>
      <c r="Y2820" t="s">
        <v>325</v>
      </c>
      <c r="Z2820" t="s">
        <v>325</v>
      </c>
      <c r="AA2820" t="s">
        <v>325</v>
      </c>
      <c r="AB2820" t="s">
        <v>27</v>
      </c>
      <c r="AE2820">
        <v>0</v>
      </c>
      <c r="AF2820">
        <v>0</v>
      </c>
    </row>
    <row r="2821" spans="1:32" x14ac:dyDescent="0.2">
      <c r="A2821" t="s">
        <v>4805</v>
      </c>
      <c r="B2821" s="107">
        <v>44930</v>
      </c>
      <c r="C2821" s="107">
        <v>44930</v>
      </c>
      <c r="D2821" s="107">
        <v>44930</v>
      </c>
      <c r="E2821">
        <v>-9000</v>
      </c>
      <c r="F2821">
        <v>-9000</v>
      </c>
      <c r="G2821" t="s">
        <v>43</v>
      </c>
      <c r="H2821">
        <v>1</v>
      </c>
      <c r="I2821">
        <v>-9000</v>
      </c>
      <c r="J2821">
        <v>-9000</v>
      </c>
      <c r="K2821">
        <v>1</v>
      </c>
      <c r="M2821" t="s">
        <v>1058</v>
      </c>
      <c r="N2821" t="s">
        <v>364</v>
      </c>
      <c r="O2821">
        <v>100</v>
      </c>
      <c r="P2821" t="s">
        <v>23</v>
      </c>
      <c r="Q2821" t="s">
        <v>364</v>
      </c>
      <c r="S2821" t="s">
        <v>4457</v>
      </c>
      <c r="U2821" t="s">
        <v>1058</v>
      </c>
      <c r="W2821" t="s">
        <v>323</v>
      </c>
      <c r="X2821" t="s">
        <v>324</v>
      </c>
      <c r="Y2821" t="s">
        <v>325</v>
      </c>
      <c r="Z2821" t="s">
        <v>325</v>
      </c>
      <c r="AA2821" t="s">
        <v>325</v>
      </c>
      <c r="AB2821" t="s">
        <v>27</v>
      </c>
      <c r="AE2821">
        <v>0</v>
      </c>
      <c r="AF2821">
        <v>0</v>
      </c>
    </row>
    <row r="2822" spans="1:32" x14ac:dyDescent="0.2">
      <c r="A2822" t="s">
        <v>4806</v>
      </c>
      <c r="B2822" s="107">
        <v>44930</v>
      </c>
      <c r="C2822" s="107">
        <v>44930</v>
      </c>
      <c r="D2822" s="107">
        <v>44930</v>
      </c>
      <c r="E2822">
        <v>-1500</v>
      </c>
      <c r="F2822">
        <v>-1500</v>
      </c>
      <c r="G2822" t="s">
        <v>43</v>
      </c>
      <c r="H2822">
        <v>1</v>
      </c>
      <c r="I2822">
        <v>-1500</v>
      </c>
      <c r="J2822">
        <v>-1500</v>
      </c>
      <c r="K2822">
        <v>1</v>
      </c>
      <c r="M2822" t="s">
        <v>1058</v>
      </c>
      <c r="N2822" t="s">
        <v>331</v>
      </c>
      <c r="O2822">
        <v>100</v>
      </c>
      <c r="P2822" t="s">
        <v>219</v>
      </c>
      <c r="Q2822" t="s">
        <v>331</v>
      </c>
      <c r="S2822" t="s">
        <v>4477</v>
      </c>
      <c r="U2822" t="s">
        <v>1058</v>
      </c>
      <c r="W2822" t="s">
        <v>333</v>
      </c>
      <c r="X2822" t="s">
        <v>324</v>
      </c>
      <c r="Y2822" t="s">
        <v>325</v>
      </c>
      <c r="Z2822" t="s">
        <v>325</v>
      </c>
      <c r="AA2822" t="s">
        <v>325</v>
      </c>
      <c r="AB2822" t="s">
        <v>27</v>
      </c>
      <c r="AE2822">
        <v>0</v>
      </c>
      <c r="AF2822">
        <v>0</v>
      </c>
    </row>
    <row r="2823" spans="1:32" x14ac:dyDescent="0.2">
      <c r="A2823" t="s">
        <v>4807</v>
      </c>
      <c r="B2823" s="107">
        <v>44930</v>
      </c>
      <c r="C2823" s="107">
        <v>44930</v>
      </c>
      <c r="D2823" s="107">
        <v>44930</v>
      </c>
      <c r="E2823">
        <v>-1212</v>
      </c>
      <c r="F2823">
        <v>-1212</v>
      </c>
      <c r="G2823" t="s">
        <v>43</v>
      </c>
      <c r="H2823">
        <v>1</v>
      </c>
      <c r="I2823">
        <v>-1212</v>
      </c>
      <c r="J2823">
        <v>-1212</v>
      </c>
      <c r="K2823">
        <v>1</v>
      </c>
      <c r="M2823" t="s">
        <v>1058</v>
      </c>
      <c r="N2823" t="s">
        <v>342</v>
      </c>
      <c r="O2823">
        <v>100</v>
      </c>
      <c r="P2823" t="s">
        <v>236</v>
      </c>
      <c r="Q2823" t="s">
        <v>342</v>
      </c>
      <c r="S2823" t="s">
        <v>4808</v>
      </c>
      <c r="U2823" t="s">
        <v>1058</v>
      </c>
      <c r="W2823" t="s">
        <v>384</v>
      </c>
      <c r="X2823" t="s">
        <v>324</v>
      </c>
      <c r="Y2823" t="s">
        <v>325</v>
      </c>
      <c r="Z2823" t="s">
        <v>325</v>
      </c>
      <c r="AA2823" t="s">
        <v>325</v>
      </c>
      <c r="AB2823" t="s">
        <v>27</v>
      </c>
      <c r="AE2823">
        <v>0</v>
      </c>
      <c r="AF2823">
        <v>0</v>
      </c>
    </row>
    <row r="2824" spans="1:32" x14ac:dyDescent="0.2">
      <c r="A2824" t="s">
        <v>4809</v>
      </c>
      <c r="B2824" s="107">
        <v>44930</v>
      </c>
      <c r="C2824" s="107">
        <v>44930</v>
      </c>
      <c r="D2824" s="107">
        <v>44930</v>
      </c>
      <c r="E2824">
        <v>-67.55</v>
      </c>
      <c r="F2824">
        <v>-67.55</v>
      </c>
      <c r="G2824" t="s">
        <v>43</v>
      </c>
      <c r="H2824">
        <v>1</v>
      </c>
      <c r="I2824">
        <v>-67.55</v>
      </c>
      <c r="J2824">
        <v>-67.55</v>
      </c>
      <c r="K2824">
        <v>1</v>
      </c>
      <c r="M2824" t="s">
        <v>49</v>
      </c>
      <c r="N2824" t="s">
        <v>2104</v>
      </c>
      <c r="O2824">
        <v>100</v>
      </c>
      <c r="Q2824" t="s">
        <v>2104</v>
      </c>
      <c r="S2824" t="s">
        <v>4810</v>
      </c>
      <c r="U2824" t="s">
        <v>49</v>
      </c>
      <c r="W2824" t="s">
        <v>1452</v>
      </c>
      <c r="X2824" t="s">
        <v>1452</v>
      </c>
      <c r="Y2824" t="s">
        <v>192</v>
      </c>
      <c r="Z2824" t="s">
        <v>193</v>
      </c>
      <c r="AA2824" t="s">
        <v>193</v>
      </c>
      <c r="AB2824" t="s">
        <v>24</v>
      </c>
      <c r="AE2824">
        <v>0</v>
      </c>
      <c r="AF2824">
        <v>0</v>
      </c>
    </row>
    <row r="2825" spans="1:32" x14ac:dyDescent="0.2">
      <c r="A2825" t="s">
        <v>4811</v>
      </c>
      <c r="B2825" s="107">
        <v>44929</v>
      </c>
      <c r="C2825" s="107">
        <v>44929</v>
      </c>
      <c r="D2825" s="107">
        <v>44929</v>
      </c>
      <c r="E2825">
        <v>2000</v>
      </c>
      <c r="F2825">
        <v>2000</v>
      </c>
      <c r="G2825" t="s">
        <v>43</v>
      </c>
      <c r="H2825">
        <v>1</v>
      </c>
      <c r="I2825">
        <v>2000</v>
      </c>
      <c r="J2825">
        <v>2000</v>
      </c>
      <c r="K2825">
        <v>1</v>
      </c>
      <c r="M2825" t="s">
        <v>4812</v>
      </c>
      <c r="N2825" t="s">
        <v>1058</v>
      </c>
      <c r="O2825">
        <v>100</v>
      </c>
      <c r="P2825" t="s">
        <v>160</v>
      </c>
      <c r="Q2825" t="s">
        <v>4812</v>
      </c>
      <c r="S2825" t="s">
        <v>4813</v>
      </c>
      <c r="U2825" t="s">
        <v>1058</v>
      </c>
      <c r="V2825" t="s">
        <v>98</v>
      </c>
      <c r="W2825" t="s">
        <v>4814</v>
      </c>
      <c r="X2825" t="s">
        <v>2775</v>
      </c>
      <c r="Y2825" t="s">
        <v>2776</v>
      </c>
      <c r="Z2825" t="s">
        <v>1063</v>
      </c>
      <c r="AA2825" t="s">
        <v>1063</v>
      </c>
      <c r="AB2825" t="s">
        <v>29</v>
      </c>
      <c r="AE2825">
        <v>0</v>
      </c>
      <c r="AF2825">
        <v>0</v>
      </c>
    </row>
    <row r="2826" spans="1:32" x14ac:dyDescent="0.2">
      <c r="A2826" t="s">
        <v>4815</v>
      </c>
      <c r="B2826" s="107">
        <v>44929</v>
      </c>
      <c r="C2826" s="107">
        <v>44929</v>
      </c>
      <c r="D2826" s="107">
        <v>44929</v>
      </c>
      <c r="E2826">
        <v>-2994.76</v>
      </c>
      <c r="F2826">
        <v>-2994.76</v>
      </c>
      <c r="G2826" t="s">
        <v>43</v>
      </c>
      <c r="H2826">
        <v>1</v>
      </c>
      <c r="I2826">
        <v>-2994.76</v>
      </c>
      <c r="J2826">
        <v>-2994.76</v>
      </c>
      <c r="K2826">
        <v>1</v>
      </c>
      <c r="M2826" t="s">
        <v>1058</v>
      </c>
      <c r="N2826" t="s">
        <v>314</v>
      </c>
      <c r="O2826">
        <v>100</v>
      </c>
      <c r="Q2826" t="s">
        <v>314</v>
      </c>
      <c r="S2826" t="s">
        <v>315</v>
      </c>
      <c r="U2826" t="s">
        <v>1058</v>
      </c>
      <c r="W2826" t="s">
        <v>315</v>
      </c>
      <c r="X2826" t="s">
        <v>30</v>
      </c>
      <c r="Y2826" t="s">
        <v>182</v>
      </c>
      <c r="Z2826" t="s">
        <v>182</v>
      </c>
      <c r="AA2826" t="s">
        <v>182</v>
      </c>
      <c r="AB2826" t="s">
        <v>30</v>
      </c>
      <c r="AE2826">
        <v>0</v>
      </c>
      <c r="AF2826">
        <v>0</v>
      </c>
    </row>
    <row r="2827" spans="1:32" x14ac:dyDescent="0.2">
      <c r="A2827" t="s">
        <v>4816</v>
      </c>
      <c r="B2827" s="107">
        <v>44929</v>
      </c>
      <c r="C2827" s="107">
        <v>44929</v>
      </c>
      <c r="D2827" s="107">
        <v>44929</v>
      </c>
      <c r="E2827">
        <v>-5000</v>
      </c>
      <c r="F2827">
        <v>-5000</v>
      </c>
      <c r="G2827" t="s">
        <v>43</v>
      </c>
      <c r="H2827">
        <v>1</v>
      </c>
      <c r="I2827">
        <v>-5000</v>
      </c>
      <c r="J2827">
        <v>-5000</v>
      </c>
      <c r="K2827">
        <v>1</v>
      </c>
      <c r="M2827" t="s">
        <v>1058</v>
      </c>
      <c r="N2827" t="s">
        <v>166</v>
      </c>
      <c r="O2827">
        <v>100</v>
      </c>
      <c r="Q2827" t="s">
        <v>166</v>
      </c>
      <c r="S2827" t="s">
        <v>167</v>
      </c>
      <c r="U2827" t="s">
        <v>1058</v>
      </c>
      <c r="W2827" t="s">
        <v>168</v>
      </c>
      <c r="X2827" t="s">
        <v>169</v>
      </c>
      <c r="Y2827" t="s">
        <v>170</v>
      </c>
      <c r="Z2827" t="s">
        <v>164</v>
      </c>
      <c r="AA2827" t="s">
        <v>164</v>
      </c>
      <c r="AB2827" t="s">
        <v>22</v>
      </c>
      <c r="AE2827">
        <v>0</v>
      </c>
      <c r="AF2827">
        <v>0</v>
      </c>
    </row>
    <row r="2828" spans="1:32" x14ac:dyDescent="0.2">
      <c r="A2828" t="s">
        <v>4817</v>
      </c>
      <c r="B2828" s="107">
        <v>44929</v>
      </c>
      <c r="C2828" s="107">
        <v>44929</v>
      </c>
      <c r="D2828" s="107">
        <v>44929</v>
      </c>
      <c r="E2828">
        <v>-80.290000000000006</v>
      </c>
      <c r="F2828">
        <v>-80.290000000000006</v>
      </c>
      <c r="G2828" t="s">
        <v>43</v>
      </c>
      <c r="H2828">
        <v>1</v>
      </c>
      <c r="I2828">
        <v>-80.290000000000006</v>
      </c>
      <c r="J2828">
        <v>-80.290000000000006</v>
      </c>
      <c r="K2828">
        <v>1</v>
      </c>
      <c r="M2828" t="s">
        <v>50</v>
      </c>
      <c r="N2828" t="s">
        <v>1449</v>
      </c>
      <c r="O2828">
        <v>100</v>
      </c>
      <c r="Q2828" t="s">
        <v>1449</v>
      </c>
      <c r="S2828" t="s">
        <v>4818</v>
      </c>
      <c r="U2828" t="s">
        <v>50</v>
      </c>
      <c r="W2828" t="s">
        <v>1452</v>
      </c>
      <c r="X2828" t="s">
        <v>1452</v>
      </c>
      <c r="Y2828" t="s">
        <v>192</v>
      </c>
      <c r="Z2828" t="s">
        <v>193</v>
      </c>
      <c r="AA2828" t="s">
        <v>193</v>
      </c>
      <c r="AB2828" t="s">
        <v>24</v>
      </c>
      <c r="AE2828">
        <v>0</v>
      </c>
      <c r="AF2828">
        <v>0</v>
      </c>
    </row>
    <row r="2829" spans="1:32" x14ac:dyDescent="0.2">
      <c r="A2829" t="s">
        <v>4819</v>
      </c>
      <c r="B2829" s="107">
        <v>44929</v>
      </c>
      <c r="C2829" s="107">
        <v>44929</v>
      </c>
      <c r="D2829" s="107">
        <v>44929</v>
      </c>
      <c r="E2829">
        <v>-52.8</v>
      </c>
      <c r="F2829">
        <v>-52.8</v>
      </c>
      <c r="G2829" t="s">
        <v>43</v>
      </c>
      <c r="H2829">
        <v>1</v>
      </c>
      <c r="I2829">
        <v>-52.8</v>
      </c>
      <c r="J2829">
        <v>-52.8</v>
      </c>
      <c r="K2829">
        <v>1</v>
      </c>
      <c r="M2829" t="s">
        <v>50</v>
      </c>
      <c r="N2829" t="s">
        <v>231</v>
      </c>
      <c r="O2829">
        <v>100</v>
      </c>
      <c r="Q2829" t="s">
        <v>231</v>
      </c>
      <c r="S2829" t="s">
        <v>233</v>
      </c>
      <c r="U2829" t="s">
        <v>50</v>
      </c>
      <c r="W2829" t="s">
        <v>233</v>
      </c>
      <c r="X2829" t="s">
        <v>30</v>
      </c>
      <c r="Y2829" t="s">
        <v>182</v>
      </c>
      <c r="Z2829" t="s">
        <v>182</v>
      </c>
      <c r="AA2829" t="s">
        <v>182</v>
      </c>
      <c r="AB2829" t="s">
        <v>30</v>
      </c>
      <c r="AE2829">
        <v>0</v>
      </c>
      <c r="AF2829">
        <v>0</v>
      </c>
    </row>
    <row r="2830" spans="1:32" x14ac:dyDescent="0.2">
      <c r="A2830" t="s">
        <v>4820</v>
      </c>
      <c r="B2830" s="107">
        <v>44929</v>
      </c>
      <c r="C2830" s="107">
        <v>44929</v>
      </c>
      <c r="D2830" s="107">
        <v>44929</v>
      </c>
      <c r="E2830">
        <v>-78.650000000000006</v>
      </c>
      <c r="F2830">
        <v>-78.650000000000006</v>
      </c>
      <c r="G2830" t="s">
        <v>43</v>
      </c>
      <c r="H2830">
        <v>1</v>
      </c>
      <c r="I2830">
        <v>-78.650000000000006</v>
      </c>
      <c r="J2830">
        <v>-78.650000000000006</v>
      </c>
      <c r="K2830">
        <v>1</v>
      </c>
      <c r="M2830" t="s">
        <v>1058</v>
      </c>
      <c r="N2830" t="s">
        <v>4821</v>
      </c>
      <c r="O2830">
        <v>100</v>
      </c>
      <c r="Q2830" t="s">
        <v>4821</v>
      </c>
      <c r="S2830" t="s">
        <v>4822</v>
      </c>
      <c r="U2830" t="s">
        <v>1058</v>
      </c>
      <c r="W2830" t="s">
        <v>1452</v>
      </c>
      <c r="X2830" t="s">
        <v>1452</v>
      </c>
      <c r="Y2830" t="s">
        <v>192</v>
      </c>
      <c r="Z2830" t="s">
        <v>193</v>
      </c>
      <c r="AA2830" t="s">
        <v>193</v>
      </c>
      <c r="AB2830" t="s">
        <v>24</v>
      </c>
      <c r="AE2830">
        <v>0</v>
      </c>
      <c r="AF2830">
        <v>0</v>
      </c>
    </row>
    <row r="2831" spans="1:32" x14ac:dyDescent="0.2">
      <c r="A2831" t="s">
        <v>4823</v>
      </c>
      <c r="B2831" s="107">
        <v>44929</v>
      </c>
      <c r="C2831" s="107">
        <v>44929</v>
      </c>
      <c r="D2831" s="107">
        <v>44929</v>
      </c>
      <c r="E2831">
        <v>-317.8</v>
      </c>
      <c r="F2831">
        <v>-317.8</v>
      </c>
      <c r="G2831" t="s">
        <v>43</v>
      </c>
      <c r="H2831">
        <v>1</v>
      </c>
      <c r="I2831">
        <v>-317.8</v>
      </c>
      <c r="J2831">
        <v>-317.8</v>
      </c>
      <c r="K2831">
        <v>1</v>
      </c>
      <c r="M2831" t="s">
        <v>1058</v>
      </c>
      <c r="N2831" t="s">
        <v>199</v>
      </c>
      <c r="O2831">
        <v>100</v>
      </c>
      <c r="P2831" t="s">
        <v>340</v>
      </c>
      <c r="Q2831" t="s">
        <v>199</v>
      </c>
      <c r="S2831" t="s">
        <v>4824</v>
      </c>
      <c r="U2831" t="s">
        <v>1058</v>
      </c>
      <c r="W2831" t="s">
        <v>1452</v>
      </c>
      <c r="X2831" t="s">
        <v>1452</v>
      </c>
      <c r="Y2831" t="s">
        <v>192</v>
      </c>
      <c r="Z2831" t="s">
        <v>193</v>
      </c>
      <c r="AA2831" t="s">
        <v>193</v>
      </c>
      <c r="AB2831" t="s">
        <v>24</v>
      </c>
      <c r="AE2831">
        <v>0</v>
      </c>
      <c r="AF2831">
        <v>0</v>
      </c>
    </row>
    <row r="2832" spans="1:32" x14ac:dyDescent="0.2">
      <c r="A2832" t="s">
        <v>4825</v>
      </c>
      <c r="B2832" s="107">
        <v>44929</v>
      </c>
      <c r="C2832" s="107">
        <v>44929</v>
      </c>
      <c r="D2832" s="107">
        <v>44929</v>
      </c>
      <c r="E2832">
        <v>-37.06</v>
      </c>
      <c r="F2832">
        <v>-37.06</v>
      </c>
      <c r="G2832" t="s">
        <v>43</v>
      </c>
      <c r="H2832">
        <v>1</v>
      </c>
      <c r="I2832">
        <v>-37.06</v>
      </c>
      <c r="J2832">
        <v>-37.06</v>
      </c>
      <c r="K2832">
        <v>1</v>
      </c>
      <c r="M2832" t="s">
        <v>50</v>
      </c>
      <c r="N2832" t="s">
        <v>1449</v>
      </c>
      <c r="O2832">
        <v>100</v>
      </c>
      <c r="Q2832" t="s">
        <v>1449</v>
      </c>
      <c r="S2832" t="s">
        <v>4826</v>
      </c>
      <c r="U2832" t="s">
        <v>50</v>
      </c>
      <c r="W2832" t="s">
        <v>1452</v>
      </c>
      <c r="X2832" t="s">
        <v>1452</v>
      </c>
      <c r="Y2832" t="s">
        <v>192</v>
      </c>
      <c r="Z2832" t="s">
        <v>193</v>
      </c>
      <c r="AA2832" t="s">
        <v>193</v>
      </c>
      <c r="AB2832" t="s">
        <v>24</v>
      </c>
      <c r="AE2832">
        <v>0</v>
      </c>
      <c r="AF2832">
        <v>0</v>
      </c>
    </row>
    <row r="2833" spans="1:32" x14ac:dyDescent="0.2">
      <c r="A2833" t="s">
        <v>1232</v>
      </c>
      <c r="B2833" s="107">
        <v>44929</v>
      </c>
      <c r="C2833" s="107">
        <v>44929</v>
      </c>
      <c r="D2833" s="107">
        <v>44929</v>
      </c>
      <c r="E2833">
        <v>-1700</v>
      </c>
      <c r="F2833">
        <v>-1700</v>
      </c>
      <c r="G2833" t="s">
        <v>43</v>
      </c>
      <c r="H2833">
        <v>1</v>
      </c>
      <c r="I2833">
        <v>-1700</v>
      </c>
      <c r="J2833">
        <v>-1700</v>
      </c>
      <c r="K2833">
        <v>1</v>
      </c>
      <c r="M2833" t="s">
        <v>1058</v>
      </c>
      <c r="N2833" t="s">
        <v>1190</v>
      </c>
      <c r="O2833">
        <v>100</v>
      </c>
      <c r="Q2833" t="s">
        <v>1190</v>
      </c>
      <c r="S2833" t="s">
        <v>2394</v>
      </c>
      <c r="U2833" t="s">
        <v>1058</v>
      </c>
      <c r="W2833" t="s">
        <v>162</v>
      </c>
      <c r="X2833" t="s">
        <v>16</v>
      </c>
      <c r="Y2833" t="s">
        <v>163</v>
      </c>
      <c r="Z2833" t="s">
        <v>164</v>
      </c>
      <c r="AA2833" t="s">
        <v>164</v>
      </c>
      <c r="AB2833" t="s">
        <v>16</v>
      </c>
      <c r="AE2833">
        <v>0</v>
      </c>
      <c r="AF2833">
        <v>0</v>
      </c>
    </row>
    <row r="2834" spans="1:32" x14ac:dyDescent="0.2">
      <c r="A2834" t="s">
        <v>4827</v>
      </c>
      <c r="B2834" s="107">
        <v>44929</v>
      </c>
      <c r="C2834" s="107">
        <v>44929</v>
      </c>
      <c r="D2834" s="107">
        <v>44929</v>
      </c>
      <c r="E2834">
        <v>-57.64</v>
      </c>
      <c r="F2834">
        <v>-57.64</v>
      </c>
      <c r="G2834" t="s">
        <v>43</v>
      </c>
      <c r="H2834">
        <v>1</v>
      </c>
      <c r="I2834">
        <v>-57.64</v>
      </c>
      <c r="J2834">
        <v>-57.64</v>
      </c>
      <c r="K2834">
        <v>1</v>
      </c>
      <c r="M2834" t="s">
        <v>49</v>
      </c>
      <c r="N2834" t="s">
        <v>2104</v>
      </c>
      <c r="O2834">
        <v>100</v>
      </c>
      <c r="Q2834" t="s">
        <v>2104</v>
      </c>
      <c r="S2834" t="s">
        <v>4828</v>
      </c>
      <c r="U2834" t="s">
        <v>49</v>
      </c>
      <c r="W2834" t="s">
        <v>1452</v>
      </c>
      <c r="X2834" t="s">
        <v>1452</v>
      </c>
      <c r="Y2834" t="s">
        <v>192</v>
      </c>
      <c r="Z2834" t="s">
        <v>193</v>
      </c>
      <c r="AA2834" t="s">
        <v>193</v>
      </c>
      <c r="AB2834" t="s">
        <v>24</v>
      </c>
      <c r="AE2834">
        <v>0</v>
      </c>
      <c r="AF2834">
        <v>0</v>
      </c>
    </row>
    <row r="2835" spans="1:32" x14ac:dyDescent="0.2">
      <c r="A2835" t="s">
        <v>4829</v>
      </c>
      <c r="B2835" s="107">
        <v>44929</v>
      </c>
      <c r="C2835" s="107">
        <v>44929</v>
      </c>
      <c r="D2835" s="107">
        <v>44929</v>
      </c>
      <c r="E2835">
        <v>135000</v>
      </c>
      <c r="F2835">
        <v>135000</v>
      </c>
      <c r="G2835" t="s">
        <v>43</v>
      </c>
      <c r="H2835">
        <v>1</v>
      </c>
      <c r="I2835">
        <v>135000</v>
      </c>
      <c r="J2835">
        <v>135000</v>
      </c>
      <c r="K2835">
        <v>1</v>
      </c>
      <c r="M2835" t="s">
        <v>199</v>
      </c>
      <c r="N2835" t="s">
        <v>1058</v>
      </c>
      <c r="O2835">
        <v>100</v>
      </c>
      <c r="Q2835" t="s">
        <v>199</v>
      </c>
      <c r="S2835" t="s">
        <v>1378</v>
      </c>
      <c r="U2835" t="s">
        <v>1058</v>
      </c>
      <c r="W2835" t="s">
        <v>1379</v>
      </c>
      <c r="X2835" t="s">
        <v>1379</v>
      </c>
      <c r="Y2835" t="s">
        <v>163</v>
      </c>
      <c r="Z2835" t="s">
        <v>193</v>
      </c>
      <c r="AA2835" t="s">
        <v>193</v>
      </c>
      <c r="AB2835" t="s">
        <v>24</v>
      </c>
      <c r="AE2835">
        <v>0</v>
      </c>
      <c r="AF2835">
        <v>0</v>
      </c>
    </row>
    <row r="2836" spans="1:32" x14ac:dyDescent="0.2">
      <c r="A2836" t="s">
        <v>4830</v>
      </c>
      <c r="B2836" s="107">
        <v>44929</v>
      </c>
      <c r="C2836" s="107">
        <v>44929</v>
      </c>
      <c r="D2836" s="107">
        <v>44929</v>
      </c>
      <c r="E2836">
        <v>2000</v>
      </c>
      <c r="F2836">
        <v>2000</v>
      </c>
      <c r="G2836" t="s">
        <v>43</v>
      </c>
      <c r="H2836">
        <v>1</v>
      </c>
      <c r="I2836">
        <v>2000</v>
      </c>
      <c r="J2836">
        <v>2000</v>
      </c>
      <c r="K2836">
        <v>1</v>
      </c>
      <c r="M2836" t="s">
        <v>199</v>
      </c>
      <c r="N2836" t="s">
        <v>50</v>
      </c>
      <c r="O2836">
        <v>100</v>
      </c>
      <c r="Q2836" t="s">
        <v>199</v>
      </c>
      <c r="S2836" t="s">
        <v>1378</v>
      </c>
      <c r="U2836" t="s">
        <v>50</v>
      </c>
      <c r="W2836" t="s">
        <v>1379</v>
      </c>
      <c r="X2836" t="s">
        <v>1379</v>
      </c>
      <c r="Y2836" t="s">
        <v>163</v>
      </c>
      <c r="Z2836" t="s">
        <v>193</v>
      </c>
      <c r="AA2836" t="s">
        <v>193</v>
      </c>
      <c r="AB2836" t="s">
        <v>24</v>
      </c>
      <c r="AE2836">
        <v>0</v>
      </c>
      <c r="AF2836">
        <v>0</v>
      </c>
    </row>
    <row r="2837" spans="1:32" x14ac:dyDescent="0.2">
      <c r="A2837" t="s">
        <v>4831</v>
      </c>
      <c r="B2837" s="107">
        <v>44929</v>
      </c>
      <c r="C2837" s="107">
        <v>44929</v>
      </c>
      <c r="D2837" s="107">
        <v>44929</v>
      </c>
      <c r="E2837">
        <v>-135000</v>
      </c>
      <c r="F2837">
        <v>-135000</v>
      </c>
      <c r="G2837" t="s">
        <v>43</v>
      </c>
      <c r="H2837">
        <v>1</v>
      </c>
      <c r="I2837">
        <v>-135000</v>
      </c>
      <c r="J2837">
        <v>-135000</v>
      </c>
      <c r="K2837">
        <v>1</v>
      </c>
      <c r="M2837" t="s">
        <v>1419</v>
      </c>
      <c r="N2837" t="s">
        <v>199</v>
      </c>
      <c r="O2837">
        <v>100</v>
      </c>
      <c r="P2837" t="s">
        <v>340</v>
      </c>
      <c r="Q2837" t="s">
        <v>199</v>
      </c>
      <c r="S2837" t="s">
        <v>1378</v>
      </c>
      <c r="U2837" t="s">
        <v>1419</v>
      </c>
      <c r="W2837" t="s">
        <v>1379</v>
      </c>
      <c r="X2837" t="s">
        <v>1379</v>
      </c>
      <c r="Y2837" t="s">
        <v>163</v>
      </c>
      <c r="Z2837" t="s">
        <v>193</v>
      </c>
      <c r="AA2837" t="s">
        <v>193</v>
      </c>
      <c r="AB2837" t="s">
        <v>24</v>
      </c>
      <c r="AE2837">
        <v>0</v>
      </c>
      <c r="AF2837">
        <v>0</v>
      </c>
    </row>
    <row r="2838" spans="1:32" x14ac:dyDescent="0.2">
      <c r="A2838" t="s">
        <v>4832</v>
      </c>
      <c r="B2838" s="107">
        <v>44929</v>
      </c>
      <c r="C2838" s="107">
        <v>44929</v>
      </c>
      <c r="D2838" s="107">
        <v>44929</v>
      </c>
      <c r="E2838">
        <v>-2000</v>
      </c>
      <c r="F2838">
        <v>-2000</v>
      </c>
      <c r="G2838" t="s">
        <v>43</v>
      </c>
      <c r="H2838">
        <v>1</v>
      </c>
      <c r="I2838">
        <v>-2000</v>
      </c>
      <c r="J2838">
        <v>-2000</v>
      </c>
      <c r="K2838">
        <v>1</v>
      </c>
      <c r="M2838" t="s">
        <v>1058</v>
      </c>
      <c r="N2838" t="s">
        <v>199</v>
      </c>
      <c r="O2838">
        <v>100</v>
      </c>
      <c r="P2838" t="s">
        <v>340</v>
      </c>
      <c r="Q2838" t="s">
        <v>199</v>
      </c>
      <c r="S2838" t="s">
        <v>1378</v>
      </c>
      <c r="U2838" t="s">
        <v>1058</v>
      </c>
      <c r="W2838" t="s">
        <v>1379</v>
      </c>
      <c r="X2838" t="s">
        <v>1379</v>
      </c>
      <c r="Y2838" t="s">
        <v>163</v>
      </c>
      <c r="Z2838" t="s">
        <v>193</v>
      </c>
      <c r="AA2838" t="s">
        <v>193</v>
      </c>
      <c r="AB2838" t="s">
        <v>24</v>
      </c>
      <c r="AE2838">
        <v>0</v>
      </c>
      <c r="AF2838">
        <v>0</v>
      </c>
    </row>
    <row r="2839" spans="1:32" x14ac:dyDescent="0.2">
      <c r="A2839" t="s">
        <v>4833</v>
      </c>
      <c r="B2839" s="107">
        <v>44928</v>
      </c>
      <c r="C2839" s="107">
        <v>44928</v>
      </c>
      <c r="D2839" s="107">
        <v>44928</v>
      </c>
      <c r="E2839">
        <v>9500</v>
      </c>
      <c r="F2839">
        <v>9500</v>
      </c>
      <c r="G2839" t="s">
        <v>43</v>
      </c>
      <c r="H2839">
        <v>1</v>
      </c>
      <c r="I2839">
        <v>9500</v>
      </c>
      <c r="J2839">
        <v>9500</v>
      </c>
      <c r="K2839">
        <v>1</v>
      </c>
      <c r="M2839" t="s">
        <v>4507</v>
      </c>
      <c r="N2839" t="s">
        <v>1058</v>
      </c>
      <c r="O2839">
        <v>100</v>
      </c>
      <c r="P2839" t="s">
        <v>160</v>
      </c>
      <c r="Q2839" t="s">
        <v>4507</v>
      </c>
      <c r="S2839" t="s">
        <v>4834</v>
      </c>
      <c r="U2839" t="s">
        <v>1058</v>
      </c>
      <c r="V2839" t="s">
        <v>4835</v>
      </c>
      <c r="W2839" t="s">
        <v>4836</v>
      </c>
      <c r="X2839" t="s">
        <v>1061</v>
      </c>
      <c r="Y2839" t="s">
        <v>1062</v>
      </c>
      <c r="Z2839" t="s">
        <v>1063</v>
      </c>
      <c r="AA2839" t="s">
        <v>1063</v>
      </c>
      <c r="AB2839" t="s">
        <v>29</v>
      </c>
      <c r="AE2839">
        <v>0</v>
      </c>
      <c r="AF2839">
        <v>0</v>
      </c>
    </row>
    <row r="2840" spans="1:32" x14ac:dyDescent="0.2">
      <c r="A2840" t="s">
        <v>4837</v>
      </c>
      <c r="B2840" s="107">
        <v>44928</v>
      </c>
      <c r="C2840" s="107">
        <v>44928</v>
      </c>
      <c r="D2840" s="107">
        <v>44928</v>
      </c>
      <c r="E2840">
        <v>9500</v>
      </c>
      <c r="F2840">
        <v>9500</v>
      </c>
      <c r="G2840" t="s">
        <v>43</v>
      </c>
      <c r="H2840">
        <v>1</v>
      </c>
      <c r="I2840">
        <v>9500</v>
      </c>
      <c r="J2840">
        <v>9500</v>
      </c>
      <c r="K2840">
        <v>1</v>
      </c>
      <c r="M2840" t="s">
        <v>4507</v>
      </c>
      <c r="N2840" t="s">
        <v>1058</v>
      </c>
      <c r="O2840">
        <v>100</v>
      </c>
      <c r="P2840" t="s">
        <v>160</v>
      </c>
      <c r="Q2840" t="s">
        <v>4507</v>
      </c>
      <c r="S2840" t="s">
        <v>4834</v>
      </c>
      <c r="U2840" t="s">
        <v>1058</v>
      </c>
      <c r="V2840" t="s">
        <v>4835</v>
      </c>
      <c r="W2840" t="s">
        <v>4836</v>
      </c>
      <c r="X2840" t="s">
        <v>1061</v>
      </c>
      <c r="Y2840" t="s">
        <v>1062</v>
      </c>
      <c r="Z2840" t="s">
        <v>1063</v>
      </c>
      <c r="AA2840" t="s">
        <v>1063</v>
      </c>
      <c r="AB2840" t="s">
        <v>29</v>
      </c>
      <c r="AE2840">
        <v>0</v>
      </c>
      <c r="AF2840">
        <v>0</v>
      </c>
    </row>
    <row r="2841" spans="1:32" x14ac:dyDescent="0.2">
      <c r="A2841" t="s">
        <v>4838</v>
      </c>
      <c r="B2841" s="107">
        <v>44928</v>
      </c>
      <c r="C2841" s="107">
        <v>44928</v>
      </c>
      <c r="D2841" s="107">
        <v>44928</v>
      </c>
      <c r="E2841">
        <v>900</v>
      </c>
      <c r="F2841">
        <v>900</v>
      </c>
      <c r="G2841" t="s">
        <v>43</v>
      </c>
      <c r="H2841">
        <v>1</v>
      </c>
      <c r="I2841">
        <v>900</v>
      </c>
      <c r="J2841">
        <v>900</v>
      </c>
      <c r="K2841">
        <v>1</v>
      </c>
      <c r="M2841" t="s">
        <v>4507</v>
      </c>
      <c r="N2841" t="s">
        <v>1058</v>
      </c>
      <c r="O2841">
        <v>100</v>
      </c>
      <c r="P2841" t="s">
        <v>15</v>
      </c>
      <c r="Q2841" t="s">
        <v>4507</v>
      </c>
      <c r="S2841" t="s">
        <v>4839</v>
      </c>
      <c r="U2841" t="s">
        <v>1058</v>
      </c>
      <c r="V2841" t="s">
        <v>4835</v>
      </c>
      <c r="W2841" t="s">
        <v>4836</v>
      </c>
      <c r="X2841" t="s">
        <v>1061</v>
      </c>
      <c r="Y2841" t="s">
        <v>1062</v>
      </c>
      <c r="Z2841" t="s">
        <v>1063</v>
      </c>
      <c r="AA2841" t="s">
        <v>1063</v>
      </c>
      <c r="AB2841" t="s">
        <v>29</v>
      </c>
      <c r="AE2841">
        <v>0</v>
      </c>
      <c r="AF2841">
        <v>0</v>
      </c>
    </row>
    <row r="2842" spans="1:32" x14ac:dyDescent="0.2">
      <c r="A2842" t="s">
        <v>4840</v>
      </c>
      <c r="B2842" s="107">
        <v>44928</v>
      </c>
      <c r="C2842" s="107">
        <v>44928</v>
      </c>
      <c r="D2842" s="107">
        <v>44928</v>
      </c>
      <c r="E2842">
        <v>-252.34</v>
      </c>
      <c r="F2842">
        <v>-252.34</v>
      </c>
      <c r="G2842" t="s">
        <v>43</v>
      </c>
      <c r="H2842">
        <v>1</v>
      </c>
      <c r="I2842">
        <v>-252.34</v>
      </c>
      <c r="J2842">
        <v>-252.34</v>
      </c>
      <c r="K2842">
        <v>1</v>
      </c>
      <c r="M2842" t="s">
        <v>49</v>
      </c>
      <c r="N2842" t="s">
        <v>272</v>
      </c>
      <c r="O2842">
        <v>100</v>
      </c>
      <c r="Q2842" t="s">
        <v>272</v>
      </c>
      <c r="S2842" t="s">
        <v>4726</v>
      </c>
      <c r="U2842" t="s">
        <v>49</v>
      </c>
      <c r="W2842" t="s">
        <v>274</v>
      </c>
      <c r="X2842" t="s">
        <v>30</v>
      </c>
      <c r="Y2842" t="s">
        <v>182</v>
      </c>
      <c r="Z2842" t="s">
        <v>182</v>
      </c>
      <c r="AA2842" t="s">
        <v>182</v>
      </c>
      <c r="AB2842" t="s">
        <v>30</v>
      </c>
      <c r="AE2842">
        <v>0</v>
      </c>
      <c r="AF2842">
        <v>0</v>
      </c>
    </row>
    <row r="2843" spans="1:32" x14ac:dyDescent="0.2">
      <c r="A2843" t="s">
        <v>4841</v>
      </c>
      <c r="B2843" s="107">
        <v>44928</v>
      </c>
      <c r="C2843" s="107">
        <v>44928</v>
      </c>
      <c r="D2843" s="107">
        <v>44928</v>
      </c>
      <c r="E2843">
        <v>-259.47000000000003</v>
      </c>
      <c r="F2843">
        <v>-259.47000000000003</v>
      </c>
      <c r="G2843" t="s">
        <v>43</v>
      </c>
      <c r="H2843">
        <v>1</v>
      </c>
      <c r="I2843">
        <v>-259.47000000000003</v>
      </c>
      <c r="J2843">
        <v>-259.47000000000003</v>
      </c>
      <c r="K2843">
        <v>1</v>
      </c>
      <c r="M2843" t="s">
        <v>49</v>
      </c>
      <c r="N2843" t="s">
        <v>1394</v>
      </c>
      <c r="O2843">
        <v>100</v>
      </c>
      <c r="Q2843" t="s">
        <v>1394</v>
      </c>
      <c r="S2843" t="s">
        <v>3417</v>
      </c>
      <c r="U2843" t="s">
        <v>49</v>
      </c>
      <c r="W2843" t="s">
        <v>1396</v>
      </c>
      <c r="X2843" t="s">
        <v>30</v>
      </c>
      <c r="Y2843" t="s">
        <v>182</v>
      </c>
      <c r="Z2843" t="s">
        <v>182</v>
      </c>
      <c r="AA2843" t="s">
        <v>182</v>
      </c>
      <c r="AB2843" t="s">
        <v>30</v>
      </c>
      <c r="AE2843">
        <v>0</v>
      </c>
      <c r="AF2843">
        <v>0</v>
      </c>
    </row>
    <row r="2844" spans="1:32" x14ac:dyDescent="0.2">
      <c r="A2844" t="s">
        <v>4842</v>
      </c>
      <c r="B2844" s="107">
        <v>44928</v>
      </c>
      <c r="C2844" s="107">
        <v>44928</v>
      </c>
      <c r="D2844" s="107">
        <v>44928</v>
      </c>
      <c r="E2844">
        <v>8.9999999999999998E-4</v>
      </c>
      <c r="F2844">
        <v>8.9999999999999998E-4</v>
      </c>
      <c r="G2844" t="s">
        <v>58</v>
      </c>
      <c r="H2844">
        <v>6457.3404255319147</v>
      </c>
      <c r="I2844">
        <v>5.8116063829787228</v>
      </c>
      <c r="J2844">
        <v>5.8116063829787228</v>
      </c>
      <c r="K2844">
        <v>1</v>
      </c>
      <c r="M2844" t="s">
        <v>3597</v>
      </c>
      <c r="N2844" t="s">
        <v>65</v>
      </c>
      <c r="S2844" t="s">
        <v>1608</v>
      </c>
      <c r="U2844" t="s">
        <v>65</v>
      </c>
      <c r="W2844" t="s">
        <v>3598</v>
      </c>
      <c r="X2844" t="s">
        <v>3598</v>
      </c>
      <c r="Y2844" t="s">
        <v>1062</v>
      </c>
      <c r="Z2844" t="s">
        <v>1063</v>
      </c>
      <c r="AA2844" t="s">
        <v>1063</v>
      </c>
      <c r="AB2844" t="s">
        <v>29</v>
      </c>
      <c r="AD2844" t="s">
        <v>4843</v>
      </c>
      <c r="AE2844">
        <v>1</v>
      </c>
      <c r="AF2844">
        <v>1</v>
      </c>
    </row>
    <row r="2845" spans="1:32" x14ac:dyDescent="0.2">
      <c r="A2845" t="s">
        <v>4844</v>
      </c>
      <c r="B2845" s="107">
        <v>44927</v>
      </c>
      <c r="C2845" s="107">
        <v>44927</v>
      </c>
      <c r="D2845" s="107">
        <v>44927</v>
      </c>
      <c r="E2845">
        <v>-5660.91</v>
      </c>
      <c r="F2845">
        <v>-5660.91</v>
      </c>
      <c r="G2845" t="s">
        <v>43</v>
      </c>
      <c r="H2845">
        <v>1</v>
      </c>
      <c r="I2845">
        <v>-5660.91</v>
      </c>
      <c r="J2845">
        <v>-5660.91</v>
      </c>
      <c r="K2845">
        <v>1</v>
      </c>
      <c r="M2845" t="s">
        <v>49</v>
      </c>
      <c r="N2845" t="s">
        <v>172</v>
      </c>
      <c r="O2845">
        <v>100</v>
      </c>
      <c r="Q2845" t="s">
        <v>172</v>
      </c>
      <c r="S2845" t="s">
        <v>4845</v>
      </c>
      <c r="U2845" t="s">
        <v>49</v>
      </c>
      <c r="V2845" t="s">
        <v>174</v>
      </c>
      <c r="W2845" t="s">
        <v>173</v>
      </c>
      <c r="X2845" t="s">
        <v>115</v>
      </c>
      <c r="Y2845" t="s">
        <v>175</v>
      </c>
      <c r="Z2845" t="s">
        <v>176</v>
      </c>
      <c r="AA2845" t="s">
        <v>176</v>
      </c>
      <c r="AB2845" t="s">
        <v>25</v>
      </c>
      <c r="AE2845">
        <v>0</v>
      </c>
      <c r="AF2845">
        <v>0</v>
      </c>
    </row>
    <row r="2846" spans="1:32" x14ac:dyDescent="0.2">
      <c r="A2846" t="s">
        <v>4846</v>
      </c>
      <c r="B2846" s="107">
        <v>44927</v>
      </c>
      <c r="C2846" s="107">
        <v>44927</v>
      </c>
      <c r="D2846" s="107">
        <v>44927</v>
      </c>
      <c r="E2846">
        <v>-231.92</v>
      </c>
      <c r="F2846">
        <v>-231.92</v>
      </c>
      <c r="G2846" t="s">
        <v>43</v>
      </c>
      <c r="H2846">
        <v>1</v>
      </c>
      <c r="I2846">
        <v>-231.92</v>
      </c>
      <c r="J2846">
        <v>-231.92</v>
      </c>
      <c r="K2846">
        <v>1</v>
      </c>
      <c r="M2846" t="s">
        <v>50</v>
      </c>
      <c r="N2846" t="s">
        <v>2429</v>
      </c>
      <c r="O2846">
        <v>100</v>
      </c>
      <c r="Q2846" t="s">
        <v>2429</v>
      </c>
      <c r="S2846" t="s">
        <v>2430</v>
      </c>
      <c r="U2846" t="s">
        <v>50</v>
      </c>
      <c r="W2846" t="s">
        <v>2430</v>
      </c>
      <c r="X2846" t="s">
        <v>30</v>
      </c>
      <c r="Y2846" t="s">
        <v>182</v>
      </c>
      <c r="Z2846" t="s">
        <v>182</v>
      </c>
      <c r="AA2846" t="s">
        <v>182</v>
      </c>
      <c r="AB2846" t="s">
        <v>30</v>
      </c>
      <c r="AE2846">
        <v>0</v>
      </c>
      <c r="AF2846">
        <v>0</v>
      </c>
    </row>
    <row r="2847" spans="1:32" x14ac:dyDescent="0.2">
      <c r="A2847" t="s">
        <v>4847</v>
      </c>
      <c r="B2847" s="107">
        <v>44927</v>
      </c>
      <c r="C2847" s="107">
        <v>44927</v>
      </c>
      <c r="D2847" s="107">
        <v>44927</v>
      </c>
      <c r="E2847">
        <v>-1581.69</v>
      </c>
      <c r="F2847">
        <v>-1581.69</v>
      </c>
      <c r="G2847" t="s">
        <v>43</v>
      </c>
      <c r="H2847">
        <v>1</v>
      </c>
      <c r="I2847">
        <v>-1581.69</v>
      </c>
      <c r="J2847">
        <v>-1581.69</v>
      </c>
      <c r="K2847">
        <v>1</v>
      </c>
      <c r="M2847" t="s">
        <v>50</v>
      </c>
      <c r="N2847" t="s">
        <v>184</v>
      </c>
      <c r="O2847">
        <v>100</v>
      </c>
      <c r="Q2847" t="s">
        <v>184</v>
      </c>
      <c r="S2847" t="s">
        <v>185</v>
      </c>
      <c r="U2847" t="s">
        <v>50</v>
      </c>
      <c r="W2847" t="s">
        <v>186</v>
      </c>
      <c r="X2847" t="s">
        <v>30</v>
      </c>
      <c r="Y2847" t="s">
        <v>182</v>
      </c>
      <c r="Z2847" t="s">
        <v>182</v>
      </c>
      <c r="AA2847" t="s">
        <v>182</v>
      </c>
      <c r="AB2847" t="s">
        <v>30</v>
      </c>
      <c r="AE2847">
        <v>0</v>
      </c>
      <c r="AF2847">
        <v>0</v>
      </c>
    </row>
    <row r="2848" spans="1:32" x14ac:dyDescent="0.2">
      <c r="A2848" t="s">
        <v>4848</v>
      </c>
      <c r="B2848" s="107">
        <v>44926</v>
      </c>
      <c r="C2848" s="107">
        <v>44926</v>
      </c>
      <c r="D2848" s="107">
        <v>44926</v>
      </c>
      <c r="E2848">
        <v>-124</v>
      </c>
      <c r="F2848">
        <v>-124</v>
      </c>
      <c r="G2848" t="s">
        <v>43</v>
      </c>
      <c r="H2848">
        <v>1</v>
      </c>
      <c r="I2848">
        <v>-124</v>
      </c>
      <c r="J2848">
        <v>-124</v>
      </c>
      <c r="K2848">
        <v>1</v>
      </c>
      <c r="M2848" t="s">
        <v>50</v>
      </c>
      <c r="N2848" t="s">
        <v>213</v>
      </c>
      <c r="O2848">
        <v>100</v>
      </c>
      <c r="Q2848" t="s">
        <v>213</v>
      </c>
      <c r="S2848" t="s">
        <v>215</v>
      </c>
      <c r="U2848" t="s">
        <v>50</v>
      </c>
      <c r="W2848" t="s">
        <v>216</v>
      </c>
      <c r="X2848" t="s">
        <v>30</v>
      </c>
      <c r="Y2848" t="s">
        <v>182</v>
      </c>
      <c r="Z2848" t="s">
        <v>182</v>
      </c>
      <c r="AA2848" t="s">
        <v>182</v>
      </c>
      <c r="AB2848" t="s">
        <v>30</v>
      </c>
      <c r="AE2848">
        <v>0</v>
      </c>
      <c r="AF2848">
        <v>0</v>
      </c>
    </row>
    <row r="2849" spans="1:32" x14ac:dyDescent="0.2">
      <c r="A2849" t="s">
        <v>4849</v>
      </c>
      <c r="B2849" s="107">
        <v>44926</v>
      </c>
      <c r="C2849" s="107">
        <v>44926</v>
      </c>
      <c r="D2849" s="107">
        <v>44926</v>
      </c>
      <c r="E2849">
        <v>28.45</v>
      </c>
      <c r="F2849">
        <v>28.45</v>
      </c>
      <c r="G2849" t="s">
        <v>43</v>
      </c>
      <c r="H2849">
        <v>1</v>
      </c>
      <c r="I2849">
        <v>28.45</v>
      </c>
      <c r="J2849">
        <v>28.45</v>
      </c>
      <c r="K2849">
        <v>1</v>
      </c>
      <c r="M2849" t="s">
        <v>199</v>
      </c>
      <c r="N2849" t="s">
        <v>49</v>
      </c>
      <c r="O2849">
        <v>100</v>
      </c>
      <c r="P2849" t="s">
        <v>160</v>
      </c>
      <c r="Q2849" t="s">
        <v>199</v>
      </c>
      <c r="S2849" t="s">
        <v>1354</v>
      </c>
      <c r="U2849" t="s">
        <v>49</v>
      </c>
      <c r="W2849" t="s">
        <v>1355</v>
      </c>
      <c r="X2849" t="s">
        <v>1355</v>
      </c>
      <c r="Y2849" t="s">
        <v>1356</v>
      </c>
      <c r="Z2849" t="s">
        <v>1356</v>
      </c>
      <c r="AA2849" t="s">
        <v>1356</v>
      </c>
      <c r="AB2849" t="s">
        <v>28</v>
      </c>
      <c r="AE2849">
        <v>0</v>
      </c>
      <c r="AF2849">
        <v>0</v>
      </c>
    </row>
    <row r="2850" spans="1:32" x14ac:dyDescent="0.2">
      <c r="A2850" t="s">
        <v>4850</v>
      </c>
      <c r="B2850" s="107">
        <v>44926</v>
      </c>
      <c r="C2850" s="107">
        <v>44926</v>
      </c>
      <c r="D2850" s="107">
        <v>44926</v>
      </c>
      <c r="E2850">
        <v>10.72</v>
      </c>
      <c r="F2850">
        <v>10.72</v>
      </c>
      <c r="G2850" t="s">
        <v>43</v>
      </c>
      <c r="H2850">
        <v>1</v>
      </c>
      <c r="I2850">
        <v>10.72</v>
      </c>
      <c r="J2850">
        <v>10.72</v>
      </c>
      <c r="K2850">
        <v>1</v>
      </c>
      <c r="M2850" t="s">
        <v>199</v>
      </c>
      <c r="N2850" t="s">
        <v>1058</v>
      </c>
      <c r="O2850">
        <v>100</v>
      </c>
      <c r="P2850" t="s">
        <v>160</v>
      </c>
      <c r="Q2850" t="s">
        <v>199</v>
      </c>
      <c r="S2850" t="s">
        <v>2026</v>
      </c>
      <c r="U2850" t="s">
        <v>1058</v>
      </c>
      <c r="W2850" t="s">
        <v>1355</v>
      </c>
      <c r="X2850" t="s">
        <v>1355</v>
      </c>
      <c r="Y2850" t="s">
        <v>1356</v>
      </c>
      <c r="Z2850" t="s">
        <v>1356</v>
      </c>
      <c r="AA2850" t="s">
        <v>1356</v>
      </c>
      <c r="AB2850" t="s">
        <v>28</v>
      </c>
      <c r="AE2850">
        <v>0</v>
      </c>
      <c r="AF2850">
        <v>0</v>
      </c>
    </row>
    <row r="2851" spans="1:32" x14ac:dyDescent="0.2">
      <c r="A2851" t="s">
        <v>4851</v>
      </c>
      <c r="B2851" s="107">
        <v>44926</v>
      </c>
      <c r="C2851" s="107">
        <v>44926</v>
      </c>
      <c r="D2851" s="107">
        <v>44926</v>
      </c>
      <c r="E2851">
        <v>1.6875E-3</v>
      </c>
      <c r="F2851">
        <v>1.6875E-3</v>
      </c>
      <c r="G2851" t="s">
        <v>58</v>
      </c>
      <c r="H2851">
        <v>6369.9360341151396</v>
      </c>
      <c r="I2851">
        <v>10.7492670575693</v>
      </c>
      <c r="J2851">
        <v>10.7492670575693</v>
      </c>
      <c r="K2851">
        <v>1</v>
      </c>
      <c r="M2851" t="s">
        <v>3597</v>
      </c>
      <c r="N2851" t="s">
        <v>65</v>
      </c>
      <c r="S2851" t="s">
        <v>1608</v>
      </c>
      <c r="U2851" t="s">
        <v>65</v>
      </c>
      <c r="W2851" t="s">
        <v>3598</v>
      </c>
      <c r="X2851" t="s">
        <v>3598</v>
      </c>
      <c r="Y2851" t="s">
        <v>1062</v>
      </c>
      <c r="Z2851" t="s">
        <v>1063</v>
      </c>
      <c r="AA2851" t="s">
        <v>1063</v>
      </c>
      <c r="AB2851" t="s">
        <v>29</v>
      </c>
      <c r="AD2851" t="s">
        <v>4852</v>
      </c>
      <c r="AE2851">
        <v>1</v>
      </c>
      <c r="AF2851">
        <v>1</v>
      </c>
    </row>
    <row r="2852" spans="1:32" x14ac:dyDescent="0.2">
      <c r="A2852" t="s">
        <v>4853</v>
      </c>
      <c r="B2852" s="107">
        <v>44925</v>
      </c>
      <c r="C2852" s="107">
        <v>44925</v>
      </c>
      <c r="D2852" s="107">
        <v>44925</v>
      </c>
      <c r="E2852">
        <v>-611.38</v>
      </c>
      <c r="F2852">
        <v>-611.38</v>
      </c>
      <c r="G2852" t="s">
        <v>43</v>
      </c>
      <c r="H2852">
        <v>1</v>
      </c>
      <c r="I2852">
        <v>-611.38</v>
      </c>
      <c r="J2852">
        <v>-611.38</v>
      </c>
      <c r="K2852">
        <v>1</v>
      </c>
      <c r="M2852" t="s">
        <v>49</v>
      </c>
      <c r="N2852" t="s">
        <v>222</v>
      </c>
      <c r="O2852">
        <v>100</v>
      </c>
      <c r="Q2852" t="s">
        <v>222</v>
      </c>
      <c r="S2852" t="s">
        <v>4854</v>
      </c>
      <c r="U2852" t="s">
        <v>49</v>
      </c>
      <c r="W2852" t="s">
        <v>223</v>
      </c>
      <c r="X2852" t="s">
        <v>30</v>
      </c>
      <c r="Y2852" t="s">
        <v>182</v>
      </c>
      <c r="Z2852" t="s">
        <v>182</v>
      </c>
      <c r="AA2852" t="s">
        <v>182</v>
      </c>
      <c r="AB2852" t="s">
        <v>30</v>
      </c>
      <c r="AE2852">
        <v>0</v>
      </c>
      <c r="AF2852">
        <v>0</v>
      </c>
    </row>
    <row r="2853" spans="1:32" x14ac:dyDescent="0.2">
      <c r="A2853" t="s">
        <v>4855</v>
      </c>
      <c r="B2853" s="107">
        <v>44925</v>
      </c>
      <c r="C2853" s="107">
        <v>44925</v>
      </c>
      <c r="D2853" s="107">
        <v>44925</v>
      </c>
      <c r="E2853">
        <v>-7.7863011322187564E-2</v>
      </c>
      <c r="F2853">
        <v>-7.7863011322187564E-2</v>
      </c>
      <c r="G2853" t="s">
        <v>72</v>
      </c>
      <c r="H2853">
        <v>4.0679144385026742</v>
      </c>
      <c r="I2853">
        <v>-0.316740067982824</v>
      </c>
      <c r="J2853">
        <v>-0.316740067982824</v>
      </c>
      <c r="K2853">
        <v>1</v>
      </c>
      <c r="M2853" t="s">
        <v>56</v>
      </c>
      <c r="S2853" t="s">
        <v>1608</v>
      </c>
      <c r="U2853" t="s">
        <v>56</v>
      </c>
      <c r="W2853" t="s">
        <v>1415</v>
      </c>
      <c r="X2853" t="s">
        <v>1265</v>
      </c>
      <c r="Y2853" t="s">
        <v>182</v>
      </c>
      <c r="Z2853" t="s">
        <v>164</v>
      </c>
      <c r="AA2853" t="s">
        <v>164</v>
      </c>
      <c r="AB2853" t="s">
        <v>18</v>
      </c>
      <c r="AD2853" t="s">
        <v>4856</v>
      </c>
      <c r="AE2853">
        <v>1</v>
      </c>
      <c r="AF2853">
        <v>1</v>
      </c>
    </row>
    <row r="2854" spans="1:32" x14ac:dyDescent="0.2">
      <c r="A2854" t="s">
        <v>4857</v>
      </c>
      <c r="B2854" s="107">
        <v>44923</v>
      </c>
      <c r="C2854" s="107">
        <v>44923</v>
      </c>
      <c r="D2854" s="107">
        <v>44923</v>
      </c>
      <c r="E2854">
        <v>-54</v>
      </c>
      <c r="F2854">
        <v>-54</v>
      </c>
      <c r="G2854" t="s">
        <v>43</v>
      </c>
      <c r="H2854">
        <v>1</v>
      </c>
      <c r="I2854">
        <v>-54</v>
      </c>
      <c r="J2854">
        <v>-54</v>
      </c>
      <c r="K2854">
        <v>1</v>
      </c>
      <c r="M2854" t="s">
        <v>1058</v>
      </c>
      <c r="N2854" t="s">
        <v>2496</v>
      </c>
      <c r="O2854">
        <v>100</v>
      </c>
      <c r="Q2854" t="s">
        <v>2496</v>
      </c>
      <c r="S2854" t="s">
        <v>2497</v>
      </c>
      <c r="U2854" t="s">
        <v>1058</v>
      </c>
      <c r="W2854" t="s">
        <v>2497</v>
      </c>
      <c r="X2854" t="s">
        <v>30</v>
      </c>
      <c r="Y2854" t="s">
        <v>182</v>
      </c>
      <c r="Z2854" t="s">
        <v>182</v>
      </c>
      <c r="AA2854" t="s">
        <v>182</v>
      </c>
      <c r="AB2854" t="s">
        <v>30</v>
      </c>
      <c r="AE2854">
        <v>0</v>
      </c>
      <c r="AF2854">
        <v>0</v>
      </c>
    </row>
    <row r="2855" spans="1:32" x14ac:dyDescent="0.2">
      <c r="A2855" t="s">
        <v>4858</v>
      </c>
      <c r="B2855" s="107">
        <v>44923</v>
      </c>
      <c r="C2855" s="107">
        <v>44923</v>
      </c>
      <c r="D2855" s="107">
        <v>44923</v>
      </c>
      <c r="E2855">
        <v>-490.8</v>
      </c>
      <c r="F2855">
        <v>-490.8</v>
      </c>
      <c r="G2855" t="s">
        <v>43</v>
      </c>
      <c r="H2855">
        <v>1</v>
      </c>
      <c r="I2855">
        <v>-490.8</v>
      </c>
      <c r="J2855">
        <v>-490.8</v>
      </c>
      <c r="K2855">
        <v>1</v>
      </c>
      <c r="M2855" t="s">
        <v>49</v>
      </c>
      <c r="N2855" t="s">
        <v>225</v>
      </c>
      <c r="O2855">
        <v>100</v>
      </c>
      <c r="Q2855" t="s">
        <v>225</v>
      </c>
      <c r="S2855" t="s">
        <v>4859</v>
      </c>
      <c r="U2855" t="s">
        <v>49</v>
      </c>
      <c r="W2855" t="s">
        <v>226</v>
      </c>
      <c r="X2855" t="s">
        <v>30</v>
      </c>
      <c r="Y2855" t="s">
        <v>182</v>
      </c>
      <c r="Z2855" t="s">
        <v>182</v>
      </c>
      <c r="AA2855" t="s">
        <v>182</v>
      </c>
      <c r="AB2855" t="s">
        <v>30</v>
      </c>
      <c r="AE2855">
        <v>0</v>
      </c>
      <c r="AF2855">
        <v>0</v>
      </c>
    </row>
    <row r="2856" spans="1:32" x14ac:dyDescent="0.2">
      <c r="A2856" t="s">
        <v>4860</v>
      </c>
      <c r="B2856" s="107">
        <v>44923</v>
      </c>
      <c r="C2856" s="107">
        <v>44923</v>
      </c>
      <c r="D2856" s="107">
        <v>44923</v>
      </c>
      <c r="E2856">
        <v>-1414</v>
      </c>
      <c r="F2856">
        <v>-1414</v>
      </c>
      <c r="G2856" t="s">
        <v>43</v>
      </c>
      <c r="H2856">
        <v>1</v>
      </c>
      <c r="I2856">
        <v>-1414</v>
      </c>
      <c r="J2856">
        <v>-1414</v>
      </c>
      <c r="K2856">
        <v>1</v>
      </c>
      <c r="M2856" t="s">
        <v>1058</v>
      </c>
      <c r="N2856" t="s">
        <v>242</v>
      </c>
      <c r="O2856">
        <v>100</v>
      </c>
      <c r="Q2856" t="s">
        <v>242</v>
      </c>
      <c r="S2856" t="s">
        <v>4861</v>
      </c>
      <c r="U2856" t="s">
        <v>1058</v>
      </c>
      <c r="W2856" t="s">
        <v>291</v>
      </c>
      <c r="X2856" t="s">
        <v>245</v>
      </c>
      <c r="Y2856" t="s">
        <v>246</v>
      </c>
      <c r="Z2856" t="s">
        <v>246</v>
      </c>
      <c r="AA2856" t="s">
        <v>246</v>
      </c>
      <c r="AB2856" t="s">
        <v>26</v>
      </c>
      <c r="AE2856">
        <v>0</v>
      </c>
      <c r="AF2856">
        <v>0</v>
      </c>
    </row>
    <row r="2857" spans="1:32" x14ac:dyDescent="0.2">
      <c r="A2857" t="s">
        <v>4862</v>
      </c>
      <c r="B2857" s="107">
        <v>44923</v>
      </c>
      <c r="C2857" s="107">
        <v>44923</v>
      </c>
      <c r="D2857" s="107">
        <v>44923</v>
      </c>
      <c r="E2857">
        <v>160000</v>
      </c>
      <c r="F2857">
        <v>160000</v>
      </c>
      <c r="G2857" t="s">
        <v>43</v>
      </c>
      <c r="H2857">
        <v>1</v>
      </c>
      <c r="I2857">
        <v>160000</v>
      </c>
      <c r="J2857">
        <v>160000</v>
      </c>
      <c r="K2857">
        <v>1</v>
      </c>
      <c r="M2857" t="s">
        <v>199</v>
      </c>
      <c r="N2857" t="s">
        <v>1419</v>
      </c>
      <c r="O2857">
        <v>100</v>
      </c>
      <c r="Q2857" t="s">
        <v>199</v>
      </c>
      <c r="S2857" t="s">
        <v>1378</v>
      </c>
      <c r="U2857" t="s">
        <v>1419</v>
      </c>
      <c r="W2857" t="s">
        <v>1379</v>
      </c>
      <c r="X2857" t="s">
        <v>1379</v>
      </c>
      <c r="Y2857" t="s">
        <v>163</v>
      </c>
      <c r="Z2857" t="s">
        <v>193</v>
      </c>
      <c r="AA2857" t="s">
        <v>193</v>
      </c>
      <c r="AB2857" t="s">
        <v>24</v>
      </c>
      <c r="AE2857">
        <v>0</v>
      </c>
      <c r="AF2857">
        <v>0</v>
      </c>
    </row>
    <row r="2858" spans="1:32" x14ac:dyDescent="0.2">
      <c r="A2858" t="s">
        <v>4863</v>
      </c>
      <c r="B2858" s="107">
        <v>44923</v>
      </c>
      <c r="C2858" s="107">
        <v>44923</v>
      </c>
      <c r="D2858" s="107">
        <v>44923</v>
      </c>
      <c r="E2858">
        <v>-160000</v>
      </c>
      <c r="F2858">
        <v>-160000</v>
      </c>
      <c r="G2858" t="s">
        <v>43</v>
      </c>
      <c r="H2858">
        <v>1</v>
      </c>
      <c r="I2858">
        <v>-160000</v>
      </c>
      <c r="J2858">
        <v>-160000</v>
      </c>
      <c r="K2858">
        <v>1</v>
      </c>
      <c r="M2858" t="s">
        <v>1058</v>
      </c>
      <c r="N2858" t="s">
        <v>199</v>
      </c>
      <c r="O2858">
        <v>100</v>
      </c>
      <c r="P2858" t="s">
        <v>340</v>
      </c>
      <c r="Q2858" t="s">
        <v>199</v>
      </c>
      <c r="S2858" t="s">
        <v>1378</v>
      </c>
      <c r="U2858" t="s">
        <v>1058</v>
      </c>
      <c r="W2858" t="s">
        <v>1379</v>
      </c>
      <c r="X2858" t="s">
        <v>1379</v>
      </c>
      <c r="Y2858" t="s">
        <v>163</v>
      </c>
      <c r="Z2858" t="s">
        <v>193</v>
      </c>
      <c r="AA2858" t="s">
        <v>193</v>
      </c>
      <c r="AB2858" t="s">
        <v>24</v>
      </c>
      <c r="AE2858">
        <v>0</v>
      </c>
      <c r="AF2858">
        <v>0</v>
      </c>
    </row>
    <row r="2859" spans="1:32" x14ac:dyDescent="0.2">
      <c r="A2859" t="s">
        <v>4864</v>
      </c>
      <c r="B2859" s="107">
        <v>44921</v>
      </c>
      <c r="C2859" s="107">
        <v>44921</v>
      </c>
      <c r="D2859" s="107">
        <v>44921</v>
      </c>
      <c r="E2859">
        <v>-52.8</v>
      </c>
      <c r="F2859">
        <v>-52.8</v>
      </c>
      <c r="G2859" t="s">
        <v>43</v>
      </c>
      <c r="H2859">
        <v>1</v>
      </c>
      <c r="I2859">
        <v>-52.8</v>
      </c>
      <c r="J2859">
        <v>-52.8</v>
      </c>
      <c r="K2859">
        <v>1</v>
      </c>
      <c r="M2859" t="s">
        <v>50</v>
      </c>
      <c r="N2859" t="s">
        <v>231</v>
      </c>
      <c r="O2859">
        <v>100</v>
      </c>
      <c r="Q2859" t="s">
        <v>231</v>
      </c>
      <c r="S2859" t="s">
        <v>233</v>
      </c>
      <c r="U2859" t="s">
        <v>50</v>
      </c>
      <c r="W2859" t="s">
        <v>233</v>
      </c>
      <c r="X2859" t="s">
        <v>30</v>
      </c>
      <c r="Y2859" t="s">
        <v>182</v>
      </c>
      <c r="Z2859" t="s">
        <v>182</v>
      </c>
      <c r="AA2859" t="s">
        <v>182</v>
      </c>
      <c r="AB2859" t="s">
        <v>30</v>
      </c>
      <c r="AE2859">
        <v>0</v>
      </c>
      <c r="AF2859">
        <v>0</v>
      </c>
    </row>
    <row r="2860" spans="1:32" x14ac:dyDescent="0.2">
      <c r="A2860" t="s">
        <v>4865</v>
      </c>
      <c r="B2860" s="107">
        <v>44918</v>
      </c>
      <c r="C2860" s="107">
        <v>44918</v>
      </c>
      <c r="D2860" s="107">
        <v>44918</v>
      </c>
      <c r="E2860">
        <v>-34000</v>
      </c>
      <c r="F2860">
        <v>-34000</v>
      </c>
      <c r="G2860" t="s">
        <v>43</v>
      </c>
      <c r="H2860">
        <v>1</v>
      </c>
      <c r="I2860">
        <v>-34000</v>
      </c>
      <c r="J2860">
        <v>-34000</v>
      </c>
      <c r="K2860">
        <v>1</v>
      </c>
      <c r="M2860" t="s">
        <v>1058</v>
      </c>
      <c r="N2860" t="s">
        <v>4866</v>
      </c>
      <c r="O2860">
        <v>100</v>
      </c>
      <c r="Q2860" t="s">
        <v>4866</v>
      </c>
      <c r="S2860" t="s">
        <v>4867</v>
      </c>
      <c r="U2860" t="s">
        <v>1058</v>
      </c>
      <c r="V2860" t="s">
        <v>4868</v>
      </c>
      <c r="W2860" t="s">
        <v>4869</v>
      </c>
      <c r="X2860" t="s">
        <v>115</v>
      </c>
      <c r="Y2860" t="s">
        <v>175</v>
      </c>
      <c r="Z2860" t="s">
        <v>176</v>
      </c>
      <c r="AA2860" t="s">
        <v>176</v>
      </c>
      <c r="AB2860" t="s">
        <v>25</v>
      </c>
      <c r="AE2860">
        <v>0</v>
      </c>
      <c r="AF2860">
        <v>0</v>
      </c>
    </row>
    <row r="2861" spans="1:32" x14ac:dyDescent="0.2">
      <c r="A2861" t="s">
        <v>4870</v>
      </c>
      <c r="B2861" s="107">
        <v>44918</v>
      </c>
      <c r="C2861" s="107">
        <v>44918</v>
      </c>
      <c r="D2861" s="107">
        <v>44918</v>
      </c>
      <c r="E2861">
        <v>510000</v>
      </c>
      <c r="F2861">
        <v>510000</v>
      </c>
      <c r="G2861" t="s">
        <v>43</v>
      </c>
      <c r="H2861">
        <v>1</v>
      </c>
      <c r="I2861">
        <v>510000</v>
      </c>
      <c r="J2861">
        <v>510000</v>
      </c>
      <c r="K2861">
        <v>1</v>
      </c>
      <c r="M2861" t="s">
        <v>4871</v>
      </c>
      <c r="N2861" t="s">
        <v>52</v>
      </c>
      <c r="O2861">
        <v>100</v>
      </c>
      <c r="P2861" t="s">
        <v>160</v>
      </c>
      <c r="Q2861" t="s">
        <v>4871</v>
      </c>
      <c r="S2861" t="s">
        <v>4872</v>
      </c>
      <c r="U2861" t="s">
        <v>52</v>
      </c>
      <c r="V2861" t="s">
        <v>4868</v>
      </c>
      <c r="W2861" t="s">
        <v>4873</v>
      </c>
      <c r="X2861" t="s">
        <v>1061</v>
      </c>
      <c r="Y2861" t="s">
        <v>1062</v>
      </c>
      <c r="Z2861" t="s">
        <v>1063</v>
      </c>
      <c r="AA2861" t="s">
        <v>1063</v>
      </c>
      <c r="AB2861" t="s">
        <v>29</v>
      </c>
      <c r="AE2861">
        <v>0</v>
      </c>
      <c r="AF2861">
        <v>0</v>
      </c>
    </row>
    <row r="2862" spans="1:32" x14ac:dyDescent="0.2">
      <c r="A2862" t="s">
        <v>4874</v>
      </c>
      <c r="B2862" s="107">
        <v>44918</v>
      </c>
      <c r="C2862" s="107">
        <v>44918</v>
      </c>
      <c r="D2862" s="107">
        <v>44918</v>
      </c>
      <c r="E2862">
        <v>-27500</v>
      </c>
      <c r="F2862">
        <v>-27500</v>
      </c>
      <c r="G2862" t="s">
        <v>43</v>
      </c>
      <c r="H2862">
        <v>1</v>
      </c>
      <c r="I2862">
        <v>-27500</v>
      </c>
      <c r="J2862">
        <v>-27500</v>
      </c>
      <c r="K2862">
        <v>1</v>
      </c>
      <c r="M2862" t="s">
        <v>1058</v>
      </c>
      <c r="N2862" t="s">
        <v>4875</v>
      </c>
      <c r="O2862">
        <v>100</v>
      </c>
      <c r="Q2862" t="s">
        <v>4875</v>
      </c>
      <c r="S2862" t="s">
        <v>4867</v>
      </c>
      <c r="U2862" t="s">
        <v>1058</v>
      </c>
      <c r="V2862" t="s">
        <v>4868</v>
      </c>
      <c r="W2862" t="s">
        <v>4876</v>
      </c>
      <c r="X2862" t="s">
        <v>115</v>
      </c>
      <c r="Y2862" t="s">
        <v>175</v>
      </c>
      <c r="Z2862" t="s">
        <v>176</v>
      </c>
      <c r="AA2862" t="s">
        <v>176</v>
      </c>
      <c r="AB2862" t="s">
        <v>25</v>
      </c>
      <c r="AE2862">
        <v>0</v>
      </c>
      <c r="AF2862">
        <v>0</v>
      </c>
    </row>
    <row r="2863" spans="1:32" x14ac:dyDescent="0.2">
      <c r="A2863" t="s">
        <v>4877</v>
      </c>
      <c r="B2863" s="107">
        <v>44918</v>
      </c>
      <c r="C2863" s="107">
        <v>44918</v>
      </c>
      <c r="D2863" s="107">
        <v>44918</v>
      </c>
      <c r="E2863">
        <v>-29000</v>
      </c>
      <c r="F2863">
        <v>-29000</v>
      </c>
      <c r="G2863" t="s">
        <v>43</v>
      </c>
      <c r="H2863">
        <v>1</v>
      </c>
      <c r="I2863">
        <v>-29000</v>
      </c>
      <c r="J2863">
        <v>-29000</v>
      </c>
      <c r="K2863">
        <v>1</v>
      </c>
      <c r="M2863" t="s">
        <v>1058</v>
      </c>
      <c r="N2863" t="s">
        <v>4878</v>
      </c>
      <c r="O2863">
        <v>100</v>
      </c>
      <c r="Q2863" t="s">
        <v>4878</v>
      </c>
      <c r="S2863" t="s">
        <v>4867</v>
      </c>
      <c r="U2863" t="s">
        <v>1058</v>
      </c>
      <c r="V2863" t="s">
        <v>4868</v>
      </c>
      <c r="W2863" t="s">
        <v>4879</v>
      </c>
      <c r="X2863" t="s">
        <v>115</v>
      </c>
      <c r="Y2863" t="s">
        <v>175</v>
      </c>
      <c r="Z2863" t="s">
        <v>176</v>
      </c>
      <c r="AA2863" t="s">
        <v>176</v>
      </c>
      <c r="AB2863" t="s">
        <v>25</v>
      </c>
      <c r="AE2863">
        <v>0</v>
      </c>
      <c r="AF2863">
        <v>0</v>
      </c>
    </row>
    <row r="2864" spans="1:32" x14ac:dyDescent="0.2">
      <c r="A2864" t="s">
        <v>4880</v>
      </c>
      <c r="B2864" s="107">
        <v>44918</v>
      </c>
      <c r="C2864" s="107">
        <v>44918</v>
      </c>
      <c r="D2864" s="107">
        <v>44918</v>
      </c>
      <c r="E2864">
        <v>-16000</v>
      </c>
      <c r="F2864">
        <v>-16000</v>
      </c>
      <c r="G2864" t="s">
        <v>43</v>
      </c>
      <c r="H2864">
        <v>1</v>
      </c>
      <c r="I2864">
        <v>-16000</v>
      </c>
      <c r="J2864">
        <v>-16000</v>
      </c>
      <c r="K2864">
        <v>1</v>
      </c>
      <c r="M2864" t="s">
        <v>1058</v>
      </c>
      <c r="N2864" t="s">
        <v>4881</v>
      </c>
      <c r="O2864">
        <v>100</v>
      </c>
      <c r="Q2864" t="s">
        <v>4881</v>
      </c>
      <c r="S2864" t="s">
        <v>4867</v>
      </c>
      <c r="U2864" t="s">
        <v>1058</v>
      </c>
      <c r="V2864" t="s">
        <v>4868</v>
      </c>
      <c r="W2864" t="s">
        <v>4882</v>
      </c>
      <c r="X2864" t="s">
        <v>115</v>
      </c>
      <c r="Y2864" t="s">
        <v>175</v>
      </c>
      <c r="Z2864" t="s">
        <v>176</v>
      </c>
      <c r="AA2864" t="s">
        <v>176</v>
      </c>
      <c r="AB2864" t="s">
        <v>25</v>
      </c>
      <c r="AE2864">
        <v>0</v>
      </c>
      <c r="AF2864">
        <v>0</v>
      </c>
    </row>
    <row r="2865" spans="1:32" x14ac:dyDescent="0.2">
      <c r="A2865" t="s">
        <v>4883</v>
      </c>
      <c r="B2865" s="107">
        <v>44918</v>
      </c>
      <c r="C2865" s="107">
        <v>44918</v>
      </c>
      <c r="D2865" s="107">
        <v>44918</v>
      </c>
      <c r="E2865">
        <v>-225577.86</v>
      </c>
      <c r="F2865">
        <v>-225577.86</v>
      </c>
      <c r="G2865" t="s">
        <v>43</v>
      </c>
      <c r="H2865">
        <v>1</v>
      </c>
      <c r="I2865">
        <v>-225577.86</v>
      </c>
      <c r="J2865">
        <v>-225577.86</v>
      </c>
      <c r="K2865">
        <v>1</v>
      </c>
      <c r="M2865" t="s">
        <v>1058</v>
      </c>
      <c r="N2865" t="s">
        <v>1136</v>
      </c>
      <c r="O2865">
        <v>100</v>
      </c>
      <c r="P2865" t="s">
        <v>160</v>
      </c>
      <c r="Q2865" t="s">
        <v>1136</v>
      </c>
      <c r="S2865" t="s">
        <v>4884</v>
      </c>
      <c r="U2865" t="s">
        <v>1058</v>
      </c>
      <c r="V2865" t="s">
        <v>4868</v>
      </c>
      <c r="W2865" t="s">
        <v>4885</v>
      </c>
      <c r="X2865" t="s">
        <v>4886</v>
      </c>
      <c r="Y2865" t="s">
        <v>4887</v>
      </c>
      <c r="Z2865" t="s">
        <v>176</v>
      </c>
      <c r="AA2865" t="s">
        <v>176</v>
      </c>
      <c r="AB2865" t="s">
        <v>25</v>
      </c>
      <c r="AE2865">
        <v>0</v>
      </c>
      <c r="AF2865">
        <v>0</v>
      </c>
    </row>
    <row r="2866" spans="1:32" x14ac:dyDescent="0.2">
      <c r="A2866" t="s">
        <v>4888</v>
      </c>
      <c r="B2866" s="107">
        <v>44918</v>
      </c>
      <c r="C2866" s="107">
        <v>44918</v>
      </c>
      <c r="D2866" s="107">
        <v>44918</v>
      </c>
      <c r="E2866">
        <v>-4500</v>
      </c>
      <c r="F2866">
        <v>-4500</v>
      </c>
      <c r="G2866" t="s">
        <v>43</v>
      </c>
      <c r="H2866">
        <v>1</v>
      </c>
      <c r="I2866">
        <v>-4500</v>
      </c>
      <c r="J2866">
        <v>-4500</v>
      </c>
      <c r="K2866">
        <v>1</v>
      </c>
      <c r="M2866" t="s">
        <v>1058</v>
      </c>
      <c r="N2866" t="s">
        <v>4889</v>
      </c>
      <c r="O2866">
        <v>100</v>
      </c>
      <c r="Q2866" t="s">
        <v>4889</v>
      </c>
      <c r="S2866" t="s">
        <v>4867</v>
      </c>
      <c r="U2866" t="s">
        <v>1058</v>
      </c>
      <c r="V2866" t="s">
        <v>4868</v>
      </c>
      <c r="W2866" t="s">
        <v>4890</v>
      </c>
      <c r="X2866" t="s">
        <v>115</v>
      </c>
      <c r="Y2866" t="s">
        <v>175</v>
      </c>
      <c r="Z2866" t="s">
        <v>176</v>
      </c>
      <c r="AA2866" t="s">
        <v>176</v>
      </c>
      <c r="AB2866" t="s">
        <v>25</v>
      </c>
      <c r="AE2866">
        <v>0</v>
      </c>
      <c r="AF2866">
        <v>0</v>
      </c>
    </row>
    <row r="2867" spans="1:32" x14ac:dyDescent="0.2">
      <c r="A2867" t="s">
        <v>4891</v>
      </c>
      <c r="B2867" s="107">
        <v>44918</v>
      </c>
      <c r="C2867" s="107">
        <v>44918</v>
      </c>
      <c r="D2867" s="107">
        <v>44918</v>
      </c>
      <c r="E2867">
        <v>-159.9</v>
      </c>
      <c r="F2867">
        <v>-159.9</v>
      </c>
      <c r="G2867" t="s">
        <v>43</v>
      </c>
      <c r="H2867">
        <v>1</v>
      </c>
      <c r="I2867">
        <v>-159.9</v>
      </c>
      <c r="J2867">
        <v>-159.9</v>
      </c>
      <c r="K2867">
        <v>1</v>
      </c>
      <c r="M2867" t="s">
        <v>1058</v>
      </c>
      <c r="N2867" t="s">
        <v>199</v>
      </c>
      <c r="O2867">
        <v>100</v>
      </c>
      <c r="P2867" t="s">
        <v>340</v>
      </c>
      <c r="Q2867" t="s">
        <v>199</v>
      </c>
      <c r="S2867" t="s">
        <v>4892</v>
      </c>
      <c r="U2867" t="s">
        <v>1058</v>
      </c>
      <c r="W2867" t="s">
        <v>4893</v>
      </c>
      <c r="X2867" t="s">
        <v>169</v>
      </c>
      <c r="Y2867" t="s">
        <v>170</v>
      </c>
      <c r="Z2867" t="s">
        <v>164</v>
      </c>
      <c r="AA2867" t="s">
        <v>164</v>
      </c>
      <c r="AB2867" t="s">
        <v>22</v>
      </c>
      <c r="AE2867">
        <v>0</v>
      </c>
      <c r="AF2867">
        <v>0</v>
      </c>
    </row>
    <row r="2868" spans="1:32" x14ac:dyDescent="0.2">
      <c r="A2868" t="s">
        <v>4894</v>
      </c>
      <c r="B2868" s="107">
        <v>44918</v>
      </c>
      <c r="C2868" s="107">
        <v>44918</v>
      </c>
      <c r="D2868" s="107">
        <v>44918</v>
      </c>
      <c r="E2868">
        <v>-166.58</v>
      </c>
      <c r="F2868">
        <v>-166.58</v>
      </c>
      <c r="G2868" t="s">
        <v>43</v>
      </c>
      <c r="H2868">
        <v>1</v>
      </c>
      <c r="I2868">
        <v>-166.58</v>
      </c>
      <c r="J2868">
        <v>-166.58</v>
      </c>
      <c r="K2868">
        <v>1</v>
      </c>
      <c r="M2868" t="s">
        <v>50</v>
      </c>
      <c r="N2868" t="s">
        <v>1449</v>
      </c>
      <c r="O2868">
        <v>100</v>
      </c>
      <c r="Q2868" t="s">
        <v>1449</v>
      </c>
      <c r="S2868" t="s">
        <v>4895</v>
      </c>
      <c r="U2868" t="s">
        <v>50</v>
      </c>
      <c r="W2868" t="s">
        <v>1452</v>
      </c>
      <c r="X2868" t="s">
        <v>1452</v>
      </c>
      <c r="Y2868" t="s">
        <v>192</v>
      </c>
      <c r="Z2868" t="s">
        <v>193</v>
      </c>
      <c r="AA2868" t="s">
        <v>193</v>
      </c>
      <c r="AB2868" t="s">
        <v>24</v>
      </c>
      <c r="AE2868">
        <v>0</v>
      </c>
      <c r="AF2868">
        <v>0</v>
      </c>
    </row>
    <row r="2869" spans="1:32" x14ac:dyDescent="0.2">
      <c r="A2869" t="s">
        <v>4896</v>
      </c>
      <c r="B2869" s="107">
        <v>44918</v>
      </c>
      <c r="C2869" s="107">
        <v>44918</v>
      </c>
      <c r="D2869" s="107">
        <v>44918</v>
      </c>
      <c r="E2869">
        <v>-2956.62</v>
      </c>
      <c r="F2869">
        <v>-2956.62</v>
      </c>
      <c r="G2869" t="s">
        <v>43</v>
      </c>
      <c r="H2869">
        <v>1</v>
      </c>
      <c r="I2869">
        <v>-2956.62</v>
      </c>
      <c r="J2869">
        <v>-2956.62</v>
      </c>
      <c r="K2869">
        <v>1</v>
      </c>
      <c r="M2869" t="s">
        <v>1058</v>
      </c>
      <c r="N2869" t="s">
        <v>195</v>
      </c>
      <c r="O2869">
        <v>100</v>
      </c>
      <c r="Q2869" t="s">
        <v>195</v>
      </c>
      <c r="S2869" t="s">
        <v>197</v>
      </c>
      <c r="U2869" t="s">
        <v>1058</v>
      </c>
      <c r="W2869" t="s">
        <v>197</v>
      </c>
      <c r="X2869" t="s">
        <v>191</v>
      </c>
      <c r="Y2869" t="s">
        <v>192</v>
      </c>
      <c r="Z2869" t="s">
        <v>193</v>
      </c>
      <c r="AA2869" t="s">
        <v>193</v>
      </c>
      <c r="AB2869" t="s">
        <v>19</v>
      </c>
      <c r="AE2869">
        <v>0</v>
      </c>
      <c r="AF2869">
        <v>0</v>
      </c>
    </row>
    <row r="2870" spans="1:32" x14ac:dyDescent="0.2">
      <c r="A2870" t="s">
        <v>4897</v>
      </c>
      <c r="B2870" s="107">
        <v>44918</v>
      </c>
      <c r="C2870" s="107">
        <v>44918</v>
      </c>
      <c r="D2870" s="107">
        <v>44918</v>
      </c>
      <c r="E2870">
        <v>-2500</v>
      </c>
      <c r="F2870">
        <v>-2500</v>
      </c>
      <c r="G2870" t="s">
        <v>43</v>
      </c>
      <c r="H2870">
        <v>1</v>
      </c>
      <c r="I2870">
        <v>-2500</v>
      </c>
      <c r="J2870">
        <v>-2500</v>
      </c>
      <c r="K2870">
        <v>1</v>
      </c>
      <c r="M2870" t="s">
        <v>1058</v>
      </c>
      <c r="N2870" t="s">
        <v>337</v>
      </c>
      <c r="O2870">
        <v>100</v>
      </c>
      <c r="P2870" t="s">
        <v>15</v>
      </c>
      <c r="Q2870" t="s">
        <v>337</v>
      </c>
      <c r="S2870" t="s">
        <v>2516</v>
      </c>
      <c r="U2870" t="s">
        <v>1058</v>
      </c>
      <c r="W2870" t="s">
        <v>291</v>
      </c>
      <c r="X2870" t="s">
        <v>245</v>
      </c>
      <c r="Y2870" t="s">
        <v>246</v>
      </c>
      <c r="Z2870" t="s">
        <v>246</v>
      </c>
      <c r="AA2870" t="s">
        <v>246</v>
      </c>
      <c r="AB2870" t="s">
        <v>26</v>
      </c>
      <c r="AE2870">
        <v>0</v>
      </c>
      <c r="AF2870">
        <v>0</v>
      </c>
    </row>
    <row r="2871" spans="1:32" x14ac:dyDescent="0.2">
      <c r="A2871" t="s">
        <v>4898</v>
      </c>
      <c r="B2871" s="107">
        <v>44918</v>
      </c>
      <c r="C2871" s="107">
        <v>44918</v>
      </c>
      <c r="D2871" s="107">
        <v>44918</v>
      </c>
      <c r="E2871">
        <v>-929.5</v>
      </c>
      <c r="F2871">
        <v>-929.5</v>
      </c>
      <c r="G2871" t="s">
        <v>43</v>
      </c>
      <c r="H2871">
        <v>1</v>
      </c>
      <c r="I2871">
        <v>-929.5</v>
      </c>
      <c r="J2871">
        <v>-929.5</v>
      </c>
      <c r="K2871">
        <v>1</v>
      </c>
      <c r="M2871" t="s">
        <v>1058</v>
      </c>
      <c r="N2871" t="s">
        <v>3695</v>
      </c>
      <c r="O2871">
        <v>100</v>
      </c>
      <c r="Q2871" t="s">
        <v>3695</v>
      </c>
      <c r="S2871" t="s">
        <v>3696</v>
      </c>
      <c r="U2871" t="s">
        <v>1058</v>
      </c>
      <c r="W2871" t="s">
        <v>3697</v>
      </c>
      <c r="X2871" t="s">
        <v>3698</v>
      </c>
      <c r="Y2871" t="s">
        <v>163</v>
      </c>
      <c r="Z2871" t="s">
        <v>193</v>
      </c>
      <c r="AA2871" t="s">
        <v>193</v>
      </c>
      <c r="AB2871" t="s">
        <v>24</v>
      </c>
      <c r="AE2871">
        <v>0</v>
      </c>
      <c r="AF2871">
        <v>0</v>
      </c>
    </row>
    <row r="2872" spans="1:32" x14ac:dyDescent="0.2">
      <c r="A2872" t="s">
        <v>4899</v>
      </c>
      <c r="B2872" s="107">
        <v>44918</v>
      </c>
      <c r="C2872" s="107">
        <v>44918</v>
      </c>
      <c r="D2872" s="107">
        <v>44918</v>
      </c>
      <c r="E2872">
        <v>510000</v>
      </c>
      <c r="F2872">
        <v>510000</v>
      </c>
      <c r="G2872" t="s">
        <v>43</v>
      </c>
      <c r="H2872">
        <v>1</v>
      </c>
      <c r="I2872">
        <v>510000</v>
      </c>
      <c r="J2872">
        <v>510000</v>
      </c>
      <c r="K2872">
        <v>1</v>
      </c>
      <c r="M2872" t="s">
        <v>199</v>
      </c>
      <c r="N2872" t="s">
        <v>1058</v>
      </c>
      <c r="O2872">
        <v>100</v>
      </c>
      <c r="Q2872" t="s">
        <v>199</v>
      </c>
      <c r="S2872" t="s">
        <v>1378</v>
      </c>
      <c r="U2872" t="s">
        <v>1058</v>
      </c>
      <c r="W2872" t="s">
        <v>1379</v>
      </c>
      <c r="X2872" t="s">
        <v>1379</v>
      </c>
      <c r="Y2872" t="s">
        <v>163</v>
      </c>
      <c r="Z2872" t="s">
        <v>193</v>
      </c>
      <c r="AA2872" t="s">
        <v>193</v>
      </c>
      <c r="AB2872" t="s">
        <v>24</v>
      </c>
      <c r="AE2872">
        <v>0</v>
      </c>
      <c r="AF2872">
        <v>0</v>
      </c>
    </row>
    <row r="2873" spans="1:32" x14ac:dyDescent="0.2">
      <c r="A2873" t="s">
        <v>4900</v>
      </c>
      <c r="B2873" s="107">
        <v>44918</v>
      </c>
      <c r="C2873" s="107">
        <v>44918</v>
      </c>
      <c r="D2873" s="107">
        <v>44918</v>
      </c>
      <c r="E2873">
        <v>10000</v>
      </c>
      <c r="F2873">
        <v>10000</v>
      </c>
      <c r="G2873" t="s">
        <v>43</v>
      </c>
      <c r="H2873">
        <v>1</v>
      </c>
      <c r="I2873">
        <v>10000</v>
      </c>
      <c r="J2873">
        <v>10000</v>
      </c>
      <c r="K2873">
        <v>1</v>
      </c>
      <c r="M2873" t="s">
        <v>199</v>
      </c>
      <c r="N2873" t="s">
        <v>49</v>
      </c>
      <c r="O2873">
        <v>100</v>
      </c>
      <c r="Q2873" t="s">
        <v>199</v>
      </c>
      <c r="S2873" t="s">
        <v>1378</v>
      </c>
      <c r="U2873" t="s">
        <v>49</v>
      </c>
      <c r="W2873" t="s">
        <v>1379</v>
      </c>
      <c r="X2873" t="s">
        <v>1379</v>
      </c>
      <c r="Y2873" t="s">
        <v>163</v>
      </c>
      <c r="Z2873" t="s">
        <v>193</v>
      </c>
      <c r="AA2873" t="s">
        <v>193</v>
      </c>
      <c r="AB2873" t="s">
        <v>24</v>
      </c>
      <c r="AE2873">
        <v>0</v>
      </c>
      <c r="AF2873">
        <v>0</v>
      </c>
    </row>
    <row r="2874" spans="1:32" x14ac:dyDescent="0.2">
      <c r="A2874" t="s">
        <v>4901</v>
      </c>
      <c r="B2874" s="107">
        <v>44918</v>
      </c>
      <c r="C2874" s="107">
        <v>44918</v>
      </c>
      <c r="D2874" s="107">
        <v>44918</v>
      </c>
      <c r="E2874">
        <v>-510000</v>
      </c>
      <c r="F2874">
        <v>-510000</v>
      </c>
      <c r="G2874" t="s">
        <v>43</v>
      </c>
      <c r="H2874">
        <v>1</v>
      </c>
      <c r="I2874">
        <v>-510000</v>
      </c>
      <c r="J2874">
        <v>-510000</v>
      </c>
      <c r="K2874">
        <v>1</v>
      </c>
      <c r="M2874" t="s">
        <v>52</v>
      </c>
      <c r="N2874" t="s">
        <v>199</v>
      </c>
      <c r="O2874">
        <v>100</v>
      </c>
      <c r="P2874" t="s">
        <v>340</v>
      </c>
      <c r="Q2874" t="s">
        <v>199</v>
      </c>
      <c r="S2874" t="s">
        <v>1378</v>
      </c>
      <c r="U2874" t="s">
        <v>52</v>
      </c>
      <c r="W2874" t="s">
        <v>1379</v>
      </c>
      <c r="X2874" t="s">
        <v>1379</v>
      </c>
      <c r="Y2874" t="s">
        <v>163</v>
      </c>
      <c r="Z2874" t="s">
        <v>193</v>
      </c>
      <c r="AA2874" t="s">
        <v>193</v>
      </c>
      <c r="AB2874" t="s">
        <v>24</v>
      </c>
      <c r="AE2874">
        <v>0</v>
      </c>
      <c r="AF2874">
        <v>0</v>
      </c>
    </row>
    <row r="2875" spans="1:32" x14ac:dyDescent="0.2">
      <c r="A2875" t="s">
        <v>4902</v>
      </c>
      <c r="B2875" s="107">
        <v>44918</v>
      </c>
      <c r="C2875" s="107">
        <v>44918</v>
      </c>
      <c r="D2875" s="107">
        <v>44918</v>
      </c>
      <c r="E2875">
        <v>-10000</v>
      </c>
      <c r="F2875">
        <v>-10000</v>
      </c>
      <c r="G2875" t="s">
        <v>43</v>
      </c>
      <c r="H2875">
        <v>1</v>
      </c>
      <c r="I2875">
        <v>-10000</v>
      </c>
      <c r="J2875">
        <v>-10000</v>
      </c>
      <c r="K2875">
        <v>1</v>
      </c>
      <c r="M2875" t="s">
        <v>1058</v>
      </c>
      <c r="N2875" t="s">
        <v>199</v>
      </c>
      <c r="O2875">
        <v>100</v>
      </c>
      <c r="P2875" t="s">
        <v>340</v>
      </c>
      <c r="Q2875" t="s">
        <v>199</v>
      </c>
      <c r="S2875" t="s">
        <v>1378</v>
      </c>
      <c r="U2875" t="s">
        <v>1058</v>
      </c>
      <c r="W2875" t="s">
        <v>1379</v>
      </c>
      <c r="X2875" t="s">
        <v>1379</v>
      </c>
      <c r="Y2875" t="s">
        <v>163</v>
      </c>
      <c r="Z2875" t="s">
        <v>193</v>
      </c>
      <c r="AA2875" t="s">
        <v>193</v>
      </c>
      <c r="AB2875" t="s">
        <v>24</v>
      </c>
      <c r="AE2875">
        <v>0</v>
      </c>
      <c r="AF2875">
        <v>0</v>
      </c>
    </row>
    <row r="2876" spans="1:32" x14ac:dyDescent="0.2">
      <c r="A2876" t="s">
        <v>4903</v>
      </c>
      <c r="B2876" s="107">
        <v>44918</v>
      </c>
      <c r="C2876" s="107">
        <v>44918</v>
      </c>
      <c r="D2876" s="107">
        <v>44918</v>
      </c>
      <c r="E2876">
        <v>8.5499999999999997E-4</v>
      </c>
      <c r="F2876">
        <v>8.5499999999999997E-4</v>
      </c>
      <c r="G2876" t="s">
        <v>58</v>
      </c>
      <c r="H2876">
        <v>6321.0880829015541</v>
      </c>
      <c r="I2876">
        <v>5.4045303108808289</v>
      </c>
      <c r="J2876">
        <v>5.4045303108808289</v>
      </c>
      <c r="K2876">
        <v>1</v>
      </c>
      <c r="M2876" t="s">
        <v>3597</v>
      </c>
      <c r="N2876" t="s">
        <v>65</v>
      </c>
      <c r="S2876" t="s">
        <v>1608</v>
      </c>
      <c r="U2876" t="s">
        <v>65</v>
      </c>
      <c r="W2876" t="s">
        <v>3598</v>
      </c>
      <c r="X2876" t="s">
        <v>3598</v>
      </c>
      <c r="Y2876" t="s">
        <v>1062</v>
      </c>
      <c r="Z2876" t="s">
        <v>1063</v>
      </c>
      <c r="AA2876" t="s">
        <v>1063</v>
      </c>
      <c r="AB2876" t="s">
        <v>29</v>
      </c>
      <c r="AD2876" t="s">
        <v>4904</v>
      </c>
      <c r="AE2876">
        <v>1</v>
      </c>
      <c r="AF2876">
        <v>1</v>
      </c>
    </row>
    <row r="2877" spans="1:32" x14ac:dyDescent="0.2">
      <c r="A2877" t="s">
        <v>4905</v>
      </c>
      <c r="B2877" s="107">
        <v>44917</v>
      </c>
      <c r="C2877" s="107">
        <v>44917</v>
      </c>
      <c r="D2877" s="107">
        <v>44917</v>
      </c>
      <c r="E2877">
        <v>-185.74</v>
      </c>
      <c r="F2877">
        <v>-185.74</v>
      </c>
      <c r="G2877" t="s">
        <v>43</v>
      </c>
      <c r="H2877">
        <v>1</v>
      </c>
      <c r="I2877">
        <v>-185.74</v>
      </c>
      <c r="J2877">
        <v>-185.74</v>
      </c>
      <c r="K2877">
        <v>1</v>
      </c>
      <c r="M2877" t="s">
        <v>50</v>
      </c>
      <c r="N2877" t="s">
        <v>228</v>
      </c>
      <c r="O2877">
        <v>100</v>
      </c>
      <c r="Q2877" t="s">
        <v>228</v>
      </c>
      <c r="S2877" t="s">
        <v>229</v>
      </c>
      <c r="U2877" t="s">
        <v>50</v>
      </c>
      <c r="W2877" t="s">
        <v>229</v>
      </c>
      <c r="X2877" t="s">
        <v>30</v>
      </c>
      <c r="Y2877" t="s">
        <v>182</v>
      </c>
      <c r="Z2877" t="s">
        <v>182</v>
      </c>
      <c r="AA2877" t="s">
        <v>182</v>
      </c>
      <c r="AB2877" t="s">
        <v>30</v>
      </c>
      <c r="AE2877">
        <v>0</v>
      </c>
      <c r="AF2877">
        <v>0</v>
      </c>
    </row>
    <row r="2878" spans="1:32" x14ac:dyDescent="0.2">
      <c r="A2878" t="s">
        <v>4906</v>
      </c>
      <c r="B2878" s="107">
        <v>44917</v>
      </c>
      <c r="C2878" s="107">
        <v>44917</v>
      </c>
      <c r="D2878" s="107">
        <v>44917</v>
      </c>
      <c r="E2878">
        <v>-62.26</v>
      </c>
      <c r="F2878">
        <v>-62.26</v>
      </c>
      <c r="G2878" t="s">
        <v>43</v>
      </c>
      <c r="H2878">
        <v>1</v>
      </c>
      <c r="I2878">
        <v>-62.26</v>
      </c>
      <c r="J2878">
        <v>-62.26</v>
      </c>
      <c r="K2878">
        <v>1</v>
      </c>
      <c r="M2878" t="s">
        <v>49</v>
      </c>
      <c r="N2878" t="s">
        <v>3200</v>
      </c>
      <c r="O2878">
        <v>100</v>
      </c>
      <c r="Q2878" t="s">
        <v>3200</v>
      </c>
      <c r="S2878" t="s">
        <v>3201</v>
      </c>
      <c r="U2878" t="s">
        <v>49</v>
      </c>
      <c r="W2878" t="s">
        <v>3201</v>
      </c>
      <c r="X2878" t="s">
        <v>30</v>
      </c>
      <c r="Y2878" t="s">
        <v>182</v>
      </c>
      <c r="Z2878" t="s">
        <v>182</v>
      </c>
      <c r="AA2878" t="s">
        <v>182</v>
      </c>
      <c r="AB2878" t="s">
        <v>30</v>
      </c>
      <c r="AE2878">
        <v>0</v>
      </c>
      <c r="AF2878">
        <v>0</v>
      </c>
    </row>
    <row r="2879" spans="1:32" x14ac:dyDescent="0.2">
      <c r="A2879" t="s">
        <v>4907</v>
      </c>
      <c r="B2879" s="107">
        <v>44917</v>
      </c>
      <c r="C2879" s="107">
        <v>44917</v>
      </c>
      <c r="D2879" s="107">
        <v>44917</v>
      </c>
      <c r="E2879">
        <v>-115.19</v>
      </c>
      <c r="F2879">
        <v>-115.19</v>
      </c>
      <c r="G2879" t="s">
        <v>43</v>
      </c>
      <c r="H2879">
        <v>1</v>
      </c>
      <c r="I2879">
        <v>-115.19</v>
      </c>
      <c r="J2879">
        <v>-115.19</v>
      </c>
      <c r="K2879">
        <v>1</v>
      </c>
      <c r="M2879" t="s">
        <v>50</v>
      </c>
      <c r="N2879" t="s">
        <v>1449</v>
      </c>
      <c r="O2879">
        <v>100</v>
      </c>
      <c r="Q2879" t="s">
        <v>1449</v>
      </c>
      <c r="S2879" t="s">
        <v>1450</v>
      </c>
      <c r="U2879" t="s">
        <v>50</v>
      </c>
      <c r="W2879" t="s">
        <v>1452</v>
      </c>
      <c r="X2879" t="s">
        <v>1452</v>
      </c>
      <c r="Y2879" t="s">
        <v>192</v>
      </c>
      <c r="Z2879" t="s">
        <v>193</v>
      </c>
      <c r="AA2879" t="s">
        <v>193</v>
      </c>
      <c r="AB2879" t="s">
        <v>24</v>
      </c>
      <c r="AE2879">
        <v>0</v>
      </c>
      <c r="AF2879">
        <v>0</v>
      </c>
    </row>
    <row r="2880" spans="1:32" x14ac:dyDescent="0.2">
      <c r="A2880" t="s">
        <v>4908</v>
      </c>
      <c r="B2880" s="107">
        <v>44917</v>
      </c>
      <c r="C2880" s="107">
        <v>44917</v>
      </c>
      <c r="D2880" s="107">
        <v>44917</v>
      </c>
      <c r="E2880">
        <v>-46210</v>
      </c>
      <c r="F2880">
        <v>-46210</v>
      </c>
      <c r="G2880" t="s">
        <v>43</v>
      </c>
      <c r="H2880">
        <v>1</v>
      </c>
      <c r="I2880">
        <v>-46210</v>
      </c>
      <c r="J2880">
        <v>-46210</v>
      </c>
      <c r="K2880">
        <v>1</v>
      </c>
      <c r="M2880" t="s">
        <v>53</v>
      </c>
      <c r="N2880" t="s">
        <v>199</v>
      </c>
      <c r="O2880">
        <v>100</v>
      </c>
      <c r="P2880" t="s">
        <v>340</v>
      </c>
      <c r="Q2880" t="s">
        <v>199</v>
      </c>
      <c r="S2880" t="s">
        <v>4909</v>
      </c>
      <c r="U2880" t="s">
        <v>53</v>
      </c>
      <c r="W2880" t="s">
        <v>1850</v>
      </c>
      <c r="X2880" t="s">
        <v>1850</v>
      </c>
      <c r="Y2880" t="s">
        <v>1356</v>
      </c>
      <c r="Z2880" t="s">
        <v>1356</v>
      </c>
      <c r="AA2880" t="s">
        <v>1356</v>
      </c>
      <c r="AB2880" t="s">
        <v>28</v>
      </c>
      <c r="AE2880">
        <v>0</v>
      </c>
      <c r="AF2880">
        <v>0</v>
      </c>
    </row>
    <row r="2881" spans="1:32" x14ac:dyDescent="0.2">
      <c r="A2881" t="s">
        <v>4910</v>
      </c>
      <c r="B2881" s="107">
        <v>44917</v>
      </c>
      <c r="C2881" s="107">
        <v>44917</v>
      </c>
      <c r="D2881" s="107">
        <v>44917</v>
      </c>
      <c r="E2881">
        <v>-10000</v>
      </c>
      <c r="F2881">
        <v>-10000</v>
      </c>
      <c r="G2881" t="s">
        <v>43</v>
      </c>
      <c r="H2881">
        <v>1</v>
      </c>
      <c r="I2881">
        <v>-10000</v>
      </c>
      <c r="J2881">
        <v>-10000</v>
      </c>
      <c r="K2881">
        <v>1</v>
      </c>
      <c r="M2881" t="s">
        <v>1058</v>
      </c>
      <c r="N2881" t="s">
        <v>4911</v>
      </c>
      <c r="O2881">
        <v>100</v>
      </c>
      <c r="Q2881" t="s">
        <v>4911</v>
      </c>
      <c r="S2881" t="s">
        <v>4912</v>
      </c>
      <c r="U2881" t="s">
        <v>1058</v>
      </c>
      <c r="V2881" t="s">
        <v>4835</v>
      </c>
      <c r="W2881" t="s">
        <v>4913</v>
      </c>
      <c r="X2881" t="s">
        <v>115</v>
      </c>
      <c r="Y2881" t="s">
        <v>175</v>
      </c>
      <c r="Z2881" t="s">
        <v>176</v>
      </c>
      <c r="AA2881" t="s">
        <v>176</v>
      </c>
      <c r="AB2881" t="s">
        <v>25</v>
      </c>
      <c r="AE2881">
        <v>0</v>
      </c>
      <c r="AF2881">
        <v>0</v>
      </c>
    </row>
    <row r="2882" spans="1:32" x14ac:dyDescent="0.2">
      <c r="A2882" t="s">
        <v>4914</v>
      </c>
      <c r="B2882" s="107">
        <v>44917</v>
      </c>
      <c r="C2882" s="107">
        <v>44917</v>
      </c>
      <c r="D2882" s="107">
        <v>44917</v>
      </c>
      <c r="E2882">
        <v>-5263.22</v>
      </c>
      <c r="F2882">
        <v>-5263.22</v>
      </c>
      <c r="G2882" t="s">
        <v>43</v>
      </c>
      <c r="H2882">
        <v>1</v>
      </c>
      <c r="I2882">
        <v>-5263.22</v>
      </c>
      <c r="J2882">
        <v>-5263.22</v>
      </c>
      <c r="K2882">
        <v>1</v>
      </c>
      <c r="M2882" t="s">
        <v>1058</v>
      </c>
      <c r="N2882" t="s">
        <v>242</v>
      </c>
      <c r="O2882">
        <v>100</v>
      </c>
      <c r="Q2882" t="s">
        <v>242</v>
      </c>
      <c r="S2882" t="s">
        <v>4915</v>
      </c>
      <c r="U2882" t="s">
        <v>1058</v>
      </c>
      <c r="W2882" t="s">
        <v>1241</v>
      </c>
      <c r="X2882" t="s">
        <v>245</v>
      </c>
      <c r="Y2882" t="s">
        <v>246</v>
      </c>
      <c r="Z2882" t="s">
        <v>246</v>
      </c>
      <c r="AA2882" t="s">
        <v>246</v>
      </c>
      <c r="AB2882" t="s">
        <v>20</v>
      </c>
      <c r="AE2882">
        <v>0</v>
      </c>
      <c r="AF2882">
        <v>0</v>
      </c>
    </row>
    <row r="2883" spans="1:32" x14ac:dyDescent="0.2">
      <c r="A2883" t="s">
        <v>4916</v>
      </c>
      <c r="B2883" s="107">
        <v>44917</v>
      </c>
      <c r="C2883" s="107">
        <v>44917</v>
      </c>
      <c r="D2883" s="107">
        <v>44917</v>
      </c>
      <c r="E2883">
        <v>-24291.79</v>
      </c>
      <c r="F2883">
        <v>-24291.79</v>
      </c>
      <c r="G2883" t="s">
        <v>43</v>
      </c>
      <c r="H2883">
        <v>1</v>
      </c>
      <c r="I2883">
        <v>-24291.79</v>
      </c>
      <c r="J2883">
        <v>-24291.79</v>
      </c>
      <c r="K2883">
        <v>1</v>
      </c>
      <c r="M2883" t="s">
        <v>1058</v>
      </c>
      <c r="N2883" t="s">
        <v>242</v>
      </c>
      <c r="O2883">
        <v>100</v>
      </c>
      <c r="Q2883" t="s">
        <v>242</v>
      </c>
      <c r="S2883" t="s">
        <v>4917</v>
      </c>
      <c r="U2883" t="s">
        <v>1058</v>
      </c>
      <c r="W2883" t="s">
        <v>1239</v>
      </c>
      <c r="X2883" t="s">
        <v>245</v>
      </c>
      <c r="Y2883" t="s">
        <v>246</v>
      </c>
      <c r="Z2883" t="s">
        <v>246</v>
      </c>
      <c r="AA2883" t="s">
        <v>246</v>
      </c>
      <c r="AB2883" t="s">
        <v>20</v>
      </c>
      <c r="AE2883">
        <v>0</v>
      </c>
      <c r="AF2883">
        <v>0</v>
      </c>
    </row>
    <row r="2884" spans="1:32" x14ac:dyDescent="0.2">
      <c r="A2884" t="s">
        <v>4918</v>
      </c>
      <c r="B2884" s="107">
        <v>44917</v>
      </c>
      <c r="C2884" s="107">
        <v>44917</v>
      </c>
      <c r="D2884" s="107">
        <v>44917</v>
      </c>
      <c r="E2884">
        <v>46000</v>
      </c>
      <c r="F2884">
        <v>46000</v>
      </c>
      <c r="G2884" t="s">
        <v>43</v>
      </c>
      <c r="H2884">
        <v>1</v>
      </c>
      <c r="I2884">
        <v>46000</v>
      </c>
      <c r="J2884">
        <v>46000</v>
      </c>
      <c r="K2884">
        <v>1</v>
      </c>
      <c r="M2884" t="s">
        <v>199</v>
      </c>
      <c r="N2884" t="s">
        <v>1058</v>
      </c>
      <c r="O2884">
        <v>100</v>
      </c>
      <c r="Q2884" t="s">
        <v>199</v>
      </c>
      <c r="S2884" t="s">
        <v>1378</v>
      </c>
      <c r="U2884" t="s">
        <v>1058</v>
      </c>
      <c r="W2884" t="s">
        <v>1379</v>
      </c>
      <c r="X2884" t="s">
        <v>1379</v>
      </c>
      <c r="Y2884" t="s">
        <v>163</v>
      </c>
      <c r="Z2884" t="s">
        <v>193</v>
      </c>
      <c r="AA2884" t="s">
        <v>193</v>
      </c>
      <c r="AB2884" t="s">
        <v>24</v>
      </c>
      <c r="AE2884">
        <v>0</v>
      </c>
      <c r="AF2884">
        <v>0</v>
      </c>
    </row>
    <row r="2885" spans="1:32" x14ac:dyDescent="0.2">
      <c r="A2885" t="s">
        <v>4919</v>
      </c>
      <c r="B2885" s="107">
        <v>44917</v>
      </c>
      <c r="C2885" s="107">
        <v>44917</v>
      </c>
      <c r="D2885" s="107">
        <v>44917</v>
      </c>
      <c r="E2885">
        <v>41010</v>
      </c>
      <c r="F2885">
        <v>41010</v>
      </c>
      <c r="G2885" t="s">
        <v>43</v>
      </c>
      <c r="H2885">
        <v>1</v>
      </c>
      <c r="I2885">
        <v>41010</v>
      </c>
      <c r="J2885">
        <v>41010</v>
      </c>
      <c r="K2885">
        <v>1</v>
      </c>
      <c r="M2885" t="s">
        <v>199</v>
      </c>
      <c r="N2885" t="s">
        <v>53</v>
      </c>
      <c r="O2885">
        <v>100</v>
      </c>
      <c r="Q2885" t="s">
        <v>199</v>
      </c>
      <c r="S2885" t="s">
        <v>1378</v>
      </c>
      <c r="U2885" t="s">
        <v>53</v>
      </c>
      <c r="W2885" t="s">
        <v>1379</v>
      </c>
      <c r="X2885" t="s">
        <v>1379</v>
      </c>
      <c r="Y2885" t="s">
        <v>163</v>
      </c>
      <c r="Z2885" t="s">
        <v>193</v>
      </c>
      <c r="AA2885" t="s">
        <v>193</v>
      </c>
      <c r="AB2885" t="s">
        <v>24</v>
      </c>
      <c r="AE2885">
        <v>0</v>
      </c>
      <c r="AF2885">
        <v>0</v>
      </c>
    </row>
    <row r="2886" spans="1:32" x14ac:dyDescent="0.2">
      <c r="A2886" t="s">
        <v>4920</v>
      </c>
      <c r="B2886" s="107">
        <v>44917</v>
      </c>
      <c r="C2886" s="107">
        <v>44917</v>
      </c>
      <c r="D2886" s="107">
        <v>44917</v>
      </c>
      <c r="E2886">
        <v>20000</v>
      </c>
      <c r="F2886">
        <v>20000</v>
      </c>
      <c r="G2886" t="s">
        <v>43</v>
      </c>
      <c r="H2886">
        <v>1</v>
      </c>
      <c r="I2886">
        <v>20000</v>
      </c>
      <c r="J2886">
        <v>20000</v>
      </c>
      <c r="K2886">
        <v>1</v>
      </c>
      <c r="M2886" t="s">
        <v>199</v>
      </c>
      <c r="N2886" t="s">
        <v>1058</v>
      </c>
      <c r="O2886">
        <v>100</v>
      </c>
      <c r="Q2886" t="s">
        <v>199</v>
      </c>
      <c r="S2886" t="s">
        <v>1378</v>
      </c>
      <c r="U2886" t="s">
        <v>1058</v>
      </c>
      <c r="W2886" t="s">
        <v>1379</v>
      </c>
      <c r="X2886" t="s">
        <v>1379</v>
      </c>
      <c r="Y2886" t="s">
        <v>163</v>
      </c>
      <c r="Z2886" t="s">
        <v>193</v>
      </c>
      <c r="AA2886" t="s">
        <v>193</v>
      </c>
      <c r="AB2886" t="s">
        <v>24</v>
      </c>
      <c r="AE2886">
        <v>0</v>
      </c>
      <c r="AF2886">
        <v>0</v>
      </c>
    </row>
    <row r="2887" spans="1:32" x14ac:dyDescent="0.2">
      <c r="A2887" t="s">
        <v>4921</v>
      </c>
      <c r="B2887" s="107">
        <v>44917</v>
      </c>
      <c r="C2887" s="107">
        <v>44917</v>
      </c>
      <c r="D2887" s="107">
        <v>44917</v>
      </c>
      <c r="E2887">
        <v>-46000</v>
      </c>
      <c r="F2887">
        <v>-46000</v>
      </c>
      <c r="G2887" t="s">
        <v>43</v>
      </c>
      <c r="H2887">
        <v>1</v>
      </c>
      <c r="I2887">
        <v>-46000</v>
      </c>
      <c r="J2887">
        <v>-46000</v>
      </c>
      <c r="K2887">
        <v>1</v>
      </c>
      <c r="M2887" t="s">
        <v>1419</v>
      </c>
      <c r="N2887" t="s">
        <v>199</v>
      </c>
      <c r="O2887">
        <v>100</v>
      </c>
      <c r="P2887" t="s">
        <v>340</v>
      </c>
      <c r="Q2887" t="s">
        <v>199</v>
      </c>
      <c r="S2887" t="s">
        <v>1378</v>
      </c>
      <c r="U2887" t="s">
        <v>1419</v>
      </c>
      <c r="W2887" t="s">
        <v>1379</v>
      </c>
      <c r="X2887" t="s">
        <v>1379</v>
      </c>
      <c r="Y2887" t="s">
        <v>163</v>
      </c>
      <c r="Z2887" t="s">
        <v>193</v>
      </c>
      <c r="AA2887" t="s">
        <v>193</v>
      </c>
      <c r="AB2887" t="s">
        <v>24</v>
      </c>
      <c r="AE2887">
        <v>0</v>
      </c>
      <c r="AF2887">
        <v>0</v>
      </c>
    </row>
    <row r="2888" spans="1:32" x14ac:dyDescent="0.2">
      <c r="A2888" t="s">
        <v>4922</v>
      </c>
      <c r="B2888" s="107">
        <v>44917</v>
      </c>
      <c r="C2888" s="107">
        <v>44917</v>
      </c>
      <c r="D2888" s="107">
        <v>44917</v>
      </c>
      <c r="E2888">
        <v>-20000</v>
      </c>
      <c r="F2888">
        <v>-20000</v>
      </c>
      <c r="G2888" t="s">
        <v>43</v>
      </c>
      <c r="H2888">
        <v>1</v>
      </c>
      <c r="I2888">
        <v>-20000</v>
      </c>
      <c r="J2888">
        <v>-20000</v>
      </c>
      <c r="K2888">
        <v>1</v>
      </c>
      <c r="M2888" t="s">
        <v>1419</v>
      </c>
      <c r="N2888" t="s">
        <v>199</v>
      </c>
      <c r="O2888">
        <v>100</v>
      </c>
      <c r="P2888" t="s">
        <v>340</v>
      </c>
      <c r="Q2888" t="s">
        <v>199</v>
      </c>
      <c r="S2888" t="s">
        <v>1378</v>
      </c>
      <c r="U2888" t="s">
        <v>1419</v>
      </c>
      <c r="W2888" t="s">
        <v>1379</v>
      </c>
      <c r="X2888" t="s">
        <v>1379</v>
      </c>
      <c r="Y2888" t="s">
        <v>163</v>
      </c>
      <c r="Z2888" t="s">
        <v>193</v>
      </c>
      <c r="AA2888" t="s">
        <v>193</v>
      </c>
      <c r="AB2888" t="s">
        <v>24</v>
      </c>
      <c r="AE2888">
        <v>0</v>
      </c>
      <c r="AF2888">
        <v>0</v>
      </c>
    </row>
    <row r="2889" spans="1:32" x14ac:dyDescent="0.2">
      <c r="A2889" t="s">
        <v>4923</v>
      </c>
      <c r="B2889" s="107">
        <v>44917</v>
      </c>
      <c r="C2889" s="107">
        <v>44917</v>
      </c>
      <c r="D2889" s="107">
        <v>44917</v>
      </c>
      <c r="E2889">
        <v>-41010</v>
      </c>
      <c r="F2889">
        <v>-41010</v>
      </c>
      <c r="G2889" t="s">
        <v>43</v>
      </c>
      <c r="H2889">
        <v>1</v>
      </c>
      <c r="I2889">
        <v>-41010</v>
      </c>
      <c r="J2889">
        <v>-41010</v>
      </c>
      <c r="K2889">
        <v>1</v>
      </c>
      <c r="M2889" t="s">
        <v>1058</v>
      </c>
      <c r="N2889" t="s">
        <v>199</v>
      </c>
      <c r="O2889">
        <v>100</v>
      </c>
      <c r="P2889" t="s">
        <v>340</v>
      </c>
      <c r="Q2889" t="s">
        <v>199</v>
      </c>
      <c r="S2889" t="s">
        <v>1378</v>
      </c>
      <c r="U2889" t="s">
        <v>1058</v>
      </c>
      <c r="W2889" t="s">
        <v>1379</v>
      </c>
      <c r="X2889" t="s">
        <v>1379</v>
      </c>
      <c r="Y2889" t="s">
        <v>163</v>
      </c>
      <c r="Z2889" t="s">
        <v>193</v>
      </c>
      <c r="AA2889" t="s">
        <v>193</v>
      </c>
      <c r="AB2889" t="s">
        <v>24</v>
      </c>
      <c r="AE2889">
        <v>0</v>
      </c>
      <c r="AF2889">
        <v>0</v>
      </c>
    </row>
    <row r="2890" spans="1:32" x14ac:dyDescent="0.2">
      <c r="A2890" t="s">
        <v>4924</v>
      </c>
      <c r="B2890" s="107">
        <v>44917</v>
      </c>
      <c r="C2890" s="107">
        <v>44917</v>
      </c>
      <c r="D2890" s="107">
        <v>44917</v>
      </c>
      <c r="E2890">
        <v>0</v>
      </c>
      <c r="F2890">
        <v>0</v>
      </c>
      <c r="G2890" t="s">
        <v>58</v>
      </c>
      <c r="H2890">
        <v>6361.0762800417979</v>
      </c>
      <c r="I2890">
        <v>0</v>
      </c>
      <c r="J2890">
        <v>0</v>
      </c>
      <c r="K2890">
        <v>1</v>
      </c>
      <c r="M2890" t="s">
        <v>59</v>
      </c>
      <c r="N2890" t="s">
        <v>69</v>
      </c>
      <c r="S2890" t="s">
        <v>4925</v>
      </c>
      <c r="U2890" t="s">
        <v>69</v>
      </c>
      <c r="W2890" t="s">
        <v>4926</v>
      </c>
      <c r="X2890" t="s">
        <v>115</v>
      </c>
      <c r="Y2890" t="s">
        <v>175</v>
      </c>
      <c r="Z2890" t="s">
        <v>176</v>
      </c>
      <c r="AA2890" t="s">
        <v>176</v>
      </c>
      <c r="AB2890" t="s">
        <v>25</v>
      </c>
      <c r="AD2890" t="s">
        <v>4927</v>
      </c>
      <c r="AE2890">
        <v>1</v>
      </c>
      <c r="AF2890">
        <v>1</v>
      </c>
    </row>
    <row r="2891" spans="1:32" x14ac:dyDescent="0.2">
      <c r="A2891" t="s">
        <v>4928</v>
      </c>
      <c r="B2891" s="107">
        <v>44917</v>
      </c>
      <c r="C2891" s="107">
        <v>44917</v>
      </c>
      <c r="D2891" s="107">
        <v>44917</v>
      </c>
      <c r="E2891">
        <v>-1.4422691636237989E-3</v>
      </c>
      <c r="F2891">
        <v>-1.4422691636237989E-3</v>
      </c>
      <c r="G2891" t="s">
        <v>58</v>
      </c>
      <c r="H2891">
        <v>6361.0762800417979</v>
      </c>
      <c r="I2891">
        <v>-9.174384166163069</v>
      </c>
      <c r="J2891">
        <v>-9.174384166163069</v>
      </c>
      <c r="K2891">
        <v>1</v>
      </c>
      <c r="M2891" t="s">
        <v>59</v>
      </c>
      <c r="N2891" t="s">
        <v>69</v>
      </c>
      <c r="S2891" t="s">
        <v>4929</v>
      </c>
      <c r="U2891" t="s">
        <v>59</v>
      </c>
      <c r="W2891" t="s">
        <v>4930</v>
      </c>
      <c r="X2891" t="s">
        <v>2682</v>
      </c>
      <c r="Y2891" t="s">
        <v>2683</v>
      </c>
      <c r="Z2891" t="s">
        <v>2684</v>
      </c>
      <c r="AA2891" t="s">
        <v>2684</v>
      </c>
      <c r="AB2891" t="s">
        <v>17</v>
      </c>
      <c r="AD2891" t="s">
        <v>4931</v>
      </c>
      <c r="AE2891">
        <v>1</v>
      </c>
      <c r="AF2891">
        <v>1</v>
      </c>
    </row>
    <row r="2892" spans="1:32" x14ac:dyDescent="0.2">
      <c r="A2892" t="s">
        <v>4932</v>
      </c>
      <c r="B2892" s="107">
        <v>44917</v>
      </c>
      <c r="C2892" s="107">
        <v>44917</v>
      </c>
      <c r="D2892" s="107">
        <v>44917</v>
      </c>
      <c r="E2892">
        <v>0</v>
      </c>
      <c r="F2892">
        <v>0</v>
      </c>
      <c r="G2892" t="s">
        <v>58</v>
      </c>
      <c r="H2892">
        <v>6361.0762800417979</v>
      </c>
      <c r="I2892">
        <v>0</v>
      </c>
      <c r="J2892">
        <v>0</v>
      </c>
      <c r="K2892">
        <v>1</v>
      </c>
      <c r="M2892" t="s">
        <v>59</v>
      </c>
      <c r="N2892" t="s">
        <v>69</v>
      </c>
      <c r="S2892" t="s">
        <v>4929</v>
      </c>
      <c r="U2892" t="s">
        <v>69</v>
      </c>
      <c r="W2892" t="s">
        <v>4930</v>
      </c>
      <c r="X2892" t="s">
        <v>2682</v>
      </c>
      <c r="Y2892" t="s">
        <v>2683</v>
      </c>
      <c r="Z2892" t="s">
        <v>2684</v>
      </c>
      <c r="AA2892" t="s">
        <v>2684</v>
      </c>
      <c r="AB2892" t="s">
        <v>17</v>
      </c>
      <c r="AD2892" t="s">
        <v>4931</v>
      </c>
      <c r="AE2892">
        <v>1</v>
      </c>
      <c r="AF2892">
        <v>1</v>
      </c>
    </row>
    <row r="2893" spans="1:32" x14ac:dyDescent="0.2">
      <c r="A2893" t="s">
        <v>4933</v>
      </c>
      <c r="B2893" s="107">
        <v>44917</v>
      </c>
      <c r="C2893" s="107">
        <v>44917</v>
      </c>
      <c r="D2893" s="107">
        <v>44917</v>
      </c>
      <c r="E2893">
        <v>-1.9636508829807609E-3</v>
      </c>
      <c r="F2893">
        <v>-1.9636508829807609E-3</v>
      </c>
      <c r="G2893" t="s">
        <v>58</v>
      </c>
      <c r="H2893">
        <v>6361.0762800417979</v>
      </c>
      <c r="I2893">
        <v>-12.49093305401205</v>
      </c>
      <c r="J2893">
        <v>-12.49093305401205</v>
      </c>
      <c r="K2893">
        <v>1</v>
      </c>
      <c r="M2893" t="s">
        <v>59</v>
      </c>
      <c r="N2893" t="s">
        <v>69</v>
      </c>
      <c r="S2893" t="s">
        <v>4925</v>
      </c>
      <c r="U2893" t="s">
        <v>59</v>
      </c>
      <c r="W2893" t="s">
        <v>4926</v>
      </c>
      <c r="X2893" t="s">
        <v>115</v>
      </c>
      <c r="Y2893" t="s">
        <v>175</v>
      </c>
      <c r="Z2893" t="s">
        <v>176</v>
      </c>
      <c r="AA2893" t="s">
        <v>176</v>
      </c>
      <c r="AB2893" t="s">
        <v>25</v>
      </c>
      <c r="AD2893" t="s">
        <v>4927</v>
      </c>
      <c r="AE2893">
        <v>1</v>
      </c>
      <c r="AF2893">
        <v>1</v>
      </c>
    </row>
    <row r="2894" spans="1:32" x14ac:dyDescent="0.2">
      <c r="A2894" t="s">
        <v>4934</v>
      </c>
      <c r="B2894" s="107">
        <v>44917</v>
      </c>
      <c r="C2894" s="107">
        <v>44917</v>
      </c>
      <c r="D2894" s="107">
        <v>44917</v>
      </c>
      <c r="E2894">
        <v>14447.427097</v>
      </c>
      <c r="F2894">
        <v>14447.427097</v>
      </c>
      <c r="G2894" t="s">
        <v>73</v>
      </c>
      <c r="H2894">
        <v>5.2241379310344831</v>
      </c>
      <c r="I2894">
        <v>75475.351903293107</v>
      </c>
      <c r="J2894">
        <v>75475.351903293107</v>
      </c>
      <c r="K2894">
        <v>1</v>
      </c>
      <c r="M2894" t="s">
        <v>1975</v>
      </c>
      <c r="N2894" t="s">
        <v>69</v>
      </c>
      <c r="S2894" t="s">
        <v>1608</v>
      </c>
      <c r="U2894" t="s">
        <v>69</v>
      </c>
      <c r="W2894" t="s">
        <v>1850</v>
      </c>
      <c r="X2894" t="s">
        <v>1850</v>
      </c>
      <c r="Y2894" t="s">
        <v>1356</v>
      </c>
      <c r="Z2894" t="s">
        <v>1356</v>
      </c>
      <c r="AA2894" t="s">
        <v>1356</v>
      </c>
      <c r="AB2894" t="s">
        <v>28</v>
      </c>
      <c r="AD2894" t="s">
        <v>4935</v>
      </c>
      <c r="AE2894">
        <v>1</v>
      </c>
      <c r="AF2894">
        <v>1</v>
      </c>
    </row>
    <row r="2895" spans="1:32" x14ac:dyDescent="0.2">
      <c r="A2895" t="s">
        <v>4936</v>
      </c>
      <c r="B2895" s="107">
        <v>44917</v>
      </c>
      <c r="C2895" s="107">
        <v>44917</v>
      </c>
      <c r="D2895" s="107">
        <v>44917</v>
      </c>
      <c r="E2895">
        <v>-945</v>
      </c>
      <c r="F2895">
        <v>-945</v>
      </c>
      <c r="G2895" t="s">
        <v>73</v>
      </c>
      <c r="H2895">
        <v>5.2241379310344831</v>
      </c>
      <c r="I2895">
        <v>-4936.810344827587</v>
      </c>
      <c r="J2895">
        <v>-4936.810344827587</v>
      </c>
      <c r="K2895">
        <v>1</v>
      </c>
      <c r="M2895" t="s">
        <v>69</v>
      </c>
      <c r="N2895" t="s">
        <v>4937</v>
      </c>
      <c r="S2895" t="s">
        <v>4925</v>
      </c>
      <c r="U2895" t="s">
        <v>69</v>
      </c>
      <c r="W2895" t="s">
        <v>4926</v>
      </c>
      <c r="X2895" t="s">
        <v>115</v>
      </c>
      <c r="Y2895" t="s">
        <v>175</v>
      </c>
      <c r="Z2895" t="s">
        <v>176</v>
      </c>
      <c r="AA2895" t="s">
        <v>176</v>
      </c>
      <c r="AB2895" t="s">
        <v>25</v>
      </c>
      <c r="AD2895" t="s">
        <v>4927</v>
      </c>
      <c r="AE2895">
        <v>1</v>
      </c>
      <c r="AF2895">
        <v>1</v>
      </c>
    </row>
    <row r="2896" spans="1:32" x14ac:dyDescent="0.2">
      <c r="A2896" t="s">
        <v>4938</v>
      </c>
      <c r="B2896" s="107">
        <v>44917</v>
      </c>
      <c r="C2896" s="107">
        <v>44917</v>
      </c>
      <c r="D2896" s="107">
        <v>44917</v>
      </c>
      <c r="E2896">
        <v>-13447.427</v>
      </c>
      <c r="F2896">
        <v>-13447.427</v>
      </c>
      <c r="G2896" t="s">
        <v>73</v>
      </c>
      <c r="H2896">
        <v>5.2241379310344831</v>
      </c>
      <c r="I2896">
        <v>-70251.213465517241</v>
      </c>
      <c r="J2896">
        <v>-70251.213465517241</v>
      </c>
      <c r="K2896">
        <v>1</v>
      </c>
      <c r="M2896" t="s">
        <v>69</v>
      </c>
      <c r="S2896" t="s">
        <v>4929</v>
      </c>
      <c r="U2896" t="s">
        <v>69</v>
      </c>
      <c r="W2896" t="s">
        <v>4930</v>
      </c>
      <c r="X2896" t="s">
        <v>2682</v>
      </c>
      <c r="Y2896" t="s">
        <v>2683</v>
      </c>
      <c r="Z2896" t="s">
        <v>2684</v>
      </c>
      <c r="AA2896" t="s">
        <v>2684</v>
      </c>
      <c r="AB2896" t="s">
        <v>17</v>
      </c>
      <c r="AD2896" t="s">
        <v>4931</v>
      </c>
      <c r="AE2896">
        <v>1</v>
      </c>
      <c r="AF2896">
        <v>1</v>
      </c>
    </row>
    <row r="2897" spans="1:32" x14ac:dyDescent="0.2">
      <c r="A2897" t="s">
        <v>4939</v>
      </c>
      <c r="B2897" s="107">
        <v>44916</v>
      </c>
      <c r="C2897" s="107">
        <v>44916</v>
      </c>
      <c r="D2897" s="107">
        <v>44916</v>
      </c>
      <c r="E2897">
        <v>27897.919999999998</v>
      </c>
      <c r="F2897">
        <v>27897.919999999998</v>
      </c>
      <c r="G2897" t="s">
        <v>43</v>
      </c>
      <c r="H2897">
        <v>1</v>
      </c>
      <c r="I2897">
        <v>27897.919999999998</v>
      </c>
      <c r="J2897">
        <v>27897.919999999998</v>
      </c>
      <c r="K2897">
        <v>1</v>
      </c>
      <c r="M2897" t="s">
        <v>199</v>
      </c>
      <c r="N2897" t="s">
        <v>1058</v>
      </c>
      <c r="O2897">
        <v>100</v>
      </c>
      <c r="P2897" t="s">
        <v>160</v>
      </c>
      <c r="Q2897" t="s">
        <v>199</v>
      </c>
      <c r="S2897" t="s">
        <v>4940</v>
      </c>
      <c r="U2897" t="s">
        <v>1058</v>
      </c>
      <c r="V2897" t="s">
        <v>4941</v>
      </c>
      <c r="W2897" t="s">
        <v>4930</v>
      </c>
      <c r="X2897" t="s">
        <v>2682</v>
      </c>
      <c r="Y2897" t="s">
        <v>2683</v>
      </c>
      <c r="Z2897" t="s">
        <v>2684</v>
      </c>
      <c r="AA2897" t="s">
        <v>2684</v>
      </c>
      <c r="AB2897" t="s">
        <v>17</v>
      </c>
      <c r="AE2897">
        <v>0</v>
      </c>
      <c r="AF2897">
        <v>0</v>
      </c>
    </row>
    <row r="2898" spans="1:32" x14ac:dyDescent="0.2">
      <c r="A2898" t="s">
        <v>4942</v>
      </c>
      <c r="B2898" s="107">
        <v>44916</v>
      </c>
      <c r="C2898" s="107">
        <v>44916</v>
      </c>
      <c r="D2898" s="107">
        <v>44916</v>
      </c>
      <c r="E2898">
        <v>-569.5</v>
      </c>
      <c r="F2898">
        <v>-569.5</v>
      </c>
      <c r="G2898" t="s">
        <v>43</v>
      </c>
      <c r="H2898">
        <v>1</v>
      </c>
      <c r="I2898">
        <v>-569.5</v>
      </c>
      <c r="J2898">
        <v>-569.5</v>
      </c>
      <c r="K2898">
        <v>1</v>
      </c>
      <c r="M2898" t="s">
        <v>49</v>
      </c>
      <c r="N2898" t="s">
        <v>4943</v>
      </c>
      <c r="O2898">
        <v>100</v>
      </c>
      <c r="Q2898" t="s">
        <v>4943</v>
      </c>
      <c r="S2898" t="s">
        <v>4944</v>
      </c>
      <c r="U2898" t="s">
        <v>49</v>
      </c>
      <c r="W2898" t="s">
        <v>4674</v>
      </c>
      <c r="X2898" t="s">
        <v>4675</v>
      </c>
      <c r="Y2898" t="s">
        <v>192</v>
      </c>
      <c r="Z2898" t="s">
        <v>193</v>
      </c>
      <c r="AA2898" t="s">
        <v>193</v>
      </c>
      <c r="AB2898" t="s">
        <v>19</v>
      </c>
      <c r="AE2898">
        <v>0</v>
      </c>
      <c r="AF2898">
        <v>0</v>
      </c>
    </row>
    <row r="2899" spans="1:32" x14ac:dyDescent="0.2">
      <c r="A2899" t="s">
        <v>4945</v>
      </c>
      <c r="B2899" s="107">
        <v>44916</v>
      </c>
      <c r="C2899" s="107">
        <v>44916</v>
      </c>
      <c r="D2899" s="107">
        <v>44916</v>
      </c>
      <c r="E2899">
        <v>-17.32</v>
      </c>
      <c r="F2899">
        <v>-17.32</v>
      </c>
      <c r="G2899" t="s">
        <v>43</v>
      </c>
      <c r="H2899">
        <v>1</v>
      </c>
      <c r="I2899">
        <v>-17.32</v>
      </c>
      <c r="J2899">
        <v>-17.32</v>
      </c>
      <c r="K2899">
        <v>1</v>
      </c>
      <c r="M2899" t="s">
        <v>1058</v>
      </c>
      <c r="N2899" t="s">
        <v>331</v>
      </c>
      <c r="O2899">
        <v>100</v>
      </c>
      <c r="P2899" t="s">
        <v>219</v>
      </c>
      <c r="Q2899" t="s">
        <v>331</v>
      </c>
      <c r="S2899" t="s">
        <v>4946</v>
      </c>
      <c r="U2899" t="s">
        <v>1058</v>
      </c>
      <c r="W2899" t="s">
        <v>4674</v>
      </c>
      <c r="X2899" t="s">
        <v>4675</v>
      </c>
      <c r="Y2899" t="s">
        <v>192</v>
      </c>
      <c r="Z2899" t="s">
        <v>193</v>
      </c>
      <c r="AA2899" t="s">
        <v>193</v>
      </c>
      <c r="AB2899" t="s">
        <v>19</v>
      </c>
      <c r="AE2899">
        <v>0</v>
      </c>
      <c r="AF2899">
        <v>0</v>
      </c>
    </row>
    <row r="2900" spans="1:32" x14ac:dyDescent="0.2">
      <c r="A2900" t="s">
        <v>4947</v>
      </c>
      <c r="B2900" s="107">
        <v>44916</v>
      </c>
      <c r="C2900" s="107">
        <v>44916</v>
      </c>
      <c r="D2900" s="107">
        <v>44916</v>
      </c>
      <c r="E2900">
        <v>-1400</v>
      </c>
      <c r="F2900">
        <v>-1400</v>
      </c>
      <c r="G2900" t="s">
        <v>43</v>
      </c>
      <c r="H2900">
        <v>1</v>
      </c>
      <c r="I2900">
        <v>-1400</v>
      </c>
      <c r="J2900">
        <v>-1400</v>
      </c>
      <c r="K2900">
        <v>1</v>
      </c>
      <c r="M2900" t="s">
        <v>1058</v>
      </c>
      <c r="N2900" t="s">
        <v>4948</v>
      </c>
      <c r="O2900">
        <v>100</v>
      </c>
      <c r="Q2900" t="s">
        <v>4948</v>
      </c>
      <c r="S2900" t="s">
        <v>4949</v>
      </c>
      <c r="U2900" t="s">
        <v>1058</v>
      </c>
      <c r="W2900" t="s">
        <v>4674</v>
      </c>
      <c r="X2900" t="s">
        <v>4675</v>
      </c>
      <c r="Y2900" t="s">
        <v>192</v>
      </c>
      <c r="Z2900" t="s">
        <v>193</v>
      </c>
      <c r="AA2900" t="s">
        <v>193</v>
      </c>
      <c r="AB2900" t="s">
        <v>19</v>
      </c>
      <c r="AE2900">
        <v>0</v>
      </c>
      <c r="AF2900">
        <v>0</v>
      </c>
    </row>
    <row r="2901" spans="1:32" x14ac:dyDescent="0.2">
      <c r="A2901" t="s">
        <v>4950</v>
      </c>
      <c r="B2901" s="107">
        <v>44916</v>
      </c>
      <c r="C2901" s="107">
        <v>44916</v>
      </c>
      <c r="D2901" s="107">
        <v>44916</v>
      </c>
      <c r="E2901">
        <v>-34.04</v>
      </c>
      <c r="F2901">
        <v>-34.04</v>
      </c>
      <c r="G2901" t="s">
        <v>43</v>
      </c>
      <c r="H2901">
        <v>1</v>
      </c>
      <c r="I2901">
        <v>-34.04</v>
      </c>
      <c r="J2901">
        <v>-34.04</v>
      </c>
      <c r="K2901">
        <v>1</v>
      </c>
      <c r="M2901" t="s">
        <v>49</v>
      </c>
      <c r="N2901" t="s">
        <v>4951</v>
      </c>
      <c r="O2901">
        <v>100</v>
      </c>
      <c r="Q2901" t="s">
        <v>4951</v>
      </c>
      <c r="S2901" t="s">
        <v>4952</v>
      </c>
      <c r="U2901" t="s">
        <v>49</v>
      </c>
      <c r="W2901" t="s">
        <v>4674</v>
      </c>
      <c r="X2901" t="s">
        <v>4675</v>
      </c>
      <c r="Y2901" t="s">
        <v>192</v>
      </c>
      <c r="Z2901" t="s">
        <v>193</v>
      </c>
      <c r="AA2901" t="s">
        <v>193</v>
      </c>
      <c r="AB2901" t="s">
        <v>19</v>
      </c>
      <c r="AE2901">
        <v>0</v>
      </c>
      <c r="AF2901">
        <v>0</v>
      </c>
    </row>
    <row r="2902" spans="1:32" x14ac:dyDescent="0.2">
      <c r="A2902" t="s">
        <v>4953</v>
      </c>
      <c r="B2902" s="107">
        <v>44916</v>
      </c>
      <c r="C2902" s="107">
        <v>44916</v>
      </c>
      <c r="D2902" s="107">
        <v>44916</v>
      </c>
      <c r="E2902">
        <v>-196</v>
      </c>
      <c r="F2902">
        <v>-196</v>
      </c>
      <c r="G2902" t="s">
        <v>43</v>
      </c>
      <c r="H2902">
        <v>1</v>
      </c>
      <c r="I2902">
        <v>-196</v>
      </c>
      <c r="J2902">
        <v>-196</v>
      </c>
      <c r="K2902">
        <v>1</v>
      </c>
      <c r="M2902" t="s">
        <v>1058</v>
      </c>
      <c r="N2902" t="s">
        <v>350</v>
      </c>
      <c r="O2902">
        <v>100</v>
      </c>
      <c r="P2902" t="s">
        <v>219</v>
      </c>
      <c r="Q2902" t="s">
        <v>350</v>
      </c>
      <c r="S2902" t="s">
        <v>4954</v>
      </c>
      <c r="U2902" t="s">
        <v>1058</v>
      </c>
      <c r="W2902" t="s">
        <v>2626</v>
      </c>
      <c r="X2902" t="s">
        <v>1366</v>
      </c>
      <c r="Y2902" t="s">
        <v>15</v>
      </c>
      <c r="Z2902" t="s">
        <v>164</v>
      </c>
      <c r="AA2902" t="s">
        <v>164</v>
      </c>
      <c r="AB2902" t="s">
        <v>15</v>
      </c>
      <c r="AE2902">
        <v>0</v>
      </c>
      <c r="AF2902">
        <v>0</v>
      </c>
    </row>
    <row r="2903" spans="1:32" x14ac:dyDescent="0.2">
      <c r="A2903" t="s">
        <v>4955</v>
      </c>
      <c r="B2903" s="107">
        <v>44916</v>
      </c>
      <c r="C2903" s="107">
        <v>44916</v>
      </c>
      <c r="D2903" s="107">
        <v>44916</v>
      </c>
      <c r="E2903">
        <v>-911.82</v>
      </c>
      <c r="F2903">
        <v>-911.82</v>
      </c>
      <c r="G2903" t="s">
        <v>43</v>
      </c>
      <c r="H2903">
        <v>1</v>
      </c>
      <c r="I2903">
        <v>-911.82</v>
      </c>
      <c r="J2903">
        <v>-911.82</v>
      </c>
      <c r="K2903">
        <v>1</v>
      </c>
      <c r="M2903" t="s">
        <v>49</v>
      </c>
      <c r="N2903" t="s">
        <v>199</v>
      </c>
      <c r="O2903">
        <v>100</v>
      </c>
      <c r="P2903" t="s">
        <v>340</v>
      </c>
      <c r="Q2903" t="s">
        <v>199</v>
      </c>
      <c r="S2903" t="s">
        <v>4956</v>
      </c>
      <c r="U2903" t="s">
        <v>49</v>
      </c>
      <c r="W2903" t="s">
        <v>2077</v>
      </c>
      <c r="X2903" t="s">
        <v>2077</v>
      </c>
      <c r="Y2903" t="s">
        <v>2078</v>
      </c>
      <c r="Z2903" t="s">
        <v>2079</v>
      </c>
      <c r="AA2903" t="s">
        <v>2079</v>
      </c>
      <c r="AB2903" t="s">
        <v>15</v>
      </c>
      <c r="AE2903">
        <v>0</v>
      </c>
      <c r="AF2903">
        <v>0</v>
      </c>
    </row>
    <row r="2904" spans="1:32" x14ac:dyDescent="0.2">
      <c r="A2904" t="s">
        <v>4957</v>
      </c>
      <c r="B2904" s="107">
        <v>44916</v>
      </c>
      <c r="C2904" s="107">
        <v>44916</v>
      </c>
      <c r="D2904" s="107">
        <v>44916</v>
      </c>
      <c r="E2904">
        <v>-373.99</v>
      </c>
      <c r="F2904">
        <v>-373.99</v>
      </c>
      <c r="G2904" t="s">
        <v>43</v>
      </c>
      <c r="H2904">
        <v>1</v>
      </c>
      <c r="I2904">
        <v>-373.99</v>
      </c>
      <c r="J2904">
        <v>-373.99</v>
      </c>
      <c r="K2904">
        <v>1</v>
      </c>
      <c r="M2904" t="s">
        <v>49</v>
      </c>
      <c r="N2904" t="s">
        <v>199</v>
      </c>
      <c r="O2904">
        <v>100</v>
      </c>
      <c r="P2904" t="s">
        <v>340</v>
      </c>
      <c r="Q2904" t="s">
        <v>199</v>
      </c>
      <c r="S2904" t="s">
        <v>4958</v>
      </c>
      <c r="U2904" t="s">
        <v>49</v>
      </c>
      <c r="W2904" t="s">
        <v>2087</v>
      </c>
      <c r="X2904" t="s">
        <v>30</v>
      </c>
      <c r="Y2904" t="s">
        <v>182</v>
      </c>
      <c r="Z2904" t="s">
        <v>182</v>
      </c>
      <c r="AA2904" t="s">
        <v>182</v>
      </c>
      <c r="AB2904" t="s">
        <v>30</v>
      </c>
      <c r="AE2904">
        <v>0</v>
      </c>
      <c r="AF2904">
        <v>0</v>
      </c>
    </row>
    <row r="2905" spans="1:32" x14ac:dyDescent="0.2">
      <c r="A2905" t="s">
        <v>4959</v>
      </c>
      <c r="B2905" s="107">
        <v>44916</v>
      </c>
      <c r="C2905" s="107">
        <v>44916</v>
      </c>
      <c r="D2905" s="107">
        <v>44916</v>
      </c>
      <c r="E2905">
        <v>-30000</v>
      </c>
      <c r="F2905">
        <v>-30000</v>
      </c>
      <c r="G2905" t="s">
        <v>43</v>
      </c>
      <c r="H2905">
        <v>1</v>
      </c>
      <c r="I2905">
        <v>-30000</v>
      </c>
      <c r="J2905">
        <v>-30000</v>
      </c>
      <c r="K2905">
        <v>1</v>
      </c>
      <c r="M2905" t="s">
        <v>53</v>
      </c>
      <c r="N2905" t="s">
        <v>199</v>
      </c>
      <c r="O2905">
        <v>100</v>
      </c>
      <c r="P2905" t="s">
        <v>340</v>
      </c>
      <c r="Q2905" t="s">
        <v>199</v>
      </c>
      <c r="S2905" t="s">
        <v>4909</v>
      </c>
      <c r="U2905" t="s">
        <v>53</v>
      </c>
      <c r="W2905" t="s">
        <v>1850</v>
      </c>
      <c r="X2905" t="s">
        <v>1850</v>
      </c>
      <c r="Y2905" t="s">
        <v>1356</v>
      </c>
      <c r="Z2905" t="s">
        <v>1356</v>
      </c>
      <c r="AA2905" t="s">
        <v>1356</v>
      </c>
      <c r="AB2905" t="s">
        <v>28</v>
      </c>
      <c r="AE2905">
        <v>0</v>
      </c>
      <c r="AF2905">
        <v>0</v>
      </c>
    </row>
    <row r="2906" spans="1:32" x14ac:dyDescent="0.2">
      <c r="A2906" t="s">
        <v>4960</v>
      </c>
      <c r="B2906" s="107">
        <v>44916</v>
      </c>
      <c r="C2906" s="107">
        <v>44916</v>
      </c>
      <c r="D2906" s="107">
        <v>44916</v>
      </c>
      <c r="E2906">
        <v>-42.44</v>
      </c>
      <c r="F2906">
        <v>-42.44</v>
      </c>
      <c r="G2906" t="s">
        <v>43</v>
      </c>
      <c r="H2906">
        <v>1</v>
      </c>
      <c r="I2906">
        <v>-42.44</v>
      </c>
      <c r="J2906">
        <v>-42.44</v>
      </c>
      <c r="K2906">
        <v>1</v>
      </c>
      <c r="M2906" t="s">
        <v>49</v>
      </c>
      <c r="N2906" t="s">
        <v>199</v>
      </c>
      <c r="O2906">
        <v>100</v>
      </c>
      <c r="P2906" t="s">
        <v>340</v>
      </c>
      <c r="Q2906" t="s">
        <v>199</v>
      </c>
      <c r="S2906" t="s">
        <v>4961</v>
      </c>
      <c r="U2906" t="s">
        <v>49</v>
      </c>
      <c r="W2906" t="s">
        <v>2077</v>
      </c>
      <c r="X2906" t="s">
        <v>2077</v>
      </c>
      <c r="Y2906" t="s">
        <v>2078</v>
      </c>
      <c r="Z2906" t="s">
        <v>2079</v>
      </c>
      <c r="AA2906" t="s">
        <v>2079</v>
      </c>
      <c r="AB2906" t="s">
        <v>15</v>
      </c>
      <c r="AE2906">
        <v>0</v>
      </c>
      <c r="AF2906">
        <v>0</v>
      </c>
    </row>
    <row r="2907" spans="1:32" x14ac:dyDescent="0.2">
      <c r="A2907" t="s">
        <v>4962</v>
      </c>
      <c r="B2907" s="107">
        <v>44916</v>
      </c>
      <c r="C2907" s="107">
        <v>44916</v>
      </c>
      <c r="D2907" s="107">
        <v>44916</v>
      </c>
      <c r="E2907">
        <v>-200</v>
      </c>
      <c r="F2907">
        <v>-200</v>
      </c>
      <c r="G2907" t="s">
        <v>43</v>
      </c>
      <c r="H2907">
        <v>1</v>
      </c>
      <c r="I2907">
        <v>-200</v>
      </c>
      <c r="J2907">
        <v>-200</v>
      </c>
      <c r="K2907">
        <v>1</v>
      </c>
      <c r="M2907" t="s">
        <v>1058</v>
      </c>
      <c r="N2907" t="s">
        <v>199</v>
      </c>
      <c r="O2907">
        <v>100</v>
      </c>
      <c r="P2907" t="s">
        <v>340</v>
      </c>
      <c r="Q2907" t="s">
        <v>199</v>
      </c>
      <c r="S2907" t="s">
        <v>4963</v>
      </c>
      <c r="U2907" t="s">
        <v>1058</v>
      </c>
      <c r="W2907" t="s">
        <v>4893</v>
      </c>
      <c r="X2907" t="s">
        <v>169</v>
      </c>
      <c r="Y2907" t="s">
        <v>170</v>
      </c>
      <c r="Z2907" t="s">
        <v>164</v>
      </c>
      <c r="AA2907" t="s">
        <v>164</v>
      </c>
      <c r="AB2907" t="s">
        <v>22</v>
      </c>
      <c r="AE2907">
        <v>0</v>
      </c>
      <c r="AF2907">
        <v>0</v>
      </c>
    </row>
    <row r="2908" spans="1:32" x14ac:dyDescent="0.2">
      <c r="A2908" t="s">
        <v>4964</v>
      </c>
      <c r="B2908" s="107">
        <v>44916</v>
      </c>
      <c r="C2908" s="107">
        <v>44916</v>
      </c>
      <c r="D2908" s="107">
        <v>44916</v>
      </c>
      <c r="E2908">
        <v>-2296.5500000000002</v>
      </c>
      <c r="F2908">
        <v>-2296.5500000000002</v>
      </c>
      <c r="G2908" t="s">
        <v>43</v>
      </c>
      <c r="H2908">
        <v>1</v>
      </c>
      <c r="I2908">
        <v>-2296.5500000000002</v>
      </c>
      <c r="J2908">
        <v>-2296.5500000000002</v>
      </c>
      <c r="K2908">
        <v>1</v>
      </c>
      <c r="M2908" t="s">
        <v>1058</v>
      </c>
      <c r="N2908" t="s">
        <v>199</v>
      </c>
      <c r="O2908">
        <v>100</v>
      </c>
      <c r="P2908" t="s">
        <v>340</v>
      </c>
      <c r="Q2908" t="s">
        <v>199</v>
      </c>
      <c r="S2908" t="s">
        <v>4965</v>
      </c>
      <c r="U2908" t="s">
        <v>1058</v>
      </c>
      <c r="W2908" t="s">
        <v>254</v>
      </c>
      <c r="X2908" t="s">
        <v>245</v>
      </c>
      <c r="Y2908" t="s">
        <v>246</v>
      </c>
      <c r="Z2908" t="s">
        <v>246</v>
      </c>
      <c r="AA2908" t="s">
        <v>246</v>
      </c>
      <c r="AB2908" t="s">
        <v>27</v>
      </c>
      <c r="AE2908">
        <v>0</v>
      </c>
      <c r="AF2908">
        <v>0</v>
      </c>
    </row>
    <row r="2909" spans="1:32" x14ac:dyDescent="0.2">
      <c r="A2909" t="s">
        <v>4966</v>
      </c>
      <c r="B2909" s="107">
        <v>44916</v>
      </c>
      <c r="C2909" s="107">
        <v>44916</v>
      </c>
      <c r="D2909" s="107">
        <v>44916</v>
      </c>
      <c r="E2909">
        <v>-7119.31</v>
      </c>
      <c r="F2909">
        <v>-7119.31</v>
      </c>
      <c r="G2909" t="s">
        <v>43</v>
      </c>
      <c r="H2909">
        <v>1</v>
      </c>
      <c r="I2909">
        <v>-7119.31</v>
      </c>
      <c r="J2909">
        <v>-7119.31</v>
      </c>
      <c r="K2909">
        <v>1</v>
      </c>
      <c r="M2909" t="s">
        <v>1058</v>
      </c>
      <c r="N2909" t="s">
        <v>199</v>
      </c>
      <c r="O2909">
        <v>100</v>
      </c>
      <c r="P2909" t="s">
        <v>340</v>
      </c>
      <c r="Q2909" t="s">
        <v>199</v>
      </c>
      <c r="S2909" t="s">
        <v>4967</v>
      </c>
      <c r="U2909" t="s">
        <v>1058</v>
      </c>
      <c r="W2909" t="s">
        <v>1441</v>
      </c>
      <c r="X2909" t="s">
        <v>245</v>
      </c>
      <c r="Y2909" t="s">
        <v>246</v>
      </c>
      <c r="Z2909" t="s">
        <v>246</v>
      </c>
      <c r="AA2909" t="s">
        <v>246</v>
      </c>
      <c r="AB2909" t="s">
        <v>20</v>
      </c>
      <c r="AE2909">
        <v>0</v>
      </c>
      <c r="AF2909">
        <v>0</v>
      </c>
    </row>
    <row r="2910" spans="1:32" x14ac:dyDescent="0.2">
      <c r="A2910" t="s">
        <v>4968</v>
      </c>
      <c r="B2910" s="107">
        <v>44916</v>
      </c>
      <c r="C2910" s="107">
        <v>44916</v>
      </c>
      <c r="D2910" s="107">
        <v>44916</v>
      </c>
      <c r="E2910">
        <v>-41.39</v>
      </c>
      <c r="F2910">
        <v>-41.39</v>
      </c>
      <c r="G2910" t="s">
        <v>43</v>
      </c>
      <c r="H2910">
        <v>1</v>
      </c>
      <c r="I2910">
        <v>-41.39</v>
      </c>
      <c r="J2910">
        <v>-41.39</v>
      </c>
      <c r="K2910">
        <v>1</v>
      </c>
      <c r="M2910" t="s">
        <v>49</v>
      </c>
      <c r="N2910" t="s">
        <v>2104</v>
      </c>
      <c r="O2910">
        <v>100</v>
      </c>
      <c r="Q2910" t="s">
        <v>2104</v>
      </c>
      <c r="S2910" t="s">
        <v>4952</v>
      </c>
      <c r="U2910" t="s">
        <v>49</v>
      </c>
      <c r="W2910" t="s">
        <v>4674</v>
      </c>
      <c r="X2910" t="s">
        <v>4675</v>
      </c>
      <c r="Y2910" t="s">
        <v>192</v>
      </c>
      <c r="Z2910" t="s">
        <v>193</v>
      </c>
      <c r="AA2910" t="s">
        <v>193</v>
      </c>
      <c r="AB2910" t="s">
        <v>19</v>
      </c>
      <c r="AE2910">
        <v>0</v>
      </c>
      <c r="AF2910">
        <v>0</v>
      </c>
    </row>
    <row r="2911" spans="1:32" x14ac:dyDescent="0.2">
      <c r="A2911" t="s">
        <v>4969</v>
      </c>
      <c r="B2911" s="107">
        <v>44916</v>
      </c>
      <c r="C2911" s="107">
        <v>44916</v>
      </c>
      <c r="D2911" s="107">
        <v>44916</v>
      </c>
      <c r="E2911">
        <v>-63.29</v>
      </c>
      <c r="F2911">
        <v>-63.29</v>
      </c>
      <c r="G2911" t="s">
        <v>43</v>
      </c>
      <c r="H2911">
        <v>1</v>
      </c>
      <c r="I2911">
        <v>-63.29</v>
      </c>
      <c r="J2911">
        <v>-63.29</v>
      </c>
      <c r="K2911">
        <v>1</v>
      </c>
      <c r="M2911" t="s">
        <v>49</v>
      </c>
      <c r="N2911" t="s">
        <v>2104</v>
      </c>
      <c r="O2911">
        <v>100</v>
      </c>
      <c r="Q2911" t="s">
        <v>2104</v>
      </c>
      <c r="S2911" t="s">
        <v>4952</v>
      </c>
      <c r="U2911" t="s">
        <v>49</v>
      </c>
      <c r="W2911" t="s">
        <v>4674</v>
      </c>
      <c r="X2911" t="s">
        <v>4675</v>
      </c>
      <c r="Y2911" t="s">
        <v>192</v>
      </c>
      <c r="Z2911" t="s">
        <v>193</v>
      </c>
      <c r="AA2911" t="s">
        <v>193</v>
      </c>
      <c r="AB2911" t="s">
        <v>19</v>
      </c>
      <c r="AE2911">
        <v>0</v>
      </c>
      <c r="AF2911">
        <v>0</v>
      </c>
    </row>
    <row r="2912" spans="1:32" x14ac:dyDescent="0.2">
      <c r="A2912" t="s">
        <v>4970</v>
      </c>
      <c r="B2912" s="107">
        <v>44916</v>
      </c>
      <c r="C2912" s="107">
        <v>44916</v>
      </c>
      <c r="D2912" s="107">
        <v>44916</v>
      </c>
      <c r="E2912">
        <v>-232.84</v>
      </c>
      <c r="F2912">
        <v>-232.84</v>
      </c>
      <c r="G2912" t="s">
        <v>43</v>
      </c>
      <c r="H2912">
        <v>1</v>
      </c>
      <c r="I2912">
        <v>-232.84</v>
      </c>
      <c r="J2912">
        <v>-232.84</v>
      </c>
      <c r="K2912">
        <v>1</v>
      </c>
      <c r="M2912" t="s">
        <v>49</v>
      </c>
      <c r="N2912" t="s">
        <v>2104</v>
      </c>
      <c r="O2912">
        <v>100</v>
      </c>
      <c r="Q2912" t="s">
        <v>2104</v>
      </c>
      <c r="S2912" t="s">
        <v>4971</v>
      </c>
      <c r="U2912" t="s">
        <v>49</v>
      </c>
      <c r="W2912" t="s">
        <v>1452</v>
      </c>
      <c r="X2912" t="s">
        <v>1452</v>
      </c>
      <c r="Y2912" t="s">
        <v>192</v>
      </c>
      <c r="Z2912" t="s">
        <v>193</v>
      </c>
      <c r="AA2912" t="s">
        <v>193</v>
      </c>
      <c r="AB2912" t="s">
        <v>24</v>
      </c>
      <c r="AE2912">
        <v>0</v>
      </c>
      <c r="AF2912">
        <v>0</v>
      </c>
    </row>
    <row r="2913" spans="1:32" x14ac:dyDescent="0.2">
      <c r="A2913" t="s">
        <v>4972</v>
      </c>
      <c r="B2913" s="107">
        <v>44916</v>
      </c>
      <c r="C2913" s="107">
        <v>44916</v>
      </c>
      <c r="D2913" s="107">
        <v>44916</v>
      </c>
      <c r="E2913">
        <v>-40.18</v>
      </c>
      <c r="F2913">
        <v>-40.18</v>
      </c>
      <c r="G2913" t="s">
        <v>43</v>
      </c>
      <c r="H2913">
        <v>1</v>
      </c>
      <c r="I2913">
        <v>-40.18</v>
      </c>
      <c r="J2913">
        <v>-40.18</v>
      </c>
      <c r="K2913">
        <v>1</v>
      </c>
      <c r="M2913" t="s">
        <v>49</v>
      </c>
      <c r="N2913" t="s">
        <v>2104</v>
      </c>
      <c r="O2913">
        <v>100</v>
      </c>
      <c r="Q2913" t="s">
        <v>2104</v>
      </c>
      <c r="S2913" t="s">
        <v>1450</v>
      </c>
      <c r="U2913" t="s">
        <v>49</v>
      </c>
      <c r="W2913" t="s">
        <v>1452</v>
      </c>
      <c r="X2913" t="s">
        <v>1452</v>
      </c>
      <c r="Y2913" t="s">
        <v>192</v>
      </c>
      <c r="Z2913" t="s">
        <v>193</v>
      </c>
      <c r="AA2913" t="s">
        <v>193</v>
      </c>
      <c r="AB2913" t="s">
        <v>24</v>
      </c>
      <c r="AE2913">
        <v>0</v>
      </c>
      <c r="AF2913">
        <v>0</v>
      </c>
    </row>
    <row r="2914" spans="1:32" x14ac:dyDescent="0.2">
      <c r="A2914" t="s">
        <v>4973</v>
      </c>
      <c r="B2914" s="107">
        <v>44916</v>
      </c>
      <c r="C2914" s="107">
        <v>44916</v>
      </c>
      <c r="D2914" s="107">
        <v>44916</v>
      </c>
      <c r="E2914">
        <v>-33.99</v>
      </c>
      <c r="F2914">
        <v>-33.99</v>
      </c>
      <c r="G2914" t="s">
        <v>43</v>
      </c>
      <c r="H2914">
        <v>1</v>
      </c>
      <c r="I2914">
        <v>-33.99</v>
      </c>
      <c r="J2914">
        <v>-33.99</v>
      </c>
      <c r="K2914">
        <v>1</v>
      </c>
      <c r="M2914" t="s">
        <v>49</v>
      </c>
      <c r="N2914" t="s">
        <v>2104</v>
      </c>
      <c r="O2914">
        <v>100</v>
      </c>
      <c r="Q2914" t="s">
        <v>2104</v>
      </c>
      <c r="S2914" t="s">
        <v>4974</v>
      </c>
      <c r="U2914" t="s">
        <v>49</v>
      </c>
      <c r="W2914" t="s">
        <v>4674</v>
      </c>
      <c r="X2914" t="s">
        <v>4675</v>
      </c>
      <c r="Y2914" t="s">
        <v>192</v>
      </c>
      <c r="Z2914" t="s">
        <v>193</v>
      </c>
      <c r="AA2914" t="s">
        <v>193</v>
      </c>
      <c r="AB2914" t="s">
        <v>19</v>
      </c>
      <c r="AE2914">
        <v>0</v>
      </c>
      <c r="AF2914">
        <v>0</v>
      </c>
    </row>
    <row r="2915" spans="1:32" x14ac:dyDescent="0.2">
      <c r="A2915" t="s">
        <v>4975</v>
      </c>
      <c r="B2915" s="107">
        <v>44916</v>
      </c>
      <c r="C2915" s="107">
        <v>44916</v>
      </c>
      <c r="D2915" s="107">
        <v>44916</v>
      </c>
      <c r="E2915">
        <v>20000</v>
      </c>
      <c r="F2915">
        <v>20000</v>
      </c>
      <c r="G2915" t="s">
        <v>43</v>
      </c>
      <c r="H2915">
        <v>1</v>
      </c>
      <c r="I2915">
        <v>20000</v>
      </c>
      <c r="J2915">
        <v>20000</v>
      </c>
      <c r="K2915">
        <v>1</v>
      </c>
      <c r="M2915" t="s">
        <v>199</v>
      </c>
      <c r="N2915" t="s">
        <v>1058</v>
      </c>
      <c r="O2915">
        <v>100</v>
      </c>
      <c r="Q2915" t="s">
        <v>199</v>
      </c>
      <c r="S2915" t="s">
        <v>1378</v>
      </c>
      <c r="U2915" t="s">
        <v>1058</v>
      </c>
      <c r="W2915" t="s">
        <v>1379</v>
      </c>
      <c r="X2915" t="s">
        <v>1379</v>
      </c>
      <c r="Y2915" t="s">
        <v>163</v>
      </c>
      <c r="Z2915" t="s">
        <v>193</v>
      </c>
      <c r="AA2915" t="s">
        <v>193</v>
      </c>
      <c r="AB2915" t="s">
        <v>24</v>
      </c>
      <c r="AE2915">
        <v>0</v>
      </c>
      <c r="AF2915">
        <v>0</v>
      </c>
    </row>
    <row r="2916" spans="1:32" x14ac:dyDescent="0.2">
      <c r="A2916" t="s">
        <v>4976</v>
      </c>
      <c r="B2916" s="107">
        <v>44916</v>
      </c>
      <c r="C2916" s="107">
        <v>44916</v>
      </c>
      <c r="D2916" s="107">
        <v>44916</v>
      </c>
      <c r="E2916">
        <v>5200</v>
      </c>
      <c r="F2916">
        <v>5200</v>
      </c>
      <c r="G2916" t="s">
        <v>43</v>
      </c>
      <c r="H2916">
        <v>1</v>
      </c>
      <c r="I2916">
        <v>5200</v>
      </c>
      <c r="J2916">
        <v>5200</v>
      </c>
      <c r="K2916">
        <v>1</v>
      </c>
      <c r="M2916" t="s">
        <v>199</v>
      </c>
      <c r="N2916" t="s">
        <v>53</v>
      </c>
      <c r="O2916">
        <v>100</v>
      </c>
      <c r="Q2916" t="s">
        <v>199</v>
      </c>
      <c r="S2916" t="s">
        <v>1378</v>
      </c>
      <c r="U2916" t="s">
        <v>53</v>
      </c>
      <c r="W2916" t="s">
        <v>1379</v>
      </c>
      <c r="X2916" t="s">
        <v>1379</v>
      </c>
      <c r="Y2916" t="s">
        <v>163</v>
      </c>
      <c r="Z2916" t="s">
        <v>193</v>
      </c>
      <c r="AA2916" t="s">
        <v>193</v>
      </c>
      <c r="AB2916" t="s">
        <v>24</v>
      </c>
      <c r="AE2916">
        <v>0</v>
      </c>
      <c r="AF2916">
        <v>0</v>
      </c>
    </row>
    <row r="2917" spans="1:32" x14ac:dyDescent="0.2">
      <c r="A2917" t="s">
        <v>4977</v>
      </c>
      <c r="B2917" s="107">
        <v>44916</v>
      </c>
      <c r="C2917" s="107">
        <v>44916</v>
      </c>
      <c r="D2917" s="107">
        <v>44916</v>
      </c>
      <c r="E2917">
        <v>30000</v>
      </c>
      <c r="F2917">
        <v>30000</v>
      </c>
      <c r="G2917" t="s">
        <v>43</v>
      </c>
      <c r="H2917">
        <v>1</v>
      </c>
      <c r="I2917">
        <v>30000</v>
      </c>
      <c r="J2917">
        <v>30000</v>
      </c>
      <c r="K2917">
        <v>1</v>
      </c>
      <c r="M2917" t="s">
        <v>199</v>
      </c>
      <c r="N2917" t="s">
        <v>53</v>
      </c>
      <c r="O2917">
        <v>100</v>
      </c>
      <c r="Q2917" t="s">
        <v>199</v>
      </c>
      <c r="S2917" t="s">
        <v>1378</v>
      </c>
      <c r="U2917" t="s">
        <v>53</v>
      </c>
      <c r="W2917" t="s">
        <v>1379</v>
      </c>
      <c r="X2917" t="s">
        <v>1379</v>
      </c>
      <c r="Y2917" t="s">
        <v>163</v>
      </c>
      <c r="Z2917" t="s">
        <v>193</v>
      </c>
      <c r="AA2917" t="s">
        <v>193</v>
      </c>
      <c r="AB2917" t="s">
        <v>24</v>
      </c>
      <c r="AE2917">
        <v>0</v>
      </c>
      <c r="AF2917">
        <v>0</v>
      </c>
    </row>
    <row r="2918" spans="1:32" x14ac:dyDescent="0.2">
      <c r="A2918" t="s">
        <v>4978</v>
      </c>
      <c r="B2918" s="107">
        <v>44916</v>
      </c>
      <c r="C2918" s="107">
        <v>44916</v>
      </c>
      <c r="D2918" s="107">
        <v>44916</v>
      </c>
      <c r="E2918">
        <v>-20000</v>
      </c>
      <c r="F2918">
        <v>-20000</v>
      </c>
      <c r="G2918" t="s">
        <v>43</v>
      </c>
      <c r="H2918">
        <v>1</v>
      </c>
      <c r="I2918">
        <v>-20000</v>
      </c>
      <c r="J2918">
        <v>-20000</v>
      </c>
      <c r="K2918">
        <v>1</v>
      </c>
      <c r="M2918" t="s">
        <v>1419</v>
      </c>
      <c r="N2918" t="s">
        <v>199</v>
      </c>
      <c r="O2918">
        <v>100</v>
      </c>
      <c r="P2918" t="s">
        <v>340</v>
      </c>
      <c r="Q2918" t="s">
        <v>199</v>
      </c>
      <c r="S2918" t="s">
        <v>1378</v>
      </c>
      <c r="U2918" t="s">
        <v>1419</v>
      </c>
      <c r="W2918" t="s">
        <v>1379</v>
      </c>
      <c r="X2918" t="s">
        <v>1379</v>
      </c>
      <c r="Y2918" t="s">
        <v>163</v>
      </c>
      <c r="Z2918" t="s">
        <v>193</v>
      </c>
      <c r="AA2918" t="s">
        <v>193</v>
      </c>
      <c r="AB2918" t="s">
        <v>24</v>
      </c>
      <c r="AE2918">
        <v>0</v>
      </c>
      <c r="AF2918">
        <v>0</v>
      </c>
    </row>
    <row r="2919" spans="1:32" x14ac:dyDescent="0.2">
      <c r="A2919" t="s">
        <v>4979</v>
      </c>
      <c r="B2919" s="107">
        <v>44916</v>
      </c>
      <c r="C2919" s="107">
        <v>44916</v>
      </c>
      <c r="D2919" s="107">
        <v>44916</v>
      </c>
      <c r="E2919">
        <v>-5200</v>
      </c>
      <c r="F2919">
        <v>-5200</v>
      </c>
      <c r="G2919" t="s">
        <v>43</v>
      </c>
      <c r="H2919">
        <v>1</v>
      </c>
      <c r="I2919">
        <v>-5200</v>
      </c>
      <c r="J2919">
        <v>-5200</v>
      </c>
      <c r="K2919">
        <v>1</v>
      </c>
      <c r="M2919" t="s">
        <v>1058</v>
      </c>
      <c r="N2919" t="s">
        <v>199</v>
      </c>
      <c r="O2919">
        <v>100</v>
      </c>
      <c r="P2919" t="s">
        <v>340</v>
      </c>
      <c r="Q2919" t="s">
        <v>199</v>
      </c>
      <c r="S2919" t="s">
        <v>1378</v>
      </c>
      <c r="U2919" t="s">
        <v>1058</v>
      </c>
      <c r="W2919" t="s">
        <v>1379</v>
      </c>
      <c r="X2919" t="s">
        <v>1379</v>
      </c>
      <c r="Y2919" t="s">
        <v>163</v>
      </c>
      <c r="Z2919" t="s">
        <v>193</v>
      </c>
      <c r="AA2919" t="s">
        <v>193</v>
      </c>
      <c r="AB2919" t="s">
        <v>24</v>
      </c>
      <c r="AE2919">
        <v>0</v>
      </c>
      <c r="AF2919">
        <v>0</v>
      </c>
    </row>
    <row r="2920" spans="1:32" x14ac:dyDescent="0.2">
      <c r="A2920" t="s">
        <v>4980</v>
      </c>
      <c r="B2920" s="107">
        <v>44916</v>
      </c>
      <c r="C2920" s="107">
        <v>44916</v>
      </c>
      <c r="D2920" s="107">
        <v>44916</v>
      </c>
      <c r="E2920">
        <v>-30000</v>
      </c>
      <c r="F2920">
        <v>-30000</v>
      </c>
      <c r="G2920" t="s">
        <v>43</v>
      </c>
      <c r="H2920">
        <v>1</v>
      </c>
      <c r="I2920">
        <v>-30000</v>
      </c>
      <c r="J2920">
        <v>-30000</v>
      </c>
      <c r="K2920">
        <v>1</v>
      </c>
      <c r="M2920" t="s">
        <v>1058</v>
      </c>
      <c r="N2920" t="s">
        <v>199</v>
      </c>
      <c r="O2920">
        <v>100</v>
      </c>
      <c r="P2920" t="s">
        <v>340</v>
      </c>
      <c r="Q2920" t="s">
        <v>199</v>
      </c>
      <c r="S2920" t="s">
        <v>1378</v>
      </c>
      <c r="U2920" t="s">
        <v>1058</v>
      </c>
      <c r="W2920" t="s">
        <v>1379</v>
      </c>
      <c r="X2920" t="s">
        <v>1379</v>
      </c>
      <c r="Y2920" t="s">
        <v>163</v>
      </c>
      <c r="Z2920" t="s">
        <v>193</v>
      </c>
      <c r="AA2920" t="s">
        <v>193</v>
      </c>
      <c r="AB2920" t="s">
        <v>24</v>
      </c>
      <c r="AE2920">
        <v>0</v>
      </c>
      <c r="AF2920">
        <v>0</v>
      </c>
    </row>
    <row r="2921" spans="1:32" x14ac:dyDescent="0.2">
      <c r="A2921" t="s">
        <v>4981</v>
      </c>
      <c r="B2921" s="107">
        <v>44916</v>
      </c>
      <c r="C2921" s="107">
        <v>44916</v>
      </c>
      <c r="D2921" s="107">
        <v>44916</v>
      </c>
      <c r="E2921">
        <v>3.2249999999999998E-4</v>
      </c>
      <c r="F2921">
        <v>3.2249999999999998E-4</v>
      </c>
      <c r="G2921" t="s">
        <v>71</v>
      </c>
      <c r="H2921">
        <v>6352.4358302776327</v>
      </c>
      <c r="I2921">
        <v>2.0486605552645361</v>
      </c>
      <c r="J2921">
        <v>2.0486605552645361</v>
      </c>
      <c r="K2921">
        <v>1</v>
      </c>
      <c r="N2921" t="s">
        <v>65</v>
      </c>
      <c r="S2921" t="s">
        <v>1608</v>
      </c>
      <c r="U2921" t="s">
        <v>65</v>
      </c>
      <c r="W2921" t="s">
        <v>2841</v>
      </c>
      <c r="X2921" t="s">
        <v>70</v>
      </c>
      <c r="Y2921" t="s">
        <v>182</v>
      </c>
      <c r="Z2921" t="s">
        <v>164</v>
      </c>
      <c r="AA2921" t="s">
        <v>164</v>
      </c>
      <c r="AB2921" t="s">
        <v>18</v>
      </c>
      <c r="AD2921" t="s">
        <v>4982</v>
      </c>
      <c r="AE2921">
        <v>1</v>
      </c>
      <c r="AF2921">
        <v>1</v>
      </c>
    </row>
    <row r="2922" spans="1:32" x14ac:dyDescent="0.2">
      <c r="A2922" t="s">
        <v>4983</v>
      </c>
      <c r="B2922" s="107">
        <v>44915</v>
      </c>
      <c r="C2922" s="107">
        <v>44915</v>
      </c>
      <c r="D2922" s="107">
        <v>44915</v>
      </c>
      <c r="E2922">
        <v>729.62</v>
      </c>
      <c r="F2922">
        <v>729.62</v>
      </c>
      <c r="G2922" t="s">
        <v>43</v>
      </c>
      <c r="H2922">
        <v>1</v>
      </c>
      <c r="I2922">
        <v>729.62</v>
      </c>
      <c r="J2922">
        <v>729.62</v>
      </c>
      <c r="K2922">
        <v>1</v>
      </c>
      <c r="M2922" t="s">
        <v>199</v>
      </c>
      <c r="N2922" t="s">
        <v>1058</v>
      </c>
      <c r="O2922">
        <v>100</v>
      </c>
      <c r="P2922" t="s">
        <v>160</v>
      </c>
      <c r="Q2922" t="s">
        <v>199</v>
      </c>
      <c r="S2922" t="s">
        <v>4940</v>
      </c>
      <c r="U2922" t="s">
        <v>1058</v>
      </c>
      <c r="V2922" t="s">
        <v>4941</v>
      </c>
      <c r="W2922" t="s">
        <v>4930</v>
      </c>
      <c r="X2922" t="s">
        <v>2682</v>
      </c>
      <c r="Y2922" t="s">
        <v>2683</v>
      </c>
      <c r="Z2922" t="s">
        <v>2684</v>
      </c>
      <c r="AA2922" t="s">
        <v>2684</v>
      </c>
      <c r="AB2922" t="s">
        <v>17</v>
      </c>
      <c r="AE2922">
        <v>0</v>
      </c>
      <c r="AF2922">
        <v>0</v>
      </c>
    </row>
    <row r="2923" spans="1:32" x14ac:dyDescent="0.2">
      <c r="A2923" t="s">
        <v>4984</v>
      </c>
      <c r="B2923" s="107">
        <v>44915</v>
      </c>
      <c r="C2923" s="107">
        <v>44915</v>
      </c>
      <c r="D2923" s="107">
        <v>44915</v>
      </c>
      <c r="E2923">
        <v>-811.56</v>
      </c>
      <c r="F2923">
        <v>-811.56</v>
      </c>
      <c r="G2923" t="s">
        <v>43</v>
      </c>
      <c r="H2923">
        <v>1</v>
      </c>
      <c r="I2923">
        <v>-811.56</v>
      </c>
      <c r="J2923">
        <v>-811.56</v>
      </c>
      <c r="K2923">
        <v>1</v>
      </c>
      <c r="M2923" t="s">
        <v>49</v>
      </c>
      <c r="N2923" t="s">
        <v>239</v>
      </c>
      <c r="O2923">
        <v>100</v>
      </c>
      <c r="Q2923" t="s">
        <v>239</v>
      </c>
      <c r="S2923" t="s">
        <v>240</v>
      </c>
      <c r="U2923" t="s">
        <v>49</v>
      </c>
      <c r="W2923" t="s">
        <v>240</v>
      </c>
      <c r="X2923" t="s">
        <v>30</v>
      </c>
      <c r="Y2923" t="s">
        <v>182</v>
      </c>
      <c r="Z2923" t="s">
        <v>182</v>
      </c>
      <c r="AA2923" t="s">
        <v>182</v>
      </c>
      <c r="AB2923" t="s">
        <v>30</v>
      </c>
      <c r="AE2923">
        <v>0</v>
      </c>
      <c r="AF2923">
        <v>0</v>
      </c>
    </row>
    <row r="2924" spans="1:32" x14ac:dyDescent="0.2">
      <c r="A2924" t="s">
        <v>4985</v>
      </c>
      <c r="B2924" s="107">
        <v>44915</v>
      </c>
      <c r="C2924" s="107">
        <v>44915</v>
      </c>
      <c r="D2924" s="107">
        <v>44915</v>
      </c>
      <c r="E2924">
        <v>-115.35</v>
      </c>
      <c r="F2924">
        <v>-115.35</v>
      </c>
      <c r="G2924" t="s">
        <v>43</v>
      </c>
      <c r="H2924">
        <v>1</v>
      </c>
      <c r="I2924">
        <v>-115.35</v>
      </c>
      <c r="J2924">
        <v>-115.35</v>
      </c>
      <c r="K2924">
        <v>1</v>
      </c>
      <c r="M2924" t="s">
        <v>49</v>
      </c>
      <c r="N2924" t="s">
        <v>178</v>
      </c>
      <c r="O2924">
        <v>100</v>
      </c>
      <c r="Q2924" t="s">
        <v>178</v>
      </c>
      <c r="S2924" t="s">
        <v>181</v>
      </c>
      <c r="U2924" t="s">
        <v>49</v>
      </c>
      <c r="W2924" t="s">
        <v>181</v>
      </c>
      <c r="X2924" t="s">
        <v>30</v>
      </c>
      <c r="Y2924" t="s">
        <v>182</v>
      </c>
      <c r="Z2924" t="s">
        <v>182</v>
      </c>
      <c r="AA2924" t="s">
        <v>182</v>
      </c>
      <c r="AB2924" t="s">
        <v>30</v>
      </c>
      <c r="AE2924">
        <v>0</v>
      </c>
      <c r="AF2924">
        <v>0</v>
      </c>
    </row>
    <row r="2925" spans="1:32" x14ac:dyDescent="0.2">
      <c r="A2925" t="s">
        <v>4986</v>
      </c>
      <c r="B2925" s="107">
        <v>44915</v>
      </c>
      <c r="C2925" s="107">
        <v>44915</v>
      </c>
      <c r="D2925" s="107">
        <v>44915</v>
      </c>
      <c r="E2925">
        <v>-309.73</v>
      </c>
      <c r="F2925">
        <v>-309.73</v>
      </c>
      <c r="G2925" t="s">
        <v>43</v>
      </c>
      <c r="H2925">
        <v>1</v>
      </c>
      <c r="I2925">
        <v>-309.73</v>
      </c>
      <c r="J2925">
        <v>-309.73</v>
      </c>
      <c r="K2925">
        <v>1</v>
      </c>
      <c r="M2925" t="s">
        <v>50</v>
      </c>
      <c r="N2925" t="s">
        <v>1449</v>
      </c>
      <c r="O2925">
        <v>100</v>
      </c>
      <c r="Q2925" t="s">
        <v>1449</v>
      </c>
      <c r="S2925" t="s">
        <v>4987</v>
      </c>
      <c r="U2925" t="s">
        <v>50</v>
      </c>
      <c r="W2925" t="s">
        <v>1452</v>
      </c>
      <c r="X2925" t="s">
        <v>1452</v>
      </c>
      <c r="Y2925" t="s">
        <v>192</v>
      </c>
      <c r="Z2925" t="s">
        <v>193</v>
      </c>
      <c r="AA2925" t="s">
        <v>193</v>
      </c>
      <c r="AB2925" t="s">
        <v>24</v>
      </c>
      <c r="AE2925">
        <v>0</v>
      </c>
      <c r="AF2925">
        <v>0</v>
      </c>
    </row>
    <row r="2926" spans="1:32" x14ac:dyDescent="0.2">
      <c r="A2926" t="s">
        <v>4988</v>
      </c>
      <c r="B2926" s="107">
        <v>44915</v>
      </c>
      <c r="C2926" s="107">
        <v>44915</v>
      </c>
      <c r="D2926" s="107">
        <v>44915</v>
      </c>
      <c r="E2926">
        <v>-40.9</v>
      </c>
      <c r="F2926">
        <v>-40.9</v>
      </c>
      <c r="G2926" t="s">
        <v>43</v>
      </c>
      <c r="H2926">
        <v>1</v>
      </c>
      <c r="I2926">
        <v>-40.9</v>
      </c>
      <c r="J2926">
        <v>-40.9</v>
      </c>
      <c r="K2926">
        <v>1</v>
      </c>
      <c r="M2926" t="s">
        <v>50</v>
      </c>
      <c r="N2926" t="s">
        <v>1449</v>
      </c>
      <c r="O2926">
        <v>100</v>
      </c>
      <c r="Q2926" t="s">
        <v>1449</v>
      </c>
      <c r="S2926" t="s">
        <v>4989</v>
      </c>
      <c r="U2926" t="s">
        <v>50</v>
      </c>
      <c r="W2926" t="s">
        <v>1452</v>
      </c>
      <c r="X2926" t="s">
        <v>1452</v>
      </c>
      <c r="Y2926" t="s">
        <v>192</v>
      </c>
      <c r="Z2926" t="s">
        <v>193</v>
      </c>
      <c r="AA2926" t="s">
        <v>193</v>
      </c>
      <c r="AB2926" t="s">
        <v>24</v>
      </c>
      <c r="AE2926">
        <v>0</v>
      </c>
      <c r="AF2926">
        <v>0</v>
      </c>
    </row>
    <row r="2927" spans="1:32" x14ac:dyDescent="0.2">
      <c r="A2927" t="s">
        <v>4990</v>
      </c>
      <c r="B2927" s="107">
        <v>44915</v>
      </c>
      <c r="C2927" s="107">
        <v>44915</v>
      </c>
      <c r="D2927" s="107">
        <v>44915</v>
      </c>
      <c r="E2927">
        <v>-5315</v>
      </c>
      <c r="F2927">
        <v>-5315</v>
      </c>
      <c r="G2927" t="s">
        <v>43</v>
      </c>
      <c r="H2927">
        <v>1</v>
      </c>
      <c r="I2927">
        <v>-5315</v>
      </c>
      <c r="J2927">
        <v>-5315</v>
      </c>
      <c r="K2927">
        <v>1</v>
      </c>
      <c r="M2927" t="s">
        <v>49</v>
      </c>
      <c r="N2927" t="s">
        <v>4991</v>
      </c>
      <c r="O2927">
        <v>100</v>
      </c>
      <c r="Q2927" t="s">
        <v>4991</v>
      </c>
      <c r="S2927" t="s">
        <v>4992</v>
      </c>
      <c r="U2927" t="s">
        <v>49</v>
      </c>
      <c r="W2927" t="s">
        <v>4993</v>
      </c>
      <c r="X2927" t="s">
        <v>391</v>
      </c>
      <c r="Y2927" t="s">
        <v>23</v>
      </c>
      <c r="Z2927" t="s">
        <v>164</v>
      </c>
      <c r="AA2927" t="s">
        <v>164</v>
      </c>
      <c r="AB2927" t="s">
        <v>23</v>
      </c>
      <c r="AE2927">
        <v>0</v>
      </c>
      <c r="AF2927">
        <v>0</v>
      </c>
    </row>
    <row r="2928" spans="1:32" x14ac:dyDescent="0.2">
      <c r="A2928" t="s">
        <v>4994</v>
      </c>
      <c r="B2928" s="107">
        <v>44915</v>
      </c>
      <c r="C2928" s="107">
        <v>44915</v>
      </c>
      <c r="D2928" s="107">
        <v>44915</v>
      </c>
      <c r="E2928">
        <v>-4.9129391999999999E-3</v>
      </c>
      <c r="F2928">
        <v>-4.9129391999999999E-3</v>
      </c>
      <c r="G2928" t="s">
        <v>72</v>
      </c>
      <c r="H2928">
        <v>4.2034609334032504</v>
      </c>
      <c r="I2928">
        <v>-2.065134799538542E-2</v>
      </c>
      <c r="J2928">
        <v>-2.065134799538542E-2</v>
      </c>
      <c r="K2928">
        <v>1</v>
      </c>
      <c r="M2928" t="s">
        <v>67</v>
      </c>
      <c r="N2928" t="s">
        <v>4995</v>
      </c>
      <c r="S2928" t="s">
        <v>1608</v>
      </c>
      <c r="U2928" t="s">
        <v>67</v>
      </c>
      <c r="W2928" t="s">
        <v>1270</v>
      </c>
      <c r="X2928" t="s">
        <v>1271</v>
      </c>
      <c r="Y2928" t="s">
        <v>182</v>
      </c>
      <c r="Z2928" t="s">
        <v>164</v>
      </c>
      <c r="AA2928" t="s">
        <v>164</v>
      </c>
      <c r="AB2928" t="s">
        <v>18</v>
      </c>
      <c r="AD2928" t="s">
        <v>4996</v>
      </c>
      <c r="AE2928">
        <v>1</v>
      </c>
      <c r="AF2928">
        <v>1</v>
      </c>
    </row>
    <row r="2929" spans="1:32" x14ac:dyDescent="0.2">
      <c r="A2929" t="s">
        <v>4997</v>
      </c>
      <c r="B2929" s="107">
        <v>44915</v>
      </c>
      <c r="C2929" s="107">
        <v>44915</v>
      </c>
      <c r="D2929" s="107">
        <v>44915</v>
      </c>
      <c r="E2929">
        <v>-2.4748880000000002E-3</v>
      </c>
      <c r="F2929">
        <v>-2.4748880000000002E-3</v>
      </c>
      <c r="G2929" t="s">
        <v>72</v>
      </c>
      <c r="H2929">
        <v>4.2034609334032504</v>
      </c>
      <c r="I2929">
        <v>-1.0403095022548501E-2</v>
      </c>
      <c r="J2929">
        <v>-1.0403095022548501E-2</v>
      </c>
      <c r="K2929">
        <v>1</v>
      </c>
      <c r="M2929" t="s">
        <v>67</v>
      </c>
      <c r="N2929" t="s">
        <v>4995</v>
      </c>
      <c r="S2929" t="s">
        <v>1608</v>
      </c>
      <c r="U2929" t="s">
        <v>67</v>
      </c>
      <c r="W2929" t="s">
        <v>1270</v>
      </c>
      <c r="X2929" t="s">
        <v>1271</v>
      </c>
      <c r="Y2929" t="s">
        <v>182</v>
      </c>
      <c r="Z2929" t="s">
        <v>164</v>
      </c>
      <c r="AA2929" t="s">
        <v>164</v>
      </c>
      <c r="AB2929" t="s">
        <v>18</v>
      </c>
      <c r="AD2929" t="s">
        <v>4998</v>
      </c>
      <c r="AE2929">
        <v>1</v>
      </c>
      <c r="AF2929">
        <v>1</v>
      </c>
    </row>
    <row r="2930" spans="1:32" x14ac:dyDescent="0.2">
      <c r="A2930" t="s">
        <v>4999</v>
      </c>
      <c r="B2930" s="107">
        <v>44915</v>
      </c>
      <c r="C2930" s="107">
        <v>44915</v>
      </c>
      <c r="D2930" s="107">
        <v>44915</v>
      </c>
      <c r="E2930">
        <v>-3.3506175999999999E-3</v>
      </c>
      <c r="F2930">
        <v>-3.3506175999999999E-3</v>
      </c>
      <c r="G2930" t="s">
        <v>72</v>
      </c>
      <c r="H2930">
        <v>4.2034609334032504</v>
      </c>
      <c r="I2930">
        <v>-1.408419018437336E-2</v>
      </c>
      <c r="J2930">
        <v>-1.408419018437336E-2</v>
      </c>
      <c r="K2930">
        <v>1</v>
      </c>
      <c r="M2930" t="s">
        <v>67</v>
      </c>
      <c r="N2930" t="s">
        <v>4995</v>
      </c>
      <c r="S2930" t="s">
        <v>1608</v>
      </c>
      <c r="U2930" t="s">
        <v>67</v>
      </c>
      <c r="W2930" t="s">
        <v>1270</v>
      </c>
      <c r="X2930" t="s">
        <v>1271</v>
      </c>
      <c r="Y2930" t="s">
        <v>182</v>
      </c>
      <c r="Z2930" t="s">
        <v>164</v>
      </c>
      <c r="AA2930" t="s">
        <v>164</v>
      </c>
      <c r="AB2930" t="s">
        <v>18</v>
      </c>
      <c r="AD2930" t="s">
        <v>5000</v>
      </c>
      <c r="AE2930">
        <v>1</v>
      </c>
      <c r="AF2930">
        <v>1</v>
      </c>
    </row>
    <row r="2931" spans="1:32" x14ac:dyDescent="0.2">
      <c r="A2931" t="s">
        <v>5001</v>
      </c>
      <c r="B2931" s="107">
        <v>44915</v>
      </c>
      <c r="C2931" s="107">
        <v>44915</v>
      </c>
      <c r="D2931" s="107">
        <v>44915</v>
      </c>
      <c r="E2931">
        <v>-3.4729919999999998E-3</v>
      </c>
      <c r="F2931">
        <v>-3.4729919999999998E-3</v>
      </c>
      <c r="G2931" t="s">
        <v>72</v>
      </c>
      <c r="H2931">
        <v>4.2034609334032504</v>
      </c>
      <c r="I2931">
        <v>-1.4598586194022019E-2</v>
      </c>
      <c r="J2931">
        <v>-1.4598586194022019E-2</v>
      </c>
      <c r="K2931">
        <v>1</v>
      </c>
      <c r="M2931" t="s">
        <v>67</v>
      </c>
      <c r="N2931" t="s">
        <v>4995</v>
      </c>
      <c r="S2931" t="s">
        <v>1608</v>
      </c>
      <c r="U2931" t="s">
        <v>67</v>
      </c>
      <c r="W2931" t="s">
        <v>1270</v>
      </c>
      <c r="X2931" t="s">
        <v>1271</v>
      </c>
      <c r="Y2931" t="s">
        <v>182</v>
      </c>
      <c r="Z2931" t="s">
        <v>164</v>
      </c>
      <c r="AA2931" t="s">
        <v>164</v>
      </c>
      <c r="AB2931" t="s">
        <v>18</v>
      </c>
      <c r="AD2931" t="s">
        <v>5002</v>
      </c>
      <c r="AE2931">
        <v>1</v>
      </c>
      <c r="AF2931">
        <v>1</v>
      </c>
    </row>
    <row r="2932" spans="1:32" x14ac:dyDescent="0.2">
      <c r="A2932" t="s">
        <v>5003</v>
      </c>
      <c r="B2932" s="107">
        <v>44915</v>
      </c>
      <c r="C2932" s="107">
        <v>44915</v>
      </c>
      <c r="D2932" s="107">
        <v>44915</v>
      </c>
      <c r="E2932">
        <v>-5.1832559999999998E-3</v>
      </c>
      <c r="F2932">
        <v>-5.1832559999999998E-3</v>
      </c>
      <c r="G2932" t="s">
        <v>72</v>
      </c>
      <c r="H2932">
        <v>4.2034609334032504</v>
      </c>
      <c r="I2932">
        <v>-2.1787614103827999E-2</v>
      </c>
      <c r="J2932">
        <v>-2.1787614103827999E-2</v>
      </c>
      <c r="K2932">
        <v>1</v>
      </c>
      <c r="M2932" t="s">
        <v>67</v>
      </c>
      <c r="N2932" t="s">
        <v>4995</v>
      </c>
      <c r="S2932" t="s">
        <v>1608</v>
      </c>
      <c r="U2932" t="s">
        <v>67</v>
      </c>
      <c r="W2932" t="s">
        <v>1270</v>
      </c>
      <c r="X2932" t="s">
        <v>1271</v>
      </c>
      <c r="Y2932" t="s">
        <v>182</v>
      </c>
      <c r="Z2932" t="s">
        <v>164</v>
      </c>
      <c r="AA2932" t="s">
        <v>164</v>
      </c>
      <c r="AB2932" t="s">
        <v>18</v>
      </c>
      <c r="AD2932" t="s">
        <v>5004</v>
      </c>
      <c r="AE2932">
        <v>1</v>
      </c>
      <c r="AF2932">
        <v>1</v>
      </c>
    </row>
    <row r="2933" spans="1:32" x14ac:dyDescent="0.2">
      <c r="A2933" t="s">
        <v>5005</v>
      </c>
      <c r="B2933" s="107">
        <v>44914</v>
      </c>
      <c r="C2933" s="107">
        <v>44914</v>
      </c>
      <c r="D2933" s="107">
        <v>44914</v>
      </c>
      <c r="E2933">
        <v>1000</v>
      </c>
      <c r="F2933">
        <v>1000</v>
      </c>
      <c r="G2933" t="s">
        <v>43</v>
      </c>
      <c r="H2933">
        <v>1</v>
      </c>
      <c r="I2933">
        <v>1000</v>
      </c>
      <c r="J2933">
        <v>1000</v>
      </c>
      <c r="K2933">
        <v>1</v>
      </c>
      <c r="M2933" t="s">
        <v>337</v>
      </c>
      <c r="N2933" t="s">
        <v>1058</v>
      </c>
      <c r="O2933">
        <v>100</v>
      </c>
      <c r="P2933" t="s">
        <v>160</v>
      </c>
      <c r="Q2933" t="s">
        <v>337</v>
      </c>
      <c r="S2933" t="s">
        <v>5006</v>
      </c>
      <c r="U2933" t="s">
        <v>1058</v>
      </c>
      <c r="W2933" t="s">
        <v>5006</v>
      </c>
      <c r="X2933" t="s">
        <v>2390</v>
      </c>
      <c r="Y2933" t="s">
        <v>2391</v>
      </c>
      <c r="Z2933" t="s">
        <v>2392</v>
      </c>
      <c r="AA2933" t="s">
        <v>2392</v>
      </c>
      <c r="AB2933" t="s">
        <v>21</v>
      </c>
      <c r="AE2933">
        <v>0</v>
      </c>
      <c r="AF2933">
        <v>0</v>
      </c>
    </row>
    <row r="2934" spans="1:32" x14ac:dyDescent="0.2">
      <c r="A2934" t="s">
        <v>5007</v>
      </c>
      <c r="B2934" s="107">
        <v>44914</v>
      </c>
      <c r="C2934" s="107">
        <v>44914</v>
      </c>
      <c r="D2934" s="107">
        <v>44914</v>
      </c>
      <c r="E2934">
        <v>30000</v>
      </c>
      <c r="F2934">
        <v>30000</v>
      </c>
      <c r="G2934" t="s">
        <v>43</v>
      </c>
      <c r="H2934">
        <v>1</v>
      </c>
      <c r="I2934">
        <v>30000</v>
      </c>
      <c r="J2934">
        <v>30000</v>
      </c>
      <c r="K2934">
        <v>1</v>
      </c>
      <c r="M2934" t="s">
        <v>2387</v>
      </c>
      <c r="N2934" t="s">
        <v>52</v>
      </c>
      <c r="O2934">
        <v>100</v>
      </c>
      <c r="P2934" t="s">
        <v>160</v>
      </c>
      <c r="Q2934" t="s">
        <v>2387</v>
      </c>
      <c r="S2934" t="s">
        <v>5008</v>
      </c>
      <c r="U2934" t="s">
        <v>52</v>
      </c>
      <c r="V2934" t="s">
        <v>4941</v>
      </c>
      <c r="W2934" t="s">
        <v>5009</v>
      </c>
      <c r="X2934" t="s">
        <v>1061</v>
      </c>
      <c r="Y2934" t="s">
        <v>1062</v>
      </c>
      <c r="Z2934" t="s">
        <v>1063</v>
      </c>
      <c r="AA2934" t="s">
        <v>1063</v>
      </c>
      <c r="AB2934" t="s">
        <v>29</v>
      </c>
      <c r="AE2934">
        <v>0</v>
      </c>
      <c r="AF2934">
        <v>0</v>
      </c>
    </row>
    <row r="2935" spans="1:32" x14ac:dyDescent="0.2">
      <c r="A2935" t="s">
        <v>5010</v>
      </c>
      <c r="B2935" s="107">
        <v>44914</v>
      </c>
      <c r="C2935" s="107">
        <v>44914</v>
      </c>
      <c r="D2935" s="107">
        <v>44914</v>
      </c>
      <c r="E2935">
        <v>198900</v>
      </c>
      <c r="F2935">
        <v>198900</v>
      </c>
      <c r="G2935" t="s">
        <v>43</v>
      </c>
      <c r="H2935">
        <v>1</v>
      </c>
      <c r="I2935">
        <v>198900</v>
      </c>
      <c r="J2935">
        <v>198900</v>
      </c>
      <c r="K2935">
        <v>1</v>
      </c>
      <c r="M2935" t="s">
        <v>4871</v>
      </c>
      <c r="N2935" t="s">
        <v>52</v>
      </c>
      <c r="O2935">
        <v>100</v>
      </c>
      <c r="P2935" t="s">
        <v>160</v>
      </c>
      <c r="Q2935" t="s">
        <v>4871</v>
      </c>
      <c r="S2935" t="s">
        <v>5011</v>
      </c>
      <c r="U2935" t="s">
        <v>52</v>
      </c>
      <c r="V2935" t="s">
        <v>4868</v>
      </c>
      <c r="W2935" t="s">
        <v>4873</v>
      </c>
      <c r="X2935" t="s">
        <v>1061</v>
      </c>
      <c r="Y2935" t="s">
        <v>1062</v>
      </c>
      <c r="Z2935" t="s">
        <v>1063</v>
      </c>
      <c r="AA2935" t="s">
        <v>1063</v>
      </c>
      <c r="AB2935" t="s">
        <v>29</v>
      </c>
      <c r="AE2935">
        <v>0</v>
      </c>
      <c r="AF2935">
        <v>0</v>
      </c>
    </row>
    <row r="2936" spans="1:32" x14ac:dyDescent="0.2">
      <c r="A2936" t="s">
        <v>5012</v>
      </c>
      <c r="B2936" s="107">
        <v>44914</v>
      </c>
      <c r="C2936" s="107">
        <v>44914</v>
      </c>
      <c r="D2936" s="107">
        <v>44914</v>
      </c>
      <c r="E2936">
        <v>434.35</v>
      </c>
      <c r="F2936">
        <v>434.35</v>
      </c>
      <c r="G2936" t="s">
        <v>43</v>
      </c>
      <c r="H2936">
        <v>1</v>
      </c>
      <c r="I2936">
        <v>434.35</v>
      </c>
      <c r="J2936">
        <v>434.35</v>
      </c>
      <c r="K2936">
        <v>1</v>
      </c>
      <c r="M2936" t="s">
        <v>3108</v>
      </c>
      <c r="N2936" t="s">
        <v>52</v>
      </c>
      <c r="O2936">
        <v>100</v>
      </c>
      <c r="P2936" t="s">
        <v>160</v>
      </c>
      <c r="Q2936" t="s">
        <v>3108</v>
      </c>
      <c r="S2936" t="s">
        <v>5013</v>
      </c>
      <c r="U2936" t="s">
        <v>52</v>
      </c>
      <c r="V2936" t="s">
        <v>3110</v>
      </c>
      <c r="W2936" t="s">
        <v>3111</v>
      </c>
      <c r="X2936" t="s">
        <v>1061</v>
      </c>
      <c r="Y2936" t="s">
        <v>1062</v>
      </c>
      <c r="Z2936" t="s">
        <v>1063</v>
      </c>
      <c r="AA2936" t="s">
        <v>1063</v>
      </c>
      <c r="AB2936" t="s">
        <v>29</v>
      </c>
      <c r="AE2936">
        <v>0</v>
      </c>
      <c r="AF2936">
        <v>0</v>
      </c>
    </row>
    <row r="2937" spans="1:32" x14ac:dyDescent="0.2">
      <c r="A2937" t="s">
        <v>5014</v>
      </c>
      <c r="B2937" s="107">
        <v>44914</v>
      </c>
      <c r="C2937" s="107">
        <v>44914</v>
      </c>
      <c r="D2937" s="107">
        <v>44914</v>
      </c>
      <c r="E2937">
        <v>3229.34</v>
      </c>
      <c r="F2937">
        <v>3229.34</v>
      </c>
      <c r="G2937" t="s">
        <v>43</v>
      </c>
      <c r="H2937">
        <v>1</v>
      </c>
      <c r="I2937">
        <v>3229.34</v>
      </c>
      <c r="J2937">
        <v>3229.34</v>
      </c>
      <c r="K2937">
        <v>1</v>
      </c>
      <c r="M2937" t="s">
        <v>3108</v>
      </c>
      <c r="N2937" t="s">
        <v>52</v>
      </c>
      <c r="O2937">
        <v>100</v>
      </c>
      <c r="P2937" t="s">
        <v>160</v>
      </c>
      <c r="Q2937" t="s">
        <v>3108</v>
      </c>
      <c r="S2937" t="s">
        <v>5013</v>
      </c>
      <c r="U2937" t="s">
        <v>52</v>
      </c>
      <c r="V2937" t="s">
        <v>3110</v>
      </c>
      <c r="W2937" t="s">
        <v>3111</v>
      </c>
      <c r="X2937" t="s">
        <v>1061</v>
      </c>
      <c r="Y2937" t="s">
        <v>1062</v>
      </c>
      <c r="Z2937" t="s">
        <v>1063</v>
      </c>
      <c r="AA2937" t="s">
        <v>1063</v>
      </c>
      <c r="AB2937" t="s">
        <v>29</v>
      </c>
      <c r="AE2937">
        <v>0</v>
      </c>
      <c r="AF2937">
        <v>0</v>
      </c>
    </row>
    <row r="2938" spans="1:32" x14ac:dyDescent="0.2">
      <c r="A2938" t="s">
        <v>5015</v>
      </c>
      <c r="B2938" s="107">
        <v>44914</v>
      </c>
      <c r="C2938" s="107">
        <v>44914</v>
      </c>
      <c r="D2938" s="107">
        <v>44914</v>
      </c>
      <c r="E2938">
        <v>434.35</v>
      </c>
      <c r="F2938">
        <v>434.35</v>
      </c>
      <c r="G2938" t="s">
        <v>43</v>
      </c>
      <c r="H2938">
        <v>1</v>
      </c>
      <c r="I2938">
        <v>434.35</v>
      </c>
      <c r="J2938">
        <v>434.35</v>
      </c>
      <c r="K2938">
        <v>1</v>
      </c>
      <c r="M2938" t="s">
        <v>3108</v>
      </c>
      <c r="N2938" t="s">
        <v>52</v>
      </c>
      <c r="O2938">
        <v>100</v>
      </c>
      <c r="P2938" t="s">
        <v>160</v>
      </c>
      <c r="Q2938" t="s">
        <v>3108</v>
      </c>
      <c r="S2938" t="s">
        <v>5013</v>
      </c>
      <c r="U2938" t="s">
        <v>52</v>
      </c>
      <c r="V2938" t="s">
        <v>3110</v>
      </c>
      <c r="W2938" t="s">
        <v>3111</v>
      </c>
      <c r="X2938" t="s">
        <v>1061</v>
      </c>
      <c r="Y2938" t="s">
        <v>1062</v>
      </c>
      <c r="Z2938" t="s">
        <v>1063</v>
      </c>
      <c r="AA2938" t="s">
        <v>1063</v>
      </c>
      <c r="AB2938" t="s">
        <v>29</v>
      </c>
      <c r="AE2938">
        <v>0</v>
      </c>
      <c r="AF2938">
        <v>0</v>
      </c>
    </row>
    <row r="2939" spans="1:32" x14ac:dyDescent="0.2">
      <c r="A2939" t="s">
        <v>5016</v>
      </c>
      <c r="B2939" s="107">
        <v>44914</v>
      </c>
      <c r="C2939" s="107">
        <v>44914</v>
      </c>
      <c r="D2939" s="107">
        <v>44914</v>
      </c>
      <c r="E2939">
        <v>-499.99</v>
      </c>
      <c r="F2939">
        <v>-499.99</v>
      </c>
      <c r="G2939" t="s">
        <v>43</v>
      </c>
      <c r="H2939">
        <v>1</v>
      </c>
      <c r="I2939">
        <v>-499.99</v>
      </c>
      <c r="J2939">
        <v>-499.99</v>
      </c>
      <c r="K2939">
        <v>1</v>
      </c>
      <c r="M2939" t="s">
        <v>50</v>
      </c>
      <c r="N2939" t="s">
        <v>1449</v>
      </c>
      <c r="O2939">
        <v>100</v>
      </c>
      <c r="Q2939" t="s">
        <v>1449</v>
      </c>
      <c r="S2939" t="s">
        <v>5017</v>
      </c>
      <c r="U2939" t="s">
        <v>50</v>
      </c>
      <c r="W2939" t="s">
        <v>1452</v>
      </c>
      <c r="X2939" t="s">
        <v>1452</v>
      </c>
      <c r="Y2939" t="s">
        <v>192</v>
      </c>
      <c r="Z2939" t="s">
        <v>193</v>
      </c>
      <c r="AA2939" t="s">
        <v>193</v>
      </c>
      <c r="AB2939" t="s">
        <v>24</v>
      </c>
      <c r="AE2939">
        <v>0</v>
      </c>
      <c r="AF2939">
        <v>0</v>
      </c>
    </row>
    <row r="2940" spans="1:32" x14ac:dyDescent="0.2">
      <c r="A2940" t="s">
        <v>5018</v>
      </c>
      <c r="B2940" s="107">
        <v>44914</v>
      </c>
      <c r="C2940" s="107">
        <v>44914</v>
      </c>
      <c r="D2940" s="107">
        <v>44914</v>
      </c>
      <c r="E2940">
        <v>-399.27</v>
      </c>
      <c r="F2940">
        <v>-399.27</v>
      </c>
      <c r="G2940" t="s">
        <v>43</v>
      </c>
      <c r="H2940">
        <v>1</v>
      </c>
      <c r="I2940">
        <v>-399.27</v>
      </c>
      <c r="J2940">
        <v>-399.27</v>
      </c>
      <c r="K2940">
        <v>1</v>
      </c>
      <c r="M2940" t="s">
        <v>1058</v>
      </c>
      <c r="N2940" t="s">
        <v>242</v>
      </c>
      <c r="O2940">
        <v>100</v>
      </c>
      <c r="Q2940" t="s">
        <v>242</v>
      </c>
      <c r="S2940" t="s">
        <v>5019</v>
      </c>
      <c r="U2940" t="s">
        <v>1058</v>
      </c>
      <c r="W2940" t="s">
        <v>254</v>
      </c>
      <c r="X2940" t="s">
        <v>245</v>
      </c>
      <c r="Y2940" t="s">
        <v>246</v>
      </c>
      <c r="Z2940" t="s">
        <v>246</v>
      </c>
      <c r="AA2940" t="s">
        <v>246</v>
      </c>
      <c r="AB2940" t="s">
        <v>27</v>
      </c>
      <c r="AE2940">
        <v>0</v>
      </c>
      <c r="AF2940">
        <v>0</v>
      </c>
    </row>
    <row r="2941" spans="1:32" x14ac:dyDescent="0.2">
      <c r="A2941" t="s">
        <v>5020</v>
      </c>
      <c r="B2941" s="107">
        <v>44914</v>
      </c>
      <c r="C2941" s="107">
        <v>44914</v>
      </c>
      <c r="D2941" s="107">
        <v>44914</v>
      </c>
      <c r="E2941">
        <v>-765.68</v>
      </c>
      <c r="F2941">
        <v>-765.68</v>
      </c>
      <c r="G2941" t="s">
        <v>43</v>
      </c>
      <c r="H2941">
        <v>1</v>
      </c>
      <c r="I2941">
        <v>-765.68</v>
      </c>
      <c r="J2941">
        <v>-765.68</v>
      </c>
      <c r="K2941">
        <v>1</v>
      </c>
      <c r="M2941" t="s">
        <v>1058</v>
      </c>
      <c r="N2941" t="s">
        <v>267</v>
      </c>
      <c r="O2941">
        <v>100</v>
      </c>
      <c r="Q2941" t="s">
        <v>267</v>
      </c>
      <c r="S2941" t="s">
        <v>5021</v>
      </c>
      <c r="U2941" t="s">
        <v>1058</v>
      </c>
      <c r="V2941" t="s">
        <v>174</v>
      </c>
      <c r="W2941" t="s">
        <v>270</v>
      </c>
      <c r="X2941" t="s">
        <v>115</v>
      </c>
      <c r="Y2941" t="s">
        <v>175</v>
      </c>
      <c r="Z2941" t="s">
        <v>176</v>
      </c>
      <c r="AA2941" t="s">
        <v>176</v>
      </c>
      <c r="AB2941" t="s">
        <v>25</v>
      </c>
      <c r="AE2941">
        <v>0</v>
      </c>
      <c r="AF2941">
        <v>0</v>
      </c>
    </row>
    <row r="2942" spans="1:32" x14ac:dyDescent="0.2">
      <c r="A2942" t="s">
        <v>5022</v>
      </c>
      <c r="B2942" s="107">
        <v>44914</v>
      </c>
      <c r="C2942" s="107">
        <v>44914</v>
      </c>
      <c r="D2942" s="107">
        <v>44914</v>
      </c>
      <c r="E2942">
        <v>-1127.1600000000001</v>
      </c>
      <c r="F2942">
        <v>-1127.1600000000001</v>
      </c>
      <c r="G2942" t="s">
        <v>43</v>
      </c>
      <c r="H2942">
        <v>1</v>
      </c>
      <c r="I2942">
        <v>-1127.1600000000001</v>
      </c>
      <c r="J2942">
        <v>-1127.1600000000001</v>
      </c>
      <c r="K2942">
        <v>1</v>
      </c>
      <c r="M2942" t="s">
        <v>1058</v>
      </c>
      <c r="N2942" t="s">
        <v>242</v>
      </c>
      <c r="O2942">
        <v>100</v>
      </c>
      <c r="P2942" t="s">
        <v>160</v>
      </c>
      <c r="Q2942" t="s">
        <v>242</v>
      </c>
      <c r="S2942" t="s">
        <v>5023</v>
      </c>
      <c r="U2942" t="s">
        <v>1058</v>
      </c>
      <c r="W2942" t="s">
        <v>384</v>
      </c>
      <c r="X2942" t="s">
        <v>324</v>
      </c>
      <c r="Y2942" t="s">
        <v>325</v>
      </c>
      <c r="Z2942" t="s">
        <v>325</v>
      </c>
      <c r="AA2942" t="s">
        <v>325</v>
      </c>
      <c r="AB2942" t="s">
        <v>27</v>
      </c>
      <c r="AE2942">
        <v>0</v>
      </c>
      <c r="AF2942">
        <v>0</v>
      </c>
    </row>
    <row r="2943" spans="1:32" x14ac:dyDescent="0.2">
      <c r="A2943" t="s">
        <v>5024</v>
      </c>
      <c r="B2943" s="107">
        <v>44914</v>
      </c>
      <c r="C2943" s="107">
        <v>44914</v>
      </c>
      <c r="D2943" s="107">
        <v>44914</v>
      </c>
      <c r="E2943">
        <v>-1237.8</v>
      </c>
      <c r="F2943">
        <v>-1237.8</v>
      </c>
      <c r="G2943" t="s">
        <v>43</v>
      </c>
      <c r="H2943">
        <v>1</v>
      </c>
      <c r="I2943">
        <v>-1237.8</v>
      </c>
      <c r="J2943">
        <v>-1237.8</v>
      </c>
      <c r="K2943">
        <v>1</v>
      </c>
      <c r="M2943" t="s">
        <v>1058</v>
      </c>
      <c r="N2943" t="s">
        <v>242</v>
      </c>
      <c r="O2943">
        <v>100</v>
      </c>
      <c r="Q2943" t="s">
        <v>242</v>
      </c>
      <c r="S2943" t="s">
        <v>5025</v>
      </c>
      <c r="U2943" t="s">
        <v>1058</v>
      </c>
      <c r="W2943" t="s">
        <v>1441</v>
      </c>
      <c r="X2943" t="s">
        <v>245</v>
      </c>
      <c r="Y2943" t="s">
        <v>246</v>
      </c>
      <c r="Z2943" t="s">
        <v>246</v>
      </c>
      <c r="AA2943" t="s">
        <v>246</v>
      </c>
      <c r="AB2943" t="s">
        <v>20</v>
      </c>
      <c r="AE2943">
        <v>0</v>
      </c>
      <c r="AF2943">
        <v>0</v>
      </c>
    </row>
    <row r="2944" spans="1:32" x14ac:dyDescent="0.2">
      <c r="A2944" t="s">
        <v>5026</v>
      </c>
      <c r="B2944" s="107">
        <v>44914</v>
      </c>
      <c r="C2944" s="107">
        <v>44914</v>
      </c>
      <c r="D2944" s="107">
        <v>44914</v>
      </c>
      <c r="E2944">
        <v>10000</v>
      </c>
      <c r="F2944">
        <v>10000</v>
      </c>
      <c r="G2944" t="s">
        <v>43</v>
      </c>
      <c r="H2944">
        <v>1</v>
      </c>
      <c r="I2944">
        <v>10000</v>
      </c>
      <c r="J2944">
        <v>10000</v>
      </c>
      <c r="K2944">
        <v>1</v>
      </c>
      <c r="M2944" t="s">
        <v>199</v>
      </c>
      <c r="N2944" t="s">
        <v>49</v>
      </c>
      <c r="O2944">
        <v>100</v>
      </c>
      <c r="Q2944" t="s">
        <v>199</v>
      </c>
      <c r="S2944" t="s">
        <v>1378</v>
      </c>
      <c r="U2944" t="s">
        <v>49</v>
      </c>
      <c r="W2944" t="s">
        <v>1379</v>
      </c>
      <c r="X2944" t="s">
        <v>1379</v>
      </c>
      <c r="Y2944" t="s">
        <v>163</v>
      </c>
      <c r="Z2944" t="s">
        <v>193</v>
      </c>
      <c r="AA2944" t="s">
        <v>193</v>
      </c>
      <c r="AB2944" t="s">
        <v>24</v>
      </c>
      <c r="AE2944">
        <v>0</v>
      </c>
      <c r="AF2944">
        <v>0</v>
      </c>
    </row>
    <row r="2945" spans="1:32" x14ac:dyDescent="0.2">
      <c r="A2945" t="s">
        <v>5027</v>
      </c>
      <c r="B2945" s="107">
        <v>44914</v>
      </c>
      <c r="C2945" s="107">
        <v>44914</v>
      </c>
      <c r="D2945" s="107">
        <v>44914</v>
      </c>
      <c r="E2945">
        <v>232998</v>
      </c>
      <c r="F2945">
        <v>232998</v>
      </c>
      <c r="G2945" t="s">
        <v>43</v>
      </c>
      <c r="H2945">
        <v>1</v>
      </c>
      <c r="I2945">
        <v>232998</v>
      </c>
      <c r="J2945">
        <v>232998</v>
      </c>
      <c r="K2945">
        <v>1</v>
      </c>
      <c r="M2945" t="s">
        <v>199</v>
      </c>
      <c r="N2945" t="s">
        <v>1058</v>
      </c>
      <c r="O2945">
        <v>100</v>
      </c>
      <c r="Q2945" t="s">
        <v>199</v>
      </c>
      <c r="S2945" t="s">
        <v>1378</v>
      </c>
      <c r="U2945" t="s">
        <v>1058</v>
      </c>
      <c r="W2945" t="s">
        <v>1379</v>
      </c>
      <c r="X2945" t="s">
        <v>1379</v>
      </c>
      <c r="Y2945" t="s">
        <v>163</v>
      </c>
      <c r="Z2945" t="s">
        <v>193</v>
      </c>
      <c r="AA2945" t="s">
        <v>193</v>
      </c>
      <c r="AB2945" t="s">
        <v>24</v>
      </c>
      <c r="AE2945">
        <v>0</v>
      </c>
      <c r="AF2945">
        <v>0</v>
      </c>
    </row>
    <row r="2946" spans="1:32" x14ac:dyDescent="0.2">
      <c r="A2946" t="s">
        <v>5028</v>
      </c>
      <c r="B2946" s="107">
        <v>44914</v>
      </c>
      <c r="C2946" s="107">
        <v>44914</v>
      </c>
      <c r="D2946" s="107">
        <v>44914</v>
      </c>
      <c r="E2946">
        <v>2000</v>
      </c>
      <c r="F2946">
        <v>2000</v>
      </c>
      <c r="G2946" t="s">
        <v>43</v>
      </c>
      <c r="H2946">
        <v>1</v>
      </c>
      <c r="I2946">
        <v>2000</v>
      </c>
      <c r="J2946">
        <v>2000</v>
      </c>
      <c r="K2946">
        <v>1</v>
      </c>
      <c r="M2946" t="s">
        <v>199</v>
      </c>
      <c r="N2946" t="s">
        <v>50</v>
      </c>
      <c r="O2946">
        <v>100</v>
      </c>
      <c r="Q2946" t="s">
        <v>199</v>
      </c>
      <c r="S2946" t="s">
        <v>1378</v>
      </c>
      <c r="U2946" t="s">
        <v>50</v>
      </c>
      <c r="W2946" t="s">
        <v>1379</v>
      </c>
      <c r="X2946" t="s">
        <v>1379</v>
      </c>
      <c r="Y2946" t="s">
        <v>163</v>
      </c>
      <c r="Z2946" t="s">
        <v>193</v>
      </c>
      <c r="AA2946" t="s">
        <v>193</v>
      </c>
      <c r="AB2946" t="s">
        <v>24</v>
      </c>
      <c r="AE2946">
        <v>0</v>
      </c>
      <c r="AF2946">
        <v>0</v>
      </c>
    </row>
    <row r="2947" spans="1:32" x14ac:dyDescent="0.2">
      <c r="A2947" t="s">
        <v>5029</v>
      </c>
      <c r="B2947" s="107">
        <v>44914</v>
      </c>
      <c r="C2947" s="107">
        <v>44914</v>
      </c>
      <c r="D2947" s="107">
        <v>44914</v>
      </c>
      <c r="E2947">
        <v>250000</v>
      </c>
      <c r="F2947">
        <v>250000</v>
      </c>
      <c r="G2947" t="s">
        <v>43</v>
      </c>
      <c r="H2947">
        <v>1</v>
      </c>
      <c r="I2947">
        <v>250000</v>
      </c>
      <c r="J2947">
        <v>250000</v>
      </c>
      <c r="K2947">
        <v>1</v>
      </c>
      <c r="M2947" t="s">
        <v>199</v>
      </c>
      <c r="N2947" t="s">
        <v>1419</v>
      </c>
      <c r="O2947">
        <v>100</v>
      </c>
      <c r="Q2947" t="s">
        <v>199</v>
      </c>
      <c r="S2947" t="s">
        <v>1378</v>
      </c>
      <c r="U2947" t="s">
        <v>1419</v>
      </c>
      <c r="W2947" t="s">
        <v>1379</v>
      </c>
      <c r="X2947" t="s">
        <v>1379</v>
      </c>
      <c r="Y2947" t="s">
        <v>163</v>
      </c>
      <c r="Z2947" t="s">
        <v>193</v>
      </c>
      <c r="AA2947" t="s">
        <v>193</v>
      </c>
      <c r="AB2947" t="s">
        <v>24</v>
      </c>
      <c r="AE2947">
        <v>0</v>
      </c>
      <c r="AF2947">
        <v>0</v>
      </c>
    </row>
    <row r="2948" spans="1:32" x14ac:dyDescent="0.2">
      <c r="A2948" t="s">
        <v>5030</v>
      </c>
      <c r="B2948" s="107">
        <v>44914</v>
      </c>
      <c r="C2948" s="107">
        <v>44914</v>
      </c>
      <c r="D2948" s="107">
        <v>44914</v>
      </c>
      <c r="E2948">
        <v>-10000</v>
      </c>
      <c r="F2948">
        <v>-10000</v>
      </c>
      <c r="G2948" t="s">
        <v>43</v>
      </c>
      <c r="H2948">
        <v>1</v>
      </c>
      <c r="I2948">
        <v>-10000</v>
      </c>
      <c r="J2948">
        <v>-10000</v>
      </c>
      <c r="K2948">
        <v>1</v>
      </c>
      <c r="M2948" t="s">
        <v>1058</v>
      </c>
      <c r="N2948" t="s">
        <v>199</v>
      </c>
      <c r="O2948">
        <v>100</v>
      </c>
      <c r="P2948" t="s">
        <v>340</v>
      </c>
      <c r="Q2948" t="s">
        <v>199</v>
      </c>
      <c r="S2948" t="s">
        <v>1378</v>
      </c>
      <c r="U2948" t="s">
        <v>1058</v>
      </c>
      <c r="W2948" t="s">
        <v>1379</v>
      </c>
      <c r="X2948" t="s">
        <v>1379</v>
      </c>
      <c r="Y2948" t="s">
        <v>163</v>
      </c>
      <c r="Z2948" t="s">
        <v>193</v>
      </c>
      <c r="AA2948" t="s">
        <v>193</v>
      </c>
      <c r="AB2948" t="s">
        <v>24</v>
      </c>
      <c r="AE2948">
        <v>0</v>
      </c>
      <c r="AF2948">
        <v>0</v>
      </c>
    </row>
    <row r="2949" spans="1:32" x14ac:dyDescent="0.2">
      <c r="A2949" t="s">
        <v>5031</v>
      </c>
      <c r="B2949" s="107">
        <v>44914</v>
      </c>
      <c r="C2949" s="107">
        <v>44914</v>
      </c>
      <c r="D2949" s="107">
        <v>44914</v>
      </c>
      <c r="E2949">
        <v>-232998</v>
      </c>
      <c r="F2949">
        <v>-232998</v>
      </c>
      <c r="G2949" t="s">
        <v>43</v>
      </c>
      <c r="H2949">
        <v>1</v>
      </c>
      <c r="I2949">
        <v>-232998</v>
      </c>
      <c r="J2949">
        <v>-232998</v>
      </c>
      <c r="K2949">
        <v>1</v>
      </c>
      <c r="M2949" t="s">
        <v>52</v>
      </c>
      <c r="N2949" t="s">
        <v>199</v>
      </c>
      <c r="O2949">
        <v>100</v>
      </c>
      <c r="P2949" t="s">
        <v>340</v>
      </c>
      <c r="Q2949" t="s">
        <v>199</v>
      </c>
      <c r="S2949" t="s">
        <v>1378</v>
      </c>
      <c r="U2949" t="s">
        <v>52</v>
      </c>
      <c r="W2949" t="s">
        <v>1379</v>
      </c>
      <c r="X2949" t="s">
        <v>1379</v>
      </c>
      <c r="Y2949" t="s">
        <v>163</v>
      </c>
      <c r="Z2949" t="s">
        <v>193</v>
      </c>
      <c r="AA2949" t="s">
        <v>193</v>
      </c>
      <c r="AB2949" t="s">
        <v>24</v>
      </c>
      <c r="AE2949">
        <v>0</v>
      </c>
      <c r="AF2949">
        <v>0</v>
      </c>
    </row>
    <row r="2950" spans="1:32" x14ac:dyDescent="0.2">
      <c r="A2950" t="s">
        <v>5032</v>
      </c>
      <c r="B2950" s="107">
        <v>44914</v>
      </c>
      <c r="C2950" s="107">
        <v>44914</v>
      </c>
      <c r="D2950" s="107">
        <v>44914</v>
      </c>
      <c r="E2950">
        <v>-2000</v>
      </c>
      <c r="F2950">
        <v>-2000</v>
      </c>
      <c r="G2950" t="s">
        <v>43</v>
      </c>
      <c r="H2950">
        <v>1</v>
      </c>
      <c r="I2950">
        <v>-2000</v>
      </c>
      <c r="J2950">
        <v>-2000</v>
      </c>
      <c r="K2950">
        <v>1</v>
      </c>
      <c r="M2950" t="s">
        <v>1058</v>
      </c>
      <c r="N2950" t="s">
        <v>199</v>
      </c>
      <c r="O2950">
        <v>100</v>
      </c>
      <c r="P2950" t="s">
        <v>340</v>
      </c>
      <c r="Q2950" t="s">
        <v>199</v>
      </c>
      <c r="S2950" t="s">
        <v>1378</v>
      </c>
      <c r="U2950" t="s">
        <v>1058</v>
      </c>
      <c r="W2950" t="s">
        <v>1379</v>
      </c>
      <c r="X2950" t="s">
        <v>1379</v>
      </c>
      <c r="Y2950" t="s">
        <v>163</v>
      </c>
      <c r="Z2950" t="s">
        <v>193</v>
      </c>
      <c r="AA2950" t="s">
        <v>193</v>
      </c>
      <c r="AB2950" t="s">
        <v>24</v>
      </c>
      <c r="AE2950">
        <v>0</v>
      </c>
      <c r="AF2950">
        <v>0</v>
      </c>
    </row>
    <row r="2951" spans="1:32" x14ac:dyDescent="0.2">
      <c r="A2951" t="s">
        <v>5033</v>
      </c>
      <c r="B2951" s="107">
        <v>44914</v>
      </c>
      <c r="C2951" s="107">
        <v>44914</v>
      </c>
      <c r="D2951" s="107">
        <v>44914</v>
      </c>
      <c r="E2951">
        <v>-250000</v>
      </c>
      <c r="F2951">
        <v>-250000</v>
      </c>
      <c r="G2951" t="s">
        <v>43</v>
      </c>
      <c r="H2951">
        <v>1</v>
      </c>
      <c r="I2951">
        <v>-250000</v>
      </c>
      <c r="J2951">
        <v>-250000</v>
      </c>
      <c r="K2951">
        <v>1</v>
      </c>
      <c r="M2951" t="s">
        <v>1058</v>
      </c>
      <c r="N2951" t="s">
        <v>199</v>
      </c>
      <c r="O2951">
        <v>100</v>
      </c>
      <c r="P2951" t="s">
        <v>340</v>
      </c>
      <c r="Q2951" t="s">
        <v>199</v>
      </c>
      <c r="S2951" t="s">
        <v>1378</v>
      </c>
      <c r="U2951" t="s">
        <v>1058</v>
      </c>
      <c r="W2951" t="s">
        <v>1379</v>
      </c>
      <c r="X2951" t="s">
        <v>1379</v>
      </c>
      <c r="Y2951" t="s">
        <v>163</v>
      </c>
      <c r="Z2951" t="s">
        <v>193</v>
      </c>
      <c r="AA2951" t="s">
        <v>193</v>
      </c>
      <c r="AB2951" t="s">
        <v>24</v>
      </c>
      <c r="AE2951">
        <v>0</v>
      </c>
      <c r="AF2951">
        <v>0</v>
      </c>
    </row>
    <row r="2952" spans="1:32" x14ac:dyDescent="0.2">
      <c r="A2952" t="s">
        <v>5034</v>
      </c>
      <c r="B2952" s="107">
        <v>44914</v>
      </c>
      <c r="C2952" s="107">
        <v>44914</v>
      </c>
      <c r="D2952" s="107">
        <v>44914</v>
      </c>
      <c r="E2952">
        <v>-1.10541132E-2</v>
      </c>
      <c r="F2952">
        <v>-1.10541132E-2</v>
      </c>
      <c r="G2952" t="s">
        <v>72</v>
      </c>
      <c r="H2952">
        <v>4.1148936170212762</v>
      </c>
      <c r="I2952">
        <v>-4.5486499848510643E-2</v>
      </c>
      <c r="J2952">
        <v>-4.5486499848510643E-2</v>
      </c>
      <c r="K2952">
        <v>1</v>
      </c>
      <c r="M2952" t="s">
        <v>67</v>
      </c>
      <c r="N2952" t="s">
        <v>4995</v>
      </c>
      <c r="S2952" t="s">
        <v>1608</v>
      </c>
      <c r="U2952" t="s">
        <v>67</v>
      </c>
      <c r="W2952" t="s">
        <v>1270</v>
      </c>
      <c r="X2952" t="s">
        <v>1271</v>
      </c>
      <c r="Y2952" t="s">
        <v>182</v>
      </c>
      <c r="Z2952" t="s">
        <v>164</v>
      </c>
      <c r="AA2952" t="s">
        <v>164</v>
      </c>
      <c r="AB2952" t="s">
        <v>18</v>
      </c>
      <c r="AD2952" t="s">
        <v>5035</v>
      </c>
      <c r="AE2952">
        <v>1</v>
      </c>
      <c r="AF2952">
        <v>1</v>
      </c>
    </row>
    <row r="2953" spans="1:32" x14ac:dyDescent="0.2">
      <c r="A2953" t="s">
        <v>5036</v>
      </c>
      <c r="B2953" s="107">
        <v>44914</v>
      </c>
      <c r="C2953" s="107">
        <v>44914</v>
      </c>
      <c r="D2953" s="107">
        <v>44914</v>
      </c>
      <c r="E2953">
        <v>-1.4265504E-2</v>
      </c>
      <c r="F2953">
        <v>-1.4265504E-2</v>
      </c>
      <c r="G2953" t="s">
        <v>72</v>
      </c>
      <c r="H2953">
        <v>4.1148936170212762</v>
      </c>
      <c r="I2953">
        <v>-5.8701031353191491E-2</v>
      </c>
      <c r="J2953">
        <v>-5.8701031353191491E-2</v>
      </c>
      <c r="K2953">
        <v>1</v>
      </c>
      <c r="M2953" t="s">
        <v>67</v>
      </c>
      <c r="N2953" t="s">
        <v>4995</v>
      </c>
      <c r="S2953" t="s">
        <v>1608</v>
      </c>
      <c r="U2953" t="s">
        <v>67</v>
      </c>
      <c r="W2953" t="s">
        <v>1270</v>
      </c>
      <c r="X2953" t="s">
        <v>1271</v>
      </c>
      <c r="Y2953" t="s">
        <v>182</v>
      </c>
      <c r="Z2953" t="s">
        <v>164</v>
      </c>
      <c r="AA2953" t="s">
        <v>164</v>
      </c>
      <c r="AB2953" t="s">
        <v>18</v>
      </c>
      <c r="AD2953" t="s">
        <v>5037</v>
      </c>
      <c r="AE2953">
        <v>1</v>
      </c>
      <c r="AF2953">
        <v>1</v>
      </c>
    </row>
    <row r="2954" spans="1:32" x14ac:dyDescent="0.2">
      <c r="A2954" t="s">
        <v>5038</v>
      </c>
      <c r="B2954" s="107">
        <v>44914</v>
      </c>
      <c r="C2954" s="107">
        <v>44914</v>
      </c>
      <c r="D2954" s="107">
        <v>44914</v>
      </c>
      <c r="E2954">
        <v>-9.4403214999999995E-3</v>
      </c>
      <c r="F2954">
        <v>-9.4403214999999995E-3</v>
      </c>
      <c r="G2954" t="s">
        <v>72</v>
      </c>
      <c r="H2954">
        <v>4.1148936170212762</v>
      </c>
      <c r="I2954">
        <v>-3.8845918682978722E-2</v>
      </c>
      <c r="J2954">
        <v>-3.8845918682978722E-2</v>
      </c>
      <c r="K2954">
        <v>1</v>
      </c>
      <c r="M2954" t="s">
        <v>67</v>
      </c>
      <c r="N2954" t="s">
        <v>4995</v>
      </c>
      <c r="S2954" t="s">
        <v>1608</v>
      </c>
      <c r="U2954" t="s">
        <v>67</v>
      </c>
      <c r="W2954" t="s">
        <v>1270</v>
      </c>
      <c r="X2954" t="s">
        <v>1271</v>
      </c>
      <c r="Y2954" t="s">
        <v>182</v>
      </c>
      <c r="Z2954" t="s">
        <v>164</v>
      </c>
      <c r="AA2954" t="s">
        <v>164</v>
      </c>
      <c r="AB2954" t="s">
        <v>18</v>
      </c>
      <c r="AD2954" t="s">
        <v>5039</v>
      </c>
      <c r="AE2954">
        <v>1</v>
      </c>
      <c r="AF2954">
        <v>1</v>
      </c>
    </row>
    <row r="2955" spans="1:32" x14ac:dyDescent="0.2">
      <c r="A2955" t="s">
        <v>5040</v>
      </c>
      <c r="B2955" s="107">
        <v>44914</v>
      </c>
      <c r="C2955" s="107">
        <v>44914</v>
      </c>
      <c r="D2955" s="107">
        <v>44914</v>
      </c>
      <c r="E2955">
        <v>-1.2369770400000001E-2</v>
      </c>
      <c r="F2955">
        <v>-1.2369770400000001E-2</v>
      </c>
      <c r="G2955" t="s">
        <v>72</v>
      </c>
      <c r="H2955">
        <v>4.1148936170212762</v>
      </c>
      <c r="I2955">
        <v>-5.0900289262978717E-2</v>
      </c>
      <c r="J2955">
        <v>-5.0900289262978717E-2</v>
      </c>
      <c r="K2955">
        <v>1</v>
      </c>
      <c r="M2955" t="s">
        <v>67</v>
      </c>
      <c r="N2955" t="s">
        <v>4995</v>
      </c>
      <c r="S2955" t="s">
        <v>1608</v>
      </c>
      <c r="U2955" t="s">
        <v>67</v>
      </c>
      <c r="W2955" t="s">
        <v>1270</v>
      </c>
      <c r="X2955" t="s">
        <v>1271</v>
      </c>
      <c r="Y2955" t="s">
        <v>182</v>
      </c>
      <c r="Z2955" t="s">
        <v>164</v>
      </c>
      <c r="AA2955" t="s">
        <v>164</v>
      </c>
      <c r="AB2955" t="s">
        <v>18</v>
      </c>
      <c r="AD2955" t="s">
        <v>5041</v>
      </c>
      <c r="AE2955">
        <v>1</v>
      </c>
      <c r="AF2955">
        <v>1</v>
      </c>
    </row>
    <row r="2956" spans="1:32" x14ac:dyDescent="0.2">
      <c r="A2956" t="s">
        <v>5042</v>
      </c>
      <c r="B2956" s="107">
        <v>44914</v>
      </c>
      <c r="C2956" s="107">
        <v>44914</v>
      </c>
      <c r="D2956" s="107">
        <v>44914</v>
      </c>
      <c r="E2956">
        <v>-8.8001305999999991E-3</v>
      </c>
      <c r="F2956">
        <v>-8.8001305999999991E-3</v>
      </c>
      <c r="G2956" t="s">
        <v>72</v>
      </c>
      <c r="H2956">
        <v>4.1148936170212762</v>
      </c>
      <c r="I2956">
        <v>-3.6211601234893608E-2</v>
      </c>
      <c r="J2956">
        <v>-3.6211601234893608E-2</v>
      </c>
      <c r="K2956">
        <v>1</v>
      </c>
      <c r="M2956" t="s">
        <v>67</v>
      </c>
      <c r="N2956" t="s">
        <v>4995</v>
      </c>
      <c r="S2956" t="s">
        <v>1608</v>
      </c>
      <c r="U2956" t="s">
        <v>67</v>
      </c>
      <c r="W2956" t="s">
        <v>1270</v>
      </c>
      <c r="X2956" t="s">
        <v>1271</v>
      </c>
      <c r="Y2956" t="s">
        <v>182</v>
      </c>
      <c r="Z2956" t="s">
        <v>164</v>
      </c>
      <c r="AA2956" t="s">
        <v>164</v>
      </c>
      <c r="AB2956" t="s">
        <v>18</v>
      </c>
      <c r="AD2956" t="s">
        <v>5043</v>
      </c>
      <c r="AE2956">
        <v>1</v>
      </c>
      <c r="AF2956">
        <v>1</v>
      </c>
    </row>
    <row r="2957" spans="1:32" x14ac:dyDescent="0.2">
      <c r="A2957" t="s">
        <v>5044</v>
      </c>
      <c r="B2957" s="107">
        <v>44914</v>
      </c>
      <c r="C2957" s="107">
        <v>44914</v>
      </c>
      <c r="D2957" s="107">
        <v>44914</v>
      </c>
      <c r="E2957">
        <v>-6.9993121999999998E-3</v>
      </c>
      <c r="F2957">
        <v>-6.9993121999999998E-3</v>
      </c>
      <c r="G2957" t="s">
        <v>72</v>
      </c>
      <c r="H2957">
        <v>4.1148936170212762</v>
      </c>
      <c r="I2957">
        <v>-2.880142509531915E-2</v>
      </c>
      <c r="J2957">
        <v>-2.880142509531915E-2</v>
      </c>
      <c r="K2957">
        <v>1</v>
      </c>
      <c r="M2957" t="s">
        <v>67</v>
      </c>
      <c r="N2957" t="s">
        <v>4995</v>
      </c>
      <c r="S2957" t="s">
        <v>1608</v>
      </c>
      <c r="U2957" t="s">
        <v>67</v>
      </c>
      <c r="W2957" t="s">
        <v>1270</v>
      </c>
      <c r="X2957" t="s">
        <v>1271</v>
      </c>
      <c r="Y2957" t="s">
        <v>182</v>
      </c>
      <c r="Z2957" t="s">
        <v>164</v>
      </c>
      <c r="AA2957" t="s">
        <v>164</v>
      </c>
      <c r="AB2957" t="s">
        <v>18</v>
      </c>
      <c r="AD2957" t="s">
        <v>5045</v>
      </c>
      <c r="AE2957">
        <v>1</v>
      </c>
      <c r="AF2957">
        <v>1</v>
      </c>
    </row>
    <row r="2958" spans="1:32" x14ac:dyDescent="0.2">
      <c r="A2958" t="s">
        <v>5046</v>
      </c>
      <c r="B2958" s="107">
        <v>44914</v>
      </c>
      <c r="C2958" s="107">
        <v>44914</v>
      </c>
      <c r="D2958" s="107">
        <v>44914</v>
      </c>
      <c r="E2958">
        <v>-8.1718898000000002E-3</v>
      </c>
      <c r="F2958">
        <v>-8.1718898000000002E-3</v>
      </c>
      <c r="G2958" t="s">
        <v>72</v>
      </c>
      <c r="H2958">
        <v>4.1148936170212762</v>
      </c>
      <c r="I2958">
        <v>-3.3626457177021271E-2</v>
      </c>
      <c r="J2958">
        <v>-3.3626457177021271E-2</v>
      </c>
      <c r="K2958">
        <v>1</v>
      </c>
      <c r="M2958" t="s">
        <v>67</v>
      </c>
      <c r="N2958" t="s">
        <v>4995</v>
      </c>
      <c r="S2958" t="s">
        <v>1608</v>
      </c>
      <c r="U2958" t="s">
        <v>67</v>
      </c>
      <c r="W2958" t="s">
        <v>1270</v>
      </c>
      <c r="X2958" t="s">
        <v>1271</v>
      </c>
      <c r="Y2958" t="s">
        <v>182</v>
      </c>
      <c r="Z2958" t="s">
        <v>164</v>
      </c>
      <c r="AA2958" t="s">
        <v>164</v>
      </c>
      <c r="AB2958" t="s">
        <v>18</v>
      </c>
      <c r="AD2958" t="s">
        <v>5047</v>
      </c>
      <c r="AE2958">
        <v>1</v>
      </c>
      <c r="AF2958">
        <v>1</v>
      </c>
    </row>
    <row r="2959" spans="1:32" x14ac:dyDescent="0.2">
      <c r="A2959" t="s">
        <v>5048</v>
      </c>
      <c r="B2959" s="107">
        <v>44914</v>
      </c>
      <c r="C2959" s="107">
        <v>44914</v>
      </c>
      <c r="D2959" s="107">
        <v>44914</v>
      </c>
      <c r="E2959">
        <v>-1.05801462E-2</v>
      </c>
      <c r="F2959">
        <v>-1.05801462E-2</v>
      </c>
      <c r="G2959" t="s">
        <v>72</v>
      </c>
      <c r="H2959">
        <v>4.1148936170212762</v>
      </c>
      <c r="I2959">
        <v>-4.3536176065531909E-2</v>
      </c>
      <c r="J2959">
        <v>-4.3536176065531909E-2</v>
      </c>
      <c r="K2959">
        <v>1</v>
      </c>
      <c r="M2959" t="s">
        <v>67</v>
      </c>
      <c r="N2959" t="s">
        <v>4995</v>
      </c>
      <c r="S2959" t="s">
        <v>1608</v>
      </c>
      <c r="U2959" t="s">
        <v>67</v>
      </c>
      <c r="W2959" t="s">
        <v>1270</v>
      </c>
      <c r="X2959" t="s">
        <v>1271</v>
      </c>
      <c r="Y2959" t="s">
        <v>182</v>
      </c>
      <c r="Z2959" t="s">
        <v>164</v>
      </c>
      <c r="AA2959" t="s">
        <v>164</v>
      </c>
      <c r="AB2959" t="s">
        <v>18</v>
      </c>
      <c r="AD2959" t="s">
        <v>5049</v>
      </c>
      <c r="AE2959">
        <v>1</v>
      </c>
      <c r="AF2959">
        <v>1</v>
      </c>
    </row>
    <row r="2960" spans="1:32" x14ac:dyDescent="0.2">
      <c r="A2960" t="s">
        <v>5050</v>
      </c>
      <c r="B2960" s="107">
        <v>44914</v>
      </c>
      <c r="C2960" s="107">
        <v>44914</v>
      </c>
      <c r="D2960" s="107">
        <v>44914</v>
      </c>
      <c r="E2960">
        <v>-8.4061523000000006E-3</v>
      </c>
      <c r="F2960">
        <v>-8.4061523000000006E-3</v>
      </c>
      <c r="G2960" t="s">
        <v>72</v>
      </c>
      <c r="H2960">
        <v>4.1148936170212762</v>
      </c>
      <c r="I2960">
        <v>-3.4590422442978733E-2</v>
      </c>
      <c r="J2960">
        <v>-3.4590422442978733E-2</v>
      </c>
      <c r="K2960">
        <v>1</v>
      </c>
      <c r="M2960" t="s">
        <v>67</v>
      </c>
      <c r="N2960" t="s">
        <v>4995</v>
      </c>
      <c r="S2960" t="s">
        <v>1608</v>
      </c>
      <c r="U2960" t="s">
        <v>67</v>
      </c>
      <c r="W2960" t="s">
        <v>1270</v>
      </c>
      <c r="X2960" t="s">
        <v>1271</v>
      </c>
      <c r="Y2960" t="s">
        <v>182</v>
      </c>
      <c r="Z2960" t="s">
        <v>164</v>
      </c>
      <c r="AA2960" t="s">
        <v>164</v>
      </c>
      <c r="AB2960" t="s">
        <v>18</v>
      </c>
      <c r="AD2960" t="s">
        <v>5051</v>
      </c>
      <c r="AE2960">
        <v>1</v>
      </c>
      <c r="AF2960">
        <v>1</v>
      </c>
    </row>
    <row r="2961" spans="1:32" x14ac:dyDescent="0.2">
      <c r="A2961" t="s">
        <v>5052</v>
      </c>
      <c r="B2961" s="107">
        <v>44914</v>
      </c>
      <c r="C2961" s="107">
        <v>44914</v>
      </c>
      <c r="D2961" s="107">
        <v>44914</v>
      </c>
      <c r="E2961">
        <v>-6.0459620000000002E-3</v>
      </c>
      <c r="F2961">
        <v>-6.0459620000000002E-3</v>
      </c>
      <c r="G2961" t="s">
        <v>72</v>
      </c>
      <c r="H2961">
        <v>4.1148936170212762</v>
      </c>
      <c r="I2961">
        <v>-2.4878490442553192E-2</v>
      </c>
      <c r="J2961">
        <v>-2.4878490442553192E-2</v>
      </c>
      <c r="K2961">
        <v>1</v>
      </c>
      <c r="M2961" t="s">
        <v>67</v>
      </c>
      <c r="N2961" t="s">
        <v>4995</v>
      </c>
      <c r="S2961" t="s">
        <v>1608</v>
      </c>
      <c r="U2961" t="s">
        <v>67</v>
      </c>
      <c r="W2961" t="s">
        <v>1270</v>
      </c>
      <c r="X2961" t="s">
        <v>1271</v>
      </c>
      <c r="Y2961" t="s">
        <v>182</v>
      </c>
      <c r="Z2961" t="s">
        <v>164</v>
      </c>
      <c r="AA2961" t="s">
        <v>164</v>
      </c>
      <c r="AB2961" t="s">
        <v>18</v>
      </c>
      <c r="AD2961" t="s">
        <v>5053</v>
      </c>
      <c r="AE2961">
        <v>1</v>
      </c>
      <c r="AF2961">
        <v>1</v>
      </c>
    </row>
    <row r="2962" spans="1:32" x14ac:dyDescent="0.2">
      <c r="A2962" t="s">
        <v>5054</v>
      </c>
      <c r="B2962" s="107">
        <v>44914</v>
      </c>
      <c r="C2962" s="107">
        <v>44914</v>
      </c>
      <c r="D2962" s="107">
        <v>44914</v>
      </c>
      <c r="E2962">
        <v>-7.7788203999999998E-3</v>
      </c>
      <c r="F2962">
        <v>-7.7788203999999998E-3</v>
      </c>
      <c r="G2962" t="s">
        <v>72</v>
      </c>
      <c r="H2962">
        <v>4.1148936170212762</v>
      </c>
      <c r="I2962">
        <v>-3.2009018411914891E-2</v>
      </c>
      <c r="J2962">
        <v>-3.2009018411914891E-2</v>
      </c>
      <c r="K2962">
        <v>1</v>
      </c>
      <c r="M2962" t="s">
        <v>67</v>
      </c>
      <c r="N2962" t="s">
        <v>4995</v>
      </c>
      <c r="S2962" t="s">
        <v>1608</v>
      </c>
      <c r="U2962" t="s">
        <v>67</v>
      </c>
      <c r="W2962" t="s">
        <v>1270</v>
      </c>
      <c r="X2962" t="s">
        <v>1271</v>
      </c>
      <c r="Y2962" t="s">
        <v>182</v>
      </c>
      <c r="Z2962" t="s">
        <v>164</v>
      </c>
      <c r="AA2962" t="s">
        <v>164</v>
      </c>
      <c r="AB2962" t="s">
        <v>18</v>
      </c>
      <c r="AD2962" t="s">
        <v>5055</v>
      </c>
      <c r="AE2962">
        <v>1</v>
      </c>
      <c r="AF2962">
        <v>1</v>
      </c>
    </row>
    <row r="2963" spans="1:32" x14ac:dyDescent="0.2">
      <c r="A2963" t="s">
        <v>5056</v>
      </c>
      <c r="B2963" s="107">
        <v>44914</v>
      </c>
      <c r="C2963" s="107">
        <v>44914</v>
      </c>
      <c r="D2963" s="107">
        <v>44914</v>
      </c>
      <c r="E2963">
        <v>-1.3630562400000001E-2</v>
      </c>
      <c r="F2963">
        <v>-1.3630562400000001E-2</v>
      </c>
      <c r="G2963" t="s">
        <v>72</v>
      </c>
      <c r="H2963">
        <v>4.1148936170212762</v>
      </c>
      <c r="I2963">
        <v>-5.6088314216170207E-2</v>
      </c>
      <c r="J2963">
        <v>-5.6088314216170207E-2</v>
      </c>
      <c r="K2963">
        <v>1</v>
      </c>
      <c r="M2963" t="s">
        <v>67</v>
      </c>
      <c r="N2963" t="s">
        <v>4995</v>
      </c>
      <c r="S2963" t="s">
        <v>1608</v>
      </c>
      <c r="U2963" t="s">
        <v>67</v>
      </c>
      <c r="W2963" t="s">
        <v>1270</v>
      </c>
      <c r="X2963" t="s">
        <v>1271</v>
      </c>
      <c r="Y2963" t="s">
        <v>182</v>
      </c>
      <c r="Z2963" t="s">
        <v>164</v>
      </c>
      <c r="AA2963" t="s">
        <v>164</v>
      </c>
      <c r="AB2963" t="s">
        <v>18</v>
      </c>
      <c r="AD2963" t="s">
        <v>5057</v>
      </c>
      <c r="AE2963">
        <v>1</v>
      </c>
      <c r="AF2963">
        <v>1</v>
      </c>
    </row>
    <row r="2964" spans="1:32" x14ac:dyDescent="0.2">
      <c r="A2964" t="s">
        <v>5058</v>
      </c>
      <c r="B2964" s="107">
        <v>44914</v>
      </c>
      <c r="C2964" s="107">
        <v>44914</v>
      </c>
      <c r="D2964" s="107">
        <v>44914</v>
      </c>
      <c r="E2964">
        <v>-9.5621851000000004E-3</v>
      </c>
      <c r="F2964">
        <v>-9.5621851000000004E-3</v>
      </c>
      <c r="G2964" t="s">
        <v>72</v>
      </c>
      <c r="H2964">
        <v>4.1148936170212762</v>
      </c>
      <c r="I2964">
        <v>-3.9347374432765952E-2</v>
      </c>
      <c r="J2964">
        <v>-3.9347374432765952E-2</v>
      </c>
      <c r="K2964">
        <v>1</v>
      </c>
      <c r="M2964" t="s">
        <v>67</v>
      </c>
      <c r="N2964" t="s">
        <v>4995</v>
      </c>
      <c r="S2964" t="s">
        <v>1608</v>
      </c>
      <c r="U2964" t="s">
        <v>67</v>
      </c>
      <c r="W2964" t="s">
        <v>1270</v>
      </c>
      <c r="X2964" t="s">
        <v>1271</v>
      </c>
      <c r="Y2964" t="s">
        <v>182</v>
      </c>
      <c r="Z2964" t="s">
        <v>164</v>
      </c>
      <c r="AA2964" t="s">
        <v>164</v>
      </c>
      <c r="AB2964" t="s">
        <v>18</v>
      </c>
      <c r="AD2964" t="s">
        <v>5059</v>
      </c>
      <c r="AE2964">
        <v>1</v>
      </c>
      <c r="AF2964">
        <v>1</v>
      </c>
    </row>
    <row r="2965" spans="1:32" x14ac:dyDescent="0.2">
      <c r="A2965" t="s">
        <v>5060</v>
      </c>
      <c r="B2965" s="107">
        <v>44914</v>
      </c>
      <c r="C2965" s="107">
        <v>44914</v>
      </c>
      <c r="D2965" s="107">
        <v>44914</v>
      </c>
      <c r="E2965">
        <v>-2.10141784E-2</v>
      </c>
      <c r="F2965">
        <v>-2.10141784E-2</v>
      </c>
      <c r="G2965" t="s">
        <v>72</v>
      </c>
      <c r="H2965">
        <v>4.1148936170212762</v>
      </c>
      <c r="I2965">
        <v>-8.6471108565106369E-2</v>
      </c>
      <c r="J2965">
        <v>-8.6471108565106369E-2</v>
      </c>
      <c r="K2965">
        <v>1</v>
      </c>
      <c r="M2965" t="s">
        <v>67</v>
      </c>
      <c r="N2965" t="s">
        <v>4995</v>
      </c>
      <c r="S2965" t="s">
        <v>1608</v>
      </c>
      <c r="U2965" t="s">
        <v>67</v>
      </c>
      <c r="W2965" t="s">
        <v>1270</v>
      </c>
      <c r="X2965" t="s">
        <v>1271</v>
      </c>
      <c r="Y2965" t="s">
        <v>182</v>
      </c>
      <c r="Z2965" t="s">
        <v>164</v>
      </c>
      <c r="AA2965" t="s">
        <v>164</v>
      </c>
      <c r="AB2965" t="s">
        <v>18</v>
      </c>
      <c r="AD2965" t="s">
        <v>5061</v>
      </c>
      <c r="AE2965">
        <v>1</v>
      </c>
      <c r="AF2965">
        <v>1</v>
      </c>
    </row>
    <row r="2966" spans="1:32" x14ac:dyDescent="0.2">
      <c r="A2966" t="s">
        <v>5062</v>
      </c>
      <c r="B2966" s="107">
        <v>44914</v>
      </c>
      <c r="C2966" s="107">
        <v>44914</v>
      </c>
      <c r="D2966" s="107">
        <v>44914</v>
      </c>
      <c r="E2966">
        <v>-8.8096494000000011E-3</v>
      </c>
      <c r="F2966">
        <v>-8.8096494000000011E-3</v>
      </c>
      <c r="G2966" t="s">
        <v>72</v>
      </c>
      <c r="H2966">
        <v>4.1148936170212762</v>
      </c>
      <c r="I2966">
        <v>-3.625077008425532E-2</v>
      </c>
      <c r="J2966">
        <v>-3.625077008425532E-2</v>
      </c>
      <c r="K2966">
        <v>1</v>
      </c>
      <c r="M2966" t="s">
        <v>67</v>
      </c>
      <c r="N2966" t="s">
        <v>4995</v>
      </c>
      <c r="S2966" t="s">
        <v>1608</v>
      </c>
      <c r="U2966" t="s">
        <v>67</v>
      </c>
      <c r="W2966" t="s">
        <v>1270</v>
      </c>
      <c r="X2966" t="s">
        <v>1271</v>
      </c>
      <c r="Y2966" t="s">
        <v>182</v>
      </c>
      <c r="Z2966" t="s">
        <v>164</v>
      </c>
      <c r="AA2966" t="s">
        <v>164</v>
      </c>
      <c r="AB2966" t="s">
        <v>18</v>
      </c>
      <c r="AD2966" t="s">
        <v>5063</v>
      </c>
      <c r="AE2966">
        <v>1</v>
      </c>
      <c r="AF2966">
        <v>1</v>
      </c>
    </row>
    <row r="2967" spans="1:32" x14ac:dyDescent="0.2">
      <c r="A2967" t="s">
        <v>5064</v>
      </c>
      <c r="B2967" s="107">
        <v>44914</v>
      </c>
      <c r="C2967" s="107">
        <v>44914</v>
      </c>
      <c r="D2967" s="107">
        <v>44914</v>
      </c>
      <c r="E2967">
        <v>-1.3896729599999999E-2</v>
      </c>
      <c r="F2967">
        <v>-1.3896729599999999E-2</v>
      </c>
      <c r="G2967" t="s">
        <v>72</v>
      </c>
      <c r="H2967">
        <v>4.1148936170212762</v>
      </c>
      <c r="I2967">
        <v>-5.7183563928510629E-2</v>
      </c>
      <c r="J2967">
        <v>-5.7183563928510629E-2</v>
      </c>
      <c r="K2967">
        <v>1</v>
      </c>
      <c r="M2967" t="s">
        <v>67</v>
      </c>
      <c r="N2967" t="s">
        <v>4995</v>
      </c>
      <c r="S2967" t="s">
        <v>1608</v>
      </c>
      <c r="U2967" t="s">
        <v>67</v>
      </c>
      <c r="W2967" t="s">
        <v>1270</v>
      </c>
      <c r="X2967" t="s">
        <v>1271</v>
      </c>
      <c r="Y2967" t="s">
        <v>182</v>
      </c>
      <c r="Z2967" t="s">
        <v>164</v>
      </c>
      <c r="AA2967" t="s">
        <v>164</v>
      </c>
      <c r="AB2967" t="s">
        <v>18</v>
      </c>
      <c r="AD2967" t="s">
        <v>5065</v>
      </c>
      <c r="AE2967">
        <v>1</v>
      </c>
      <c r="AF2967">
        <v>1</v>
      </c>
    </row>
    <row r="2968" spans="1:32" x14ac:dyDescent="0.2">
      <c r="A2968" t="s">
        <v>5066</v>
      </c>
      <c r="B2968" s="107">
        <v>44914</v>
      </c>
      <c r="C2968" s="107">
        <v>44914</v>
      </c>
      <c r="D2968" s="107">
        <v>44914</v>
      </c>
      <c r="E2968">
        <v>-1.99058168E-2</v>
      </c>
      <c r="F2968">
        <v>-1.99058168E-2</v>
      </c>
      <c r="G2968" t="s">
        <v>72</v>
      </c>
      <c r="H2968">
        <v>4.1148936170212762</v>
      </c>
      <c r="I2968">
        <v>-8.191031849191488E-2</v>
      </c>
      <c r="J2968">
        <v>-8.191031849191488E-2</v>
      </c>
      <c r="K2968">
        <v>1</v>
      </c>
      <c r="M2968" t="s">
        <v>67</v>
      </c>
      <c r="N2968" t="s">
        <v>4995</v>
      </c>
      <c r="S2968" t="s">
        <v>1608</v>
      </c>
      <c r="U2968" t="s">
        <v>67</v>
      </c>
      <c r="W2968" t="s">
        <v>1270</v>
      </c>
      <c r="X2968" t="s">
        <v>1271</v>
      </c>
      <c r="Y2968" t="s">
        <v>182</v>
      </c>
      <c r="Z2968" t="s">
        <v>164</v>
      </c>
      <c r="AA2968" t="s">
        <v>164</v>
      </c>
      <c r="AB2968" t="s">
        <v>18</v>
      </c>
      <c r="AD2968" t="s">
        <v>5067</v>
      </c>
      <c r="AE2968">
        <v>1</v>
      </c>
      <c r="AF2968">
        <v>1</v>
      </c>
    </row>
    <row r="2969" spans="1:32" x14ac:dyDescent="0.2">
      <c r="A2969" t="s">
        <v>5068</v>
      </c>
      <c r="B2969" s="107">
        <v>44914</v>
      </c>
      <c r="C2969" s="107">
        <v>44914</v>
      </c>
      <c r="D2969" s="107">
        <v>44914</v>
      </c>
      <c r="E2969">
        <v>-1.7058154400000001E-2</v>
      </c>
      <c r="F2969">
        <v>-1.7058154400000001E-2</v>
      </c>
      <c r="G2969" t="s">
        <v>72</v>
      </c>
      <c r="H2969">
        <v>4.1148936170212762</v>
      </c>
      <c r="I2969">
        <v>-7.0192490658723405E-2</v>
      </c>
      <c r="J2969">
        <v>-7.0192490658723405E-2</v>
      </c>
      <c r="K2969">
        <v>1</v>
      </c>
      <c r="M2969" t="s">
        <v>67</v>
      </c>
      <c r="N2969" t="s">
        <v>4995</v>
      </c>
      <c r="S2969" t="s">
        <v>1608</v>
      </c>
      <c r="U2969" t="s">
        <v>67</v>
      </c>
      <c r="W2969" t="s">
        <v>1270</v>
      </c>
      <c r="X2969" t="s">
        <v>1271</v>
      </c>
      <c r="Y2969" t="s">
        <v>182</v>
      </c>
      <c r="Z2969" t="s">
        <v>164</v>
      </c>
      <c r="AA2969" t="s">
        <v>164</v>
      </c>
      <c r="AB2969" t="s">
        <v>18</v>
      </c>
      <c r="AD2969" t="s">
        <v>5069</v>
      </c>
      <c r="AE2969">
        <v>1</v>
      </c>
      <c r="AF2969">
        <v>1</v>
      </c>
    </row>
    <row r="2970" spans="1:32" x14ac:dyDescent="0.2">
      <c r="A2970" t="s">
        <v>5070</v>
      </c>
      <c r="B2970" s="107">
        <v>44914</v>
      </c>
      <c r="C2970" s="107">
        <v>44914</v>
      </c>
      <c r="D2970" s="107">
        <v>44914</v>
      </c>
      <c r="E2970">
        <v>-1.51409184E-2</v>
      </c>
      <c r="F2970">
        <v>-1.51409184E-2</v>
      </c>
      <c r="G2970" t="s">
        <v>72</v>
      </c>
      <c r="H2970">
        <v>4.1148936170212762</v>
      </c>
      <c r="I2970">
        <v>-6.2303268479999993E-2</v>
      </c>
      <c r="J2970">
        <v>-6.2303268479999993E-2</v>
      </c>
      <c r="K2970">
        <v>1</v>
      </c>
      <c r="M2970" t="s">
        <v>67</v>
      </c>
      <c r="N2970" t="s">
        <v>4995</v>
      </c>
      <c r="S2970" t="s">
        <v>1608</v>
      </c>
      <c r="U2970" t="s">
        <v>67</v>
      </c>
      <c r="W2970" t="s">
        <v>1270</v>
      </c>
      <c r="X2970" t="s">
        <v>1271</v>
      </c>
      <c r="Y2970" t="s">
        <v>182</v>
      </c>
      <c r="Z2970" t="s">
        <v>164</v>
      </c>
      <c r="AA2970" t="s">
        <v>164</v>
      </c>
      <c r="AB2970" t="s">
        <v>18</v>
      </c>
      <c r="AD2970" t="s">
        <v>5071</v>
      </c>
      <c r="AE2970">
        <v>1</v>
      </c>
      <c r="AF2970">
        <v>1</v>
      </c>
    </row>
    <row r="2971" spans="1:32" x14ac:dyDescent="0.2">
      <c r="A2971" t="s">
        <v>5072</v>
      </c>
      <c r="B2971" s="107">
        <v>44914</v>
      </c>
      <c r="C2971" s="107">
        <v>44914</v>
      </c>
      <c r="D2971" s="107">
        <v>44914</v>
      </c>
      <c r="E2971">
        <v>-1.4155908E-2</v>
      </c>
      <c r="F2971">
        <v>-1.4155908E-2</v>
      </c>
      <c r="G2971" t="s">
        <v>72</v>
      </c>
      <c r="H2971">
        <v>4.1148936170212762</v>
      </c>
      <c r="I2971">
        <v>-5.8250055472340412E-2</v>
      </c>
      <c r="J2971">
        <v>-5.8250055472340412E-2</v>
      </c>
      <c r="K2971">
        <v>1</v>
      </c>
      <c r="M2971" t="s">
        <v>67</v>
      </c>
      <c r="N2971" t="s">
        <v>4995</v>
      </c>
      <c r="S2971" t="s">
        <v>1608</v>
      </c>
      <c r="U2971" t="s">
        <v>67</v>
      </c>
      <c r="W2971" t="s">
        <v>1270</v>
      </c>
      <c r="X2971" t="s">
        <v>1271</v>
      </c>
      <c r="Y2971" t="s">
        <v>182</v>
      </c>
      <c r="Z2971" t="s">
        <v>164</v>
      </c>
      <c r="AA2971" t="s">
        <v>164</v>
      </c>
      <c r="AB2971" t="s">
        <v>18</v>
      </c>
      <c r="AD2971" t="s">
        <v>5073</v>
      </c>
      <c r="AE2971">
        <v>1</v>
      </c>
      <c r="AF2971">
        <v>1</v>
      </c>
    </row>
    <row r="2972" spans="1:32" x14ac:dyDescent="0.2">
      <c r="A2972" t="s">
        <v>5074</v>
      </c>
      <c r="B2972" s="107">
        <v>44914</v>
      </c>
      <c r="C2972" s="107">
        <v>44914</v>
      </c>
      <c r="D2972" s="107">
        <v>44914</v>
      </c>
      <c r="E2972">
        <v>-1.6009924799999999E-2</v>
      </c>
      <c r="F2972">
        <v>-1.6009924799999999E-2</v>
      </c>
      <c r="G2972" t="s">
        <v>72</v>
      </c>
      <c r="H2972">
        <v>4.1148936170212762</v>
      </c>
      <c r="I2972">
        <v>-6.5879137368510629E-2</v>
      </c>
      <c r="J2972">
        <v>-6.5879137368510629E-2</v>
      </c>
      <c r="K2972">
        <v>1</v>
      </c>
      <c r="M2972" t="s">
        <v>67</v>
      </c>
      <c r="N2972" t="s">
        <v>4995</v>
      </c>
      <c r="S2972" t="s">
        <v>1608</v>
      </c>
      <c r="U2972" t="s">
        <v>67</v>
      </c>
      <c r="W2972" t="s">
        <v>1270</v>
      </c>
      <c r="X2972" t="s">
        <v>1271</v>
      </c>
      <c r="Y2972" t="s">
        <v>182</v>
      </c>
      <c r="Z2972" t="s">
        <v>164</v>
      </c>
      <c r="AA2972" t="s">
        <v>164</v>
      </c>
      <c r="AB2972" t="s">
        <v>18</v>
      </c>
      <c r="AD2972" t="s">
        <v>5075</v>
      </c>
      <c r="AE2972">
        <v>1</v>
      </c>
      <c r="AF2972">
        <v>1</v>
      </c>
    </row>
    <row r="2973" spans="1:32" x14ac:dyDescent="0.2">
      <c r="A2973" t="s">
        <v>5076</v>
      </c>
      <c r="B2973" s="107">
        <v>44914</v>
      </c>
      <c r="C2973" s="107">
        <v>44914</v>
      </c>
      <c r="D2973" s="107">
        <v>44914</v>
      </c>
      <c r="E2973">
        <v>-6.3432317000000002E-3</v>
      </c>
      <c r="F2973">
        <v>-6.3432317000000002E-3</v>
      </c>
      <c r="G2973" t="s">
        <v>72</v>
      </c>
      <c r="H2973">
        <v>4.1148936170212762</v>
      </c>
      <c r="I2973">
        <v>-2.610172363361702E-2</v>
      </c>
      <c r="J2973">
        <v>-2.610172363361702E-2</v>
      </c>
      <c r="K2973">
        <v>1</v>
      </c>
      <c r="M2973" t="s">
        <v>67</v>
      </c>
      <c r="N2973" t="s">
        <v>4995</v>
      </c>
      <c r="S2973" t="s">
        <v>1608</v>
      </c>
      <c r="U2973" t="s">
        <v>67</v>
      </c>
      <c r="W2973" t="s">
        <v>1270</v>
      </c>
      <c r="X2973" t="s">
        <v>1271</v>
      </c>
      <c r="Y2973" t="s">
        <v>182</v>
      </c>
      <c r="Z2973" t="s">
        <v>164</v>
      </c>
      <c r="AA2973" t="s">
        <v>164</v>
      </c>
      <c r="AB2973" t="s">
        <v>18</v>
      </c>
      <c r="AD2973" t="s">
        <v>5077</v>
      </c>
      <c r="AE2973">
        <v>1</v>
      </c>
      <c r="AF2973">
        <v>1</v>
      </c>
    </row>
    <row r="2974" spans="1:32" x14ac:dyDescent="0.2">
      <c r="A2974" t="s">
        <v>5078</v>
      </c>
      <c r="B2974" s="107">
        <v>44914</v>
      </c>
      <c r="C2974" s="107">
        <v>44914</v>
      </c>
      <c r="D2974" s="107">
        <v>44914</v>
      </c>
      <c r="E2974">
        <v>-5.3651962000000001E-3</v>
      </c>
      <c r="F2974">
        <v>-5.3651962000000001E-3</v>
      </c>
      <c r="G2974" t="s">
        <v>72</v>
      </c>
      <c r="H2974">
        <v>4.1148936170212762</v>
      </c>
      <c r="I2974">
        <v>-2.207721159744681E-2</v>
      </c>
      <c r="J2974">
        <v>-2.207721159744681E-2</v>
      </c>
      <c r="K2974">
        <v>1</v>
      </c>
      <c r="M2974" t="s">
        <v>67</v>
      </c>
      <c r="N2974" t="s">
        <v>4995</v>
      </c>
      <c r="S2974" t="s">
        <v>1608</v>
      </c>
      <c r="U2974" t="s">
        <v>67</v>
      </c>
      <c r="W2974" t="s">
        <v>1270</v>
      </c>
      <c r="X2974" t="s">
        <v>1271</v>
      </c>
      <c r="Y2974" t="s">
        <v>182</v>
      </c>
      <c r="Z2974" t="s">
        <v>164</v>
      </c>
      <c r="AA2974" t="s">
        <v>164</v>
      </c>
      <c r="AB2974" t="s">
        <v>18</v>
      </c>
      <c r="AD2974" t="s">
        <v>5079</v>
      </c>
      <c r="AE2974">
        <v>1</v>
      </c>
      <c r="AF2974">
        <v>1</v>
      </c>
    </row>
    <row r="2975" spans="1:32" x14ac:dyDescent="0.2">
      <c r="A2975" t="s">
        <v>5080</v>
      </c>
      <c r="B2975" s="107">
        <v>44914</v>
      </c>
      <c r="C2975" s="107">
        <v>44914</v>
      </c>
      <c r="D2975" s="107">
        <v>44914</v>
      </c>
      <c r="E2975">
        <v>-4.9592948000000006E-3</v>
      </c>
      <c r="F2975">
        <v>-4.9592948000000006E-3</v>
      </c>
      <c r="G2975" t="s">
        <v>72</v>
      </c>
      <c r="H2975">
        <v>4.1148936170212762</v>
      </c>
      <c r="I2975">
        <v>-2.0406970517446811E-2</v>
      </c>
      <c r="J2975">
        <v>-2.0406970517446811E-2</v>
      </c>
      <c r="K2975">
        <v>1</v>
      </c>
      <c r="M2975" t="s">
        <v>67</v>
      </c>
      <c r="N2975" t="s">
        <v>4995</v>
      </c>
      <c r="S2975" t="s">
        <v>1608</v>
      </c>
      <c r="U2975" t="s">
        <v>67</v>
      </c>
      <c r="W2975" t="s">
        <v>1270</v>
      </c>
      <c r="X2975" t="s">
        <v>1271</v>
      </c>
      <c r="Y2975" t="s">
        <v>182</v>
      </c>
      <c r="Z2975" t="s">
        <v>164</v>
      </c>
      <c r="AA2975" t="s">
        <v>164</v>
      </c>
      <c r="AB2975" t="s">
        <v>18</v>
      </c>
      <c r="AD2975" t="s">
        <v>5081</v>
      </c>
      <c r="AE2975">
        <v>1</v>
      </c>
      <c r="AF2975">
        <v>1</v>
      </c>
    </row>
    <row r="2976" spans="1:32" x14ac:dyDescent="0.2">
      <c r="A2976" t="s">
        <v>5082</v>
      </c>
      <c r="B2976" s="107">
        <v>44914</v>
      </c>
      <c r="C2976" s="107">
        <v>44914</v>
      </c>
      <c r="D2976" s="107">
        <v>44914</v>
      </c>
      <c r="E2976">
        <v>-6.5315432000000008E-3</v>
      </c>
      <c r="F2976">
        <v>-6.5315432000000008E-3</v>
      </c>
      <c r="G2976" t="s">
        <v>72</v>
      </c>
      <c r="H2976">
        <v>4.1148936170212762</v>
      </c>
      <c r="I2976">
        <v>-2.6876605422978719E-2</v>
      </c>
      <c r="J2976">
        <v>-2.6876605422978719E-2</v>
      </c>
      <c r="K2976">
        <v>1</v>
      </c>
      <c r="M2976" t="s">
        <v>67</v>
      </c>
      <c r="N2976" t="s">
        <v>4995</v>
      </c>
      <c r="S2976" t="s">
        <v>1608</v>
      </c>
      <c r="U2976" t="s">
        <v>67</v>
      </c>
      <c r="W2976" t="s">
        <v>1270</v>
      </c>
      <c r="X2976" t="s">
        <v>1271</v>
      </c>
      <c r="Y2976" t="s">
        <v>182</v>
      </c>
      <c r="Z2976" t="s">
        <v>164</v>
      </c>
      <c r="AA2976" t="s">
        <v>164</v>
      </c>
      <c r="AB2976" t="s">
        <v>18</v>
      </c>
      <c r="AD2976" t="s">
        <v>5083</v>
      </c>
      <c r="AE2976">
        <v>1</v>
      </c>
      <c r="AF2976">
        <v>1</v>
      </c>
    </row>
    <row r="2977" spans="1:32" x14ac:dyDescent="0.2">
      <c r="A2977" t="s">
        <v>5084</v>
      </c>
      <c r="B2977" s="107">
        <v>44914</v>
      </c>
      <c r="C2977" s="107">
        <v>44914</v>
      </c>
      <c r="D2977" s="107">
        <v>44914</v>
      </c>
      <c r="E2977">
        <v>-6.8614532999999997E-3</v>
      </c>
      <c r="F2977">
        <v>-6.8614532999999997E-3</v>
      </c>
      <c r="G2977" t="s">
        <v>72</v>
      </c>
      <c r="H2977">
        <v>4.1148936170212762</v>
      </c>
      <c r="I2977">
        <v>-2.8234150387659571E-2</v>
      </c>
      <c r="J2977">
        <v>-2.8234150387659571E-2</v>
      </c>
      <c r="K2977">
        <v>1</v>
      </c>
      <c r="M2977" t="s">
        <v>67</v>
      </c>
      <c r="N2977" t="s">
        <v>4995</v>
      </c>
      <c r="S2977" t="s">
        <v>1608</v>
      </c>
      <c r="U2977" t="s">
        <v>67</v>
      </c>
      <c r="W2977" t="s">
        <v>1270</v>
      </c>
      <c r="X2977" t="s">
        <v>1271</v>
      </c>
      <c r="Y2977" t="s">
        <v>182</v>
      </c>
      <c r="Z2977" t="s">
        <v>164</v>
      </c>
      <c r="AA2977" t="s">
        <v>164</v>
      </c>
      <c r="AB2977" t="s">
        <v>18</v>
      </c>
      <c r="AD2977" t="s">
        <v>5085</v>
      </c>
      <c r="AE2977">
        <v>1</v>
      </c>
      <c r="AF2977">
        <v>1</v>
      </c>
    </row>
    <row r="2978" spans="1:32" x14ac:dyDescent="0.2">
      <c r="A2978" t="s">
        <v>5086</v>
      </c>
      <c r="B2978" s="107">
        <v>44914</v>
      </c>
      <c r="C2978" s="107">
        <v>44914</v>
      </c>
      <c r="D2978" s="107">
        <v>44914</v>
      </c>
      <c r="E2978">
        <v>-8.0900820000000002E-3</v>
      </c>
      <c r="F2978">
        <v>-8.0900820000000002E-3</v>
      </c>
      <c r="G2978" t="s">
        <v>72</v>
      </c>
      <c r="H2978">
        <v>4.1148936170212762</v>
      </c>
      <c r="I2978">
        <v>-3.3289826782978718E-2</v>
      </c>
      <c r="J2978">
        <v>-3.3289826782978718E-2</v>
      </c>
      <c r="K2978">
        <v>1</v>
      </c>
      <c r="M2978" t="s">
        <v>67</v>
      </c>
      <c r="N2978" t="s">
        <v>4995</v>
      </c>
      <c r="S2978" t="s">
        <v>1608</v>
      </c>
      <c r="U2978" t="s">
        <v>67</v>
      </c>
      <c r="W2978" t="s">
        <v>1270</v>
      </c>
      <c r="X2978" t="s">
        <v>1271</v>
      </c>
      <c r="Y2978" t="s">
        <v>182</v>
      </c>
      <c r="Z2978" t="s">
        <v>164</v>
      </c>
      <c r="AA2978" t="s">
        <v>164</v>
      </c>
      <c r="AB2978" t="s">
        <v>18</v>
      </c>
      <c r="AD2978" t="s">
        <v>5087</v>
      </c>
      <c r="AE2978">
        <v>1</v>
      </c>
      <c r="AF2978">
        <v>1</v>
      </c>
    </row>
    <row r="2979" spans="1:32" x14ac:dyDescent="0.2">
      <c r="A2979" t="s">
        <v>5088</v>
      </c>
      <c r="B2979" s="107">
        <v>44914</v>
      </c>
      <c r="C2979" s="107">
        <v>44914</v>
      </c>
      <c r="D2979" s="107">
        <v>44914</v>
      </c>
      <c r="E2979">
        <v>-6.0364408E-3</v>
      </c>
      <c r="F2979">
        <v>-6.0364408E-3</v>
      </c>
      <c r="G2979" t="s">
        <v>72</v>
      </c>
      <c r="H2979">
        <v>4.1148936170212762</v>
      </c>
      <c r="I2979">
        <v>-2.483931171744681E-2</v>
      </c>
      <c r="J2979">
        <v>-2.483931171744681E-2</v>
      </c>
      <c r="K2979">
        <v>1</v>
      </c>
      <c r="M2979" t="s">
        <v>67</v>
      </c>
      <c r="N2979" t="s">
        <v>4995</v>
      </c>
      <c r="S2979" t="s">
        <v>1608</v>
      </c>
      <c r="U2979" t="s">
        <v>67</v>
      </c>
      <c r="W2979" t="s">
        <v>1270</v>
      </c>
      <c r="X2979" t="s">
        <v>1271</v>
      </c>
      <c r="Y2979" t="s">
        <v>182</v>
      </c>
      <c r="Z2979" t="s">
        <v>164</v>
      </c>
      <c r="AA2979" t="s">
        <v>164</v>
      </c>
      <c r="AB2979" t="s">
        <v>18</v>
      </c>
      <c r="AD2979" t="s">
        <v>5089</v>
      </c>
      <c r="AE2979">
        <v>1</v>
      </c>
      <c r="AF2979">
        <v>1</v>
      </c>
    </row>
    <row r="2980" spans="1:32" x14ac:dyDescent="0.2">
      <c r="A2980" t="s">
        <v>5090</v>
      </c>
      <c r="B2980" s="107">
        <v>44913</v>
      </c>
      <c r="C2980" s="107">
        <v>44913</v>
      </c>
      <c r="D2980" s="107">
        <v>44913</v>
      </c>
      <c r="E2980">
        <v>-40.380000000000003</v>
      </c>
      <c r="F2980">
        <v>-40.380000000000003</v>
      </c>
      <c r="G2980" t="s">
        <v>43</v>
      </c>
      <c r="H2980">
        <v>1</v>
      </c>
      <c r="I2980">
        <v>-40.380000000000003</v>
      </c>
      <c r="J2980">
        <v>-40.380000000000003</v>
      </c>
      <c r="K2980">
        <v>1</v>
      </c>
      <c r="M2980" t="s">
        <v>50</v>
      </c>
      <c r="N2980" t="s">
        <v>259</v>
      </c>
      <c r="O2980">
        <v>100</v>
      </c>
      <c r="Q2980" t="s">
        <v>259</v>
      </c>
      <c r="S2980" t="s">
        <v>2744</v>
      </c>
      <c r="U2980" t="s">
        <v>50</v>
      </c>
      <c r="W2980" t="s">
        <v>261</v>
      </c>
      <c r="X2980" t="s">
        <v>30</v>
      </c>
      <c r="Y2980" t="s">
        <v>182</v>
      </c>
      <c r="Z2980" t="s">
        <v>182</v>
      </c>
      <c r="AA2980" t="s">
        <v>182</v>
      </c>
      <c r="AB2980" t="s">
        <v>30</v>
      </c>
      <c r="AE2980">
        <v>0</v>
      </c>
      <c r="AF2980">
        <v>0</v>
      </c>
    </row>
    <row r="2981" spans="1:32" x14ac:dyDescent="0.2">
      <c r="A2981" t="s">
        <v>5091</v>
      </c>
      <c r="B2981" s="107">
        <v>44913</v>
      </c>
      <c r="C2981" s="107">
        <v>44913</v>
      </c>
      <c r="D2981" s="107">
        <v>44913</v>
      </c>
      <c r="E2981">
        <v>5.2499999999999997E-4</v>
      </c>
      <c r="F2981">
        <v>5.2499999999999997E-4</v>
      </c>
      <c r="G2981" t="s">
        <v>71</v>
      </c>
      <c r="H2981">
        <v>6263.414634146342</v>
      </c>
      <c r="I2981">
        <v>3.28829268292683</v>
      </c>
      <c r="J2981">
        <v>3.28829268292683</v>
      </c>
      <c r="K2981">
        <v>1</v>
      </c>
      <c r="N2981" t="s">
        <v>65</v>
      </c>
      <c r="S2981" t="s">
        <v>1608</v>
      </c>
      <c r="U2981" t="s">
        <v>65</v>
      </c>
      <c r="W2981" t="s">
        <v>2841</v>
      </c>
      <c r="X2981" t="s">
        <v>70</v>
      </c>
      <c r="Y2981" t="s">
        <v>182</v>
      </c>
      <c r="Z2981" t="s">
        <v>164</v>
      </c>
      <c r="AA2981" t="s">
        <v>164</v>
      </c>
      <c r="AB2981" t="s">
        <v>18</v>
      </c>
      <c r="AD2981" t="s">
        <v>5092</v>
      </c>
      <c r="AE2981">
        <v>1</v>
      </c>
      <c r="AF2981">
        <v>1</v>
      </c>
    </row>
    <row r="2982" spans="1:32" x14ac:dyDescent="0.2">
      <c r="A2982" t="s">
        <v>5093</v>
      </c>
      <c r="B2982" s="107">
        <v>44912</v>
      </c>
      <c r="C2982" s="107">
        <v>44912</v>
      </c>
      <c r="D2982" s="107">
        <v>44912</v>
      </c>
      <c r="E2982">
        <v>-3383.47</v>
      </c>
      <c r="F2982">
        <v>-3383.47</v>
      </c>
      <c r="G2982" t="s">
        <v>43</v>
      </c>
      <c r="H2982">
        <v>1</v>
      </c>
      <c r="I2982">
        <v>-3383.47</v>
      </c>
      <c r="J2982">
        <v>-3383.47</v>
      </c>
      <c r="K2982">
        <v>1</v>
      </c>
      <c r="M2982" t="s">
        <v>49</v>
      </c>
      <c r="N2982" t="s">
        <v>5094</v>
      </c>
      <c r="O2982">
        <v>100</v>
      </c>
      <c r="Q2982" t="s">
        <v>5094</v>
      </c>
      <c r="S2982" t="s">
        <v>5095</v>
      </c>
      <c r="U2982" t="s">
        <v>49</v>
      </c>
      <c r="W2982" t="s">
        <v>5096</v>
      </c>
      <c r="X2982" t="s">
        <v>24</v>
      </c>
      <c r="Y2982" t="s">
        <v>325</v>
      </c>
      <c r="Z2982" t="s">
        <v>325</v>
      </c>
      <c r="AA2982" t="s">
        <v>325</v>
      </c>
      <c r="AB2982" t="s">
        <v>14</v>
      </c>
      <c r="AE2982">
        <v>0</v>
      </c>
      <c r="AF2982">
        <v>0</v>
      </c>
    </row>
    <row r="2983" spans="1:32" x14ac:dyDescent="0.2">
      <c r="A2983" t="s">
        <v>5097</v>
      </c>
      <c r="B2983" s="107">
        <v>44912</v>
      </c>
      <c r="C2983" s="107">
        <v>44912</v>
      </c>
      <c r="D2983" s="107">
        <v>44912</v>
      </c>
      <c r="E2983">
        <v>-115.4</v>
      </c>
      <c r="F2983">
        <v>-115.4</v>
      </c>
      <c r="G2983" t="s">
        <v>43</v>
      </c>
      <c r="H2983">
        <v>1</v>
      </c>
      <c r="I2983">
        <v>-115.4</v>
      </c>
      <c r="J2983">
        <v>-115.4</v>
      </c>
      <c r="K2983">
        <v>1</v>
      </c>
      <c r="M2983" t="s">
        <v>49</v>
      </c>
      <c r="N2983" t="s">
        <v>272</v>
      </c>
      <c r="O2983">
        <v>100</v>
      </c>
      <c r="Q2983" t="s">
        <v>272</v>
      </c>
      <c r="S2983" t="s">
        <v>4726</v>
      </c>
      <c r="U2983" t="s">
        <v>49</v>
      </c>
      <c r="W2983" t="s">
        <v>274</v>
      </c>
      <c r="X2983" t="s">
        <v>30</v>
      </c>
      <c r="Y2983" t="s">
        <v>182</v>
      </c>
      <c r="Z2983" t="s">
        <v>182</v>
      </c>
      <c r="AA2983" t="s">
        <v>182</v>
      </c>
      <c r="AB2983" t="s">
        <v>30</v>
      </c>
      <c r="AE2983">
        <v>0</v>
      </c>
      <c r="AF2983">
        <v>0</v>
      </c>
    </row>
    <row r="2984" spans="1:32" x14ac:dyDescent="0.2">
      <c r="A2984" t="s">
        <v>5098</v>
      </c>
      <c r="B2984" s="107">
        <v>44910</v>
      </c>
      <c r="C2984" s="107">
        <v>44910</v>
      </c>
      <c r="D2984" s="107">
        <v>44910</v>
      </c>
      <c r="E2984">
        <v>-14.33</v>
      </c>
      <c r="F2984">
        <v>-14.33</v>
      </c>
      <c r="G2984" t="s">
        <v>43</v>
      </c>
      <c r="H2984">
        <v>1</v>
      </c>
      <c r="I2984">
        <v>-14.33</v>
      </c>
      <c r="J2984">
        <v>-14.33</v>
      </c>
      <c r="K2984">
        <v>1</v>
      </c>
      <c r="M2984" t="s">
        <v>50</v>
      </c>
      <c r="N2984" t="s">
        <v>286</v>
      </c>
      <c r="O2984">
        <v>100</v>
      </c>
      <c r="Q2984" t="s">
        <v>286</v>
      </c>
      <c r="S2984" t="s">
        <v>4281</v>
      </c>
      <c r="U2984" t="s">
        <v>50</v>
      </c>
      <c r="W2984" t="s">
        <v>4282</v>
      </c>
      <c r="X2984" t="s">
        <v>30</v>
      </c>
      <c r="Y2984" t="s">
        <v>182</v>
      </c>
      <c r="Z2984" t="s">
        <v>182</v>
      </c>
      <c r="AA2984" t="s">
        <v>182</v>
      </c>
      <c r="AB2984" t="s">
        <v>30</v>
      </c>
      <c r="AE2984">
        <v>0</v>
      </c>
      <c r="AF2984">
        <v>0</v>
      </c>
    </row>
    <row r="2985" spans="1:32" x14ac:dyDescent="0.2">
      <c r="A2985" t="s">
        <v>5099</v>
      </c>
      <c r="B2985" s="107">
        <v>44910</v>
      </c>
      <c r="C2985" s="107">
        <v>44910</v>
      </c>
      <c r="D2985" s="107">
        <v>44910</v>
      </c>
      <c r="E2985">
        <v>-200</v>
      </c>
      <c r="F2985">
        <v>-200</v>
      </c>
      <c r="G2985" t="s">
        <v>43</v>
      </c>
      <c r="H2985">
        <v>1</v>
      </c>
      <c r="I2985">
        <v>-200</v>
      </c>
      <c r="J2985">
        <v>-200</v>
      </c>
      <c r="K2985">
        <v>1</v>
      </c>
      <c r="M2985" t="s">
        <v>1058</v>
      </c>
      <c r="N2985" t="s">
        <v>199</v>
      </c>
      <c r="O2985">
        <v>100</v>
      </c>
      <c r="P2985" t="s">
        <v>340</v>
      </c>
      <c r="Q2985" t="s">
        <v>199</v>
      </c>
      <c r="S2985" t="s">
        <v>5100</v>
      </c>
      <c r="U2985" t="s">
        <v>1058</v>
      </c>
      <c r="W2985" t="s">
        <v>5101</v>
      </c>
      <c r="X2985" t="s">
        <v>24</v>
      </c>
      <c r="Y2985" t="s">
        <v>163</v>
      </c>
      <c r="Z2985" t="s">
        <v>193</v>
      </c>
      <c r="AA2985" t="s">
        <v>193</v>
      </c>
      <c r="AB2985" t="s">
        <v>24</v>
      </c>
      <c r="AE2985">
        <v>0</v>
      </c>
      <c r="AF2985">
        <v>0</v>
      </c>
    </row>
    <row r="2986" spans="1:32" x14ac:dyDescent="0.2">
      <c r="A2986" t="s">
        <v>5102</v>
      </c>
      <c r="B2986" s="107">
        <v>44910</v>
      </c>
      <c r="C2986" s="107">
        <v>44910</v>
      </c>
      <c r="D2986" s="107">
        <v>44910</v>
      </c>
      <c r="E2986">
        <v>2200</v>
      </c>
      <c r="F2986">
        <v>2200</v>
      </c>
      <c r="G2986" t="s">
        <v>43</v>
      </c>
      <c r="H2986">
        <v>1</v>
      </c>
      <c r="I2986">
        <v>2200</v>
      </c>
      <c r="J2986">
        <v>2200</v>
      </c>
      <c r="K2986">
        <v>1</v>
      </c>
      <c r="M2986" t="s">
        <v>199</v>
      </c>
      <c r="N2986" t="s">
        <v>49</v>
      </c>
      <c r="O2986">
        <v>100</v>
      </c>
      <c r="Q2986" t="s">
        <v>199</v>
      </c>
      <c r="S2986" t="s">
        <v>1378</v>
      </c>
      <c r="U2986" t="s">
        <v>49</v>
      </c>
      <c r="W2986" t="s">
        <v>1379</v>
      </c>
      <c r="X2986" t="s">
        <v>1379</v>
      </c>
      <c r="Y2986" t="s">
        <v>163</v>
      </c>
      <c r="Z2986" t="s">
        <v>193</v>
      </c>
      <c r="AA2986" t="s">
        <v>193</v>
      </c>
      <c r="AB2986" t="s">
        <v>24</v>
      </c>
      <c r="AE2986">
        <v>0</v>
      </c>
      <c r="AF2986">
        <v>0</v>
      </c>
    </row>
    <row r="2987" spans="1:32" x14ac:dyDescent="0.2">
      <c r="A2987" t="s">
        <v>5103</v>
      </c>
      <c r="B2987" s="107">
        <v>44910</v>
      </c>
      <c r="C2987" s="107">
        <v>44910</v>
      </c>
      <c r="D2987" s="107">
        <v>44910</v>
      </c>
      <c r="E2987">
        <v>-2200</v>
      </c>
      <c r="F2987">
        <v>-2200</v>
      </c>
      <c r="G2987" t="s">
        <v>43</v>
      </c>
      <c r="H2987">
        <v>1</v>
      </c>
      <c r="I2987">
        <v>-2200</v>
      </c>
      <c r="J2987">
        <v>-2200</v>
      </c>
      <c r="K2987">
        <v>1</v>
      </c>
      <c r="M2987" t="s">
        <v>1058</v>
      </c>
      <c r="N2987" t="s">
        <v>199</v>
      </c>
      <c r="O2987">
        <v>100</v>
      </c>
      <c r="P2987" t="s">
        <v>340</v>
      </c>
      <c r="Q2987" t="s">
        <v>199</v>
      </c>
      <c r="S2987" t="s">
        <v>1378</v>
      </c>
      <c r="U2987" t="s">
        <v>1058</v>
      </c>
      <c r="W2987" t="s">
        <v>1379</v>
      </c>
      <c r="X2987" t="s">
        <v>1379</v>
      </c>
      <c r="Y2987" t="s">
        <v>163</v>
      </c>
      <c r="Z2987" t="s">
        <v>193</v>
      </c>
      <c r="AA2987" t="s">
        <v>193</v>
      </c>
      <c r="AB2987" t="s">
        <v>24</v>
      </c>
      <c r="AE2987">
        <v>0</v>
      </c>
      <c r="AF2987">
        <v>0</v>
      </c>
    </row>
    <row r="2988" spans="1:32" x14ac:dyDescent="0.2">
      <c r="A2988" t="s">
        <v>5104</v>
      </c>
      <c r="B2988" s="107">
        <v>44909</v>
      </c>
      <c r="C2988" s="107">
        <v>44909</v>
      </c>
      <c r="D2988" s="107">
        <v>44909</v>
      </c>
      <c r="E2988">
        <v>60000</v>
      </c>
      <c r="F2988">
        <v>60000</v>
      </c>
      <c r="G2988" t="s">
        <v>43</v>
      </c>
      <c r="H2988">
        <v>1</v>
      </c>
      <c r="I2988">
        <v>60000</v>
      </c>
      <c r="J2988">
        <v>60000</v>
      </c>
      <c r="K2988">
        <v>1</v>
      </c>
      <c r="M2988" t="s">
        <v>2771</v>
      </c>
      <c r="N2988" t="s">
        <v>1058</v>
      </c>
      <c r="O2988">
        <v>100</v>
      </c>
      <c r="P2988" t="s">
        <v>160</v>
      </c>
      <c r="Q2988" t="s">
        <v>2771</v>
      </c>
      <c r="S2988" t="s">
        <v>5105</v>
      </c>
      <c r="U2988" t="s">
        <v>1058</v>
      </c>
      <c r="V2988" t="s">
        <v>2773</v>
      </c>
      <c r="W2988" t="s">
        <v>2774</v>
      </c>
      <c r="X2988" t="s">
        <v>2775</v>
      </c>
      <c r="Y2988" t="s">
        <v>2776</v>
      </c>
      <c r="Z2988" t="s">
        <v>1063</v>
      </c>
      <c r="AA2988" t="s">
        <v>1063</v>
      </c>
      <c r="AB2988" t="s">
        <v>29</v>
      </c>
      <c r="AE2988">
        <v>0</v>
      </c>
      <c r="AF2988">
        <v>0</v>
      </c>
    </row>
    <row r="2989" spans="1:32" x14ac:dyDescent="0.2">
      <c r="A2989" t="s">
        <v>5106</v>
      </c>
      <c r="B2989" s="107">
        <v>44909</v>
      </c>
      <c r="C2989" s="107">
        <v>44909</v>
      </c>
      <c r="D2989" s="107">
        <v>44909</v>
      </c>
      <c r="E2989">
        <v>-1586.97</v>
      </c>
      <c r="F2989">
        <v>-1586.97</v>
      </c>
      <c r="G2989" t="s">
        <v>43</v>
      </c>
      <c r="H2989">
        <v>1</v>
      </c>
      <c r="I2989">
        <v>-1586.97</v>
      </c>
      <c r="J2989">
        <v>-1586.97</v>
      </c>
      <c r="K2989">
        <v>1</v>
      </c>
      <c r="M2989" t="s">
        <v>1058</v>
      </c>
      <c r="N2989" t="s">
        <v>5107</v>
      </c>
      <c r="O2989">
        <v>100</v>
      </c>
      <c r="Q2989" t="s">
        <v>5107</v>
      </c>
      <c r="S2989" t="s">
        <v>5108</v>
      </c>
      <c r="U2989" t="s">
        <v>1058</v>
      </c>
      <c r="W2989" t="s">
        <v>1451</v>
      </c>
      <c r="X2989" t="s">
        <v>1452</v>
      </c>
      <c r="Y2989" t="s">
        <v>192</v>
      </c>
      <c r="Z2989" t="s">
        <v>193</v>
      </c>
      <c r="AA2989" t="s">
        <v>193</v>
      </c>
      <c r="AB2989" t="s">
        <v>24</v>
      </c>
      <c r="AE2989">
        <v>0</v>
      </c>
      <c r="AF2989">
        <v>0</v>
      </c>
    </row>
    <row r="2990" spans="1:32" x14ac:dyDescent="0.2">
      <c r="A2990" t="s">
        <v>5109</v>
      </c>
      <c r="B2990" s="107">
        <v>44909</v>
      </c>
      <c r="C2990" s="107">
        <v>44909</v>
      </c>
      <c r="D2990" s="107">
        <v>44909</v>
      </c>
      <c r="E2990">
        <v>-16666</v>
      </c>
      <c r="F2990">
        <v>-16666</v>
      </c>
      <c r="G2990" t="s">
        <v>43</v>
      </c>
      <c r="H2990">
        <v>1</v>
      </c>
      <c r="I2990">
        <v>-16666</v>
      </c>
      <c r="J2990">
        <v>-16666</v>
      </c>
      <c r="K2990">
        <v>1</v>
      </c>
      <c r="M2990" t="s">
        <v>1058</v>
      </c>
      <c r="N2990" t="s">
        <v>5110</v>
      </c>
      <c r="O2990">
        <v>100</v>
      </c>
      <c r="Q2990" t="s">
        <v>5110</v>
      </c>
      <c r="S2990" t="s">
        <v>5111</v>
      </c>
      <c r="U2990" t="s">
        <v>1058</v>
      </c>
      <c r="W2990" t="s">
        <v>4669</v>
      </c>
      <c r="X2990" t="s">
        <v>2390</v>
      </c>
      <c r="Y2990" t="s">
        <v>2391</v>
      </c>
      <c r="Z2990" t="s">
        <v>2392</v>
      </c>
      <c r="AA2990" t="s">
        <v>2392</v>
      </c>
      <c r="AB2990" t="s">
        <v>21</v>
      </c>
      <c r="AE2990">
        <v>0</v>
      </c>
      <c r="AF2990">
        <v>0</v>
      </c>
    </row>
    <row r="2991" spans="1:32" x14ac:dyDescent="0.2">
      <c r="A2991" t="s">
        <v>5112</v>
      </c>
      <c r="B2991" s="107">
        <v>44909</v>
      </c>
      <c r="C2991" s="107">
        <v>44909</v>
      </c>
      <c r="D2991" s="107">
        <v>44909</v>
      </c>
      <c r="E2991">
        <v>-1899.05</v>
      </c>
      <c r="F2991">
        <v>-1899.05</v>
      </c>
      <c r="G2991" t="s">
        <v>43</v>
      </c>
      <c r="H2991">
        <v>1</v>
      </c>
      <c r="I2991">
        <v>-1899.05</v>
      </c>
      <c r="J2991">
        <v>-1899.05</v>
      </c>
      <c r="K2991">
        <v>1</v>
      </c>
      <c r="M2991" t="s">
        <v>1058</v>
      </c>
      <c r="N2991" t="s">
        <v>5107</v>
      </c>
      <c r="O2991">
        <v>100</v>
      </c>
      <c r="Q2991" t="s">
        <v>5107</v>
      </c>
      <c r="S2991" t="s">
        <v>5113</v>
      </c>
      <c r="U2991" t="s">
        <v>1058</v>
      </c>
      <c r="W2991" t="s">
        <v>1451</v>
      </c>
      <c r="X2991" t="s">
        <v>1452</v>
      </c>
      <c r="Y2991" t="s">
        <v>192</v>
      </c>
      <c r="Z2991" t="s">
        <v>193</v>
      </c>
      <c r="AA2991" t="s">
        <v>193</v>
      </c>
      <c r="AB2991" t="s">
        <v>24</v>
      </c>
      <c r="AE2991">
        <v>0</v>
      </c>
      <c r="AF2991">
        <v>0</v>
      </c>
    </row>
    <row r="2992" spans="1:32" x14ac:dyDescent="0.2">
      <c r="A2992" t="s">
        <v>5114</v>
      </c>
      <c r="B2992" s="107">
        <v>44909</v>
      </c>
      <c r="C2992" s="107">
        <v>44909</v>
      </c>
      <c r="D2992" s="107">
        <v>44909</v>
      </c>
      <c r="E2992">
        <v>-114.28</v>
      </c>
      <c r="F2992">
        <v>-114.28</v>
      </c>
      <c r="G2992" t="s">
        <v>43</v>
      </c>
      <c r="H2992">
        <v>1</v>
      </c>
      <c r="I2992">
        <v>-114.28</v>
      </c>
      <c r="J2992">
        <v>-114.28</v>
      </c>
      <c r="K2992">
        <v>1</v>
      </c>
      <c r="M2992" t="s">
        <v>49</v>
      </c>
      <c r="N2992" t="s">
        <v>199</v>
      </c>
      <c r="O2992">
        <v>100</v>
      </c>
      <c r="P2992" t="s">
        <v>340</v>
      </c>
      <c r="Q2992" t="s">
        <v>199</v>
      </c>
      <c r="S2992" t="s">
        <v>4726</v>
      </c>
      <c r="U2992" t="s">
        <v>49</v>
      </c>
      <c r="W2992" t="s">
        <v>274</v>
      </c>
      <c r="X2992" t="s">
        <v>30</v>
      </c>
      <c r="Y2992" t="s">
        <v>182</v>
      </c>
      <c r="Z2992" t="s">
        <v>182</v>
      </c>
      <c r="AA2992" t="s">
        <v>182</v>
      </c>
      <c r="AB2992" t="s">
        <v>30</v>
      </c>
      <c r="AE2992">
        <v>0</v>
      </c>
      <c r="AF2992">
        <v>0</v>
      </c>
    </row>
    <row r="2993" spans="1:32" x14ac:dyDescent="0.2">
      <c r="A2993" t="s">
        <v>5115</v>
      </c>
      <c r="B2993" s="107">
        <v>44909</v>
      </c>
      <c r="C2993" s="107">
        <v>44909</v>
      </c>
      <c r="D2993" s="107">
        <v>44909</v>
      </c>
      <c r="E2993">
        <v>-1028.58</v>
      </c>
      <c r="F2993">
        <v>-1028.58</v>
      </c>
      <c r="G2993" t="s">
        <v>43</v>
      </c>
      <c r="H2993">
        <v>1</v>
      </c>
      <c r="I2993">
        <v>-1028.58</v>
      </c>
      <c r="J2993">
        <v>-1028.58</v>
      </c>
      <c r="K2993">
        <v>1</v>
      </c>
      <c r="M2993" t="s">
        <v>49</v>
      </c>
      <c r="N2993" t="s">
        <v>199</v>
      </c>
      <c r="O2993">
        <v>100</v>
      </c>
      <c r="P2993" t="s">
        <v>340</v>
      </c>
      <c r="Q2993" t="s">
        <v>199</v>
      </c>
      <c r="S2993" t="s">
        <v>4726</v>
      </c>
      <c r="U2993" t="s">
        <v>49</v>
      </c>
      <c r="W2993" t="s">
        <v>274</v>
      </c>
      <c r="X2993" t="s">
        <v>30</v>
      </c>
      <c r="Y2993" t="s">
        <v>182</v>
      </c>
      <c r="Z2993" t="s">
        <v>182</v>
      </c>
      <c r="AA2993" t="s">
        <v>182</v>
      </c>
      <c r="AB2993" t="s">
        <v>30</v>
      </c>
      <c r="AE2993">
        <v>0</v>
      </c>
      <c r="AF2993">
        <v>0</v>
      </c>
    </row>
    <row r="2994" spans="1:32" x14ac:dyDescent="0.2">
      <c r="A2994" t="s">
        <v>5116</v>
      </c>
      <c r="B2994" s="107">
        <v>44909</v>
      </c>
      <c r="C2994" s="107">
        <v>44909</v>
      </c>
      <c r="D2994" s="107">
        <v>44909</v>
      </c>
      <c r="E2994">
        <v>-320</v>
      </c>
      <c r="F2994">
        <v>-320</v>
      </c>
      <c r="G2994" t="s">
        <v>43</v>
      </c>
      <c r="H2994">
        <v>1</v>
      </c>
      <c r="I2994">
        <v>-320</v>
      </c>
      <c r="J2994">
        <v>-320</v>
      </c>
      <c r="K2994">
        <v>1</v>
      </c>
      <c r="M2994" t="s">
        <v>49</v>
      </c>
      <c r="N2994" t="s">
        <v>199</v>
      </c>
      <c r="O2994">
        <v>100</v>
      </c>
      <c r="P2994" t="s">
        <v>340</v>
      </c>
      <c r="Q2994" t="s">
        <v>199</v>
      </c>
      <c r="S2994" t="s">
        <v>4726</v>
      </c>
      <c r="U2994" t="s">
        <v>49</v>
      </c>
      <c r="W2994" t="s">
        <v>274</v>
      </c>
      <c r="X2994" t="s">
        <v>30</v>
      </c>
      <c r="Y2994" t="s">
        <v>182</v>
      </c>
      <c r="Z2994" t="s">
        <v>182</v>
      </c>
      <c r="AA2994" t="s">
        <v>182</v>
      </c>
      <c r="AB2994" t="s">
        <v>30</v>
      </c>
      <c r="AE2994">
        <v>0</v>
      </c>
      <c r="AF2994">
        <v>0</v>
      </c>
    </row>
    <row r="2995" spans="1:32" x14ac:dyDescent="0.2">
      <c r="A2995" t="s">
        <v>5117</v>
      </c>
      <c r="B2995" s="107">
        <v>44908</v>
      </c>
      <c r="C2995" s="107">
        <v>44908</v>
      </c>
      <c r="D2995" s="107">
        <v>44908</v>
      </c>
      <c r="E2995">
        <v>1041.8699999999999</v>
      </c>
      <c r="F2995">
        <v>1041.8699999999999</v>
      </c>
      <c r="G2995" t="s">
        <v>43</v>
      </c>
      <c r="H2995">
        <v>1</v>
      </c>
      <c r="I2995">
        <v>1041.8699999999999</v>
      </c>
      <c r="J2995">
        <v>1041.8699999999999</v>
      </c>
      <c r="K2995">
        <v>1</v>
      </c>
      <c r="M2995" t="s">
        <v>199</v>
      </c>
      <c r="N2995" t="s">
        <v>1058</v>
      </c>
      <c r="O2995">
        <v>100</v>
      </c>
      <c r="P2995" t="s">
        <v>15</v>
      </c>
      <c r="Q2995" t="s">
        <v>199</v>
      </c>
      <c r="S2995" t="s">
        <v>4940</v>
      </c>
      <c r="U2995" t="s">
        <v>1058</v>
      </c>
      <c r="V2995" t="s">
        <v>4941</v>
      </c>
      <c r="W2995" t="s">
        <v>4930</v>
      </c>
      <c r="X2995" t="s">
        <v>2682</v>
      </c>
      <c r="Y2995" t="s">
        <v>2683</v>
      </c>
      <c r="Z2995" t="s">
        <v>2684</v>
      </c>
      <c r="AA2995" t="s">
        <v>2684</v>
      </c>
      <c r="AB2995" t="s">
        <v>17</v>
      </c>
      <c r="AE2995">
        <v>0</v>
      </c>
      <c r="AF2995">
        <v>0</v>
      </c>
    </row>
    <row r="2996" spans="1:32" x14ac:dyDescent="0.2">
      <c r="A2996" t="s">
        <v>5118</v>
      </c>
      <c r="B2996" s="107">
        <v>44908</v>
      </c>
      <c r="C2996" s="107">
        <v>44908</v>
      </c>
      <c r="D2996" s="107">
        <v>44908</v>
      </c>
      <c r="E2996">
        <v>-170.05</v>
      </c>
      <c r="F2996">
        <v>-170.05</v>
      </c>
      <c r="G2996" t="s">
        <v>43</v>
      </c>
      <c r="H2996">
        <v>1</v>
      </c>
      <c r="I2996">
        <v>-170.05</v>
      </c>
      <c r="J2996">
        <v>-170.05</v>
      </c>
      <c r="K2996">
        <v>1</v>
      </c>
      <c r="M2996" t="s">
        <v>50</v>
      </c>
      <c r="N2996" t="s">
        <v>1449</v>
      </c>
      <c r="O2996">
        <v>100</v>
      </c>
      <c r="Q2996" t="s">
        <v>1449</v>
      </c>
      <c r="S2996" t="s">
        <v>5119</v>
      </c>
      <c r="U2996" t="s">
        <v>50</v>
      </c>
      <c r="W2996" t="s">
        <v>1451</v>
      </c>
      <c r="X2996" t="s">
        <v>1452</v>
      </c>
      <c r="Y2996" t="s">
        <v>192</v>
      </c>
      <c r="Z2996" t="s">
        <v>193</v>
      </c>
      <c r="AA2996" t="s">
        <v>193</v>
      </c>
      <c r="AB2996" t="s">
        <v>24</v>
      </c>
      <c r="AE2996">
        <v>0</v>
      </c>
      <c r="AF2996">
        <v>0</v>
      </c>
    </row>
    <row r="2997" spans="1:32" x14ac:dyDescent="0.2">
      <c r="A2997" t="s">
        <v>5120</v>
      </c>
      <c r="B2997" s="107">
        <v>44908</v>
      </c>
      <c r="C2997" s="107">
        <v>44908</v>
      </c>
      <c r="D2997" s="107">
        <v>44908</v>
      </c>
      <c r="E2997">
        <v>-10794</v>
      </c>
      <c r="F2997">
        <v>-10794</v>
      </c>
      <c r="G2997" t="s">
        <v>43</v>
      </c>
      <c r="H2997">
        <v>1</v>
      </c>
      <c r="I2997">
        <v>-10794</v>
      </c>
      <c r="J2997">
        <v>-10794</v>
      </c>
      <c r="K2997">
        <v>1</v>
      </c>
      <c r="M2997" t="s">
        <v>1058</v>
      </c>
      <c r="N2997" t="s">
        <v>5107</v>
      </c>
      <c r="O2997">
        <v>100</v>
      </c>
      <c r="Q2997" t="s">
        <v>5107</v>
      </c>
      <c r="S2997" t="s">
        <v>5121</v>
      </c>
      <c r="U2997" t="s">
        <v>1058</v>
      </c>
      <c r="W2997" t="s">
        <v>1451</v>
      </c>
      <c r="X2997" t="s">
        <v>1452</v>
      </c>
      <c r="Y2997" t="s">
        <v>192</v>
      </c>
      <c r="Z2997" t="s">
        <v>193</v>
      </c>
      <c r="AA2997" t="s">
        <v>193</v>
      </c>
      <c r="AB2997" t="s">
        <v>24</v>
      </c>
      <c r="AE2997">
        <v>0</v>
      </c>
      <c r="AF2997">
        <v>0</v>
      </c>
    </row>
    <row r="2998" spans="1:32" x14ac:dyDescent="0.2">
      <c r="A2998" t="s">
        <v>5122</v>
      </c>
      <c r="B2998" s="107">
        <v>44908</v>
      </c>
      <c r="C2998" s="107">
        <v>44908</v>
      </c>
      <c r="D2998" s="107">
        <v>44908</v>
      </c>
      <c r="E2998">
        <v>-954.77</v>
      </c>
      <c r="F2998">
        <v>-954.77</v>
      </c>
      <c r="G2998" t="s">
        <v>43</v>
      </c>
      <c r="H2998">
        <v>1</v>
      </c>
      <c r="I2998">
        <v>-954.77</v>
      </c>
      <c r="J2998">
        <v>-954.77</v>
      </c>
      <c r="K2998">
        <v>1</v>
      </c>
      <c r="M2998" t="s">
        <v>1058</v>
      </c>
      <c r="N2998" t="s">
        <v>4452</v>
      </c>
      <c r="O2998">
        <v>100</v>
      </c>
      <c r="Q2998" t="s">
        <v>4452</v>
      </c>
      <c r="S2998" t="s">
        <v>5123</v>
      </c>
      <c r="U2998" t="s">
        <v>1058</v>
      </c>
      <c r="W2998" t="s">
        <v>2295</v>
      </c>
      <c r="X2998" t="s">
        <v>1366</v>
      </c>
      <c r="Y2998" t="s">
        <v>15</v>
      </c>
      <c r="Z2998" t="s">
        <v>164</v>
      </c>
      <c r="AA2998" t="s">
        <v>164</v>
      </c>
      <c r="AB2998" t="s">
        <v>15</v>
      </c>
      <c r="AE2998">
        <v>0</v>
      </c>
      <c r="AF2998">
        <v>0</v>
      </c>
    </row>
    <row r="2999" spans="1:32" x14ac:dyDescent="0.2">
      <c r="A2999" t="s">
        <v>5124</v>
      </c>
      <c r="B2999" s="107">
        <v>44908</v>
      </c>
      <c r="C2999" s="107">
        <v>44908</v>
      </c>
      <c r="D2999" s="107">
        <v>44908</v>
      </c>
      <c r="E2999">
        <v>-19.3</v>
      </c>
      <c r="F2999">
        <v>-19.3</v>
      </c>
      <c r="G2999" t="s">
        <v>43</v>
      </c>
      <c r="H2999">
        <v>1</v>
      </c>
      <c r="I2999">
        <v>-19.3</v>
      </c>
      <c r="J2999">
        <v>-19.3</v>
      </c>
      <c r="K2999">
        <v>1</v>
      </c>
      <c r="M2999" t="s">
        <v>49</v>
      </c>
      <c r="N2999" t="s">
        <v>1389</v>
      </c>
      <c r="O2999">
        <v>100</v>
      </c>
      <c r="P2999" t="s">
        <v>160</v>
      </c>
      <c r="Q2999" t="s">
        <v>1389</v>
      </c>
      <c r="S2999" t="s">
        <v>4721</v>
      </c>
      <c r="U2999" t="s">
        <v>49</v>
      </c>
      <c r="W2999" t="s">
        <v>2623</v>
      </c>
      <c r="X2999" t="s">
        <v>2623</v>
      </c>
      <c r="Y2999" t="s">
        <v>2078</v>
      </c>
      <c r="Z2999" t="s">
        <v>2079</v>
      </c>
      <c r="AA2999" t="s">
        <v>2079</v>
      </c>
      <c r="AB2999" t="s">
        <v>15</v>
      </c>
      <c r="AE2999">
        <v>0</v>
      </c>
      <c r="AF2999">
        <v>0</v>
      </c>
    </row>
    <row r="3000" spans="1:32" x14ac:dyDescent="0.2">
      <c r="A3000" t="s">
        <v>5125</v>
      </c>
      <c r="B3000" s="107">
        <v>44908</v>
      </c>
      <c r="C3000" s="107">
        <v>44908</v>
      </c>
      <c r="D3000" s="107">
        <v>44908</v>
      </c>
      <c r="E3000">
        <v>-2.54259056E-2</v>
      </c>
      <c r="F3000">
        <v>-2.54259056E-2</v>
      </c>
      <c r="G3000" t="s">
        <v>72</v>
      </c>
      <c r="H3000">
        <v>4.8432914046121596</v>
      </c>
      <c r="I3000">
        <v>-0.12314507004696019</v>
      </c>
      <c r="J3000">
        <v>-0.12314507004696019</v>
      </c>
      <c r="K3000">
        <v>1</v>
      </c>
      <c r="M3000" t="s">
        <v>67</v>
      </c>
      <c r="N3000" t="s">
        <v>4995</v>
      </c>
      <c r="S3000" t="s">
        <v>1608</v>
      </c>
      <c r="U3000" t="s">
        <v>67</v>
      </c>
      <c r="W3000" t="s">
        <v>1270</v>
      </c>
      <c r="X3000" t="s">
        <v>1271</v>
      </c>
      <c r="Y3000" t="s">
        <v>182</v>
      </c>
      <c r="Z3000" t="s">
        <v>164</v>
      </c>
      <c r="AA3000" t="s">
        <v>164</v>
      </c>
      <c r="AB3000" t="s">
        <v>18</v>
      </c>
      <c r="AD3000" t="s">
        <v>5126</v>
      </c>
      <c r="AE3000">
        <v>1</v>
      </c>
      <c r="AF3000">
        <v>1</v>
      </c>
    </row>
    <row r="3001" spans="1:32" x14ac:dyDescent="0.2">
      <c r="A3001" t="s">
        <v>5127</v>
      </c>
      <c r="B3001" s="107">
        <v>44908</v>
      </c>
      <c r="C3001" s="107">
        <v>44908</v>
      </c>
      <c r="D3001" s="107">
        <v>44908</v>
      </c>
      <c r="E3001">
        <v>7.5000000000000002E-4</v>
      </c>
      <c r="F3001">
        <v>7.5000000000000002E-4</v>
      </c>
      <c r="G3001" t="s">
        <v>71</v>
      </c>
      <c r="H3001">
        <v>6905.9748427672966</v>
      </c>
      <c r="I3001">
        <v>5.1794811320754723</v>
      </c>
      <c r="J3001">
        <v>5.1794811320754723</v>
      </c>
      <c r="K3001">
        <v>1</v>
      </c>
      <c r="N3001" t="s">
        <v>65</v>
      </c>
      <c r="S3001" t="s">
        <v>1608</v>
      </c>
      <c r="U3001" t="s">
        <v>65</v>
      </c>
      <c r="W3001" t="s">
        <v>2841</v>
      </c>
      <c r="X3001" t="s">
        <v>70</v>
      </c>
      <c r="Y3001" t="s">
        <v>182</v>
      </c>
      <c r="Z3001" t="s">
        <v>164</v>
      </c>
      <c r="AA3001" t="s">
        <v>164</v>
      </c>
      <c r="AB3001" t="s">
        <v>18</v>
      </c>
      <c r="AD3001" t="s">
        <v>5128</v>
      </c>
      <c r="AE3001">
        <v>1</v>
      </c>
      <c r="AF3001">
        <v>1</v>
      </c>
    </row>
    <row r="3002" spans="1:32" x14ac:dyDescent="0.2">
      <c r="A3002" t="s">
        <v>5129</v>
      </c>
      <c r="B3002" s="107">
        <v>44907</v>
      </c>
      <c r="C3002" s="107">
        <v>44907</v>
      </c>
      <c r="D3002" s="107">
        <v>44907</v>
      </c>
      <c r="E3002">
        <v>-2500</v>
      </c>
      <c r="F3002">
        <v>-2500</v>
      </c>
      <c r="G3002" t="s">
        <v>43</v>
      </c>
      <c r="H3002">
        <v>1</v>
      </c>
      <c r="I3002">
        <v>-2500</v>
      </c>
      <c r="J3002">
        <v>-2500</v>
      </c>
      <c r="K3002">
        <v>1</v>
      </c>
      <c r="M3002" t="s">
        <v>1058</v>
      </c>
      <c r="N3002" t="s">
        <v>1190</v>
      </c>
      <c r="O3002">
        <v>100</v>
      </c>
      <c r="Q3002" t="s">
        <v>1190</v>
      </c>
      <c r="S3002" t="s">
        <v>5130</v>
      </c>
      <c r="U3002" t="s">
        <v>1058</v>
      </c>
      <c r="W3002" t="s">
        <v>1594</v>
      </c>
      <c r="X3002" t="s">
        <v>16</v>
      </c>
      <c r="Y3002" t="s">
        <v>163</v>
      </c>
      <c r="Z3002" t="s">
        <v>164</v>
      </c>
      <c r="AA3002" t="s">
        <v>164</v>
      </c>
      <c r="AB3002" t="s">
        <v>16</v>
      </c>
      <c r="AE3002">
        <v>0</v>
      </c>
      <c r="AF3002">
        <v>0</v>
      </c>
    </row>
    <row r="3003" spans="1:32" x14ac:dyDescent="0.2">
      <c r="A3003" t="s">
        <v>5131</v>
      </c>
      <c r="B3003" s="107">
        <v>44907</v>
      </c>
      <c r="C3003" s="107">
        <v>44907</v>
      </c>
      <c r="D3003" s="107">
        <v>44907</v>
      </c>
      <c r="E3003">
        <v>-85</v>
      </c>
      <c r="F3003">
        <v>-85</v>
      </c>
      <c r="G3003" t="s">
        <v>43</v>
      </c>
      <c r="H3003">
        <v>1</v>
      </c>
      <c r="I3003">
        <v>-85</v>
      </c>
      <c r="J3003">
        <v>-85</v>
      </c>
      <c r="K3003">
        <v>1</v>
      </c>
      <c r="M3003" t="s">
        <v>1058</v>
      </c>
      <c r="N3003" t="s">
        <v>2179</v>
      </c>
      <c r="O3003">
        <v>100</v>
      </c>
      <c r="Q3003" t="s">
        <v>2179</v>
      </c>
      <c r="S3003" t="s">
        <v>2180</v>
      </c>
      <c r="U3003" t="s">
        <v>1058</v>
      </c>
      <c r="W3003" t="s">
        <v>2181</v>
      </c>
      <c r="X3003" t="s">
        <v>30</v>
      </c>
      <c r="Y3003" t="s">
        <v>182</v>
      </c>
      <c r="Z3003" t="s">
        <v>182</v>
      </c>
      <c r="AA3003" t="s">
        <v>182</v>
      </c>
      <c r="AB3003" t="s">
        <v>30</v>
      </c>
      <c r="AE3003">
        <v>0</v>
      </c>
      <c r="AF3003">
        <v>0</v>
      </c>
    </row>
    <row r="3004" spans="1:32" x14ac:dyDescent="0.2">
      <c r="A3004" t="s">
        <v>5132</v>
      </c>
      <c r="B3004" s="107">
        <v>44907</v>
      </c>
      <c r="C3004" s="107">
        <v>44907</v>
      </c>
      <c r="D3004" s="107">
        <v>44907</v>
      </c>
      <c r="E3004">
        <v>-700</v>
      </c>
      <c r="F3004">
        <v>-700</v>
      </c>
      <c r="G3004" t="s">
        <v>43</v>
      </c>
      <c r="H3004">
        <v>1</v>
      </c>
      <c r="I3004">
        <v>-700</v>
      </c>
      <c r="J3004">
        <v>-700</v>
      </c>
      <c r="K3004">
        <v>1</v>
      </c>
      <c r="M3004" t="s">
        <v>1058</v>
      </c>
      <c r="N3004" t="s">
        <v>301</v>
      </c>
      <c r="O3004">
        <v>100</v>
      </c>
      <c r="Q3004" t="s">
        <v>301</v>
      </c>
      <c r="S3004" t="s">
        <v>5133</v>
      </c>
      <c r="U3004" t="s">
        <v>1058</v>
      </c>
      <c r="W3004" t="s">
        <v>190</v>
      </c>
      <c r="X3004" t="s">
        <v>191</v>
      </c>
      <c r="Y3004" t="s">
        <v>192</v>
      </c>
      <c r="Z3004" t="s">
        <v>193</v>
      </c>
      <c r="AA3004" t="s">
        <v>193</v>
      </c>
      <c r="AB3004" t="s">
        <v>19</v>
      </c>
      <c r="AE3004">
        <v>0</v>
      </c>
      <c r="AF3004">
        <v>0</v>
      </c>
    </row>
    <row r="3005" spans="1:32" x14ac:dyDescent="0.2">
      <c r="A3005" t="s">
        <v>5134</v>
      </c>
      <c r="B3005" s="107">
        <v>44907</v>
      </c>
      <c r="C3005" s="107">
        <v>44907</v>
      </c>
      <c r="D3005" s="107">
        <v>44907</v>
      </c>
      <c r="E3005">
        <v>-100.62</v>
      </c>
      <c r="F3005">
        <v>-100.62</v>
      </c>
      <c r="G3005" t="s">
        <v>43</v>
      </c>
      <c r="H3005">
        <v>1</v>
      </c>
      <c r="I3005">
        <v>-100.62</v>
      </c>
      <c r="J3005">
        <v>-100.62</v>
      </c>
      <c r="K3005">
        <v>1</v>
      </c>
      <c r="M3005" t="s">
        <v>49</v>
      </c>
      <c r="N3005" t="s">
        <v>5135</v>
      </c>
      <c r="O3005">
        <v>100</v>
      </c>
      <c r="Q3005" t="s">
        <v>5135</v>
      </c>
      <c r="S3005" t="s">
        <v>5136</v>
      </c>
      <c r="U3005" t="s">
        <v>49</v>
      </c>
      <c r="W3005" t="s">
        <v>5137</v>
      </c>
      <c r="X3005" t="s">
        <v>391</v>
      </c>
      <c r="Y3005" t="s">
        <v>23</v>
      </c>
      <c r="Z3005" t="s">
        <v>164</v>
      </c>
      <c r="AA3005" t="s">
        <v>164</v>
      </c>
      <c r="AB3005" t="s">
        <v>23</v>
      </c>
      <c r="AE3005">
        <v>0</v>
      </c>
      <c r="AF3005">
        <v>0</v>
      </c>
    </row>
    <row r="3006" spans="1:32" x14ac:dyDescent="0.2">
      <c r="A3006" t="s">
        <v>5138</v>
      </c>
      <c r="B3006" s="107">
        <v>44907</v>
      </c>
      <c r="C3006" s="107">
        <v>44907</v>
      </c>
      <c r="D3006" s="107">
        <v>44907</v>
      </c>
      <c r="E3006">
        <v>-29</v>
      </c>
      <c r="F3006">
        <v>-29</v>
      </c>
      <c r="G3006" t="s">
        <v>43</v>
      </c>
      <c r="H3006">
        <v>1</v>
      </c>
      <c r="I3006">
        <v>-29</v>
      </c>
      <c r="J3006">
        <v>-29</v>
      </c>
      <c r="K3006">
        <v>1</v>
      </c>
      <c r="M3006" t="s">
        <v>49</v>
      </c>
      <c r="N3006" t="s">
        <v>1389</v>
      </c>
      <c r="O3006">
        <v>100</v>
      </c>
      <c r="P3006" t="s">
        <v>160</v>
      </c>
      <c r="Q3006" t="s">
        <v>1389</v>
      </c>
      <c r="S3006" t="s">
        <v>4721</v>
      </c>
      <c r="U3006" t="s">
        <v>49</v>
      </c>
      <c r="W3006" t="s">
        <v>2623</v>
      </c>
      <c r="X3006" t="s">
        <v>2623</v>
      </c>
      <c r="Y3006" t="s">
        <v>2078</v>
      </c>
      <c r="Z3006" t="s">
        <v>2079</v>
      </c>
      <c r="AA3006" t="s">
        <v>2079</v>
      </c>
      <c r="AB3006" t="s">
        <v>15</v>
      </c>
      <c r="AE3006">
        <v>0</v>
      </c>
      <c r="AF3006">
        <v>0</v>
      </c>
    </row>
    <row r="3007" spans="1:32" x14ac:dyDescent="0.2">
      <c r="A3007" t="s">
        <v>5139</v>
      </c>
      <c r="B3007" s="107">
        <v>44907</v>
      </c>
      <c r="C3007" s="107">
        <v>44907</v>
      </c>
      <c r="D3007" s="107">
        <v>44907</v>
      </c>
      <c r="E3007">
        <v>-1.0018544799999999E-2</v>
      </c>
      <c r="F3007">
        <v>-1.0018544799999999E-2</v>
      </c>
      <c r="G3007" t="s">
        <v>72</v>
      </c>
      <c r="H3007">
        <v>4.7841386554621854</v>
      </c>
      <c r="I3007">
        <v>-4.7930107449159667E-2</v>
      </c>
      <c r="J3007">
        <v>-4.7930107449159667E-2</v>
      </c>
      <c r="K3007">
        <v>1</v>
      </c>
      <c r="M3007" t="s">
        <v>67</v>
      </c>
      <c r="N3007" t="s">
        <v>4995</v>
      </c>
      <c r="S3007" t="s">
        <v>1608</v>
      </c>
      <c r="U3007" t="s">
        <v>67</v>
      </c>
      <c r="W3007" t="s">
        <v>1270</v>
      </c>
      <c r="X3007" t="s">
        <v>1271</v>
      </c>
      <c r="Y3007" t="s">
        <v>182</v>
      </c>
      <c r="Z3007" t="s">
        <v>164</v>
      </c>
      <c r="AA3007" t="s">
        <v>164</v>
      </c>
      <c r="AB3007" t="s">
        <v>18</v>
      </c>
      <c r="AD3007" t="s">
        <v>5140</v>
      </c>
      <c r="AE3007">
        <v>1</v>
      </c>
      <c r="AF3007">
        <v>1</v>
      </c>
    </row>
    <row r="3008" spans="1:32" x14ac:dyDescent="0.2">
      <c r="A3008" t="s">
        <v>5141</v>
      </c>
      <c r="B3008" s="107">
        <v>44907</v>
      </c>
      <c r="C3008" s="107">
        <v>44907</v>
      </c>
      <c r="D3008" s="107">
        <v>44907</v>
      </c>
      <c r="E3008">
        <v>-1.17091408E-2</v>
      </c>
      <c r="F3008">
        <v>-1.17091408E-2</v>
      </c>
      <c r="G3008" t="s">
        <v>72</v>
      </c>
      <c r="H3008">
        <v>4.7841386554621854</v>
      </c>
      <c r="I3008">
        <v>-5.6018153123529417E-2</v>
      </c>
      <c r="J3008">
        <v>-5.6018153123529417E-2</v>
      </c>
      <c r="K3008">
        <v>1</v>
      </c>
      <c r="M3008" t="s">
        <v>67</v>
      </c>
      <c r="N3008" t="s">
        <v>4995</v>
      </c>
      <c r="S3008" t="s">
        <v>1608</v>
      </c>
      <c r="U3008" t="s">
        <v>67</v>
      </c>
      <c r="W3008" t="s">
        <v>1270</v>
      </c>
      <c r="X3008" t="s">
        <v>1271</v>
      </c>
      <c r="Y3008" t="s">
        <v>182</v>
      </c>
      <c r="Z3008" t="s">
        <v>164</v>
      </c>
      <c r="AA3008" t="s">
        <v>164</v>
      </c>
      <c r="AB3008" t="s">
        <v>18</v>
      </c>
      <c r="AD3008" t="s">
        <v>5142</v>
      </c>
      <c r="AE3008">
        <v>1</v>
      </c>
      <c r="AF3008">
        <v>1</v>
      </c>
    </row>
    <row r="3009" spans="1:32" x14ac:dyDescent="0.2">
      <c r="A3009" t="s">
        <v>5143</v>
      </c>
      <c r="B3009" s="107">
        <v>44907</v>
      </c>
      <c r="C3009" s="107">
        <v>44907</v>
      </c>
      <c r="D3009" s="107">
        <v>44907</v>
      </c>
      <c r="E3009">
        <v>-1.4147863E-2</v>
      </c>
      <c r="F3009">
        <v>-1.4147863E-2</v>
      </c>
      <c r="G3009" t="s">
        <v>72</v>
      </c>
      <c r="H3009">
        <v>4.7841386554621854</v>
      </c>
      <c r="I3009">
        <v>-6.7685338270483203E-2</v>
      </c>
      <c r="J3009">
        <v>-6.7685338270483203E-2</v>
      </c>
      <c r="K3009">
        <v>1</v>
      </c>
      <c r="M3009" t="s">
        <v>67</v>
      </c>
      <c r="N3009" t="s">
        <v>4995</v>
      </c>
      <c r="S3009" t="s">
        <v>1608</v>
      </c>
      <c r="U3009" t="s">
        <v>67</v>
      </c>
      <c r="W3009" t="s">
        <v>1270</v>
      </c>
      <c r="X3009" t="s">
        <v>1271</v>
      </c>
      <c r="Y3009" t="s">
        <v>182</v>
      </c>
      <c r="Z3009" t="s">
        <v>164</v>
      </c>
      <c r="AA3009" t="s">
        <v>164</v>
      </c>
      <c r="AB3009" t="s">
        <v>18</v>
      </c>
      <c r="AD3009" t="s">
        <v>5144</v>
      </c>
      <c r="AE3009">
        <v>1</v>
      </c>
      <c r="AF3009">
        <v>1</v>
      </c>
    </row>
    <row r="3010" spans="1:32" x14ac:dyDescent="0.2">
      <c r="A3010" t="s">
        <v>5145</v>
      </c>
      <c r="B3010" s="107">
        <v>44907</v>
      </c>
      <c r="C3010" s="107">
        <v>44907</v>
      </c>
      <c r="D3010" s="107">
        <v>44907</v>
      </c>
      <c r="E3010">
        <v>-1.9329492E-2</v>
      </c>
      <c r="F3010">
        <v>-1.9329492E-2</v>
      </c>
      <c r="G3010" t="s">
        <v>72</v>
      </c>
      <c r="H3010">
        <v>4.7841386554621854</v>
      </c>
      <c r="I3010">
        <v>-9.2474969867647069E-2</v>
      </c>
      <c r="J3010">
        <v>-9.2474969867647069E-2</v>
      </c>
      <c r="K3010">
        <v>1</v>
      </c>
      <c r="M3010" t="s">
        <v>67</v>
      </c>
      <c r="N3010" t="s">
        <v>4995</v>
      </c>
      <c r="S3010" t="s">
        <v>1608</v>
      </c>
      <c r="U3010" t="s">
        <v>67</v>
      </c>
      <c r="W3010" t="s">
        <v>1270</v>
      </c>
      <c r="X3010" t="s">
        <v>1271</v>
      </c>
      <c r="Y3010" t="s">
        <v>182</v>
      </c>
      <c r="Z3010" t="s">
        <v>164</v>
      </c>
      <c r="AA3010" t="s">
        <v>164</v>
      </c>
      <c r="AB3010" t="s">
        <v>18</v>
      </c>
      <c r="AD3010" t="s">
        <v>5146</v>
      </c>
      <c r="AE3010">
        <v>1</v>
      </c>
      <c r="AF3010">
        <v>1</v>
      </c>
    </row>
    <row r="3011" spans="1:32" x14ac:dyDescent="0.2">
      <c r="A3011" t="s">
        <v>5147</v>
      </c>
      <c r="B3011" s="107">
        <v>44907</v>
      </c>
      <c r="C3011" s="107">
        <v>44907</v>
      </c>
      <c r="D3011" s="107">
        <v>44907</v>
      </c>
      <c r="E3011">
        <v>-2.9903160000000002E-2</v>
      </c>
      <c r="F3011">
        <v>-2.9903160000000002E-2</v>
      </c>
      <c r="G3011" t="s">
        <v>72</v>
      </c>
      <c r="H3011">
        <v>4.7841386554621854</v>
      </c>
      <c r="I3011">
        <v>-0.14306086367647061</v>
      </c>
      <c r="J3011">
        <v>-0.14306086367647061</v>
      </c>
      <c r="K3011">
        <v>1</v>
      </c>
      <c r="M3011" t="s">
        <v>67</v>
      </c>
      <c r="N3011" t="s">
        <v>4995</v>
      </c>
      <c r="S3011" t="s">
        <v>1608</v>
      </c>
      <c r="U3011" t="s">
        <v>67</v>
      </c>
      <c r="W3011" t="s">
        <v>1270</v>
      </c>
      <c r="X3011" t="s">
        <v>1271</v>
      </c>
      <c r="Y3011" t="s">
        <v>182</v>
      </c>
      <c r="Z3011" t="s">
        <v>164</v>
      </c>
      <c r="AA3011" t="s">
        <v>164</v>
      </c>
      <c r="AB3011" t="s">
        <v>18</v>
      </c>
      <c r="AD3011" t="s">
        <v>5148</v>
      </c>
      <c r="AE3011">
        <v>1</v>
      </c>
      <c r="AF3011">
        <v>1</v>
      </c>
    </row>
    <row r="3012" spans="1:32" x14ac:dyDescent="0.2">
      <c r="A3012" t="s">
        <v>5149</v>
      </c>
      <c r="B3012" s="107">
        <v>44906</v>
      </c>
      <c r="C3012" s="107">
        <v>44906</v>
      </c>
      <c r="D3012" s="107">
        <v>44906</v>
      </c>
      <c r="E3012">
        <v>-254.32</v>
      </c>
      <c r="F3012">
        <v>-254.32</v>
      </c>
      <c r="G3012" t="s">
        <v>43</v>
      </c>
      <c r="H3012">
        <v>1</v>
      </c>
      <c r="I3012">
        <v>-254.32</v>
      </c>
      <c r="J3012">
        <v>-254.32</v>
      </c>
      <c r="K3012">
        <v>1</v>
      </c>
      <c r="M3012" t="s">
        <v>49</v>
      </c>
      <c r="N3012" t="s">
        <v>199</v>
      </c>
      <c r="O3012">
        <v>100</v>
      </c>
      <c r="P3012" t="s">
        <v>340</v>
      </c>
      <c r="Q3012" t="s">
        <v>199</v>
      </c>
      <c r="S3012" t="s">
        <v>4726</v>
      </c>
      <c r="U3012" t="s">
        <v>49</v>
      </c>
      <c r="W3012" t="s">
        <v>274</v>
      </c>
      <c r="X3012" t="s">
        <v>30</v>
      </c>
      <c r="Y3012" t="s">
        <v>182</v>
      </c>
      <c r="Z3012" t="s">
        <v>182</v>
      </c>
      <c r="AA3012" t="s">
        <v>182</v>
      </c>
      <c r="AB3012" t="s">
        <v>30</v>
      </c>
      <c r="AE3012">
        <v>0</v>
      </c>
      <c r="AF3012">
        <v>0</v>
      </c>
    </row>
    <row r="3013" spans="1:32" x14ac:dyDescent="0.2">
      <c r="A3013" t="s">
        <v>5150</v>
      </c>
      <c r="B3013" s="107">
        <v>44906</v>
      </c>
      <c r="C3013" s="107">
        <v>44906</v>
      </c>
      <c r="D3013" s="107">
        <v>44906</v>
      </c>
      <c r="E3013">
        <v>-257.17</v>
      </c>
      <c r="F3013">
        <v>-257.17</v>
      </c>
      <c r="G3013" t="s">
        <v>43</v>
      </c>
      <c r="H3013">
        <v>1</v>
      </c>
      <c r="I3013">
        <v>-257.17</v>
      </c>
      <c r="J3013">
        <v>-257.17</v>
      </c>
      <c r="K3013">
        <v>1</v>
      </c>
      <c r="M3013" t="s">
        <v>50</v>
      </c>
      <c r="N3013" t="s">
        <v>263</v>
      </c>
      <c r="O3013">
        <v>100</v>
      </c>
      <c r="Q3013" t="s">
        <v>263</v>
      </c>
      <c r="S3013" t="s">
        <v>263</v>
      </c>
      <c r="U3013" t="s">
        <v>50</v>
      </c>
      <c r="W3013" t="s">
        <v>265</v>
      </c>
      <c r="X3013" t="s">
        <v>30</v>
      </c>
      <c r="Y3013" t="s">
        <v>182</v>
      </c>
      <c r="Z3013" t="s">
        <v>182</v>
      </c>
      <c r="AA3013" t="s">
        <v>182</v>
      </c>
      <c r="AB3013" t="s">
        <v>30</v>
      </c>
      <c r="AE3013">
        <v>0</v>
      </c>
      <c r="AF3013">
        <v>0</v>
      </c>
    </row>
    <row r="3014" spans="1:32" x14ac:dyDescent="0.2">
      <c r="A3014" t="s">
        <v>5151</v>
      </c>
      <c r="B3014" s="107">
        <v>44905</v>
      </c>
      <c r="C3014" s="107">
        <v>44905</v>
      </c>
      <c r="D3014" s="107">
        <v>44905</v>
      </c>
      <c r="E3014">
        <v>-0.1871392244259647</v>
      </c>
      <c r="F3014">
        <v>-0.1871392244259647</v>
      </c>
      <c r="G3014" t="s">
        <v>72</v>
      </c>
      <c r="H3014">
        <v>4.7574646411733896</v>
      </c>
      <c r="I3014">
        <v>-0.89030824318313861</v>
      </c>
      <c r="J3014">
        <v>-0.89030824318313861</v>
      </c>
      <c r="K3014">
        <v>1</v>
      </c>
      <c r="M3014" t="s">
        <v>56</v>
      </c>
      <c r="S3014" t="s">
        <v>1608</v>
      </c>
      <c r="U3014" t="s">
        <v>56</v>
      </c>
      <c r="W3014" t="s">
        <v>1415</v>
      </c>
      <c r="X3014" t="s">
        <v>1265</v>
      </c>
      <c r="Y3014" t="s">
        <v>182</v>
      </c>
      <c r="Z3014" t="s">
        <v>164</v>
      </c>
      <c r="AA3014" t="s">
        <v>164</v>
      </c>
      <c r="AB3014" t="s">
        <v>18</v>
      </c>
      <c r="AD3014" t="s">
        <v>5152</v>
      </c>
      <c r="AE3014">
        <v>1</v>
      </c>
      <c r="AF3014">
        <v>1</v>
      </c>
    </row>
    <row r="3015" spans="1:32" x14ac:dyDescent="0.2">
      <c r="A3015" t="s">
        <v>5153</v>
      </c>
      <c r="B3015" s="107">
        <v>44904</v>
      </c>
      <c r="C3015" s="107">
        <v>44904</v>
      </c>
      <c r="D3015" s="107">
        <v>44904</v>
      </c>
      <c r="E3015">
        <v>-538.62</v>
      </c>
      <c r="F3015">
        <v>-538.62</v>
      </c>
      <c r="G3015" t="s">
        <v>43</v>
      </c>
      <c r="H3015">
        <v>1</v>
      </c>
      <c r="I3015">
        <v>-538.62</v>
      </c>
      <c r="J3015">
        <v>-538.62</v>
      </c>
      <c r="K3015">
        <v>1</v>
      </c>
      <c r="M3015" t="s">
        <v>1058</v>
      </c>
      <c r="N3015" t="s">
        <v>342</v>
      </c>
      <c r="O3015">
        <v>100</v>
      </c>
      <c r="P3015" t="s">
        <v>236</v>
      </c>
      <c r="Q3015" t="s">
        <v>342</v>
      </c>
      <c r="S3015" t="s">
        <v>4769</v>
      </c>
      <c r="U3015" t="s">
        <v>1058</v>
      </c>
      <c r="W3015" t="s">
        <v>4770</v>
      </c>
      <c r="X3015" t="s">
        <v>30</v>
      </c>
      <c r="Y3015" t="s">
        <v>182</v>
      </c>
      <c r="Z3015" t="s">
        <v>182</v>
      </c>
      <c r="AA3015" t="s">
        <v>182</v>
      </c>
      <c r="AB3015" t="s">
        <v>30</v>
      </c>
      <c r="AE3015">
        <v>0</v>
      </c>
      <c r="AF3015">
        <v>0</v>
      </c>
    </row>
    <row r="3016" spans="1:32" x14ac:dyDescent="0.2">
      <c r="A3016" t="s">
        <v>5154</v>
      </c>
      <c r="B3016" s="107">
        <v>44904</v>
      </c>
      <c r="C3016" s="107">
        <v>44904</v>
      </c>
      <c r="D3016" s="107">
        <v>44904</v>
      </c>
      <c r="E3016">
        <v>-1721.95</v>
      </c>
      <c r="F3016">
        <v>-1721.95</v>
      </c>
      <c r="G3016" t="s">
        <v>43</v>
      </c>
      <c r="H3016">
        <v>1</v>
      </c>
      <c r="I3016">
        <v>-1721.95</v>
      </c>
      <c r="J3016">
        <v>-1721.95</v>
      </c>
      <c r="K3016">
        <v>1</v>
      </c>
      <c r="M3016" t="s">
        <v>49</v>
      </c>
      <c r="N3016" t="s">
        <v>3200</v>
      </c>
      <c r="O3016">
        <v>100</v>
      </c>
      <c r="Q3016" t="s">
        <v>3200</v>
      </c>
      <c r="S3016" t="s">
        <v>3201</v>
      </c>
      <c r="U3016" t="s">
        <v>49</v>
      </c>
      <c r="W3016" t="s">
        <v>3201</v>
      </c>
      <c r="X3016" t="s">
        <v>30</v>
      </c>
      <c r="Y3016" t="s">
        <v>182</v>
      </c>
      <c r="Z3016" t="s">
        <v>182</v>
      </c>
      <c r="AA3016" t="s">
        <v>182</v>
      </c>
      <c r="AB3016" t="s">
        <v>30</v>
      </c>
      <c r="AE3016">
        <v>0</v>
      </c>
      <c r="AF3016">
        <v>0</v>
      </c>
    </row>
    <row r="3017" spans="1:32" x14ac:dyDescent="0.2">
      <c r="A3017" t="s">
        <v>5155</v>
      </c>
      <c r="B3017" s="107">
        <v>44904</v>
      </c>
      <c r="C3017" s="107">
        <v>44904</v>
      </c>
      <c r="D3017" s="107">
        <v>44904</v>
      </c>
      <c r="E3017">
        <v>-12500</v>
      </c>
      <c r="F3017">
        <v>-12500</v>
      </c>
      <c r="G3017" t="s">
        <v>43</v>
      </c>
      <c r="H3017">
        <v>1</v>
      </c>
      <c r="I3017">
        <v>-12500</v>
      </c>
      <c r="J3017">
        <v>-12500</v>
      </c>
      <c r="K3017">
        <v>1</v>
      </c>
      <c r="M3017" t="s">
        <v>53</v>
      </c>
      <c r="N3017" t="s">
        <v>199</v>
      </c>
      <c r="O3017">
        <v>100</v>
      </c>
      <c r="P3017" t="s">
        <v>340</v>
      </c>
      <c r="Q3017" t="s">
        <v>199</v>
      </c>
      <c r="S3017" t="s">
        <v>4909</v>
      </c>
      <c r="U3017" t="s">
        <v>53</v>
      </c>
      <c r="W3017" t="s">
        <v>1850</v>
      </c>
      <c r="X3017" t="s">
        <v>1850</v>
      </c>
      <c r="Y3017" t="s">
        <v>1356</v>
      </c>
      <c r="Z3017" t="s">
        <v>1356</v>
      </c>
      <c r="AA3017" t="s">
        <v>1356</v>
      </c>
      <c r="AB3017" t="s">
        <v>28</v>
      </c>
      <c r="AE3017">
        <v>0</v>
      </c>
      <c r="AF3017">
        <v>0</v>
      </c>
    </row>
    <row r="3018" spans="1:32" x14ac:dyDescent="0.2">
      <c r="A3018" t="s">
        <v>5156</v>
      </c>
      <c r="B3018" s="107">
        <v>44904</v>
      </c>
      <c r="C3018" s="107">
        <v>44904</v>
      </c>
      <c r="D3018" s="107">
        <v>44904</v>
      </c>
      <c r="E3018">
        <v>10000</v>
      </c>
      <c r="F3018">
        <v>10000</v>
      </c>
      <c r="G3018" t="s">
        <v>43</v>
      </c>
      <c r="H3018">
        <v>1</v>
      </c>
      <c r="I3018">
        <v>10000</v>
      </c>
      <c r="J3018">
        <v>10000</v>
      </c>
      <c r="K3018">
        <v>1</v>
      </c>
      <c r="M3018" t="s">
        <v>199</v>
      </c>
      <c r="N3018" t="s">
        <v>1058</v>
      </c>
      <c r="O3018">
        <v>100</v>
      </c>
      <c r="Q3018" t="s">
        <v>199</v>
      </c>
      <c r="S3018" t="s">
        <v>1378</v>
      </c>
      <c r="U3018" t="s">
        <v>1058</v>
      </c>
      <c r="W3018" t="s">
        <v>1379</v>
      </c>
      <c r="X3018" t="s">
        <v>1379</v>
      </c>
      <c r="Y3018" t="s">
        <v>163</v>
      </c>
      <c r="Z3018" t="s">
        <v>193</v>
      </c>
      <c r="AA3018" t="s">
        <v>193</v>
      </c>
      <c r="AB3018" t="s">
        <v>24</v>
      </c>
      <c r="AE3018">
        <v>0</v>
      </c>
      <c r="AF3018">
        <v>0</v>
      </c>
    </row>
    <row r="3019" spans="1:32" x14ac:dyDescent="0.2">
      <c r="A3019" t="s">
        <v>5157</v>
      </c>
      <c r="B3019" s="107">
        <v>44904</v>
      </c>
      <c r="C3019" s="107">
        <v>44904</v>
      </c>
      <c r="D3019" s="107">
        <v>44904</v>
      </c>
      <c r="E3019">
        <v>-10000</v>
      </c>
      <c r="F3019">
        <v>-10000</v>
      </c>
      <c r="G3019" t="s">
        <v>43</v>
      </c>
      <c r="H3019">
        <v>1</v>
      </c>
      <c r="I3019">
        <v>-10000</v>
      </c>
      <c r="J3019">
        <v>-10000</v>
      </c>
      <c r="K3019">
        <v>1</v>
      </c>
      <c r="M3019" t="s">
        <v>53</v>
      </c>
      <c r="N3019" t="s">
        <v>199</v>
      </c>
      <c r="O3019">
        <v>100</v>
      </c>
      <c r="P3019" t="s">
        <v>340</v>
      </c>
      <c r="Q3019" t="s">
        <v>199</v>
      </c>
      <c r="S3019" t="s">
        <v>1378</v>
      </c>
      <c r="U3019" t="s">
        <v>53</v>
      </c>
      <c r="W3019" t="s">
        <v>1379</v>
      </c>
      <c r="X3019" t="s">
        <v>1379</v>
      </c>
      <c r="Y3019" t="s">
        <v>163</v>
      </c>
      <c r="Z3019" t="s">
        <v>193</v>
      </c>
      <c r="AA3019" t="s">
        <v>193</v>
      </c>
      <c r="AB3019" t="s">
        <v>24</v>
      </c>
      <c r="AE3019">
        <v>0</v>
      </c>
      <c r="AF3019">
        <v>0</v>
      </c>
    </row>
    <row r="3020" spans="1:32" x14ac:dyDescent="0.2">
      <c r="A3020" t="s">
        <v>5158</v>
      </c>
      <c r="B3020" s="107">
        <v>44904</v>
      </c>
      <c r="C3020" s="107">
        <v>44904</v>
      </c>
      <c r="D3020" s="107">
        <v>44904</v>
      </c>
      <c r="E3020">
        <v>0</v>
      </c>
      <c r="F3020">
        <v>0</v>
      </c>
      <c r="G3020" t="s">
        <v>58</v>
      </c>
      <c r="H3020">
        <v>6636.6263794009456</v>
      </c>
      <c r="I3020">
        <v>0</v>
      </c>
      <c r="J3020">
        <v>0</v>
      </c>
      <c r="K3020">
        <v>1</v>
      </c>
      <c r="M3020" t="s">
        <v>59</v>
      </c>
      <c r="N3020" t="s">
        <v>69</v>
      </c>
      <c r="S3020" t="s">
        <v>5159</v>
      </c>
      <c r="U3020" t="s">
        <v>69</v>
      </c>
      <c r="W3020" t="s">
        <v>5160</v>
      </c>
      <c r="X3020" t="s">
        <v>5161</v>
      </c>
      <c r="Y3020" t="s">
        <v>175</v>
      </c>
      <c r="Z3020" t="s">
        <v>176</v>
      </c>
      <c r="AA3020" t="s">
        <v>176</v>
      </c>
      <c r="AB3020" t="s">
        <v>25</v>
      </c>
      <c r="AD3020" t="s">
        <v>5162</v>
      </c>
      <c r="AE3020">
        <v>1</v>
      </c>
      <c r="AF3020">
        <v>1</v>
      </c>
    </row>
    <row r="3021" spans="1:32" x14ac:dyDescent="0.2">
      <c r="A3021" t="s">
        <v>5163</v>
      </c>
      <c r="B3021" s="107">
        <v>44904</v>
      </c>
      <c r="C3021" s="107">
        <v>44904</v>
      </c>
      <c r="D3021" s="107">
        <v>44904</v>
      </c>
      <c r="E3021">
        <v>-1.8821255886521001E-3</v>
      </c>
      <c r="F3021">
        <v>-1.8821255886521001E-3</v>
      </c>
      <c r="G3021" t="s">
        <v>58</v>
      </c>
      <c r="H3021">
        <v>6636.6263794009456</v>
      </c>
      <c r="I3021">
        <v>-12.490964330994061</v>
      </c>
      <c r="J3021">
        <v>-12.490964330994061</v>
      </c>
      <c r="K3021">
        <v>1</v>
      </c>
      <c r="M3021" t="s">
        <v>59</v>
      </c>
      <c r="N3021" t="s">
        <v>69</v>
      </c>
      <c r="S3021" t="s">
        <v>5159</v>
      </c>
      <c r="U3021" t="s">
        <v>59</v>
      </c>
      <c r="W3021" t="s">
        <v>5160</v>
      </c>
      <c r="X3021" t="s">
        <v>5161</v>
      </c>
      <c r="Y3021" t="s">
        <v>175</v>
      </c>
      <c r="Z3021" t="s">
        <v>176</v>
      </c>
      <c r="AA3021" t="s">
        <v>176</v>
      </c>
      <c r="AB3021" t="s">
        <v>25</v>
      </c>
      <c r="AD3021" t="s">
        <v>5162</v>
      </c>
      <c r="AE3021">
        <v>1</v>
      </c>
      <c r="AF3021">
        <v>1</v>
      </c>
    </row>
    <row r="3022" spans="1:32" x14ac:dyDescent="0.2">
      <c r="A3022" t="s">
        <v>5164</v>
      </c>
      <c r="B3022" s="107">
        <v>44904</v>
      </c>
      <c r="C3022" s="107">
        <v>44904</v>
      </c>
      <c r="D3022" s="107">
        <v>44904</v>
      </c>
      <c r="E3022">
        <v>-7.3844430415990286E-2</v>
      </c>
      <c r="F3022">
        <v>-7.3844430415990286E-2</v>
      </c>
      <c r="G3022" t="s">
        <v>72</v>
      </c>
      <c r="H3022">
        <v>4.7803468208092479</v>
      </c>
      <c r="I3022">
        <v>-0.35300198817354889</v>
      </c>
      <c r="J3022">
        <v>-0.35300198817354889</v>
      </c>
      <c r="K3022">
        <v>1</v>
      </c>
      <c r="M3022" t="s">
        <v>56</v>
      </c>
      <c r="S3022" t="s">
        <v>1608</v>
      </c>
      <c r="U3022" t="s">
        <v>56</v>
      </c>
      <c r="W3022" t="s">
        <v>1415</v>
      </c>
      <c r="X3022" t="s">
        <v>1265</v>
      </c>
      <c r="Y3022" t="s">
        <v>182</v>
      </c>
      <c r="Z3022" t="s">
        <v>164</v>
      </c>
      <c r="AA3022" t="s">
        <v>164</v>
      </c>
      <c r="AB3022" t="s">
        <v>18</v>
      </c>
      <c r="AD3022" t="s">
        <v>5165</v>
      </c>
      <c r="AE3022">
        <v>1</v>
      </c>
      <c r="AF3022">
        <v>1</v>
      </c>
    </row>
    <row r="3023" spans="1:32" x14ac:dyDescent="0.2">
      <c r="A3023" t="s">
        <v>5166</v>
      </c>
      <c r="B3023" s="107">
        <v>44904</v>
      </c>
      <c r="C3023" s="107">
        <v>44904</v>
      </c>
      <c r="D3023" s="107">
        <v>44904</v>
      </c>
      <c r="E3023">
        <v>-2000</v>
      </c>
      <c r="F3023">
        <v>-2000</v>
      </c>
      <c r="G3023" t="s">
        <v>73</v>
      </c>
      <c r="H3023">
        <v>5.2548607461902259</v>
      </c>
      <c r="I3023">
        <v>-10509.721492380449</v>
      </c>
      <c r="J3023">
        <v>-10509.721492380449</v>
      </c>
      <c r="K3023">
        <v>1</v>
      </c>
      <c r="M3023" t="s">
        <v>69</v>
      </c>
      <c r="N3023" t="s">
        <v>5167</v>
      </c>
      <c r="S3023" t="s">
        <v>5159</v>
      </c>
      <c r="U3023" t="s">
        <v>69</v>
      </c>
      <c r="W3023" t="s">
        <v>5160</v>
      </c>
      <c r="X3023" t="s">
        <v>5161</v>
      </c>
      <c r="Y3023" t="s">
        <v>175</v>
      </c>
      <c r="Z3023" t="s">
        <v>176</v>
      </c>
      <c r="AA3023" t="s">
        <v>176</v>
      </c>
      <c r="AB3023" t="s">
        <v>25</v>
      </c>
      <c r="AD3023" t="s">
        <v>5162</v>
      </c>
      <c r="AE3023">
        <v>1</v>
      </c>
      <c r="AF3023">
        <v>1</v>
      </c>
    </row>
    <row r="3024" spans="1:32" x14ac:dyDescent="0.2">
      <c r="A3024" t="s">
        <v>5168</v>
      </c>
      <c r="B3024" s="107">
        <v>44904</v>
      </c>
      <c r="C3024" s="107">
        <v>44904</v>
      </c>
      <c r="D3024" s="107">
        <v>44904</v>
      </c>
      <c r="E3024">
        <v>2354.2030100000002</v>
      </c>
      <c r="F3024">
        <v>2354.2030100000002</v>
      </c>
      <c r="G3024" t="s">
        <v>73</v>
      </c>
      <c r="H3024">
        <v>5.2548607461902259</v>
      </c>
      <c r="I3024">
        <v>12371.008985811881</v>
      </c>
      <c r="J3024">
        <v>12371.008985811881</v>
      </c>
      <c r="K3024">
        <v>1</v>
      </c>
      <c r="M3024" t="s">
        <v>1975</v>
      </c>
      <c r="N3024" t="s">
        <v>69</v>
      </c>
      <c r="S3024" t="s">
        <v>1608</v>
      </c>
      <c r="U3024" t="s">
        <v>69</v>
      </c>
      <c r="W3024" t="s">
        <v>1850</v>
      </c>
      <c r="X3024" t="s">
        <v>1850</v>
      </c>
      <c r="Y3024" t="s">
        <v>1356</v>
      </c>
      <c r="Z3024" t="s">
        <v>1356</v>
      </c>
      <c r="AA3024" t="s">
        <v>1356</v>
      </c>
      <c r="AB3024" t="s">
        <v>28</v>
      </c>
      <c r="AD3024" t="s">
        <v>5169</v>
      </c>
      <c r="AE3024">
        <v>1</v>
      </c>
      <c r="AF3024">
        <v>1</v>
      </c>
    </row>
    <row r="3025" spans="1:32" x14ac:dyDescent="0.2">
      <c r="A3025" t="s">
        <v>5170</v>
      </c>
      <c r="B3025" s="107">
        <v>44903</v>
      </c>
      <c r="C3025" s="107">
        <v>44903</v>
      </c>
      <c r="D3025" s="107">
        <v>44903</v>
      </c>
      <c r="E3025">
        <v>-1237.99</v>
      </c>
      <c r="F3025">
        <v>-1237.99</v>
      </c>
      <c r="G3025" t="s">
        <v>43</v>
      </c>
      <c r="H3025">
        <v>1</v>
      </c>
      <c r="I3025">
        <v>-1237.99</v>
      </c>
      <c r="J3025">
        <v>-1237.99</v>
      </c>
      <c r="K3025">
        <v>1</v>
      </c>
      <c r="M3025" t="s">
        <v>50</v>
      </c>
      <c r="N3025" t="s">
        <v>304</v>
      </c>
      <c r="O3025">
        <v>100</v>
      </c>
      <c r="Q3025" t="s">
        <v>304</v>
      </c>
      <c r="S3025" t="s">
        <v>305</v>
      </c>
      <c r="U3025" t="s">
        <v>50</v>
      </c>
      <c r="W3025" t="s">
        <v>305</v>
      </c>
      <c r="X3025" t="s">
        <v>30</v>
      </c>
      <c r="Y3025" t="s">
        <v>182</v>
      </c>
      <c r="Z3025" t="s">
        <v>182</v>
      </c>
      <c r="AA3025" t="s">
        <v>182</v>
      </c>
      <c r="AB3025" t="s">
        <v>30</v>
      </c>
      <c r="AE3025">
        <v>0</v>
      </c>
      <c r="AF3025">
        <v>0</v>
      </c>
    </row>
    <row r="3026" spans="1:32" x14ac:dyDescent="0.2">
      <c r="A3026" t="s">
        <v>5171</v>
      </c>
      <c r="B3026" s="107">
        <v>44903</v>
      </c>
      <c r="C3026" s="107">
        <v>44903</v>
      </c>
      <c r="D3026" s="107">
        <v>44903</v>
      </c>
      <c r="E3026">
        <v>-7.19</v>
      </c>
      <c r="F3026">
        <v>-7.19</v>
      </c>
      <c r="G3026" t="s">
        <v>43</v>
      </c>
      <c r="H3026">
        <v>1</v>
      </c>
      <c r="I3026">
        <v>-7.19</v>
      </c>
      <c r="J3026">
        <v>-7.19</v>
      </c>
      <c r="K3026">
        <v>1</v>
      </c>
      <c r="M3026" t="s">
        <v>49</v>
      </c>
      <c r="N3026" t="s">
        <v>3200</v>
      </c>
      <c r="O3026">
        <v>100</v>
      </c>
      <c r="Q3026" t="s">
        <v>3200</v>
      </c>
      <c r="S3026" t="s">
        <v>5172</v>
      </c>
      <c r="U3026" t="s">
        <v>49</v>
      </c>
      <c r="W3026" t="s">
        <v>3201</v>
      </c>
      <c r="X3026" t="s">
        <v>30</v>
      </c>
      <c r="Y3026" t="s">
        <v>182</v>
      </c>
      <c r="Z3026" t="s">
        <v>182</v>
      </c>
      <c r="AA3026" t="s">
        <v>182</v>
      </c>
      <c r="AB3026" t="s">
        <v>30</v>
      </c>
      <c r="AE3026">
        <v>0</v>
      </c>
      <c r="AF3026">
        <v>0</v>
      </c>
    </row>
    <row r="3027" spans="1:32" x14ac:dyDescent="0.2">
      <c r="A3027" t="s">
        <v>5173</v>
      </c>
      <c r="B3027" s="107">
        <v>44903</v>
      </c>
      <c r="C3027" s="107">
        <v>44903</v>
      </c>
      <c r="D3027" s="107">
        <v>44903</v>
      </c>
      <c r="E3027">
        <v>-1753.5</v>
      </c>
      <c r="F3027">
        <v>-1753.5</v>
      </c>
      <c r="G3027" t="s">
        <v>43</v>
      </c>
      <c r="H3027">
        <v>1</v>
      </c>
      <c r="I3027">
        <v>-1753.5</v>
      </c>
      <c r="J3027">
        <v>-1753.5</v>
      </c>
      <c r="K3027">
        <v>1</v>
      </c>
      <c r="M3027" t="s">
        <v>49</v>
      </c>
      <c r="N3027" t="s">
        <v>337</v>
      </c>
      <c r="O3027">
        <v>100</v>
      </c>
      <c r="P3027" t="s">
        <v>15</v>
      </c>
      <c r="Q3027" t="s">
        <v>337</v>
      </c>
      <c r="S3027" t="s">
        <v>5174</v>
      </c>
      <c r="U3027" t="s">
        <v>49</v>
      </c>
      <c r="W3027" t="s">
        <v>2863</v>
      </c>
      <c r="X3027" t="s">
        <v>2863</v>
      </c>
      <c r="Y3027" t="s">
        <v>2078</v>
      </c>
      <c r="Z3027" t="s">
        <v>2079</v>
      </c>
      <c r="AA3027" t="s">
        <v>2079</v>
      </c>
      <c r="AB3027" t="s">
        <v>15</v>
      </c>
      <c r="AE3027">
        <v>0</v>
      </c>
      <c r="AF3027">
        <v>0</v>
      </c>
    </row>
    <row r="3028" spans="1:32" x14ac:dyDescent="0.2">
      <c r="A3028" t="s">
        <v>5175</v>
      </c>
      <c r="B3028" s="107">
        <v>44903</v>
      </c>
      <c r="C3028" s="107">
        <v>44903</v>
      </c>
      <c r="D3028" s="107">
        <v>44903</v>
      </c>
      <c r="E3028">
        <v>-34.869999999999997</v>
      </c>
      <c r="F3028">
        <v>-34.869999999999997</v>
      </c>
      <c r="G3028" t="s">
        <v>43</v>
      </c>
      <c r="H3028">
        <v>1</v>
      </c>
      <c r="I3028">
        <v>-34.869999999999997</v>
      </c>
      <c r="J3028">
        <v>-34.869999999999997</v>
      </c>
      <c r="K3028">
        <v>1</v>
      </c>
      <c r="M3028" t="s">
        <v>49</v>
      </c>
      <c r="N3028" t="s">
        <v>1389</v>
      </c>
      <c r="O3028">
        <v>100</v>
      </c>
      <c r="P3028" t="s">
        <v>160</v>
      </c>
      <c r="Q3028" t="s">
        <v>1389</v>
      </c>
      <c r="S3028" t="s">
        <v>5176</v>
      </c>
      <c r="U3028" t="s">
        <v>49</v>
      </c>
      <c r="W3028" t="s">
        <v>2623</v>
      </c>
      <c r="X3028" t="s">
        <v>2623</v>
      </c>
      <c r="Y3028" t="s">
        <v>2078</v>
      </c>
      <c r="Z3028" t="s">
        <v>2079</v>
      </c>
      <c r="AA3028" t="s">
        <v>2079</v>
      </c>
      <c r="AB3028" t="s">
        <v>15</v>
      </c>
      <c r="AE3028">
        <v>0</v>
      </c>
      <c r="AF3028">
        <v>0</v>
      </c>
    </row>
    <row r="3029" spans="1:32" x14ac:dyDescent="0.2">
      <c r="A3029" t="s">
        <v>5177</v>
      </c>
      <c r="B3029" s="107">
        <v>44902</v>
      </c>
      <c r="C3029" s="107">
        <v>44902</v>
      </c>
      <c r="D3029" s="107">
        <v>44902</v>
      </c>
      <c r="E3029">
        <v>-404.99</v>
      </c>
      <c r="F3029">
        <v>-404.99</v>
      </c>
      <c r="G3029" t="s">
        <v>43</v>
      </c>
      <c r="H3029">
        <v>1</v>
      </c>
      <c r="I3029">
        <v>-404.99</v>
      </c>
      <c r="J3029">
        <v>-404.99</v>
      </c>
      <c r="K3029">
        <v>1</v>
      </c>
      <c r="M3029" t="s">
        <v>1058</v>
      </c>
      <c r="N3029" t="s">
        <v>307</v>
      </c>
      <c r="O3029">
        <v>100</v>
      </c>
      <c r="Q3029" t="s">
        <v>307</v>
      </c>
      <c r="S3029" t="s">
        <v>4562</v>
      </c>
      <c r="U3029" t="s">
        <v>1058</v>
      </c>
      <c r="W3029" t="s">
        <v>309</v>
      </c>
      <c r="X3029" t="s">
        <v>191</v>
      </c>
      <c r="Y3029" t="s">
        <v>192</v>
      </c>
      <c r="Z3029" t="s">
        <v>193</v>
      </c>
      <c r="AA3029" t="s">
        <v>193</v>
      </c>
      <c r="AB3029" t="s">
        <v>19</v>
      </c>
      <c r="AE3029">
        <v>0</v>
      </c>
      <c r="AF3029">
        <v>0</v>
      </c>
    </row>
    <row r="3030" spans="1:32" x14ac:dyDescent="0.2">
      <c r="A3030" t="s">
        <v>5178</v>
      </c>
      <c r="B3030" s="107">
        <v>44902</v>
      </c>
      <c r="C3030" s="107">
        <v>44902</v>
      </c>
      <c r="D3030" s="107">
        <v>44902</v>
      </c>
      <c r="E3030">
        <v>-260.98</v>
      </c>
      <c r="F3030">
        <v>-260.98</v>
      </c>
      <c r="G3030" t="s">
        <v>43</v>
      </c>
      <c r="H3030">
        <v>1</v>
      </c>
      <c r="I3030">
        <v>-260.98</v>
      </c>
      <c r="J3030">
        <v>-260.98</v>
      </c>
      <c r="K3030">
        <v>1</v>
      </c>
      <c r="M3030" t="s">
        <v>1058</v>
      </c>
      <c r="N3030" t="s">
        <v>282</v>
      </c>
      <c r="O3030">
        <v>100</v>
      </c>
      <c r="Q3030" t="s">
        <v>282</v>
      </c>
      <c r="S3030" t="s">
        <v>5179</v>
      </c>
      <c r="U3030" t="s">
        <v>1058</v>
      </c>
      <c r="W3030" t="s">
        <v>284</v>
      </c>
      <c r="X3030" t="s">
        <v>191</v>
      </c>
      <c r="Y3030" t="s">
        <v>192</v>
      </c>
      <c r="Z3030" t="s">
        <v>193</v>
      </c>
      <c r="AA3030" t="s">
        <v>193</v>
      </c>
      <c r="AB3030" t="s">
        <v>19</v>
      </c>
      <c r="AE3030">
        <v>0</v>
      </c>
      <c r="AF3030">
        <v>0</v>
      </c>
    </row>
    <row r="3031" spans="1:32" x14ac:dyDescent="0.2">
      <c r="A3031" t="s">
        <v>5180</v>
      </c>
      <c r="B3031" s="107">
        <v>44902</v>
      </c>
      <c r="C3031" s="107">
        <v>44902</v>
      </c>
      <c r="D3031" s="107">
        <v>44902</v>
      </c>
      <c r="E3031">
        <v>-1500</v>
      </c>
      <c r="F3031">
        <v>-1500</v>
      </c>
      <c r="G3031" t="s">
        <v>43</v>
      </c>
      <c r="H3031">
        <v>1</v>
      </c>
      <c r="I3031">
        <v>-1500</v>
      </c>
      <c r="J3031">
        <v>-1500</v>
      </c>
      <c r="K3031">
        <v>1</v>
      </c>
      <c r="M3031" t="s">
        <v>1058</v>
      </c>
      <c r="N3031" t="s">
        <v>166</v>
      </c>
      <c r="O3031">
        <v>100</v>
      </c>
      <c r="Q3031" t="s">
        <v>166</v>
      </c>
      <c r="S3031" t="s">
        <v>5181</v>
      </c>
      <c r="U3031" t="s">
        <v>1058</v>
      </c>
      <c r="W3031" t="s">
        <v>1233</v>
      </c>
      <c r="X3031" t="s">
        <v>1234</v>
      </c>
      <c r="Y3031" t="s">
        <v>170</v>
      </c>
      <c r="Z3031" t="s">
        <v>164</v>
      </c>
      <c r="AA3031" t="s">
        <v>164</v>
      </c>
      <c r="AB3031" t="s">
        <v>22</v>
      </c>
      <c r="AE3031">
        <v>0</v>
      </c>
      <c r="AF3031">
        <v>0</v>
      </c>
    </row>
    <row r="3032" spans="1:32" x14ac:dyDescent="0.2">
      <c r="A3032" t="s">
        <v>5182</v>
      </c>
      <c r="B3032" s="107">
        <v>44902</v>
      </c>
      <c r="C3032" s="107">
        <v>44902</v>
      </c>
      <c r="D3032" s="107">
        <v>44902</v>
      </c>
      <c r="E3032">
        <v>-1700</v>
      </c>
      <c r="F3032">
        <v>-1700</v>
      </c>
      <c r="G3032" t="s">
        <v>43</v>
      </c>
      <c r="H3032">
        <v>1</v>
      </c>
      <c r="I3032">
        <v>-1700</v>
      </c>
      <c r="J3032">
        <v>-1700</v>
      </c>
      <c r="K3032">
        <v>1</v>
      </c>
      <c r="M3032" t="s">
        <v>1058</v>
      </c>
      <c r="N3032" t="s">
        <v>1190</v>
      </c>
      <c r="O3032">
        <v>100</v>
      </c>
      <c r="Q3032" t="s">
        <v>1190</v>
      </c>
      <c r="S3032" t="s">
        <v>5183</v>
      </c>
      <c r="U3032" t="s">
        <v>1058</v>
      </c>
      <c r="W3032" t="s">
        <v>162</v>
      </c>
      <c r="X3032" t="s">
        <v>16</v>
      </c>
      <c r="Y3032" t="s">
        <v>163</v>
      </c>
      <c r="Z3032" t="s">
        <v>164</v>
      </c>
      <c r="AA3032" t="s">
        <v>164</v>
      </c>
      <c r="AB3032" t="s">
        <v>16</v>
      </c>
      <c r="AE3032">
        <v>0</v>
      </c>
      <c r="AF3032">
        <v>0</v>
      </c>
    </row>
    <row r="3033" spans="1:32" x14ac:dyDescent="0.2">
      <c r="A3033" t="s">
        <v>5184</v>
      </c>
      <c r="B3033" s="107">
        <v>44902</v>
      </c>
      <c r="C3033" s="107">
        <v>44902</v>
      </c>
      <c r="D3033" s="107">
        <v>44902</v>
      </c>
      <c r="E3033">
        <v>-60.2</v>
      </c>
      <c r="F3033">
        <v>-60.2</v>
      </c>
      <c r="G3033" t="s">
        <v>43</v>
      </c>
      <c r="H3033">
        <v>1</v>
      </c>
      <c r="I3033">
        <v>-60.2</v>
      </c>
      <c r="J3033">
        <v>-60.2</v>
      </c>
      <c r="K3033">
        <v>1</v>
      </c>
      <c r="M3033" t="s">
        <v>49</v>
      </c>
      <c r="N3033" t="s">
        <v>2173</v>
      </c>
      <c r="O3033">
        <v>100</v>
      </c>
      <c r="Q3033" t="s">
        <v>2173</v>
      </c>
      <c r="S3033" t="s">
        <v>2174</v>
      </c>
      <c r="U3033" t="s">
        <v>49</v>
      </c>
      <c r="W3033" t="s">
        <v>2174</v>
      </c>
      <c r="X3033" t="s">
        <v>30</v>
      </c>
      <c r="Y3033" t="s">
        <v>182</v>
      </c>
      <c r="Z3033" t="s">
        <v>182</v>
      </c>
      <c r="AA3033" t="s">
        <v>182</v>
      </c>
      <c r="AB3033" t="s">
        <v>30</v>
      </c>
      <c r="AE3033">
        <v>0</v>
      </c>
      <c r="AF3033">
        <v>0</v>
      </c>
    </row>
    <row r="3034" spans="1:32" x14ac:dyDescent="0.2">
      <c r="A3034" t="s">
        <v>5185</v>
      </c>
      <c r="B3034" s="107">
        <v>44902</v>
      </c>
      <c r="C3034" s="107">
        <v>44902</v>
      </c>
      <c r="D3034" s="107">
        <v>44902</v>
      </c>
      <c r="E3034">
        <v>-27.2</v>
      </c>
      <c r="F3034">
        <v>-27.2</v>
      </c>
      <c r="G3034" t="s">
        <v>43</v>
      </c>
      <c r="H3034">
        <v>1</v>
      </c>
      <c r="I3034">
        <v>-27.2</v>
      </c>
      <c r="J3034">
        <v>-27.2</v>
      </c>
      <c r="K3034">
        <v>1</v>
      </c>
      <c r="M3034" t="s">
        <v>49</v>
      </c>
      <c r="N3034" t="s">
        <v>1389</v>
      </c>
      <c r="O3034">
        <v>100</v>
      </c>
      <c r="P3034" t="s">
        <v>160</v>
      </c>
      <c r="Q3034" t="s">
        <v>1389</v>
      </c>
      <c r="S3034" t="s">
        <v>4721</v>
      </c>
      <c r="U3034" t="s">
        <v>49</v>
      </c>
      <c r="W3034" t="s">
        <v>2623</v>
      </c>
      <c r="X3034" t="s">
        <v>2623</v>
      </c>
      <c r="Y3034" t="s">
        <v>2078</v>
      </c>
      <c r="Z3034" t="s">
        <v>2079</v>
      </c>
      <c r="AA3034" t="s">
        <v>2079</v>
      </c>
      <c r="AB3034" t="s">
        <v>15</v>
      </c>
      <c r="AE3034">
        <v>0</v>
      </c>
      <c r="AF3034">
        <v>0</v>
      </c>
    </row>
    <row r="3035" spans="1:32" x14ac:dyDescent="0.2">
      <c r="A3035" t="s">
        <v>5186</v>
      </c>
      <c r="B3035" s="107">
        <v>44902</v>
      </c>
      <c r="C3035" s="107">
        <v>44902</v>
      </c>
      <c r="D3035" s="107">
        <v>44902</v>
      </c>
      <c r="E3035">
        <v>-66.569999999999993</v>
      </c>
      <c r="F3035">
        <v>-66.569999999999993</v>
      </c>
      <c r="G3035" t="s">
        <v>43</v>
      </c>
      <c r="H3035">
        <v>1</v>
      </c>
      <c r="I3035">
        <v>-66.569999999999993</v>
      </c>
      <c r="J3035">
        <v>-66.569999999999993</v>
      </c>
      <c r="K3035">
        <v>1</v>
      </c>
      <c r="M3035" t="s">
        <v>49</v>
      </c>
      <c r="N3035" t="s">
        <v>272</v>
      </c>
      <c r="O3035">
        <v>100</v>
      </c>
      <c r="Q3035" t="s">
        <v>272</v>
      </c>
      <c r="S3035" t="s">
        <v>4726</v>
      </c>
      <c r="U3035" t="s">
        <v>49</v>
      </c>
      <c r="W3035" t="s">
        <v>274</v>
      </c>
      <c r="X3035" t="s">
        <v>30</v>
      </c>
      <c r="Y3035" t="s">
        <v>182</v>
      </c>
      <c r="Z3035" t="s">
        <v>182</v>
      </c>
      <c r="AA3035" t="s">
        <v>182</v>
      </c>
      <c r="AB3035" t="s">
        <v>30</v>
      </c>
      <c r="AE3035">
        <v>0</v>
      </c>
      <c r="AF3035">
        <v>0</v>
      </c>
    </row>
    <row r="3036" spans="1:32" x14ac:dyDescent="0.2">
      <c r="A3036" t="s">
        <v>5187</v>
      </c>
      <c r="B3036" s="107">
        <v>44902</v>
      </c>
      <c r="C3036" s="107">
        <v>44902</v>
      </c>
      <c r="D3036" s="107">
        <v>44902</v>
      </c>
      <c r="E3036">
        <v>-7.22</v>
      </c>
      <c r="F3036">
        <v>-7.22</v>
      </c>
      <c r="G3036" t="s">
        <v>43</v>
      </c>
      <c r="H3036">
        <v>1</v>
      </c>
      <c r="I3036">
        <v>-7.22</v>
      </c>
      <c r="J3036">
        <v>-7.22</v>
      </c>
      <c r="K3036">
        <v>1</v>
      </c>
      <c r="M3036" t="s">
        <v>49</v>
      </c>
      <c r="N3036" t="s">
        <v>3200</v>
      </c>
      <c r="O3036">
        <v>100</v>
      </c>
      <c r="Q3036" t="s">
        <v>3200</v>
      </c>
      <c r="S3036" t="s">
        <v>5172</v>
      </c>
      <c r="U3036" t="s">
        <v>49</v>
      </c>
      <c r="W3036" t="s">
        <v>3201</v>
      </c>
      <c r="X3036" t="s">
        <v>30</v>
      </c>
      <c r="Y3036" t="s">
        <v>182</v>
      </c>
      <c r="Z3036" t="s">
        <v>182</v>
      </c>
      <c r="AA3036" t="s">
        <v>182</v>
      </c>
      <c r="AB3036" t="s">
        <v>30</v>
      </c>
      <c r="AE3036">
        <v>0</v>
      </c>
      <c r="AF3036">
        <v>0</v>
      </c>
    </row>
    <row r="3037" spans="1:32" x14ac:dyDescent="0.2">
      <c r="A3037" t="s">
        <v>5188</v>
      </c>
      <c r="B3037" s="107">
        <v>44902</v>
      </c>
      <c r="C3037" s="107">
        <v>44902</v>
      </c>
      <c r="D3037" s="107">
        <v>44902</v>
      </c>
      <c r="E3037">
        <v>-28.4</v>
      </c>
      <c r="F3037">
        <v>-28.4</v>
      </c>
      <c r="G3037" t="s">
        <v>43</v>
      </c>
      <c r="H3037">
        <v>1</v>
      </c>
      <c r="I3037">
        <v>-28.4</v>
      </c>
      <c r="J3037">
        <v>-28.4</v>
      </c>
      <c r="K3037">
        <v>1</v>
      </c>
      <c r="M3037" t="s">
        <v>49</v>
      </c>
      <c r="N3037" t="s">
        <v>1389</v>
      </c>
      <c r="O3037">
        <v>100</v>
      </c>
      <c r="P3037" t="s">
        <v>160</v>
      </c>
      <c r="Q3037" t="s">
        <v>1389</v>
      </c>
      <c r="S3037" t="s">
        <v>4721</v>
      </c>
      <c r="U3037" t="s">
        <v>49</v>
      </c>
      <c r="W3037" t="s">
        <v>2623</v>
      </c>
      <c r="X3037" t="s">
        <v>2623</v>
      </c>
      <c r="Y3037" t="s">
        <v>2078</v>
      </c>
      <c r="Z3037" t="s">
        <v>2079</v>
      </c>
      <c r="AA3037" t="s">
        <v>2079</v>
      </c>
      <c r="AB3037" t="s">
        <v>15</v>
      </c>
      <c r="AE3037">
        <v>0</v>
      </c>
      <c r="AF3037">
        <v>0</v>
      </c>
    </row>
    <row r="3038" spans="1:32" x14ac:dyDescent="0.2">
      <c r="A3038" t="s">
        <v>5189</v>
      </c>
      <c r="B3038" s="107">
        <v>44902</v>
      </c>
      <c r="C3038" s="107">
        <v>44902</v>
      </c>
      <c r="D3038" s="107">
        <v>44902</v>
      </c>
      <c r="E3038">
        <v>-5.68</v>
      </c>
      <c r="F3038">
        <v>-5.68</v>
      </c>
      <c r="G3038" t="s">
        <v>43</v>
      </c>
      <c r="H3038">
        <v>1</v>
      </c>
      <c r="I3038">
        <v>-5.68</v>
      </c>
      <c r="J3038">
        <v>-5.68</v>
      </c>
      <c r="K3038">
        <v>1</v>
      </c>
      <c r="M3038" t="s">
        <v>49</v>
      </c>
      <c r="N3038" t="s">
        <v>184</v>
      </c>
      <c r="O3038">
        <v>100</v>
      </c>
      <c r="Q3038" t="s">
        <v>184</v>
      </c>
      <c r="S3038" t="s">
        <v>5190</v>
      </c>
      <c r="U3038" t="s">
        <v>49</v>
      </c>
      <c r="W3038" t="s">
        <v>5191</v>
      </c>
      <c r="X3038" t="s">
        <v>30</v>
      </c>
      <c r="Y3038" t="s">
        <v>182</v>
      </c>
      <c r="Z3038" t="s">
        <v>182</v>
      </c>
      <c r="AA3038" t="s">
        <v>182</v>
      </c>
      <c r="AB3038" t="s">
        <v>30</v>
      </c>
      <c r="AE3038">
        <v>0</v>
      </c>
      <c r="AF3038">
        <v>0</v>
      </c>
    </row>
    <row r="3039" spans="1:32" x14ac:dyDescent="0.2">
      <c r="A3039" t="s">
        <v>5192</v>
      </c>
      <c r="B3039" s="107">
        <v>44902</v>
      </c>
      <c r="C3039" s="107">
        <v>44902</v>
      </c>
      <c r="D3039" s="107">
        <v>44902</v>
      </c>
      <c r="E3039">
        <v>-142.11000000000001</v>
      </c>
      <c r="F3039">
        <v>-142.11000000000001</v>
      </c>
      <c r="G3039" t="s">
        <v>43</v>
      </c>
      <c r="H3039">
        <v>1</v>
      </c>
      <c r="I3039">
        <v>-142.11000000000001</v>
      </c>
      <c r="J3039">
        <v>-142.11000000000001</v>
      </c>
      <c r="K3039">
        <v>1</v>
      </c>
      <c r="M3039" t="s">
        <v>49</v>
      </c>
      <c r="N3039" t="s">
        <v>184</v>
      </c>
      <c r="O3039">
        <v>100</v>
      </c>
      <c r="Q3039" t="s">
        <v>184</v>
      </c>
      <c r="S3039" t="s">
        <v>5190</v>
      </c>
      <c r="U3039" t="s">
        <v>49</v>
      </c>
      <c r="W3039" t="s">
        <v>5191</v>
      </c>
      <c r="X3039" t="s">
        <v>30</v>
      </c>
      <c r="Y3039" t="s">
        <v>182</v>
      </c>
      <c r="Z3039" t="s">
        <v>182</v>
      </c>
      <c r="AA3039" t="s">
        <v>182</v>
      </c>
      <c r="AB3039" t="s">
        <v>30</v>
      </c>
      <c r="AE3039">
        <v>0</v>
      </c>
      <c r="AF3039">
        <v>0</v>
      </c>
    </row>
    <row r="3040" spans="1:32" x14ac:dyDescent="0.2">
      <c r="A3040" t="s">
        <v>5193</v>
      </c>
      <c r="B3040" s="107">
        <v>44902</v>
      </c>
      <c r="C3040" s="107">
        <v>44902</v>
      </c>
      <c r="D3040" s="107">
        <v>44902</v>
      </c>
      <c r="E3040">
        <v>12000</v>
      </c>
      <c r="F3040">
        <v>12000</v>
      </c>
      <c r="G3040" t="s">
        <v>43</v>
      </c>
      <c r="H3040">
        <v>1</v>
      </c>
      <c r="I3040">
        <v>12000</v>
      </c>
      <c r="J3040">
        <v>12000</v>
      </c>
      <c r="K3040">
        <v>1</v>
      </c>
      <c r="M3040" t="s">
        <v>199</v>
      </c>
      <c r="N3040" t="s">
        <v>53</v>
      </c>
      <c r="O3040">
        <v>100</v>
      </c>
      <c r="Q3040" t="s">
        <v>199</v>
      </c>
      <c r="S3040" t="s">
        <v>1378</v>
      </c>
      <c r="U3040" t="s">
        <v>53</v>
      </c>
      <c r="W3040" t="s">
        <v>1379</v>
      </c>
      <c r="X3040" t="s">
        <v>1379</v>
      </c>
      <c r="Y3040" t="s">
        <v>163</v>
      </c>
      <c r="Z3040" t="s">
        <v>193</v>
      </c>
      <c r="AA3040" t="s">
        <v>193</v>
      </c>
      <c r="AB3040" t="s">
        <v>24</v>
      </c>
      <c r="AE3040">
        <v>0</v>
      </c>
      <c r="AF3040">
        <v>0</v>
      </c>
    </row>
    <row r="3041" spans="1:32" x14ac:dyDescent="0.2">
      <c r="A3041" t="s">
        <v>5194</v>
      </c>
      <c r="B3041" s="107">
        <v>44902</v>
      </c>
      <c r="C3041" s="107">
        <v>44902</v>
      </c>
      <c r="D3041" s="107">
        <v>44902</v>
      </c>
      <c r="E3041">
        <v>10500</v>
      </c>
      <c r="F3041">
        <v>10500</v>
      </c>
      <c r="G3041" t="s">
        <v>43</v>
      </c>
      <c r="H3041">
        <v>1</v>
      </c>
      <c r="I3041">
        <v>10500</v>
      </c>
      <c r="J3041">
        <v>10500</v>
      </c>
      <c r="K3041">
        <v>1</v>
      </c>
      <c r="M3041" t="s">
        <v>199</v>
      </c>
      <c r="N3041" t="s">
        <v>53</v>
      </c>
      <c r="O3041">
        <v>100</v>
      </c>
      <c r="Q3041" t="s">
        <v>199</v>
      </c>
      <c r="S3041" t="s">
        <v>1378</v>
      </c>
      <c r="U3041" t="s">
        <v>53</v>
      </c>
      <c r="W3041" t="s">
        <v>1379</v>
      </c>
      <c r="X3041" t="s">
        <v>1379</v>
      </c>
      <c r="Y3041" t="s">
        <v>163</v>
      </c>
      <c r="Z3041" t="s">
        <v>193</v>
      </c>
      <c r="AA3041" t="s">
        <v>193</v>
      </c>
      <c r="AB3041" t="s">
        <v>24</v>
      </c>
      <c r="AE3041">
        <v>0</v>
      </c>
      <c r="AF3041">
        <v>0</v>
      </c>
    </row>
    <row r="3042" spans="1:32" x14ac:dyDescent="0.2">
      <c r="A3042" t="s">
        <v>5195</v>
      </c>
      <c r="B3042" s="107">
        <v>44902</v>
      </c>
      <c r="C3042" s="107">
        <v>44902</v>
      </c>
      <c r="D3042" s="107">
        <v>44902</v>
      </c>
      <c r="E3042">
        <v>5000</v>
      </c>
      <c r="F3042">
        <v>5000</v>
      </c>
      <c r="G3042" t="s">
        <v>43</v>
      </c>
      <c r="H3042">
        <v>1</v>
      </c>
      <c r="I3042">
        <v>5000</v>
      </c>
      <c r="J3042">
        <v>5000</v>
      </c>
      <c r="K3042">
        <v>1</v>
      </c>
      <c r="M3042" t="s">
        <v>199</v>
      </c>
      <c r="N3042" t="s">
        <v>49</v>
      </c>
      <c r="O3042">
        <v>100</v>
      </c>
      <c r="Q3042" t="s">
        <v>199</v>
      </c>
      <c r="S3042" t="s">
        <v>1378</v>
      </c>
      <c r="U3042" t="s">
        <v>49</v>
      </c>
      <c r="W3042" t="s">
        <v>1379</v>
      </c>
      <c r="X3042" t="s">
        <v>1379</v>
      </c>
      <c r="Y3042" t="s">
        <v>163</v>
      </c>
      <c r="Z3042" t="s">
        <v>193</v>
      </c>
      <c r="AA3042" t="s">
        <v>193</v>
      </c>
      <c r="AB3042" t="s">
        <v>24</v>
      </c>
      <c r="AE3042">
        <v>0</v>
      </c>
      <c r="AF3042">
        <v>0</v>
      </c>
    </row>
    <row r="3043" spans="1:32" x14ac:dyDescent="0.2">
      <c r="A3043" t="s">
        <v>5196</v>
      </c>
      <c r="B3043" s="107">
        <v>44902</v>
      </c>
      <c r="C3043" s="107">
        <v>44902</v>
      </c>
      <c r="D3043" s="107">
        <v>44902</v>
      </c>
      <c r="E3043">
        <v>-12000</v>
      </c>
      <c r="F3043">
        <v>-12000</v>
      </c>
      <c r="G3043" t="s">
        <v>43</v>
      </c>
      <c r="H3043">
        <v>1</v>
      </c>
      <c r="I3043">
        <v>-12000</v>
      </c>
      <c r="J3043">
        <v>-12000</v>
      </c>
      <c r="K3043">
        <v>1</v>
      </c>
      <c r="M3043" t="s">
        <v>1058</v>
      </c>
      <c r="N3043" t="s">
        <v>199</v>
      </c>
      <c r="O3043">
        <v>100</v>
      </c>
      <c r="P3043" t="s">
        <v>340</v>
      </c>
      <c r="Q3043" t="s">
        <v>199</v>
      </c>
      <c r="S3043" t="s">
        <v>1378</v>
      </c>
      <c r="U3043" t="s">
        <v>1058</v>
      </c>
      <c r="W3043" t="s">
        <v>1379</v>
      </c>
      <c r="X3043" t="s">
        <v>1379</v>
      </c>
      <c r="Y3043" t="s">
        <v>163</v>
      </c>
      <c r="Z3043" t="s">
        <v>193</v>
      </c>
      <c r="AA3043" t="s">
        <v>193</v>
      </c>
      <c r="AB3043" t="s">
        <v>24</v>
      </c>
      <c r="AE3043">
        <v>0</v>
      </c>
      <c r="AF3043">
        <v>0</v>
      </c>
    </row>
    <row r="3044" spans="1:32" x14ac:dyDescent="0.2">
      <c r="A3044" t="s">
        <v>5197</v>
      </c>
      <c r="B3044" s="107">
        <v>44902</v>
      </c>
      <c r="C3044" s="107">
        <v>44902</v>
      </c>
      <c r="D3044" s="107">
        <v>44902</v>
      </c>
      <c r="E3044">
        <v>-5000</v>
      </c>
      <c r="F3044">
        <v>-5000</v>
      </c>
      <c r="G3044" t="s">
        <v>43</v>
      </c>
      <c r="H3044">
        <v>1</v>
      </c>
      <c r="I3044">
        <v>-5000</v>
      </c>
      <c r="J3044">
        <v>-5000</v>
      </c>
      <c r="K3044">
        <v>1</v>
      </c>
      <c r="M3044" t="s">
        <v>1058</v>
      </c>
      <c r="N3044" t="s">
        <v>199</v>
      </c>
      <c r="O3044">
        <v>100</v>
      </c>
      <c r="P3044" t="s">
        <v>340</v>
      </c>
      <c r="Q3044" t="s">
        <v>199</v>
      </c>
      <c r="S3044" t="s">
        <v>1378</v>
      </c>
      <c r="U3044" t="s">
        <v>1058</v>
      </c>
      <c r="W3044" t="s">
        <v>1379</v>
      </c>
      <c r="X3044" t="s">
        <v>1379</v>
      </c>
      <c r="Y3044" t="s">
        <v>163</v>
      </c>
      <c r="Z3044" t="s">
        <v>193</v>
      </c>
      <c r="AA3044" t="s">
        <v>193</v>
      </c>
      <c r="AB3044" t="s">
        <v>24</v>
      </c>
      <c r="AE3044">
        <v>0</v>
      </c>
      <c r="AF3044">
        <v>0</v>
      </c>
    </row>
    <row r="3045" spans="1:32" x14ac:dyDescent="0.2">
      <c r="A3045" t="s">
        <v>5198</v>
      </c>
      <c r="B3045" s="107">
        <v>44902</v>
      </c>
      <c r="C3045" s="107">
        <v>44902</v>
      </c>
      <c r="D3045" s="107">
        <v>44902</v>
      </c>
      <c r="E3045">
        <v>-10500</v>
      </c>
      <c r="F3045">
        <v>-10500</v>
      </c>
      <c r="G3045" t="s">
        <v>43</v>
      </c>
      <c r="H3045">
        <v>1</v>
      </c>
      <c r="I3045">
        <v>-10500</v>
      </c>
      <c r="J3045">
        <v>-10500</v>
      </c>
      <c r="K3045">
        <v>1</v>
      </c>
      <c r="M3045" t="s">
        <v>1058</v>
      </c>
      <c r="N3045" t="s">
        <v>199</v>
      </c>
      <c r="O3045">
        <v>100</v>
      </c>
      <c r="P3045" t="s">
        <v>340</v>
      </c>
      <c r="Q3045" t="s">
        <v>199</v>
      </c>
      <c r="S3045" t="s">
        <v>1378</v>
      </c>
      <c r="U3045" t="s">
        <v>1058</v>
      </c>
      <c r="W3045" t="s">
        <v>1379</v>
      </c>
      <c r="X3045" t="s">
        <v>1379</v>
      </c>
      <c r="Y3045" t="s">
        <v>163</v>
      </c>
      <c r="Z3045" t="s">
        <v>193</v>
      </c>
      <c r="AA3045" t="s">
        <v>193</v>
      </c>
      <c r="AB3045" t="s">
        <v>24</v>
      </c>
      <c r="AE3045">
        <v>0</v>
      </c>
      <c r="AF3045">
        <v>0</v>
      </c>
    </row>
    <row r="3046" spans="1:32" x14ac:dyDescent="0.2">
      <c r="A3046" t="s">
        <v>5199</v>
      </c>
      <c r="B3046" s="107">
        <v>44902</v>
      </c>
      <c r="C3046" s="107">
        <v>44902</v>
      </c>
      <c r="D3046" s="107">
        <v>44902</v>
      </c>
      <c r="E3046">
        <v>-1.6723530699999999E-2</v>
      </c>
      <c r="F3046">
        <v>-1.6723530699999999E-2</v>
      </c>
      <c r="G3046" t="s">
        <v>72</v>
      </c>
      <c r="H3046">
        <v>4.7123359580052497</v>
      </c>
      <c r="I3046">
        <v>-7.8806895062414714E-2</v>
      </c>
      <c r="J3046">
        <v>-7.8806895062414714E-2</v>
      </c>
      <c r="K3046">
        <v>1</v>
      </c>
      <c r="M3046" t="s">
        <v>67</v>
      </c>
      <c r="N3046" t="s">
        <v>4995</v>
      </c>
      <c r="S3046" t="s">
        <v>1608</v>
      </c>
      <c r="U3046" t="s">
        <v>67</v>
      </c>
      <c r="W3046" t="s">
        <v>1270</v>
      </c>
      <c r="X3046" t="s">
        <v>1271</v>
      </c>
      <c r="Y3046" t="s">
        <v>182</v>
      </c>
      <c r="Z3046" t="s">
        <v>164</v>
      </c>
      <c r="AA3046" t="s">
        <v>164</v>
      </c>
      <c r="AB3046" t="s">
        <v>18</v>
      </c>
      <c r="AD3046" t="s">
        <v>5200</v>
      </c>
      <c r="AE3046">
        <v>1</v>
      </c>
      <c r="AF3046">
        <v>1</v>
      </c>
    </row>
    <row r="3047" spans="1:32" x14ac:dyDescent="0.2">
      <c r="A3047" t="s">
        <v>5201</v>
      </c>
      <c r="B3047" s="107">
        <v>44902</v>
      </c>
      <c r="C3047" s="107">
        <v>44902</v>
      </c>
      <c r="D3047" s="107">
        <v>44902</v>
      </c>
      <c r="E3047">
        <v>-3.1920882999999997E-2</v>
      </c>
      <c r="F3047">
        <v>-3.1920882999999997E-2</v>
      </c>
      <c r="G3047" t="s">
        <v>72</v>
      </c>
      <c r="H3047">
        <v>4.7123359580052497</v>
      </c>
      <c r="I3047">
        <v>-0.1504219247721785</v>
      </c>
      <c r="J3047">
        <v>-0.1504219247721785</v>
      </c>
      <c r="K3047">
        <v>1</v>
      </c>
      <c r="M3047" t="s">
        <v>67</v>
      </c>
      <c r="N3047" t="s">
        <v>4995</v>
      </c>
      <c r="S3047" t="s">
        <v>1608</v>
      </c>
      <c r="U3047" t="s">
        <v>67</v>
      </c>
      <c r="W3047" t="s">
        <v>1270</v>
      </c>
      <c r="X3047" t="s">
        <v>1271</v>
      </c>
      <c r="Y3047" t="s">
        <v>182</v>
      </c>
      <c r="Z3047" t="s">
        <v>164</v>
      </c>
      <c r="AA3047" t="s">
        <v>164</v>
      </c>
      <c r="AB3047" t="s">
        <v>18</v>
      </c>
      <c r="AD3047" t="s">
        <v>5202</v>
      </c>
      <c r="AE3047">
        <v>1</v>
      </c>
      <c r="AF3047">
        <v>1</v>
      </c>
    </row>
    <row r="3048" spans="1:32" x14ac:dyDescent="0.2">
      <c r="A3048" t="s">
        <v>5203</v>
      </c>
      <c r="B3048" s="107">
        <v>44902</v>
      </c>
      <c r="C3048" s="107">
        <v>44902</v>
      </c>
      <c r="D3048" s="107">
        <v>44902</v>
      </c>
      <c r="E3048">
        <v>-1.4334610500000001E-2</v>
      </c>
      <c r="F3048">
        <v>-1.4334610500000001E-2</v>
      </c>
      <c r="G3048" t="s">
        <v>72</v>
      </c>
      <c r="H3048">
        <v>4.7123359580052497</v>
      </c>
      <c r="I3048">
        <v>-6.7549500503149604E-2</v>
      </c>
      <c r="J3048">
        <v>-6.7549500503149604E-2</v>
      </c>
      <c r="K3048">
        <v>1</v>
      </c>
      <c r="M3048" t="s">
        <v>67</v>
      </c>
      <c r="N3048" t="s">
        <v>4995</v>
      </c>
      <c r="S3048" t="s">
        <v>1608</v>
      </c>
      <c r="U3048" t="s">
        <v>67</v>
      </c>
      <c r="W3048" t="s">
        <v>1270</v>
      </c>
      <c r="X3048" t="s">
        <v>1271</v>
      </c>
      <c r="Y3048" t="s">
        <v>182</v>
      </c>
      <c r="Z3048" t="s">
        <v>164</v>
      </c>
      <c r="AA3048" t="s">
        <v>164</v>
      </c>
      <c r="AB3048" t="s">
        <v>18</v>
      </c>
      <c r="AD3048" t="s">
        <v>5204</v>
      </c>
      <c r="AE3048">
        <v>1</v>
      </c>
      <c r="AF3048">
        <v>1</v>
      </c>
    </row>
    <row r="3049" spans="1:32" x14ac:dyDescent="0.2">
      <c r="A3049" t="s">
        <v>5205</v>
      </c>
      <c r="B3049" s="107">
        <v>44901</v>
      </c>
      <c r="C3049" s="107">
        <v>44901</v>
      </c>
      <c r="D3049" s="107">
        <v>44901</v>
      </c>
      <c r="E3049">
        <v>51793.24</v>
      </c>
      <c r="F3049">
        <v>51793.24</v>
      </c>
      <c r="G3049" t="s">
        <v>43</v>
      </c>
      <c r="H3049">
        <v>1</v>
      </c>
      <c r="I3049">
        <v>51793.24</v>
      </c>
      <c r="J3049">
        <v>51793.24</v>
      </c>
      <c r="K3049">
        <v>1</v>
      </c>
      <c r="M3049" t="s">
        <v>5206</v>
      </c>
      <c r="N3049" t="s">
        <v>54</v>
      </c>
      <c r="O3049">
        <v>100</v>
      </c>
      <c r="P3049" t="s">
        <v>160</v>
      </c>
      <c r="Q3049" t="s">
        <v>5206</v>
      </c>
      <c r="S3049" t="s">
        <v>5207</v>
      </c>
      <c r="U3049" t="s">
        <v>54</v>
      </c>
      <c r="V3049" t="s">
        <v>5208</v>
      </c>
      <c r="W3049" t="s">
        <v>5209</v>
      </c>
      <c r="X3049" t="s">
        <v>1061</v>
      </c>
      <c r="Y3049" t="s">
        <v>1062</v>
      </c>
      <c r="Z3049" t="s">
        <v>1063</v>
      </c>
      <c r="AA3049" t="s">
        <v>1063</v>
      </c>
      <c r="AB3049" t="s">
        <v>29</v>
      </c>
      <c r="AE3049">
        <v>0</v>
      </c>
      <c r="AF3049">
        <v>0</v>
      </c>
    </row>
    <row r="3050" spans="1:32" x14ac:dyDescent="0.2">
      <c r="A3050" t="s">
        <v>5210</v>
      </c>
      <c r="B3050" s="107">
        <v>44901</v>
      </c>
      <c r="C3050" s="107">
        <v>44901</v>
      </c>
      <c r="D3050" s="107">
        <v>44901</v>
      </c>
      <c r="E3050">
        <v>1200.98</v>
      </c>
      <c r="F3050">
        <v>1200.98</v>
      </c>
      <c r="G3050" t="s">
        <v>43</v>
      </c>
      <c r="H3050">
        <v>1</v>
      </c>
      <c r="I3050">
        <v>1200.98</v>
      </c>
      <c r="J3050">
        <v>1200.98</v>
      </c>
      <c r="K3050">
        <v>1</v>
      </c>
      <c r="M3050" t="s">
        <v>199</v>
      </c>
      <c r="N3050" t="s">
        <v>52</v>
      </c>
      <c r="O3050">
        <v>100</v>
      </c>
      <c r="P3050" t="s">
        <v>160</v>
      </c>
      <c r="Q3050" t="s">
        <v>199</v>
      </c>
      <c r="S3050" t="s">
        <v>4940</v>
      </c>
      <c r="U3050" t="s">
        <v>52</v>
      </c>
      <c r="V3050" t="s">
        <v>4941</v>
      </c>
      <c r="W3050" t="s">
        <v>4930</v>
      </c>
      <c r="X3050" t="s">
        <v>2682</v>
      </c>
      <c r="Y3050" t="s">
        <v>2683</v>
      </c>
      <c r="Z3050" t="s">
        <v>2684</v>
      </c>
      <c r="AA3050" t="s">
        <v>2684</v>
      </c>
      <c r="AB3050" t="s">
        <v>17</v>
      </c>
      <c r="AE3050">
        <v>0</v>
      </c>
      <c r="AF3050">
        <v>0</v>
      </c>
    </row>
    <row r="3051" spans="1:32" x14ac:dyDescent="0.2">
      <c r="A3051" t="s">
        <v>5211</v>
      </c>
      <c r="B3051" s="107">
        <v>44901</v>
      </c>
      <c r="C3051" s="107">
        <v>44901</v>
      </c>
      <c r="D3051" s="107">
        <v>44901</v>
      </c>
      <c r="E3051">
        <v>-85.28</v>
      </c>
      <c r="F3051">
        <v>-85.28</v>
      </c>
      <c r="G3051" t="s">
        <v>43</v>
      </c>
      <c r="H3051">
        <v>1</v>
      </c>
      <c r="I3051">
        <v>-85.28</v>
      </c>
      <c r="J3051">
        <v>-85.28</v>
      </c>
      <c r="K3051">
        <v>1</v>
      </c>
      <c r="M3051" t="s">
        <v>50</v>
      </c>
      <c r="N3051" t="s">
        <v>311</v>
      </c>
      <c r="O3051">
        <v>100</v>
      </c>
      <c r="Q3051" t="s">
        <v>311</v>
      </c>
      <c r="S3051" t="s">
        <v>312</v>
      </c>
      <c r="U3051" t="s">
        <v>50</v>
      </c>
      <c r="W3051" t="s">
        <v>312</v>
      </c>
      <c r="X3051" t="s">
        <v>30</v>
      </c>
      <c r="Y3051" t="s">
        <v>182</v>
      </c>
      <c r="Z3051" t="s">
        <v>182</v>
      </c>
      <c r="AA3051" t="s">
        <v>182</v>
      </c>
      <c r="AB3051" t="s">
        <v>30</v>
      </c>
      <c r="AE3051">
        <v>0</v>
      </c>
      <c r="AF3051">
        <v>0</v>
      </c>
    </row>
    <row r="3052" spans="1:32" x14ac:dyDescent="0.2">
      <c r="A3052" t="s">
        <v>5212</v>
      </c>
      <c r="B3052" s="107">
        <v>44901</v>
      </c>
      <c r="C3052" s="107">
        <v>44901</v>
      </c>
      <c r="D3052" s="107">
        <v>44901</v>
      </c>
      <c r="E3052">
        <v>-147.16999999999999</v>
      </c>
      <c r="F3052">
        <v>-147.16999999999999</v>
      </c>
      <c r="G3052" t="s">
        <v>43</v>
      </c>
      <c r="H3052">
        <v>1</v>
      </c>
      <c r="I3052">
        <v>-147.16999999999999</v>
      </c>
      <c r="J3052">
        <v>-147.16999999999999</v>
      </c>
      <c r="K3052">
        <v>1</v>
      </c>
      <c r="M3052" t="s">
        <v>49</v>
      </c>
      <c r="N3052" t="s">
        <v>4677</v>
      </c>
      <c r="O3052">
        <v>100</v>
      </c>
      <c r="Q3052" t="s">
        <v>4677</v>
      </c>
      <c r="S3052" t="s">
        <v>4678</v>
      </c>
      <c r="U3052" t="s">
        <v>49</v>
      </c>
      <c r="W3052" t="s">
        <v>4679</v>
      </c>
      <c r="X3052" t="s">
        <v>1366</v>
      </c>
      <c r="Y3052" t="s">
        <v>15</v>
      </c>
      <c r="Z3052" t="s">
        <v>164</v>
      </c>
      <c r="AA3052" t="s">
        <v>164</v>
      </c>
      <c r="AB3052" t="s">
        <v>15</v>
      </c>
      <c r="AE3052">
        <v>0</v>
      </c>
      <c r="AF3052">
        <v>0</v>
      </c>
    </row>
    <row r="3053" spans="1:32" x14ac:dyDescent="0.2">
      <c r="A3053" t="s">
        <v>5213</v>
      </c>
      <c r="B3053" s="107">
        <v>44901</v>
      </c>
      <c r="C3053" s="107">
        <v>44901</v>
      </c>
      <c r="D3053" s="107">
        <v>44901</v>
      </c>
      <c r="E3053">
        <v>51793.24</v>
      </c>
      <c r="F3053">
        <v>51793.24</v>
      </c>
      <c r="G3053" t="s">
        <v>43</v>
      </c>
      <c r="H3053">
        <v>1</v>
      </c>
      <c r="I3053">
        <v>51793.24</v>
      </c>
      <c r="J3053">
        <v>51793.24</v>
      </c>
      <c r="K3053">
        <v>1</v>
      </c>
      <c r="M3053" t="s">
        <v>199</v>
      </c>
      <c r="N3053" t="s">
        <v>1058</v>
      </c>
      <c r="O3053">
        <v>100</v>
      </c>
      <c r="Q3053" t="s">
        <v>199</v>
      </c>
      <c r="S3053" t="s">
        <v>1378</v>
      </c>
      <c r="U3053" t="s">
        <v>1058</v>
      </c>
      <c r="W3053" t="s">
        <v>1379</v>
      </c>
      <c r="X3053" t="s">
        <v>1379</v>
      </c>
      <c r="Y3053" t="s">
        <v>163</v>
      </c>
      <c r="Z3053" t="s">
        <v>193</v>
      </c>
      <c r="AA3053" t="s">
        <v>193</v>
      </c>
      <c r="AB3053" t="s">
        <v>24</v>
      </c>
      <c r="AE3053">
        <v>0</v>
      </c>
      <c r="AF3053">
        <v>0</v>
      </c>
    </row>
    <row r="3054" spans="1:32" x14ac:dyDescent="0.2">
      <c r="A3054" t="s">
        <v>5214</v>
      </c>
      <c r="B3054" s="107">
        <v>44901</v>
      </c>
      <c r="C3054" s="107">
        <v>44901</v>
      </c>
      <c r="D3054" s="107">
        <v>44901</v>
      </c>
      <c r="E3054">
        <v>1200.98</v>
      </c>
      <c r="F3054">
        <v>1200.98</v>
      </c>
      <c r="G3054" t="s">
        <v>43</v>
      </c>
      <c r="H3054">
        <v>1</v>
      </c>
      <c r="I3054">
        <v>1200.98</v>
      </c>
      <c r="J3054">
        <v>1200.98</v>
      </c>
      <c r="K3054">
        <v>1</v>
      </c>
      <c r="M3054" t="s">
        <v>199</v>
      </c>
      <c r="N3054" t="s">
        <v>1058</v>
      </c>
      <c r="O3054">
        <v>100</v>
      </c>
      <c r="Q3054" t="s">
        <v>199</v>
      </c>
      <c r="S3054" t="s">
        <v>1378</v>
      </c>
      <c r="U3054" t="s">
        <v>1058</v>
      </c>
      <c r="W3054" t="s">
        <v>1379</v>
      </c>
      <c r="X3054" t="s">
        <v>1379</v>
      </c>
      <c r="Y3054" t="s">
        <v>163</v>
      </c>
      <c r="Z3054" t="s">
        <v>193</v>
      </c>
      <c r="AA3054" t="s">
        <v>193</v>
      </c>
      <c r="AB3054" t="s">
        <v>24</v>
      </c>
      <c r="AE3054">
        <v>0</v>
      </c>
      <c r="AF3054">
        <v>0</v>
      </c>
    </row>
    <row r="3055" spans="1:32" x14ac:dyDescent="0.2">
      <c r="A3055" t="s">
        <v>5215</v>
      </c>
      <c r="B3055" s="107">
        <v>44901</v>
      </c>
      <c r="C3055" s="107">
        <v>44901</v>
      </c>
      <c r="D3055" s="107">
        <v>44901</v>
      </c>
      <c r="E3055">
        <v>-1200.98</v>
      </c>
      <c r="F3055">
        <v>-1200.98</v>
      </c>
      <c r="G3055" t="s">
        <v>43</v>
      </c>
      <c r="H3055">
        <v>1</v>
      </c>
      <c r="I3055">
        <v>-1200.98</v>
      </c>
      <c r="J3055">
        <v>-1200.98</v>
      </c>
      <c r="K3055">
        <v>1</v>
      </c>
      <c r="M3055" t="s">
        <v>52</v>
      </c>
      <c r="N3055" t="s">
        <v>199</v>
      </c>
      <c r="O3055">
        <v>100</v>
      </c>
      <c r="P3055" t="s">
        <v>340</v>
      </c>
      <c r="Q3055" t="s">
        <v>199</v>
      </c>
      <c r="S3055" t="s">
        <v>1378</v>
      </c>
      <c r="U3055" t="s">
        <v>52</v>
      </c>
      <c r="W3055" t="s">
        <v>1379</v>
      </c>
      <c r="X3055" t="s">
        <v>1379</v>
      </c>
      <c r="Y3055" t="s">
        <v>163</v>
      </c>
      <c r="Z3055" t="s">
        <v>193</v>
      </c>
      <c r="AA3055" t="s">
        <v>193</v>
      </c>
      <c r="AB3055" t="s">
        <v>24</v>
      </c>
      <c r="AE3055">
        <v>0</v>
      </c>
      <c r="AF3055">
        <v>0</v>
      </c>
    </row>
    <row r="3056" spans="1:32" x14ac:dyDescent="0.2">
      <c r="A3056" t="s">
        <v>5216</v>
      </c>
      <c r="B3056" s="107">
        <v>44901</v>
      </c>
      <c r="C3056" s="107">
        <v>44901</v>
      </c>
      <c r="D3056" s="107">
        <v>44901</v>
      </c>
      <c r="E3056">
        <v>-51793.24</v>
      </c>
      <c r="F3056">
        <v>-51793.24</v>
      </c>
      <c r="G3056" t="s">
        <v>43</v>
      </c>
      <c r="H3056">
        <v>1</v>
      </c>
      <c r="I3056">
        <v>-51793.24</v>
      </c>
      <c r="J3056">
        <v>-51793.24</v>
      </c>
      <c r="K3056">
        <v>1</v>
      </c>
      <c r="M3056" t="s">
        <v>54</v>
      </c>
      <c r="N3056" t="s">
        <v>199</v>
      </c>
      <c r="O3056">
        <v>100</v>
      </c>
      <c r="P3056" t="s">
        <v>340</v>
      </c>
      <c r="Q3056" t="s">
        <v>199</v>
      </c>
      <c r="S3056" t="s">
        <v>1378</v>
      </c>
      <c r="U3056" t="s">
        <v>54</v>
      </c>
      <c r="W3056" t="s">
        <v>1379</v>
      </c>
      <c r="X3056" t="s">
        <v>1379</v>
      </c>
      <c r="Y3056" t="s">
        <v>163</v>
      </c>
      <c r="Z3056" t="s">
        <v>193</v>
      </c>
      <c r="AA3056" t="s">
        <v>193</v>
      </c>
      <c r="AB3056" t="s">
        <v>24</v>
      </c>
      <c r="AE3056">
        <v>0</v>
      </c>
      <c r="AF3056">
        <v>0</v>
      </c>
    </row>
    <row r="3057" spans="1:32" x14ac:dyDescent="0.2">
      <c r="A3057" t="s">
        <v>5217</v>
      </c>
      <c r="B3057" s="107">
        <v>44901</v>
      </c>
      <c r="C3057" s="107">
        <v>44901</v>
      </c>
      <c r="D3057" s="107">
        <v>44901</v>
      </c>
      <c r="E3057">
        <v>-1.4325793999999999E-3</v>
      </c>
      <c r="F3057">
        <v>-1.4325793999999999E-3</v>
      </c>
      <c r="G3057" t="s">
        <v>72</v>
      </c>
      <c r="H3057">
        <v>4.8285113098369283</v>
      </c>
      <c r="I3057">
        <v>-6.9172258351394003E-3</v>
      </c>
      <c r="J3057">
        <v>-6.9172258351394003E-3</v>
      </c>
      <c r="K3057">
        <v>1</v>
      </c>
      <c r="M3057" t="s">
        <v>67</v>
      </c>
      <c r="N3057" t="s">
        <v>4995</v>
      </c>
      <c r="S3057" t="s">
        <v>1608</v>
      </c>
      <c r="U3057" t="s">
        <v>67</v>
      </c>
      <c r="W3057" t="s">
        <v>1270</v>
      </c>
      <c r="X3057" t="s">
        <v>1271</v>
      </c>
      <c r="Y3057" t="s">
        <v>182</v>
      </c>
      <c r="Z3057" t="s">
        <v>164</v>
      </c>
      <c r="AA3057" t="s">
        <v>164</v>
      </c>
      <c r="AB3057" t="s">
        <v>18</v>
      </c>
      <c r="AD3057" t="s">
        <v>5218</v>
      </c>
      <c r="AE3057">
        <v>1</v>
      </c>
      <c r="AF3057">
        <v>1</v>
      </c>
    </row>
    <row r="3058" spans="1:32" x14ac:dyDescent="0.2">
      <c r="A3058" t="s">
        <v>5219</v>
      </c>
      <c r="B3058" s="107">
        <v>44901</v>
      </c>
      <c r="C3058" s="107">
        <v>44901</v>
      </c>
      <c r="D3058" s="107">
        <v>44901</v>
      </c>
      <c r="E3058">
        <v>-2.2722024000000002E-3</v>
      </c>
      <c r="F3058">
        <v>-2.2722024000000002E-3</v>
      </c>
      <c r="G3058" t="s">
        <v>72</v>
      </c>
      <c r="H3058">
        <v>4.8285113098369283</v>
      </c>
      <c r="I3058">
        <v>-1.097135498663861E-2</v>
      </c>
      <c r="J3058">
        <v>-1.097135498663861E-2</v>
      </c>
      <c r="K3058">
        <v>1</v>
      </c>
      <c r="M3058" t="s">
        <v>67</v>
      </c>
      <c r="N3058" t="s">
        <v>4995</v>
      </c>
      <c r="S3058" t="s">
        <v>1608</v>
      </c>
      <c r="U3058" t="s">
        <v>67</v>
      </c>
      <c r="W3058" t="s">
        <v>1270</v>
      </c>
      <c r="X3058" t="s">
        <v>1271</v>
      </c>
      <c r="Y3058" t="s">
        <v>182</v>
      </c>
      <c r="Z3058" t="s">
        <v>164</v>
      </c>
      <c r="AA3058" t="s">
        <v>164</v>
      </c>
      <c r="AB3058" t="s">
        <v>18</v>
      </c>
      <c r="AD3058" t="s">
        <v>5220</v>
      </c>
      <c r="AE3058">
        <v>1</v>
      </c>
      <c r="AF3058">
        <v>1</v>
      </c>
    </row>
    <row r="3059" spans="1:32" x14ac:dyDescent="0.2">
      <c r="A3059" t="s">
        <v>5221</v>
      </c>
      <c r="B3059" s="107">
        <v>44901</v>
      </c>
      <c r="C3059" s="107">
        <v>44901</v>
      </c>
      <c r="D3059" s="107">
        <v>44901</v>
      </c>
      <c r="E3059">
        <v>-3.0323856000000001E-3</v>
      </c>
      <c r="F3059">
        <v>-3.0323856000000001E-3</v>
      </c>
      <c r="G3059" t="s">
        <v>72</v>
      </c>
      <c r="H3059">
        <v>4.8285113098369283</v>
      </c>
      <c r="I3059">
        <v>-1.4641908165386641E-2</v>
      </c>
      <c r="J3059">
        <v>-1.4641908165386641E-2</v>
      </c>
      <c r="K3059">
        <v>1</v>
      </c>
      <c r="M3059" t="s">
        <v>67</v>
      </c>
      <c r="N3059" t="s">
        <v>4995</v>
      </c>
      <c r="S3059" t="s">
        <v>1608</v>
      </c>
      <c r="U3059" t="s">
        <v>67</v>
      </c>
      <c r="W3059" t="s">
        <v>1270</v>
      </c>
      <c r="X3059" t="s">
        <v>1271</v>
      </c>
      <c r="Y3059" t="s">
        <v>182</v>
      </c>
      <c r="Z3059" t="s">
        <v>164</v>
      </c>
      <c r="AA3059" t="s">
        <v>164</v>
      </c>
      <c r="AB3059" t="s">
        <v>18</v>
      </c>
      <c r="AD3059" t="s">
        <v>5222</v>
      </c>
      <c r="AE3059">
        <v>1</v>
      </c>
      <c r="AF3059">
        <v>1</v>
      </c>
    </row>
    <row r="3060" spans="1:32" x14ac:dyDescent="0.2">
      <c r="A3060" t="s">
        <v>5223</v>
      </c>
      <c r="B3060" s="107">
        <v>44901</v>
      </c>
      <c r="C3060" s="107">
        <v>44901</v>
      </c>
      <c r="D3060" s="107">
        <v>44901</v>
      </c>
      <c r="E3060">
        <v>-1.6753088E-3</v>
      </c>
      <c r="F3060">
        <v>-1.6753088E-3</v>
      </c>
      <c r="G3060" t="s">
        <v>72</v>
      </c>
      <c r="H3060">
        <v>4.8285113098369283</v>
      </c>
      <c r="I3060">
        <v>-8.089247488269332E-3</v>
      </c>
      <c r="J3060">
        <v>-8.089247488269332E-3</v>
      </c>
      <c r="K3060">
        <v>1</v>
      </c>
      <c r="M3060" t="s">
        <v>67</v>
      </c>
      <c r="N3060" t="s">
        <v>4995</v>
      </c>
      <c r="S3060" t="s">
        <v>1608</v>
      </c>
      <c r="U3060" t="s">
        <v>67</v>
      </c>
      <c r="W3060" t="s">
        <v>1270</v>
      </c>
      <c r="X3060" t="s">
        <v>1271</v>
      </c>
      <c r="Y3060" t="s">
        <v>182</v>
      </c>
      <c r="Z3060" t="s">
        <v>164</v>
      </c>
      <c r="AA3060" t="s">
        <v>164</v>
      </c>
      <c r="AB3060" t="s">
        <v>18</v>
      </c>
      <c r="AD3060" t="s">
        <v>5224</v>
      </c>
      <c r="AE3060">
        <v>1</v>
      </c>
      <c r="AF3060">
        <v>1</v>
      </c>
    </row>
    <row r="3061" spans="1:32" x14ac:dyDescent="0.2">
      <c r="A3061" t="s">
        <v>5225</v>
      </c>
      <c r="B3061" s="107">
        <v>44901</v>
      </c>
      <c r="C3061" s="107">
        <v>44901</v>
      </c>
      <c r="D3061" s="107">
        <v>44901</v>
      </c>
      <c r="E3061">
        <v>-2.4279060000000001E-3</v>
      </c>
      <c r="F3061">
        <v>-2.4279060000000001E-3</v>
      </c>
      <c r="G3061" t="s">
        <v>72</v>
      </c>
      <c r="H3061">
        <v>4.8285113098369283</v>
      </c>
      <c r="I3061">
        <v>-1.172317158022094E-2</v>
      </c>
      <c r="J3061">
        <v>-1.172317158022094E-2</v>
      </c>
      <c r="K3061">
        <v>1</v>
      </c>
      <c r="M3061" t="s">
        <v>67</v>
      </c>
      <c r="N3061" t="s">
        <v>4995</v>
      </c>
      <c r="S3061" t="s">
        <v>1608</v>
      </c>
      <c r="U3061" t="s">
        <v>67</v>
      </c>
      <c r="W3061" t="s">
        <v>1270</v>
      </c>
      <c r="X3061" t="s">
        <v>1271</v>
      </c>
      <c r="Y3061" t="s">
        <v>182</v>
      </c>
      <c r="Z3061" t="s">
        <v>164</v>
      </c>
      <c r="AA3061" t="s">
        <v>164</v>
      </c>
      <c r="AB3061" t="s">
        <v>18</v>
      </c>
      <c r="AD3061" t="s">
        <v>5226</v>
      </c>
      <c r="AE3061">
        <v>1</v>
      </c>
      <c r="AF3061">
        <v>1</v>
      </c>
    </row>
    <row r="3062" spans="1:32" x14ac:dyDescent="0.2">
      <c r="A3062" t="s">
        <v>5227</v>
      </c>
      <c r="B3062" s="107">
        <v>44901</v>
      </c>
      <c r="C3062" s="107">
        <v>44901</v>
      </c>
      <c r="D3062" s="107">
        <v>44901</v>
      </c>
      <c r="E3062">
        <v>-1.9756489999999999E-3</v>
      </c>
      <c r="F3062">
        <v>-1.9756489999999999E-3</v>
      </c>
      <c r="G3062" t="s">
        <v>72</v>
      </c>
      <c r="H3062">
        <v>4.8285113098369283</v>
      </c>
      <c r="I3062">
        <v>-9.5394435407680171E-3</v>
      </c>
      <c r="J3062">
        <v>-9.5394435407680171E-3</v>
      </c>
      <c r="K3062">
        <v>1</v>
      </c>
      <c r="M3062" t="s">
        <v>67</v>
      </c>
      <c r="N3062" t="s">
        <v>4995</v>
      </c>
      <c r="S3062" t="s">
        <v>1608</v>
      </c>
      <c r="U3062" t="s">
        <v>67</v>
      </c>
      <c r="W3062" t="s">
        <v>1270</v>
      </c>
      <c r="X3062" t="s">
        <v>1271</v>
      </c>
      <c r="Y3062" t="s">
        <v>182</v>
      </c>
      <c r="Z3062" t="s">
        <v>164</v>
      </c>
      <c r="AA3062" t="s">
        <v>164</v>
      </c>
      <c r="AB3062" t="s">
        <v>18</v>
      </c>
      <c r="AD3062" t="s">
        <v>5228</v>
      </c>
      <c r="AE3062">
        <v>1</v>
      </c>
      <c r="AF3062">
        <v>1</v>
      </c>
    </row>
    <row r="3063" spans="1:32" x14ac:dyDescent="0.2">
      <c r="A3063" t="s">
        <v>5229</v>
      </c>
      <c r="B3063" s="107">
        <v>44901</v>
      </c>
      <c r="C3063" s="107">
        <v>44901</v>
      </c>
      <c r="D3063" s="107">
        <v>44901</v>
      </c>
      <c r="E3063">
        <v>-4.1916414000000004E-3</v>
      </c>
      <c r="F3063">
        <v>-4.1916414000000004E-3</v>
      </c>
      <c r="G3063" t="s">
        <v>72</v>
      </c>
      <c r="H3063">
        <v>4.8285113098369283</v>
      </c>
      <c r="I3063">
        <v>-2.02393879066807E-2</v>
      </c>
      <c r="J3063">
        <v>-2.02393879066807E-2</v>
      </c>
      <c r="K3063">
        <v>1</v>
      </c>
      <c r="M3063" t="s">
        <v>67</v>
      </c>
      <c r="N3063" t="s">
        <v>4995</v>
      </c>
      <c r="S3063" t="s">
        <v>1608</v>
      </c>
      <c r="U3063" t="s">
        <v>67</v>
      </c>
      <c r="W3063" t="s">
        <v>1270</v>
      </c>
      <c r="X3063" t="s">
        <v>1271</v>
      </c>
      <c r="Y3063" t="s">
        <v>182</v>
      </c>
      <c r="Z3063" t="s">
        <v>164</v>
      </c>
      <c r="AA3063" t="s">
        <v>164</v>
      </c>
      <c r="AB3063" t="s">
        <v>18</v>
      </c>
      <c r="AD3063" t="s">
        <v>5230</v>
      </c>
      <c r="AE3063">
        <v>1</v>
      </c>
      <c r="AF3063">
        <v>1</v>
      </c>
    </row>
    <row r="3064" spans="1:32" x14ac:dyDescent="0.2">
      <c r="A3064" t="s">
        <v>5231</v>
      </c>
      <c r="B3064" s="107">
        <v>44901</v>
      </c>
      <c r="C3064" s="107">
        <v>44901</v>
      </c>
      <c r="D3064" s="107">
        <v>44901</v>
      </c>
      <c r="E3064">
        <v>-1.9756489999999999E-3</v>
      </c>
      <c r="F3064">
        <v>-1.9756489999999999E-3</v>
      </c>
      <c r="G3064" t="s">
        <v>72</v>
      </c>
      <c r="H3064">
        <v>4.8285113098369283</v>
      </c>
      <c r="I3064">
        <v>-9.5394435407680171E-3</v>
      </c>
      <c r="J3064">
        <v>-9.5394435407680171E-3</v>
      </c>
      <c r="K3064">
        <v>1</v>
      </c>
      <c r="M3064" t="s">
        <v>67</v>
      </c>
      <c r="N3064" t="s">
        <v>4995</v>
      </c>
      <c r="S3064" t="s">
        <v>1608</v>
      </c>
      <c r="U3064" t="s">
        <v>67</v>
      </c>
      <c r="W3064" t="s">
        <v>1270</v>
      </c>
      <c r="X3064" t="s">
        <v>1271</v>
      </c>
      <c r="Y3064" t="s">
        <v>182</v>
      </c>
      <c r="Z3064" t="s">
        <v>164</v>
      </c>
      <c r="AA3064" t="s">
        <v>164</v>
      </c>
      <c r="AB3064" t="s">
        <v>18</v>
      </c>
      <c r="AD3064" t="s">
        <v>5232</v>
      </c>
      <c r="AE3064">
        <v>1</v>
      </c>
      <c r="AF3064">
        <v>1</v>
      </c>
    </row>
    <row r="3065" spans="1:32" x14ac:dyDescent="0.2">
      <c r="A3065" t="s">
        <v>5233</v>
      </c>
      <c r="B3065" s="107">
        <v>44901</v>
      </c>
      <c r="C3065" s="107">
        <v>44901</v>
      </c>
      <c r="D3065" s="107">
        <v>44901</v>
      </c>
      <c r="E3065">
        <v>-4.1920356000000004E-3</v>
      </c>
      <c r="F3065">
        <v>-4.1920356000000004E-3</v>
      </c>
      <c r="G3065" t="s">
        <v>72</v>
      </c>
      <c r="H3065">
        <v>4.8285113098369283</v>
      </c>
      <c r="I3065">
        <v>-2.0241291305839029E-2</v>
      </c>
      <c r="J3065">
        <v>-2.0241291305839029E-2</v>
      </c>
      <c r="K3065">
        <v>1</v>
      </c>
      <c r="M3065" t="s">
        <v>67</v>
      </c>
      <c r="N3065" t="s">
        <v>4995</v>
      </c>
      <c r="S3065" t="s">
        <v>1608</v>
      </c>
      <c r="U3065" t="s">
        <v>67</v>
      </c>
      <c r="W3065" t="s">
        <v>1270</v>
      </c>
      <c r="X3065" t="s">
        <v>1271</v>
      </c>
      <c r="Y3065" t="s">
        <v>182</v>
      </c>
      <c r="Z3065" t="s">
        <v>164</v>
      </c>
      <c r="AA3065" t="s">
        <v>164</v>
      </c>
      <c r="AB3065" t="s">
        <v>18</v>
      </c>
      <c r="AD3065" t="s">
        <v>5234</v>
      </c>
      <c r="AE3065">
        <v>1</v>
      </c>
      <c r="AF3065">
        <v>1</v>
      </c>
    </row>
    <row r="3066" spans="1:32" x14ac:dyDescent="0.2">
      <c r="A3066" t="s">
        <v>5235</v>
      </c>
      <c r="B3066" s="107">
        <v>44901</v>
      </c>
      <c r="C3066" s="107">
        <v>44901</v>
      </c>
      <c r="D3066" s="107">
        <v>44901</v>
      </c>
      <c r="E3066">
        <v>-3.4453605999999999E-3</v>
      </c>
      <c r="F3066">
        <v>-3.4453605999999999E-3</v>
      </c>
      <c r="G3066" t="s">
        <v>72</v>
      </c>
      <c r="H3066">
        <v>4.8285113098369283</v>
      </c>
      <c r="I3066">
        <v>-1.663596262356655E-2</v>
      </c>
      <c r="J3066">
        <v>-1.663596262356655E-2</v>
      </c>
      <c r="K3066">
        <v>1</v>
      </c>
      <c r="M3066" t="s">
        <v>67</v>
      </c>
      <c r="N3066" t="s">
        <v>4995</v>
      </c>
      <c r="S3066" t="s">
        <v>1608</v>
      </c>
      <c r="U3066" t="s">
        <v>67</v>
      </c>
      <c r="W3066" t="s">
        <v>1270</v>
      </c>
      <c r="X3066" t="s">
        <v>1271</v>
      </c>
      <c r="Y3066" t="s">
        <v>182</v>
      </c>
      <c r="Z3066" t="s">
        <v>164</v>
      </c>
      <c r="AA3066" t="s">
        <v>164</v>
      </c>
      <c r="AB3066" t="s">
        <v>18</v>
      </c>
      <c r="AD3066" t="s">
        <v>5236</v>
      </c>
      <c r="AE3066">
        <v>1</v>
      </c>
      <c r="AF3066">
        <v>1</v>
      </c>
    </row>
    <row r="3067" spans="1:32" x14ac:dyDescent="0.2">
      <c r="A3067" t="s">
        <v>5237</v>
      </c>
      <c r="B3067" s="107">
        <v>44901</v>
      </c>
      <c r="C3067" s="107">
        <v>44901</v>
      </c>
      <c r="D3067" s="107">
        <v>44901</v>
      </c>
      <c r="E3067">
        <v>-4.0759104000000004E-3</v>
      </c>
      <c r="F3067">
        <v>-4.0759104000000004E-3</v>
      </c>
      <c r="G3067" t="s">
        <v>72</v>
      </c>
      <c r="H3067">
        <v>4.8285113098369283</v>
      </c>
      <c r="I3067">
        <v>-1.968057946428196E-2</v>
      </c>
      <c r="J3067">
        <v>-1.968057946428196E-2</v>
      </c>
      <c r="K3067">
        <v>1</v>
      </c>
      <c r="M3067" t="s">
        <v>67</v>
      </c>
      <c r="N3067" t="s">
        <v>4995</v>
      </c>
      <c r="S3067" t="s">
        <v>1608</v>
      </c>
      <c r="U3067" t="s">
        <v>67</v>
      </c>
      <c r="W3067" t="s">
        <v>1270</v>
      </c>
      <c r="X3067" t="s">
        <v>1271</v>
      </c>
      <c r="Y3067" t="s">
        <v>182</v>
      </c>
      <c r="Z3067" t="s">
        <v>164</v>
      </c>
      <c r="AA3067" t="s">
        <v>164</v>
      </c>
      <c r="AB3067" t="s">
        <v>18</v>
      </c>
      <c r="AD3067" t="s">
        <v>5238</v>
      </c>
      <c r="AE3067">
        <v>1</v>
      </c>
      <c r="AF3067">
        <v>1</v>
      </c>
    </row>
    <row r="3068" spans="1:32" x14ac:dyDescent="0.2">
      <c r="A3068" t="s">
        <v>5239</v>
      </c>
      <c r="B3068" s="107">
        <v>44901</v>
      </c>
      <c r="C3068" s="107">
        <v>44901</v>
      </c>
      <c r="D3068" s="107">
        <v>44901</v>
      </c>
      <c r="E3068">
        <v>-3.1535591999999999E-3</v>
      </c>
      <c r="F3068">
        <v>-3.1535591999999999E-3</v>
      </c>
      <c r="G3068" t="s">
        <v>72</v>
      </c>
      <c r="H3068">
        <v>4.8285113098369283</v>
      </c>
      <c r="I3068">
        <v>-1.52269962634403E-2</v>
      </c>
      <c r="J3068">
        <v>-1.52269962634403E-2</v>
      </c>
      <c r="K3068">
        <v>1</v>
      </c>
      <c r="M3068" t="s">
        <v>67</v>
      </c>
      <c r="N3068" t="s">
        <v>4995</v>
      </c>
      <c r="S3068" t="s">
        <v>1608</v>
      </c>
      <c r="U3068" t="s">
        <v>67</v>
      </c>
      <c r="W3068" t="s">
        <v>1270</v>
      </c>
      <c r="X3068" t="s">
        <v>1271</v>
      </c>
      <c r="Y3068" t="s">
        <v>182</v>
      </c>
      <c r="Z3068" t="s">
        <v>164</v>
      </c>
      <c r="AA3068" t="s">
        <v>164</v>
      </c>
      <c r="AB3068" t="s">
        <v>18</v>
      </c>
      <c r="AD3068" t="s">
        <v>5240</v>
      </c>
      <c r="AE3068">
        <v>1</v>
      </c>
      <c r="AF3068">
        <v>1</v>
      </c>
    </row>
    <row r="3069" spans="1:32" x14ac:dyDescent="0.2">
      <c r="A3069" t="s">
        <v>5241</v>
      </c>
      <c r="B3069" s="107">
        <v>44901</v>
      </c>
      <c r="C3069" s="107">
        <v>44901</v>
      </c>
      <c r="D3069" s="107">
        <v>44901</v>
      </c>
      <c r="E3069">
        <v>-3.9235151999999999E-3</v>
      </c>
      <c r="F3069">
        <v>-3.9235151999999999E-3</v>
      </c>
      <c r="G3069" t="s">
        <v>72</v>
      </c>
      <c r="H3069">
        <v>4.8285113098369283</v>
      </c>
      <c r="I3069">
        <v>-1.8944737517517098E-2</v>
      </c>
      <c r="J3069">
        <v>-1.8944737517517098E-2</v>
      </c>
      <c r="K3069">
        <v>1</v>
      </c>
      <c r="M3069" t="s">
        <v>67</v>
      </c>
      <c r="N3069" t="s">
        <v>4995</v>
      </c>
      <c r="S3069" t="s">
        <v>1608</v>
      </c>
      <c r="U3069" t="s">
        <v>67</v>
      </c>
      <c r="W3069" t="s">
        <v>1270</v>
      </c>
      <c r="X3069" t="s">
        <v>1271</v>
      </c>
      <c r="Y3069" t="s">
        <v>182</v>
      </c>
      <c r="Z3069" t="s">
        <v>164</v>
      </c>
      <c r="AA3069" t="s">
        <v>164</v>
      </c>
      <c r="AB3069" t="s">
        <v>18</v>
      </c>
      <c r="AD3069" t="s">
        <v>5242</v>
      </c>
      <c r="AE3069">
        <v>1</v>
      </c>
      <c r="AF3069">
        <v>1</v>
      </c>
    </row>
    <row r="3070" spans="1:32" x14ac:dyDescent="0.2">
      <c r="A3070" t="s">
        <v>5243</v>
      </c>
      <c r="B3070" s="107">
        <v>44900</v>
      </c>
      <c r="C3070" s="107">
        <v>44900</v>
      </c>
      <c r="D3070" s="107">
        <v>44900</v>
      </c>
      <c r="E3070">
        <v>-8788</v>
      </c>
      <c r="F3070">
        <v>-8788</v>
      </c>
      <c r="G3070" t="s">
        <v>43</v>
      </c>
      <c r="H3070">
        <v>1</v>
      </c>
      <c r="I3070">
        <v>-8788</v>
      </c>
      <c r="J3070">
        <v>-8788</v>
      </c>
      <c r="K3070">
        <v>1</v>
      </c>
      <c r="M3070" t="s">
        <v>1058</v>
      </c>
      <c r="N3070" t="s">
        <v>342</v>
      </c>
      <c r="O3070">
        <v>100</v>
      </c>
      <c r="P3070" t="s">
        <v>236</v>
      </c>
      <c r="Q3070" t="s">
        <v>342</v>
      </c>
      <c r="S3070" t="s">
        <v>4793</v>
      </c>
      <c r="U3070" t="s">
        <v>1058</v>
      </c>
      <c r="W3070" t="s">
        <v>4651</v>
      </c>
      <c r="X3070" t="s">
        <v>324</v>
      </c>
      <c r="Y3070" t="s">
        <v>325</v>
      </c>
      <c r="Z3070" t="s">
        <v>325</v>
      </c>
      <c r="AA3070" t="s">
        <v>325</v>
      </c>
      <c r="AB3070" t="s">
        <v>27</v>
      </c>
      <c r="AE3070">
        <v>0</v>
      </c>
      <c r="AF3070">
        <v>0</v>
      </c>
    </row>
    <row r="3071" spans="1:32" x14ac:dyDescent="0.2">
      <c r="A3071" t="s">
        <v>5244</v>
      </c>
      <c r="B3071" s="107">
        <v>44900</v>
      </c>
      <c r="C3071" s="107">
        <v>44900</v>
      </c>
      <c r="D3071" s="107">
        <v>44900</v>
      </c>
      <c r="E3071">
        <v>-3500</v>
      </c>
      <c r="F3071">
        <v>-3500</v>
      </c>
      <c r="G3071" t="s">
        <v>43</v>
      </c>
      <c r="H3071">
        <v>1</v>
      </c>
      <c r="I3071">
        <v>-3500</v>
      </c>
      <c r="J3071">
        <v>-3500</v>
      </c>
      <c r="K3071">
        <v>1</v>
      </c>
      <c r="M3071" t="s">
        <v>1058</v>
      </c>
      <c r="N3071" t="s">
        <v>368</v>
      </c>
      <c r="O3071">
        <v>100</v>
      </c>
      <c r="P3071" t="s">
        <v>23</v>
      </c>
      <c r="Q3071" t="s">
        <v>368</v>
      </c>
      <c r="S3071" t="s">
        <v>4457</v>
      </c>
      <c r="U3071" t="s">
        <v>1058</v>
      </c>
      <c r="W3071" t="s">
        <v>323</v>
      </c>
      <c r="X3071" t="s">
        <v>324</v>
      </c>
      <c r="Y3071" t="s">
        <v>325</v>
      </c>
      <c r="Z3071" t="s">
        <v>325</v>
      </c>
      <c r="AA3071" t="s">
        <v>325</v>
      </c>
      <c r="AB3071" t="s">
        <v>27</v>
      </c>
      <c r="AE3071">
        <v>0</v>
      </c>
      <c r="AF3071">
        <v>0</v>
      </c>
    </row>
    <row r="3072" spans="1:32" x14ac:dyDescent="0.2">
      <c r="A3072" t="s">
        <v>5245</v>
      </c>
      <c r="B3072" s="107">
        <v>44900</v>
      </c>
      <c r="C3072" s="107">
        <v>44900</v>
      </c>
      <c r="D3072" s="107">
        <v>44900</v>
      </c>
      <c r="E3072">
        <v>-1078.68</v>
      </c>
      <c r="F3072">
        <v>-1078.68</v>
      </c>
      <c r="G3072" t="s">
        <v>43</v>
      </c>
      <c r="H3072">
        <v>1</v>
      </c>
      <c r="I3072">
        <v>-1078.68</v>
      </c>
      <c r="J3072">
        <v>-1078.68</v>
      </c>
      <c r="K3072">
        <v>1</v>
      </c>
      <c r="M3072" t="s">
        <v>1058</v>
      </c>
      <c r="N3072" t="s">
        <v>350</v>
      </c>
      <c r="O3072">
        <v>100</v>
      </c>
      <c r="P3072" t="s">
        <v>219</v>
      </c>
      <c r="Q3072" t="s">
        <v>350</v>
      </c>
      <c r="S3072" t="s">
        <v>4491</v>
      </c>
      <c r="U3072" t="s">
        <v>1058</v>
      </c>
      <c r="W3072" t="s">
        <v>384</v>
      </c>
      <c r="X3072" t="s">
        <v>324</v>
      </c>
      <c r="Y3072" t="s">
        <v>325</v>
      </c>
      <c r="Z3072" t="s">
        <v>325</v>
      </c>
      <c r="AA3072" t="s">
        <v>325</v>
      </c>
      <c r="AB3072" t="s">
        <v>27</v>
      </c>
      <c r="AE3072">
        <v>0</v>
      </c>
      <c r="AF3072">
        <v>0</v>
      </c>
    </row>
    <row r="3073" spans="1:32" x14ac:dyDescent="0.2">
      <c r="A3073" t="s">
        <v>5246</v>
      </c>
      <c r="B3073" s="107">
        <v>44900</v>
      </c>
      <c r="C3073" s="107">
        <v>44900</v>
      </c>
      <c r="D3073" s="107">
        <v>44900</v>
      </c>
      <c r="E3073">
        <v>-4500</v>
      </c>
      <c r="F3073">
        <v>-4500</v>
      </c>
      <c r="G3073" t="s">
        <v>43</v>
      </c>
      <c r="H3073">
        <v>1</v>
      </c>
      <c r="I3073">
        <v>-4500</v>
      </c>
      <c r="J3073">
        <v>-4500</v>
      </c>
      <c r="K3073">
        <v>1</v>
      </c>
      <c r="M3073" t="s">
        <v>1058</v>
      </c>
      <c r="N3073" t="s">
        <v>4419</v>
      </c>
      <c r="O3073">
        <v>100</v>
      </c>
      <c r="Q3073" t="s">
        <v>4419</v>
      </c>
      <c r="S3073" t="s">
        <v>4457</v>
      </c>
      <c r="U3073" t="s">
        <v>1058</v>
      </c>
      <c r="W3073" t="s">
        <v>323</v>
      </c>
      <c r="X3073" t="s">
        <v>324</v>
      </c>
      <c r="Y3073" t="s">
        <v>325</v>
      </c>
      <c r="Z3073" t="s">
        <v>325</v>
      </c>
      <c r="AA3073" t="s">
        <v>325</v>
      </c>
      <c r="AB3073" t="s">
        <v>27</v>
      </c>
      <c r="AE3073">
        <v>0</v>
      </c>
      <c r="AF3073">
        <v>0</v>
      </c>
    </row>
    <row r="3074" spans="1:32" x14ac:dyDescent="0.2">
      <c r="A3074" t="s">
        <v>5247</v>
      </c>
      <c r="B3074" s="107">
        <v>44900</v>
      </c>
      <c r="C3074" s="107">
        <v>44900</v>
      </c>
      <c r="D3074" s="107">
        <v>44900</v>
      </c>
      <c r="E3074">
        <v>-1500</v>
      </c>
      <c r="F3074">
        <v>-1500</v>
      </c>
      <c r="G3074" t="s">
        <v>43</v>
      </c>
      <c r="H3074">
        <v>1</v>
      </c>
      <c r="I3074">
        <v>-1500</v>
      </c>
      <c r="J3074">
        <v>-1500</v>
      </c>
      <c r="K3074">
        <v>1</v>
      </c>
      <c r="M3074" t="s">
        <v>1058</v>
      </c>
      <c r="N3074" t="s">
        <v>331</v>
      </c>
      <c r="O3074">
        <v>100</v>
      </c>
      <c r="P3074" t="s">
        <v>219</v>
      </c>
      <c r="Q3074" t="s">
        <v>331</v>
      </c>
      <c r="S3074" t="s">
        <v>4477</v>
      </c>
      <c r="U3074" t="s">
        <v>1058</v>
      </c>
      <c r="W3074" t="s">
        <v>333</v>
      </c>
      <c r="X3074" t="s">
        <v>324</v>
      </c>
      <c r="Y3074" t="s">
        <v>325</v>
      </c>
      <c r="Z3074" t="s">
        <v>325</v>
      </c>
      <c r="AA3074" t="s">
        <v>325</v>
      </c>
      <c r="AB3074" t="s">
        <v>27</v>
      </c>
      <c r="AE3074">
        <v>0</v>
      </c>
      <c r="AF3074">
        <v>0</v>
      </c>
    </row>
    <row r="3075" spans="1:32" x14ac:dyDescent="0.2">
      <c r="A3075" t="s">
        <v>5248</v>
      </c>
      <c r="B3075" s="107">
        <v>44900</v>
      </c>
      <c r="C3075" s="107">
        <v>44900</v>
      </c>
      <c r="D3075" s="107">
        <v>44900</v>
      </c>
      <c r="E3075">
        <v>-4000</v>
      </c>
      <c r="F3075">
        <v>-4000</v>
      </c>
      <c r="G3075" t="s">
        <v>43</v>
      </c>
      <c r="H3075">
        <v>1</v>
      </c>
      <c r="I3075">
        <v>-4000</v>
      </c>
      <c r="J3075">
        <v>-4000</v>
      </c>
      <c r="K3075">
        <v>1</v>
      </c>
      <c r="M3075" t="s">
        <v>1058</v>
      </c>
      <c r="N3075" t="s">
        <v>4465</v>
      </c>
      <c r="O3075">
        <v>100</v>
      </c>
      <c r="Q3075" t="s">
        <v>4465</v>
      </c>
      <c r="S3075" t="s">
        <v>4466</v>
      </c>
      <c r="U3075" t="s">
        <v>1058</v>
      </c>
      <c r="W3075" t="s">
        <v>390</v>
      </c>
      <c r="X3075" t="s">
        <v>391</v>
      </c>
      <c r="Y3075" t="s">
        <v>23</v>
      </c>
      <c r="Z3075" t="s">
        <v>164</v>
      </c>
      <c r="AA3075" t="s">
        <v>164</v>
      </c>
      <c r="AB3075" t="s">
        <v>23</v>
      </c>
      <c r="AE3075">
        <v>0</v>
      </c>
      <c r="AF3075">
        <v>0</v>
      </c>
    </row>
    <row r="3076" spans="1:32" x14ac:dyDescent="0.2">
      <c r="A3076" t="s">
        <v>5249</v>
      </c>
      <c r="B3076" s="107">
        <v>44900</v>
      </c>
      <c r="C3076" s="107">
        <v>44900</v>
      </c>
      <c r="D3076" s="107">
        <v>44900</v>
      </c>
      <c r="E3076">
        <v>-17143.060000000001</v>
      </c>
      <c r="F3076">
        <v>-17143.060000000001</v>
      </c>
      <c r="G3076" t="s">
        <v>43</v>
      </c>
      <c r="H3076">
        <v>1</v>
      </c>
      <c r="I3076">
        <v>-17143.060000000001</v>
      </c>
      <c r="J3076">
        <v>-17143.060000000001</v>
      </c>
      <c r="K3076">
        <v>1</v>
      </c>
      <c r="M3076" t="s">
        <v>1058</v>
      </c>
      <c r="N3076" t="s">
        <v>242</v>
      </c>
      <c r="O3076">
        <v>100</v>
      </c>
      <c r="Q3076" t="s">
        <v>242</v>
      </c>
      <c r="S3076" t="s">
        <v>5250</v>
      </c>
      <c r="U3076" t="s">
        <v>1058</v>
      </c>
      <c r="W3076" t="s">
        <v>1223</v>
      </c>
      <c r="X3076" t="s">
        <v>245</v>
      </c>
      <c r="Y3076" t="s">
        <v>246</v>
      </c>
      <c r="Z3076" t="s">
        <v>246</v>
      </c>
      <c r="AA3076" t="s">
        <v>246</v>
      </c>
      <c r="AB3076" t="s">
        <v>20</v>
      </c>
      <c r="AE3076">
        <v>0</v>
      </c>
      <c r="AF3076">
        <v>0</v>
      </c>
    </row>
    <row r="3077" spans="1:32" x14ac:dyDescent="0.2">
      <c r="A3077" t="s">
        <v>5251</v>
      </c>
      <c r="B3077" s="107">
        <v>44900</v>
      </c>
      <c r="C3077" s="107">
        <v>44900</v>
      </c>
      <c r="D3077" s="107">
        <v>44900</v>
      </c>
      <c r="E3077">
        <v>-2500</v>
      </c>
      <c r="F3077">
        <v>-2500</v>
      </c>
      <c r="G3077" t="s">
        <v>43</v>
      </c>
      <c r="H3077">
        <v>1</v>
      </c>
      <c r="I3077">
        <v>-2500</v>
      </c>
      <c r="J3077">
        <v>-2500</v>
      </c>
      <c r="K3077">
        <v>1</v>
      </c>
      <c r="M3077" t="s">
        <v>1058</v>
      </c>
      <c r="N3077" t="s">
        <v>1338</v>
      </c>
      <c r="O3077">
        <v>100</v>
      </c>
      <c r="P3077" t="s">
        <v>236</v>
      </c>
      <c r="Q3077" t="s">
        <v>1338</v>
      </c>
      <c r="S3077" t="s">
        <v>4457</v>
      </c>
      <c r="U3077" t="s">
        <v>1058</v>
      </c>
      <c r="W3077" t="s">
        <v>323</v>
      </c>
      <c r="X3077" t="s">
        <v>324</v>
      </c>
      <c r="Y3077" t="s">
        <v>325</v>
      </c>
      <c r="Z3077" t="s">
        <v>325</v>
      </c>
      <c r="AA3077" t="s">
        <v>325</v>
      </c>
      <c r="AB3077" t="s">
        <v>27</v>
      </c>
      <c r="AE3077">
        <v>0</v>
      </c>
      <c r="AF3077">
        <v>0</v>
      </c>
    </row>
    <row r="3078" spans="1:32" x14ac:dyDescent="0.2">
      <c r="A3078" t="s">
        <v>5252</v>
      </c>
      <c r="B3078" s="107">
        <v>44900</v>
      </c>
      <c r="C3078" s="107">
        <v>44900</v>
      </c>
      <c r="D3078" s="107">
        <v>44900</v>
      </c>
      <c r="E3078">
        <v>-6500</v>
      </c>
      <c r="F3078">
        <v>-6500</v>
      </c>
      <c r="G3078" t="s">
        <v>43</v>
      </c>
      <c r="H3078">
        <v>1</v>
      </c>
      <c r="I3078">
        <v>-6500</v>
      </c>
      <c r="J3078">
        <v>-6500</v>
      </c>
      <c r="K3078">
        <v>1</v>
      </c>
      <c r="M3078" t="s">
        <v>1058</v>
      </c>
      <c r="N3078" t="s">
        <v>352</v>
      </c>
      <c r="O3078">
        <v>100</v>
      </c>
      <c r="P3078" t="s">
        <v>236</v>
      </c>
      <c r="Q3078" t="s">
        <v>352</v>
      </c>
      <c r="S3078" t="s">
        <v>4455</v>
      </c>
      <c r="U3078" t="s">
        <v>1058</v>
      </c>
      <c r="W3078" t="s">
        <v>323</v>
      </c>
      <c r="X3078" t="s">
        <v>324</v>
      </c>
      <c r="Y3078" t="s">
        <v>325</v>
      </c>
      <c r="Z3078" t="s">
        <v>325</v>
      </c>
      <c r="AA3078" t="s">
        <v>325</v>
      </c>
      <c r="AB3078" t="s">
        <v>27</v>
      </c>
      <c r="AE3078">
        <v>0</v>
      </c>
      <c r="AF3078">
        <v>0</v>
      </c>
    </row>
    <row r="3079" spans="1:32" x14ac:dyDescent="0.2">
      <c r="A3079" t="s">
        <v>5253</v>
      </c>
      <c r="B3079" s="107">
        <v>44900</v>
      </c>
      <c r="C3079" s="107">
        <v>44900</v>
      </c>
      <c r="D3079" s="107">
        <v>44900</v>
      </c>
      <c r="E3079">
        <v>-133.32</v>
      </c>
      <c r="F3079">
        <v>-133.32</v>
      </c>
      <c r="G3079" t="s">
        <v>43</v>
      </c>
      <c r="H3079">
        <v>1</v>
      </c>
      <c r="I3079">
        <v>-133.32</v>
      </c>
      <c r="J3079">
        <v>-133.32</v>
      </c>
      <c r="K3079">
        <v>1</v>
      </c>
      <c r="M3079" t="s">
        <v>1058</v>
      </c>
      <c r="N3079" t="s">
        <v>350</v>
      </c>
      <c r="O3079">
        <v>100</v>
      </c>
      <c r="P3079" t="s">
        <v>219</v>
      </c>
      <c r="Q3079" t="s">
        <v>350</v>
      </c>
      <c r="S3079" t="s">
        <v>5254</v>
      </c>
      <c r="U3079" t="s">
        <v>1058</v>
      </c>
      <c r="W3079" t="s">
        <v>384</v>
      </c>
      <c r="X3079" t="s">
        <v>324</v>
      </c>
      <c r="Y3079" t="s">
        <v>325</v>
      </c>
      <c r="Z3079" t="s">
        <v>325</v>
      </c>
      <c r="AA3079" t="s">
        <v>325</v>
      </c>
      <c r="AB3079" t="s">
        <v>27</v>
      </c>
      <c r="AE3079">
        <v>0</v>
      </c>
      <c r="AF3079">
        <v>0</v>
      </c>
    </row>
    <row r="3080" spans="1:32" x14ac:dyDescent="0.2">
      <c r="A3080" t="s">
        <v>5255</v>
      </c>
      <c r="B3080" s="107">
        <v>44900</v>
      </c>
      <c r="C3080" s="107">
        <v>44900</v>
      </c>
      <c r="D3080" s="107">
        <v>44900</v>
      </c>
      <c r="E3080">
        <v>-133.32</v>
      </c>
      <c r="F3080">
        <v>-133.32</v>
      </c>
      <c r="G3080" t="s">
        <v>43</v>
      </c>
      <c r="H3080">
        <v>1</v>
      </c>
      <c r="I3080">
        <v>-133.32</v>
      </c>
      <c r="J3080">
        <v>-133.32</v>
      </c>
      <c r="K3080">
        <v>1</v>
      </c>
      <c r="M3080" t="s">
        <v>1058</v>
      </c>
      <c r="N3080" t="s">
        <v>342</v>
      </c>
      <c r="O3080">
        <v>100</v>
      </c>
      <c r="P3080" t="s">
        <v>236</v>
      </c>
      <c r="Q3080" t="s">
        <v>342</v>
      </c>
      <c r="S3080" t="s">
        <v>5254</v>
      </c>
      <c r="U3080" t="s">
        <v>1058</v>
      </c>
      <c r="W3080" t="s">
        <v>384</v>
      </c>
      <c r="X3080" t="s">
        <v>324</v>
      </c>
      <c r="Y3080" t="s">
        <v>325</v>
      </c>
      <c r="Z3080" t="s">
        <v>325</v>
      </c>
      <c r="AA3080" t="s">
        <v>325</v>
      </c>
      <c r="AB3080" t="s">
        <v>27</v>
      </c>
      <c r="AE3080">
        <v>0</v>
      </c>
      <c r="AF3080">
        <v>0</v>
      </c>
    </row>
    <row r="3081" spans="1:32" x14ac:dyDescent="0.2">
      <c r="A3081" t="s">
        <v>5256</v>
      </c>
      <c r="B3081" s="107">
        <v>44900</v>
      </c>
      <c r="C3081" s="107">
        <v>44900</v>
      </c>
      <c r="D3081" s="107">
        <v>44900</v>
      </c>
      <c r="E3081">
        <v>-8788</v>
      </c>
      <c r="F3081">
        <v>-8788</v>
      </c>
      <c r="G3081" t="s">
        <v>43</v>
      </c>
      <c r="H3081">
        <v>1</v>
      </c>
      <c r="I3081">
        <v>-8788</v>
      </c>
      <c r="J3081">
        <v>-8788</v>
      </c>
      <c r="K3081">
        <v>1</v>
      </c>
      <c r="M3081" t="s">
        <v>1058</v>
      </c>
      <c r="N3081" t="s">
        <v>350</v>
      </c>
      <c r="O3081">
        <v>100</v>
      </c>
      <c r="P3081" t="s">
        <v>219</v>
      </c>
      <c r="Q3081" t="s">
        <v>350</v>
      </c>
      <c r="S3081" t="s">
        <v>4455</v>
      </c>
      <c r="U3081" t="s">
        <v>1058</v>
      </c>
      <c r="W3081" t="s">
        <v>323</v>
      </c>
      <c r="X3081" t="s">
        <v>324</v>
      </c>
      <c r="Y3081" t="s">
        <v>325</v>
      </c>
      <c r="Z3081" t="s">
        <v>325</v>
      </c>
      <c r="AA3081" t="s">
        <v>325</v>
      </c>
      <c r="AB3081" t="s">
        <v>27</v>
      </c>
      <c r="AE3081">
        <v>0</v>
      </c>
      <c r="AF3081">
        <v>0</v>
      </c>
    </row>
    <row r="3082" spans="1:32" x14ac:dyDescent="0.2">
      <c r="A3082" t="s">
        <v>5257</v>
      </c>
      <c r="B3082" s="107">
        <v>44900</v>
      </c>
      <c r="C3082" s="107">
        <v>44900</v>
      </c>
      <c r="D3082" s="107">
        <v>44900</v>
      </c>
      <c r="E3082">
        <v>-568.54</v>
      </c>
      <c r="F3082">
        <v>-568.54</v>
      </c>
      <c r="G3082" t="s">
        <v>43</v>
      </c>
      <c r="H3082">
        <v>1</v>
      </c>
      <c r="I3082">
        <v>-568.54</v>
      </c>
      <c r="J3082">
        <v>-568.54</v>
      </c>
      <c r="K3082">
        <v>1</v>
      </c>
      <c r="M3082" t="s">
        <v>50</v>
      </c>
      <c r="N3082" t="s">
        <v>317</v>
      </c>
      <c r="O3082">
        <v>100</v>
      </c>
      <c r="Q3082" t="s">
        <v>317</v>
      </c>
      <c r="S3082" t="s">
        <v>2276</v>
      </c>
      <c r="U3082" t="s">
        <v>50</v>
      </c>
      <c r="W3082" t="s">
        <v>318</v>
      </c>
      <c r="X3082" t="s">
        <v>30</v>
      </c>
      <c r="Y3082" t="s">
        <v>182</v>
      </c>
      <c r="Z3082" t="s">
        <v>182</v>
      </c>
      <c r="AA3082" t="s">
        <v>182</v>
      </c>
      <c r="AB3082" t="s">
        <v>30</v>
      </c>
      <c r="AE3082">
        <v>0</v>
      </c>
      <c r="AF3082">
        <v>0</v>
      </c>
    </row>
    <row r="3083" spans="1:32" x14ac:dyDescent="0.2">
      <c r="A3083" t="s">
        <v>5258</v>
      </c>
      <c r="B3083" s="107">
        <v>44900</v>
      </c>
      <c r="C3083" s="107">
        <v>44900</v>
      </c>
      <c r="D3083" s="107">
        <v>44900</v>
      </c>
      <c r="E3083">
        <v>-133.32</v>
      </c>
      <c r="F3083">
        <v>-133.32</v>
      </c>
      <c r="G3083" t="s">
        <v>43</v>
      </c>
      <c r="H3083">
        <v>1</v>
      </c>
      <c r="I3083">
        <v>-133.32</v>
      </c>
      <c r="J3083">
        <v>-133.32</v>
      </c>
      <c r="K3083">
        <v>1</v>
      </c>
      <c r="M3083" t="s">
        <v>1058</v>
      </c>
      <c r="N3083" t="s">
        <v>337</v>
      </c>
      <c r="O3083">
        <v>100</v>
      </c>
      <c r="P3083" t="s">
        <v>15</v>
      </c>
      <c r="Q3083" t="s">
        <v>337</v>
      </c>
      <c r="S3083" t="s">
        <v>5254</v>
      </c>
      <c r="U3083" t="s">
        <v>1058</v>
      </c>
      <c r="W3083" t="s">
        <v>384</v>
      </c>
      <c r="X3083" t="s">
        <v>324</v>
      </c>
      <c r="Y3083" t="s">
        <v>325</v>
      </c>
      <c r="Z3083" t="s">
        <v>325</v>
      </c>
      <c r="AA3083" t="s">
        <v>325</v>
      </c>
      <c r="AB3083" t="s">
        <v>27</v>
      </c>
      <c r="AE3083">
        <v>0</v>
      </c>
      <c r="AF3083">
        <v>0</v>
      </c>
    </row>
    <row r="3084" spans="1:32" x14ac:dyDescent="0.2">
      <c r="A3084" t="s">
        <v>5259</v>
      </c>
      <c r="B3084" s="107">
        <v>44900</v>
      </c>
      <c r="C3084" s="107">
        <v>44900</v>
      </c>
      <c r="D3084" s="107">
        <v>44900</v>
      </c>
      <c r="E3084">
        <v>-8788</v>
      </c>
      <c r="F3084">
        <v>-8788</v>
      </c>
      <c r="G3084" t="s">
        <v>43</v>
      </c>
      <c r="H3084">
        <v>1</v>
      </c>
      <c r="I3084">
        <v>-8788</v>
      </c>
      <c r="J3084">
        <v>-8788</v>
      </c>
      <c r="K3084">
        <v>1</v>
      </c>
      <c r="M3084" t="s">
        <v>1058</v>
      </c>
      <c r="N3084" t="s">
        <v>337</v>
      </c>
      <c r="O3084">
        <v>100</v>
      </c>
      <c r="P3084" t="s">
        <v>15</v>
      </c>
      <c r="Q3084" t="s">
        <v>337</v>
      </c>
      <c r="S3084" t="s">
        <v>4793</v>
      </c>
      <c r="U3084" t="s">
        <v>1058</v>
      </c>
      <c r="W3084" t="s">
        <v>4651</v>
      </c>
      <c r="X3084" t="s">
        <v>324</v>
      </c>
      <c r="Y3084" t="s">
        <v>325</v>
      </c>
      <c r="Z3084" t="s">
        <v>325</v>
      </c>
      <c r="AA3084" t="s">
        <v>325</v>
      </c>
      <c r="AB3084" t="s">
        <v>27</v>
      </c>
      <c r="AE3084">
        <v>0</v>
      </c>
      <c r="AF3084">
        <v>0</v>
      </c>
    </row>
    <row r="3085" spans="1:32" x14ac:dyDescent="0.2">
      <c r="A3085" t="s">
        <v>5260</v>
      </c>
      <c r="B3085" s="107">
        <v>44900</v>
      </c>
      <c r="C3085" s="107">
        <v>44900</v>
      </c>
      <c r="D3085" s="107">
        <v>44900</v>
      </c>
      <c r="E3085">
        <v>-9000</v>
      </c>
      <c r="F3085">
        <v>-9000</v>
      </c>
      <c r="G3085" t="s">
        <v>43</v>
      </c>
      <c r="H3085">
        <v>1</v>
      </c>
      <c r="I3085">
        <v>-9000</v>
      </c>
      <c r="J3085">
        <v>-9000</v>
      </c>
      <c r="K3085">
        <v>1</v>
      </c>
      <c r="M3085" t="s">
        <v>1058</v>
      </c>
      <c r="N3085" t="s">
        <v>364</v>
      </c>
      <c r="O3085">
        <v>100</v>
      </c>
      <c r="P3085" t="s">
        <v>23</v>
      </c>
      <c r="Q3085" t="s">
        <v>364</v>
      </c>
      <c r="S3085" t="s">
        <v>4457</v>
      </c>
      <c r="U3085" t="s">
        <v>1058</v>
      </c>
      <c r="W3085" t="s">
        <v>323</v>
      </c>
      <c r="X3085" t="s">
        <v>324</v>
      </c>
      <c r="Y3085" t="s">
        <v>325</v>
      </c>
      <c r="Z3085" t="s">
        <v>325</v>
      </c>
      <c r="AA3085" t="s">
        <v>325</v>
      </c>
      <c r="AB3085" t="s">
        <v>27</v>
      </c>
      <c r="AE3085">
        <v>0</v>
      </c>
      <c r="AF3085">
        <v>0</v>
      </c>
    </row>
    <row r="3086" spans="1:32" x14ac:dyDescent="0.2">
      <c r="A3086" t="s">
        <v>5261</v>
      </c>
      <c r="B3086" s="107">
        <v>44900</v>
      </c>
      <c r="C3086" s="107">
        <v>44900</v>
      </c>
      <c r="D3086" s="107">
        <v>44900</v>
      </c>
      <c r="E3086">
        <v>-500</v>
      </c>
      <c r="F3086">
        <v>-500</v>
      </c>
      <c r="G3086" t="s">
        <v>43</v>
      </c>
      <c r="H3086">
        <v>1</v>
      </c>
      <c r="I3086">
        <v>-500</v>
      </c>
      <c r="J3086">
        <v>-500</v>
      </c>
      <c r="K3086">
        <v>1</v>
      </c>
      <c r="M3086" t="s">
        <v>1058</v>
      </c>
      <c r="N3086" t="s">
        <v>370</v>
      </c>
      <c r="O3086">
        <v>100</v>
      </c>
      <c r="P3086" t="s">
        <v>15</v>
      </c>
      <c r="Q3086" t="s">
        <v>370</v>
      </c>
      <c r="S3086" t="s">
        <v>323</v>
      </c>
      <c r="U3086" t="s">
        <v>1058</v>
      </c>
      <c r="W3086" t="s">
        <v>323</v>
      </c>
      <c r="X3086" t="s">
        <v>324</v>
      </c>
      <c r="Y3086" t="s">
        <v>325</v>
      </c>
      <c r="Z3086" t="s">
        <v>325</v>
      </c>
      <c r="AA3086" t="s">
        <v>325</v>
      </c>
      <c r="AB3086" t="s">
        <v>27</v>
      </c>
      <c r="AE3086">
        <v>0</v>
      </c>
      <c r="AF3086">
        <v>0</v>
      </c>
    </row>
    <row r="3087" spans="1:32" x14ac:dyDescent="0.2">
      <c r="A3087" t="s">
        <v>5262</v>
      </c>
      <c r="B3087" s="107">
        <v>44900</v>
      </c>
      <c r="C3087" s="107">
        <v>44900</v>
      </c>
      <c r="D3087" s="107">
        <v>44900</v>
      </c>
      <c r="E3087">
        <v>-1100</v>
      </c>
      <c r="F3087">
        <v>-1100</v>
      </c>
      <c r="G3087" t="s">
        <v>43</v>
      </c>
      <c r="H3087">
        <v>1</v>
      </c>
      <c r="I3087">
        <v>-1100</v>
      </c>
      <c r="J3087">
        <v>-1100</v>
      </c>
      <c r="K3087">
        <v>1</v>
      </c>
      <c r="M3087" t="s">
        <v>1058</v>
      </c>
      <c r="N3087" t="s">
        <v>358</v>
      </c>
      <c r="O3087">
        <v>100</v>
      </c>
      <c r="P3087" t="s">
        <v>23</v>
      </c>
      <c r="Q3087" t="s">
        <v>358</v>
      </c>
      <c r="S3087" t="s">
        <v>2343</v>
      </c>
      <c r="U3087" t="s">
        <v>1058</v>
      </c>
      <c r="W3087" t="s">
        <v>323</v>
      </c>
      <c r="X3087" t="s">
        <v>324</v>
      </c>
      <c r="Y3087" t="s">
        <v>325</v>
      </c>
      <c r="Z3087" t="s">
        <v>325</v>
      </c>
      <c r="AA3087" t="s">
        <v>325</v>
      </c>
      <c r="AB3087" t="s">
        <v>27</v>
      </c>
      <c r="AE3087">
        <v>0</v>
      </c>
      <c r="AF3087">
        <v>0</v>
      </c>
    </row>
    <row r="3088" spans="1:32" x14ac:dyDescent="0.2">
      <c r="A3088" t="s">
        <v>5263</v>
      </c>
      <c r="B3088" s="107">
        <v>44900</v>
      </c>
      <c r="C3088" s="107">
        <v>44900</v>
      </c>
      <c r="D3088" s="107">
        <v>44900</v>
      </c>
      <c r="E3088">
        <v>-10000</v>
      </c>
      <c r="F3088">
        <v>-10000</v>
      </c>
      <c r="G3088" t="s">
        <v>43</v>
      </c>
      <c r="H3088">
        <v>1</v>
      </c>
      <c r="I3088">
        <v>-10000</v>
      </c>
      <c r="J3088">
        <v>-10000</v>
      </c>
      <c r="K3088">
        <v>1</v>
      </c>
      <c r="M3088" t="s">
        <v>1058</v>
      </c>
      <c r="N3088" t="s">
        <v>335</v>
      </c>
      <c r="O3088">
        <v>100</v>
      </c>
      <c r="P3088" t="s">
        <v>236</v>
      </c>
      <c r="Q3088" t="s">
        <v>335</v>
      </c>
      <c r="S3088" t="s">
        <v>4466</v>
      </c>
      <c r="U3088" t="s">
        <v>1058</v>
      </c>
      <c r="W3088" t="s">
        <v>323</v>
      </c>
      <c r="X3088" t="s">
        <v>324</v>
      </c>
      <c r="Y3088" t="s">
        <v>325</v>
      </c>
      <c r="Z3088" t="s">
        <v>325</v>
      </c>
      <c r="AA3088" t="s">
        <v>325</v>
      </c>
      <c r="AB3088" t="s">
        <v>27</v>
      </c>
      <c r="AE3088">
        <v>0</v>
      </c>
      <c r="AF3088">
        <v>0</v>
      </c>
    </row>
    <row r="3089" spans="1:32" x14ac:dyDescent="0.2">
      <c r="A3089" t="s">
        <v>5264</v>
      </c>
      <c r="B3089" s="107">
        <v>44900</v>
      </c>
      <c r="C3089" s="107">
        <v>44900</v>
      </c>
      <c r="D3089" s="107">
        <v>44900</v>
      </c>
      <c r="E3089">
        <v>-1078.68</v>
      </c>
      <c r="F3089">
        <v>-1078.68</v>
      </c>
      <c r="G3089" t="s">
        <v>43</v>
      </c>
      <c r="H3089">
        <v>1</v>
      </c>
      <c r="I3089">
        <v>-1078.68</v>
      </c>
      <c r="J3089">
        <v>-1078.68</v>
      </c>
      <c r="K3089">
        <v>1</v>
      </c>
      <c r="M3089" t="s">
        <v>1058</v>
      </c>
      <c r="N3089" t="s">
        <v>337</v>
      </c>
      <c r="O3089">
        <v>100</v>
      </c>
      <c r="P3089" t="s">
        <v>15</v>
      </c>
      <c r="Q3089" t="s">
        <v>337</v>
      </c>
      <c r="S3089" t="s">
        <v>4491</v>
      </c>
      <c r="U3089" t="s">
        <v>1058</v>
      </c>
      <c r="W3089" t="s">
        <v>384</v>
      </c>
      <c r="X3089" t="s">
        <v>324</v>
      </c>
      <c r="Y3089" t="s">
        <v>325</v>
      </c>
      <c r="Z3089" t="s">
        <v>325</v>
      </c>
      <c r="AA3089" t="s">
        <v>325</v>
      </c>
      <c r="AB3089" t="s">
        <v>27</v>
      </c>
      <c r="AE3089">
        <v>0</v>
      </c>
      <c r="AF3089">
        <v>0</v>
      </c>
    </row>
    <row r="3090" spans="1:32" x14ac:dyDescent="0.2">
      <c r="A3090" t="s">
        <v>5265</v>
      </c>
      <c r="B3090" s="107">
        <v>44900</v>
      </c>
      <c r="C3090" s="107">
        <v>44900</v>
      </c>
      <c r="D3090" s="107">
        <v>44900</v>
      </c>
      <c r="E3090">
        <v>-1078.68</v>
      </c>
      <c r="F3090">
        <v>-1078.68</v>
      </c>
      <c r="G3090" t="s">
        <v>43</v>
      </c>
      <c r="H3090">
        <v>1</v>
      </c>
      <c r="I3090">
        <v>-1078.68</v>
      </c>
      <c r="J3090">
        <v>-1078.68</v>
      </c>
      <c r="K3090">
        <v>1</v>
      </c>
      <c r="M3090" t="s">
        <v>1058</v>
      </c>
      <c r="N3090" t="s">
        <v>342</v>
      </c>
      <c r="O3090">
        <v>100</v>
      </c>
      <c r="P3090" t="s">
        <v>236</v>
      </c>
      <c r="Q3090" t="s">
        <v>342</v>
      </c>
      <c r="S3090" t="s">
        <v>4808</v>
      </c>
      <c r="U3090" t="s">
        <v>1058</v>
      </c>
      <c r="W3090" t="s">
        <v>384</v>
      </c>
      <c r="X3090" t="s">
        <v>324</v>
      </c>
      <c r="Y3090" t="s">
        <v>325</v>
      </c>
      <c r="Z3090" t="s">
        <v>325</v>
      </c>
      <c r="AA3090" t="s">
        <v>325</v>
      </c>
      <c r="AB3090" t="s">
        <v>27</v>
      </c>
      <c r="AE3090">
        <v>0</v>
      </c>
      <c r="AF3090">
        <v>0</v>
      </c>
    </row>
    <row r="3091" spans="1:32" x14ac:dyDescent="0.2">
      <c r="A3091" t="s">
        <v>5266</v>
      </c>
      <c r="B3091" s="107">
        <v>44900</v>
      </c>
      <c r="C3091" s="107">
        <v>44900</v>
      </c>
      <c r="D3091" s="107">
        <v>44900</v>
      </c>
      <c r="E3091">
        <v>-10000</v>
      </c>
      <c r="F3091">
        <v>-10000</v>
      </c>
      <c r="G3091" t="s">
        <v>43</v>
      </c>
      <c r="H3091">
        <v>1</v>
      </c>
      <c r="I3091">
        <v>-10000</v>
      </c>
      <c r="J3091">
        <v>-10000</v>
      </c>
      <c r="K3091">
        <v>1</v>
      </c>
      <c r="M3091" t="s">
        <v>1058</v>
      </c>
      <c r="N3091" t="s">
        <v>5267</v>
      </c>
      <c r="O3091">
        <v>100</v>
      </c>
      <c r="Q3091" t="s">
        <v>5267</v>
      </c>
      <c r="S3091" t="s">
        <v>4457</v>
      </c>
      <c r="U3091" t="s">
        <v>1058</v>
      </c>
      <c r="W3091" t="s">
        <v>323</v>
      </c>
      <c r="X3091" t="s">
        <v>324</v>
      </c>
      <c r="Y3091" t="s">
        <v>325</v>
      </c>
      <c r="Z3091" t="s">
        <v>325</v>
      </c>
      <c r="AA3091" t="s">
        <v>325</v>
      </c>
      <c r="AB3091" t="s">
        <v>27</v>
      </c>
      <c r="AE3091">
        <v>0</v>
      </c>
      <c r="AF3091">
        <v>0</v>
      </c>
    </row>
    <row r="3092" spans="1:32" x14ac:dyDescent="0.2">
      <c r="A3092" t="s">
        <v>5268</v>
      </c>
      <c r="B3092" s="107">
        <v>44900</v>
      </c>
      <c r="C3092" s="107">
        <v>44900</v>
      </c>
      <c r="D3092" s="107">
        <v>44900</v>
      </c>
      <c r="E3092">
        <v>-6500</v>
      </c>
      <c r="F3092">
        <v>-6500</v>
      </c>
      <c r="G3092" t="s">
        <v>43</v>
      </c>
      <c r="H3092">
        <v>1</v>
      </c>
      <c r="I3092">
        <v>-6500</v>
      </c>
      <c r="J3092">
        <v>-6500</v>
      </c>
      <c r="K3092">
        <v>1</v>
      </c>
      <c r="M3092" t="s">
        <v>1058</v>
      </c>
      <c r="N3092" t="s">
        <v>354</v>
      </c>
      <c r="O3092">
        <v>100</v>
      </c>
      <c r="P3092" t="s">
        <v>214</v>
      </c>
      <c r="Q3092" t="s">
        <v>354</v>
      </c>
      <c r="S3092" t="s">
        <v>4455</v>
      </c>
      <c r="U3092" t="s">
        <v>1058</v>
      </c>
      <c r="W3092" t="s">
        <v>323</v>
      </c>
      <c r="X3092" t="s">
        <v>324</v>
      </c>
      <c r="Y3092" t="s">
        <v>325</v>
      </c>
      <c r="Z3092" t="s">
        <v>325</v>
      </c>
      <c r="AA3092" t="s">
        <v>325</v>
      </c>
      <c r="AB3092" t="s">
        <v>27</v>
      </c>
      <c r="AE3092">
        <v>0</v>
      </c>
      <c r="AF3092">
        <v>0</v>
      </c>
    </row>
    <row r="3093" spans="1:32" x14ac:dyDescent="0.2">
      <c r="A3093" t="s">
        <v>5269</v>
      </c>
      <c r="B3093" s="107">
        <v>44900</v>
      </c>
      <c r="C3093" s="107">
        <v>44900</v>
      </c>
      <c r="D3093" s="107">
        <v>44900</v>
      </c>
      <c r="E3093">
        <v>-1600</v>
      </c>
      <c r="F3093">
        <v>-1600</v>
      </c>
      <c r="G3093" t="s">
        <v>43</v>
      </c>
      <c r="H3093">
        <v>1</v>
      </c>
      <c r="I3093">
        <v>-1600</v>
      </c>
      <c r="J3093">
        <v>-1600</v>
      </c>
      <c r="K3093">
        <v>1</v>
      </c>
      <c r="M3093" t="s">
        <v>1058</v>
      </c>
      <c r="N3093" t="s">
        <v>366</v>
      </c>
      <c r="O3093">
        <v>100</v>
      </c>
      <c r="P3093" t="s">
        <v>236</v>
      </c>
      <c r="Q3093" t="s">
        <v>366</v>
      </c>
      <c r="S3093" t="s">
        <v>4455</v>
      </c>
      <c r="U3093" t="s">
        <v>1058</v>
      </c>
      <c r="W3093" t="s">
        <v>323</v>
      </c>
      <c r="X3093" t="s">
        <v>324</v>
      </c>
      <c r="Y3093" t="s">
        <v>325</v>
      </c>
      <c r="Z3093" t="s">
        <v>325</v>
      </c>
      <c r="AA3093" t="s">
        <v>325</v>
      </c>
      <c r="AB3093" t="s">
        <v>27</v>
      </c>
      <c r="AE3093">
        <v>0</v>
      </c>
      <c r="AF3093">
        <v>0</v>
      </c>
    </row>
    <row r="3094" spans="1:32" x14ac:dyDescent="0.2">
      <c r="A3094" t="s">
        <v>5270</v>
      </c>
      <c r="B3094" s="107">
        <v>44900</v>
      </c>
      <c r="C3094" s="107">
        <v>44900</v>
      </c>
      <c r="D3094" s="107">
        <v>44900</v>
      </c>
      <c r="E3094">
        <v>-4000</v>
      </c>
      <c r="F3094">
        <v>-4000</v>
      </c>
      <c r="G3094" t="s">
        <v>43</v>
      </c>
      <c r="H3094">
        <v>1</v>
      </c>
      <c r="I3094">
        <v>-4000</v>
      </c>
      <c r="J3094">
        <v>-4000</v>
      </c>
      <c r="K3094">
        <v>1</v>
      </c>
      <c r="M3094" t="s">
        <v>1058</v>
      </c>
      <c r="N3094" t="s">
        <v>346</v>
      </c>
      <c r="O3094">
        <v>100</v>
      </c>
      <c r="P3094" t="s">
        <v>236</v>
      </c>
      <c r="Q3094" t="s">
        <v>346</v>
      </c>
      <c r="S3094" t="s">
        <v>4455</v>
      </c>
      <c r="U3094" t="s">
        <v>1058</v>
      </c>
      <c r="W3094" t="s">
        <v>323</v>
      </c>
      <c r="X3094" t="s">
        <v>324</v>
      </c>
      <c r="Y3094" t="s">
        <v>325</v>
      </c>
      <c r="Z3094" t="s">
        <v>325</v>
      </c>
      <c r="AA3094" t="s">
        <v>325</v>
      </c>
      <c r="AB3094" t="s">
        <v>27</v>
      </c>
      <c r="AE3094">
        <v>0</v>
      </c>
      <c r="AF3094">
        <v>0</v>
      </c>
    </row>
    <row r="3095" spans="1:32" x14ac:dyDescent="0.2">
      <c r="A3095" t="s">
        <v>5271</v>
      </c>
      <c r="B3095" s="107">
        <v>44900</v>
      </c>
      <c r="C3095" s="107">
        <v>44900</v>
      </c>
      <c r="D3095" s="107">
        <v>44900</v>
      </c>
      <c r="E3095">
        <v>-6000</v>
      </c>
      <c r="F3095">
        <v>-6000</v>
      </c>
      <c r="G3095" t="s">
        <v>43</v>
      </c>
      <c r="H3095">
        <v>1</v>
      </c>
      <c r="I3095">
        <v>-6000</v>
      </c>
      <c r="J3095">
        <v>-6000</v>
      </c>
      <c r="K3095">
        <v>1</v>
      </c>
      <c r="M3095" t="s">
        <v>1058</v>
      </c>
      <c r="N3095" t="s">
        <v>348</v>
      </c>
      <c r="O3095">
        <v>100</v>
      </c>
      <c r="P3095" t="s">
        <v>15</v>
      </c>
      <c r="Q3095" t="s">
        <v>348</v>
      </c>
      <c r="S3095" t="s">
        <v>4455</v>
      </c>
      <c r="U3095" t="s">
        <v>1058</v>
      </c>
      <c r="W3095" t="s">
        <v>323</v>
      </c>
      <c r="X3095" t="s">
        <v>324</v>
      </c>
      <c r="Y3095" t="s">
        <v>325</v>
      </c>
      <c r="Z3095" t="s">
        <v>325</v>
      </c>
      <c r="AA3095" t="s">
        <v>325</v>
      </c>
      <c r="AB3095" t="s">
        <v>27</v>
      </c>
      <c r="AE3095">
        <v>0</v>
      </c>
      <c r="AF3095">
        <v>0</v>
      </c>
    </row>
    <row r="3096" spans="1:32" x14ac:dyDescent="0.2">
      <c r="A3096" t="s">
        <v>5272</v>
      </c>
      <c r="B3096" s="107">
        <v>44900</v>
      </c>
      <c r="C3096" s="107">
        <v>44900</v>
      </c>
      <c r="D3096" s="107">
        <v>44900</v>
      </c>
      <c r="E3096">
        <v>-10000</v>
      </c>
      <c r="F3096">
        <v>-10000</v>
      </c>
      <c r="G3096" t="s">
        <v>43</v>
      </c>
      <c r="H3096">
        <v>1</v>
      </c>
      <c r="I3096">
        <v>-10000</v>
      </c>
      <c r="J3096">
        <v>-10000</v>
      </c>
      <c r="K3096">
        <v>1</v>
      </c>
      <c r="M3096" t="s">
        <v>1058</v>
      </c>
      <c r="N3096" t="s">
        <v>362</v>
      </c>
      <c r="O3096">
        <v>100</v>
      </c>
      <c r="P3096" t="s">
        <v>236</v>
      </c>
      <c r="Q3096" t="s">
        <v>362</v>
      </c>
      <c r="S3096" t="s">
        <v>4472</v>
      </c>
      <c r="U3096" t="s">
        <v>1058</v>
      </c>
      <c r="W3096" t="s">
        <v>323</v>
      </c>
      <c r="X3096" t="s">
        <v>324</v>
      </c>
      <c r="Y3096" t="s">
        <v>325</v>
      </c>
      <c r="Z3096" t="s">
        <v>325</v>
      </c>
      <c r="AA3096" t="s">
        <v>325</v>
      </c>
      <c r="AB3096" t="s">
        <v>27</v>
      </c>
      <c r="AE3096">
        <v>0</v>
      </c>
      <c r="AF3096">
        <v>0</v>
      </c>
    </row>
    <row r="3097" spans="1:32" x14ac:dyDescent="0.2">
      <c r="A3097" t="s">
        <v>5273</v>
      </c>
      <c r="B3097" s="107">
        <v>44900</v>
      </c>
      <c r="C3097" s="107">
        <v>44900</v>
      </c>
      <c r="D3097" s="107">
        <v>44900</v>
      </c>
      <c r="E3097">
        <v>-9000</v>
      </c>
      <c r="F3097">
        <v>-9000</v>
      </c>
      <c r="G3097" t="s">
        <v>43</v>
      </c>
      <c r="H3097">
        <v>1</v>
      </c>
      <c r="I3097">
        <v>-9000</v>
      </c>
      <c r="J3097">
        <v>-9000</v>
      </c>
      <c r="K3097">
        <v>1</v>
      </c>
      <c r="M3097" t="s">
        <v>1058</v>
      </c>
      <c r="N3097" t="s">
        <v>360</v>
      </c>
      <c r="O3097">
        <v>100</v>
      </c>
      <c r="P3097" t="s">
        <v>15</v>
      </c>
      <c r="Q3097" t="s">
        <v>360</v>
      </c>
      <c r="S3097" t="s">
        <v>4455</v>
      </c>
      <c r="U3097" t="s">
        <v>1058</v>
      </c>
      <c r="W3097" t="s">
        <v>323</v>
      </c>
      <c r="X3097" t="s">
        <v>324</v>
      </c>
      <c r="Y3097" t="s">
        <v>325</v>
      </c>
      <c r="Z3097" t="s">
        <v>325</v>
      </c>
      <c r="AA3097" t="s">
        <v>325</v>
      </c>
      <c r="AB3097" t="s">
        <v>27</v>
      </c>
      <c r="AE3097">
        <v>0</v>
      </c>
      <c r="AF3097">
        <v>0</v>
      </c>
    </row>
    <row r="3098" spans="1:32" x14ac:dyDescent="0.2">
      <c r="A3098" t="s">
        <v>5274</v>
      </c>
      <c r="B3098" s="107">
        <v>44900</v>
      </c>
      <c r="C3098" s="107">
        <v>44900</v>
      </c>
      <c r="D3098" s="107">
        <v>44900</v>
      </c>
      <c r="E3098">
        <v>-11500</v>
      </c>
      <c r="F3098">
        <v>-11500</v>
      </c>
      <c r="G3098" t="s">
        <v>43</v>
      </c>
      <c r="H3098">
        <v>1</v>
      </c>
      <c r="I3098">
        <v>-11500</v>
      </c>
      <c r="J3098">
        <v>-11500</v>
      </c>
      <c r="K3098">
        <v>1</v>
      </c>
      <c r="M3098" t="s">
        <v>1058</v>
      </c>
      <c r="N3098" t="s">
        <v>1169</v>
      </c>
      <c r="O3098">
        <v>100</v>
      </c>
      <c r="P3098" t="s">
        <v>268</v>
      </c>
      <c r="Q3098" t="s">
        <v>1169</v>
      </c>
      <c r="S3098" t="s">
        <v>4455</v>
      </c>
      <c r="U3098" t="s">
        <v>1058</v>
      </c>
      <c r="W3098" t="s">
        <v>323</v>
      </c>
      <c r="X3098" t="s">
        <v>324</v>
      </c>
      <c r="Y3098" t="s">
        <v>325</v>
      </c>
      <c r="Z3098" t="s">
        <v>325</v>
      </c>
      <c r="AA3098" t="s">
        <v>325</v>
      </c>
      <c r="AB3098" t="s">
        <v>27</v>
      </c>
      <c r="AE3098">
        <v>0</v>
      </c>
      <c r="AF3098">
        <v>0</v>
      </c>
    </row>
    <row r="3099" spans="1:32" x14ac:dyDescent="0.2">
      <c r="A3099" t="s">
        <v>5275</v>
      </c>
      <c r="B3099" s="107">
        <v>44900</v>
      </c>
      <c r="C3099" s="107">
        <v>44900</v>
      </c>
      <c r="D3099" s="107">
        <v>44900</v>
      </c>
      <c r="E3099">
        <v>-6000</v>
      </c>
      <c r="F3099">
        <v>-6000</v>
      </c>
      <c r="G3099" t="s">
        <v>43</v>
      </c>
      <c r="H3099">
        <v>1</v>
      </c>
      <c r="I3099">
        <v>-6000</v>
      </c>
      <c r="J3099">
        <v>-6000</v>
      </c>
      <c r="K3099">
        <v>1</v>
      </c>
      <c r="M3099" t="s">
        <v>1058</v>
      </c>
      <c r="N3099" t="s">
        <v>344</v>
      </c>
      <c r="O3099">
        <v>100</v>
      </c>
      <c r="P3099" t="s">
        <v>179</v>
      </c>
      <c r="Q3099" t="s">
        <v>344</v>
      </c>
      <c r="S3099" t="s">
        <v>4455</v>
      </c>
      <c r="U3099" t="s">
        <v>1058</v>
      </c>
      <c r="W3099" t="s">
        <v>323</v>
      </c>
      <c r="X3099" t="s">
        <v>324</v>
      </c>
      <c r="Y3099" t="s">
        <v>325</v>
      </c>
      <c r="Z3099" t="s">
        <v>325</v>
      </c>
      <c r="AA3099" t="s">
        <v>325</v>
      </c>
      <c r="AB3099" t="s">
        <v>27</v>
      </c>
      <c r="AE3099">
        <v>0</v>
      </c>
      <c r="AF3099">
        <v>0</v>
      </c>
    </row>
    <row r="3100" spans="1:32" x14ac:dyDescent="0.2">
      <c r="A3100" t="s">
        <v>5276</v>
      </c>
      <c r="B3100" s="107">
        <v>44900</v>
      </c>
      <c r="C3100" s="107">
        <v>44900</v>
      </c>
      <c r="D3100" s="107">
        <v>44900</v>
      </c>
      <c r="E3100">
        <v>-4500</v>
      </c>
      <c r="F3100">
        <v>-4500</v>
      </c>
      <c r="G3100" t="s">
        <v>43</v>
      </c>
      <c r="H3100">
        <v>1</v>
      </c>
      <c r="I3100">
        <v>-4500</v>
      </c>
      <c r="J3100">
        <v>-4500</v>
      </c>
      <c r="K3100">
        <v>1</v>
      </c>
      <c r="M3100" t="s">
        <v>1058</v>
      </c>
      <c r="N3100" t="s">
        <v>356</v>
      </c>
      <c r="O3100">
        <v>100</v>
      </c>
      <c r="P3100" t="s">
        <v>236</v>
      </c>
      <c r="Q3100" t="s">
        <v>356</v>
      </c>
      <c r="S3100" t="s">
        <v>4455</v>
      </c>
      <c r="U3100" t="s">
        <v>1058</v>
      </c>
      <c r="W3100" t="s">
        <v>323</v>
      </c>
      <c r="X3100" t="s">
        <v>324</v>
      </c>
      <c r="Y3100" t="s">
        <v>325</v>
      </c>
      <c r="Z3100" t="s">
        <v>325</v>
      </c>
      <c r="AA3100" t="s">
        <v>325</v>
      </c>
      <c r="AB3100" t="s">
        <v>27</v>
      </c>
      <c r="AE3100">
        <v>0</v>
      </c>
      <c r="AF3100">
        <v>0</v>
      </c>
    </row>
    <row r="3101" spans="1:32" x14ac:dyDescent="0.2">
      <c r="A3101" t="s">
        <v>5277</v>
      </c>
      <c r="B3101" s="107">
        <v>44900</v>
      </c>
      <c r="C3101" s="107">
        <v>44900</v>
      </c>
      <c r="D3101" s="107">
        <v>44900</v>
      </c>
      <c r="E3101">
        <v>-3482.1</v>
      </c>
      <c r="F3101">
        <v>-3482.1</v>
      </c>
      <c r="G3101" t="s">
        <v>43</v>
      </c>
      <c r="H3101">
        <v>1</v>
      </c>
      <c r="I3101">
        <v>-3482.1</v>
      </c>
      <c r="J3101">
        <v>-3482.1</v>
      </c>
      <c r="K3101">
        <v>1</v>
      </c>
      <c r="M3101" t="s">
        <v>1058</v>
      </c>
      <c r="N3101" t="s">
        <v>314</v>
      </c>
      <c r="O3101">
        <v>100</v>
      </c>
      <c r="Q3101" t="s">
        <v>314</v>
      </c>
      <c r="S3101" t="s">
        <v>5278</v>
      </c>
      <c r="U3101" t="s">
        <v>1058</v>
      </c>
      <c r="W3101" t="s">
        <v>315</v>
      </c>
      <c r="X3101" t="s">
        <v>30</v>
      </c>
      <c r="Y3101" t="s">
        <v>182</v>
      </c>
      <c r="Z3101" t="s">
        <v>182</v>
      </c>
      <c r="AA3101" t="s">
        <v>182</v>
      </c>
      <c r="AB3101" t="s">
        <v>30</v>
      </c>
      <c r="AE3101">
        <v>0</v>
      </c>
      <c r="AF3101">
        <v>0</v>
      </c>
    </row>
    <row r="3102" spans="1:32" x14ac:dyDescent="0.2">
      <c r="A3102" t="s">
        <v>5279</v>
      </c>
      <c r="B3102" s="107">
        <v>44900</v>
      </c>
      <c r="C3102" s="107">
        <v>44900</v>
      </c>
      <c r="D3102" s="107">
        <v>44900</v>
      </c>
      <c r="E3102">
        <v>-5000</v>
      </c>
      <c r="F3102">
        <v>-5000</v>
      </c>
      <c r="G3102" t="s">
        <v>43</v>
      </c>
      <c r="H3102">
        <v>1</v>
      </c>
      <c r="I3102">
        <v>-5000</v>
      </c>
      <c r="J3102">
        <v>-5000</v>
      </c>
      <c r="K3102">
        <v>1</v>
      </c>
      <c r="M3102" t="s">
        <v>1058</v>
      </c>
      <c r="N3102" t="s">
        <v>166</v>
      </c>
      <c r="O3102">
        <v>100</v>
      </c>
      <c r="Q3102" t="s">
        <v>166</v>
      </c>
      <c r="S3102" t="s">
        <v>4460</v>
      </c>
      <c r="U3102" t="s">
        <v>1058</v>
      </c>
      <c r="W3102" t="s">
        <v>168</v>
      </c>
      <c r="X3102" t="s">
        <v>169</v>
      </c>
      <c r="Y3102" t="s">
        <v>170</v>
      </c>
      <c r="Z3102" t="s">
        <v>164</v>
      </c>
      <c r="AA3102" t="s">
        <v>164</v>
      </c>
      <c r="AB3102" t="s">
        <v>22</v>
      </c>
      <c r="AE3102">
        <v>0</v>
      </c>
      <c r="AF3102">
        <v>0</v>
      </c>
    </row>
    <row r="3103" spans="1:32" x14ac:dyDescent="0.2">
      <c r="A3103" t="s">
        <v>5280</v>
      </c>
      <c r="B3103" s="107">
        <v>44900</v>
      </c>
      <c r="C3103" s="107">
        <v>44900</v>
      </c>
      <c r="D3103" s="107">
        <v>44900</v>
      </c>
      <c r="E3103">
        <v>4.4999999999999999E-4</v>
      </c>
      <c r="F3103">
        <v>4.4999999999999999E-4</v>
      </c>
      <c r="G3103" t="s">
        <v>58</v>
      </c>
      <c r="H3103">
        <v>6635.2476290832456</v>
      </c>
      <c r="I3103">
        <v>2.98586143308746</v>
      </c>
      <c r="J3103">
        <v>2.98586143308746</v>
      </c>
      <c r="K3103">
        <v>1</v>
      </c>
      <c r="M3103" t="s">
        <v>3597</v>
      </c>
      <c r="N3103" t="s">
        <v>63</v>
      </c>
      <c r="S3103" t="s">
        <v>1608</v>
      </c>
      <c r="U3103" t="s">
        <v>63</v>
      </c>
      <c r="W3103" t="s">
        <v>3598</v>
      </c>
      <c r="X3103" t="s">
        <v>3598</v>
      </c>
      <c r="Y3103" t="s">
        <v>1062</v>
      </c>
      <c r="Z3103" t="s">
        <v>1063</v>
      </c>
      <c r="AA3103" t="s">
        <v>1063</v>
      </c>
      <c r="AB3103" t="s">
        <v>29</v>
      </c>
      <c r="AD3103" t="s">
        <v>5281</v>
      </c>
      <c r="AE3103">
        <v>1</v>
      </c>
      <c r="AF3103">
        <v>1</v>
      </c>
    </row>
    <row r="3104" spans="1:32" x14ac:dyDescent="0.2">
      <c r="A3104" t="s">
        <v>5282</v>
      </c>
      <c r="B3104" s="107">
        <v>44900</v>
      </c>
      <c r="C3104" s="107">
        <v>44900</v>
      </c>
      <c r="D3104" s="107">
        <v>44900</v>
      </c>
      <c r="E3104">
        <v>-2.9623535999999998E-3</v>
      </c>
      <c r="F3104">
        <v>-2.9623535999999998E-3</v>
      </c>
      <c r="G3104" t="s">
        <v>72</v>
      </c>
      <c r="H3104">
        <v>4.8024236037934669</v>
      </c>
      <c r="I3104">
        <v>-1.4226476851422551E-2</v>
      </c>
      <c r="J3104">
        <v>-1.4226476851422551E-2</v>
      </c>
      <c r="K3104">
        <v>1</v>
      </c>
      <c r="M3104" t="s">
        <v>67</v>
      </c>
      <c r="N3104" t="s">
        <v>4995</v>
      </c>
      <c r="S3104" t="s">
        <v>1608</v>
      </c>
      <c r="U3104" t="s">
        <v>67</v>
      </c>
      <c r="W3104" t="s">
        <v>1270</v>
      </c>
      <c r="X3104" t="s">
        <v>1271</v>
      </c>
      <c r="Y3104" t="s">
        <v>182</v>
      </c>
      <c r="Z3104" t="s">
        <v>164</v>
      </c>
      <c r="AA3104" t="s">
        <v>164</v>
      </c>
      <c r="AB3104" t="s">
        <v>18</v>
      </c>
      <c r="AD3104" t="s">
        <v>5283</v>
      </c>
      <c r="AE3104">
        <v>1</v>
      </c>
      <c r="AF3104">
        <v>1</v>
      </c>
    </row>
    <row r="3105" spans="1:32" x14ac:dyDescent="0.2">
      <c r="A3105" t="s">
        <v>5284</v>
      </c>
      <c r="B3105" s="107">
        <v>44899</v>
      </c>
      <c r="C3105" s="107">
        <v>44899</v>
      </c>
      <c r="D3105" s="107">
        <v>44899</v>
      </c>
      <c r="E3105">
        <v>-17.86</v>
      </c>
      <c r="F3105">
        <v>-17.86</v>
      </c>
      <c r="G3105" t="s">
        <v>43</v>
      </c>
      <c r="H3105">
        <v>1</v>
      </c>
      <c r="I3105">
        <v>-17.86</v>
      </c>
      <c r="J3105">
        <v>-17.86</v>
      </c>
      <c r="K3105">
        <v>1</v>
      </c>
      <c r="M3105" t="s">
        <v>49</v>
      </c>
      <c r="N3105" t="s">
        <v>199</v>
      </c>
      <c r="O3105">
        <v>100</v>
      </c>
      <c r="P3105" t="s">
        <v>340</v>
      </c>
      <c r="Q3105" t="s">
        <v>199</v>
      </c>
      <c r="S3105" t="s">
        <v>5172</v>
      </c>
      <c r="U3105" t="s">
        <v>49</v>
      </c>
      <c r="W3105" t="s">
        <v>3201</v>
      </c>
      <c r="X3105" t="s">
        <v>30</v>
      </c>
      <c r="Y3105" t="s">
        <v>182</v>
      </c>
      <c r="Z3105" t="s">
        <v>182</v>
      </c>
      <c r="AA3105" t="s">
        <v>182</v>
      </c>
      <c r="AB3105" t="s">
        <v>30</v>
      </c>
      <c r="AE3105">
        <v>0</v>
      </c>
      <c r="AF3105">
        <v>0</v>
      </c>
    </row>
    <row r="3106" spans="1:32" x14ac:dyDescent="0.2">
      <c r="A3106" t="s">
        <v>5285</v>
      </c>
      <c r="B3106" s="107">
        <v>44898</v>
      </c>
      <c r="C3106" s="107">
        <v>44898</v>
      </c>
      <c r="D3106" s="107">
        <v>44898</v>
      </c>
      <c r="E3106">
        <v>-52.8</v>
      </c>
      <c r="F3106">
        <v>-52.8</v>
      </c>
      <c r="G3106" t="s">
        <v>43</v>
      </c>
      <c r="H3106">
        <v>1</v>
      </c>
      <c r="I3106">
        <v>-52.8</v>
      </c>
      <c r="J3106">
        <v>-52.8</v>
      </c>
      <c r="K3106">
        <v>1</v>
      </c>
      <c r="M3106" t="s">
        <v>50</v>
      </c>
      <c r="N3106" t="s">
        <v>231</v>
      </c>
      <c r="O3106">
        <v>100</v>
      </c>
      <c r="Q3106" t="s">
        <v>231</v>
      </c>
      <c r="S3106" t="s">
        <v>233</v>
      </c>
      <c r="U3106" t="s">
        <v>50</v>
      </c>
      <c r="W3106" t="s">
        <v>233</v>
      </c>
      <c r="X3106" t="s">
        <v>30</v>
      </c>
      <c r="Y3106" t="s">
        <v>182</v>
      </c>
      <c r="Z3106" t="s">
        <v>182</v>
      </c>
      <c r="AA3106" t="s">
        <v>182</v>
      </c>
      <c r="AB3106" t="s">
        <v>30</v>
      </c>
      <c r="AE3106">
        <v>0</v>
      </c>
      <c r="AF3106">
        <v>0</v>
      </c>
    </row>
    <row r="3107" spans="1:32" x14ac:dyDescent="0.2">
      <c r="A3107" t="s">
        <v>5286</v>
      </c>
      <c r="B3107" s="107">
        <v>44897</v>
      </c>
      <c r="C3107" s="107">
        <v>44897</v>
      </c>
      <c r="D3107" s="107">
        <v>44897</v>
      </c>
      <c r="E3107">
        <v>1559.9</v>
      </c>
      <c r="F3107">
        <v>1559.9</v>
      </c>
      <c r="G3107" t="s">
        <v>43</v>
      </c>
      <c r="H3107">
        <v>1</v>
      </c>
      <c r="I3107">
        <v>1559.9</v>
      </c>
      <c r="J3107">
        <v>1559.9</v>
      </c>
      <c r="K3107">
        <v>1</v>
      </c>
      <c r="M3107" t="s">
        <v>199</v>
      </c>
      <c r="N3107" t="s">
        <v>1058</v>
      </c>
      <c r="O3107">
        <v>100</v>
      </c>
      <c r="Q3107" t="s">
        <v>199</v>
      </c>
      <c r="S3107" t="s">
        <v>1378</v>
      </c>
      <c r="U3107" t="s">
        <v>1058</v>
      </c>
      <c r="W3107" t="s">
        <v>1379</v>
      </c>
      <c r="X3107" t="s">
        <v>1379</v>
      </c>
      <c r="Y3107" t="s">
        <v>163</v>
      </c>
      <c r="Z3107" t="s">
        <v>193</v>
      </c>
      <c r="AA3107" t="s">
        <v>193</v>
      </c>
      <c r="AB3107" t="s">
        <v>24</v>
      </c>
      <c r="AE3107">
        <v>0</v>
      </c>
      <c r="AF3107">
        <v>0</v>
      </c>
    </row>
    <row r="3108" spans="1:32" x14ac:dyDescent="0.2">
      <c r="A3108" t="s">
        <v>5287</v>
      </c>
      <c r="B3108" s="107">
        <v>44897</v>
      </c>
      <c r="C3108" s="107">
        <v>44897</v>
      </c>
      <c r="D3108" s="107">
        <v>44897</v>
      </c>
      <c r="E3108">
        <v>3500</v>
      </c>
      <c r="F3108">
        <v>3500</v>
      </c>
      <c r="G3108" t="s">
        <v>43</v>
      </c>
      <c r="H3108">
        <v>1</v>
      </c>
      <c r="I3108">
        <v>3500</v>
      </c>
      <c r="J3108">
        <v>3500</v>
      </c>
      <c r="K3108">
        <v>1</v>
      </c>
      <c r="M3108" t="s">
        <v>199</v>
      </c>
      <c r="N3108" t="s">
        <v>50</v>
      </c>
      <c r="O3108">
        <v>100</v>
      </c>
      <c r="Q3108" t="s">
        <v>199</v>
      </c>
      <c r="S3108" t="s">
        <v>1378</v>
      </c>
      <c r="U3108" t="s">
        <v>50</v>
      </c>
      <c r="W3108" t="s">
        <v>1379</v>
      </c>
      <c r="X3108" t="s">
        <v>1379</v>
      </c>
      <c r="Y3108" t="s">
        <v>163</v>
      </c>
      <c r="Z3108" t="s">
        <v>193</v>
      </c>
      <c r="AA3108" t="s">
        <v>193</v>
      </c>
      <c r="AB3108" t="s">
        <v>24</v>
      </c>
      <c r="AE3108">
        <v>0</v>
      </c>
      <c r="AF3108">
        <v>0</v>
      </c>
    </row>
    <row r="3109" spans="1:32" x14ac:dyDescent="0.2">
      <c r="A3109" t="s">
        <v>5288</v>
      </c>
      <c r="B3109" s="107">
        <v>44897</v>
      </c>
      <c r="C3109" s="107">
        <v>44897</v>
      </c>
      <c r="D3109" s="107">
        <v>44897</v>
      </c>
      <c r="E3109">
        <v>110000</v>
      </c>
      <c r="F3109">
        <v>110000</v>
      </c>
      <c r="G3109" t="s">
        <v>43</v>
      </c>
      <c r="H3109">
        <v>1</v>
      </c>
      <c r="I3109">
        <v>110000</v>
      </c>
      <c r="J3109">
        <v>110000</v>
      </c>
      <c r="K3109">
        <v>1</v>
      </c>
      <c r="M3109" t="s">
        <v>199</v>
      </c>
      <c r="N3109" t="s">
        <v>1058</v>
      </c>
      <c r="O3109">
        <v>100</v>
      </c>
      <c r="Q3109" t="s">
        <v>199</v>
      </c>
      <c r="S3109" t="s">
        <v>1378</v>
      </c>
      <c r="U3109" t="s">
        <v>1058</v>
      </c>
      <c r="W3109" t="s">
        <v>1379</v>
      </c>
      <c r="X3109" t="s">
        <v>1379</v>
      </c>
      <c r="Y3109" t="s">
        <v>163</v>
      </c>
      <c r="Z3109" t="s">
        <v>193</v>
      </c>
      <c r="AA3109" t="s">
        <v>193</v>
      </c>
      <c r="AB3109" t="s">
        <v>24</v>
      </c>
      <c r="AE3109">
        <v>0</v>
      </c>
      <c r="AF3109">
        <v>0</v>
      </c>
    </row>
    <row r="3110" spans="1:32" x14ac:dyDescent="0.2">
      <c r="A3110" t="s">
        <v>5289</v>
      </c>
      <c r="B3110" s="107">
        <v>44897</v>
      </c>
      <c r="C3110" s="107">
        <v>44897</v>
      </c>
      <c r="D3110" s="107">
        <v>44897</v>
      </c>
      <c r="E3110">
        <v>-1559.9</v>
      </c>
      <c r="F3110">
        <v>-1559.9</v>
      </c>
      <c r="G3110" t="s">
        <v>43</v>
      </c>
      <c r="H3110">
        <v>1</v>
      </c>
      <c r="I3110">
        <v>-1559.9</v>
      </c>
      <c r="J3110">
        <v>-1559.9</v>
      </c>
      <c r="K3110">
        <v>1</v>
      </c>
      <c r="M3110" t="s">
        <v>52</v>
      </c>
      <c r="N3110" t="s">
        <v>199</v>
      </c>
      <c r="O3110">
        <v>100</v>
      </c>
      <c r="P3110" t="s">
        <v>340</v>
      </c>
      <c r="Q3110" t="s">
        <v>199</v>
      </c>
      <c r="S3110" t="s">
        <v>1378</v>
      </c>
      <c r="U3110" t="s">
        <v>52</v>
      </c>
      <c r="W3110" t="s">
        <v>1379</v>
      </c>
      <c r="X3110" t="s">
        <v>1379</v>
      </c>
      <c r="Y3110" t="s">
        <v>163</v>
      </c>
      <c r="Z3110" t="s">
        <v>193</v>
      </c>
      <c r="AA3110" t="s">
        <v>193</v>
      </c>
      <c r="AB3110" t="s">
        <v>24</v>
      </c>
      <c r="AE3110">
        <v>0</v>
      </c>
      <c r="AF3110">
        <v>0</v>
      </c>
    </row>
    <row r="3111" spans="1:32" x14ac:dyDescent="0.2">
      <c r="A3111" t="s">
        <v>5290</v>
      </c>
      <c r="B3111" s="107">
        <v>44897</v>
      </c>
      <c r="C3111" s="107">
        <v>44897</v>
      </c>
      <c r="D3111" s="107">
        <v>44897</v>
      </c>
      <c r="E3111">
        <v>-3500</v>
      </c>
      <c r="F3111">
        <v>-3500</v>
      </c>
      <c r="G3111" t="s">
        <v>43</v>
      </c>
      <c r="H3111">
        <v>1</v>
      </c>
      <c r="I3111">
        <v>-3500</v>
      </c>
      <c r="J3111">
        <v>-3500</v>
      </c>
      <c r="K3111">
        <v>1</v>
      </c>
      <c r="M3111" t="s">
        <v>1058</v>
      </c>
      <c r="N3111" t="s">
        <v>199</v>
      </c>
      <c r="O3111">
        <v>100</v>
      </c>
      <c r="P3111" t="s">
        <v>340</v>
      </c>
      <c r="Q3111" t="s">
        <v>199</v>
      </c>
      <c r="S3111" t="s">
        <v>1378</v>
      </c>
      <c r="U3111" t="s">
        <v>1058</v>
      </c>
      <c r="W3111" t="s">
        <v>1379</v>
      </c>
      <c r="X3111" t="s">
        <v>1379</v>
      </c>
      <c r="Y3111" t="s">
        <v>163</v>
      </c>
      <c r="Z3111" t="s">
        <v>193</v>
      </c>
      <c r="AA3111" t="s">
        <v>193</v>
      </c>
      <c r="AB3111" t="s">
        <v>24</v>
      </c>
      <c r="AE3111">
        <v>0</v>
      </c>
      <c r="AF3111">
        <v>0</v>
      </c>
    </row>
    <row r="3112" spans="1:32" x14ac:dyDescent="0.2">
      <c r="A3112" t="s">
        <v>5291</v>
      </c>
      <c r="B3112" s="107">
        <v>44897</v>
      </c>
      <c r="C3112" s="107">
        <v>44897</v>
      </c>
      <c r="D3112" s="107">
        <v>44897</v>
      </c>
      <c r="E3112">
        <v>-110000</v>
      </c>
      <c r="F3112">
        <v>-110000</v>
      </c>
      <c r="G3112" t="s">
        <v>43</v>
      </c>
      <c r="H3112">
        <v>1</v>
      </c>
      <c r="I3112">
        <v>-110000</v>
      </c>
      <c r="J3112">
        <v>-110000</v>
      </c>
      <c r="K3112">
        <v>1</v>
      </c>
      <c r="M3112" t="s">
        <v>1419</v>
      </c>
      <c r="N3112" t="s">
        <v>199</v>
      </c>
      <c r="O3112">
        <v>100</v>
      </c>
      <c r="P3112" t="s">
        <v>340</v>
      </c>
      <c r="Q3112" t="s">
        <v>199</v>
      </c>
      <c r="S3112" t="s">
        <v>1378</v>
      </c>
      <c r="U3112" t="s">
        <v>1419</v>
      </c>
      <c r="W3112" t="s">
        <v>1379</v>
      </c>
      <c r="X3112" t="s">
        <v>1379</v>
      </c>
      <c r="Y3112" t="s">
        <v>163</v>
      </c>
      <c r="Z3112" t="s">
        <v>193</v>
      </c>
      <c r="AA3112" t="s">
        <v>193</v>
      </c>
      <c r="AB3112" t="s">
        <v>24</v>
      </c>
      <c r="AE3112">
        <v>0</v>
      </c>
      <c r="AF3112">
        <v>0</v>
      </c>
    </row>
    <row r="3113" spans="1:32" x14ac:dyDescent="0.2">
      <c r="A3113" t="s">
        <v>5292</v>
      </c>
      <c r="B3113" s="107">
        <v>44897</v>
      </c>
      <c r="C3113" s="107">
        <v>44897</v>
      </c>
      <c r="D3113" s="107">
        <v>44897</v>
      </c>
      <c r="E3113">
        <v>-2.8601846000000002E-3</v>
      </c>
      <c r="F3113">
        <v>-2.8601846000000002E-3</v>
      </c>
      <c r="G3113" t="s">
        <v>72</v>
      </c>
      <c r="H3113">
        <v>4.9545691906005223</v>
      </c>
      <c r="I3113">
        <v>-1.4170982498590079E-2</v>
      </c>
      <c r="J3113">
        <v>-1.4170982498590079E-2</v>
      </c>
      <c r="K3113">
        <v>1</v>
      </c>
      <c r="M3113" t="s">
        <v>67</v>
      </c>
      <c r="N3113" t="s">
        <v>4995</v>
      </c>
      <c r="S3113" t="s">
        <v>1608</v>
      </c>
      <c r="U3113" t="s">
        <v>67</v>
      </c>
      <c r="W3113" t="s">
        <v>1270</v>
      </c>
      <c r="X3113" t="s">
        <v>1271</v>
      </c>
      <c r="Y3113" t="s">
        <v>182</v>
      </c>
      <c r="Z3113" t="s">
        <v>164</v>
      </c>
      <c r="AA3113" t="s">
        <v>164</v>
      </c>
      <c r="AB3113" t="s">
        <v>18</v>
      </c>
      <c r="AD3113" t="s">
        <v>5293</v>
      </c>
      <c r="AE3113">
        <v>1</v>
      </c>
      <c r="AF3113">
        <v>1</v>
      </c>
    </row>
    <row r="3114" spans="1:32" x14ac:dyDescent="0.2">
      <c r="A3114" t="s">
        <v>5294</v>
      </c>
      <c r="B3114" s="107">
        <v>44897</v>
      </c>
      <c r="C3114" s="107">
        <v>44897</v>
      </c>
      <c r="D3114" s="107">
        <v>44897</v>
      </c>
      <c r="E3114">
        <v>-2.7737424000000002E-3</v>
      </c>
      <c r="F3114">
        <v>-2.7737424000000002E-3</v>
      </c>
      <c r="G3114" t="s">
        <v>72</v>
      </c>
      <c r="H3114">
        <v>4.9545691906005223</v>
      </c>
      <c r="I3114">
        <v>-1.374269863770235E-2</v>
      </c>
      <c r="J3114">
        <v>-1.374269863770235E-2</v>
      </c>
      <c r="K3114">
        <v>1</v>
      </c>
      <c r="M3114" t="s">
        <v>67</v>
      </c>
      <c r="N3114" t="s">
        <v>4995</v>
      </c>
      <c r="S3114" t="s">
        <v>1608</v>
      </c>
      <c r="U3114" t="s">
        <v>67</v>
      </c>
      <c r="W3114" t="s">
        <v>1270</v>
      </c>
      <c r="X3114" t="s">
        <v>1271</v>
      </c>
      <c r="Y3114" t="s">
        <v>182</v>
      </c>
      <c r="Z3114" t="s">
        <v>164</v>
      </c>
      <c r="AA3114" t="s">
        <v>164</v>
      </c>
      <c r="AB3114" t="s">
        <v>18</v>
      </c>
      <c r="AD3114" t="s">
        <v>5295</v>
      </c>
      <c r="AE3114">
        <v>1</v>
      </c>
      <c r="AF3114">
        <v>1</v>
      </c>
    </row>
    <row r="3115" spans="1:32" x14ac:dyDescent="0.2">
      <c r="A3115" t="s">
        <v>5296</v>
      </c>
      <c r="B3115" s="107">
        <v>44897</v>
      </c>
      <c r="C3115" s="107">
        <v>44897</v>
      </c>
      <c r="D3115" s="107">
        <v>44897</v>
      </c>
      <c r="E3115">
        <v>-3.0229810000000001E-3</v>
      </c>
      <c r="F3115">
        <v>-3.0229810000000001E-3</v>
      </c>
      <c r="G3115" t="s">
        <v>72</v>
      </c>
      <c r="H3115">
        <v>4.9545691906005223</v>
      </c>
      <c r="I3115">
        <v>-1.497756852637076E-2</v>
      </c>
      <c r="J3115">
        <v>-1.497756852637076E-2</v>
      </c>
      <c r="K3115">
        <v>1</v>
      </c>
      <c r="M3115" t="s">
        <v>67</v>
      </c>
      <c r="N3115" t="s">
        <v>4995</v>
      </c>
      <c r="S3115" t="s">
        <v>1608</v>
      </c>
      <c r="U3115" t="s">
        <v>67</v>
      </c>
      <c r="W3115" t="s">
        <v>1270</v>
      </c>
      <c r="X3115" t="s">
        <v>1271</v>
      </c>
      <c r="Y3115" t="s">
        <v>182</v>
      </c>
      <c r="Z3115" t="s">
        <v>164</v>
      </c>
      <c r="AA3115" t="s">
        <v>164</v>
      </c>
      <c r="AB3115" t="s">
        <v>18</v>
      </c>
      <c r="AD3115" t="s">
        <v>5297</v>
      </c>
      <c r="AE3115">
        <v>1</v>
      </c>
      <c r="AF3115">
        <v>1</v>
      </c>
    </row>
    <row r="3116" spans="1:32" x14ac:dyDescent="0.2">
      <c r="A3116" t="s">
        <v>5298</v>
      </c>
      <c r="B3116" s="107">
        <v>44897</v>
      </c>
      <c r="C3116" s="107">
        <v>44897</v>
      </c>
      <c r="D3116" s="107">
        <v>44897</v>
      </c>
      <c r="E3116">
        <v>-2.1507064000000002E-3</v>
      </c>
      <c r="F3116">
        <v>-2.1507064000000002E-3</v>
      </c>
      <c r="G3116" t="s">
        <v>72</v>
      </c>
      <c r="H3116">
        <v>4.9545691906005223</v>
      </c>
      <c r="I3116">
        <v>-1.0655823667467359E-2</v>
      </c>
      <c r="J3116">
        <v>-1.0655823667467359E-2</v>
      </c>
      <c r="K3116">
        <v>1</v>
      </c>
      <c r="M3116" t="s">
        <v>67</v>
      </c>
      <c r="N3116" t="s">
        <v>4995</v>
      </c>
      <c r="S3116" t="s">
        <v>1608</v>
      </c>
      <c r="U3116" t="s">
        <v>67</v>
      </c>
      <c r="W3116" t="s">
        <v>1270</v>
      </c>
      <c r="X3116" t="s">
        <v>1271</v>
      </c>
      <c r="Y3116" t="s">
        <v>182</v>
      </c>
      <c r="Z3116" t="s">
        <v>164</v>
      </c>
      <c r="AA3116" t="s">
        <v>164</v>
      </c>
      <c r="AB3116" t="s">
        <v>18</v>
      </c>
      <c r="AD3116" t="s">
        <v>5299</v>
      </c>
      <c r="AE3116">
        <v>1</v>
      </c>
      <c r="AF3116">
        <v>1</v>
      </c>
    </row>
    <row r="3117" spans="1:32" x14ac:dyDescent="0.2">
      <c r="A3117" t="s">
        <v>5300</v>
      </c>
      <c r="B3117" s="107">
        <v>44897</v>
      </c>
      <c r="C3117" s="107">
        <v>44897</v>
      </c>
      <c r="D3117" s="107">
        <v>44897</v>
      </c>
      <c r="E3117">
        <v>-2.4171656E-3</v>
      </c>
      <c r="F3117">
        <v>-2.4171656E-3</v>
      </c>
      <c r="G3117" t="s">
        <v>72</v>
      </c>
      <c r="H3117">
        <v>4.9545691906005223</v>
      </c>
      <c r="I3117">
        <v>-1.197601421033942E-2</v>
      </c>
      <c r="J3117">
        <v>-1.197601421033942E-2</v>
      </c>
      <c r="K3117">
        <v>1</v>
      </c>
      <c r="M3117" t="s">
        <v>67</v>
      </c>
      <c r="N3117" t="s">
        <v>4995</v>
      </c>
      <c r="S3117" t="s">
        <v>1608</v>
      </c>
      <c r="U3117" t="s">
        <v>67</v>
      </c>
      <c r="W3117" t="s">
        <v>1270</v>
      </c>
      <c r="X3117" t="s">
        <v>1271</v>
      </c>
      <c r="Y3117" t="s">
        <v>182</v>
      </c>
      <c r="Z3117" t="s">
        <v>164</v>
      </c>
      <c r="AA3117" t="s">
        <v>164</v>
      </c>
      <c r="AB3117" t="s">
        <v>18</v>
      </c>
      <c r="AD3117" t="s">
        <v>5301</v>
      </c>
      <c r="AE3117">
        <v>1</v>
      </c>
      <c r="AF3117">
        <v>1</v>
      </c>
    </row>
    <row r="3118" spans="1:32" x14ac:dyDescent="0.2">
      <c r="A3118" t="s">
        <v>5302</v>
      </c>
      <c r="B3118" s="107">
        <v>44897</v>
      </c>
      <c r="C3118" s="107">
        <v>44897</v>
      </c>
      <c r="D3118" s="107">
        <v>44897</v>
      </c>
      <c r="E3118">
        <v>-3.9125556000000001E-3</v>
      </c>
      <c r="F3118">
        <v>-3.9125556000000001E-3</v>
      </c>
      <c r="G3118" t="s">
        <v>72</v>
      </c>
      <c r="H3118">
        <v>4.9545691906005223</v>
      </c>
      <c r="I3118">
        <v>-1.9385027432271541E-2</v>
      </c>
      <c r="J3118">
        <v>-1.9385027432271541E-2</v>
      </c>
      <c r="K3118">
        <v>1</v>
      </c>
      <c r="M3118" t="s">
        <v>67</v>
      </c>
      <c r="N3118" t="s">
        <v>4995</v>
      </c>
      <c r="S3118" t="s">
        <v>1608</v>
      </c>
      <c r="U3118" t="s">
        <v>67</v>
      </c>
      <c r="W3118" t="s">
        <v>1270</v>
      </c>
      <c r="X3118" t="s">
        <v>1271</v>
      </c>
      <c r="Y3118" t="s">
        <v>182</v>
      </c>
      <c r="Z3118" t="s">
        <v>164</v>
      </c>
      <c r="AA3118" t="s">
        <v>164</v>
      </c>
      <c r="AB3118" t="s">
        <v>18</v>
      </c>
      <c r="AD3118" t="s">
        <v>5303</v>
      </c>
      <c r="AE3118">
        <v>1</v>
      </c>
      <c r="AF3118">
        <v>1</v>
      </c>
    </row>
    <row r="3119" spans="1:32" x14ac:dyDescent="0.2">
      <c r="A3119" t="s">
        <v>5304</v>
      </c>
      <c r="B3119" s="107">
        <v>44897</v>
      </c>
      <c r="C3119" s="107">
        <v>44897</v>
      </c>
      <c r="D3119" s="107">
        <v>44897</v>
      </c>
      <c r="E3119">
        <v>-8.4280815999999998E-3</v>
      </c>
      <c r="F3119">
        <v>-8.4280815999999998E-3</v>
      </c>
      <c r="G3119" t="s">
        <v>72</v>
      </c>
      <c r="H3119">
        <v>4.9545691906005223</v>
      </c>
      <c r="I3119">
        <v>-4.1757513431227147E-2</v>
      </c>
      <c r="J3119">
        <v>-4.1757513431227147E-2</v>
      </c>
      <c r="K3119">
        <v>1</v>
      </c>
      <c r="M3119" t="s">
        <v>67</v>
      </c>
      <c r="N3119" t="s">
        <v>4995</v>
      </c>
      <c r="S3119" t="s">
        <v>1608</v>
      </c>
      <c r="U3119" t="s">
        <v>67</v>
      </c>
      <c r="W3119" t="s">
        <v>1270</v>
      </c>
      <c r="X3119" t="s">
        <v>1271</v>
      </c>
      <c r="Y3119" t="s">
        <v>182</v>
      </c>
      <c r="Z3119" t="s">
        <v>164</v>
      </c>
      <c r="AA3119" t="s">
        <v>164</v>
      </c>
      <c r="AB3119" t="s">
        <v>18</v>
      </c>
      <c r="AD3119" t="s">
        <v>5305</v>
      </c>
      <c r="AE3119">
        <v>1</v>
      </c>
      <c r="AF3119">
        <v>1</v>
      </c>
    </row>
    <row r="3120" spans="1:32" x14ac:dyDescent="0.2">
      <c r="A3120" t="s">
        <v>5306</v>
      </c>
      <c r="B3120" s="107">
        <v>44897</v>
      </c>
      <c r="C3120" s="107">
        <v>44897</v>
      </c>
      <c r="D3120" s="107">
        <v>44897</v>
      </c>
      <c r="E3120">
        <v>-5.1974658999999999E-3</v>
      </c>
      <c r="F3120">
        <v>-5.1974658999999999E-3</v>
      </c>
      <c r="G3120" t="s">
        <v>72</v>
      </c>
      <c r="H3120">
        <v>4.9545691906005223</v>
      </c>
      <c r="I3120">
        <v>-2.5751204417336811E-2</v>
      </c>
      <c r="J3120">
        <v>-2.5751204417336811E-2</v>
      </c>
      <c r="K3120">
        <v>1</v>
      </c>
      <c r="M3120" t="s">
        <v>67</v>
      </c>
      <c r="N3120" t="s">
        <v>4995</v>
      </c>
      <c r="S3120" t="s">
        <v>1608</v>
      </c>
      <c r="U3120" t="s">
        <v>67</v>
      </c>
      <c r="W3120" t="s">
        <v>1270</v>
      </c>
      <c r="X3120" t="s">
        <v>1271</v>
      </c>
      <c r="Y3120" t="s">
        <v>182</v>
      </c>
      <c r="Z3120" t="s">
        <v>164</v>
      </c>
      <c r="AA3120" t="s">
        <v>164</v>
      </c>
      <c r="AB3120" t="s">
        <v>18</v>
      </c>
      <c r="AD3120" t="s">
        <v>5307</v>
      </c>
      <c r="AE3120">
        <v>1</v>
      </c>
      <c r="AF3120">
        <v>1</v>
      </c>
    </row>
    <row r="3121" spans="1:32" x14ac:dyDescent="0.2">
      <c r="A3121" t="s">
        <v>5308</v>
      </c>
      <c r="B3121" s="107">
        <v>44897</v>
      </c>
      <c r="C3121" s="107">
        <v>44897</v>
      </c>
      <c r="D3121" s="107">
        <v>44897</v>
      </c>
      <c r="E3121">
        <v>-2.7965885999999998E-3</v>
      </c>
      <c r="F3121">
        <v>-2.7965885999999998E-3</v>
      </c>
      <c r="G3121" t="s">
        <v>72</v>
      </c>
      <c r="H3121">
        <v>4.9545691906005223</v>
      </c>
      <c r="I3121">
        <v>-1.3855891716344651E-2</v>
      </c>
      <c r="J3121">
        <v>-1.3855891716344651E-2</v>
      </c>
      <c r="K3121">
        <v>1</v>
      </c>
      <c r="M3121" t="s">
        <v>67</v>
      </c>
      <c r="N3121" t="s">
        <v>4995</v>
      </c>
      <c r="S3121" t="s">
        <v>1608</v>
      </c>
      <c r="U3121" t="s">
        <v>67</v>
      </c>
      <c r="W3121" t="s">
        <v>1270</v>
      </c>
      <c r="X3121" t="s">
        <v>1271</v>
      </c>
      <c r="Y3121" t="s">
        <v>182</v>
      </c>
      <c r="Z3121" t="s">
        <v>164</v>
      </c>
      <c r="AA3121" t="s">
        <v>164</v>
      </c>
      <c r="AB3121" t="s">
        <v>18</v>
      </c>
      <c r="AD3121" t="s">
        <v>5309</v>
      </c>
      <c r="AE3121">
        <v>1</v>
      </c>
      <c r="AF3121">
        <v>1</v>
      </c>
    </row>
    <row r="3122" spans="1:32" x14ac:dyDescent="0.2">
      <c r="A3122" t="s">
        <v>5310</v>
      </c>
      <c r="B3122" s="107">
        <v>44897</v>
      </c>
      <c r="C3122" s="107">
        <v>44897</v>
      </c>
      <c r="D3122" s="107">
        <v>44897</v>
      </c>
      <c r="E3122">
        <v>-4.0759104000000004E-3</v>
      </c>
      <c r="F3122">
        <v>-4.0759104000000004E-3</v>
      </c>
      <c r="G3122" t="s">
        <v>72</v>
      </c>
      <c r="H3122">
        <v>4.9545691906005223</v>
      </c>
      <c r="I3122">
        <v>-2.0194380091488249E-2</v>
      </c>
      <c r="J3122">
        <v>-2.0194380091488249E-2</v>
      </c>
      <c r="K3122">
        <v>1</v>
      </c>
      <c r="M3122" t="s">
        <v>67</v>
      </c>
      <c r="N3122" t="s">
        <v>4995</v>
      </c>
      <c r="S3122" t="s">
        <v>1608</v>
      </c>
      <c r="U3122" t="s">
        <v>67</v>
      </c>
      <c r="W3122" t="s">
        <v>1270</v>
      </c>
      <c r="X3122" t="s">
        <v>1271</v>
      </c>
      <c r="Y3122" t="s">
        <v>182</v>
      </c>
      <c r="Z3122" t="s">
        <v>164</v>
      </c>
      <c r="AA3122" t="s">
        <v>164</v>
      </c>
      <c r="AB3122" t="s">
        <v>18</v>
      </c>
      <c r="AD3122" t="s">
        <v>5311</v>
      </c>
      <c r="AE3122">
        <v>1</v>
      </c>
      <c r="AF3122">
        <v>1</v>
      </c>
    </row>
    <row r="3123" spans="1:32" x14ac:dyDescent="0.2">
      <c r="A3123" t="s">
        <v>5312</v>
      </c>
      <c r="B3123" s="107">
        <v>44896</v>
      </c>
      <c r="C3123" s="107">
        <v>44896</v>
      </c>
      <c r="D3123" s="107">
        <v>44896</v>
      </c>
      <c r="E3123">
        <v>1560.9</v>
      </c>
      <c r="F3123">
        <v>1560.9</v>
      </c>
      <c r="G3123" t="s">
        <v>43</v>
      </c>
      <c r="H3123">
        <v>1</v>
      </c>
      <c r="I3123">
        <v>1560.9</v>
      </c>
      <c r="J3123">
        <v>1560.9</v>
      </c>
      <c r="K3123">
        <v>1</v>
      </c>
      <c r="M3123" t="s">
        <v>199</v>
      </c>
      <c r="N3123" t="s">
        <v>52</v>
      </c>
      <c r="O3123">
        <v>100</v>
      </c>
      <c r="P3123" t="s">
        <v>160</v>
      </c>
      <c r="Q3123" t="s">
        <v>199</v>
      </c>
      <c r="S3123" t="s">
        <v>4940</v>
      </c>
      <c r="U3123" t="s">
        <v>52</v>
      </c>
      <c r="V3123" t="s">
        <v>4941</v>
      </c>
      <c r="W3123" t="s">
        <v>4930</v>
      </c>
      <c r="X3123" t="s">
        <v>2682</v>
      </c>
      <c r="Y3123" t="s">
        <v>2683</v>
      </c>
      <c r="Z3123" t="s">
        <v>2684</v>
      </c>
      <c r="AA3123" t="s">
        <v>2684</v>
      </c>
      <c r="AB3123" t="s">
        <v>17</v>
      </c>
      <c r="AE3123">
        <v>0</v>
      </c>
      <c r="AF3123">
        <v>0</v>
      </c>
    </row>
    <row r="3124" spans="1:32" x14ac:dyDescent="0.2">
      <c r="A3124" t="s">
        <v>5313</v>
      </c>
      <c r="B3124" s="107">
        <v>44896</v>
      </c>
      <c r="C3124" s="107">
        <v>44896</v>
      </c>
      <c r="D3124" s="107">
        <v>44896</v>
      </c>
      <c r="E3124">
        <v>75080</v>
      </c>
      <c r="F3124">
        <v>75080</v>
      </c>
      <c r="G3124" t="s">
        <v>43</v>
      </c>
      <c r="H3124">
        <v>1</v>
      </c>
      <c r="I3124">
        <v>75080</v>
      </c>
      <c r="J3124">
        <v>75080</v>
      </c>
      <c r="K3124">
        <v>1</v>
      </c>
      <c r="M3124" t="s">
        <v>4507</v>
      </c>
      <c r="N3124" t="s">
        <v>1058</v>
      </c>
      <c r="O3124">
        <v>100</v>
      </c>
      <c r="P3124" t="s">
        <v>160</v>
      </c>
      <c r="Q3124" t="s">
        <v>4507</v>
      </c>
      <c r="S3124" t="s">
        <v>5314</v>
      </c>
      <c r="U3124" t="s">
        <v>1058</v>
      </c>
      <c r="V3124" t="s">
        <v>4835</v>
      </c>
      <c r="W3124" t="s">
        <v>4836</v>
      </c>
      <c r="X3124" t="s">
        <v>1061</v>
      </c>
      <c r="Y3124" t="s">
        <v>1062</v>
      </c>
      <c r="Z3124" t="s">
        <v>1063</v>
      </c>
      <c r="AA3124" t="s">
        <v>1063</v>
      </c>
      <c r="AB3124" t="s">
        <v>29</v>
      </c>
      <c r="AE3124">
        <v>0</v>
      </c>
      <c r="AF3124">
        <v>0</v>
      </c>
    </row>
    <row r="3125" spans="1:32" x14ac:dyDescent="0.2">
      <c r="A3125" t="s">
        <v>5315</v>
      </c>
      <c r="B3125" s="107">
        <v>44896</v>
      </c>
      <c r="C3125" s="107">
        <v>44896</v>
      </c>
      <c r="D3125" s="107">
        <v>44896</v>
      </c>
      <c r="E3125">
        <v>2000</v>
      </c>
      <c r="F3125">
        <v>2000</v>
      </c>
      <c r="G3125" t="s">
        <v>43</v>
      </c>
      <c r="H3125">
        <v>1</v>
      </c>
      <c r="I3125">
        <v>2000</v>
      </c>
      <c r="J3125">
        <v>2000</v>
      </c>
      <c r="K3125">
        <v>1</v>
      </c>
      <c r="M3125" t="s">
        <v>4812</v>
      </c>
      <c r="N3125" t="s">
        <v>1058</v>
      </c>
      <c r="O3125">
        <v>100</v>
      </c>
      <c r="P3125" t="s">
        <v>160</v>
      </c>
      <c r="Q3125" t="s">
        <v>4812</v>
      </c>
      <c r="S3125" t="s">
        <v>5316</v>
      </c>
      <c r="U3125" t="s">
        <v>1058</v>
      </c>
      <c r="V3125" t="s">
        <v>98</v>
      </c>
      <c r="W3125" t="s">
        <v>4814</v>
      </c>
      <c r="X3125" t="s">
        <v>2775</v>
      </c>
      <c r="Y3125" t="s">
        <v>2776</v>
      </c>
      <c r="Z3125" t="s">
        <v>1063</v>
      </c>
      <c r="AA3125" t="s">
        <v>1063</v>
      </c>
      <c r="AB3125" t="s">
        <v>29</v>
      </c>
      <c r="AE3125">
        <v>0</v>
      </c>
      <c r="AF3125">
        <v>0</v>
      </c>
    </row>
    <row r="3126" spans="1:32" x14ac:dyDescent="0.2">
      <c r="A3126" t="s">
        <v>5317</v>
      </c>
      <c r="B3126" s="107">
        <v>44896</v>
      </c>
      <c r="C3126" s="107">
        <v>44896</v>
      </c>
      <c r="D3126" s="107">
        <v>44896</v>
      </c>
      <c r="E3126">
        <v>-258.47000000000003</v>
      </c>
      <c r="F3126">
        <v>-258.47000000000003</v>
      </c>
      <c r="G3126" t="s">
        <v>43</v>
      </c>
      <c r="H3126">
        <v>1</v>
      </c>
      <c r="I3126">
        <v>-258.47000000000003</v>
      </c>
      <c r="J3126">
        <v>-258.47000000000003</v>
      </c>
      <c r="K3126">
        <v>1</v>
      </c>
      <c r="M3126" t="s">
        <v>49</v>
      </c>
      <c r="N3126" t="s">
        <v>199</v>
      </c>
      <c r="O3126">
        <v>100</v>
      </c>
      <c r="P3126" t="s">
        <v>340</v>
      </c>
      <c r="Q3126" t="s">
        <v>199</v>
      </c>
      <c r="S3126" t="s">
        <v>4726</v>
      </c>
      <c r="U3126" t="s">
        <v>49</v>
      </c>
      <c r="W3126" t="s">
        <v>274</v>
      </c>
      <c r="X3126" t="s">
        <v>30</v>
      </c>
      <c r="Y3126" t="s">
        <v>182</v>
      </c>
      <c r="Z3126" t="s">
        <v>182</v>
      </c>
      <c r="AA3126" t="s">
        <v>182</v>
      </c>
      <c r="AB3126" t="s">
        <v>30</v>
      </c>
      <c r="AE3126">
        <v>0</v>
      </c>
      <c r="AF3126">
        <v>0</v>
      </c>
    </row>
    <row r="3127" spans="1:32" x14ac:dyDescent="0.2">
      <c r="A3127" t="s">
        <v>5318</v>
      </c>
      <c r="B3127" s="107">
        <v>44896</v>
      </c>
      <c r="C3127" s="107">
        <v>44896</v>
      </c>
      <c r="D3127" s="107">
        <v>44896</v>
      </c>
      <c r="E3127">
        <v>-14009.71</v>
      </c>
      <c r="F3127">
        <v>-14009.71</v>
      </c>
      <c r="G3127" t="s">
        <v>43</v>
      </c>
      <c r="H3127">
        <v>1</v>
      </c>
      <c r="I3127">
        <v>-14009.71</v>
      </c>
      <c r="J3127">
        <v>-14009.71</v>
      </c>
      <c r="K3127">
        <v>1</v>
      </c>
      <c r="M3127" t="s">
        <v>1058</v>
      </c>
      <c r="N3127" t="s">
        <v>242</v>
      </c>
      <c r="O3127">
        <v>100</v>
      </c>
      <c r="Q3127" t="s">
        <v>242</v>
      </c>
      <c r="S3127" t="s">
        <v>5319</v>
      </c>
      <c r="U3127" t="s">
        <v>1058</v>
      </c>
      <c r="W3127" t="s">
        <v>1223</v>
      </c>
      <c r="X3127" t="s">
        <v>245</v>
      </c>
      <c r="Y3127" t="s">
        <v>246</v>
      </c>
      <c r="Z3127" t="s">
        <v>246</v>
      </c>
      <c r="AA3127" t="s">
        <v>246</v>
      </c>
      <c r="AB3127" t="s">
        <v>20</v>
      </c>
      <c r="AE3127">
        <v>0</v>
      </c>
      <c r="AF3127">
        <v>0</v>
      </c>
    </row>
    <row r="3128" spans="1:32" x14ac:dyDescent="0.2">
      <c r="A3128" t="s">
        <v>5320</v>
      </c>
      <c r="B3128" s="107">
        <v>44896</v>
      </c>
      <c r="C3128" s="107">
        <v>44896</v>
      </c>
      <c r="D3128" s="107">
        <v>44896</v>
      </c>
      <c r="E3128">
        <v>-5743.88</v>
      </c>
      <c r="F3128">
        <v>-5743.88</v>
      </c>
      <c r="G3128" t="s">
        <v>43</v>
      </c>
      <c r="H3128">
        <v>1</v>
      </c>
      <c r="I3128">
        <v>-5743.88</v>
      </c>
      <c r="J3128">
        <v>-5743.88</v>
      </c>
      <c r="K3128">
        <v>1</v>
      </c>
      <c r="M3128" t="s">
        <v>49</v>
      </c>
      <c r="N3128" t="s">
        <v>172</v>
      </c>
      <c r="O3128">
        <v>100</v>
      </c>
      <c r="Q3128" t="s">
        <v>172</v>
      </c>
      <c r="S3128" t="s">
        <v>5321</v>
      </c>
      <c r="U3128" t="s">
        <v>49</v>
      </c>
      <c r="V3128" t="s">
        <v>174</v>
      </c>
      <c r="W3128" t="s">
        <v>173</v>
      </c>
      <c r="X3128" t="s">
        <v>115</v>
      </c>
      <c r="Y3128" t="s">
        <v>175</v>
      </c>
      <c r="Z3128" t="s">
        <v>176</v>
      </c>
      <c r="AA3128" t="s">
        <v>176</v>
      </c>
      <c r="AB3128" t="s">
        <v>25</v>
      </c>
      <c r="AE3128">
        <v>0</v>
      </c>
      <c r="AF3128">
        <v>0</v>
      </c>
    </row>
    <row r="3129" spans="1:32" x14ac:dyDescent="0.2">
      <c r="A3129" t="s">
        <v>5322</v>
      </c>
      <c r="B3129" s="107">
        <v>44896</v>
      </c>
      <c r="C3129" s="107">
        <v>44896</v>
      </c>
      <c r="D3129" s="107">
        <v>44896</v>
      </c>
      <c r="E3129">
        <v>-2949.21</v>
      </c>
      <c r="F3129">
        <v>-2949.21</v>
      </c>
      <c r="G3129" t="s">
        <v>43</v>
      </c>
      <c r="H3129">
        <v>1</v>
      </c>
      <c r="I3129">
        <v>-2949.21</v>
      </c>
      <c r="J3129">
        <v>-2949.21</v>
      </c>
      <c r="K3129">
        <v>1</v>
      </c>
      <c r="M3129" t="s">
        <v>1058</v>
      </c>
      <c r="N3129" t="s">
        <v>242</v>
      </c>
      <c r="O3129">
        <v>100</v>
      </c>
      <c r="Q3129" t="s">
        <v>242</v>
      </c>
      <c r="S3129" t="s">
        <v>5319</v>
      </c>
      <c r="U3129" t="s">
        <v>1058</v>
      </c>
      <c r="W3129" t="s">
        <v>1223</v>
      </c>
      <c r="X3129" t="s">
        <v>245</v>
      </c>
      <c r="Y3129" t="s">
        <v>246</v>
      </c>
      <c r="Z3129" t="s">
        <v>246</v>
      </c>
      <c r="AA3129" t="s">
        <v>246</v>
      </c>
      <c r="AB3129" t="s">
        <v>20</v>
      </c>
      <c r="AE3129">
        <v>0</v>
      </c>
      <c r="AF3129">
        <v>0</v>
      </c>
    </row>
    <row r="3130" spans="1:32" x14ac:dyDescent="0.2">
      <c r="A3130" t="s">
        <v>5323</v>
      </c>
      <c r="B3130" s="107">
        <v>44896</v>
      </c>
      <c r="C3130" s="107">
        <v>44896</v>
      </c>
      <c r="D3130" s="107">
        <v>44896</v>
      </c>
      <c r="E3130">
        <v>-1395</v>
      </c>
      <c r="F3130">
        <v>-1395</v>
      </c>
      <c r="G3130" t="s">
        <v>43</v>
      </c>
      <c r="H3130">
        <v>1</v>
      </c>
      <c r="I3130">
        <v>-1395</v>
      </c>
      <c r="J3130">
        <v>-1395</v>
      </c>
      <c r="K3130">
        <v>1</v>
      </c>
      <c r="M3130" t="s">
        <v>50</v>
      </c>
      <c r="N3130" t="s">
        <v>184</v>
      </c>
      <c r="O3130">
        <v>100</v>
      </c>
      <c r="Q3130" t="s">
        <v>184</v>
      </c>
      <c r="S3130" t="s">
        <v>185</v>
      </c>
      <c r="U3130" t="s">
        <v>50</v>
      </c>
      <c r="W3130" t="s">
        <v>186</v>
      </c>
      <c r="X3130" t="s">
        <v>30</v>
      </c>
      <c r="Y3130" t="s">
        <v>182</v>
      </c>
      <c r="Z3130" t="s">
        <v>182</v>
      </c>
      <c r="AA3130" t="s">
        <v>182</v>
      </c>
      <c r="AB3130" t="s">
        <v>30</v>
      </c>
      <c r="AE3130">
        <v>0</v>
      </c>
      <c r="AF3130">
        <v>0</v>
      </c>
    </row>
    <row r="3131" spans="1:32" x14ac:dyDescent="0.2">
      <c r="A3131" t="s">
        <v>5324</v>
      </c>
      <c r="B3131" s="107">
        <v>44896</v>
      </c>
      <c r="C3131" s="107">
        <v>44896</v>
      </c>
      <c r="D3131" s="107">
        <v>44896</v>
      </c>
      <c r="E3131">
        <v>-1700</v>
      </c>
      <c r="F3131">
        <v>-1700</v>
      </c>
      <c r="G3131" t="s">
        <v>43</v>
      </c>
      <c r="H3131">
        <v>1</v>
      </c>
      <c r="I3131">
        <v>-1700</v>
      </c>
      <c r="J3131">
        <v>-1700</v>
      </c>
      <c r="K3131">
        <v>1</v>
      </c>
      <c r="M3131" t="s">
        <v>1058</v>
      </c>
      <c r="N3131" t="s">
        <v>1190</v>
      </c>
      <c r="O3131">
        <v>100</v>
      </c>
      <c r="Q3131" t="s">
        <v>1190</v>
      </c>
      <c r="S3131" t="s">
        <v>5325</v>
      </c>
      <c r="U3131" t="s">
        <v>1058</v>
      </c>
      <c r="W3131" t="s">
        <v>1594</v>
      </c>
      <c r="X3131" t="s">
        <v>16</v>
      </c>
      <c r="Y3131" t="s">
        <v>163</v>
      </c>
      <c r="Z3131" t="s">
        <v>164</v>
      </c>
      <c r="AA3131" t="s">
        <v>164</v>
      </c>
      <c r="AB3131" t="s">
        <v>16</v>
      </c>
      <c r="AE3131">
        <v>0</v>
      </c>
      <c r="AF3131">
        <v>0</v>
      </c>
    </row>
    <row r="3132" spans="1:32" x14ac:dyDescent="0.2">
      <c r="A3132" t="s">
        <v>5326</v>
      </c>
      <c r="B3132" s="107">
        <v>44896</v>
      </c>
      <c r="C3132" s="107">
        <v>44896</v>
      </c>
      <c r="D3132" s="107">
        <v>44896</v>
      </c>
      <c r="E3132">
        <v>-227.42</v>
      </c>
      <c r="F3132">
        <v>-227.42</v>
      </c>
      <c r="G3132" t="s">
        <v>43</v>
      </c>
      <c r="H3132">
        <v>1</v>
      </c>
      <c r="I3132">
        <v>-227.42</v>
      </c>
      <c r="J3132">
        <v>-227.42</v>
      </c>
      <c r="K3132">
        <v>1</v>
      </c>
      <c r="M3132" t="s">
        <v>50</v>
      </c>
      <c r="N3132" t="s">
        <v>2429</v>
      </c>
      <c r="O3132">
        <v>100</v>
      </c>
      <c r="Q3132" t="s">
        <v>2429</v>
      </c>
      <c r="S3132" t="s">
        <v>2430</v>
      </c>
      <c r="U3132" t="s">
        <v>50</v>
      </c>
      <c r="W3132" t="s">
        <v>2430</v>
      </c>
      <c r="X3132" t="s">
        <v>30</v>
      </c>
      <c r="Y3132" t="s">
        <v>182</v>
      </c>
      <c r="Z3132" t="s">
        <v>182</v>
      </c>
      <c r="AA3132" t="s">
        <v>182</v>
      </c>
      <c r="AB3132" t="s">
        <v>30</v>
      </c>
      <c r="AE3132">
        <v>0</v>
      </c>
      <c r="AF3132">
        <v>0</v>
      </c>
    </row>
    <row r="3133" spans="1:32" x14ac:dyDescent="0.2">
      <c r="A3133" t="s">
        <v>5327</v>
      </c>
      <c r="B3133" s="107">
        <v>44896</v>
      </c>
      <c r="C3133" s="107">
        <v>44896</v>
      </c>
      <c r="D3133" s="107">
        <v>44896</v>
      </c>
      <c r="E3133">
        <v>38578.39</v>
      </c>
      <c r="F3133">
        <v>38578.39</v>
      </c>
      <c r="G3133" t="s">
        <v>43</v>
      </c>
      <c r="H3133">
        <v>1</v>
      </c>
      <c r="I3133">
        <v>38578.39</v>
      </c>
      <c r="J3133">
        <v>38578.39</v>
      </c>
      <c r="K3133">
        <v>1</v>
      </c>
      <c r="M3133" t="s">
        <v>199</v>
      </c>
      <c r="N3133" t="s">
        <v>1419</v>
      </c>
      <c r="O3133">
        <v>100</v>
      </c>
      <c r="Q3133" t="s">
        <v>199</v>
      </c>
      <c r="S3133" t="s">
        <v>1378</v>
      </c>
      <c r="U3133" t="s">
        <v>1419</v>
      </c>
      <c r="W3133" t="s">
        <v>1379</v>
      </c>
      <c r="X3133" t="s">
        <v>1379</v>
      </c>
      <c r="Y3133" t="s">
        <v>163</v>
      </c>
      <c r="Z3133" t="s">
        <v>193</v>
      </c>
      <c r="AA3133" t="s">
        <v>193</v>
      </c>
      <c r="AB3133" t="s">
        <v>24</v>
      </c>
      <c r="AE3133">
        <v>0</v>
      </c>
      <c r="AF3133">
        <v>0</v>
      </c>
    </row>
    <row r="3134" spans="1:32" x14ac:dyDescent="0.2">
      <c r="A3134" t="s">
        <v>5328</v>
      </c>
      <c r="B3134" s="107">
        <v>44896</v>
      </c>
      <c r="C3134" s="107">
        <v>44896</v>
      </c>
      <c r="D3134" s="107">
        <v>44896</v>
      </c>
      <c r="E3134">
        <v>3000</v>
      </c>
      <c r="F3134">
        <v>3000</v>
      </c>
      <c r="G3134" t="s">
        <v>43</v>
      </c>
      <c r="H3134">
        <v>1</v>
      </c>
      <c r="I3134">
        <v>3000</v>
      </c>
      <c r="J3134">
        <v>3000</v>
      </c>
      <c r="K3134">
        <v>1</v>
      </c>
      <c r="M3134" t="s">
        <v>199</v>
      </c>
      <c r="N3134" t="s">
        <v>49</v>
      </c>
      <c r="O3134">
        <v>100</v>
      </c>
      <c r="Q3134" t="s">
        <v>199</v>
      </c>
      <c r="S3134" t="s">
        <v>1378</v>
      </c>
      <c r="U3134" t="s">
        <v>49</v>
      </c>
      <c r="W3134" t="s">
        <v>1379</v>
      </c>
      <c r="X3134" t="s">
        <v>1379</v>
      </c>
      <c r="Y3134" t="s">
        <v>163</v>
      </c>
      <c r="Z3134" t="s">
        <v>193</v>
      </c>
      <c r="AA3134" t="s">
        <v>193</v>
      </c>
      <c r="AB3134" t="s">
        <v>24</v>
      </c>
      <c r="AE3134">
        <v>0</v>
      </c>
      <c r="AF3134">
        <v>0</v>
      </c>
    </row>
    <row r="3135" spans="1:32" x14ac:dyDescent="0.2">
      <c r="A3135" t="s">
        <v>5329</v>
      </c>
      <c r="B3135" s="107">
        <v>44896</v>
      </c>
      <c r="C3135" s="107">
        <v>44896</v>
      </c>
      <c r="D3135" s="107">
        <v>44896</v>
      </c>
      <c r="E3135">
        <v>-38578.39</v>
      </c>
      <c r="F3135">
        <v>-38578.39</v>
      </c>
      <c r="G3135" t="s">
        <v>43</v>
      </c>
      <c r="H3135">
        <v>1</v>
      </c>
      <c r="I3135">
        <v>-38578.39</v>
      </c>
      <c r="J3135">
        <v>-38578.39</v>
      </c>
      <c r="K3135">
        <v>1</v>
      </c>
      <c r="M3135" t="s">
        <v>1058</v>
      </c>
      <c r="N3135" t="s">
        <v>199</v>
      </c>
      <c r="O3135">
        <v>100</v>
      </c>
      <c r="P3135" t="s">
        <v>340</v>
      </c>
      <c r="Q3135" t="s">
        <v>199</v>
      </c>
      <c r="S3135" t="s">
        <v>1378</v>
      </c>
      <c r="U3135" t="s">
        <v>1058</v>
      </c>
      <c r="W3135" t="s">
        <v>1379</v>
      </c>
      <c r="X3135" t="s">
        <v>1379</v>
      </c>
      <c r="Y3135" t="s">
        <v>163</v>
      </c>
      <c r="Z3135" t="s">
        <v>193</v>
      </c>
      <c r="AA3135" t="s">
        <v>193</v>
      </c>
      <c r="AB3135" t="s">
        <v>24</v>
      </c>
      <c r="AE3135">
        <v>0</v>
      </c>
      <c r="AF3135">
        <v>0</v>
      </c>
    </row>
    <row r="3136" spans="1:32" x14ac:dyDescent="0.2">
      <c r="A3136" t="s">
        <v>5330</v>
      </c>
      <c r="B3136" s="107">
        <v>44896</v>
      </c>
      <c r="C3136" s="107">
        <v>44896</v>
      </c>
      <c r="D3136" s="107">
        <v>44896</v>
      </c>
      <c r="E3136">
        <v>-3000</v>
      </c>
      <c r="F3136">
        <v>-3000</v>
      </c>
      <c r="G3136" t="s">
        <v>43</v>
      </c>
      <c r="H3136">
        <v>1</v>
      </c>
      <c r="I3136">
        <v>-3000</v>
      </c>
      <c r="J3136">
        <v>-3000</v>
      </c>
      <c r="K3136">
        <v>1</v>
      </c>
      <c r="M3136" t="s">
        <v>1058</v>
      </c>
      <c r="N3136" t="s">
        <v>199</v>
      </c>
      <c r="O3136">
        <v>100</v>
      </c>
      <c r="P3136" t="s">
        <v>340</v>
      </c>
      <c r="Q3136" t="s">
        <v>199</v>
      </c>
      <c r="S3136" t="s">
        <v>1378</v>
      </c>
      <c r="U3136" t="s">
        <v>1058</v>
      </c>
      <c r="W3136" t="s">
        <v>1379</v>
      </c>
      <c r="X3136" t="s">
        <v>1379</v>
      </c>
      <c r="Y3136" t="s">
        <v>163</v>
      </c>
      <c r="Z3136" t="s">
        <v>193</v>
      </c>
      <c r="AA3136" t="s">
        <v>193</v>
      </c>
      <c r="AB3136" t="s">
        <v>24</v>
      </c>
      <c r="AE3136">
        <v>0</v>
      </c>
      <c r="AF3136">
        <v>0</v>
      </c>
    </row>
    <row r="3137" spans="1:32" x14ac:dyDescent="0.2">
      <c r="A3137" t="s">
        <v>5331</v>
      </c>
      <c r="B3137" s="107">
        <v>44896</v>
      </c>
      <c r="C3137" s="107">
        <v>44896</v>
      </c>
      <c r="D3137" s="107">
        <v>44896</v>
      </c>
      <c r="E3137">
        <v>0</v>
      </c>
      <c r="F3137">
        <v>0</v>
      </c>
      <c r="G3137" t="s">
        <v>58</v>
      </c>
      <c r="H3137">
        <v>6654.6402502606879</v>
      </c>
      <c r="I3137">
        <v>0</v>
      </c>
      <c r="J3137">
        <v>0</v>
      </c>
      <c r="K3137">
        <v>1</v>
      </c>
      <c r="M3137" t="s">
        <v>59</v>
      </c>
      <c r="N3137" t="s">
        <v>69</v>
      </c>
      <c r="S3137" t="s">
        <v>5332</v>
      </c>
      <c r="U3137" t="s">
        <v>69</v>
      </c>
      <c r="W3137" t="s">
        <v>4669</v>
      </c>
      <c r="X3137" t="s">
        <v>2390</v>
      </c>
      <c r="Y3137" t="s">
        <v>2391</v>
      </c>
      <c r="Z3137" t="s">
        <v>2392</v>
      </c>
      <c r="AA3137" t="s">
        <v>2392</v>
      </c>
      <c r="AB3137" t="s">
        <v>21</v>
      </c>
      <c r="AD3137" t="s">
        <v>5333</v>
      </c>
      <c r="AE3137">
        <v>1</v>
      </c>
      <c r="AF3137">
        <v>1</v>
      </c>
    </row>
    <row r="3138" spans="1:32" x14ac:dyDescent="0.2">
      <c r="A3138" t="s">
        <v>5334</v>
      </c>
      <c r="B3138" s="107">
        <v>44896</v>
      </c>
      <c r="C3138" s="107">
        <v>44896</v>
      </c>
      <c r="D3138" s="107">
        <v>44896</v>
      </c>
      <c r="E3138">
        <v>-7.4292E-4</v>
      </c>
      <c r="F3138">
        <v>-7.4292E-4</v>
      </c>
      <c r="G3138" t="s">
        <v>58</v>
      </c>
      <c r="H3138">
        <v>6654.6402502606879</v>
      </c>
      <c r="I3138">
        <v>-4.9438653347236698</v>
      </c>
      <c r="J3138">
        <v>-4.9438653347236698</v>
      </c>
      <c r="K3138">
        <v>1</v>
      </c>
      <c r="M3138" t="s">
        <v>59</v>
      </c>
      <c r="N3138" t="s">
        <v>69</v>
      </c>
      <c r="S3138" t="s">
        <v>5332</v>
      </c>
      <c r="U3138" t="s">
        <v>59</v>
      </c>
      <c r="W3138" t="s">
        <v>4669</v>
      </c>
      <c r="X3138" t="s">
        <v>2390</v>
      </c>
      <c r="Y3138" t="s">
        <v>2391</v>
      </c>
      <c r="Z3138" t="s">
        <v>2392</v>
      </c>
      <c r="AA3138" t="s">
        <v>2392</v>
      </c>
      <c r="AB3138" t="s">
        <v>21</v>
      </c>
      <c r="AD3138" t="s">
        <v>5333</v>
      </c>
      <c r="AE3138">
        <v>1</v>
      </c>
      <c r="AF3138">
        <v>1</v>
      </c>
    </row>
    <row r="3139" spans="1:32" x14ac:dyDescent="0.2">
      <c r="A3139" t="s">
        <v>5335</v>
      </c>
      <c r="B3139" s="107">
        <v>44896</v>
      </c>
      <c r="C3139" s="107">
        <v>44896</v>
      </c>
      <c r="D3139" s="107">
        <v>44896</v>
      </c>
      <c r="E3139">
        <v>-0.806952734</v>
      </c>
      <c r="F3139">
        <v>-0.806952734</v>
      </c>
      <c r="G3139" t="s">
        <v>58</v>
      </c>
      <c r="H3139">
        <v>6654.6402502606879</v>
      </c>
      <c r="I3139">
        <v>-5369.9801437343067</v>
      </c>
      <c r="J3139">
        <v>-5369.9801437343067</v>
      </c>
      <c r="K3139">
        <v>1</v>
      </c>
      <c r="M3139" t="s">
        <v>69</v>
      </c>
      <c r="N3139" t="s">
        <v>342</v>
      </c>
      <c r="S3139" t="s">
        <v>5332</v>
      </c>
      <c r="U3139" t="s">
        <v>69</v>
      </c>
      <c r="W3139" t="s">
        <v>4669</v>
      </c>
      <c r="X3139" t="s">
        <v>2390</v>
      </c>
      <c r="Y3139" t="s">
        <v>2391</v>
      </c>
      <c r="Z3139" t="s">
        <v>2392</v>
      </c>
      <c r="AA3139" t="s">
        <v>2392</v>
      </c>
      <c r="AB3139" t="s">
        <v>21</v>
      </c>
      <c r="AD3139" t="s">
        <v>5333</v>
      </c>
      <c r="AE3139">
        <v>1</v>
      </c>
      <c r="AF3139">
        <v>1</v>
      </c>
    </row>
    <row r="3140" spans="1:32" x14ac:dyDescent="0.2">
      <c r="A3140" t="s">
        <v>5336</v>
      </c>
      <c r="B3140" s="107">
        <v>44896</v>
      </c>
      <c r="C3140" s="107">
        <v>44896</v>
      </c>
      <c r="D3140" s="107">
        <v>44896</v>
      </c>
      <c r="E3140">
        <v>-2.4041029999999999E-3</v>
      </c>
      <c r="F3140">
        <v>-2.4041029999999999E-3</v>
      </c>
      <c r="G3140" t="s">
        <v>72</v>
      </c>
      <c r="H3140">
        <v>4.7361835245046926</v>
      </c>
      <c r="I3140">
        <v>-1.138627301981231E-2</v>
      </c>
      <c r="J3140">
        <v>-1.138627301981231E-2</v>
      </c>
      <c r="K3140">
        <v>1</v>
      </c>
      <c r="M3140" t="s">
        <v>67</v>
      </c>
      <c r="N3140" t="s">
        <v>4995</v>
      </c>
      <c r="S3140" t="s">
        <v>1608</v>
      </c>
      <c r="U3140" t="s">
        <v>67</v>
      </c>
      <c r="W3140" t="s">
        <v>1270</v>
      </c>
      <c r="X3140" t="s">
        <v>1271</v>
      </c>
      <c r="Y3140" t="s">
        <v>182</v>
      </c>
      <c r="Z3140" t="s">
        <v>164</v>
      </c>
      <c r="AA3140" t="s">
        <v>164</v>
      </c>
      <c r="AB3140" t="s">
        <v>18</v>
      </c>
      <c r="AD3140" t="s">
        <v>5337</v>
      </c>
      <c r="AE3140">
        <v>1</v>
      </c>
      <c r="AF3140">
        <v>1</v>
      </c>
    </row>
    <row r="3141" spans="1:32" x14ac:dyDescent="0.2">
      <c r="A3141" t="s">
        <v>5338</v>
      </c>
      <c r="B3141" s="107">
        <v>44896</v>
      </c>
      <c r="C3141" s="107">
        <v>44896</v>
      </c>
      <c r="D3141" s="107">
        <v>44896</v>
      </c>
      <c r="E3141">
        <v>-1.41413704E-2</v>
      </c>
      <c r="F3141">
        <v>-1.41413704E-2</v>
      </c>
      <c r="G3141" t="s">
        <v>72</v>
      </c>
      <c r="H3141">
        <v>4.7361835245046926</v>
      </c>
      <c r="I3141">
        <v>-6.6976125502398329E-2</v>
      </c>
      <c r="J3141">
        <v>-6.6976125502398329E-2</v>
      </c>
      <c r="K3141">
        <v>1</v>
      </c>
      <c r="M3141" t="s">
        <v>67</v>
      </c>
      <c r="N3141" t="s">
        <v>4995</v>
      </c>
      <c r="S3141" t="s">
        <v>1608</v>
      </c>
      <c r="U3141" t="s">
        <v>67</v>
      </c>
      <c r="W3141" t="s">
        <v>1270</v>
      </c>
      <c r="X3141" t="s">
        <v>1271</v>
      </c>
      <c r="Y3141" t="s">
        <v>182</v>
      </c>
      <c r="Z3141" t="s">
        <v>164</v>
      </c>
      <c r="AA3141" t="s">
        <v>164</v>
      </c>
      <c r="AB3141" t="s">
        <v>18</v>
      </c>
      <c r="AD3141" t="s">
        <v>5339</v>
      </c>
      <c r="AE3141">
        <v>1</v>
      </c>
      <c r="AF3141">
        <v>1</v>
      </c>
    </row>
    <row r="3142" spans="1:32" x14ac:dyDescent="0.2">
      <c r="A3142" t="s">
        <v>5340</v>
      </c>
      <c r="B3142" s="107">
        <v>44896</v>
      </c>
      <c r="C3142" s="107">
        <v>44896</v>
      </c>
      <c r="D3142" s="107">
        <v>44896</v>
      </c>
      <c r="E3142">
        <v>-3.0743968E-2</v>
      </c>
      <c r="F3142">
        <v>-3.0743968E-2</v>
      </c>
      <c r="G3142" t="s">
        <v>72</v>
      </c>
      <c r="H3142">
        <v>4.7361835245046926</v>
      </c>
      <c r="I3142">
        <v>-0.14560907471949949</v>
      </c>
      <c r="J3142">
        <v>-0.14560907471949949</v>
      </c>
      <c r="K3142">
        <v>1</v>
      </c>
      <c r="M3142" t="s">
        <v>67</v>
      </c>
      <c r="N3142" t="s">
        <v>4995</v>
      </c>
      <c r="S3142" t="s">
        <v>1608</v>
      </c>
      <c r="U3142" t="s">
        <v>67</v>
      </c>
      <c r="W3142" t="s">
        <v>1270</v>
      </c>
      <c r="X3142" t="s">
        <v>1271</v>
      </c>
      <c r="Y3142" t="s">
        <v>182</v>
      </c>
      <c r="Z3142" t="s">
        <v>164</v>
      </c>
      <c r="AA3142" t="s">
        <v>164</v>
      </c>
      <c r="AB3142" t="s">
        <v>18</v>
      </c>
      <c r="AD3142" t="s">
        <v>5341</v>
      </c>
      <c r="AE3142">
        <v>1</v>
      </c>
      <c r="AF3142">
        <v>1</v>
      </c>
    </row>
    <row r="3143" spans="1:32" x14ac:dyDescent="0.2">
      <c r="A3143" t="s">
        <v>5342</v>
      </c>
      <c r="B3143" s="107">
        <v>44896</v>
      </c>
      <c r="C3143" s="107">
        <v>44896</v>
      </c>
      <c r="D3143" s="107">
        <v>44896</v>
      </c>
      <c r="E3143">
        <v>-3.7560990000000002E-3</v>
      </c>
      <c r="F3143">
        <v>-3.7560990000000002E-3</v>
      </c>
      <c r="G3143" t="s">
        <v>72</v>
      </c>
      <c r="H3143">
        <v>4.7361835245046926</v>
      </c>
      <c r="I3143">
        <v>-1.778957420020855E-2</v>
      </c>
      <c r="J3143">
        <v>-1.778957420020855E-2</v>
      </c>
      <c r="K3143">
        <v>1</v>
      </c>
      <c r="M3143" t="s">
        <v>67</v>
      </c>
      <c r="N3143" t="s">
        <v>4995</v>
      </c>
      <c r="S3143" t="s">
        <v>1608</v>
      </c>
      <c r="U3143" t="s">
        <v>67</v>
      </c>
      <c r="W3143" t="s">
        <v>1270</v>
      </c>
      <c r="X3143" t="s">
        <v>1271</v>
      </c>
      <c r="Y3143" t="s">
        <v>182</v>
      </c>
      <c r="Z3143" t="s">
        <v>164</v>
      </c>
      <c r="AA3143" t="s">
        <v>164</v>
      </c>
      <c r="AB3143" t="s">
        <v>18</v>
      </c>
      <c r="AD3143" t="s">
        <v>5343</v>
      </c>
      <c r="AE3143">
        <v>1</v>
      </c>
      <c r="AF3143">
        <v>1</v>
      </c>
    </row>
    <row r="3144" spans="1:32" x14ac:dyDescent="0.2">
      <c r="A3144" t="s">
        <v>5344</v>
      </c>
      <c r="B3144" s="107">
        <v>44896</v>
      </c>
      <c r="C3144" s="107">
        <v>44896</v>
      </c>
      <c r="D3144" s="107">
        <v>44896</v>
      </c>
      <c r="E3144">
        <v>-2.9138304000000002E-3</v>
      </c>
      <c r="F3144">
        <v>-2.9138304000000002E-3</v>
      </c>
      <c r="G3144" t="s">
        <v>72</v>
      </c>
      <c r="H3144">
        <v>4.7361835245046926</v>
      </c>
      <c r="I3144">
        <v>-1.380043553368092E-2</v>
      </c>
      <c r="J3144">
        <v>-1.380043553368092E-2</v>
      </c>
      <c r="K3144">
        <v>1</v>
      </c>
      <c r="M3144" t="s">
        <v>67</v>
      </c>
      <c r="N3144" t="s">
        <v>4995</v>
      </c>
      <c r="S3144" t="s">
        <v>1608</v>
      </c>
      <c r="U3144" t="s">
        <v>67</v>
      </c>
      <c r="W3144" t="s">
        <v>1270</v>
      </c>
      <c r="X3144" t="s">
        <v>1271</v>
      </c>
      <c r="Y3144" t="s">
        <v>182</v>
      </c>
      <c r="Z3144" t="s">
        <v>164</v>
      </c>
      <c r="AA3144" t="s">
        <v>164</v>
      </c>
      <c r="AB3144" t="s">
        <v>18</v>
      </c>
      <c r="AD3144" t="s">
        <v>5345</v>
      </c>
      <c r="AE3144">
        <v>1</v>
      </c>
      <c r="AF3144">
        <v>1</v>
      </c>
    </row>
    <row r="3145" spans="1:32" x14ac:dyDescent="0.2">
      <c r="A3145" t="s">
        <v>5346</v>
      </c>
      <c r="B3145" s="107">
        <v>44896</v>
      </c>
      <c r="C3145" s="107">
        <v>44896</v>
      </c>
      <c r="D3145" s="107">
        <v>44896</v>
      </c>
      <c r="E3145">
        <v>-1.12988156E-2</v>
      </c>
      <c r="F3145">
        <v>-1.12988156E-2</v>
      </c>
      <c r="G3145" t="s">
        <v>72</v>
      </c>
      <c r="H3145">
        <v>4.7361835245046926</v>
      </c>
      <c r="I3145">
        <v>-5.3513264291136599E-2</v>
      </c>
      <c r="J3145">
        <v>-5.3513264291136599E-2</v>
      </c>
      <c r="K3145">
        <v>1</v>
      </c>
      <c r="M3145" t="s">
        <v>67</v>
      </c>
      <c r="N3145" t="s">
        <v>4995</v>
      </c>
      <c r="S3145" t="s">
        <v>1608</v>
      </c>
      <c r="U3145" t="s">
        <v>67</v>
      </c>
      <c r="W3145" t="s">
        <v>1270</v>
      </c>
      <c r="X3145" t="s">
        <v>1271</v>
      </c>
      <c r="Y3145" t="s">
        <v>182</v>
      </c>
      <c r="Z3145" t="s">
        <v>164</v>
      </c>
      <c r="AA3145" t="s">
        <v>164</v>
      </c>
      <c r="AB3145" t="s">
        <v>18</v>
      </c>
      <c r="AD3145" t="s">
        <v>5347</v>
      </c>
      <c r="AE3145">
        <v>1</v>
      </c>
      <c r="AF3145">
        <v>1</v>
      </c>
    </row>
    <row r="3146" spans="1:32" x14ac:dyDescent="0.2">
      <c r="A3146" t="s">
        <v>5348</v>
      </c>
      <c r="B3146" s="107">
        <v>44896</v>
      </c>
      <c r="C3146" s="107">
        <v>44896</v>
      </c>
      <c r="D3146" s="107">
        <v>44896</v>
      </c>
      <c r="E3146">
        <v>-7.3371443999999996E-3</v>
      </c>
      <c r="F3146">
        <v>-7.3371443999999996E-3</v>
      </c>
      <c r="G3146" t="s">
        <v>72</v>
      </c>
      <c r="H3146">
        <v>4.7361835245046926</v>
      </c>
      <c r="I3146">
        <v>-3.4750062424191867E-2</v>
      </c>
      <c r="J3146">
        <v>-3.4750062424191867E-2</v>
      </c>
      <c r="K3146">
        <v>1</v>
      </c>
      <c r="M3146" t="s">
        <v>67</v>
      </c>
      <c r="N3146" t="s">
        <v>4995</v>
      </c>
      <c r="S3146" t="s">
        <v>1608</v>
      </c>
      <c r="U3146" t="s">
        <v>67</v>
      </c>
      <c r="W3146" t="s">
        <v>1270</v>
      </c>
      <c r="X3146" t="s">
        <v>1271</v>
      </c>
      <c r="Y3146" t="s">
        <v>182</v>
      </c>
      <c r="Z3146" t="s">
        <v>164</v>
      </c>
      <c r="AA3146" t="s">
        <v>164</v>
      </c>
      <c r="AB3146" t="s">
        <v>18</v>
      </c>
      <c r="AD3146" t="s">
        <v>5349</v>
      </c>
      <c r="AE3146">
        <v>1</v>
      </c>
      <c r="AF3146">
        <v>1</v>
      </c>
    </row>
    <row r="3147" spans="1:32" x14ac:dyDescent="0.2">
      <c r="A3147" t="s">
        <v>5350</v>
      </c>
      <c r="B3147" s="107">
        <v>44896</v>
      </c>
      <c r="C3147" s="107">
        <v>44896</v>
      </c>
      <c r="D3147" s="107">
        <v>44896</v>
      </c>
      <c r="E3147">
        <v>-1.19238256E-2</v>
      </c>
      <c r="F3147">
        <v>-1.19238256E-2</v>
      </c>
      <c r="G3147" t="s">
        <v>72</v>
      </c>
      <c r="H3147">
        <v>4.7361835245046926</v>
      </c>
      <c r="I3147">
        <v>-5.6473426355787268E-2</v>
      </c>
      <c r="J3147">
        <v>-5.6473426355787268E-2</v>
      </c>
      <c r="K3147">
        <v>1</v>
      </c>
      <c r="M3147" t="s">
        <v>67</v>
      </c>
      <c r="N3147" t="s">
        <v>4995</v>
      </c>
      <c r="S3147" t="s">
        <v>1608</v>
      </c>
      <c r="U3147" t="s">
        <v>67</v>
      </c>
      <c r="W3147" t="s">
        <v>1270</v>
      </c>
      <c r="X3147" t="s">
        <v>1271</v>
      </c>
      <c r="Y3147" t="s">
        <v>182</v>
      </c>
      <c r="Z3147" t="s">
        <v>164</v>
      </c>
      <c r="AA3147" t="s">
        <v>164</v>
      </c>
      <c r="AB3147" t="s">
        <v>18</v>
      </c>
      <c r="AD3147" t="s">
        <v>5351</v>
      </c>
      <c r="AE3147">
        <v>1</v>
      </c>
      <c r="AF3147">
        <v>1</v>
      </c>
    </row>
    <row r="3148" spans="1:32" x14ac:dyDescent="0.2">
      <c r="A3148" t="s">
        <v>5352</v>
      </c>
      <c r="B3148" s="107">
        <v>44896</v>
      </c>
      <c r="C3148" s="107">
        <v>44896</v>
      </c>
      <c r="D3148" s="107">
        <v>44896</v>
      </c>
      <c r="E3148">
        <v>-5.0309680000000002E-3</v>
      </c>
      <c r="F3148">
        <v>-5.0309680000000002E-3</v>
      </c>
      <c r="G3148" t="s">
        <v>72</v>
      </c>
      <c r="H3148">
        <v>4.7361835245046926</v>
      </c>
      <c r="I3148">
        <v>-2.382758775391032E-2</v>
      </c>
      <c r="J3148">
        <v>-2.382758775391032E-2</v>
      </c>
      <c r="K3148">
        <v>1</v>
      </c>
      <c r="M3148" t="s">
        <v>67</v>
      </c>
      <c r="N3148" t="s">
        <v>4995</v>
      </c>
      <c r="S3148" t="s">
        <v>1608</v>
      </c>
      <c r="U3148" t="s">
        <v>67</v>
      </c>
      <c r="W3148" t="s">
        <v>1270</v>
      </c>
      <c r="X3148" t="s">
        <v>1271</v>
      </c>
      <c r="Y3148" t="s">
        <v>182</v>
      </c>
      <c r="Z3148" t="s">
        <v>164</v>
      </c>
      <c r="AA3148" t="s">
        <v>164</v>
      </c>
      <c r="AB3148" t="s">
        <v>18</v>
      </c>
      <c r="AD3148" t="s">
        <v>5353</v>
      </c>
      <c r="AE3148">
        <v>1</v>
      </c>
      <c r="AF3148">
        <v>1</v>
      </c>
    </row>
    <row r="3149" spans="1:32" x14ac:dyDescent="0.2">
      <c r="A3149" t="s">
        <v>5354</v>
      </c>
      <c r="B3149" s="107">
        <v>44896</v>
      </c>
      <c r="C3149" s="107">
        <v>44896</v>
      </c>
      <c r="D3149" s="107">
        <v>44896</v>
      </c>
      <c r="E3149">
        <v>-1.7947461999999999E-3</v>
      </c>
      <c r="F3149">
        <v>-1.7947461999999999E-3</v>
      </c>
      <c r="G3149" t="s">
        <v>72</v>
      </c>
      <c r="H3149">
        <v>4.7361835245046926</v>
      </c>
      <c r="I3149">
        <v>-8.5002473831074041E-3</v>
      </c>
      <c r="J3149">
        <v>-8.5002473831074041E-3</v>
      </c>
      <c r="K3149">
        <v>1</v>
      </c>
      <c r="M3149" t="s">
        <v>67</v>
      </c>
      <c r="N3149" t="s">
        <v>4995</v>
      </c>
      <c r="S3149" t="s">
        <v>1608</v>
      </c>
      <c r="U3149" t="s">
        <v>67</v>
      </c>
      <c r="W3149" t="s">
        <v>1270</v>
      </c>
      <c r="X3149" t="s">
        <v>1271</v>
      </c>
      <c r="Y3149" t="s">
        <v>182</v>
      </c>
      <c r="Z3149" t="s">
        <v>164</v>
      </c>
      <c r="AA3149" t="s">
        <v>164</v>
      </c>
      <c r="AB3149" t="s">
        <v>18</v>
      </c>
      <c r="AD3149" t="s">
        <v>5355</v>
      </c>
      <c r="AE3149">
        <v>1</v>
      </c>
      <c r="AF3149">
        <v>1</v>
      </c>
    </row>
    <row r="3150" spans="1:32" x14ac:dyDescent="0.2">
      <c r="A3150" t="s">
        <v>5356</v>
      </c>
      <c r="B3150" s="107">
        <v>44896</v>
      </c>
      <c r="C3150" s="107">
        <v>44896</v>
      </c>
      <c r="D3150" s="107">
        <v>44896</v>
      </c>
      <c r="E3150">
        <v>-2.0037074000000001E-3</v>
      </c>
      <c r="F3150">
        <v>-2.0037074000000001E-3</v>
      </c>
      <c r="G3150" t="s">
        <v>72</v>
      </c>
      <c r="H3150">
        <v>4.7361835245046926</v>
      </c>
      <c r="I3150">
        <v>-9.4899259758081337E-3</v>
      </c>
      <c r="J3150">
        <v>-9.4899259758081337E-3</v>
      </c>
      <c r="K3150">
        <v>1</v>
      </c>
      <c r="M3150" t="s">
        <v>67</v>
      </c>
      <c r="N3150" t="s">
        <v>4995</v>
      </c>
      <c r="S3150" t="s">
        <v>1608</v>
      </c>
      <c r="U3150" t="s">
        <v>67</v>
      </c>
      <c r="W3150" t="s">
        <v>1270</v>
      </c>
      <c r="X3150" t="s">
        <v>1271</v>
      </c>
      <c r="Y3150" t="s">
        <v>182</v>
      </c>
      <c r="Z3150" t="s">
        <v>164</v>
      </c>
      <c r="AA3150" t="s">
        <v>164</v>
      </c>
      <c r="AB3150" t="s">
        <v>18</v>
      </c>
      <c r="AD3150" t="s">
        <v>5357</v>
      </c>
      <c r="AE3150">
        <v>1</v>
      </c>
      <c r="AF3150">
        <v>1</v>
      </c>
    </row>
    <row r="3151" spans="1:32" x14ac:dyDescent="0.2">
      <c r="A3151" t="s">
        <v>5358</v>
      </c>
      <c r="B3151" s="107">
        <v>44896</v>
      </c>
      <c r="C3151" s="107">
        <v>44896</v>
      </c>
      <c r="D3151" s="107">
        <v>44896</v>
      </c>
      <c r="E3151">
        <v>-3.1720756000000001E-3</v>
      </c>
      <c r="F3151">
        <v>-3.1720756000000001E-3</v>
      </c>
      <c r="G3151" t="s">
        <v>72</v>
      </c>
      <c r="H3151">
        <v>4.7361835245046926</v>
      </c>
      <c r="I3151">
        <v>-1.5023532195203341E-2</v>
      </c>
      <c r="J3151">
        <v>-1.5023532195203341E-2</v>
      </c>
      <c r="K3151">
        <v>1</v>
      </c>
      <c r="M3151" t="s">
        <v>67</v>
      </c>
      <c r="N3151" t="s">
        <v>4995</v>
      </c>
      <c r="S3151" t="s">
        <v>1608</v>
      </c>
      <c r="U3151" t="s">
        <v>67</v>
      </c>
      <c r="W3151" t="s">
        <v>1270</v>
      </c>
      <c r="X3151" t="s">
        <v>1271</v>
      </c>
      <c r="Y3151" t="s">
        <v>182</v>
      </c>
      <c r="Z3151" t="s">
        <v>164</v>
      </c>
      <c r="AA3151" t="s">
        <v>164</v>
      </c>
      <c r="AB3151" t="s">
        <v>18</v>
      </c>
      <c r="AD3151" t="s">
        <v>5359</v>
      </c>
      <c r="AE3151">
        <v>1</v>
      </c>
      <c r="AF3151">
        <v>1</v>
      </c>
    </row>
    <row r="3152" spans="1:32" x14ac:dyDescent="0.2">
      <c r="A3152" t="s">
        <v>5360</v>
      </c>
      <c r="B3152" s="107">
        <v>44896</v>
      </c>
      <c r="C3152" s="107">
        <v>44896</v>
      </c>
      <c r="D3152" s="107">
        <v>44896</v>
      </c>
      <c r="E3152">
        <v>-4.6925999999999999E-3</v>
      </c>
      <c r="F3152">
        <v>-4.6925999999999999E-3</v>
      </c>
      <c r="G3152" t="s">
        <v>72</v>
      </c>
      <c r="H3152">
        <v>4.7361835245046926</v>
      </c>
      <c r="I3152">
        <v>-2.2225014807090718E-2</v>
      </c>
      <c r="J3152">
        <v>-2.2225014807090718E-2</v>
      </c>
      <c r="K3152">
        <v>1</v>
      </c>
      <c r="M3152" t="s">
        <v>67</v>
      </c>
      <c r="N3152" t="s">
        <v>4995</v>
      </c>
      <c r="S3152" t="s">
        <v>1608</v>
      </c>
      <c r="U3152" t="s">
        <v>67</v>
      </c>
      <c r="W3152" t="s">
        <v>1270</v>
      </c>
      <c r="X3152" t="s">
        <v>1271</v>
      </c>
      <c r="Y3152" t="s">
        <v>182</v>
      </c>
      <c r="Z3152" t="s">
        <v>164</v>
      </c>
      <c r="AA3152" t="s">
        <v>164</v>
      </c>
      <c r="AB3152" t="s">
        <v>18</v>
      </c>
      <c r="AD3152" t="s">
        <v>5361</v>
      </c>
      <c r="AE3152">
        <v>1</v>
      </c>
      <c r="AF3152">
        <v>1</v>
      </c>
    </row>
    <row r="3153" spans="1:32" x14ac:dyDescent="0.2">
      <c r="A3153" t="s">
        <v>5362</v>
      </c>
      <c r="B3153" s="107">
        <v>44896</v>
      </c>
      <c r="C3153" s="107">
        <v>44896</v>
      </c>
      <c r="D3153" s="107">
        <v>44896</v>
      </c>
      <c r="E3153">
        <v>-2.4041029999999999E-3</v>
      </c>
      <c r="F3153">
        <v>-2.4041029999999999E-3</v>
      </c>
      <c r="G3153" t="s">
        <v>72</v>
      </c>
      <c r="H3153">
        <v>4.7361835245046926</v>
      </c>
      <c r="I3153">
        <v>-1.138627301981231E-2</v>
      </c>
      <c r="J3153">
        <v>-1.138627301981231E-2</v>
      </c>
      <c r="K3153">
        <v>1</v>
      </c>
      <c r="M3153" t="s">
        <v>67</v>
      </c>
      <c r="N3153" t="s">
        <v>4995</v>
      </c>
      <c r="S3153" t="s">
        <v>1608</v>
      </c>
      <c r="U3153" t="s">
        <v>67</v>
      </c>
      <c r="W3153" t="s">
        <v>1270</v>
      </c>
      <c r="X3153" t="s">
        <v>1271</v>
      </c>
      <c r="Y3153" t="s">
        <v>182</v>
      </c>
      <c r="Z3153" t="s">
        <v>164</v>
      </c>
      <c r="AA3153" t="s">
        <v>164</v>
      </c>
      <c r="AB3153" t="s">
        <v>18</v>
      </c>
      <c r="AD3153" t="s">
        <v>5363</v>
      </c>
      <c r="AE3153">
        <v>1</v>
      </c>
      <c r="AF3153">
        <v>1</v>
      </c>
    </row>
    <row r="3154" spans="1:32" x14ac:dyDescent="0.2">
      <c r="A3154" t="s">
        <v>5364</v>
      </c>
      <c r="B3154" s="107">
        <v>44896</v>
      </c>
      <c r="C3154" s="107">
        <v>44896</v>
      </c>
      <c r="D3154" s="107">
        <v>44896</v>
      </c>
      <c r="E3154">
        <v>-4.7020156000000014E-3</v>
      </c>
      <c r="F3154">
        <v>-4.7020156000000014E-3</v>
      </c>
      <c r="G3154" t="s">
        <v>72</v>
      </c>
      <c r="H3154">
        <v>4.7361835245046926</v>
      </c>
      <c r="I3154">
        <v>-2.226960881668405E-2</v>
      </c>
      <c r="J3154">
        <v>-2.226960881668405E-2</v>
      </c>
      <c r="K3154">
        <v>1</v>
      </c>
      <c r="M3154" t="s">
        <v>67</v>
      </c>
      <c r="N3154" t="s">
        <v>4995</v>
      </c>
      <c r="S3154" t="s">
        <v>1608</v>
      </c>
      <c r="U3154" t="s">
        <v>67</v>
      </c>
      <c r="W3154" t="s">
        <v>1270</v>
      </c>
      <c r="X3154" t="s">
        <v>1271</v>
      </c>
      <c r="Y3154" t="s">
        <v>182</v>
      </c>
      <c r="Z3154" t="s">
        <v>164</v>
      </c>
      <c r="AA3154" t="s">
        <v>164</v>
      </c>
      <c r="AB3154" t="s">
        <v>18</v>
      </c>
      <c r="AD3154" t="s">
        <v>5365</v>
      </c>
      <c r="AE3154">
        <v>1</v>
      </c>
      <c r="AF3154">
        <v>1</v>
      </c>
    </row>
    <row r="3155" spans="1:32" x14ac:dyDescent="0.2">
      <c r="A3155" t="s">
        <v>5366</v>
      </c>
      <c r="B3155" s="107">
        <v>44896</v>
      </c>
      <c r="C3155" s="107">
        <v>44896</v>
      </c>
      <c r="D3155" s="107">
        <v>44896</v>
      </c>
      <c r="E3155">
        <v>-3.5622035000000001E-3</v>
      </c>
      <c r="F3155">
        <v>-3.5622035000000001E-3</v>
      </c>
      <c r="G3155" t="s">
        <v>72</v>
      </c>
      <c r="H3155">
        <v>4.7361835245046926</v>
      </c>
      <c r="I3155">
        <v>-1.6871249527632949E-2</v>
      </c>
      <c r="J3155">
        <v>-1.6871249527632949E-2</v>
      </c>
      <c r="K3155">
        <v>1</v>
      </c>
      <c r="M3155" t="s">
        <v>67</v>
      </c>
      <c r="N3155" t="s">
        <v>4995</v>
      </c>
      <c r="S3155" t="s">
        <v>1608</v>
      </c>
      <c r="U3155" t="s">
        <v>67</v>
      </c>
      <c r="W3155" t="s">
        <v>1270</v>
      </c>
      <c r="X3155" t="s">
        <v>1271</v>
      </c>
      <c r="Y3155" t="s">
        <v>182</v>
      </c>
      <c r="Z3155" t="s">
        <v>164</v>
      </c>
      <c r="AA3155" t="s">
        <v>164</v>
      </c>
      <c r="AB3155" t="s">
        <v>18</v>
      </c>
      <c r="AD3155" t="s">
        <v>5367</v>
      </c>
      <c r="AE3155">
        <v>1</v>
      </c>
      <c r="AF3155">
        <v>1</v>
      </c>
    </row>
    <row r="3156" spans="1:32" x14ac:dyDescent="0.2">
      <c r="A3156" t="s">
        <v>5368</v>
      </c>
      <c r="B3156" s="107">
        <v>44896</v>
      </c>
      <c r="C3156" s="107">
        <v>44896</v>
      </c>
      <c r="D3156" s="107">
        <v>44896</v>
      </c>
      <c r="E3156">
        <v>-2.4510909999999999E-3</v>
      </c>
      <c r="F3156">
        <v>-2.4510909999999999E-3</v>
      </c>
      <c r="G3156" t="s">
        <v>72</v>
      </c>
      <c r="H3156">
        <v>4.7361835245046926</v>
      </c>
      <c r="I3156">
        <v>-1.1608816811261731E-2</v>
      </c>
      <c r="J3156">
        <v>-1.1608816811261731E-2</v>
      </c>
      <c r="K3156">
        <v>1</v>
      </c>
      <c r="M3156" t="s">
        <v>67</v>
      </c>
      <c r="N3156" t="s">
        <v>4995</v>
      </c>
      <c r="S3156" t="s">
        <v>1608</v>
      </c>
      <c r="U3156" t="s">
        <v>67</v>
      </c>
      <c r="W3156" t="s">
        <v>1270</v>
      </c>
      <c r="X3156" t="s">
        <v>1271</v>
      </c>
      <c r="Y3156" t="s">
        <v>182</v>
      </c>
      <c r="Z3156" t="s">
        <v>164</v>
      </c>
      <c r="AA3156" t="s">
        <v>164</v>
      </c>
      <c r="AB3156" t="s">
        <v>18</v>
      </c>
      <c r="AD3156" t="s">
        <v>5369</v>
      </c>
      <c r="AE3156">
        <v>1</v>
      </c>
      <c r="AF3156">
        <v>1</v>
      </c>
    </row>
    <row r="3157" spans="1:32" x14ac:dyDescent="0.2">
      <c r="A3157" t="s">
        <v>5370</v>
      </c>
      <c r="B3157" s="107">
        <v>44896</v>
      </c>
      <c r="C3157" s="107">
        <v>44896</v>
      </c>
      <c r="D3157" s="107">
        <v>44896</v>
      </c>
      <c r="E3157">
        <v>-2.4653691999999999E-3</v>
      </c>
      <c r="F3157">
        <v>-2.4653691999999999E-3</v>
      </c>
      <c r="G3157" t="s">
        <v>72</v>
      </c>
      <c r="H3157">
        <v>4.7361835245046926</v>
      </c>
      <c r="I3157">
        <v>-1.1676440986861309E-2</v>
      </c>
      <c r="J3157">
        <v>-1.1676440986861309E-2</v>
      </c>
      <c r="K3157">
        <v>1</v>
      </c>
      <c r="M3157" t="s">
        <v>67</v>
      </c>
      <c r="N3157" t="s">
        <v>4995</v>
      </c>
      <c r="S3157" t="s">
        <v>1608</v>
      </c>
      <c r="U3157" t="s">
        <v>67</v>
      </c>
      <c r="W3157" t="s">
        <v>1270</v>
      </c>
      <c r="X3157" t="s">
        <v>1271</v>
      </c>
      <c r="Y3157" t="s">
        <v>182</v>
      </c>
      <c r="Z3157" t="s">
        <v>164</v>
      </c>
      <c r="AA3157" t="s">
        <v>164</v>
      </c>
      <c r="AB3157" t="s">
        <v>18</v>
      </c>
      <c r="AD3157" t="s">
        <v>5371</v>
      </c>
      <c r="AE3157">
        <v>1</v>
      </c>
      <c r="AF3157">
        <v>1</v>
      </c>
    </row>
    <row r="3158" spans="1:32" x14ac:dyDescent="0.2">
      <c r="A3158" t="s">
        <v>5372</v>
      </c>
      <c r="B3158" s="107">
        <v>44895</v>
      </c>
      <c r="C3158" s="107">
        <v>44895</v>
      </c>
      <c r="D3158" s="107">
        <v>44895</v>
      </c>
      <c r="E3158">
        <v>38578.39</v>
      </c>
      <c r="F3158">
        <v>38578.39</v>
      </c>
      <c r="G3158" t="s">
        <v>43</v>
      </c>
      <c r="H3158">
        <v>1</v>
      </c>
      <c r="I3158">
        <v>38578.39</v>
      </c>
      <c r="J3158">
        <v>38578.39</v>
      </c>
      <c r="K3158">
        <v>1</v>
      </c>
      <c r="M3158" t="s">
        <v>199</v>
      </c>
      <c r="N3158" t="s">
        <v>1058</v>
      </c>
      <c r="O3158">
        <v>100</v>
      </c>
      <c r="P3158" t="s">
        <v>160</v>
      </c>
      <c r="Q3158" t="s">
        <v>199</v>
      </c>
      <c r="S3158" t="s">
        <v>4940</v>
      </c>
      <c r="U3158" t="s">
        <v>1058</v>
      </c>
      <c r="V3158" t="s">
        <v>4941</v>
      </c>
      <c r="W3158" t="s">
        <v>4930</v>
      </c>
      <c r="X3158" t="s">
        <v>2682</v>
      </c>
      <c r="Y3158" t="s">
        <v>2683</v>
      </c>
      <c r="Z3158" t="s">
        <v>2684</v>
      </c>
      <c r="AA3158" t="s">
        <v>2684</v>
      </c>
      <c r="AB3158" t="s">
        <v>17</v>
      </c>
      <c r="AE3158">
        <v>0</v>
      </c>
      <c r="AF3158">
        <v>0</v>
      </c>
    </row>
    <row r="3159" spans="1:32" x14ac:dyDescent="0.2">
      <c r="A3159" t="s">
        <v>5373</v>
      </c>
      <c r="B3159" s="107">
        <v>44895</v>
      </c>
      <c r="C3159" s="107">
        <v>44895</v>
      </c>
      <c r="D3159" s="107">
        <v>44895</v>
      </c>
      <c r="E3159">
        <v>-65.650000000000006</v>
      </c>
      <c r="F3159">
        <v>-65.650000000000006</v>
      </c>
      <c r="G3159" t="s">
        <v>43</v>
      </c>
      <c r="H3159">
        <v>1</v>
      </c>
      <c r="I3159">
        <v>-65.650000000000006</v>
      </c>
      <c r="J3159">
        <v>-65.650000000000006</v>
      </c>
      <c r="K3159">
        <v>1</v>
      </c>
      <c r="M3159" t="s">
        <v>49</v>
      </c>
      <c r="N3159" t="s">
        <v>3200</v>
      </c>
      <c r="O3159">
        <v>100</v>
      </c>
      <c r="Q3159" t="s">
        <v>3200</v>
      </c>
      <c r="S3159" t="s">
        <v>5172</v>
      </c>
      <c r="U3159" t="s">
        <v>49</v>
      </c>
      <c r="W3159" t="s">
        <v>3201</v>
      </c>
      <c r="X3159" t="s">
        <v>30</v>
      </c>
      <c r="Y3159" t="s">
        <v>182</v>
      </c>
      <c r="Z3159" t="s">
        <v>182</v>
      </c>
      <c r="AA3159" t="s">
        <v>182</v>
      </c>
      <c r="AB3159" t="s">
        <v>30</v>
      </c>
      <c r="AE3159">
        <v>0</v>
      </c>
      <c r="AF3159">
        <v>0</v>
      </c>
    </row>
    <row r="3160" spans="1:32" x14ac:dyDescent="0.2">
      <c r="A3160" t="s">
        <v>5374</v>
      </c>
      <c r="B3160" s="107">
        <v>44895</v>
      </c>
      <c r="C3160" s="107">
        <v>44895</v>
      </c>
      <c r="D3160" s="107">
        <v>44895</v>
      </c>
      <c r="E3160">
        <v>-276.61</v>
      </c>
      <c r="F3160">
        <v>-276.61</v>
      </c>
      <c r="G3160" t="s">
        <v>43</v>
      </c>
      <c r="H3160">
        <v>1</v>
      </c>
      <c r="I3160">
        <v>-276.61</v>
      </c>
      <c r="J3160">
        <v>-276.61</v>
      </c>
      <c r="K3160">
        <v>1</v>
      </c>
      <c r="M3160" t="s">
        <v>1058</v>
      </c>
      <c r="N3160" t="s">
        <v>4677</v>
      </c>
      <c r="O3160">
        <v>100</v>
      </c>
      <c r="Q3160" t="s">
        <v>4677</v>
      </c>
      <c r="S3160" t="s">
        <v>5375</v>
      </c>
      <c r="U3160" t="s">
        <v>1058</v>
      </c>
      <c r="W3160" t="s">
        <v>4679</v>
      </c>
      <c r="X3160" t="s">
        <v>1366</v>
      </c>
      <c r="Y3160" t="s">
        <v>15</v>
      </c>
      <c r="Z3160" t="s">
        <v>164</v>
      </c>
      <c r="AA3160" t="s">
        <v>164</v>
      </c>
      <c r="AB3160" t="s">
        <v>15</v>
      </c>
      <c r="AE3160">
        <v>0</v>
      </c>
      <c r="AF3160">
        <v>0</v>
      </c>
    </row>
    <row r="3161" spans="1:32" x14ac:dyDescent="0.2">
      <c r="A3161" t="s">
        <v>5376</v>
      </c>
      <c r="B3161" s="107">
        <v>44895</v>
      </c>
      <c r="C3161" s="107">
        <v>44895</v>
      </c>
      <c r="D3161" s="107">
        <v>44895</v>
      </c>
      <c r="E3161">
        <v>-124</v>
      </c>
      <c r="F3161">
        <v>-124</v>
      </c>
      <c r="G3161" t="s">
        <v>43</v>
      </c>
      <c r="H3161">
        <v>1</v>
      </c>
      <c r="I3161">
        <v>-124</v>
      </c>
      <c r="J3161">
        <v>-124</v>
      </c>
      <c r="K3161">
        <v>1</v>
      </c>
      <c r="M3161" t="s">
        <v>50</v>
      </c>
      <c r="N3161" t="s">
        <v>213</v>
      </c>
      <c r="O3161">
        <v>100</v>
      </c>
      <c r="Q3161" t="s">
        <v>213</v>
      </c>
      <c r="S3161" t="s">
        <v>215</v>
      </c>
      <c r="U3161" t="s">
        <v>50</v>
      </c>
      <c r="W3161" t="s">
        <v>216</v>
      </c>
      <c r="X3161" t="s">
        <v>30</v>
      </c>
      <c r="Y3161" t="s">
        <v>182</v>
      </c>
      <c r="Z3161" t="s">
        <v>182</v>
      </c>
      <c r="AA3161" t="s">
        <v>182</v>
      </c>
      <c r="AB3161" t="s">
        <v>30</v>
      </c>
      <c r="AE3161">
        <v>0</v>
      </c>
      <c r="AF3161">
        <v>0</v>
      </c>
    </row>
    <row r="3162" spans="1:32" x14ac:dyDescent="0.2">
      <c r="A3162" t="s">
        <v>5377</v>
      </c>
      <c r="B3162" s="107">
        <v>44895</v>
      </c>
      <c r="C3162" s="107">
        <v>44895</v>
      </c>
      <c r="D3162" s="107">
        <v>44895</v>
      </c>
      <c r="E3162">
        <v>-731.32</v>
      </c>
      <c r="F3162">
        <v>-731.32</v>
      </c>
      <c r="G3162" t="s">
        <v>43</v>
      </c>
      <c r="H3162">
        <v>1</v>
      </c>
      <c r="I3162">
        <v>-731.32</v>
      </c>
      <c r="J3162">
        <v>-731.32</v>
      </c>
      <c r="K3162">
        <v>1</v>
      </c>
      <c r="M3162" t="s">
        <v>49</v>
      </c>
      <c r="N3162" t="s">
        <v>222</v>
      </c>
      <c r="O3162">
        <v>100</v>
      </c>
      <c r="Q3162" t="s">
        <v>222</v>
      </c>
      <c r="S3162" t="s">
        <v>4854</v>
      </c>
      <c r="U3162" t="s">
        <v>49</v>
      </c>
      <c r="W3162" t="s">
        <v>223</v>
      </c>
      <c r="X3162" t="s">
        <v>30</v>
      </c>
      <c r="Y3162" t="s">
        <v>182</v>
      </c>
      <c r="Z3162" t="s">
        <v>182</v>
      </c>
      <c r="AA3162" t="s">
        <v>182</v>
      </c>
      <c r="AB3162" t="s">
        <v>30</v>
      </c>
      <c r="AE3162">
        <v>0</v>
      </c>
      <c r="AF3162">
        <v>0</v>
      </c>
    </row>
    <row r="3163" spans="1:32" x14ac:dyDescent="0.2">
      <c r="A3163" t="s">
        <v>5378</v>
      </c>
      <c r="B3163" s="107">
        <v>44895</v>
      </c>
      <c r="C3163" s="107">
        <v>44895</v>
      </c>
      <c r="D3163" s="107">
        <v>44895</v>
      </c>
      <c r="E3163">
        <v>10.38</v>
      </c>
      <c r="F3163">
        <v>10.38</v>
      </c>
      <c r="G3163" t="s">
        <v>43</v>
      </c>
      <c r="H3163">
        <v>1</v>
      </c>
      <c r="I3163">
        <v>10.38</v>
      </c>
      <c r="J3163">
        <v>10.38</v>
      </c>
      <c r="K3163">
        <v>1</v>
      </c>
      <c r="M3163" t="s">
        <v>199</v>
      </c>
      <c r="N3163" t="s">
        <v>49</v>
      </c>
      <c r="O3163">
        <v>100</v>
      </c>
      <c r="P3163" t="s">
        <v>160</v>
      </c>
      <c r="Q3163" t="s">
        <v>199</v>
      </c>
      <c r="S3163" t="s">
        <v>1354</v>
      </c>
      <c r="U3163" t="s">
        <v>49</v>
      </c>
      <c r="W3163" t="s">
        <v>1355</v>
      </c>
      <c r="X3163" t="s">
        <v>1355</v>
      </c>
      <c r="Y3163" t="s">
        <v>1356</v>
      </c>
      <c r="Z3163" t="s">
        <v>1356</v>
      </c>
      <c r="AA3163" t="s">
        <v>1356</v>
      </c>
      <c r="AB3163" t="s">
        <v>28</v>
      </c>
      <c r="AE3163">
        <v>0</v>
      </c>
      <c r="AF3163">
        <v>0</v>
      </c>
    </row>
    <row r="3164" spans="1:32" x14ac:dyDescent="0.2">
      <c r="A3164" t="s">
        <v>5379</v>
      </c>
      <c r="B3164" s="107">
        <v>44895</v>
      </c>
      <c r="C3164" s="107">
        <v>44895</v>
      </c>
      <c r="D3164" s="107">
        <v>44895</v>
      </c>
      <c r="E3164">
        <v>1.1000000000000001</v>
      </c>
      <c r="F3164">
        <v>1.1000000000000001</v>
      </c>
      <c r="G3164" t="s">
        <v>43</v>
      </c>
      <c r="H3164">
        <v>1</v>
      </c>
      <c r="I3164">
        <v>1.1000000000000001</v>
      </c>
      <c r="J3164">
        <v>1.1000000000000001</v>
      </c>
      <c r="K3164">
        <v>1</v>
      </c>
      <c r="M3164" t="s">
        <v>199</v>
      </c>
      <c r="N3164" t="s">
        <v>1058</v>
      </c>
      <c r="O3164">
        <v>100</v>
      </c>
      <c r="P3164" t="s">
        <v>160</v>
      </c>
      <c r="Q3164" t="s">
        <v>199</v>
      </c>
      <c r="S3164" t="s">
        <v>2026</v>
      </c>
      <c r="U3164" t="s">
        <v>1058</v>
      </c>
      <c r="W3164" t="s">
        <v>1355</v>
      </c>
      <c r="X3164" t="s">
        <v>1355</v>
      </c>
      <c r="Y3164" t="s">
        <v>1356</v>
      </c>
      <c r="Z3164" t="s">
        <v>1356</v>
      </c>
      <c r="AA3164" t="s">
        <v>1356</v>
      </c>
      <c r="AB3164" t="s">
        <v>28</v>
      </c>
      <c r="AE3164">
        <v>0</v>
      </c>
      <c r="AF3164">
        <v>0</v>
      </c>
    </row>
    <row r="3165" spans="1:32" x14ac:dyDescent="0.2">
      <c r="A3165" t="s">
        <v>5380</v>
      </c>
      <c r="B3165" s="107">
        <v>44895</v>
      </c>
      <c r="C3165" s="107">
        <v>44895</v>
      </c>
      <c r="D3165" s="107">
        <v>44895</v>
      </c>
      <c r="E3165">
        <v>4000</v>
      </c>
      <c r="F3165">
        <v>4000</v>
      </c>
      <c r="G3165" t="s">
        <v>43</v>
      </c>
      <c r="H3165">
        <v>1</v>
      </c>
      <c r="I3165">
        <v>4000</v>
      </c>
      <c r="J3165">
        <v>4000</v>
      </c>
      <c r="K3165">
        <v>1</v>
      </c>
      <c r="M3165" t="s">
        <v>199</v>
      </c>
      <c r="N3165" t="s">
        <v>49</v>
      </c>
      <c r="O3165">
        <v>100</v>
      </c>
      <c r="Q3165" t="s">
        <v>199</v>
      </c>
      <c r="S3165" t="s">
        <v>1378</v>
      </c>
      <c r="U3165" t="s">
        <v>49</v>
      </c>
      <c r="W3165" t="s">
        <v>1379</v>
      </c>
      <c r="X3165" t="s">
        <v>1379</v>
      </c>
      <c r="Y3165" t="s">
        <v>163</v>
      </c>
      <c r="Z3165" t="s">
        <v>193</v>
      </c>
      <c r="AA3165" t="s">
        <v>193</v>
      </c>
      <c r="AB3165" t="s">
        <v>24</v>
      </c>
      <c r="AE3165">
        <v>0</v>
      </c>
      <c r="AF3165">
        <v>0</v>
      </c>
    </row>
    <row r="3166" spans="1:32" x14ac:dyDescent="0.2">
      <c r="A3166" t="s">
        <v>5381</v>
      </c>
      <c r="B3166" s="107">
        <v>44895</v>
      </c>
      <c r="C3166" s="107">
        <v>44895</v>
      </c>
      <c r="D3166" s="107">
        <v>44895</v>
      </c>
      <c r="E3166">
        <v>-4000</v>
      </c>
      <c r="F3166">
        <v>-4000</v>
      </c>
      <c r="G3166" t="s">
        <v>43</v>
      </c>
      <c r="H3166">
        <v>1</v>
      </c>
      <c r="I3166">
        <v>-4000</v>
      </c>
      <c r="J3166">
        <v>-4000</v>
      </c>
      <c r="K3166">
        <v>1</v>
      </c>
      <c r="M3166" t="s">
        <v>1058</v>
      </c>
      <c r="N3166" t="s">
        <v>199</v>
      </c>
      <c r="O3166">
        <v>100</v>
      </c>
      <c r="P3166" t="s">
        <v>340</v>
      </c>
      <c r="Q3166" t="s">
        <v>199</v>
      </c>
      <c r="S3166" t="s">
        <v>1378</v>
      </c>
      <c r="U3166" t="s">
        <v>1058</v>
      </c>
      <c r="W3166" t="s">
        <v>1379</v>
      </c>
      <c r="X3166" t="s">
        <v>1379</v>
      </c>
      <c r="Y3166" t="s">
        <v>163</v>
      </c>
      <c r="Z3166" t="s">
        <v>193</v>
      </c>
      <c r="AA3166" t="s">
        <v>193</v>
      </c>
      <c r="AB3166" t="s">
        <v>24</v>
      </c>
      <c r="AE3166">
        <v>0</v>
      </c>
      <c r="AF3166">
        <v>0</v>
      </c>
    </row>
    <row r="3167" spans="1:32" x14ac:dyDescent="0.2">
      <c r="A3167" t="s">
        <v>5382</v>
      </c>
      <c r="B3167" s="107">
        <v>44895</v>
      </c>
      <c r="C3167" s="107">
        <v>44895</v>
      </c>
      <c r="D3167" s="107">
        <v>44895</v>
      </c>
      <c r="E3167">
        <v>-4.9774047999999998E-3</v>
      </c>
      <c r="F3167">
        <v>-4.9774047999999998E-3</v>
      </c>
      <c r="G3167" t="s">
        <v>72</v>
      </c>
      <c r="H3167">
        <v>4.8972207656004194</v>
      </c>
      <c r="I3167">
        <v>-2.43754501453592E-2</v>
      </c>
      <c r="J3167">
        <v>-2.43754501453592E-2</v>
      </c>
      <c r="K3167">
        <v>1</v>
      </c>
      <c r="M3167" t="s">
        <v>67</v>
      </c>
      <c r="N3167" t="s">
        <v>4995</v>
      </c>
      <c r="S3167" t="s">
        <v>1608</v>
      </c>
      <c r="U3167" t="s">
        <v>67</v>
      </c>
      <c r="W3167" t="s">
        <v>1270</v>
      </c>
      <c r="X3167" t="s">
        <v>1271</v>
      </c>
      <c r="Y3167" t="s">
        <v>182</v>
      </c>
      <c r="Z3167" t="s">
        <v>164</v>
      </c>
      <c r="AA3167" t="s">
        <v>164</v>
      </c>
      <c r="AB3167" t="s">
        <v>18</v>
      </c>
      <c r="AD3167" t="s">
        <v>5383</v>
      </c>
      <c r="AE3167">
        <v>1</v>
      </c>
      <c r="AF3167">
        <v>1</v>
      </c>
    </row>
    <row r="3168" spans="1:32" x14ac:dyDescent="0.2">
      <c r="A3168" t="s">
        <v>5384</v>
      </c>
      <c r="B3168" s="107">
        <v>44895</v>
      </c>
      <c r="C3168" s="107">
        <v>44895</v>
      </c>
      <c r="D3168" s="107">
        <v>44895</v>
      </c>
      <c r="E3168">
        <v>-6.5624607999999994E-3</v>
      </c>
      <c r="F3168">
        <v>-6.5624607999999994E-3</v>
      </c>
      <c r="G3168" t="s">
        <v>72</v>
      </c>
      <c r="H3168">
        <v>4.8972207656004194</v>
      </c>
      <c r="I3168">
        <v>-3.2137819303198728E-2</v>
      </c>
      <c r="J3168">
        <v>-3.2137819303198728E-2</v>
      </c>
      <c r="K3168">
        <v>1</v>
      </c>
      <c r="M3168" t="s">
        <v>67</v>
      </c>
      <c r="N3168" t="s">
        <v>4995</v>
      </c>
      <c r="S3168" t="s">
        <v>1608</v>
      </c>
      <c r="U3168" t="s">
        <v>67</v>
      </c>
      <c r="W3168" t="s">
        <v>1270</v>
      </c>
      <c r="X3168" t="s">
        <v>1271</v>
      </c>
      <c r="Y3168" t="s">
        <v>182</v>
      </c>
      <c r="Z3168" t="s">
        <v>164</v>
      </c>
      <c r="AA3168" t="s">
        <v>164</v>
      </c>
      <c r="AB3168" t="s">
        <v>18</v>
      </c>
      <c r="AD3168" t="s">
        <v>5385</v>
      </c>
      <c r="AE3168">
        <v>1</v>
      </c>
      <c r="AF3168">
        <v>1</v>
      </c>
    </row>
    <row r="3169" spans="1:32" x14ac:dyDescent="0.2">
      <c r="A3169" t="s">
        <v>5386</v>
      </c>
      <c r="B3169" s="107">
        <v>44895</v>
      </c>
      <c r="C3169" s="107">
        <v>44895</v>
      </c>
      <c r="D3169" s="107">
        <v>44895</v>
      </c>
      <c r="E3169">
        <v>-4.2728636000000002E-3</v>
      </c>
      <c r="F3169">
        <v>-4.2728636000000002E-3</v>
      </c>
      <c r="G3169" t="s">
        <v>72</v>
      </c>
      <c r="H3169">
        <v>4.8972207656004194</v>
      </c>
      <c r="I3169">
        <v>-2.0925156350498159E-2</v>
      </c>
      <c r="J3169">
        <v>-2.0925156350498159E-2</v>
      </c>
      <c r="K3169">
        <v>1</v>
      </c>
      <c r="M3169" t="s">
        <v>67</v>
      </c>
      <c r="N3169" t="s">
        <v>4995</v>
      </c>
      <c r="S3169" t="s">
        <v>1608</v>
      </c>
      <c r="U3169" t="s">
        <v>67</v>
      </c>
      <c r="W3169" t="s">
        <v>1270</v>
      </c>
      <c r="X3169" t="s">
        <v>1271</v>
      </c>
      <c r="Y3169" t="s">
        <v>182</v>
      </c>
      <c r="Z3169" t="s">
        <v>164</v>
      </c>
      <c r="AA3169" t="s">
        <v>164</v>
      </c>
      <c r="AB3169" t="s">
        <v>18</v>
      </c>
      <c r="AD3169" t="s">
        <v>5387</v>
      </c>
      <c r="AE3169">
        <v>1</v>
      </c>
      <c r="AF3169">
        <v>1</v>
      </c>
    </row>
    <row r="3170" spans="1:32" x14ac:dyDescent="0.2">
      <c r="A3170" t="s">
        <v>5388</v>
      </c>
      <c r="B3170" s="107">
        <v>44895</v>
      </c>
      <c r="C3170" s="107">
        <v>44895</v>
      </c>
      <c r="D3170" s="107">
        <v>44895</v>
      </c>
      <c r="E3170">
        <v>-3.0460159999999999E-3</v>
      </c>
      <c r="F3170">
        <v>-3.0460159999999999E-3</v>
      </c>
      <c r="G3170" t="s">
        <v>72</v>
      </c>
      <c r="H3170">
        <v>4.8972207656004194</v>
      </c>
      <c r="I3170">
        <v>-1.491701280755113E-2</v>
      </c>
      <c r="J3170">
        <v>-1.491701280755113E-2</v>
      </c>
      <c r="K3170">
        <v>1</v>
      </c>
      <c r="M3170" t="s">
        <v>67</v>
      </c>
      <c r="N3170" t="s">
        <v>4995</v>
      </c>
      <c r="S3170" t="s">
        <v>1608</v>
      </c>
      <c r="U3170" t="s">
        <v>67</v>
      </c>
      <c r="W3170" t="s">
        <v>1270</v>
      </c>
      <c r="X3170" t="s">
        <v>1271</v>
      </c>
      <c r="Y3170" t="s">
        <v>182</v>
      </c>
      <c r="Z3170" t="s">
        <v>164</v>
      </c>
      <c r="AA3170" t="s">
        <v>164</v>
      </c>
      <c r="AB3170" t="s">
        <v>18</v>
      </c>
      <c r="AD3170" t="s">
        <v>5389</v>
      </c>
      <c r="AE3170">
        <v>1</v>
      </c>
      <c r="AF3170">
        <v>1</v>
      </c>
    </row>
    <row r="3171" spans="1:32" x14ac:dyDescent="0.2">
      <c r="A3171" t="s">
        <v>5390</v>
      </c>
      <c r="B3171" s="107">
        <v>44895</v>
      </c>
      <c r="C3171" s="107">
        <v>44895</v>
      </c>
      <c r="D3171" s="107">
        <v>44895</v>
      </c>
      <c r="E3171">
        <v>-4.2882194000000004E-3</v>
      </c>
      <c r="F3171">
        <v>-4.2882194000000004E-3</v>
      </c>
      <c r="G3171" t="s">
        <v>72</v>
      </c>
      <c r="H3171">
        <v>4.8972207656004194</v>
      </c>
      <c r="I3171">
        <v>-2.100035709313057E-2</v>
      </c>
      <c r="J3171">
        <v>-2.100035709313057E-2</v>
      </c>
      <c r="K3171">
        <v>1</v>
      </c>
      <c r="M3171" t="s">
        <v>67</v>
      </c>
      <c r="N3171" t="s">
        <v>4995</v>
      </c>
      <c r="S3171" t="s">
        <v>1608</v>
      </c>
      <c r="U3171" t="s">
        <v>67</v>
      </c>
      <c r="W3171" t="s">
        <v>1270</v>
      </c>
      <c r="X3171" t="s">
        <v>1271</v>
      </c>
      <c r="Y3171" t="s">
        <v>182</v>
      </c>
      <c r="Z3171" t="s">
        <v>164</v>
      </c>
      <c r="AA3171" t="s">
        <v>164</v>
      </c>
      <c r="AB3171" t="s">
        <v>18</v>
      </c>
      <c r="AD3171" t="s">
        <v>5391</v>
      </c>
      <c r="AE3171">
        <v>1</v>
      </c>
      <c r="AF3171">
        <v>1</v>
      </c>
    </row>
    <row r="3172" spans="1:32" x14ac:dyDescent="0.2">
      <c r="A3172" t="s">
        <v>5392</v>
      </c>
      <c r="B3172" s="107">
        <v>44895</v>
      </c>
      <c r="C3172" s="107">
        <v>44895</v>
      </c>
      <c r="D3172" s="107">
        <v>44895</v>
      </c>
      <c r="E3172">
        <v>-9.7257248000000001E-3</v>
      </c>
      <c r="F3172">
        <v>-9.7257248000000001E-3</v>
      </c>
      <c r="G3172" t="s">
        <v>72</v>
      </c>
      <c r="H3172">
        <v>4.8972207656004194</v>
      </c>
      <c r="I3172">
        <v>-4.7629021451074977E-2</v>
      </c>
      <c r="J3172">
        <v>-4.7629021451074977E-2</v>
      </c>
      <c r="K3172">
        <v>1</v>
      </c>
      <c r="M3172" t="s">
        <v>67</v>
      </c>
      <c r="N3172" t="s">
        <v>4995</v>
      </c>
      <c r="S3172" t="s">
        <v>1608</v>
      </c>
      <c r="U3172" t="s">
        <v>67</v>
      </c>
      <c r="W3172" t="s">
        <v>1270</v>
      </c>
      <c r="X3172" t="s">
        <v>1271</v>
      </c>
      <c r="Y3172" t="s">
        <v>182</v>
      </c>
      <c r="Z3172" t="s">
        <v>164</v>
      </c>
      <c r="AA3172" t="s">
        <v>164</v>
      </c>
      <c r="AB3172" t="s">
        <v>18</v>
      </c>
      <c r="AD3172" t="s">
        <v>5393</v>
      </c>
      <c r="AE3172">
        <v>1</v>
      </c>
      <c r="AF3172">
        <v>1</v>
      </c>
    </row>
    <row r="3173" spans="1:32" x14ac:dyDescent="0.2">
      <c r="A3173" t="s">
        <v>5394</v>
      </c>
      <c r="B3173" s="107">
        <v>44895</v>
      </c>
      <c r="C3173" s="107">
        <v>44895</v>
      </c>
      <c r="D3173" s="107">
        <v>44895</v>
      </c>
      <c r="E3173">
        <v>-5.1864379999999998E-3</v>
      </c>
      <c r="F3173">
        <v>-5.1864379999999998E-3</v>
      </c>
      <c r="G3173" t="s">
        <v>72</v>
      </c>
      <c r="H3173">
        <v>4.8972207656004194</v>
      </c>
      <c r="I3173">
        <v>-2.5399131873099098E-2</v>
      </c>
      <c r="J3173">
        <v>-2.5399131873099098E-2</v>
      </c>
      <c r="K3173">
        <v>1</v>
      </c>
      <c r="M3173" t="s">
        <v>67</v>
      </c>
      <c r="N3173" t="s">
        <v>4995</v>
      </c>
      <c r="S3173" t="s">
        <v>1608</v>
      </c>
      <c r="U3173" t="s">
        <v>67</v>
      </c>
      <c r="W3173" t="s">
        <v>1270</v>
      </c>
      <c r="X3173" t="s">
        <v>1271</v>
      </c>
      <c r="Y3173" t="s">
        <v>182</v>
      </c>
      <c r="Z3173" t="s">
        <v>164</v>
      </c>
      <c r="AA3173" t="s">
        <v>164</v>
      </c>
      <c r="AB3173" t="s">
        <v>18</v>
      </c>
      <c r="AD3173" t="s">
        <v>5395</v>
      </c>
      <c r="AE3173">
        <v>1</v>
      </c>
      <c r="AF3173">
        <v>1</v>
      </c>
    </row>
    <row r="3174" spans="1:32" x14ac:dyDescent="0.2">
      <c r="A3174" t="s">
        <v>5396</v>
      </c>
      <c r="B3174" s="107">
        <v>44895</v>
      </c>
      <c r="C3174" s="107">
        <v>44895</v>
      </c>
      <c r="D3174" s="107">
        <v>44895</v>
      </c>
      <c r="E3174">
        <v>-3.537222E-3</v>
      </c>
      <c r="F3174">
        <v>-3.537222E-3</v>
      </c>
      <c r="G3174" t="s">
        <v>72</v>
      </c>
      <c r="H3174">
        <v>4.8972207656004194</v>
      </c>
      <c r="I3174">
        <v>-1.7322557030938639E-2</v>
      </c>
      <c r="J3174">
        <v>-1.7322557030938639E-2</v>
      </c>
      <c r="K3174">
        <v>1</v>
      </c>
      <c r="M3174" t="s">
        <v>67</v>
      </c>
      <c r="N3174" t="s">
        <v>4995</v>
      </c>
      <c r="S3174" t="s">
        <v>1608</v>
      </c>
      <c r="U3174" t="s">
        <v>67</v>
      </c>
      <c r="W3174" t="s">
        <v>1270</v>
      </c>
      <c r="X3174" t="s">
        <v>1271</v>
      </c>
      <c r="Y3174" t="s">
        <v>182</v>
      </c>
      <c r="Z3174" t="s">
        <v>164</v>
      </c>
      <c r="AA3174" t="s">
        <v>164</v>
      </c>
      <c r="AB3174" t="s">
        <v>18</v>
      </c>
      <c r="AD3174" t="s">
        <v>5397</v>
      </c>
      <c r="AE3174">
        <v>1</v>
      </c>
      <c r="AF3174">
        <v>1</v>
      </c>
    </row>
    <row r="3175" spans="1:32" x14ac:dyDescent="0.2">
      <c r="A3175" t="s">
        <v>5398</v>
      </c>
      <c r="B3175" s="107">
        <v>44895</v>
      </c>
      <c r="C3175" s="107">
        <v>44895</v>
      </c>
      <c r="D3175" s="107">
        <v>44895</v>
      </c>
      <c r="E3175">
        <v>-8.5272335999999997E-3</v>
      </c>
      <c r="F3175">
        <v>-8.5272335999999997E-3</v>
      </c>
      <c r="G3175" t="s">
        <v>72</v>
      </c>
      <c r="H3175">
        <v>4.8972207656004194</v>
      </c>
      <c r="I3175">
        <v>-4.1759745459045608E-2</v>
      </c>
      <c r="J3175">
        <v>-4.1759745459045608E-2</v>
      </c>
      <c r="K3175">
        <v>1</v>
      </c>
      <c r="M3175" t="s">
        <v>67</v>
      </c>
      <c r="N3175" t="s">
        <v>4995</v>
      </c>
      <c r="S3175" t="s">
        <v>1608</v>
      </c>
      <c r="U3175" t="s">
        <v>67</v>
      </c>
      <c r="W3175" t="s">
        <v>1270</v>
      </c>
      <c r="X3175" t="s">
        <v>1271</v>
      </c>
      <c r="Y3175" t="s">
        <v>182</v>
      </c>
      <c r="Z3175" t="s">
        <v>164</v>
      </c>
      <c r="AA3175" t="s">
        <v>164</v>
      </c>
      <c r="AB3175" t="s">
        <v>18</v>
      </c>
      <c r="AD3175" t="s">
        <v>5399</v>
      </c>
      <c r="AE3175">
        <v>1</v>
      </c>
      <c r="AF3175">
        <v>1</v>
      </c>
    </row>
    <row r="3176" spans="1:32" x14ac:dyDescent="0.2">
      <c r="A3176" t="s">
        <v>5400</v>
      </c>
      <c r="B3176" s="107">
        <v>44895</v>
      </c>
      <c r="C3176" s="107">
        <v>44895</v>
      </c>
      <c r="D3176" s="107">
        <v>44895</v>
      </c>
      <c r="E3176">
        <v>-3.7887312000000001E-3</v>
      </c>
      <c r="F3176">
        <v>-3.7887312000000001E-3</v>
      </c>
      <c r="G3176" t="s">
        <v>72</v>
      </c>
      <c r="H3176">
        <v>4.8972207656004194</v>
      </c>
      <c r="I3176">
        <v>-1.8554253107918191E-2</v>
      </c>
      <c r="J3176">
        <v>-1.8554253107918191E-2</v>
      </c>
      <c r="K3176">
        <v>1</v>
      </c>
      <c r="M3176" t="s">
        <v>67</v>
      </c>
      <c r="N3176" t="s">
        <v>4995</v>
      </c>
      <c r="S3176" t="s">
        <v>1608</v>
      </c>
      <c r="U3176" t="s">
        <v>67</v>
      </c>
      <c r="W3176" t="s">
        <v>1270</v>
      </c>
      <c r="X3176" t="s">
        <v>1271</v>
      </c>
      <c r="Y3176" t="s">
        <v>182</v>
      </c>
      <c r="Z3176" t="s">
        <v>164</v>
      </c>
      <c r="AA3176" t="s">
        <v>164</v>
      </c>
      <c r="AB3176" t="s">
        <v>18</v>
      </c>
      <c r="AD3176" t="s">
        <v>5401</v>
      </c>
      <c r="AE3176">
        <v>1</v>
      </c>
      <c r="AF3176">
        <v>1</v>
      </c>
    </row>
    <row r="3177" spans="1:32" x14ac:dyDescent="0.2">
      <c r="A3177" t="s">
        <v>5402</v>
      </c>
      <c r="B3177" s="107">
        <v>44895</v>
      </c>
      <c r="C3177" s="107">
        <v>44895</v>
      </c>
      <c r="D3177" s="107">
        <v>44895</v>
      </c>
      <c r="E3177">
        <v>-5.0877985999999986E-3</v>
      </c>
      <c r="F3177">
        <v>-5.0877985999999986E-3</v>
      </c>
      <c r="G3177" t="s">
        <v>72</v>
      </c>
      <c r="H3177">
        <v>4.8972207656004194</v>
      </c>
      <c r="I3177">
        <v>-2.491607295511274E-2</v>
      </c>
      <c r="J3177">
        <v>-2.491607295511274E-2</v>
      </c>
      <c r="K3177">
        <v>1</v>
      </c>
      <c r="M3177" t="s">
        <v>67</v>
      </c>
      <c r="N3177" t="s">
        <v>4995</v>
      </c>
      <c r="S3177" t="s">
        <v>1608</v>
      </c>
      <c r="U3177" t="s">
        <v>67</v>
      </c>
      <c r="W3177" t="s">
        <v>1270</v>
      </c>
      <c r="X3177" t="s">
        <v>1271</v>
      </c>
      <c r="Y3177" t="s">
        <v>182</v>
      </c>
      <c r="Z3177" t="s">
        <v>164</v>
      </c>
      <c r="AA3177" t="s">
        <v>164</v>
      </c>
      <c r="AB3177" t="s">
        <v>18</v>
      </c>
      <c r="AD3177" t="s">
        <v>5403</v>
      </c>
      <c r="AE3177">
        <v>1</v>
      </c>
      <c r="AF3177">
        <v>1</v>
      </c>
    </row>
    <row r="3178" spans="1:32" x14ac:dyDescent="0.2">
      <c r="A3178" t="s">
        <v>5404</v>
      </c>
      <c r="B3178" s="107">
        <v>44894</v>
      </c>
      <c r="C3178" s="107">
        <v>44894</v>
      </c>
      <c r="D3178" s="107">
        <v>44894</v>
      </c>
      <c r="E3178">
        <v>-1400.43</v>
      </c>
      <c r="F3178">
        <v>-1400.43</v>
      </c>
      <c r="G3178" t="s">
        <v>43</v>
      </c>
      <c r="H3178">
        <v>1</v>
      </c>
      <c r="I3178">
        <v>-1400.43</v>
      </c>
      <c r="J3178">
        <v>-1400.43</v>
      </c>
      <c r="K3178">
        <v>1</v>
      </c>
      <c r="M3178" t="s">
        <v>1058</v>
      </c>
      <c r="N3178" t="s">
        <v>5405</v>
      </c>
      <c r="O3178">
        <v>100</v>
      </c>
      <c r="Q3178" t="s">
        <v>5405</v>
      </c>
      <c r="S3178" t="s">
        <v>5406</v>
      </c>
      <c r="U3178" t="s">
        <v>1058</v>
      </c>
      <c r="W3178" t="s">
        <v>291</v>
      </c>
      <c r="X3178" t="s">
        <v>245</v>
      </c>
      <c r="Y3178" t="s">
        <v>246</v>
      </c>
      <c r="Z3178" t="s">
        <v>246</v>
      </c>
      <c r="AA3178" t="s">
        <v>246</v>
      </c>
      <c r="AB3178" t="s">
        <v>26</v>
      </c>
      <c r="AE3178">
        <v>0</v>
      </c>
      <c r="AF3178">
        <v>0</v>
      </c>
    </row>
    <row r="3179" spans="1:32" x14ac:dyDescent="0.2">
      <c r="A3179" t="s">
        <v>5407</v>
      </c>
      <c r="B3179" s="107">
        <v>44894</v>
      </c>
      <c r="C3179" s="107">
        <v>44894</v>
      </c>
      <c r="D3179" s="107">
        <v>44894</v>
      </c>
      <c r="E3179">
        <v>-42.86</v>
      </c>
      <c r="F3179">
        <v>-42.86</v>
      </c>
      <c r="G3179" t="s">
        <v>43</v>
      </c>
      <c r="H3179">
        <v>1</v>
      </c>
      <c r="I3179">
        <v>-42.86</v>
      </c>
      <c r="J3179">
        <v>-42.86</v>
      </c>
      <c r="K3179">
        <v>1</v>
      </c>
      <c r="M3179" t="s">
        <v>49</v>
      </c>
      <c r="N3179" t="s">
        <v>2104</v>
      </c>
      <c r="O3179">
        <v>100</v>
      </c>
      <c r="Q3179" t="s">
        <v>2104</v>
      </c>
      <c r="S3179" t="s">
        <v>5408</v>
      </c>
      <c r="U3179" t="s">
        <v>49</v>
      </c>
      <c r="W3179" t="s">
        <v>1452</v>
      </c>
      <c r="X3179" t="s">
        <v>1452</v>
      </c>
      <c r="Y3179" t="s">
        <v>192</v>
      </c>
      <c r="Z3179" t="s">
        <v>193</v>
      </c>
      <c r="AA3179" t="s">
        <v>193</v>
      </c>
      <c r="AB3179" t="s">
        <v>24</v>
      </c>
      <c r="AE3179">
        <v>0</v>
      </c>
      <c r="AF3179">
        <v>0</v>
      </c>
    </row>
    <row r="3180" spans="1:32" x14ac:dyDescent="0.2">
      <c r="A3180" t="s">
        <v>5409</v>
      </c>
      <c r="B3180" s="107">
        <v>44894</v>
      </c>
      <c r="C3180" s="107">
        <v>44894</v>
      </c>
      <c r="D3180" s="107">
        <v>44894</v>
      </c>
      <c r="E3180">
        <v>1.5E-3</v>
      </c>
      <c r="F3180">
        <v>1.5E-3</v>
      </c>
      <c r="G3180" t="s">
        <v>58</v>
      </c>
      <c r="H3180">
        <v>6480.2771855010669</v>
      </c>
      <c r="I3180">
        <v>9.720415778251601</v>
      </c>
      <c r="J3180">
        <v>9.720415778251601</v>
      </c>
      <c r="K3180">
        <v>1</v>
      </c>
      <c r="M3180" t="s">
        <v>3597</v>
      </c>
      <c r="N3180" t="s">
        <v>65</v>
      </c>
      <c r="S3180" t="s">
        <v>1608</v>
      </c>
      <c r="U3180" t="s">
        <v>65</v>
      </c>
      <c r="W3180" t="s">
        <v>3598</v>
      </c>
      <c r="X3180" t="s">
        <v>3598</v>
      </c>
      <c r="Y3180" t="s">
        <v>1062</v>
      </c>
      <c r="Z3180" t="s">
        <v>1063</v>
      </c>
      <c r="AA3180" t="s">
        <v>1063</v>
      </c>
      <c r="AB3180" t="s">
        <v>29</v>
      </c>
      <c r="AD3180" t="s">
        <v>5410</v>
      </c>
      <c r="AE3180">
        <v>1</v>
      </c>
      <c r="AF3180">
        <v>1</v>
      </c>
    </row>
    <row r="3181" spans="1:32" x14ac:dyDescent="0.2">
      <c r="A3181" t="s">
        <v>5411</v>
      </c>
      <c r="B3181" s="107">
        <v>44894</v>
      </c>
      <c r="C3181" s="107">
        <v>44894</v>
      </c>
      <c r="D3181" s="107">
        <v>44894</v>
      </c>
      <c r="E3181">
        <v>-3.8848576E-3</v>
      </c>
      <c r="F3181">
        <v>-3.8848576E-3</v>
      </c>
      <c r="G3181" t="s">
        <v>72</v>
      </c>
      <c r="H3181">
        <v>4.4685501066098086</v>
      </c>
      <c r="I3181">
        <v>-1.7359680842643929E-2</v>
      </c>
      <c r="J3181">
        <v>-1.7359680842643929E-2</v>
      </c>
      <c r="K3181">
        <v>1</v>
      </c>
      <c r="M3181" t="s">
        <v>67</v>
      </c>
      <c r="N3181" t="s">
        <v>4995</v>
      </c>
      <c r="S3181" t="s">
        <v>1608</v>
      </c>
      <c r="U3181" t="s">
        <v>67</v>
      </c>
      <c r="W3181" t="s">
        <v>1270</v>
      </c>
      <c r="X3181" t="s">
        <v>1271</v>
      </c>
      <c r="Y3181" t="s">
        <v>182</v>
      </c>
      <c r="Z3181" t="s">
        <v>164</v>
      </c>
      <c r="AA3181" t="s">
        <v>164</v>
      </c>
      <c r="AB3181" t="s">
        <v>18</v>
      </c>
      <c r="AD3181" t="s">
        <v>5412</v>
      </c>
      <c r="AE3181">
        <v>1</v>
      </c>
      <c r="AF3181">
        <v>1</v>
      </c>
    </row>
    <row r="3182" spans="1:32" x14ac:dyDescent="0.2">
      <c r="A3182" t="s">
        <v>5413</v>
      </c>
      <c r="B3182" s="107">
        <v>44894</v>
      </c>
      <c r="C3182" s="107">
        <v>44894</v>
      </c>
      <c r="D3182" s="107">
        <v>44894</v>
      </c>
      <c r="E3182">
        <v>-3.4548864E-3</v>
      </c>
      <c r="F3182">
        <v>-3.4548864E-3</v>
      </c>
      <c r="G3182" t="s">
        <v>72</v>
      </c>
      <c r="H3182">
        <v>4.4685501066098086</v>
      </c>
      <c r="I3182">
        <v>-1.543833299104478E-2</v>
      </c>
      <c r="J3182">
        <v>-1.543833299104478E-2</v>
      </c>
      <c r="K3182">
        <v>1</v>
      </c>
      <c r="M3182" t="s">
        <v>67</v>
      </c>
      <c r="N3182" t="s">
        <v>4995</v>
      </c>
      <c r="S3182" t="s">
        <v>1608</v>
      </c>
      <c r="U3182" t="s">
        <v>67</v>
      </c>
      <c r="W3182" t="s">
        <v>1270</v>
      </c>
      <c r="X3182" t="s">
        <v>1271</v>
      </c>
      <c r="Y3182" t="s">
        <v>182</v>
      </c>
      <c r="Z3182" t="s">
        <v>164</v>
      </c>
      <c r="AA3182" t="s">
        <v>164</v>
      </c>
      <c r="AB3182" t="s">
        <v>18</v>
      </c>
      <c r="AD3182" t="s">
        <v>5414</v>
      </c>
      <c r="AE3182">
        <v>1</v>
      </c>
      <c r="AF3182">
        <v>1</v>
      </c>
    </row>
    <row r="3183" spans="1:32" x14ac:dyDescent="0.2">
      <c r="A3183" t="s">
        <v>5415</v>
      </c>
      <c r="B3183" s="107">
        <v>44894</v>
      </c>
      <c r="C3183" s="107">
        <v>44894</v>
      </c>
      <c r="D3183" s="107">
        <v>44894</v>
      </c>
      <c r="E3183">
        <v>-2.5326391999999998E-3</v>
      </c>
      <c r="F3183">
        <v>-2.5326391999999998E-3</v>
      </c>
      <c r="G3183" t="s">
        <v>72</v>
      </c>
      <c r="H3183">
        <v>4.4685501066098086</v>
      </c>
      <c r="I3183">
        <v>-1.131722516716418E-2</v>
      </c>
      <c r="J3183">
        <v>-1.131722516716418E-2</v>
      </c>
      <c r="K3183">
        <v>1</v>
      </c>
      <c r="M3183" t="s">
        <v>67</v>
      </c>
      <c r="N3183" t="s">
        <v>4995</v>
      </c>
      <c r="S3183" t="s">
        <v>1608</v>
      </c>
      <c r="U3183" t="s">
        <v>67</v>
      </c>
      <c r="W3183" t="s">
        <v>1270</v>
      </c>
      <c r="X3183" t="s">
        <v>1271</v>
      </c>
      <c r="Y3183" t="s">
        <v>182</v>
      </c>
      <c r="Z3183" t="s">
        <v>164</v>
      </c>
      <c r="AA3183" t="s">
        <v>164</v>
      </c>
      <c r="AB3183" t="s">
        <v>18</v>
      </c>
      <c r="AD3183" t="s">
        <v>5416</v>
      </c>
      <c r="AE3183">
        <v>1</v>
      </c>
      <c r="AF3183">
        <v>1</v>
      </c>
    </row>
    <row r="3184" spans="1:32" x14ac:dyDescent="0.2">
      <c r="A3184" t="s">
        <v>5417</v>
      </c>
      <c r="B3184" s="107">
        <v>44894</v>
      </c>
      <c r="C3184" s="107">
        <v>44894</v>
      </c>
      <c r="D3184" s="107">
        <v>44894</v>
      </c>
      <c r="E3184">
        <v>-3.3194335999999999E-3</v>
      </c>
      <c r="F3184">
        <v>-3.3194335999999999E-3</v>
      </c>
      <c r="G3184" t="s">
        <v>72</v>
      </c>
      <c r="H3184">
        <v>4.4685501066098086</v>
      </c>
      <c r="I3184">
        <v>-1.4833055367164181E-2</v>
      </c>
      <c r="J3184">
        <v>-1.4833055367164181E-2</v>
      </c>
      <c r="K3184">
        <v>1</v>
      </c>
      <c r="M3184" t="s">
        <v>67</v>
      </c>
      <c r="N3184" t="s">
        <v>4995</v>
      </c>
      <c r="S3184" t="s">
        <v>1608</v>
      </c>
      <c r="U3184" t="s">
        <v>67</v>
      </c>
      <c r="W3184" t="s">
        <v>1270</v>
      </c>
      <c r="X3184" t="s">
        <v>1271</v>
      </c>
      <c r="Y3184" t="s">
        <v>182</v>
      </c>
      <c r="Z3184" t="s">
        <v>164</v>
      </c>
      <c r="AA3184" t="s">
        <v>164</v>
      </c>
      <c r="AB3184" t="s">
        <v>18</v>
      </c>
      <c r="AD3184" t="s">
        <v>5418</v>
      </c>
      <c r="AE3184">
        <v>1</v>
      </c>
      <c r="AF3184">
        <v>1</v>
      </c>
    </row>
    <row r="3185" spans="1:32" x14ac:dyDescent="0.2">
      <c r="A3185" t="s">
        <v>5419</v>
      </c>
      <c r="B3185" s="107">
        <v>44894</v>
      </c>
      <c r="C3185" s="107">
        <v>44894</v>
      </c>
      <c r="D3185" s="107">
        <v>44894</v>
      </c>
      <c r="E3185">
        <v>-2.4796473999999999E-3</v>
      </c>
      <c r="F3185">
        <v>-2.4796473999999999E-3</v>
      </c>
      <c r="G3185" t="s">
        <v>72</v>
      </c>
      <c r="H3185">
        <v>4.4685501066098086</v>
      </c>
      <c r="I3185">
        <v>-1.1080428653624739E-2</v>
      </c>
      <c r="J3185">
        <v>-1.1080428653624739E-2</v>
      </c>
      <c r="K3185">
        <v>1</v>
      </c>
      <c r="M3185" t="s">
        <v>67</v>
      </c>
      <c r="N3185" t="s">
        <v>4995</v>
      </c>
      <c r="S3185" t="s">
        <v>1608</v>
      </c>
      <c r="U3185" t="s">
        <v>67</v>
      </c>
      <c r="W3185" t="s">
        <v>1270</v>
      </c>
      <c r="X3185" t="s">
        <v>1271</v>
      </c>
      <c r="Y3185" t="s">
        <v>182</v>
      </c>
      <c r="Z3185" t="s">
        <v>164</v>
      </c>
      <c r="AA3185" t="s">
        <v>164</v>
      </c>
      <c r="AB3185" t="s">
        <v>18</v>
      </c>
      <c r="AD3185" t="s">
        <v>5420</v>
      </c>
      <c r="AE3185">
        <v>1</v>
      </c>
      <c r="AF3185">
        <v>1</v>
      </c>
    </row>
    <row r="3186" spans="1:32" x14ac:dyDescent="0.2">
      <c r="A3186" t="s">
        <v>5421</v>
      </c>
      <c r="B3186" s="107">
        <v>44894</v>
      </c>
      <c r="C3186" s="107">
        <v>44894</v>
      </c>
      <c r="D3186" s="107">
        <v>44894</v>
      </c>
      <c r="E3186">
        <v>-4.4233199999999997E-3</v>
      </c>
      <c r="F3186">
        <v>-4.4233199999999997E-3</v>
      </c>
      <c r="G3186" t="s">
        <v>72</v>
      </c>
      <c r="H3186">
        <v>4.4685501066098086</v>
      </c>
      <c r="I3186">
        <v>-1.97658270575693E-2</v>
      </c>
      <c r="J3186">
        <v>-1.97658270575693E-2</v>
      </c>
      <c r="K3186">
        <v>1</v>
      </c>
      <c r="M3186" t="s">
        <v>67</v>
      </c>
      <c r="N3186" t="s">
        <v>4995</v>
      </c>
      <c r="S3186" t="s">
        <v>1608</v>
      </c>
      <c r="U3186" t="s">
        <v>67</v>
      </c>
      <c r="W3186" t="s">
        <v>1270</v>
      </c>
      <c r="X3186" t="s">
        <v>1271</v>
      </c>
      <c r="Y3186" t="s">
        <v>182</v>
      </c>
      <c r="Z3186" t="s">
        <v>164</v>
      </c>
      <c r="AA3186" t="s">
        <v>164</v>
      </c>
      <c r="AB3186" t="s">
        <v>18</v>
      </c>
      <c r="AD3186" t="s">
        <v>5422</v>
      </c>
      <c r="AE3186">
        <v>1</v>
      </c>
      <c r="AF3186">
        <v>1</v>
      </c>
    </row>
    <row r="3187" spans="1:32" x14ac:dyDescent="0.2">
      <c r="A3187" t="s">
        <v>5423</v>
      </c>
      <c r="B3187" s="107">
        <v>44894</v>
      </c>
      <c r="C3187" s="107">
        <v>44894</v>
      </c>
      <c r="D3187" s="107">
        <v>44894</v>
      </c>
      <c r="E3187">
        <v>-2.5129632000000001E-3</v>
      </c>
      <c r="F3187">
        <v>-2.5129632000000001E-3</v>
      </c>
      <c r="G3187" t="s">
        <v>72</v>
      </c>
      <c r="H3187">
        <v>4.4685501066098086</v>
      </c>
      <c r="I3187">
        <v>-1.122930197526653E-2</v>
      </c>
      <c r="J3187">
        <v>-1.122930197526653E-2</v>
      </c>
      <c r="K3187">
        <v>1</v>
      </c>
      <c r="M3187" t="s">
        <v>67</v>
      </c>
      <c r="N3187" t="s">
        <v>4995</v>
      </c>
      <c r="S3187" t="s">
        <v>1608</v>
      </c>
      <c r="U3187" t="s">
        <v>67</v>
      </c>
      <c r="W3187" t="s">
        <v>1270</v>
      </c>
      <c r="X3187" t="s">
        <v>1271</v>
      </c>
      <c r="Y3187" t="s">
        <v>182</v>
      </c>
      <c r="Z3187" t="s">
        <v>164</v>
      </c>
      <c r="AA3187" t="s">
        <v>164</v>
      </c>
      <c r="AB3187" t="s">
        <v>18</v>
      </c>
      <c r="AD3187" t="s">
        <v>5424</v>
      </c>
      <c r="AE3187">
        <v>1</v>
      </c>
      <c r="AF3187">
        <v>1</v>
      </c>
    </row>
    <row r="3188" spans="1:32" x14ac:dyDescent="0.2">
      <c r="A3188" t="s">
        <v>5425</v>
      </c>
      <c r="B3188" s="107">
        <v>44894</v>
      </c>
      <c r="C3188" s="107">
        <v>44894</v>
      </c>
      <c r="D3188" s="107">
        <v>44894</v>
      </c>
      <c r="E3188">
        <v>-5.0057095999999999E-3</v>
      </c>
      <c r="F3188">
        <v>-5.0057095999999999E-3</v>
      </c>
      <c r="G3188" t="s">
        <v>72</v>
      </c>
      <c r="H3188">
        <v>4.4685501066098086</v>
      </c>
      <c r="I3188">
        <v>-2.236826416673774E-2</v>
      </c>
      <c r="J3188">
        <v>-2.236826416673774E-2</v>
      </c>
      <c r="K3188">
        <v>1</v>
      </c>
      <c r="M3188" t="s">
        <v>67</v>
      </c>
      <c r="N3188" t="s">
        <v>4995</v>
      </c>
      <c r="S3188" t="s">
        <v>1608</v>
      </c>
      <c r="U3188" t="s">
        <v>67</v>
      </c>
      <c r="W3188" t="s">
        <v>1270</v>
      </c>
      <c r="X3188" t="s">
        <v>1271</v>
      </c>
      <c r="Y3188" t="s">
        <v>182</v>
      </c>
      <c r="Z3188" t="s">
        <v>164</v>
      </c>
      <c r="AA3188" t="s">
        <v>164</v>
      </c>
      <c r="AB3188" t="s">
        <v>18</v>
      </c>
      <c r="AD3188" t="s">
        <v>5426</v>
      </c>
      <c r="AE3188">
        <v>1</v>
      </c>
      <c r="AF3188">
        <v>1</v>
      </c>
    </row>
    <row r="3189" spans="1:32" x14ac:dyDescent="0.2">
      <c r="A3189" t="s">
        <v>5427</v>
      </c>
      <c r="B3189" s="107">
        <v>44894</v>
      </c>
      <c r="C3189" s="107">
        <v>44894</v>
      </c>
      <c r="D3189" s="107">
        <v>44894</v>
      </c>
      <c r="E3189">
        <v>-5.6224535999999997E-3</v>
      </c>
      <c r="F3189">
        <v>-5.6224535999999997E-3</v>
      </c>
      <c r="G3189" t="s">
        <v>72</v>
      </c>
      <c r="H3189">
        <v>4.4685501066098086</v>
      </c>
      <c r="I3189">
        <v>-2.5124215633688701E-2</v>
      </c>
      <c r="J3189">
        <v>-2.5124215633688701E-2</v>
      </c>
      <c r="K3189">
        <v>1</v>
      </c>
      <c r="M3189" t="s">
        <v>67</v>
      </c>
      <c r="N3189" t="s">
        <v>4995</v>
      </c>
      <c r="S3189" t="s">
        <v>1608</v>
      </c>
      <c r="U3189" t="s">
        <v>67</v>
      </c>
      <c r="W3189" t="s">
        <v>1270</v>
      </c>
      <c r="X3189" t="s">
        <v>1271</v>
      </c>
      <c r="Y3189" t="s">
        <v>182</v>
      </c>
      <c r="Z3189" t="s">
        <v>164</v>
      </c>
      <c r="AA3189" t="s">
        <v>164</v>
      </c>
      <c r="AB3189" t="s">
        <v>18</v>
      </c>
      <c r="AD3189" t="s">
        <v>5428</v>
      </c>
      <c r="AE3189">
        <v>1</v>
      </c>
      <c r="AF3189">
        <v>1</v>
      </c>
    </row>
    <row r="3190" spans="1:32" x14ac:dyDescent="0.2">
      <c r="A3190" t="s">
        <v>5429</v>
      </c>
      <c r="B3190" s="107">
        <v>44894</v>
      </c>
      <c r="C3190" s="107">
        <v>44894</v>
      </c>
      <c r="D3190" s="107">
        <v>44894</v>
      </c>
      <c r="E3190">
        <v>-3.4882632000000002E-3</v>
      </c>
      <c r="F3190">
        <v>-3.4882632000000002E-3</v>
      </c>
      <c r="G3190" t="s">
        <v>72</v>
      </c>
      <c r="H3190">
        <v>4.4685501066098086</v>
      </c>
      <c r="I3190">
        <v>-1.558747889424307E-2</v>
      </c>
      <c r="J3190">
        <v>-1.558747889424307E-2</v>
      </c>
      <c r="K3190">
        <v>1</v>
      </c>
      <c r="M3190" t="s">
        <v>67</v>
      </c>
      <c r="N3190" t="s">
        <v>4995</v>
      </c>
      <c r="S3190" t="s">
        <v>1608</v>
      </c>
      <c r="U3190" t="s">
        <v>67</v>
      </c>
      <c r="W3190" t="s">
        <v>1270</v>
      </c>
      <c r="X3190" t="s">
        <v>1271</v>
      </c>
      <c r="Y3190" t="s">
        <v>182</v>
      </c>
      <c r="Z3190" t="s">
        <v>164</v>
      </c>
      <c r="AA3190" t="s">
        <v>164</v>
      </c>
      <c r="AB3190" t="s">
        <v>18</v>
      </c>
      <c r="AD3190" t="s">
        <v>5430</v>
      </c>
      <c r="AE3190">
        <v>1</v>
      </c>
      <c r="AF3190">
        <v>1</v>
      </c>
    </row>
    <row r="3191" spans="1:32" x14ac:dyDescent="0.2">
      <c r="A3191" t="s">
        <v>5431</v>
      </c>
      <c r="B3191" s="107">
        <v>44894</v>
      </c>
      <c r="C3191" s="107">
        <v>44894</v>
      </c>
      <c r="D3191" s="107">
        <v>44894</v>
      </c>
      <c r="E3191">
        <v>-2.8220191999999999E-3</v>
      </c>
      <c r="F3191">
        <v>-2.8220191999999999E-3</v>
      </c>
      <c r="G3191" t="s">
        <v>72</v>
      </c>
      <c r="H3191">
        <v>4.4685501066098086</v>
      </c>
      <c r="I3191">
        <v>-1.2610334197014929E-2</v>
      </c>
      <c r="J3191">
        <v>-1.2610334197014929E-2</v>
      </c>
      <c r="K3191">
        <v>1</v>
      </c>
      <c r="M3191" t="s">
        <v>67</v>
      </c>
      <c r="N3191" t="s">
        <v>4995</v>
      </c>
      <c r="S3191" t="s">
        <v>1608</v>
      </c>
      <c r="U3191" t="s">
        <v>67</v>
      </c>
      <c r="W3191" t="s">
        <v>1270</v>
      </c>
      <c r="X3191" t="s">
        <v>1271</v>
      </c>
      <c r="Y3191" t="s">
        <v>182</v>
      </c>
      <c r="Z3191" t="s">
        <v>164</v>
      </c>
      <c r="AA3191" t="s">
        <v>164</v>
      </c>
      <c r="AB3191" t="s">
        <v>18</v>
      </c>
      <c r="AD3191" t="s">
        <v>5432</v>
      </c>
      <c r="AE3191">
        <v>1</v>
      </c>
      <c r="AF3191">
        <v>1</v>
      </c>
    </row>
    <row r="3192" spans="1:32" x14ac:dyDescent="0.2">
      <c r="A3192" t="s">
        <v>5433</v>
      </c>
      <c r="B3192" s="107">
        <v>44894</v>
      </c>
      <c r="C3192" s="107">
        <v>44894</v>
      </c>
      <c r="D3192" s="107">
        <v>44894</v>
      </c>
      <c r="E3192">
        <v>-3.1673906000000002E-3</v>
      </c>
      <c r="F3192">
        <v>-3.1673906000000002E-3</v>
      </c>
      <c r="G3192" t="s">
        <v>72</v>
      </c>
      <c r="H3192">
        <v>4.4685501066098086</v>
      </c>
      <c r="I3192">
        <v>-1.415364360330491E-2</v>
      </c>
      <c r="J3192">
        <v>-1.415364360330491E-2</v>
      </c>
      <c r="K3192">
        <v>1</v>
      </c>
      <c r="M3192" t="s">
        <v>67</v>
      </c>
      <c r="N3192" t="s">
        <v>4995</v>
      </c>
      <c r="S3192" t="s">
        <v>1608</v>
      </c>
      <c r="U3192" t="s">
        <v>67</v>
      </c>
      <c r="W3192" t="s">
        <v>1270</v>
      </c>
      <c r="X3192" t="s">
        <v>1271</v>
      </c>
      <c r="Y3192" t="s">
        <v>182</v>
      </c>
      <c r="Z3192" t="s">
        <v>164</v>
      </c>
      <c r="AA3192" t="s">
        <v>164</v>
      </c>
      <c r="AB3192" t="s">
        <v>18</v>
      </c>
      <c r="AD3192" t="s">
        <v>5434</v>
      </c>
      <c r="AE3192">
        <v>1</v>
      </c>
      <c r="AF3192">
        <v>1</v>
      </c>
    </row>
    <row r="3193" spans="1:32" x14ac:dyDescent="0.2">
      <c r="A3193" t="s">
        <v>5435</v>
      </c>
      <c r="B3193" s="107">
        <v>44894</v>
      </c>
      <c r="C3193" s="107">
        <v>44894</v>
      </c>
      <c r="D3193" s="107">
        <v>44894</v>
      </c>
      <c r="E3193">
        <v>-3.0886822999999998E-3</v>
      </c>
      <c r="F3193">
        <v>-3.0886822999999998E-3</v>
      </c>
      <c r="G3193" t="s">
        <v>72</v>
      </c>
      <c r="H3193">
        <v>4.4685501066098086</v>
      </c>
      <c r="I3193">
        <v>-1.380193162094883E-2</v>
      </c>
      <c r="J3193">
        <v>-1.380193162094883E-2</v>
      </c>
      <c r="K3193">
        <v>1</v>
      </c>
      <c r="M3193" t="s">
        <v>67</v>
      </c>
      <c r="N3193" t="s">
        <v>4995</v>
      </c>
      <c r="S3193" t="s">
        <v>1608</v>
      </c>
      <c r="U3193" t="s">
        <v>67</v>
      </c>
      <c r="W3193" t="s">
        <v>1270</v>
      </c>
      <c r="X3193" t="s">
        <v>1271</v>
      </c>
      <c r="Y3193" t="s">
        <v>182</v>
      </c>
      <c r="Z3193" t="s">
        <v>164</v>
      </c>
      <c r="AA3193" t="s">
        <v>164</v>
      </c>
      <c r="AB3193" t="s">
        <v>18</v>
      </c>
      <c r="AD3193" t="s">
        <v>5436</v>
      </c>
      <c r="AE3193">
        <v>1</v>
      </c>
      <c r="AF3193">
        <v>1</v>
      </c>
    </row>
    <row r="3194" spans="1:32" x14ac:dyDescent="0.2">
      <c r="A3194" t="s">
        <v>5437</v>
      </c>
      <c r="B3194" s="107">
        <v>44894</v>
      </c>
      <c r="C3194" s="107">
        <v>44894</v>
      </c>
      <c r="D3194" s="107">
        <v>44894</v>
      </c>
      <c r="E3194">
        <v>-2.9165004E-3</v>
      </c>
      <c r="F3194">
        <v>-2.9165004E-3</v>
      </c>
      <c r="G3194" t="s">
        <v>72</v>
      </c>
      <c r="H3194">
        <v>4.4685501066098086</v>
      </c>
      <c r="I3194">
        <v>-1.303252817334755E-2</v>
      </c>
      <c r="J3194">
        <v>-1.303252817334755E-2</v>
      </c>
      <c r="K3194">
        <v>1</v>
      </c>
      <c r="M3194" t="s">
        <v>67</v>
      </c>
      <c r="N3194" t="s">
        <v>4995</v>
      </c>
      <c r="S3194" t="s">
        <v>1608</v>
      </c>
      <c r="U3194" t="s">
        <v>67</v>
      </c>
      <c r="W3194" t="s">
        <v>1270</v>
      </c>
      <c r="X3194" t="s">
        <v>1271</v>
      </c>
      <c r="Y3194" t="s">
        <v>182</v>
      </c>
      <c r="Z3194" t="s">
        <v>164</v>
      </c>
      <c r="AA3194" t="s">
        <v>164</v>
      </c>
      <c r="AB3194" t="s">
        <v>18</v>
      </c>
      <c r="AD3194" t="s">
        <v>5438</v>
      </c>
      <c r="AE3194">
        <v>1</v>
      </c>
      <c r="AF3194">
        <v>1</v>
      </c>
    </row>
    <row r="3195" spans="1:32" x14ac:dyDescent="0.2">
      <c r="A3195" t="s">
        <v>5439</v>
      </c>
      <c r="B3195" s="107">
        <v>44894</v>
      </c>
      <c r="C3195" s="107">
        <v>44894</v>
      </c>
      <c r="D3195" s="107">
        <v>44894</v>
      </c>
      <c r="E3195">
        <v>-3.7863616E-3</v>
      </c>
      <c r="F3195">
        <v>-3.7863616E-3</v>
      </c>
      <c r="G3195" t="s">
        <v>72</v>
      </c>
      <c r="H3195">
        <v>4.4685501066098086</v>
      </c>
      <c r="I3195">
        <v>-1.6919546531343289E-2</v>
      </c>
      <c r="J3195">
        <v>-1.6919546531343289E-2</v>
      </c>
      <c r="K3195">
        <v>1</v>
      </c>
      <c r="M3195" t="s">
        <v>67</v>
      </c>
      <c r="N3195" t="s">
        <v>4995</v>
      </c>
      <c r="S3195" t="s">
        <v>1608</v>
      </c>
      <c r="U3195" t="s">
        <v>67</v>
      </c>
      <c r="W3195" t="s">
        <v>1270</v>
      </c>
      <c r="X3195" t="s">
        <v>1271</v>
      </c>
      <c r="Y3195" t="s">
        <v>182</v>
      </c>
      <c r="Z3195" t="s">
        <v>164</v>
      </c>
      <c r="AA3195" t="s">
        <v>164</v>
      </c>
      <c r="AB3195" t="s">
        <v>18</v>
      </c>
      <c r="AD3195" t="s">
        <v>5440</v>
      </c>
      <c r="AE3195">
        <v>1</v>
      </c>
      <c r="AF3195">
        <v>1</v>
      </c>
    </row>
    <row r="3196" spans="1:32" x14ac:dyDescent="0.2">
      <c r="A3196" t="s">
        <v>5441</v>
      </c>
      <c r="B3196" s="107">
        <v>44894</v>
      </c>
      <c r="C3196" s="107">
        <v>44894</v>
      </c>
      <c r="D3196" s="107">
        <v>44894</v>
      </c>
      <c r="E3196">
        <v>-2.4064833000000002E-3</v>
      </c>
      <c r="F3196">
        <v>-2.4064833000000002E-3</v>
      </c>
      <c r="G3196" t="s">
        <v>72</v>
      </c>
      <c r="H3196">
        <v>4.4685501066098086</v>
      </c>
      <c r="I3196">
        <v>-1.075349120676972E-2</v>
      </c>
      <c r="J3196">
        <v>-1.075349120676972E-2</v>
      </c>
      <c r="K3196">
        <v>1</v>
      </c>
      <c r="M3196" t="s">
        <v>67</v>
      </c>
      <c r="N3196" t="s">
        <v>4995</v>
      </c>
      <c r="S3196" t="s">
        <v>1608</v>
      </c>
      <c r="U3196" t="s">
        <v>67</v>
      </c>
      <c r="W3196" t="s">
        <v>1270</v>
      </c>
      <c r="X3196" t="s">
        <v>1271</v>
      </c>
      <c r="Y3196" t="s">
        <v>182</v>
      </c>
      <c r="Z3196" t="s">
        <v>164</v>
      </c>
      <c r="AA3196" t="s">
        <v>164</v>
      </c>
      <c r="AB3196" t="s">
        <v>18</v>
      </c>
      <c r="AD3196" t="s">
        <v>5442</v>
      </c>
      <c r="AE3196">
        <v>1</v>
      </c>
      <c r="AF3196">
        <v>1</v>
      </c>
    </row>
    <row r="3197" spans="1:32" x14ac:dyDescent="0.2">
      <c r="A3197" t="s">
        <v>5443</v>
      </c>
      <c r="B3197" s="107">
        <v>44894</v>
      </c>
      <c r="C3197" s="107">
        <v>44894</v>
      </c>
      <c r="D3197" s="107">
        <v>44894</v>
      </c>
      <c r="E3197">
        <v>-3.2500416000000002E-3</v>
      </c>
      <c r="F3197">
        <v>-3.2500416000000002E-3</v>
      </c>
      <c r="G3197" t="s">
        <v>72</v>
      </c>
      <c r="H3197">
        <v>4.4685501066098086</v>
      </c>
      <c r="I3197">
        <v>-1.4522973738166311E-2</v>
      </c>
      <c r="J3197">
        <v>-1.4522973738166311E-2</v>
      </c>
      <c r="K3197">
        <v>1</v>
      </c>
      <c r="M3197" t="s">
        <v>67</v>
      </c>
      <c r="N3197" t="s">
        <v>4995</v>
      </c>
      <c r="S3197" t="s">
        <v>1608</v>
      </c>
      <c r="U3197" t="s">
        <v>67</v>
      </c>
      <c r="W3197" t="s">
        <v>1270</v>
      </c>
      <c r="X3197" t="s">
        <v>1271</v>
      </c>
      <c r="Y3197" t="s">
        <v>182</v>
      </c>
      <c r="Z3197" t="s">
        <v>164</v>
      </c>
      <c r="AA3197" t="s">
        <v>164</v>
      </c>
      <c r="AB3197" t="s">
        <v>18</v>
      </c>
      <c r="AD3197" t="s">
        <v>5444</v>
      </c>
      <c r="AE3197">
        <v>1</v>
      </c>
      <c r="AF3197">
        <v>1</v>
      </c>
    </row>
    <row r="3198" spans="1:32" x14ac:dyDescent="0.2">
      <c r="A3198" t="s">
        <v>5445</v>
      </c>
      <c r="B3198" s="107">
        <v>44894</v>
      </c>
      <c r="C3198" s="107">
        <v>44894</v>
      </c>
      <c r="D3198" s="107">
        <v>44894</v>
      </c>
      <c r="E3198">
        <v>-2.6826851999999998E-3</v>
      </c>
      <c r="F3198">
        <v>-2.6826851999999998E-3</v>
      </c>
      <c r="G3198" t="s">
        <v>72</v>
      </c>
      <c r="H3198">
        <v>4.4685501066098086</v>
      </c>
      <c r="I3198">
        <v>-1.198771323646055E-2</v>
      </c>
      <c r="J3198">
        <v>-1.198771323646055E-2</v>
      </c>
      <c r="K3198">
        <v>1</v>
      </c>
      <c r="M3198" t="s">
        <v>67</v>
      </c>
      <c r="N3198" t="s">
        <v>4995</v>
      </c>
      <c r="S3198" t="s">
        <v>1608</v>
      </c>
      <c r="U3198" t="s">
        <v>67</v>
      </c>
      <c r="W3198" t="s">
        <v>1270</v>
      </c>
      <c r="X3198" t="s">
        <v>1271</v>
      </c>
      <c r="Y3198" t="s">
        <v>182</v>
      </c>
      <c r="Z3198" t="s">
        <v>164</v>
      </c>
      <c r="AA3198" t="s">
        <v>164</v>
      </c>
      <c r="AB3198" t="s">
        <v>18</v>
      </c>
      <c r="AD3198" t="s">
        <v>5446</v>
      </c>
      <c r="AE3198">
        <v>1</v>
      </c>
      <c r="AF3198">
        <v>1</v>
      </c>
    </row>
    <row r="3199" spans="1:32" x14ac:dyDescent="0.2">
      <c r="A3199" t="s">
        <v>5447</v>
      </c>
      <c r="B3199" s="107">
        <v>44893</v>
      </c>
      <c r="C3199" s="107">
        <v>44893</v>
      </c>
      <c r="D3199" s="107">
        <v>44893</v>
      </c>
      <c r="E3199">
        <v>-61.5</v>
      </c>
      <c r="F3199">
        <v>-61.5</v>
      </c>
      <c r="G3199" t="s">
        <v>43</v>
      </c>
      <c r="H3199">
        <v>1</v>
      </c>
      <c r="I3199">
        <v>-61.5</v>
      </c>
      <c r="J3199">
        <v>-61.5</v>
      </c>
      <c r="K3199">
        <v>1</v>
      </c>
      <c r="M3199" t="s">
        <v>1058</v>
      </c>
      <c r="N3199" t="s">
        <v>2496</v>
      </c>
      <c r="O3199">
        <v>100</v>
      </c>
      <c r="Q3199" t="s">
        <v>2496</v>
      </c>
      <c r="S3199" t="s">
        <v>2497</v>
      </c>
      <c r="U3199" t="s">
        <v>1058</v>
      </c>
      <c r="W3199" t="s">
        <v>2497</v>
      </c>
      <c r="X3199" t="s">
        <v>30</v>
      </c>
      <c r="Y3199" t="s">
        <v>182</v>
      </c>
      <c r="Z3199" t="s">
        <v>182</v>
      </c>
      <c r="AA3199" t="s">
        <v>182</v>
      </c>
      <c r="AB3199" t="s">
        <v>30</v>
      </c>
      <c r="AE3199">
        <v>0</v>
      </c>
      <c r="AF3199">
        <v>0</v>
      </c>
    </row>
    <row r="3200" spans="1:32" x14ac:dyDescent="0.2">
      <c r="A3200" t="s">
        <v>5448</v>
      </c>
      <c r="B3200" s="107">
        <v>44893</v>
      </c>
      <c r="C3200" s="107">
        <v>44893</v>
      </c>
      <c r="D3200" s="107">
        <v>44893</v>
      </c>
      <c r="E3200">
        <v>-27.8</v>
      </c>
      <c r="F3200">
        <v>-27.8</v>
      </c>
      <c r="G3200" t="s">
        <v>43</v>
      </c>
      <c r="H3200">
        <v>1</v>
      </c>
      <c r="I3200">
        <v>-27.8</v>
      </c>
      <c r="J3200">
        <v>-27.8</v>
      </c>
      <c r="K3200">
        <v>1</v>
      </c>
      <c r="M3200" t="s">
        <v>49</v>
      </c>
      <c r="N3200" t="s">
        <v>1389</v>
      </c>
      <c r="O3200">
        <v>100</v>
      </c>
      <c r="P3200" t="s">
        <v>160</v>
      </c>
      <c r="Q3200" t="s">
        <v>1389</v>
      </c>
      <c r="S3200" t="s">
        <v>5176</v>
      </c>
      <c r="U3200" t="s">
        <v>49</v>
      </c>
      <c r="W3200" t="s">
        <v>2623</v>
      </c>
      <c r="X3200" t="s">
        <v>2623</v>
      </c>
      <c r="Y3200" t="s">
        <v>2078</v>
      </c>
      <c r="Z3200" t="s">
        <v>2079</v>
      </c>
      <c r="AA3200" t="s">
        <v>2079</v>
      </c>
      <c r="AB3200" t="s">
        <v>15</v>
      </c>
      <c r="AE3200">
        <v>0</v>
      </c>
      <c r="AF3200">
        <v>0</v>
      </c>
    </row>
    <row r="3201" spans="1:32" x14ac:dyDescent="0.2">
      <c r="A3201" t="s">
        <v>5449</v>
      </c>
      <c r="B3201" s="107">
        <v>44893</v>
      </c>
      <c r="C3201" s="107">
        <v>44893</v>
      </c>
      <c r="D3201" s="107">
        <v>44893</v>
      </c>
      <c r="E3201">
        <v>-3.2030762000000001E-3</v>
      </c>
      <c r="F3201">
        <v>-3.2030762000000001E-3</v>
      </c>
      <c r="G3201" t="s">
        <v>72</v>
      </c>
      <c r="H3201">
        <v>4.421109316101238</v>
      </c>
      <c r="I3201">
        <v>-1.416115002800215E-2</v>
      </c>
      <c r="J3201">
        <v>-1.416115002800215E-2</v>
      </c>
      <c r="K3201">
        <v>1</v>
      </c>
      <c r="M3201" t="s">
        <v>67</v>
      </c>
      <c r="N3201" t="s">
        <v>4995</v>
      </c>
      <c r="S3201" t="s">
        <v>1608</v>
      </c>
      <c r="U3201" t="s">
        <v>67</v>
      </c>
      <c r="W3201" t="s">
        <v>1270</v>
      </c>
      <c r="X3201" t="s">
        <v>1271</v>
      </c>
      <c r="Y3201" t="s">
        <v>182</v>
      </c>
      <c r="Z3201" t="s">
        <v>164</v>
      </c>
      <c r="AA3201" t="s">
        <v>164</v>
      </c>
      <c r="AB3201" t="s">
        <v>18</v>
      </c>
      <c r="AD3201" t="s">
        <v>5450</v>
      </c>
      <c r="AE3201">
        <v>1</v>
      </c>
      <c r="AF3201">
        <v>1</v>
      </c>
    </row>
    <row r="3202" spans="1:32" x14ac:dyDescent="0.2">
      <c r="A3202" t="s">
        <v>5451</v>
      </c>
      <c r="B3202" s="107">
        <v>44893</v>
      </c>
      <c r="C3202" s="107">
        <v>44893</v>
      </c>
      <c r="D3202" s="107">
        <v>44893</v>
      </c>
      <c r="E3202">
        <v>-8.2904508999999994E-3</v>
      </c>
      <c r="F3202">
        <v>-8.2904508999999994E-3</v>
      </c>
      <c r="G3202" t="s">
        <v>72</v>
      </c>
      <c r="H3202">
        <v>4.421109316101238</v>
      </c>
      <c r="I3202">
        <v>-3.6652989708669891E-2</v>
      </c>
      <c r="J3202">
        <v>-3.6652989708669891E-2</v>
      </c>
      <c r="K3202">
        <v>1</v>
      </c>
      <c r="M3202" t="s">
        <v>67</v>
      </c>
      <c r="N3202" t="s">
        <v>4995</v>
      </c>
      <c r="S3202" t="s">
        <v>1608</v>
      </c>
      <c r="U3202" t="s">
        <v>67</v>
      </c>
      <c r="W3202" t="s">
        <v>1270</v>
      </c>
      <c r="X3202" t="s">
        <v>1271</v>
      </c>
      <c r="Y3202" t="s">
        <v>182</v>
      </c>
      <c r="Z3202" t="s">
        <v>164</v>
      </c>
      <c r="AA3202" t="s">
        <v>164</v>
      </c>
      <c r="AB3202" t="s">
        <v>18</v>
      </c>
      <c r="AD3202" t="s">
        <v>5452</v>
      </c>
      <c r="AE3202">
        <v>1</v>
      </c>
      <c r="AF3202">
        <v>1</v>
      </c>
    </row>
    <row r="3203" spans="1:32" x14ac:dyDescent="0.2">
      <c r="A3203" t="s">
        <v>5453</v>
      </c>
      <c r="B3203" s="107">
        <v>44893</v>
      </c>
      <c r="C3203" s="107">
        <v>44893</v>
      </c>
      <c r="D3203" s="107">
        <v>44893</v>
      </c>
      <c r="E3203">
        <v>-3.2439622968805999E-3</v>
      </c>
      <c r="F3203">
        <v>-3.2439622968805999E-3</v>
      </c>
      <c r="G3203" t="s">
        <v>72</v>
      </c>
      <c r="H3203">
        <v>4.421109316101238</v>
      </c>
      <c r="I3203">
        <v>-1.434191193181999E-2</v>
      </c>
      <c r="J3203">
        <v>-1.434191193181999E-2</v>
      </c>
      <c r="K3203">
        <v>1</v>
      </c>
      <c r="M3203" t="s">
        <v>67</v>
      </c>
      <c r="N3203" t="s">
        <v>4995</v>
      </c>
      <c r="S3203" t="s">
        <v>1608</v>
      </c>
      <c r="U3203" t="s">
        <v>67</v>
      </c>
      <c r="W3203" t="s">
        <v>1270</v>
      </c>
      <c r="X3203" t="s">
        <v>1271</v>
      </c>
      <c r="Y3203" t="s">
        <v>182</v>
      </c>
      <c r="Z3203" t="s">
        <v>164</v>
      </c>
      <c r="AA3203" t="s">
        <v>164</v>
      </c>
      <c r="AB3203" t="s">
        <v>18</v>
      </c>
      <c r="AD3203" t="s">
        <v>5454</v>
      </c>
      <c r="AE3203">
        <v>1</v>
      </c>
      <c r="AF3203">
        <v>1</v>
      </c>
    </row>
    <row r="3204" spans="1:32" x14ac:dyDescent="0.2">
      <c r="A3204" t="s">
        <v>5455</v>
      </c>
      <c r="B3204" s="107">
        <v>44893</v>
      </c>
      <c r="C3204" s="107">
        <v>44893</v>
      </c>
      <c r="D3204" s="107">
        <v>44893</v>
      </c>
      <c r="E3204">
        <v>-3.3458581999999998E-3</v>
      </c>
      <c r="F3204">
        <v>-3.3458581999999998E-3</v>
      </c>
      <c r="G3204" t="s">
        <v>72</v>
      </c>
      <c r="H3204">
        <v>4.421109316101238</v>
      </c>
      <c r="I3204">
        <v>-1.479240485837372E-2</v>
      </c>
      <c r="J3204">
        <v>-1.479240485837372E-2</v>
      </c>
      <c r="K3204">
        <v>1</v>
      </c>
      <c r="M3204" t="s">
        <v>67</v>
      </c>
      <c r="N3204" t="s">
        <v>4995</v>
      </c>
      <c r="S3204" t="s">
        <v>1608</v>
      </c>
      <c r="U3204" t="s">
        <v>67</v>
      </c>
      <c r="W3204" t="s">
        <v>1270</v>
      </c>
      <c r="X3204" t="s">
        <v>1271</v>
      </c>
      <c r="Y3204" t="s">
        <v>182</v>
      </c>
      <c r="Z3204" t="s">
        <v>164</v>
      </c>
      <c r="AA3204" t="s">
        <v>164</v>
      </c>
      <c r="AB3204" t="s">
        <v>18</v>
      </c>
      <c r="AD3204" t="s">
        <v>5456</v>
      </c>
      <c r="AE3204">
        <v>1</v>
      </c>
      <c r="AF3204">
        <v>1</v>
      </c>
    </row>
    <row r="3205" spans="1:32" x14ac:dyDescent="0.2">
      <c r="A3205" t="s">
        <v>5457</v>
      </c>
      <c r="B3205" s="107">
        <v>44893</v>
      </c>
      <c r="C3205" s="107">
        <v>44893</v>
      </c>
      <c r="D3205" s="107">
        <v>44893</v>
      </c>
      <c r="E3205">
        <v>-8.9936496000000005E-3</v>
      </c>
      <c r="F3205">
        <v>-8.9936496000000005E-3</v>
      </c>
      <c r="G3205" t="s">
        <v>72</v>
      </c>
      <c r="H3205">
        <v>4.421109316101238</v>
      </c>
      <c r="I3205">
        <v>-3.9761908032310167E-2</v>
      </c>
      <c r="J3205">
        <v>-3.9761908032310167E-2</v>
      </c>
      <c r="K3205">
        <v>1</v>
      </c>
      <c r="M3205" t="s">
        <v>67</v>
      </c>
      <c r="N3205" t="s">
        <v>4995</v>
      </c>
      <c r="S3205" t="s">
        <v>1608</v>
      </c>
      <c r="U3205" t="s">
        <v>67</v>
      </c>
      <c r="W3205" t="s">
        <v>1270</v>
      </c>
      <c r="X3205" t="s">
        <v>1271</v>
      </c>
      <c r="Y3205" t="s">
        <v>182</v>
      </c>
      <c r="Z3205" t="s">
        <v>164</v>
      </c>
      <c r="AA3205" t="s">
        <v>164</v>
      </c>
      <c r="AB3205" t="s">
        <v>18</v>
      </c>
      <c r="AD3205" t="s">
        <v>5458</v>
      </c>
      <c r="AE3205">
        <v>1</v>
      </c>
      <c r="AF3205">
        <v>1</v>
      </c>
    </row>
    <row r="3206" spans="1:32" x14ac:dyDescent="0.2">
      <c r="A3206" t="s">
        <v>5459</v>
      </c>
      <c r="B3206" s="107">
        <v>44893</v>
      </c>
      <c r="C3206" s="107">
        <v>44893</v>
      </c>
      <c r="D3206" s="107">
        <v>44893</v>
      </c>
      <c r="E3206">
        <v>-9.8181743999999991E-3</v>
      </c>
      <c r="F3206">
        <v>-9.8181743999999991E-3</v>
      </c>
      <c r="G3206" t="s">
        <v>72</v>
      </c>
      <c r="H3206">
        <v>4.421109316101238</v>
      </c>
      <c r="I3206">
        <v>-4.3407222306946679E-2</v>
      </c>
      <c r="J3206">
        <v>-4.3407222306946679E-2</v>
      </c>
      <c r="K3206">
        <v>1</v>
      </c>
      <c r="M3206" t="s">
        <v>67</v>
      </c>
      <c r="N3206" t="s">
        <v>4995</v>
      </c>
      <c r="S3206" t="s">
        <v>1608</v>
      </c>
      <c r="U3206" t="s">
        <v>67</v>
      </c>
      <c r="W3206" t="s">
        <v>1270</v>
      </c>
      <c r="X3206" t="s">
        <v>1271</v>
      </c>
      <c r="Y3206" t="s">
        <v>182</v>
      </c>
      <c r="Z3206" t="s">
        <v>164</v>
      </c>
      <c r="AA3206" t="s">
        <v>164</v>
      </c>
      <c r="AB3206" t="s">
        <v>18</v>
      </c>
      <c r="AD3206" t="s">
        <v>5460</v>
      </c>
      <c r="AE3206">
        <v>1</v>
      </c>
      <c r="AF3206">
        <v>1</v>
      </c>
    </row>
    <row r="3207" spans="1:32" x14ac:dyDescent="0.2">
      <c r="A3207" t="s">
        <v>5461</v>
      </c>
      <c r="B3207" s="107">
        <v>44893</v>
      </c>
      <c r="C3207" s="107">
        <v>44893</v>
      </c>
      <c r="D3207" s="107">
        <v>44893</v>
      </c>
      <c r="E3207">
        <v>-9.1797367999999994E-3</v>
      </c>
      <c r="F3207">
        <v>-9.1797367999999994E-3</v>
      </c>
      <c r="G3207" t="s">
        <v>72</v>
      </c>
      <c r="H3207">
        <v>4.421109316101238</v>
      </c>
      <c r="I3207">
        <v>-4.0584619885837357E-2</v>
      </c>
      <c r="J3207">
        <v>-4.0584619885837357E-2</v>
      </c>
      <c r="K3207">
        <v>1</v>
      </c>
      <c r="M3207" t="s">
        <v>67</v>
      </c>
      <c r="N3207" t="s">
        <v>4995</v>
      </c>
      <c r="S3207" t="s">
        <v>1608</v>
      </c>
      <c r="U3207" t="s">
        <v>67</v>
      </c>
      <c r="W3207" t="s">
        <v>1270</v>
      </c>
      <c r="X3207" t="s">
        <v>1271</v>
      </c>
      <c r="Y3207" t="s">
        <v>182</v>
      </c>
      <c r="Z3207" t="s">
        <v>164</v>
      </c>
      <c r="AA3207" t="s">
        <v>164</v>
      </c>
      <c r="AB3207" t="s">
        <v>18</v>
      </c>
      <c r="AD3207" t="s">
        <v>5462</v>
      </c>
      <c r="AE3207">
        <v>1</v>
      </c>
      <c r="AF3207">
        <v>1</v>
      </c>
    </row>
    <row r="3208" spans="1:32" x14ac:dyDescent="0.2">
      <c r="A3208" t="s">
        <v>5463</v>
      </c>
      <c r="B3208" s="107">
        <v>44893</v>
      </c>
      <c r="C3208" s="107">
        <v>44893</v>
      </c>
      <c r="D3208" s="107">
        <v>44893</v>
      </c>
      <c r="E3208">
        <v>-6.1554558000000001E-3</v>
      </c>
      <c r="F3208">
        <v>-6.1554558000000001E-3</v>
      </c>
      <c r="G3208" t="s">
        <v>72</v>
      </c>
      <c r="H3208">
        <v>4.421109316101238</v>
      </c>
      <c r="I3208">
        <v>-2.72139429822294E-2</v>
      </c>
      <c r="J3208">
        <v>-2.72139429822294E-2</v>
      </c>
      <c r="K3208">
        <v>1</v>
      </c>
      <c r="M3208" t="s">
        <v>67</v>
      </c>
      <c r="N3208" t="s">
        <v>4995</v>
      </c>
      <c r="S3208" t="s">
        <v>1608</v>
      </c>
      <c r="U3208" t="s">
        <v>67</v>
      </c>
      <c r="W3208" t="s">
        <v>1270</v>
      </c>
      <c r="X3208" t="s">
        <v>1271</v>
      </c>
      <c r="Y3208" t="s">
        <v>182</v>
      </c>
      <c r="Z3208" t="s">
        <v>164</v>
      </c>
      <c r="AA3208" t="s">
        <v>164</v>
      </c>
      <c r="AB3208" t="s">
        <v>18</v>
      </c>
      <c r="AD3208" t="s">
        <v>5464</v>
      </c>
      <c r="AE3208">
        <v>1</v>
      </c>
      <c r="AF3208">
        <v>1</v>
      </c>
    </row>
    <row r="3209" spans="1:32" x14ac:dyDescent="0.2">
      <c r="A3209" t="s">
        <v>5465</v>
      </c>
      <c r="B3209" s="107">
        <v>44893</v>
      </c>
      <c r="C3209" s="107">
        <v>44893</v>
      </c>
      <c r="D3209" s="107">
        <v>44893</v>
      </c>
      <c r="E3209">
        <v>-8.4384161999999999E-3</v>
      </c>
      <c r="F3209">
        <v>-8.4384161999999999E-3</v>
      </c>
      <c r="G3209" t="s">
        <v>72</v>
      </c>
      <c r="H3209">
        <v>4.421109316101238</v>
      </c>
      <c r="I3209">
        <v>-3.7307160474959612E-2</v>
      </c>
      <c r="J3209">
        <v>-3.7307160474959612E-2</v>
      </c>
      <c r="K3209">
        <v>1</v>
      </c>
      <c r="M3209" t="s">
        <v>67</v>
      </c>
      <c r="N3209" t="s">
        <v>4995</v>
      </c>
      <c r="S3209" t="s">
        <v>1608</v>
      </c>
      <c r="U3209" t="s">
        <v>67</v>
      </c>
      <c r="W3209" t="s">
        <v>1270</v>
      </c>
      <c r="X3209" t="s">
        <v>1271</v>
      </c>
      <c r="Y3209" t="s">
        <v>182</v>
      </c>
      <c r="Z3209" t="s">
        <v>164</v>
      </c>
      <c r="AA3209" t="s">
        <v>164</v>
      </c>
      <c r="AB3209" t="s">
        <v>18</v>
      </c>
      <c r="AD3209" t="s">
        <v>5466</v>
      </c>
      <c r="AE3209">
        <v>1</v>
      </c>
      <c r="AF3209">
        <v>1</v>
      </c>
    </row>
    <row r="3210" spans="1:32" x14ac:dyDescent="0.2">
      <c r="A3210" t="s">
        <v>5467</v>
      </c>
      <c r="B3210" s="107">
        <v>44893</v>
      </c>
      <c r="C3210" s="107">
        <v>44893</v>
      </c>
      <c r="D3210" s="107">
        <v>44893</v>
      </c>
      <c r="E3210">
        <v>-5.2370139999999999E-3</v>
      </c>
      <c r="F3210">
        <v>-5.2370139999999999E-3</v>
      </c>
      <c r="G3210" t="s">
        <v>72</v>
      </c>
      <c r="H3210">
        <v>4.421109316101238</v>
      </c>
      <c r="I3210">
        <v>-2.3153411383952612E-2</v>
      </c>
      <c r="J3210">
        <v>-2.3153411383952612E-2</v>
      </c>
      <c r="K3210">
        <v>1</v>
      </c>
      <c r="M3210" t="s">
        <v>67</v>
      </c>
      <c r="N3210" t="s">
        <v>4995</v>
      </c>
      <c r="S3210" t="s">
        <v>1608</v>
      </c>
      <c r="U3210" t="s">
        <v>67</v>
      </c>
      <c r="W3210" t="s">
        <v>1270</v>
      </c>
      <c r="X3210" t="s">
        <v>1271</v>
      </c>
      <c r="Y3210" t="s">
        <v>182</v>
      </c>
      <c r="Z3210" t="s">
        <v>164</v>
      </c>
      <c r="AA3210" t="s">
        <v>164</v>
      </c>
      <c r="AB3210" t="s">
        <v>18</v>
      </c>
      <c r="AD3210" t="s">
        <v>5468</v>
      </c>
      <c r="AE3210">
        <v>1</v>
      </c>
      <c r="AF3210">
        <v>1</v>
      </c>
    </row>
    <row r="3211" spans="1:32" x14ac:dyDescent="0.2">
      <c r="A3211" t="s">
        <v>5469</v>
      </c>
      <c r="B3211" s="107">
        <v>44893</v>
      </c>
      <c r="C3211" s="107">
        <v>44893</v>
      </c>
      <c r="D3211" s="107">
        <v>44893</v>
      </c>
      <c r="E3211">
        <v>-4.8190271999999992E-3</v>
      </c>
      <c r="F3211">
        <v>-4.8190271999999992E-3</v>
      </c>
      <c r="G3211" t="s">
        <v>72</v>
      </c>
      <c r="H3211">
        <v>4.421109316101238</v>
      </c>
      <c r="I3211">
        <v>-2.1305446048465258E-2</v>
      </c>
      <c r="J3211">
        <v>-2.1305446048465258E-2</v>
      </c>
      <c r="K3211">
        <v>1</v>
      </c>
      <c r="M3211" t="s">
        <v>67</v>
      </c>
      <c r="N3211" t="s">
        <v>4995</v>
      </c>
      <c r="S3211" t="s">
        <v>1608</v>
      </c>
      <c r="U3211" t="s">
        <v>67</v>
      </c>
      <c r="W3211" t="s">
        <v>1270</v>
      </c>
      <c r="X3211" t="s">
        <v>1271</v>
      </c>
      <c r="Y3211" t="s">
        <v>182</v>
      </c>
      <c r="Z3211" t="s">
        <v>164</v>
      </c>
      <c r="AA3211" t="s">
        <v>164</v>
      </c>
      <c r="AB3211" t="s">
        <v>18</v>
      </c>
      <c r="AD3211" t="s">
        <v>5470</v>
      </c>
      <c r="AE3211">
        <v>1</v>
      </c>
      <c r="AF3211">
        <v>1</v>
      </c>
    </row>
    <row r="3212" spans="1:32" x14ac:dyDescent="0.2">
      <c r="A3212" t="s">
        <v>5471</v>
      </c>
      <c r="B3212" s="107">
        <v>44893</v>
      </c>
      <c r="C3212" s="107">
        <v>44893</v>
      </c>
      <c r="D3212" s="107">
        <v>44893</v>
      </c>
      <c r="E3212">
        <v>-2.0133827999999999E-2</v>
      </c>
      <c r="F3212">
        <v>-2.0133827999999999E-2</v>
      </c>
      <c r="G3212" t="s">
        <v>72</v>
      </c>
      <c r="H3212">
        <v>4.421109316101238</v>
      </c>
      <c r="I3212">
        <v>-8.9013854539579954E-2</v>
      </c>
      <c r="J3212">
        <v>-8.9013854539579954E-2</v>
      </c>
      <c r="K3212">
        <v>1</v>
      </c>
      <c r="M3212" t="s">
        <v>67</v>
      </c>
      <c r="N3212" t="s">
        <v>4995</v>
      </c>
      <c r="S3212" t="s">
        <v>1608</v>
      </c>
      <c r="U3212" t="s">
        <v>67</v>
      </c>
      <c r="W3212" t="s">
        <v>1270</v>
      </c>
      <c r="X3212" t="s">
        <v>1271</v>
      </c>
      <c r="Y3212" t="s">
        <v>182</v>
      </c>
      <c r="Z3212" t="s">
        <v>164</v>
      </c>
      <c r="AA3212" t="s">
        <v>164</v>
      </c>
      <c r="AB3212" t="s">
        <v>18</v>
      </c>
      <c r="AD3212" t="s">
        <v>5472</v>
      </c>
      <c r="AE3212">
        <v>1</v>
      </c>
      <c r="AF3212">
        <v>1</v>
      </c>
    </row>
    <row r="3213" spans="1:32" x14ac:dyDescent="0.2">
      <c r="A3213" t="s">
        <v>5473</v>
      </c>
      <c r="B3213" s="107">
        <v>44893</v>
      </c>
      <c r="C3213" s="107">
        <v>44893</v>
      </c>
      <c r="D3213" s="107">
        <v>44893</v>
      </c>
      <c r="E3213">
        <v>-2.5063987000000002E-3</v>
      </c>
      <c r="F3213">
        <v>-2.5063987000000002E-3</v>
      </c>
      <c r="G3213" t="s">
        <v>72</v>
      </c>
      <c r="H3213">
        <v>4.421109316101238</v>
      </c>
      <c r="I3213">
        <v>-1.108106264243403E-2</v>
      </c>
      <c r="J3213">
        <v>-1.108106264243403E-2</v>
      </c>
      <c r="K3213">
        <v>1</v>
      </c>
      <c r="M3213" t="s">
        <v>67</v>
      </c>
      <c r="N3213" t="s">
        <v>4995</v>
      </c>
      <c r="S3213" t="s">
        <v>1608</v>
      </c>
      <c r="U3213" t="s">
        <v>67</v>
      </c>
      <c r="W3213" t="s">
        <v>1270</v>
      </c>
      <c r="X3213" t="s">
        <v>1271</v>
      </c>
      <c r="Y3213" t="s">
        <v>182</v>
      </c>
      <c r="Z3213" t="s">
        <v>164</v>
      </c>
      <c r="AA3213" t="s">
        <v>164</v>
      </c>
      <c r="AB3213" t="s">
        <v>18</v>
      </c>
      <c r="AD3213" t="s">
        <v>5474</v>
      </c>
      <c r="AE3213">
        <v>1</v>
      </c>
      <c r="AF3213">
        <v>1</v>
      </c>
    </row>
    <row r="3214" spans="1:32" x14ac:dyDescent="0.2">
      <c r="A3214" t="s">
        <v>5475</v>
      </c>
      <c r="B3214" s="107">
        <v>44893</v>
      </c>
      <c r="C3214" s="107">
        <v>44893</v>
      </c>
      <c r="D3214" s="107">
        <v>44893</v>
      </c>
      <c r="E3214">
        <v>-6.6259449000000007E-3</v>
      </c>
      <c r="F3214">
        <v>-6.6259449000000007E-3</v>
      </c>
      <c r="G3214" t="s">
        <v>72</v>
      </c>
      <c r="H3214">
        <v>4.421109316101238</v>
      </c>
      <c r="I3214">
        <v>-2.9294026725363489E-2</v>
      </c>
      <c r="J3214">
        <v>-2.9294026725363489E-2</v>
      </c>
      <c r="K3214">
        <v>1</v>
      </c>
      <c r="M3214" t="s">
        <v>67</v>
      </c>
      <c r="N3214" t="s">
        <v>4995</v>
      </c>
      <c r="S3214" t="s">
        <v>1608</v>
      </c>
      <c r="U3214" t="s">
        <v>67</v>
      </c>
      <c r="W3214" t="s">
        <v>1270</v>
      </c>
      <c r="X3214" t="s">
        <v>1271</v>
      </c>
      <c r="Y3214" t="s">
        <v>182</v>
      </c>
      <c r="Z3214" t="s">
        <v>164</v>
      </c>
      <c r="AA3214" t="s">
        <v>164</v>
      </c>
      <c r="AB3214" t="s">
        <v>18</v>
      </c>
      <c r="AD3214" t="s">
        <v>5476</v>
      </c>
      <c r="AE3214">
        <v>1</v>
      </c>
      <c r="AF3214">
        <v>1</v>
      </c>
    </row>
    <row r="3215" spans="1:32" x14ac:dyDescent="0.2">
      <c r="A3215" t="s">
        <v>5477</v>
      </c>
      <c r="B3215" s="107">
        <v>44893</v>
      </c>
      <c r="C3215" s="107">
        <v>44893</v>
      </c>
      <c r="D3215" s="107">
        <v>44893</v>
      </c>
      <c r="E3215">
        <v>9.7499999999999996E-4</v>
      </c>
      <c r="F3215">
        <v>9.7499999999999996E-4</v>
      </c>
      <c r="G3215" t="s">
        <v>71</v>
      </c>
      <c r="H3215">
        <v>6275.0134625740438</v>
      </c>
      <c r="I3215">
        <v>6.1181381260096934</v>
      </c>
      <c r="J3215">
        <v>6.1181381260096934</v>
      </c>
      <c r="K3215">
        <v>1</v>
      </c>
      <c r="N3215" t="s">
        <v>65</v>
      </c>
      <c r="S3215" t="s">
        <v>1608</v>
      </c>
      <c r="U3215" t="s">
        <v>65</v>
      </c>
      <c r="W3215" t="s">
        <v>2841</v>
      </c>
      <c r="X3215" t="s">
        <v>70</v>
      </c>
      <c r="Y3215" t="s">
        <v>182</v>
      </c>
      <c r="Z3215" t="s">
        <v>164</v>
      </c>
      <c r="AA3215" t="s">
        <v>164</v>
      </c>
      <c r="AB3215" t="s">
        <v>18</v>
      </c>
      <c r="AD3215" t="s">
        <v>5478</v>
      </c>
      <c r="AE3215">
        <v>1</v>
      </c>
      <c r="AF3215">
        <v>1</v>
      </c>
    </row>
    <row r="3216" spans="1:32" x14ac:dyDescent="0.2">
      <c r="A3216" t="s">
        <v>5479</v>
      </c>
      <c r="B3216" s="107">
        <v>44891</v>
      </c>
      <c r="C3216" s="107">
        <v>44891</v>
      </c>
      <c r="D3216" s="107">
        <v>44891</v>
      </c>
      <c r="E3216">
        <v>-4.9830918000000014E-3</v>
      </c>
      <c r="F3216">
        <v>-4.9830918000000014E-3</v>
      </c>
      <c r="G3216" t="s">
        <v>72</v>
      </c>
      <c r="H3216">
        <v>4.5590296495956872</v>
      </c>
      <c r="I3216">
        <v>-2.2718063262857149E-2</v>
      </c>
      <c r="J3216">
        <v>-2.2718063262857149E-2</v>
      </c>
      <c r="K3216">
        <v>1</v>
      </c>
      <c r="M3216" t="s">
        <v>67</v>
      </c>
      <c r="N3216" t="s">
        <v>4995</v>
      </c>
      <c r="S3216" t="s">
        <v>1608</v>
      </c>
      <c r="U3216" t="s">
        <v>67</v>
      </c>
      <c r="W3216" t="s">
        <v>1270</v>
      </c>
      <c r="X3216" t="s">
        <v>1271</v>
      </c>
      <c r="Y3216" t="s">
        <v>182</v>
      </c>
      <c r="Z3216" t="s">
        <v>164</v>
      </c>
      <c r="AA3216" t="s">
        <v>164</v>
      </c>
      <c r="AB3216" t="s">
        <v>18</v>
      </c>
      <c r="AD3216" t="s">
        <v>5480</v>
      </c>
      <c r="AE3216">
        <v>1</v>
      </c>
      <c r="AF3216">
        <v>1</v>
      </c>
    </row>
    <row r="3217" spans="1:32" x14ac:dyDescent="0.2">
      <c r="A3217" t="s">
        <v>5481</v>
      </c>
      <c r="B3217" s="107">
        <v>44891</v>
      </c>
      <c r="C3217" s="107">
        <v>44891</v>
      </c>
      <c r="D3217" s="107">
        <v>44891</v>
      </c>
      <c r="E3217">
        <v>-3.0048876000000001E-3</v>
      </c>
      <c r="F3217">
        <v>-3.0048876000000001E-3</v>
      </c>
      <c r="G3217" t="s">
        <v>72</v>
      </c>
      <c r="H3217">
        <v>4.5590296495956872</v>
      </c>
      <c r="I3217">
        <v>-1.369937166210243E-2</v>
      </c>
      <c r="J3217">
        <v>-1.369937166210243E-2</v>
      </c>
      <c r="K3217">
        <v>1</v>
      </c>
      <c r="M3217" t="s">
        <v>67</v>
      </c>
      <c r="N3217" t="s">
        <v>4995</v>
      </c>
      <c r="S3217" t="s">
        <v>1608</v>
      </c>
      <c r="U3217" t="s">
        <v>67</v>
      </c>
      <c r="W3217" t="s">
        <v>1270</v>
      </c>
      <c r="X3217" t="s">
        <v>1271</v>
      </c>
      <c r="Y3217" t="s">
        <v>182</v>
      </c>
      <c r="Z3217" t="s">
        <v>164</v>
      </c>
      <c r="AA3217" t="s">
        <v>164</v>
      </c>
      <c r="AB3217" t="s">
        <v>18</v>
      </c>
      <c r="AD3217" t="s">
        <v>5482</v>
      </c>
      <c r="AE3217">
        <v>1</v>
      </c>
      <c r="AF3217">
        <v>1</v>
      </c>
    </row>
    <row r="3218" spans="1:32" x14ac:dyDescent="0.2">
      <c r="A3218" t="s">
        <v>5483</v>
      </c>
      <c r="B3218" s="107">
        <v>44891</v>
      </c>
      <c r="C3218" s="107">
        <v>44891</v>
      </c>
      <c r="D3218" s="107">
        <v>44891</v>
      </c>
      <c r="E3218">
        <v>-7.0096099999999986E-3</v>
      </c>
      <c r="F3218">
        <v>-7.0096099999999986E-3</v>
      </c>
      <c r="G3218" t="s">
        <v>72</v>
      </c>
      <c r="H3218">
        <v>4.5590296495956872</v>
      </c>
      <c r="I3218">
        <v>-3.1957019822102417E-2</v>
      </c>
      <c r="J3218">
        <v>-3.1957019822102417E-2</v>
      </c>
      <c r="K3218">
        <v>1</v>
      </c>
      <c r="M3218" t="s">
        <v>67</v>
      </c>
      <c r="N3218" t="s">
        <v>4995</v>
      </c>
      <c r="S3218" t="s">
        <v>1608</v>
      </c>
      <c r="U3218" t="s">
        <v>67</v>
      </c>
      <c r="W3218" t="s">
        <v>1270</v>
      </c>
      <c r="X3218" t="s">
        <v>1271</v>
      </c>
      <c r="Y3218" t="s">
        <v>182</v>
      </c>
      <c r="Z3218" t="s">
        <v>164</v>
      </c>
      <c r="AA3218" t="s">
        <v>164</v>
      </c>
      <c r="AB3218" t="s">
        <v>18</v>
      </c>
      <c r="AD3218" t="s">
        <v>5484</v>
      </c>
      <c r="AE3218">
        <v>1</v>
      </c>
      <c r="AF3218">
        <v>1</v>
      </c>
    </row>
    <row r="3219" spans="1:32" x14ac:dyDescent="0.2">
      <c r="A3219" t="s">
        <v>5485</v>
      </c>
      <c r="B3219" s="107">
        <v>44891</v>
      </c>
      <c r="C3219" s="107">
        <v>44891</v>
      </c>
      <c r="D3219" s="107">
        <v>44891</v>
      </c>
      <c r="E3219">
        <v>-2.2083616E-3</v>
      </c>
      <c r="F3219">
        <v>-2.2083616E-3</v>
      </c>
      <c r="G3219" t="s">
        <v>72</v>
      </c>
      <c r="H3219">
        <v>4.5590296495956872</v>
      </c>
      <c r="I3219">
        <v>-1.0067986011428569E-2</v>
      </c>
      <c r="J3219">
        <v>-1.0067986011428569E-2</v>
      </c>
      <c r="K3219">
        <v>1</v>
      </c>
      <c r="M3219" t="s">
        <v>67</v>
      </c>
      <c r="N3219" t="s">
        <v>4995</v>
      </c>
      <c r="S3219" t="s">
        <v>1608</v>
      </c>
      <c r="U3219" t="s">
        <v>67</v>
      </c>
      <c r="W3219" t="s">
        <v>1270</v>
      </c>
      <c r="X3219" t="s">
        <v>1271</v>
      </c>
      <c r="Y3219" t="s">
        <v>182</v>
      </c>
      <c r="Z3219" t="s">
        <v>164</v>
      </c>
      <c r="AA3219" t="s">
        <v>164</v>
      </c>
      <c r="AB3219" t="s">
        <v>18</v>
      </c>
      <c r="AD3219" t="s">
        <v>5486</v>
      </c>
      <c r="AE3219">
        <v>1</v>
      </c>
      <c r="AF3219">
        <v>1</v>
      </c>
    </row>
    <row r="3220" spans="1:32" x14ac:dyDescent="0.2">
      <c r="A3220" t="s">
        <v>5487</v>
      </c>
      <c r="B3220" s="107">
        <v>44891</v>
      </c>
      <c r="C3220" s="107">
        <v>44891</v>
      </c>
      <c r="D3220" s="107">
        <v>44891</v>
      </c>
      <c r="E3220">
        <v>-2.0180745000000001E-3</v>
      </c>
      <c r="F3220">
        <v>-2.0180745000000001E-3</v>
      </c>
      <c r="G3220" t="s">
        <v>72</v>
      </c>
      <c r="H3220">
        <v>4.5590296495956872</v>
      </c>
      <c r="I3220">
        <v>-9.2004614805929925E-3</v>
      </c>
      <c r="J3220">
        <v>-9.2004614805929925E-3</v>
      </c>
      <c r="K3220">
        <v>1</v>
      </c>
      <c r="M3220" t="s">
        <v>67</v>
      </c>
      <c r="N3220" t="s">
        <v>4995</v>
      </c>
      <c r="S3220" t="s">
        <v>1608</v>
      </c>
      <c r="U3220" t="s">
        <v>67</v>
      </c>
      <c r="W3220" t="s">
        <v>1270</v>
      </c>
      <c r="X3220" t="s">
        <v>1271</v>
      </c>
      <c r="Y3220" t="s">
        <v>182</v>
      </c>
      <c r="Z3220" t="s">
        <v>164</v>
      </c>
      <c r="AA3220" t="s">
        <v>164</v>
      </c>
      <c r="AB3220" t="s">
        <v>18</v>
      </c>
      <c r="AD3220" t="s">
        <v>5488</v>
      </c>
      <c r="AE3220">
        <v>1</v>
      </c>
      <c r="AF3220">
        <v>1</v>
      </c>
    </row>
    <row r="3221" spans="1:32" x14ac:dyDescent="0.2">
      <c r="A3221" t="s">
        <v>5489</v>
      </c>
      <c r="B3221" s="107">
        <v>44891</v>
      </c>
      <c r="C3221" s="107">
        <v>44891</v>
      </c>
      <c r="D3221" s="107">
        <v>44891</v>
      </c>
      <c r="E3221">
        <v>-1.5234569999999999E-2</v>
      </c>
      <c r="F3221">
        <v>-1.5234569999999999E-2</v>
      </c>
      <c r="G3221" t="s">
        <v>72</v>
      </c>
      <c r="H3221">
        <v>4.5590296495956872</v>
      </c>
      <c r="I3221">
        <v>-6.9454856328840978E-2</v>
      </c>
      <c r="J3221">
        <v>-6.9454856328840978E-2</v>
      </c>
      <c r="K3221">
        <v>1</v>
      </c>
      <c r="M3221" t="s">
        <v>67</v>
      </c>
      <c r="N3221" t="s">
        <v>4995</v>
      </c>
      <c r="S3221" t="s">
        <v>1608</v>
      </c>
      <c r="U3221" t="s">
        <v>67</v>
      </c>
      <c r="W3221" t="s">
        <v>1270</v>
      </c>
      <c r="X3221" t="s">
        <v>1271</v>
      </c>
      <c r="Y3221" t="s">
        <v>182</v>
      </c>
      <c r="Z3221" t="s">
        <v>164</v>
      </c>
      <c r="AA3221" t="s">
        <v>164</v>
      </c>
      <c r="AB3221" t="s">
        <v>18</v>
      </c>
      <c r="AD3221" t="s">
        <v>5490</v>
      </c>
      <c r="AE3221">
        <v>1</v>
      </c>
      <c r="AF3221">
        <v>1</v>
      </c>
    </row>
    <row r="3222" spans="1:32" x14ac:dyDescent="0.2">
      <c r="A3222" t="s">
        <v>5491</v>
      </c>
      <c r="B3222" s="107">
        <v>44890</v>
      </c>
      <c r="C3222" s="107">
        <v>44890</v>
      </c>
      <c r="D3222" s="107">
        <v>44890</v>
      </c>
      <c r="E3222">
        <v>-2987.42</v>
      </c>
      <c r="F3222">
        <v>-2987.42</v>
      </c>
      <c r="G3222" t="s">
        <v>43</v>
      </c>
      <c r="H3222">
        <v>1</v>
      </c>
      <c r="I3222">
        <v>-2987.42</v>
      </c>
      <c r="J3222">
        <v>-2987.42</v>
      </c>
      <c r="K3222">
        <v>1</v>
      </c>
      <c r="M3222" t="s">
        <v>49</v>
      </c>
      <c r="N3222" t="s">
        <v>199</v>
      </c>
      <c r="O3222">
        <v>100</v>
      </c>
      <c r="P3222" t="s">
        <v>340</v>
      </c>
      <c r="Q3222" t="s">
        <v>199</v>
      </c>
      <c r="S3222" t="s">
        <v>5492</v>
      </c>
      <c r="U3222" t="s">
        <v>49</v>
      </c>
      <c r="W3222" t="s">
        <v>2032</v>
      </c>
      <c r="X3222" t="s">
        <v>391</v>
      </c>
      <c r="Y3222" t="s">
        <v>23</v>
      </c>
      <c r="Z3222" t="s">
        <v>164</v>
      </c>
      <c r="AA3222" t="s">
        <v>164</v>
      </c>
      <c r="AB3222" t="s">
        <v>23</v>
      </c>
      <c r="AE3222">
        <v>0</v>
      </c>
      <c r="AF3222">
        <v>0</v>
      </c>
    </row>
    <row r="3223" spans="1:32" x14ac:dyDescent="0.2">
      <c r="A3223" t="s">
        <v>5493</v>
      </c>
      <c r="B3223" s="107">
        <v>44890</v>
      </c>
      <c r="C3223" s="107">
        <v>44890</v>
      </c>
      <c r="D3223" s="107">
        <v>44890</v>
      </c>
      <c r="E3223">
        <v>-87.81</v>
      </c>
      <c r="F3223">
        <v>-87.81</v>
      </c>
      <c r="G3223" t="s">
        <v>43</v>
      </c>
      <c r="H3223">
        <v>1</v>
      </c>
      <c r="I3223">
        <v>-87.81</v>
      </c>
      <c r="J3223">
        <v>-87.81</v>
      </c>
      <c r="K3223">
        <v>1</v>
      </c>
      <c r="M3223" t="s">
        <v>50</v>
      </c>
      <c r="N3223" t="s">
        <v>1449</v>
      </c>
      <c r="O3223">
        <v>100</v>
      </c>
      <c r="Q3223" t="s">
        <v>1449</v>
      </c>
      <c r="S3223" t="s">
        <v>5494</v>
      </c>
      <c r="U3223" t="s">
        <v>50</v>
      </c>
      <c r="W3223" t="s">
        <v>1452</v>
      </c>
      <c r="X3223" t="s">
        <v>1452</v>
      </c>
      <c r="Y3223" t="s">
        <v>192</v>
      </c>
      <c r="Z3223" t="s">
        <v>193</v>
      </c>
      <c r="AA3223" t="s">
        <v>193</v>
      </c>
      <c r="AB3223" t="s">
        <v>24</v>
      </c>
      <c r="AE3223">
        <v>0</v>
      </c>
      <c r="AF3223">
        <v>0</v>
      </c>
    </row>
    <row r="3224" spans="1:32" x14ac:dyDescent="0.2">
      <c r="A3224" t="s">
        <v>5495</v>
      </c>
      <c r="B3224" s="107">
        <v>44890</v>
      </c>
      <c r="C3224" s="107">
        <v>44890</v>
      </c>
      <c r="D3224" s="107">
        <v>44890</v>
      </c>
      <c r="E3224">
        <v>-52.8</v>
      </c>
      <c r="F3224">
        <v>-52.8</v>
      </c>
      <c r="G3224" t="s">
        <v>43</v>
      </c>
      <c r="H3224">
        <v>1</v>
      </c>
      <c r="I3224">
        <v>-52.8</v>
      </c>
      <c r="J3224">
        <v>-52.8</v>
      </c>
      <c r="K3224">
        <v>1</v>
      </c>
      <c r="M3224" t="s">
        <v>50</v>
      </c>
      <c r="N3224" t="s">
        <v>231</v>
      </c>
      <c r="O3224">
        <v>100</v>
      </c>
      <c r="Q3224" t="s">
        <v>231</v>
      </c>
      <c r="S3224" t="s">
        <v>233</v>
      </c>
      <c r="U3224" t="s">
        <v>50</v>
      </c>
      <c r="W3224" t="s">
        <v>233</v>
      </c>
      <c r="X3224" t="s">
        <v>30</v>
      </c>
      <c r="Y3224" t="s">
        <v>182</v>
      </c>
      <c r="Z3224" t="s">
        <v>182</v>
      </c>
      <c r="AA3224" t="s">
        <v>182</v>
      </c>
      <c r="AB3224" t="s">
        <v>30</v>
      </c>
      <c r="AE3224">
        <v>0</v>
      </c>
      <c r="AF3224">
        <v>0</v>
      </c>
    </row>
    <row r="3225" spans="1:32" x14ac:dyDescent="0.2">
      <c r="A3225" t="s">
        <v>5496</v>
      </c>
      <c r="B3225" s="107">
        <v>44890</v>
      </c>
      <c r="C3225" s="107">
        <v>44890</v>
      </c>
      <c r="D3225" s="107">
        <v>44890</v>
      </c>
      <c r="E3225">
        <v>-4149.4399999999996</v>
      </c>
      <c r="F3225">
        <v>-4149.4399999999996</v>
      </c>
      <c r="G3225" t="s">
        <v>43</v>
      </c>
      <c r="H3225">
        <v>1</v>
      </c>
      <c r="I3225">
        <v>-4149.4399999999996</v>
      </c>
      <c r="J3225">
        <v>-4149.4399999999996</v>
      </c>
      <c r="K3225">
        <v>1</v>
      </c>
      <c r="M3225" t="s">
        <v>1058</v>
      </c>
      <c r="N3225" t="s">
        <v>3639</v>
      </c>
      <c r="O3225">
        <v>100</v>
      </c>
      <c r="Q3225" t="s">
        <v>3639</v>
      </c>
      <c r="S3225" t="s">
        <v>5497</v>
      </c>
      <c r="U3225" t="s">
        <v>1058</v>
      </c>
      <c r="W3225" t="s">
        <v>1241</v>
      </c>
      <c r="X3225" t="s">
        <v>245</v>
      </c>
      <c r="Y3225" t="s">
        <v>246</v>
      </c>
      <c r="Z3225" t="s">
        <v>246</v>
      </c>
      <c r="AA3225" t="s">
        <v>246</v>
      </c>
      <c r="AB3225" t="s">
        <v>20</v>
      </c>
      <c r="AE3225">
        <v>0</v>
      </c>
      <c r="AF3225">
        <v>0</v>
      </c>
    </row>
    <row r="3226" spans="1:32" x14ac:dyDescent="0.2">
      <c r="A3226" t="s">
        <v>5498</v>
      </c>
      <c r="B3226" s="107">
        <v>44890</v>
      </c>
      <c r="C3226" s="107">
        <v>44890</v>
      </c>
      <c r="D3226" s="107">
        <v>44890</v>
      </c>
      <c r="E3226">
        <v>-60.57</v>
      </c>
      <c r="F3226">
        <v>-60.57</v>
      </c>
      <c r="G3226" t="s">
        <v>43</v>
      </c>
      <c r="H3226">
        <v>1</v>
      </c>
      <c r="I3226">
        <v>-60.57</v>
      </c>
      <c r="J3226">
        <v>-60.57</v>
      </c>
      <c r="K3226">
        <v>1</v>
      </c>
      <c r="M3226" t="s">
        <v>49</v>
      </c>
      <c r="N3226" t="s">
        <v>2104</v>
      </c>
      <c r="O3226">
        <v>100</v>
      </c>
      <c r="Q3226" t="s">
        <v>2104</v>
      </c>
      <c r="S3226" t="s">
        <v>5499</v>
      </c>
      <c r="U3226" t="s">
        <v>49</v>
      </c>
      <c r="W3226" t="s">
        <v>1452</v>
      </c>
      <c r="X3226" t="s">
        <v>1452</v>
      </c>
      <c r="Y3226" t="s">
        <v>192</v>
      </c>
      <c r="Z3226" t="s">
        <v>193</v>
      </c>
      <c r="AA3226" t="s">
        <v>193</v>
      </c>
      <c r="AB3226" t="s">
        <v>24</v>
      </c>
      <c r="AE3226">
        <v>0</v>
      </c>
      <c r="AF3226">
        <v>0</v>
      </c>
    </row>
    <row r="3227" spans="1:32" x14ac:dyDescent="0.2">
      <c r="A3227" t="s">
        <v>5500</v>
      </c>
      <c r="B3227" s="107">
        <v>44890</v>
      </c>
      <c r="C3227" s="107">
        <v>44890</v>
      </c>
      <c r="D3227" s="107">
        <v>44890</v>
      </c>
      <c r="E3227">
        <v>20000</v>
      </c>
      <c r="F3227">
        <v>20000</v>
      </c>
      <c r="G3227" t="s">
        <v>43</v>
      </c>
      <c r="H3227">
        <v>1</v>
      </c>
      <c r="I3227">
        <v>20000</v>
      </c>
      <c r="J3227">
        <v>20000</v>
      </c>
      <c r="K3227">
        <v>1</v>
      </c>
      <c r="M3227" t="s">
        <v>199</v>
      </c>
      <c r="N3227" t="s">
        <v>1058</v>
      </c>
      <c r="O3227">
        <v>100</v>
      </c>
      <c r="Q3227" t="s">
        <v>199</v>
      </c>
      <c r="S3227" t="s">
        <v>1378</v>
      </c>
      <c r="U3227" t="s">
        <v>1058</v>
      </c>
      <c r="W3227" t="s">
        <v>1379</v>
      </c>
      <c r="X3227" t="s">
        <v>1379</v>
      </c>
      <c r="Y3227" t="s">
        <v>163</v>
      </c>
      <c r="Z3227" t="s">
        <v>193</v>
      </c>
      <c r="AA3227" t="s">
        <v>193</v>
      </c>
      <c r="AB3227" t="s">
        <v>24</v>
      </c>
      <c r="AE3227">
        <v>0</v>
      </c>
      <c r="AF3227">
        <v>0</v>
      </c>
    </row>
    <row r="3228" spans="1:32" x14ac:dyDescent="0.2">
      <c r="A3228" t="s">
        <v>5501</v>
      </c>
      <c r="B3228" s="107">
        <v>44890</v>
      </c>
      <c r="C3228" s="107">
        <v>44890</v>
      </c>
      <c r="D3228" s="107">
        <v>44890</v>
      </c>
      <c r="E3228">
        <v>3500</v>
      </c>
      <c r="F3228">
        <v>3500</v>
      </c>
      <c r="G3228" t="s">
        <v>43</v>
      </c>
      <c r="H3228">
        <v>1</v>
      </c>
      <c r="I3228">
        <v>3500</v>
      </c>
      <c r="J3228">
        <v>3500</v>
      </c>
      <c r="K3228">
        <v>1</v>
      </c>
      <c r="M3228" t="s">
        <v>199</v>
      </c>
      <c r="N3228" t="s">
        <v>49</v>
      </c>
      <c r="O3228">
        <v>100</v>
      </c>
      <c r="Q3228" t="s">
        <v>199</v>
      </c>
      <c r="S3228" t="s">
        <v>1378</v>
      </c>
      <c r="U3228" t="s">
        <v>49</v>
      </c>
      <c r="W3228" t="s">
        <v>1379</v>
      </c>
      <c r="X3228" t="s">
        <v>1379</v>
      </c>
      <c r="Y3228" t="s">
        <v>163</v>
      </c>
      <c r="Z3228" t="s">
        <v>193</v>
      </c>
      <c r="AA3228" t="s">
        <v>193</v>
      </c>
      <c r="AB3228" t="s">
        <v>24</v>
      </c>
      <c r="AE3228">
        <v>0</v>
      </c>
      <c r="AF3228">
        <v>0</v>
      </c>
    </row>
    <row r="3229" spans="1:32" x14ac:dyDescent="0.2">
      <c r="A3229" t="s">
        <v>5502</v>
      </c>
      <c r="B3229" s="107">
        <v>44890</v>
      </c>
      <c r="C3229" s="107">
        <v>44890</v>
      </c>
      <c r="D3229" s="107">
        <v>44890</v>
      </c>
      <c r="E3229">
        <v>-20000</v>
      </c>
      <c r="F3229">
        <v>-20000</v>
      </c>
      <c r="G3229" t="s">
        <v>43</v>
      </c>
      <c r="H3229">
        <v>1</v>
      </c>
      <c r="I3229">
        <v>-20000</v>
      </c>
      <c r="J3229">
        <v>-20000</v>
      </c>
      <c r="K3229">
        <v>1</v>
      </c>
      <c r="M3229" t="s">
        <v>1419</v>
      </c>
      <c r="N3229" t="s">
        <v>199</v>
      </c>
      <c r="O3229">
        <v>100</v>
      </c>
      <c r="P3229" t="s">
        <v>340</v>
      </c>
      <c r="Q3229" t="s">
        <v>199</v>
      </c>
      <c r="S3229" t="s">
        <v>1378</v>
      </c>
      <c r="U3229" t="s">
        <v>1419</v>
      </c>
      <c r="W3229" t="s">
        <v>1379</v>
      </c>
      <c r="X3229" t="s">
        <v>1379</v>
      </c>
      <c r="Y3229" t="s">
        <v>163</v>
      </c>
      <c r="Z3229" t="s">
        <v>193</v>
      </c>
      <c r="AA3229" t="s">
        <v>193</v>
      </c>
      <c r="AB3229" t="s">
        <v>24</v>
      </c>
      <c r="AE3229">
        <v>0</v>
      </c>
      <c r="AF3229">
        <v>0</v>
      </c>
    </row>
    <row r="3230" spans="1:32" x14ac:dyDescent="0.2">
      <c r="A3230" t="s">
        <v>5503</v>
      </c>
      <c r="B3230" s="107">
        <v>44890</v>
      </c>
      <c r="C3230" s="107">
        <v>44890</v>
      </c>
      <c r="D3230" s="107">
        <v>44890</v>
      </c>
      <c r="E3230">
        <v>-3500</v>
      </c>
      <c r="F3230">
        <v>-3500</v>
      </c>
      <c r="G3230" t="s">
        <v>43</v>
      </c>
      <c r="H3230">
        <v>1</v>
      </c>
      <c r="I3230">
        <v>-3500</v>
      </c>
      <c r="J3230">
        <v>-3500</v>
      </c>
      <c r="K3230">
        <v>1</v>
      </c>
      <c r="M3230" t="s">
        <v>1058</v>
      </c>
      <c r="N3230" t="s">
        <v>199</v>
      </c>
      <c r="O3230">
        <v>100</v>
      </c>
      <c r="P3230" t="s">
        <v>340</v>
      </c>
      <c r="Q3230" t="s">
        <v>199</v>
      </c>
      <c r="S3230" t="s">
        <v>1378</v>
      </c>
      <c r="U3230" t="s">
        <v>1058</v>
      </c>
      <c r="W3230" t="s">
        <v>1379</v>
      </c>
      <c r="X3230" t="s">
        <v>1379</v>
      </c>
      <c r="Y3230" t="s">
        <v>163</v>
      </c>
      <c r="Z3230" t="s">
        <v>193</v>
      </c>
      <c r="AA3230" t="s">
        <v>193</v>
      </c>
      <c r="AB3230" t="s">
        <v>24</v>
      </c>
      <c r="AE3230">
        <v>0</v>
      </c>
      <c r="AF3230">
        <v>0</v>
      </c>
    </row>
    <row r="3231" spans="1:32" x14ac:dyDescent="0.2">
      <c r="A3231" t="s">
        <v>5504</v>
      </c>
      <c r="B3231" s="107">
        <v>44890</v>
      </c>
      <c r="C3231" s="107">
        <v>44890</v>
      </c>
      <c r="D3231" s="107">
        <v>44890</v>
      </c>
      <c r="E3231">
        <v>5.9999999999999995E-4</v>
      </c>
      <c r="F3231">
        <v>5.9999999999999995E-4</v>
      </c>
      <c r="G3231" t="s">
        <v>58</v>
      </c>
      <c r="H3231">
        <v>6477.8378378378384</v>
      </c>
      <c r="I3231">
        <v>3.8867027027027028</v>
      </c>
      <c r="J3231">
        <v>3.8867027027027028</v>
      </c>
      <c r="K3231">
        <v>1</v>
      </c>
      <c r="M3231" t="s">
        <v>3597</v>
      </c>
      <c r="N3231" t="s">
        <v>63</v>
      </c>
      <c r="S3231" t="s">
        <v>1608</v>
      </c>
      <c r="U3231" t="s">
        <v>63</v>
      </c>
      <c r="W3231" t="s">
        <v>3598</v>
      </c>
      <c r="X3231" t="s">
        <v>3598</v>
      </c>
      <c r="Y3231" t="s">
        <v>1062</v>
      </c>
      <c r="Z3231" t="s">
        <v>1063</v>
      </c>
      <c r="AA3231" t="s">
        <v>1063</v>
      </c>
      <c r="AB3231" t="s">
        <v>29</v>
      </c>
      <c r="AD3231" t="s">
        <v>5505</v>
      </c>
      <c r="AE3231">
        <v>1</v>
      </c>
      <c r="AF3231">
        <v>1</v>
      </c>
    </row>
    <row r="3232" spans="1:32" x14ac:dyDescent="0.2">
      <c r="A3232" t="s">
        <v>5506</v>
      </c>
      <c r="B3232" s="107">
        <v>44890</v>
      </c>
      <c r="C3232" s="107">
        <v>44890</v>
      </c>
      <c r="D3232" s="107">
        <v>44890</v>
      </c>
      <c r="E3232">
        <v>-5.2845432000000001E-3</v>
      </c>
      <c r="F3232">
        <v>-5.2845432000000001E-3</v>
      </c>
      <c r="G3232" t="s">
        <v>72</v>
      </c>
      <c r="H3232">
        <v>4.5599999999999996</v>
      </c>
      <c r="I3232">
        <v>-2.4097516991999999E-2</v>
      </c>
      <c r="J3232">
        <v>-2.4097516991999999E-2</v>
      </c>
      <c r="K3232">
        <v>1</v>
      </c>
      <c r="M3232" t="s">
        <v>67</v>
      </c>
      <c r="N3232" t="s">
        <v>4995</v>
      </c>
      <c r="S3232" t="s">
        <v>1608</v>
      </c>
      <c r="U3232" t="s">
        <v>67</v>
      </c>
      <c r="W3232" t="s">
        <v>1270</v>
      </c>
      <c r="X3232" t="s">
        <v>1271</v>
      </c>
      <c r="Y3232" t="s">
        <v>182</v>
      </c>
      <c r="Z3232" t="s">
        <v>164</v>
      </c>
      <c r="AA3232" t="s">
        <v>164</v>
      </c>
      <c r="AB3232" t="s">
        <v>18</v>
      </c>
      <c r="AD3232" t="s">
        <v>5507</v>
      </c>
      <c r="AE3232">
        <v>1</v>
      </c>
      <c r="AF3232">
        <v>1</v>
      </c>
    </row>
    <row r="3233" spans="1:32" x14ac:dyDescent="0.2">
      <c r="A3233" t="s">
        <v>5508</v>
      </c>
      <c r="B3233" s="107">
        <v>44890</v>
      </c>
      <c r="C3233" s="107">
        <v>44890</v>
      </c>
      <c r="D3233" s="107">
        <v>44890</v>
      </c>
      <c r="E3233">
        <v>-5.7531240000000001E-3</v>
      </c>
      <c r="F3233">
        <v>-5.7531240000000001E-3</v>
      </c>
      <c r="G3233" t="s">
        <v>72</v>
      </c>
      <c r="H3233">
        <v>4.5599999999999996</v>
      </c>
      <c r="I3233">
        <v>-2.6234245440000001E-2</v>
      </c>
      <c r="J3233">
        <v>-2.6234245440000001E-2</v>
      </c>
      <c r="K3233">
        <v>1</v>
      </c>
      <c r="M3233" t="s">
        <v>67</v>
      </c>
      <c r="N3233" t="s">
        <v>4995</v>
      </c>
      <c r="S3233" t="s">
        <v>1608</v>
      </c>
      <c r="U3233" t="s">
        <v>67</v>
      </c>
      <c r="W3233" t="s">
        <v>1270</v>
      </c>
      <c r="X3233" t="s">
        <v>1271</v>
      </c>
      <c r="Y3233" t="s">
        <v>182</v>
      </c>
      <c r="Z3233" t="s">
        <v>164</v>
      </c>
      <c r="AA3233" t="s">
        <v>164</v>
      </c>
      <c r="AB3233" t="s">
        <v>18</v>
      </c>
      <c r="AD3233" t="s">
        <v>5509</v>
      </c>
      <c r="AE3233">
        <v>1</v>
      </c>
      <c r="AF3233">
        <v>1</v>
      </c>
    </row>
    <row r="3234" spans="1:32" x14ac:dyDescent="0.2">
      <c r="A3234" t="s">
        <v>5510</v>
      </c>
      <c r="B3234" s="107">
        <v>44890</v>
      </c>
      <c r="C3234" s="107">
        <v>44890</v>
      </c>
      <c r="D3234" s="107">
        <v>44890</v>
      </c>
      <c r="E3234">
        <v>-3.6922551999999998E-3</v>
      </c>
      <c r="F3234">
        <v>-3.6922551999999998E-3</v>
      </c>
      <c r="G3234" t="s">
        <v>72</v>
      </c>
      <c r="H3234">
        <v>4.5599999999999996</v>
      </c>
      <c r="I3234">
        <v>-1.6836683711999999E-2</v>
      </c>
      <c r="J3234">
        <v>-1.6836683711999999E-2</v>
      </c>
      <c r="K3234">
        <v>1</v>
      </c>
      <c r="M3234" t="s">
        <v>67</v>
      </c>
      <c r="N3234" t="s">
        <v>4995</v>
      </c>
      <c r="S3234" t="s">
        <v>1608</v>
      </c>
      <c r="U3234" t="s">
        <v>67</v>
      </c>
      <c r="W3234" t="s">
        <v>1270</v>
      </c>
      <c r="X3234" t="s">
        <v>1271</v>
      </c>
      <c r="Y3234" t="s">
        <v>182</v>
      </c>
      <c r="Z3234" t="s">
        <v>164</v>
      </c>
      <c r="AA3234" t="s">
        <v>164</v>
      </c>
      <c r="AB3234" t="s">
        <v>18</v>
      </c>
      <c r="AD3234" t="s">
        <v>5511</v>
      </c>
      <c r="AE3234">
        <v>1</v>
      </c>
      <c r="AF3234">
        <v>1</v>
      </c>
    </row>
    <row r="3235" spans="1:32" x14ac:dyDescent="0.2">
      <c r="A3235" t="s">
        <v>5512</v>
      </c>
      <c r="B3235" s="107">
        <v>44890</v>
      </c>
      <c r="C3235" s="107">
        <v>44890</v>
      </c>
      <c r="D3235" s="107">
        <v>44890</v>
      </c>
      <c r="E3235">
        <v>-4.615086E-3</v>
      </c>
      <c r="F3235">
        <v>-4.615086E-3</v>
      </c>
      <c r="G3235" t="s">
        <v>72</v>
      </c>
      <c r="H3235">
        <v>4.5599999999999996</v>
      </c>
      <c r="I3235">
        <v>-2.1044792159999999E-2</v>
      </c>
      <c r="J3235">
        <v>-2.1044792159999999E-2</v>
      </c>
      <c r="K3235">
        <v>1</v>
      </c>
      <c r="M3235" t="s">
        <v>67</v>
      </c>
      <c r="N3235" t="s">
        <v>4995</v>
      </c>
      <c r="S3235" t="s">
        <v>1608</v>
      </c>
      <c r="U3235" t="s">
        <v>67</v>
      </c>
      <c r="W3235" t="s">
        <v>1270</v>
      </c>
      <c r="X3235" t="s">
        <v>1271</v>
      </c>
      <c r="Y3235" t="s">
        <v>182</v>
      </c>
      <c r="Z3235" t="s">
        <v>164</v>
      </c>
      <c r="AA3235" t="s">
        <v>164</v>
      </c>
      <c r="AB3235" t="s">
        <v>18</v>
      </c>
      <c r="AD3235" t="s">
        <v>5513</v>
      </c>
      <c r="AE3235">
        <v>1</v>
      </c>
      <c r="AF3235">
        <v>1</v>
      </c>
    </row>
    <row r="3236" spans="1:32" x14ac:dyDescent="0.2">
      <c r="A3236" t="s">
        <v>5514</v>
      </c>
      <c r="B3236" s="107">
        <v>44890</v>
      </c>
      <c r="C3236" s="107">
        <v>44890</v>
      </c>
      <c r="D3236" s="107">
        <v>44890</v>
      </c>
      <c r="E3236">
        <v>-1.9137612E-3</v>
      </c>
      <c r="F3236">
        <v>-1.9137612E-3</v>
      </c>
      <c r="G3236" t="s">
        <v>72</v>
      </c>
      <c r="H3236">
        <v>4.5599999999999996</v>
      </c>
      <c r="I3236">
        <v>-8.7267510720000011E-3</v>
      </c>
      <c r="J3236">
        <v>-8.7267510720000011E-3</v>
      </c>
      <c r="K3236">
        <v>1</v>
      </c>
      <c r="M3236" t="s">
        <v>67</v>
      </c>
      <c r="N3236" t="s">
        <v>4995</v>
      </c>
      <c r="S3236" t="s">
        <v>1608</v>
      </c>
      <c r="U3236" t="s">
        <v>67</v>
      </c>
      <c r="W3236" t="s">
        <v>1270</v>
      </c>
      <c r="X3236" t="s">
        <v>1271</v>
      </c>
      <c r="Y3236" t="s">
        <v>182</v>
      </c>
      <c r="Z3236" t="s">
        <v>164</v>
      </c>
      <c r="AA3236" t="s">
        <v>164</v>
      </c>
      <c r="AB3236" t="s">
        <v>18</v>
      </c>
      <c r="AD3236" t="s">
        <v>5515</v>
      </c>
      <c r="AE3236">
        <v>1</v>
      </c>
      <c r="AF3236">
        <v>1</v>
      </c>
    </row>
    <row r="3237" spans="1:32" x14ac:dyDescent="0.2">
      <c r="A3237" t="s">
        <v>5516</v>
      </c>
      <c r="B3237" s="107">
        <v>44890</v>
      </c>
      <c r="C3237" s="107">
        <v>44890</v>
      </c>
      <c r="D3237" s="107">
        <v>44890</v>
      </c>
      <c r="E3237">
        <v>-3.0699415999999998E-3</v>
      </c>
      <c r="F3237">
        <v>-3.0699415999999998E-3</v>
      </c>
      <c r="G3237" t="s">
        <v>72</v>
      </c>
      <c r="H3237">
        <v>4.5599999999999996</v>
      </c>
      <c r="I3237">
        <v>-1.3998933696000001E-2</v>
      </c>
      <c r="J3237">
        <v>-1.3998933696000001E-2</v>
      </c>
      <c r="K3237">
        <v>1</v>
      </c>
      <c r="M3237" t="s">
        <v>67</v>
      </c>
      <c r="N3237" t="s">
        <v>4995</v>
      </c>
      <c r="S3237" t="s">
        <v>1608</v>
      </c>
      <c r="U3237" t="s">
        <v>67</v>
      </c>
      <c r="W3237" t="s">
        <v>1270</v>
      </c>
      <c r="X3237" t="s">
        <v>1271</v>
      </c>
      <c r="Y3237" t="s">
        <v>182</v>
      </c>
      <c r="Z3237" t="s">
        <v>164</v>
      </c>
      <c r="AA3237" t="s">
        <v>164</v>
      </c>
      <c r="AB3237" t="s">
        <v>18</v>
      </c>
      <c r="AD3237" t="s">
        <v>5517</v>
      </c>
      <c r="AE3237">
        <v>1</v>
      </c>
      <c r="AF3237">
        <v>1</v>
      </c>
    </row>
    <row r="3238" spans="1:32" x14ac:dyDescent="0.2">
      <c r="A3238" t="s">
        <v>5518</v>
      </c>
      <c r="B3238" s="107">
        <v>44890</v>
      </c>
      <c r="C3238" s="107">
        <v>44890</v>
      </c>
      <c r="D3238" s="107">
        <v>44890</v>
      </c>
      <c r="E3238">
        <v>-3.2166759999999999E-3</v>
      </c>
      <c r="F3238">
        <v>-3.2166759999999999E-3</v>
      </c>
      <c r="G3238" t="s">
        <v>72</v>
      </c>
      <c r="H3238">
        <v>4.5599999999999996</v>
      </c>
      <c r="I3238">
        <v>-1.466804256E-2</v>
      </c>
      <c r="J3238">
        <v>-1.466804256E-2</v>
      </c>
      <c r="K3238">
        <v>1</v>
      </c>
      <c r="M3238" t="s">
        <v>67</v>
      </c>
      <c r="N3238" t="s">
        <v>4995</v>
      </c>
      <c r="S3238" t="s">
        <v>1608</v>
      </c>
      <c r="U3238" t="s">
        <v>67</v>
      </c>
      <c r="W3238" t="s">
        <v>1270</v>
      </c>
      <c r="X3238" t="s">
        <v>1271</v>
      </c>
      <c r="Y3238" t="s">
        <v>182</v>
      </c>
      <c r="Z3238" t="s">
        <v>164</v>
      </c>
      <c r="AA3238" t="s">
        <v>164</v>
      </c>
      <c r="AB3238" t="s">
        <v>18</v>
      </c>
      <c r="AD3238" t="s">
        <v>5519</v>
      </c>
      <c r="AE3238">
        <v>1</v>
      </c>
      <c r="AF3238">
        <v>1</v>
      </c>
    </row>
    <row r="3239" spans="1:32" x14ac:dyDescent="0.2">
      <c r="A3239" t="s">
        <v>5520</v>
      </c>
      <c r="B3239" s="107">
        <v>44890</v>
      </c>
      <c r="C3239" s="107">
        <v>44890</v>
      </c>
      <c r="D3239" s="107">
        <v>44890</v>
      </c>
      <c r="E3239">
        <v>-3.6860680999999998E-3</v>
      </c>
      <c r="F3239">
        <v>-3.6860680999999998E-3</v>
      </c>
      <c r="G3239" t="s">
        <v>72</v>
      </c>
      <c r="H3239">
        <v>4.5599999999999996</v>
      </c>
      <c r="I3239">
        <v>-1.6808470536E-2</v>
      </c>
      <c r="J3239">
        <v>-1.6808470536E-2</v>
      </c>
      <c r="K3239">
        <v>1</v>
      </c>
      <c r="M3239" t="s">
        <v>67</v>
      </c>
      <c r="N3239" t="s">
        <v>4995</v>
      </c>
      <c r="S3239" t="s">
        <v>1608</v>
      </c>
      <c r="U3239" t="s">
        <v>67</v>
      </c>
      <c r="W3239" t="s">
        <v>1270</v>
      </c>
      <c r="X3239" t="s">
        <v>1271</v>
      </c>
      <c r="Y3239" t="s">
        <v>182</v>
      </c>
      <c r="Z3239" t="s">
        <v>164</v>
      </c>
      <c r="AA3239" t="s">
        <v>164</v>
      </c>
      <c r="AB3239" t="s">
        <v>18</v>
      </c>
      <c r="AD3239" t="s">
        <v>5521</v>
      </c>
      <c r="AE3239">
        <v>1</v>
      </c>
      <c r="AF3239">
        <v>1</v>
      </c>
    </row>
    <row r="3240" spans="1:32" x14ac:dyDescent="0.2">
      <c r="A3240" t="s">
        <v>5522</v>
      </c>
      <c r="B3240" s="107">
        <v>44890</v>
      </c>
      <c r="C3240" s="107">
        <v>44890</v>
      </c>
      <c r="D3240" s="107">
        <v>44890</v>
      </c>
      <c r="E3240">
        <v>-4.4944689576144024E-3</v>
      </c>
      <c r="F3240">
        <v>-4.4944689576144024E-3</v>
      </c>
      <c r="G3240" t="s">
        <v>72</v>
      </c>
      <c r="H3240">
        <v>4.5599999999999996</v>
      </c>
      <c r="I3240">
        <v>-2.0494778446721668E-2</v>
      </c>
      <c r="J3240">
        <v>-2.0494778446721668E-2</v>
      </c>
      <c r="K3240">
        <v>1</v>
      </c>
      <c r="M3240" t="s">
        <v>67</v>
      </c>
      <c r="N3240" t="s">
        <v>4995</v>
      </c>
      <c r="S3240" t="s">
        <v>1608</v>
      </c>
      <c r="U3240" t="s">
        <v>67</v>
      </c>
      <c r="W3240" t="s">
        <v>1270</v>
      </c>
      <c r="X3240" t="s">
        <v>1271</v>
      </c>
      <c r="Y3240" t="s">
        <v>182</v>
      </c>
      <c r="Z3240" t="s">
        <v>164</v>
      </c>
      <c r="AA3240" t="s">
        <v>164</v>
      </c>
      <c r="AB3240" t="s">
        <v>18</v>
      </c>
      <c r="AD3240" t="s">
        <v>5523</v>
      </c>
      <c r="AE3240">
        <v>1</v>
      </c>
      <c r="AF3240">
        <v>1</v>
      </c>
    </row>
    <row r="3241" spans="1:32" x14ac:dyDescent="0.2">
      <c r="A3241" t="s">
        <v>5524</v>
      </c>
      <c r="B3241" s="107">
        <v>44890</v>
      </c>
      <c r="C3241" s="107">
        <v>44890</v>
      </c>
      <c r="D3241" s="107">
        <v>44890</v>
      </c>
      <c r="E3241">
        <v>-3.7863616E-3</v>
      </c>
      <c r="F3241">
        <v>-3.7863616E-3</v>
      </c>
      <c r="G3241" t="s">
        <v>72</v>
      </c>
      <c r="H3241">
        <v>4.5599999999999996</v>
      </c>
      <c r="I3241">
        <v>-1.7265808896E-2</v>
      </c>
      <c r="J3241">
        <v>-1.7265808896E-2</v>
      </c>
      <c r="K3241">
        <v>1</v>
      </c>
      <c r="M3241" t="s">
        <v>67</v>
      </c>
      <c r="N3241" t="s">
        <v>4995</v>
      </c>
      <c r="S3241" t="s">
        <v>1608</v>
      </c>
      <c r="U3241" t="s">
        <v>67</v>
      </c>
      <c r="W3241" t="s">
        <v>1270</v>
      </c>
      <c r="X3241" t="s">
        <v>1271</v>
      </c>
      <c r="Y3241" t="s">
        <v>182</v>
      </c>
      <c r="Z3241" t="s">
        <v>164</v>
      </c>
      <c r="AA3241" t="s">
        <v>164</v>
      </c>
      <c r="AB3241" t="s">
        <v>18</v>
      </c>
      <c r="AD3241" t="s">
        <v>5525</v>
      </c>
      <c r="AE3241">
        <v>1</v>
      </c>
      <c r="AF3241">
        <v>1</v>
      </c>
    </row>
    <row r="3242" spans="1:32" x14ac:dyDescent="0.2">
      <c r="A3242" t="s">
        <v>5526</v>
      </c>
      <c r="B3242" s="107">
        <v>44890</v>
      </c>
      <c r="C3242" s="107">
        <v>44890</v>
      </c>
      <c r="D3242" s="107">
        <v>44890</v>
      </c>
      <c r="E3242">
        <v>-3.7948512000000002E-3</v>
      </c>
      <c r="F3242">
        <v>-3.7948512000000002E-3</v>
      </c>
      <c r="G3242" t="s">
        <v>72</v>
      </c>
      <c r="H3242">
        <v>4.5599999999999996</v>
      </c>
      <c r="I3242">
        <v>-1.7304521472000001E-2</v>
      </c>
      <c r="J3242">
        <v>-1.7304521472000001E-2</v>
      </c>
      <c r="K3242">
        <v>1</v>
      </c>
      <c r="M3242" t="s">
        <v>67</v>
      </c>
      <c r="N3242" t="s">
        <v>4995</v>
      </c>
      <c r="S3242" t="s">
        <v>1608</v>
      </c>
      <c r="U3242" t="s">
        <v>67</v>
      </c>
      <c r="W3242" t="s">
        <v>1270</v>
      </c>
      <c r="X3242" t="s">
        <v>1271</v>
      </c>
      <c r="Y3242" t="s">
        <v>182</v>
      </c>
      <c r="Z3242" t="s">
        <v>164</v>
      </c>
      <c r="AA3242" t="s">
        <v>164</v>
      </c>
      <c r="AB3242" t="s">
        <v>18</v>
      </c>
      <c r="AD3242" t="s">
        <v>5527</v>
      </c>
      <c r="AE3242">
        <v>1</v>
      </c>
      <c r="AF3242">
        <v>1</v>
      </c>
    </row>
    <row r="3243" spans="1:32" x14ac:dyDescent="0.2">
      <c r="A3243" t="s">
        <v>5528</v>
      </c>
      <c r="B3243" s="107">
        <v>44890</v>
      </c>
      <c r="C3243" s="107">
        <v>44890</v>
      </c>
      <c r="D3243" s="107">
        <v>44890</v>
      </c>
      <c r="E3243">
        <v>-3.5571423999999998E-3</v>
      </c>
      <c r="F3243">
        <v>-3.5571423999999998E-3</v>
      </c>
      <c r="G3243" t="s">
        <v>72</v>
      </c>
      <c r="H3243">
        <v>4.5599999999999996</v>
      </c>
      <c r="I3243">
        <v>-1.6220569343999999E-2</v>
      </c>
      <c r="J3243">
        <v>-1.6220569343999999E-2</v>
      </c>
      <c r="K3243">
        <v>1</v>
      </c>
      <c r="M3243" t="s">
        <v>67</v>
      </c>
      <c r="N3243" t="s">
        <v>4995</v>
      </c>
      <c r="S3243" t="s">
        <v>1608</v>
      </c>
      <c r="U3243" t="s">
        <v>67</v>
      </c>
      <c r="W3243" t="s">
        <v>1270</v>
      </c>
      <c r="X3243" t="s">
        <v>1271</v>
      </c>
      <c r="Y3243" t="s">
        <v>182</v>
      </c>
      <c r="Z3243" t="s">
        <v>164</v>
      </c>
      <c r="AA3243" t="s">
        <v>164</v>
      </c>
      <c r="AB3243" t="s">
        <v>18</v>
      </c>
      <c r="AD3243" t="s">
        <v>5529</v>
      </c>
      <c r="AE3243">
        <v>1</v>
      </c>
      <c r="AF3243">
        <v>1</v>
      </c>
    </row>
    <row r="3244" spans="1:32" x14ac:dyDescent="0.2">
      <c r="A3244" t="s">
        <v>5530</v>
      </c>
      <c r="B3244" s="107">
        <v>44890</v>
      </c>
      <c r="C3244" s="107">
        <v>44890</v>
      </c>
      <c r="D3244" s="107">
        <v>44890</v>
      </c>
      <c r="E3244">
        <v>-3.1538304E-3</v>
      </c>
      <c r="F3244">
        <v>-3.1538304E-3</v>
      </c>
      <c r="G3244" t="s">
        <v>72</v>
      </c>
      <c r="H3244">
        <v>4.5599999999999996</v>
      </c>
      <c r="I3244">
        <v>-1.4381466624E-2</v>
      </c>
      <c r="J3244">
        <v>-1.4381466624E-2</v>
      </c>
      <c r="K3244">
        <v>1</v>
      </c>
      <c r="M3244" t="s">
        <v>67</v>
      </c>
      <c r="N3244" t="s">
        <v>4995</v>
      </c>
      <c r="S3244" t="s">
        <v>1608</v>
      </c>
      <c r="U3244" t="s">
        <v>67</v>
      </c>
      <c r="W3244" t="s">
        <v>1270</v>
      </c>
      <c r="X3244" t="s">
        <v>1271</v>
      </c>
      <c r="Y3244" t="s">
        <v>182</v>
      </c>
      <c r="Z3244" t="s">
        <v>164</v>
      </c>
      <c r="AA3244" t="s">
        <v>164</v>
      </c>
      <c r="AB3244" t="s">
        <v>18</v>
      </c>
      <c r="AD3244" t="s">
        <v>5531</v>
      </c>
      <c r="AE3244">
        <v>1</v>
      </c>
      <c r="AF3244">
        <v>1</v>
      </c>
    </row>
    <row r="3245" spans="1:32" x14ac:dyDescent="0.2">
      <c r="A3245" t="s">
        <v>5532</v>
      </c>
      <c r="B3245" s="107">
        <v>44890</v>
      </c>
      <c r="C3245" s="107">
        <v>44890</v>
      </c>
      <c r="D3245" s="107">
        <v>44890</v>
      </c>
      <c r="E3245">
        <v>-2.1179329999999998E-3</v>
      </c>
      <c r="F3245">
        <v>-2.1179329999999998E-3</v>
      </c>
      <c r="G3245" t="s">
        <v>72</v>
      </c>
      <c r="H3245">
        <v>4.5599999999999996</v>
      </c>
      <c r="I3245">
        <v>-9.6577744800000007E-3</v>
      </c>
      <c r="J3245">
        <v>-9.6577744800000007E-3</v>
      </c>
      <c r="K3245">
        <v>1</v>
      </c>
      <c r="M3245" t="s">
        <v>67</v>
      </c>
      <c r="N3245" t="s">
        <v>4995</v>
      </c>
      <c r="S3245" t="s">
        <v>1608</v>
      </c>
      <c r="U3245" t="s">
        <v>67</v>
      </c>
      <c r="W3245" t="s">
        <v>1270</v>
      </c>
      <c r="X3245" t="s">
        <v>1271</v>
      </c>
      <c r="Y3245" t="s">
        <v>182</v>
      </c>
      <c r="Z3245" t="s">
        <v>164</v>
      </c>
      <c r="AA3245" t="s">
        <v>164</v>
      </c>
      <c r="AB3245" t="s">
        <v>18</v>
      </c>
      <c r="AD3245" t="s">
        <v>5533</v>
      </c>
      <c r="AE3245">
        <v>1</v>
      </c>
      <c r="AF3245">
        <v>1</v>
      </c>
    </row>
    <row r="3246" spans="1:32" x14ac:dyDescent="0.2">
      <c r="A3246" t="s">
        <v>5534</v>
      </c>
      <c r="B3246" s="107">
        <v>44890</v>
      </c>
      <c r="C3246" s="107">
        <v>44890</v>
      </c>
      <c r="D3246" s="107">
        <v>44890</v>
      </c>
      <c r="E3246">
        <v>-1.9275570000000001E-3</v>
      </c>
      <c r="F3246">
        <v>-1.9275570000000001E-3</v>
      </c>
      <c r="G3246" t="s">
        <v>72</v>
      </c>
      <c r="H3246">
        <v>4.5599999999999996</v>
      </c>
      <c r="I3246">
        <v>-8.7896599199999981E-3</v>
      </c>
      <c r="J3246">
        <v>-8.7896599199999981E-3</v>
      </c>
      <c r="K3246">
        <v>1</v>
      </c>
      <c r="M3246" t="s">
        <v>67</v>
      </c>
      <c r="N3246" t="s">
        <v>4995</v>
      </c>
      <c r="S3246" t="s">
        <v>1608</v>
      </c>
      <c r="U3246" t="s">
        <v>67</v>
      </c>
      <c r="W3246" t="s">
        <v>1270</v>
      </c>
      <c r="X3246" t="s">
        <v>1271</v>
      </c>
      <c r="Y3246" t="s">
        <v>182</v>
      </c>
      <c r="Z3246" t="s">
        <v>164</v>
      </c>
      <c r="AA3246" t="s">
        <v>164</v>
      </c>
      <c r="AB3246" t="s">
        <v>18</v>
      </c>
      <c r="AD3246" t="s">
        <v>5535</v>
      </c>
      <c r="AE3246">
        <v>1</v>
      </c>
      <c r="AF3246">
        <v>1</v>
      </c>
    </row>
    <row r="3247" spans="1:32" x14ac:dyDescent="0.2">
      <c r="A3247" t="s">
        <v>5536</v>
      </c>
      <c r="B3247" s="107">
        <v>44890</v>
      </c>
      <c r="C3247" s="107">
        <v>44890</v>
      </c>
      <c r="D3247" s="107">
        <v>44890</v>
      </c>
      <c r="E3247">
        <v>-3.6407064000000002E-3</v>
      </c>
      <c r="F3247">
        <v>-3.6407064000000002E-3</v>
      </c>
      <c r="G3247" t="s">
        <v>72</v>
      </c>
      <c r="H3247">
        <v>4.5599999999999996</v>
      </c>
      <c r="I3247">
        <v>-1.6601621184E-2</v>
      </c>
      <c r="J3247">
        <v>-1.6601621184E-2</v>
      </c>
      <c r="K3247">
        <v>1</v>
      </c>
      <c r="M3247" t="s">
        <v>67</v>
      </c>
      <c r="N3247" t="s">
        <v>4995</v>
      </c>
      <c r="S3247" t="s">
        <v>1608</v>
      </c>
      <c r="U3247" t="s">
        <v>67</v>
      </c>
      <c r="W3247" t="s">
        <v>1270</v>
      </c>
      <c r="X3247" t="s">
        <v>1271</v>
      </c>
      <c r="Y3247" t="s">
        <v>182</v>
      </c>
      <c r="Z3247" t="s">
        <v>164</v>
      </c>
      <c r="AA3247" t="s">
        <v>164</v>
      </c>
      <c r="AB3247" t="s">
        <v>18</v>
      </c>
      <c r="AD3247" t="s">
        <v>5537</v>
      </c>
      <c r="AE3247">
        <v>1</v>
      </c>
      <c r="AF3247">
        <v>1</v>
      </c>
    </row>
    <row r="3248" spans="1:32" x14ac:dyDescent="0.2">
      <c r="A3248" t="s">
        <v>5538</v>
      </c>
      <c r="B3248" s="107">
        <v>44890</v>
      </c>
      <c r="C3248" s="107">
        <v>44890</v>
      </c>
      <c r="D3248" s="107">
        <v>44890</v>
      </c>
      <c r="E3248">
        <v>-4.8876967999999998E-3</v>
      </c>
      <c r="F3248">
        <v>-4.8876967999999998E-3</v>
      </c>
      <c r="G3248" t="s">
        <v>72</v>
      </c>
      <c r="H3248">
        <v>4.5599999999999996</v>
      </c>
      <c r="I3248">
        <v>-2.2287897407999999E-2</v>
      </c>
      <c r="J3248">
        <v>-2.2287897407999999E-2</v>
      </c>
      <c r="K3248">
        <v>1</v>
      </c>
      <c r="M3248" t="s">
        <v>67</v>
      </c>
      <c r="N3248" t="s">
        <v>4995</v>
      </c>
      <c r="S3248" t="s">
        <v>1608</v>
      </c>
      <c r="U3248" t="s">
        <v>67</v>
      </c>
      <c r="W3248" t="s">
        <v>1270</v>
      </c>
      <c r="X3248" t="s">
        <v>1271</v>
      </c>
      <c r="Y3248" t="s">
        <v>182</v>
      </c>
      <c r="Z3248" t="s">
        <v>164</v>
      </c>
      <c r="AA3248" t="s">
        <v>164</v>
      </c>
      <c r="AB3248" t="s">
        <v>18</v>
      </c>
      <c r="AD3248" t="s">
        <v>5539</v>
      </c>
      <c r="AE3248">
        <v>1</v>
      </c>
      <c r="AF3248">
        <v>1</v>
      </c>
    </row>
    <row r="3249" spans="1:32" x14ac:dyDescent="0.2">
      <c r="A3249" t="s">
        <v>5540</v>
      </c>
      <c r="B3249" s="107">
        <v>44890</v>
      </c>
      <c r="C3249" s="107">
        <v>44890</v>
      </c>
      <c r="D3249" s="107">
        <v>44890</v>
      </c>
      <c r="E3249">
        <v>-1.7229028E-3</v>
      </c>
      <c r="F3249">
        <v>-1.7229028E-3</v>
      </c>
      <c r="G3249" t="s">
        <v>72</v>
      </c>
      <c r="H3249">
        <v>4.5599999999999996</v>
      </c>
      <c r="I3249">
        <v>-7.8564367679999983E-3</v>
      </c>
      <c r="J3249">
        <v>-7.8564367679999983E-3</v>
      </c>
      <c r="K3249">
        <v>1</v>
      </c>
      <c r="M3249" t="s">
        <v>67</v>
      </c>
      <c r="N3249" t="s">
        <v>4995</v>
      </c>
      <c r="S3249" t="s">
        <v>1608</v>
      </c>
      <c r="U3249" t="s">
        <v>67</v>
      </c>
      <c r="W3249" t="s">
        <v>1270</v>
      </c>
      <c r="X3249" t="s">
        <v>1271</v>
      </c>
      <c r="Y3249" t="s">
        <v>182</v>
      </c>
      <c r="Z3249" t="s">
        <v>164</v>
      </c>
      <c r="AA3249" t="s">
        <v>164</v>
      </c>
      <c r="AB3249" t="s">
        <v>18</v>
      </c>
      <c r="AD3249" t="s">
        <v>5541</v>
      </c>
      <c r="AE3249">
        <v>1</v>
      </c>
      <c r="AF3249">
        <v>1</v>
      </c>
    </row>
    <row r="3250" spans="1:32" x14ac:dyDescent="0.2">
      <c r="A3250" t="s">
        <v>5542</v>
      </c>
      <c r="B3250" s="107">
        <v>44890</v>
      </c>
      <c r="C3250" s="107">
        <v>44890</v>
      </c>
      <c r="D3250" s="107">
        <v>44890</v>
      </c>
      <c r="E3250">
        <v>-3.1207104000000002E-3</v>
      </c>
      <c r="F3250">
        <v>-3.1207104000000002E-3</v>
      </c>
      <c r="G3250" t="s">
        <v>72</v>
      </c>
      <c r="H3250">
        <v>4.5599999999999996</v>
      </c>
      <c r="I3250">
        <v>-1.4230439423999999E-2</v>
      </c>
      <c r="J3250">
        <v>-1.4230439423999999E-2</v>
      </c>
      <c r="K3250">
        <v>1</v>
      </c>
      <c r="M3250" t="s">
        <v>67</v>
      </c>
      <c r="N3250" t="s">
        <v>4995</v>
      </c>
      <c r="S3250" t="s">
        <v>1608</v>
      </c>
      <c r="U3250" t="s">
        <v>67</v>
      </c>
      <c r="W3250" t="s">
        <v>1270</v>
      </c>
      <c r="X3250" t="s">
        <v>1271</v>
      </c>
      <c r="Y3250" t="s">
        <v>182</v>
      </c>
      <c r="Z3250" t="s">
        <v>164</v>
      </c>
      <c r="AA3250" t="s">
        <v>164</v>
      </c>
      <c r="AB3250" t="s">
        <v>18</v>
      </c>
      <c r="AD3250" t="s">
        <v>5543</v>
      </c>
      <c r="AE3250">
        <v>1</v>
      </c>
      <c r="AF3250">
        <v>1</v>
      </c>
    </row>
    <row r="3251" spans="1:32" x14ac:dyDescent="0.2">
      <c r="A3251" t="s">
        <v>5544</v>
      </c>
      <c r="B3251" s="107">
        <v>44890</v>
      </c>
      <c r="C3251" s="107">
        <v>44890</v>
      </c>
      <c r="D3251" s="107">
        <v>44890</v>
      </c>
      <c r="E3251">
        <v>-2.2576597300000001E-2</v>
      </c>
      <c r="F3251">
        <v>-2.2576597300000001E-2</v>
      </c>
      <c r="G3251" t="s">
        <v>72</v>
      </c>
      <c r="H3251">
        <v>4.5599999999999996</v>
      </c>
      <c r="I3251">
        <v>-0.10294928368800001</v>
      </c>
      <c r="J3251">
        <v>-0.10294928368800001</v>
      </c>
      <c r="K3251">
        <v>1</v>
      </c>
      <c r="M3251" t="s">
        <v>67</v>
      </c>
      <c r="N3251" t="s">
        <v>4995</v>
      </c>
      <c r="S3251" t="s">
        <v>1608</v>
      </c>
      <c r="U3251" t="s">
        <v>67</v>
      </c>
      <c r="W3251" t="s">
        <v>1270</v>
      </c>
      <c r="X3251" t="s">
        <v>1271</v>
      </c>
      <c r="Y3251" t="s">
        <v>182</v>
      </c>
      <c r="Z3251" t="s">
        <v>164</v>
      </c>
      <c r="AA3251" t="s">
        <v>164</v>
      </c>
      <c r="AB3251" t="s">
        <v>18</v>
      </c>
      <c r="AD3251" t="s">
        <v>5545</v>
      </c>
      <c r="AE3251">
        <v>1</v>
      </c>
      <c r="AF3251">
        <v>1</v>
      </c>
    </row>
    <row r="3252" spans="1:32" x14ac:dyDescent="0.2">
      <c r="A3252" t="s">
        <v>5546</v>
      </c>
      <c r="B3252" s="107">
        <v>44890</v>
      </c>
      <c r="C3252" s="107">
        <v>44890</v>
      </c>
      <c r="D3252" s="107">
        <v>44890</v>
      </c>
      <c r="E3252">
        <v>-4.6109760000000001E-3</v>
      </c>
      <c r="F3252">
        <v>-4.6109760000000001E-3</v>
      </c>
      <c r="G3252" t="s">
        <v>72</v>
      </c>
      <c r="H3252">
        <v>4.5599999999999996</v>
      </c>
      <c r="I3252">
        <v>-2.1026050559999999E-2</v>
      </c>
      <c r="J3252">
        <v>-2.1026050559999999E-2</v>
      </c>
      <c r="K3252">
        <v>1</v>
      </c>
      <c r="M3252" t="s">
        <v>67</v>
      </c>
      <c r="N3252" t="s">
        <v>4995</v>
      </c>
      <c r="S3252" t="s">
        <v>1608</v>
      </c>
      <c r="U3252" t="s">
        <v>67</v>
      </c>
      <c r="W3252" t="s">
        <v>1270</v>
      </c>
      <c r="X3252" t="s">
        <v>1271</v>
      </c>
      <c r="Y3252" t="s">
        <v>182</v>
      </c>
      <c r="Z3252" t="s">
        <v>164</v>
      </c>
      <c r="AA3252" t="s">
        <v>164</v>
      </c>
      <c r="AB3252" t="s">
        <v>18</v>
      </c>
      <c r="AD3252" t="s">
        <v>5547</v>
      </c>
      <c r="AE3252">
        <v>1</v>
      </c>
      <c r="AF3252">
        <v>1</v>
      </c>
    </row>
    <row r="3253" spans="1:32" x14ac:dyDescent="0.2">
      <c r="A3253" t="s">
        <v>5548</v>
      </c>
      <c r="B3253" s="107">
        <v>44890</v>
      </c>
      <c r="C3253" s="107">
        <v>44890</v>
      </c>
      <c r="D3253" s="107">
        <v>44890</v>
      </c>
      <c r="E3253">
        <v>-5.7029276999999998E-3</v>
      </c>
      <c r="F3253">
        <v>-5.7029276999999998E-3</v>
      </c>
      <c r="G3253" t="s">
        <v>72</v>
      </c>
      <c r="H3253">
        <v>4.5599999999999996</v>
      </c>
      <c r="I3253">
        <v>-2.6005350311999999E-2</v>
      </c>
      <c r="J3253">
        <v>-2.6005350311999999E-2</v>
      </c>
      <c r="K3253">
        <v>1</v>
      </c>
      <c r="M3253" t="s">
        <v>67</v>
      </c>
      <c r="N3253" t="s">
        <v>4995</v>
      </c>
      <c r="S3253" t="s">
        <v>1608</v>
      </c>
      <c r="U3253" t="s">
        <v>67</v>
      </c>
      <c r="W3253" t="s">
        <v>1270</v>
      </c>
      <c r="X3253" t="s">
        <v>1271</v>
      </c>
      <c r="Y3253" t="s">
        <v>182</v>
      </c>
      <c r="Z3253" t="s">
        <v>164</v>
      </c>
      <c r="AA3253" t="s">
        <v>164</v>
      </c>
      <c r="AB3253" t="s">
        <v>18</v>
      </c>
      <c r="AD3253" t="s">
        <v>5549</v>
      </c>
      <c r="AE3253">
        <v>1</v>
      </c>
      <c r="AF3253">
        <v>1</v>
      </c>
    </row>
    <row r="3254" spans="1:32" x14ac:dyDescent="0.2">
      <c r="A3254" t="s">
        <v>5550</v>
      </c>
      <c r="B3254" s="107">
        <v>44890</v>
      </c>
      <c r="C3254" s="107">
        <v>44890</v>
      </c>
      <c r="D3254" s="107">
        <v>44890</v>
      </c>
      <c r="E3254">
        <v>-4.6636615999999997E-3</v>
      </c>
      <c r="F3254">
        <v>-4.6636615999999997E-3</v>
      </c>
      <c r="G3254" t="s">
        <v>72</v>
      </c>
      <c r="H3254">
        <v>4.5599999999999996</v>
      </c>
      <c r="I3254">
        <v>-2.1266296896E-2</v>
      </c>
      <c r="J3254">
        <v>-2.1266296896E-2</v>
      </c>
      <c r="K3254">
        <v>1</v>
      </c>
      <c r="M3254" t="s">
        <v>67</v>
      </c>
      <c r="N3254" t="s">
        <v>4995</v>
      </c>
      <c r="S3254" t="s">
        <v>1608</v>
      </c>
      <c r="U3254" t="s">
        <v>67</v>
      </c>
      <c r="W3254" t="s">
        <v>1270</v>
      </c>
      <c r="X3254" t="s">
        <v>1271</v>
      </c>
      <c r="Y3254" t="s">
        <v>182</v>
      </c>
      <c r="Z3254" t="s">
        <v>164</v>
      </c>
      <c r="AA3254" t="s">
        <v>164</v>
      </c>
      <c r="AB3254" t="s">
        <v>18</v>
      </c>
      <c r="AD3254" t="s">
        <v>5551</v>
      </c>
      <c r="AE3254">
        <v>1</v>
      </c>
      <c r="AF3254">
        <v>1</v>
      </c>
    </row>
    <row r="3255" spans="1:32" x14ac:dyDescent="0.2">
      <c r="A3255" t="s">
        <v>5552</v>
      </c>
      <c r="B3255" s="107">
        <v>44890</v>
      </c>
      <c r="C3255" s="107">
        <v>44890</v>
      </c>
      <c r="D3255" s="107">
        <v>44890</v>
      </c>
      <c r="E3255">
        <v>-3.5904204000000001E-3</v>
      </c>
      <c r="F3255">
        <v>-3.5904204000000001E-3</v>
      </c>
      <c r="G3255" t="s">
        <v>72</v>
      </c>
      <c r="H3255">
        <v>4.5599999999999996</v>
      </c>
      <c r="I3255">
        <v>-1.6372317024000001E-2</v>
      </c>
      <c r="J3255">
        <v>-1.6372317024000001E-2</v>
      </c>
      <c r="K3255">
        <v>1</v>
      </c>
      <c r="M3255" t="s">
        <v>67</v>
      </c>
      <c r="N3255" t="s">
        <v>4995</v>
      </c>
      <c r="S3255" t="s">
        <v>1608</v>
      </c>
      <c r="U3255" t="s">
        <v>67</v>
      </c>
      <c r="W3255" t="s">
        <v>1270</v>
      </c>
      <c r="X3255" t="s">
        <v>1271</v>
      </c>
      <c r="Y3255" t="s">
        <v>182</v>
      </c>
      <c r="Z3255" t="s">
        <v>164</v>
      </c>
      <c r="AA3255" t="s">
        <v>164</v>
      </c>
      <c r="AB3255" t="s">
        <v>18</v>
      </c>
      <c r="AD3255" t="s">
        <v>5553</v>
      </c>
      <c r="AE3255">
        <v>1</v>
      </c>
      <c r="AF3255">
        <v>1</v>
      </c>
    </row>
    <row r="3256" spans="1:32" x14ac:dyDescent="0.2">
      <c r="A3256" t="s">
        <v>5554</v>
      </c>
      <c r="B3256" s="107">
        <v>44890</v>
      </c>
      <c r="C3256" s="107">
        <v>44890</v>
      </c>
      <c r="D3256" s="107">
        <v>44890</v>
      </c>
      <c r="E3256">
        <v>-4.2532332000000004E-3</v>
      </c>
      <c r="F3256">
        <v>-4.2532332000000004E-3</v>
      </c>
      <c r="G3256" t="s">
        <v>72</v>
      </c>
      <c r="H3256">
        <v>4.5599999999999996</v>
      </c>
      <c r="I3256">
        <v>-1.9394743392000001E-2</v>
      </c>
      <c r="J3256">
        <v>-1.9394743392000001E-2</v>
      </c>
      <c r="K3256">
        <v>1</v>
      </c>
      <c r="M3256" t="s">
        <v>67</v>
      </c>
      <c r="N3256" t="s">
        <v>4995</v>
      </c>
      <c r="S3256" t="s">
        <v>1608</v>
      </c>
      <c r="U3256" t="s">
        <v>67</v>
      </c>
      <c r="W3256" t="s">
        <v>1270</v>
      </c>
      <c r="X3256" t="s">
        <v>1271</v>
      </c>
      <c r="Y3256" t="s">
        <v>182</v>
      </c>
      <c r="Z3256" t="s">
        <v>164</v>
      </c>
      <c r="AA3256" t="s">
        <v>164</v>
      </c>
      <c r="AB3256" t="s">
        <v>18</v>
      </c>
      <c r="AD3256" t="s">
        <v>5555</v>
      </c>
      <c r="AE3256">
        <v>1</v>
      </c>
      <c r="AF3256">
        <v>1</v>
      </c>
    </row>
    <row r="3257" spans="1:32" x14ac:dyDescent="0.2">
      <c r="A3257" t="s">
        <v>5556</v>
      </c>
      <c r="B3257" s="107">
        <v>44890</v>
      </c>
      <c r="C3257" s="107">
        <v>44890</v>
      </c>
      <c r="D3257" s="107">
        <v>44890</v>
      </c>
      <c r="E3257">
        <v>-2.2203249E-3</v>
      </c>
      <c r="F3257">
        <v>-2.2203249E-3</v>
      </c>
      <c r="G3257" t="s">
        <v>72</v>
      </c>
      <c r="H3257">
        <v>4.5599999999999996</v>
      </c>
      <c r="I3257">
        <v>-1.0124681544E-2</v>
      </c>
      <c r="J3257">
        <v>-1.0124681544E-2</v>
      </c>
      <c r="K3257">
        <v>1</v>
      </c>
      <c r="M3257" t="s">
        <v>67</v>
      </c>
      <c r="N3257" t="s">
        <v>4995</v>
      </c>
      <c r="S3257" t="s">
        <v>1608</v>
      </c>
      <c r="U3257" t="s">
        <v>67</v>
      </c>
      <c r="W3257" t="s">
        <v>1270</v>
      </c>
      <c r="X3257" t="s">
        <v>1271</v>
      </c>
      <c r="Y3257" t="s">
        <v>182</v>
      </c>
      <c r="Z3257" t="s">
        <v>164</v>
      </c>
      <c r="AA3257" t="s">
        <v>164</v>
      </c>
      <c r="AB3257" t="s">
        <v>18</v>
      </c>
      <c r="AD3257" t="s">
        <v>5557</v>
      </c>
      <c r="AE3257">
        <v>1</v>
      </c>
      <c r="AF3257">
        <v>1</v>
      </c>
    </row>
    <row r="3258" spans="1:32" x14ac:dyDescent="0.2">
      <c r="A3258" t="s">
        <v>5558</v>
      </c>
      <c r="B3258" s="107">
        <v>44890</v>
      </c>
      <c r="C3258" s="107">
        <v>44890</v>
      </c>
      <c r="D3258" s="107">
        <v>44890</v>
      </c>
      <c r="E3258">
        <v>-2.9798495999999999E-3</v>
      </c>
      <c r="F3258">
        <v>-2.9798495999999999E-3</v>
      </c>
      <c r="G3258" t="s">
        <v>72</v>
      </c>
      <c r="H3258">
        <v>4.5599999999999996</v>
      </c>
      <c r="I3258">
        <v>-1.3588114175999999E-2</v>
      </c>
      <c r="J3258">
        <v>-1.3588114175999999E-2</v>
      </c>
      <c r="K3258">
        <v>1</v>
      </c>
      <c r="M3258" t="s">
        <v>67</v>
      </c>
      <c r="N3258" t="s">
        <v>4995</v>
      </c>
      <c r="S3258" t="s">
        <v>1608</v>
      </c>
      <c r="U3258" t="s">
        <v>67</v>
      </c>
      <c r="W3258" t="s">
        <v>1270</v>
      </c>
      <c r="X3258" t="s">
        <v>1271</v>
      </c>
      <c r="Y3258" t="s">
        <v>182</v>
      </c>
      <c r="Z3258" t="s">
        <v>164</v>
      </c>
      <c r="AA3258" t="s">
        <v>164</v>
      </c>
      <c r="AB3258" t="s">
        <v>18</v>
      </c>
      <c r="AD3258" t="s">
        <v>5559</v>
      </c>
      <c r="AE3258">
        <v>1</v>
      </c>
      <c r="AF3258">
        <v>1</v>
      </c>
    </row>
    <row r="3259" spans="1:32" x14ac:dyDescent="0.2">
      <c r="A3259" t="s">
        <v>5560</v>
      </c>
      <c r="B3259" s="107">
        <v>44890</v>
      </c>
      <c r="C3259" s="107">
        <v>44890</v>
      </c>
      <c r="D3259" s="107">
        <v>44890</v>
      </c>
      <c r="E3259">
        <v>-2.3448291000000001E-3</v>
      </c>
      <c r="F3259">
        <v>-2.3448291000000001E-3</v>
      </c>
      <c r="G3259" t="s">
        <v>72</v>
      </c>
      <c r="H3259">
        <v>4.5599999999999996</v>
      </c>
      <c r="I3259">
        <v>-1.0692420696E-2</v>
      </c>
      <c r="J3259">
        <v>-1.0692420696E-2</v>
      </c>
      <c r="K3259">
        <v>1</v>
      </c>
      <c r="M3259" t="s">
        <v>67</v>
      </c>
      <c r="N3259" t="s">
        <v>4995</v>
      </c>
      <c r="S3259" t="s">
        <v>1608</v>
      </c>
      <c r="U3259" t="s">
        <v>67</v>
      </c>
      <c r="W3259" t="s">
        <v>1270</v>
      </c>
      <c r="X3259" t="s">
        <v>1271</v>
      </c>
      <c r="Y3259" t="s">
        <v>182</v>
      </c>
      <c r="Z3259" t="s">
        <v>164</v>
      </c>
      <c r="AA3259" t="s">
        <v>164</v>
      </c>
      <c r="AB3259" t="s">
        <v>18</v>
      </c>
      <c r="AD3259" t="s">
        <v>5561</v>
      </c>
      <c r="AE3259">
        <v>1</v>
      </c>
      <c r="AF3259">
        <v>1</v>
      </c>
    </row>
    <row r="3260" spans="1:32" x14ac:dyDescent="0.2">
      <c r="A3260" t="s">
        <v>5562</v>
      </c>
      <c r="B3260" s="107">
        <v>44890</v>
      </c>
      <c r="C3260" s="107">
        <v>44890</v>
      </c>
      <c r="D3260" s="107">
        <v>44890</v>
      </c>
      <c r="E3260">
        <v>-4.0361520000000003E-3</v>
      </c>
      <c r="F3260">
        <v>-4.0361520000000003E-3</v>
      </c>
      <c r="G3260" t="s">
        <v>72</v>
      </c>
      <c r="H3260">
        <v>4.5599999999999996</v>
      </c>
      <c r="I3260">
        <v>-1.8404853119999998E-2</v>
      </c>
      <c r="J3260">
        <v>-1.8404853119999998E-2</v>
      </c>
      <c r="K3260">
        <v>1</v>
      </c>
      <c r="M3260" t="s">
        <v>67</v>
      </c>
      <c r="N3260" t="s">
        <v>4995</v>
      </c>
      <c r="S3260" t="s">
        <v>1608</v>
      </c>
      <c r="U3260" t="s">
        <v>67</v>
      </c>
      <c r="W3260" t="s">
        <v>1270</v>
      </c>
      <c r="X3260" t="s">
        <v>1271</v>
      </c>
      <c r="Y3260" t="s">
        <v>182</v>
      </c>
      <c r="Z3260" t="s">
        <v>164</v>
      </c>
      <c r="AA3260" t="s">
        <v>164</v>
      </c>
      <c r="AB3260" t="s">
        <v>18</v>
      </c>
      <c r="AD3260" t="s">
        <v>5563</v>
      </c>
      <c r="AE3260">
        <v>1</v>
      </c>
      <c r="AF3260">
        <v>1</v>
      </c>
    </row>
    <row r="3261" spans="1:32" x14ac:dyDescent="0.2">
      <c r="A3261" t="s">
        <v>5564</v>
      </c>
      <c r="B3261" s="107">
        <v>44890</v>
      </c>
      <c r="C3261" s="107">
        <v>44890</v>
      </c>
      <c r="D3261" s="107">
        <v>44890</v>
      </c>
      <c r="E3261">
        <v>-3.2301922999999999E-3</v>
      </c>
      <c r="F3261">
        <v>-3.2301922999999999E-3</v>
      </c>
      <c r="G3261" t="s">
        <v>72</v>
      </c>
      <c r="H3261">
        <v>4.5599999999999996</v>
      </c>
      <c r="I3261">
        <v>-1.4729676888E-2</v>
      </c>
      <c r="J3261">
        <v>-1.4729676888E-2</v>
      </c>
      <c r="K3261">
        <v>1</v>
      </c>
      <c r="M3261" t="s">
        <v>67</v>
      </c>
      <c r="N3261" t="s">
        <v>4995</v>
      </c>
      <c r="S3261" t="s">
        <v>1608</v>
      </c>
      <c r="U3261" t="s">
        <v>67</v>
      </c>
      <c r="W3261" t="s">
        <v>1270</v>
      </c>
      <c r="X3261" t="s">
        <v>1271</v>
      </c>
      <c r="Y3261" t="s">
        <v>182</v>
      </c>
      <c r="Z3261" t="s">
        <v>164</v>
      </c>
      <c r="AA3261" t="s">
        <v>164</v>
      </c>
      <c r="AB3261" t="s">
        <v>18</v>
      </c>
      <c r="AD3261" t="s">
        <v>5565</v>
      </c>
      <c r="AE3261">
        <v>1</v>
      </c>
      <c r="AF3261">
        <v>1</v>
      </c>
    </row>
    <row r="3262" spans="1:32" x14ac:dyDescent="0.2">
      <c r="A3262" t="s">
        <v>5566</v>
      </c>
      <c r="B3262" s="107">
        <v>44890</v>
      </c>
      <c r="C3262" s="107">
        <v>44890</v>
      </c>
      <c r="D3262" s="107">
        <v>44890</v>
      </c>
      <c r="E3262">
        <v>-3.3210287E-3</v>
      </c>
      <c r="F3262">
        <v>-3.3210287E-3</v>
      </c>
      <c r="G3262" t="s">
        <v>72</v>
      </c>
      <c r="H3262">
        <v>4.5599999999999996</v>
      </c>
      <c r="I3262">
        <v>-1.5143890872E-2</v>
      </c>
      <c r="J3262">
        <v>-1.5143890872E-2</v>
      </c>
      <c r="K3262">
        <v>1</v>
      </c>
      <c r="M3262" t="s">
        <v>67</v>
      </c>
      <c r="N3262" t="s">
        <v>4995</v>
      </c>
      <c r="S3262" t="s">
        <v>1608</v>
      </c>
      <c r="U3262" t="s">
        <v>67</v>
      </c>
      <c r="W3262" t="s">
        <v>1270</v>
      </c>
      <c r="X3262" t="s">
        <v>1271</v>
      </c>
      <c r="Y3262" t="s">
        <v>182</v>
      </c>
      <c r="Z3262" t="s">
        <v>164</v>
      </c>
      <c r="AA3262" t="s">
        <v>164</v>
      </c>
      <c r="AB3262" t="s">
        <v>18</v>
      </c>
      <c r="AD3262" t="s">
        <v>5567</v>
      </c>
      <c r="AE3262">
        <v>1</v>
      </c>
      <c r="AF3262">
        <v>1</v>
      </c>
    </row>
    <row r="3263" spans="1:32" x14ac:dyDescent="0.2">
      <c r="A3263" t="s">
        <v>5568</v>
      </c>
      <c r="B3263" s="107">
        <v>44890</v>
      </c>
      <c r="C3263" s="107">
        <v>44890</v>
      </c>
      <c r="D3263" s="107">
        <v>44890</v>
      </c>
      <c r="E3263">
        <v>-1.7229028E-3</v>
      </c>
      <c r="F3263">
        <v>-1.7229028E-3</v>
      </c>
      <c r="G3263" t="s">
        <v>72</v>
      </c>
      <c r="H3263">
        <v>4.5599999999999996</v>
      </c>
      <c r="I3263">
        <v>-7.8564367679999983E-3</v>
      </c>
      <c r="J3263">
        <v>-7.8564367679999983E-3</v>
      </c>
      <c r="K3263">
        <v>1</v>
      </c>
      <c r="M3263" t="s">
        <v>67</v>
      </c>
      <c r="N3263" t="s">
        <v>4995</v>
      </c>
      <c r="S3263" t="s">
        <v>1608</v>
      </c>
      <c r="U3263" t="s">
        <v>67</v>
      </c>
      <c r="W3263" t="s">
        <v>1270</v>
      </c>
      <c r="X3263" t="s">
        <v>1271</v>
      </c>
      <c r="Y3263" t="s">
        <v>182</v>
      </c>
      <c r="Z3263" t="s">
        <v>164</v>
      </c>
      <c r="AA3263" t="s">
        <v>164</v>
      </c>
      <c r="AB3263" t="s">
        <v>18</v>
      </c>
      <c r="AD3263" t="s">
        <v>5569</v>
      </c>
      <c r="AE3263">
        <v>1</v>
      </c>
      <c r="AF3263">
        <v>1</v>
      </c>
    </row>
    <row r="3264" spans="1:32" x14ac:dyDescent="0.2">
      <c r="A3264" t="s">
        <v>5570</v>
      </c>
      <c r="B3264" s="107">
        <v>44890</v>
      </c>
      <c r="C3264" s="107">
        <v>44890</v>
      </c>
      <c r="D3264" s="107">
        <v>44890</v>
      </c>
      <c r="E3264">
        <v>-3.7354240000000002E-3</v>
      </c>
      <c r="F3264">
        <v>-3.7354240000000002E-3</v>
      </c>
      <c r="G3264" t="s">
        <v>72</v>
      </c>
      <c r="H3264">
        <v>4.5599999999999996</v>
      </c>
      <c r="I3264">
        <v>-1.7033533440000002E-2</v>
      </c>
      <c r="J3264">
        <v>-1.7033533440000002E-2</v>
      </c>
      <c r="K3264">
        <v>1</v>
      </c>
      <c r="M3264" t="s">
        <v>67</v>
      </c>
      <c r="N3264" t="s">
        <v>4995</v>
      </c>
      <c r="S3264" t="s">
        <v>1608</v>
      </c>
      <c r="U3264" t="s">
        <v>67</v>
      </c>
      <c r="W3264" t="s">
        <v>1270</v>
      </c>
      <c r="X3264" t="s">
        <v>1271</v>
      </c>
      <c r="Y3264" t="s">
        <v>182</v>
      </c>
      <c r="Z3264" t="s">
        <v>164</v>
      </c>
      <c r="AA3264" t="s">
        <v>164</v>
      </c>
      <c r="AB3264" t="s">
        <v>18</v>
      </c>
      <c r="AD3264" t="s">
        <v>5571</v>
      </c>
      <c r="AE3264">
        <v>1</v>
      </c>
      <c r="AF3264">
        <v>1</v>
      </c>
    </row>
    <row r="3265" spans="1:32" x14ac:dyDescent="0.2">
      <c r="A3265" t="s">
        <v>5572</v>
      </c>
      <c r="B3265" s="107">
        <v>44890</v>
      </c>
      <c r="C3265" s="107">
        <v>44890</v>
      </c>
      <c r="D3265" s="107">
        <v>44890</v>
      </c>
      <c r="E3265">
        <v>-2.5272414000000001E-3</v>
      </c>
      <c r="F3265">
        <v>-2.5272414000000001E-3</v>
      </c>
      <c r="G3265" t="s">
        <v>72</v>
      </c>
      <c r="H3265">
        <v>4.5599999999999996</v>
      </c>
      <c r="I3265">
        <v>-1.1524220784E-2</v>
      </c>
      <c r="J3265">
        <v>-1.1524220784E-2</v>
      </c>
      <c r="K3265">
        <v>1</v>
      </c>
      <c r="M3265" t="s">
        <v>67</v>
      </c>
      <c r="N3265" t="s">
        <v>4995</v>
      </c>
      <c r="S3265" t="s">
        <v>1608</v>
      </c>
      <c r="U3265" t="s">
        <v>67</v>
      </c>
      <c r="W3265" t="s">
        <v>1270</v>
      </c>
      <c r="X3265" t="s">
        <v>1271</v>
      </c>
      <c r="Y3265" t="s">
        <v>182</v>
      </c>
      <c r="Z3265" t="s">
        <v>164</v>
      </c>
      <c r="AA3265" t="s">
        <v>164</v>
      </c>
      <c r="AB3265" t="s">
        <v>18</v>
      </c>
      <c r="AD3265" t="s">
        <v>5573</v>
      </c>
      <c r="AE3265">
        <v>1</v>
      </c>
      <c r="AF3265">
        <v>1</v>
      </c>
    </row>
    <row r="3266" spans="1:32" x14ac:dyDescent="0.2">
      <c r="A3266" t="s">
        <v>5574</v>
      </c>
      <c r="B3266" s="107">
        <v>44890</v>
      </c>
      <c r="C3266" s="107">
        <v>44890</v>
      </c>
      <c r="D3266" s="107">
        <v>44890</v>
      </c>
      <c r="E3266">
        <v>-2.1464893999999998E-3</v>
      </c>
      <c r="F3266">
        <v>-2.1464893999999998E-3</v>
      </c>
      <c r="G3266" t="s">
        <v>72</v>
      </c>
      <c r="H3266">
        <v>4.5599999999999996</v>
      </c>
      <c r="I3266">
        <v>-9.7879916639999984E-3</v>
      </c>
      <c r="J3266">
        <v>-9.7879916639999984E-3</v>
      </c>
      <c r="K3266">
        <v>1</v>
      </c>
      <c r="M3266" t="s">
        <v>67</v>
      </c>
      <c r="N3266" t="s">
        <v>4995</v>
      </c>
      <c r="S3266" t="s">
        <v>1608</v>
      </c>
      <c r="U3266" t="s">
        <v>67</v>
      </c>
      <c r="W3266" t="s">
        <v>1270</v>
      </c>
      <c r="X3266" t="s">
        <v>1271</v>
      </c>
      <c r="Y3266" t="s">
        <v>182</v>
      </c>
      <c r="Z3266" t="s">
        <v>164</v>
      </c>
      <c r="AA3266" t="s">
        <v>164</v>
      </c>
      <c r="AB3266" t="s">
        <v>18</v>
      </c>
      <c r="AD3266" t="s">
        <v>5575</v>
      </c>
      <c r="AE3266">
        <v>1</v>
      </c>
      <c r="AF3266">
        <v>1</v>
      </c>
    </row>
    <row r="3267" spans="1:32" x14ac:dyDescent="0.2">
      <c r="A3267" t="s">
        <v>5576</v>
      </c>
      <c r="B3267" s="107">
        <v>44890</v>
      </c>
      <c r="C3267" s="107">
        <v>44890</v>
      </c>
      <c r="D3267" s="107">
        <v>44890</v>
      </c>
      <c r="E3267">
        <v>-4.3450295999999996E-3</v>
      </c>
      <c r="F3267">
        <v>-4.3450295999999996E-3</v>
      </c>
      <c r="G3267" t="s">
        <v>72</v>
      </c>
      <c r="H3267">
        <v>4.5599999999999996</v>
      </c>
      <c r="I3267">
        <v>-1.9813334976000001E-2</v>
      </c>
      <c r="J3267">
        <v>-1.9813334976000001E-2</v>
      </c>
      <c r="K3267">
        <v>1</v>
      </c>
      <c r="M3267" t="s">
        <v>67</v>
      </c>
      <c r="N3267" t="s">
        <v>4995</v>
      </c>
      <c r="S3267" t="s">
        <v>1608</v>
      </c>
      <c r="U3267" t="s">
        <v>67</v>
      </c>
      <c r="W3267" t="s">
        <v>1270</v>
      </c>
      <c r="X3267" t="s">
        <v>1271</v>
      </c>
      <c r="Y3267" t="s">
        <v>182</v>
      </c>
      <c r="Z3267" t="s">
        <v>164</v>
      </c>
      <c r="AA3267" t="s">
        <v>164</v>
      </c>
      <c r="AB3267" t="s">
        <v>18</v>
      </c>
      <c r="AD3267" t="s">
        <v>5577</v>
      </c>
      <c r="AE3267">
        <v>1</v>
      </c>
      <c r="AF3267">
        <v>1</v>
      </c>
    </row>
    <row r="3268" spans="1:32" x14ac:dyDescent="0.2">
      <c r="A3268" t="s">
        <v>5578</v>
      </c>
      <c r="B3268" s="107">
        <v>44889</v>
      </c>
      <c r="C3268" s="107">
        <v>44889</v>
      </c>
      <c r="D3268" s="107">
        <v>44889</v>
      </c>
      <c r="E3268">
        <v>-251.01</v>
      </c>
      <c r="F3268">
        <v>-251.01</v>
      </c>
      <c r="G3268" t="s">
        <v>43</v>
      </c>
      <c r="H3268">
        <v>1</v>
      </c>
      <c r="I3268">
        <v>-251.01</v>
      </c>
      <c r="J3268">
        <v>-251.01</v>
      </c>
      <c r="K3268">
        <v>1</v>
      </c>
      <c r="M3268" t="s">
        <v>1058</v>
      </c>
      <c r="N3268" t="s">
        <v>242</v>
      </c>
      <c r="O3268">
        <v>100</v>
      </c>
      <c r="Q3268" t="s">
        <v>242</v>
      </c>
      <c r="S3268" t="s">
        <v>5025</v>
      </c>
      <c r="U3268" t="s">
        <v>1058</v>
      </c>
      <c r="W3268" t="s">
        <v>1441</v>
      </c>
      <c r="X3268" t="s">
        <v>245</v>
      </c>
      <c r="Y3268" t="s">
        <v>246</v>
      </c>
      <c r="Z3268" t="s">
        <v>246</v>
      </c>
      <c r="AA3268" t="s">
        <v>246</v>
      </c>
      <c r="AB3268" t="s">
        <v>20</v>
      </c>
      <c r="AE3268">
        <v>0</v>
      </c>
      <c r="AF3268">
        <v>0</v>
      </c>
    </row>
    <row r="3269" spans="1:32" x14ac:dyDescent="0.2">
      <c r="A3269" t="s">
        <v>5579</v>
      </c>
      <c r="B3269" s="107">
        <v>44889</v>
      </c>
      <c r="C3269" s="107">
        <v>44889</v>
      </c>
      <c r="D3269" s="107">
        <v>44889</v>
      </c>
      <c r="E3269">
        <v>-19.899999999999999</v>
      </c>
      <c r="F3269">
        <v>-19.899999999999999</v>
      </c>
      <c r="G3269" t="s">
        <v>43</v>
      </c>
      <c r="H3269">
        <v>1</v>
      </c>
      <c r="I3269">
        <v>-19.899999999999999</v>
      </c>
      <c r="J3269">
        <v>-19.899999999999999</v>
      </c>
      <c r="K3269">
        <v>1</v>
      </c>
      <c r="M3269" t="s">
        <v>49</v>
      </c>
      <c r="N3269" t="s">
        <v>1389</v>
      </c>
      <c r="O3269">
        <v>100</v>
      </c>
      <c r="P3269" t="s">
        <v>160</v>
      </c>
      <c r="Q3269" t="s">
        <v>1389</v>
      </c>
      <c r="S3269" t="s">
        <v>5580</v>
      </c>
      <c r="U3269" t="s">
        <v>49</v>
      </c>
      <c r="W3269" t="s">
        <v>2623</v>
      </c>
      <c r="X3269" t="s">
        <v>2623</v>
      </c>
      <c r="Y3269" t="s">
        <v>2078</v>
      </c>
      <c r="Z3269" t="s">
        <v>2079</v>
      </c>
      <c r="AA3269" t="s">
        <v>2079</v>
      </c>
      <c r="AB3269" t="s">
        <v>15</v>
      </c>
      <c r="AE3269">
        <v>0</v>
      </c>
      <c r="AF3269">
        <v>0</v>
      </c>
    </row>
    <row r="3270" spans="1:32" x14ac:dyDescent="0.2">
      <c r="A3270" t="s">
        <v>5581</v>
      </c>
      <c r="B3270" s="107">
        <v>44889</v>
      </c>
      <c r="C3270" s="107">
        <v>44889</v>
      </c>
      <c r="D3270" s="107">
        <v>44889</v>
      </c>
      <c r="E3270">
        <v>-119.9</v>
      </c>
      <c r="F3270">
        <v>-119.9</v>
      </c>
      <c r="G3270" t="s">
        <v>43</v>
      </c>
      <c r="H3270">
        <v>1</v>
      </c>
      <c r="I3270">
        <v>-119.9</v>
      </c>
      <c r="J3270">
        <v>-119.9</v>
      </c>
      <c r="K3270">
        <v>1</v>
      </c>
      <c r="M3270" t="s">
        <v>49</v>
      </c>
      <c r="N3270" t="s">
        <v>199</v>
      </c>
      <c r="O3270">
        <v>100</v>
      </c>
      <c r="P3270" t="s">
        <v>340</v>
      </c>
      <c r="Q3270" t="s">
        <v>199</v>
      </c>
      <c r="S3270" t="s">
        <v>5582</v>
      </c>
      <c r="U3270" t="s">
        <v>49</v>
      </c>
      <c r="W3270" t="s">
        <v>5583</v>
      </c>
      <c r="X3270" t="s">
        <v>30</v>
      </c>
      <c r="Y3270" t="s">
        <v>182</v>
      </c>
      <c r="Z3270" t="s">
        <v>182</v>
      </c>
      <c r="AA3270" t="s">
        <v>182</v>
      </c>
      <c r="AB3270" t="s">
        <v>30</v>
      </c>
      <c r="AE3270">
        <v>0</v>
      </c>
      <c r="AF3270">
        <v>0</v>
      </c>
    </row>
    <row r="3271" spans="1:32" x14ac:dyDescent="0.2">
      <c r="A3271" t="s">
        <v>5584</v>
      </c>
      <c r="B3271" s="107">
        <v>44889</v>
      </c>
      <c r="C3271" s="107">
        <v>44889</v>
      </c>
      <c r="D3271" s="107">
        <v>44889</v>
      </c>
      <c r="E3271">
        <v>-1.4095847200000001E-2</v>
      </c>
      <c r="F3271">
        <v>-1.4095847200000001E-2</v>
      </c>
      <c r="G3271" t="s">
        <v>72</v>
      </c>
      <c r="H3271">
        <v>4.5593766792047292</v>
      </c>
      <c r="I3271">
        <v>-6.4268276997313287E-2</v>
      </c>
      <c r="J3271">
        <v>-6.4268276997313287E-2</v>
      </c>
      <c r="K3271">
        <v>1</v>
      </c>
      <c r="M3271" t="s">
        <v>67</v>
      </c>
      <c r="N3271" t="s">
        <v>4995</v>
      </c>
      <c r="S3271" t="s">
        <v>1608</v>
      </c>
      <c r="U3271" t="s">
        <v>67</v>
      </c>
      <c r="W3271" t="s">
        <v>1270</v>
      </c>
      <c r="X3271" t="s">
        <v>1271</v>
      </c>
      <c r="Y3271" t="s">
        <v>182</v>
      </c>
      <c r="Z3271" t="s">
        <v>164</v>
      </c>
      <c r="AA3271" t="s">
        <v>164</v>
      </c>
      <c r="AB3271" t="s">
        <v>18</v>
      </c>
      <c r="AD3271" t="s">
        <v>5585</v>
      </c>
      <c r="AE3271">
        <v>1</v>
      </c>
      <c r="AF3271">
        <v>1</v>
      </c>
    </row>
    <row r="3272" spans="1:32" x14ac:dyDescent="0.2">
      <c r="A3272" t="s">
        <v>5586</v>
      </c>
      <c r="B3272" s="107">
        <v>44889</v>
      </c>
      <c r="C3272" s="107">
        <v>44889</v>
      </c>
      <c r="D3272" s="107">
        <v>44889</v>
      </c>
      <c r="E3272">
        <v>-1.6672867899999999E-2</v>
      </c>
      <c r="F3272">
        <v>-1.6672867899999999E-2</v>
      </c>
      <c r="G3272" t="s">
        <v>72</v>
      </c>
      <c r="H3272">
        <v>4.5593766792047292</v>
      </c>
      <c r="I3272">
        <v>-7.601788507872112E-2</v>
      </c>
      <c r="J3272">
        <v>-7.601788507872112E-2</v>
      </c>
      <c r="K3272">
        <v>1</v>
      </c>
      <c r="M3272" t="s">
        <v>67</v>
      </c>
      <c r="N3272" t="s">
        <v>4995</v>
      </c>
      <c r="S3272" t="s">
        <v>1608</v>
      </c>
      <c r="U3272" t="s">
        <v>67</v>
      </c>
      <c r="W3272" t="s">
        <v>1270</v>
      </c>
      <c r="X3272" t="s">
        <v>1271</v>
      </c>
      <c r="Y3272" t="s">
        <v>182</v>
      </c>
      <c r="Z3272" t="s">
        <v>164</v>
      </c>
      <c r="AA3272" t="s">
        <v>164</v>
      </c>
      <c r="AB3272" t="s">
        <v>18</v>
      </c>
      <c r="AD3272" t="s">
        <v>5587</v>
      </c>
      <c r="AE3272">
        <v>1</v>
      </c>
      <c r="AF3272">
        <v>1</v>
      </c>
    </row>
    <row r="3273" spans="1:32" x14ac:dyDescent="0.2">
      <c r="A3273" t="s">
        <v>5588</v>
      </c>
      <c r="B3273" s="107">
        <v>44889</v>
      </c>
      <c r="C3273" s="107">
        <v>44889</v>
      </c>
      <c r="D3273" s="107">
        <v>44889</v>
      </c>
      <c r="E3273">
        <v>-5.5381032E-3</v>
      </c>
      <c r="F3273">
        <v>-5.5381032E-3</v>
      </c>
      <c r="G3273" t="s">
        <v>72</v>
      </c>
      <c r="H3273">
        <v>4.5593766792047292</v>
      </c>
      <c r="I3273">
        <v>-2.525029857710908E-2</v>
      </c>
      <c r="J3273">
        <v>-2.525029857710908E-2</v>
      </c>
      <c r="K3273">
        <v>1</v>
      </c>
      <c r="M3273" t="s">
        <v>67</v>
      </c>
      <c r="N3273" t="s">
        <v>4995</v>
      </c>
      <c r="S3273" t="s">
        <v>1608</v>
      </c>
      <c r="U3273" t="s">
        <v>67</v>
      </c>
      <c r="W3273" t="s">
        <v>1270</v>
      </c>
      <c r="X3273" t="s">
        <v>1271</v>
      </c>
      <c r="Y3273" t="s">
        <v>182</v>
      </c>
      <c r="Z3273" t="s">
        <v>164</v>
      </c>
      <c r="AA3273" t="s">
        <v>164</v>
      </c>
      <c r="AB3273" t="s">
        <v>18</v>
      </c>
      <c r="AD3273" t="s">
        <v>5589</v>
      </c>
      <c r="AE3273">
        <v>1</v>
      </c>
      <c r="AF3273">
        <v>1</v>
      </c>
    </row>
    <row r="3274" spans="1:32" x14ac:dyDescent="0.2">
      <c r="A3274" t="s">
        <v>5590</v>
      </c>
      <c r="B3274" s="107">
        <v>44889</v>
      </c>
      <c r="C3274" s="107">
        <v>44889</v>
      </c>
      <c r="D3274" s="107">
        <v>44889</v>
      </c>
      <c r="E3274">
        <v>0</v>
      </c>
      <c r="F3274">
        <v>0</v>
      </c>
      <c r="G3274" t="s">
        <v>72</v>
      </c>
      <c r="H3274">
        <v>4.5593766792047292</v>
      </c>
      <c r="I3274">
        <v>0</v>
      </c>
      <c r="J3274">
        <v>0</v>
      </c>
      <c r="K3274">
        <v>1</v>
      </c>
      <c r="M3274" t="s">
        <v>56</v>
      </c>
      <c r="N3274" t="s">
        <v>69</v>
      </c>
      <c r="S3274" t="s">
        <v>1608</v>
      </c>
      <c r="U3274" t="s">
        <v>69</v>
      </c>
      <c r="W3274" t="s">
        <v>2841</v>
      </c>
      <c r="X3274" t="s">
        <v>70</v>
      </c>
      <c r="Y3274" t="s">
        <v>182</v>
      </c>
      <c r="Z3274" t="s">
        <v>164</v>
      </c>
      <c r="AA3274" t="s">
        <v>164</v>
      </c>
      <c r="AB3274" t="s">
        <v>18</v>
      </c>
      <c r="AD3274" t="s">
        <v>5591</v>
      </c>
      <c r="AE3274">
        <v>1</v>
      </c>
      <c r="AF3274">
        <v>1</v>
      </c>
    </row>
    <row r="3275" spans="1:32" x14ac:dyDescent="0.2">
      <c r="A3275" t="s">
        <v>5592</v>
      </c>
      <c r="B3275" s="107">
        <v>44889</v>
      </c>
      <c r="C3275" s="107">
        <v>44889</v>
      </c>
      <c r="D3275" s="107">
        <v>44889</v>
      </c>
      <c r="E3275">
        <v>-1.0496046575978199E-2</v>
      </c>
      <c r="F3275">
        <v>-1.0496046575978199E-2</v>
      </c>
      <c r="G3275" t="s">
        <v>72</v>
      </c>
      <c r="H3275">
        <v>4.5593766792047292</v>
      </c>
      <c r="I3275">
        <v>-4.7855429982361662E-2</v>
      </c>
      <c r="J3275">
        <v>-4.7855429982361662E-2</v>
      </c>
      <c r="K3275">
        <v>1</v>
      </c>
      <c r="M3275" t="s">
        <v>56</v>
      </c>
      <c r="S3275" t="s">
        <v>1608</v>
      </c>
      <c r="U3275" t="s">
        <v>56</v>
      </c>
      <c r="W3275" t="s">
        <v>1270</v>
      </c>
      <c r="X3275" t="s">
        <v>1271</v>
      </c>
      <c r="Y3275" t="s">
        <v>182</v>
      </c>
      <c r="Z3275" t="s">
        <v>164</v>
      </c>
      <c r="AA3275" t="s">
        <v>164</v>
      </c>
      <c r="AB3275" t="s">
        <v>18</v>
      </c>
      <c r="AD3275" t="s">
        <v>5593</v>
      </c>
      <c r="AE3275">
        <v>1</v>
      </c>
      <c r="AF3275">
        <v>1</v>
      </c>
    </row>
    <row r="3276" spans="1:32" x14ac:dyDescent="0.2">
      <c r="A3276" t="s">
        <v>5594</v>
      </c>
      <c r="B3276" s="107">
        <v>44889</v>
      </c>
      <c r="C3276" s="107">
        <v>44889</v>
      </c>
      <c r="D3276" s="107">
        <v>44889</v>
      </c>
      <c r="E3276">
        <v>-0.29904142960000002</v>
      </c>
      <c r="F3276">
        <v>-0.29904142960000002</v>
      </c>
      <c r="G3276" t="s">
        <v>72</v>
      </c>
      <c r="H3276">
        <v>4.5593766792047292</v>
      </c>
      <c r="I3276">
        <v>-1.363442520234283</v>
      </c>
      <c r="J3276">
        <v>-1.363442520234283</v>
      </c>
      <c r="K3276">
        <v>1</v>
      </c>
      <c r="M3276" t="s">
        <v>56</v>
      </c>
      <c r="N3276" t="s">
        <v>69</v>
      </c>
      <c r="S3276" t="s">
        <v>1608</v>
      </c>
      <c r="U3276" t="s">
        <v>56</v>
      </c>
      <c r="W3276" t="s">
        <v>2841</v>
      </c>
      <c r="X3276" t="s">
        <v>70</v>
      </c>
      <c r="Y3276" t="s">
        <v>182</v>
      </c>
      <c r="Z3276" t="s">
        <v>164</v>
      </c>
      <c r="AA3276" t="s">
        <v>164</v>
      </c>
      <c r="AB3276" t="s">
        <v>18</v>
      </c>
      <c r="AD3276" t="s">
        <v>5591</v>
      </c>
      <c r="AE3276">
        <v>1</v>
      </c>
      <c r="AF3276">
        <v>1</v>
      </c>
    </row>
    <row r="3277" spans="1:32" x14ac:dyDescent="0.2">
      <c r="A3277" t="s">
        <v>5595</v>
      </c>
      <c r="B3277" s="107">
        <v>44889</v>
      </c>
      <c r="C3277" s="107">
        <v>44889</v>
      </c>
      <c r="D3277" s="107">
        <v>44889</v>
      </c>
      <c r="E3277">
        <v>-1.40189232E-2</v>
      </c>
      <c r="F3277">
        <v>-1.40189232E-2</v>
      </c>
      <c r="G3277" t="s">
        <v>72</v>
      </c>
      <c r="H3277">
        <v>4.5593766792047292</v>
      </c>
      <c r="I3277">
        <v>-6.3917551505642142E-2</v>
      </c>
      <c r="J3277">
        <v>-6.3917551505642142E-2</v>
      </c>
      <c r="K3277">
        <v>1</v>
      </c>
      <c r="M3277" t="s">
        <v>67</v>
      </c>
      <c r="N3277" t="s">
        <v>4995</v>
      </c>
      <c r="S3277" t="s">
        <v>1608</v>
      </c>
      <c r="U3277" t="s">
        <v>67</v>
      </c>
      <c r="W3277" t="s">
        <v>1270</v>
      </c>
      <c r="X3277" t="s">
        <v>1271</v>
      </c>
      <c r="Y3277" t="s">
        <v>182</v>
      </c>
      <c r="Z3277" t="s">
        <v>164</v>
      </c>
      <c r="AA3277" t="s">
        <v>164</v>
      </c>
      <c r="AB3277" t="s">
        <v>18</v>
      </c>
      <c r="AD3277" t="s">
        <v>5596</v>
      </c>
      <c r="AE3277">
        <v>1</v>
      </c>
      <c r="AF3277">
        <v>1</v>
      </c>
    </row>
    <row r="3278" spans="1:32" x14ac:dyDescent="0.2">
      <c r="A3278" t="s">
        <v>5597</v>
      </c>
      <c r="B3278" s="107">
        <v>44889</v>
      </c>
      <c r="C3278" s="107">
        <v>44889</v>
      </c>
      <c r="D3278" s="107">
        <v>44889</v>
      </c>
      <c r="E3278">
        <v>-6.1090309000000004E-3</v>
      </c>
      <c r="F3278">
        <v>-6.1090309000000004E-3</v>
      </c>
      <c r="G3278" t="s">
        <v>72</v>
      </c>
      <c r="H3278">
        <v>4.5593766792047292</v>
      </c>
      <c r="I3278">
        <v>-2.7853373018001081E-2</v>
      </c>
      <c r="J3278">
        <v>-2.7853373018001081E-2</v>
      </c>
      <c r="K3278">
        <v>1</v>
      </c>
      <c r="M3278" t="s">
        <v>67</v>
      </c>
      <c r="N3278" t="s">
        <v>4995</v>
      </c>
      <c r="S3278" t="s">
        <v>1608</v>
      </c>
      <c r="U3278" t="s">
        <v>67</v>
      </c>
      <c r="W3278" t="s">
        <v>1270</v>
      </c>
      <c r="X3278" t="s">
        <v>1271</v>
      </c>
      <c r="Y3278" t="s">
        <v>182</v>
      </c>
      <c r="Z3278" t="s">
        <v>164</v>
      </c>
      <c r="AA3278" t="s">
        <v>164</v>
      </c>
      <c r="AB3278" t="s">
        <v>18</v>
      </c>
      <c r="AD3278" t="s">
        <v>5598</v>
      </c>
      <c r="AE3278">
        <v>1</v>
      </c>
      <c r="AF3278">
        <v>1</v>
      </c>
    </row>
    <row r="3279" spans="1:32" x14ac:dyDescent="0.2">
      <c r="A3279" t="s">
        <v>5599</v>
      </c>
      <c r="B3279" s="107">
        <v>44889</v>
      </c>
      <c r="C3279" s="107">
        <v>44889</v>
      </c>
      <c r="D3279" s="107">
        <v>44889</v>
      </c>
      <c r="E3279">
        <v>-1.4065248400000001E-2</v>
      </c>
      <c r="F3279">
        <v>-1.4065248400000001E-2</v>
      </c>
      <c r="G3279" t="s">
        <v>72</v>
      </c>
      <c r="H3279">
        <v>4.5593766792047292</v>
      </c>
      <c r="I3279">
        <v>-6.4128765542181637E-2</v>
      </c>
      <c r="J3279">
        <v>-6.4128765542181637E-2</v>
      </c>
      <c r="K3279">
        <v>1</v>
      </c>
      <c r="M3279" t="s">
        <v>67</v>
      </c>
      <c r="N3279" t="s">
        <v>4995</v>
      </c>
      <c r="S3279" t="s">
        <v>1608</v>
      </c>
      <c r="U3279" t="s">
        <v>67</v>
      </c>
      <c r="W3279" t="s">
        <v>1270</v>
      </c>
      <c r="X3279" t="s">
        <v>1271</v>
      </c>
      <c r="Y3279" t="s">
        <v>182</v>
      </c>
      <c r="Z3279" t="s">
        <v>164</v>
      </c>
      <c r="AA3279" t="s">
        <v>164</v>
      </c>
      <c r="AB3279" t="s">
        <v>18</v>
      </c>
      <c r="AD3279" t="s">
        <v>5600</v>
      </c>
      <c r="AE3279">
        <v>1</v>
      </c>
      <c r="AF3279">
        <v>1</v>
      </c>
    </row>
    <row r="3280" spans="1:32" x14ac:dyDescent="0.2">
      <c r="A3280" t="s">
        <v>5601</v>
      </c>
      <c r="B3280" s="107">
        <v>44889</v>
      </c>
      <c r="C3280" s="107">
        <v>44889</v>
      </c>
      <c r="D3280" s="107">
        <v>44889</v>
      </c>
      <c r="E3280">
        <v>-1.17703384E-2</v>
      </c>
      <c r="F3280">
        <v>-1.17703384E-2</v>
      </c>
      <c r="G3280" t="s">
        <v>72</v>
      </c>
      <c r="H3280">
        <v>4.5593766792047292</v>
      </c>
      <c r="I3280">
        <v>-5.3665406407307908E-2</v>
      </c>
      <c r="J3280">
        <v>-5.3665406407307908E-2</v>
      </c>
      <c r="K3280">
        <v>1</v>
      </c>
      <c r="M3280" t="s">
        <v>67</v>
      </c>
      <c r="N3280" t="s">
        <v>4995</v>
      </c>
      <c r="S3280" t="s">
        <v>1608</v>
      </c>
      <c r="U3280" t="s">
        <v>67</v>
      </c>
      <c r="W3280" t="s">
        <v>1270</v>
      </c>
      <c r="X3280" t="s">
        <v>1271</v>
      </c>
      <c r="Y3280" t="s">
        <v>182</v>
      </c>
      <c r="Z3280" t="s">
        <v>164</v>
      </c>
      <c r="AA3280" t="s">
        <v>164</v>
      </c>
      <c r="AB3280" t="s">
        <v>18</v>
      </c>
      <c r="AD3280" t="s">
        <v>5602</v>
      </c>
      <c r="AE3280">
        <v>1</v>
      </c>
      <c r="AF3280">
        <v>1</v>
      </c>
    </row>
    <row r="3281" spans="1:32" x14ac:dyDescent="0.2">
      <c r="A3281" t="s">
        <v>5603</v>
      </c>
      <c r="B3281" s="107">
        <v>44889</v>
      </c>
      <c r="C3281" s="107">
        <v>44889</v>
      </c>
      <c r="D3281" s="107">
        <v>44889</v>
      </c>
      <c r="E3281">
        <v>-1.5999857999999999E-2</v>
      </c>
      <c r="F3281">
        <v>-1.5999857999999999E-2</v>
      </c>
      <c r="G3281" t="s">
        <v>72</v>
      </c>
      <c r="H3281">
        <v>4.5593766792047292</v>
      </c>
      <c r="I3281">
        <v>-7.2949379435787221E-2</v>
      </c>
      <c r="J3281">
        <v>-7.2949379435787221E-2</v>
      </c>
      <c r="K3281">
        <v>1</v>
      </c>
      <c r="M3281" t="s">
        <v>67</v>
      </c>
      <c r="N3281" t="s">
        <v>4995</v>
      </c>
      <c r="S3281" t="s">
        <v>1608</v>
      </c>
      <c r="U3281" t="s">
        <v>67</v>
      </c>
      <c r="W3281" t="s">
        <v>1270</v>
      </c>
      <c r="X3281" t="s">
        <v>1271</v>
      </c>
      <c r="Y3281" t="s">
        <v>182</v>
      </c>
      <c r="Z3281" t="s">
        <v>164</v>
      </c>
      <c r="AA3281" t="s">
        <v>164</v>
      </c>
      <c r="AB3281" t="s">
        <v>18</v>
      </c>
      <c r="AD3281" t="s">
        <v>5604</v>
      </c>
      <c r="AE3281">
        <v>1</v>
      </c>
      <c r="AF3281">
        <v>1</v>
      </c>
    </row>
    <row r="3282" spans="1:32" x14ac:dyDescent="0.2">
      <c r="A3282" t="s">
        <v>5605</v>
      </c>
      <c r="B3282" s="107">
        <v>44889</v>
      </c>
      <c r="C3282" s="107">
        <v>44889</v>
      </c>
      <c r="D3282" s="107">
        <v>44889</v>
      </c>
      <c r="E3282">
        <v>-1.6504476639658861E-2</v>
      </c>
      <c r="F3282">
        <v>-1.6504476639658861E-2</v>
      </c>
      <c r="G3282" t="s">
        <v>72</v>
      </c>
      <c r="H3282">
        <v>4.5593766792047292</v>
      </c>
      <c r="I3282">
        <v>-7.5250125893339848E-2</v>
      </c>
      <c r="J3282">
        <v>-7.5250125893339848E-2</v>
      </c>
      <c r="K3282">
        <v>1</v>
      </c>
      <c r="M3282" t="s">
        <v>56</v>
      </c>
      <c r="S3282" t="s">
        <v>1608</v>
      </c>
      <c r="U3282" t="s">
        <v>56</v>
      </c>
      <c r="W3282" t="s">
        <v>1270</v>
      </c>
      <c r="X3282" t="s">
        <v>1271</v>
      </c>
      <c r="Y3282" t="s">
        <v>182</v>
      </c>
      <c r="Z3282" t="s">
        <v>164</v>
      </c>
      <c r="AA3282" t="s">
        <v>164</v>
      </c>
      <c r="AB3282" t="s">
        <v>18</v>
      </c>
      <c r="AD3282" t="s">
        <v>5606</v>
      </c>
      <c r="AE3282">
        <v>1</v>
      </c>
      <c r="AF3282">
        <v>1</v>
      </c>
    </row>
    <row r="3283" spans="1:32" x14ac:dyDescent="0.2">
      <c r="A3283" t="s">
        <v>5607</v>
      </c>
      <c r="B3283" s="107">
        <v>44889</v>
      </c>
      <c r="C3283" s="107">
        <v>44889</v>
      </c>
      <c r="D3283" s="107">
        <v>44889</v>
      </c>
      <c r="E3283">
        <v>-3.0268995399999998E-2</v>
      </c>
      <c r="F3283">
        <v>-3.0268995399999998E-2</v>
      </c>
      <c r="G3283" t="s">
        <v>72</v>
      </c>
      <c r="H3283">
        <v>4.5593766792047292</v>
      </c>
      <c r="I3283">
        <v>-0.13800775172971519</v>
      </c>
      <c r="J3283">
        <v>-0.13800775172971519</v>
      </c>
      <c r="K3283">
        <v>1</v>
      </c>
      <c r="M3283" t="s">
        <v>67</v>
      </c>
      <c r="N3283" t="s">
        <v>4995</v>
      </c>
      <c r="S3283" t="s">
        <v>1608</v>
      </c>
      <c r="U3283" t="s">
        <v>67</v>
      </c>
      <c r="W3283" t="s">
        <v>1270</v>
      </c>
      <c r="X3283" t="s">
        <v>1271</v>
      </c>
      <c r="Y3283" t="s">
        <v>182</v>
      </c>
      <c r="Z3283" t="s">
        <v>164</v>
      </c>
      <c r="AA3283" t="s">
        <v>164</v>
      </c>
      <c r="AB3283" t="s">
        <v>18</v>
      </c>
      <c r="AD3283" t="s">
        <v>5608</v>
      </c>
      <c r="AE3283">
        <v>1</v>
      </c>
      <c r="AF3283">
        <v>1</v>
      </c>
    </row>
    <row r="3284" spans="1:32" x14ac:dyDescent="0.2">
      <c r="A3284" t="s">
        <v>5609</v>
      </c>
      <c r="B3284" s="107">
        <v>44889</v>
      </c>
      <c r="C3284" s="107">
        <v>44889</v>
      </c>
      <c r="D3284" s="107">
        <v>44889</v>
      </c>
      <c r="E3284">
        <v>-5.8545704E-3</v>
      </c>
      <c r="F3284">
        <v>-5.8545704E-3</v>
      </c>
      <c r="G3284" t="s">
        <v>72</v>
      </c>
      <c r="H3284">
        <v>4.5593766792047292</v>
      </c>
      <c r="I3284">
        <v>-2.6693191748522301E-2</v>
      </c>
      <c r="J3284">
        <v>-2.6693191748522301E-2</v>
      </c>
      <c r="K3284">
        <v>1</v>
      </c>
      <c r="M3284" t="s">
        <v>67</v>
      </c>
      <c r="N3284" t="s">
        <v>4995</v>
      </c>
      <c r="S3284" t="s">
        <v>1608</v>
      </c>
      <c r="U3284" t="s">
        <v>67</v>
      </c>
      <c r="W3284" t="s">
        <v>1270</v>
      </c>
      <c r="X3284" t="s">
        <v>1271</v>
      </c>
      <c r="Y3284" t="s">
        <v>182</v>
      </c>
      <c r="Z3284" t="s">
        <v>164</v>
      </c>
      <c r="AA3284" t="s">
        <v>164</v>
      </c>
      <c r="AB3284" t="s">
        <v>18</v>
      </c>
      <c r="AD3284" t="s">
        <v>5610</v>
      </c>
      <c r="AE3284">
        <v>1</v>
      </c>
      <c r="AF3284">
        <v>1</v>
      </c>
    </row>
    <row r="3285" spans="1:32" x14ac:dyDescent="0.2">
      <c r="A3285" t="s">
        <v>5611</v>
      </c>
      <c r="B3285" s="107">
        <v>44888</v>
      </c>
      <c r="C3285" s="107">
        <v>44888</v>
      </c>
      <c r="D3285" s="107">
        <v>44888</v>
      </c>
      <c r="E3285">
        <v>-19.57</v>
      </c>
      <c r="F3285">
        <v>-19.57</v>
      </c>
      <c r="G3285" t="s">
        <v>43</v>
      </c>
      <c r="H3285">
        <v>1</v>
      </c>
      <c r="I3285">
        <v>-19.57</v>
      </c>
      <c r="J3285">
        <v>-19.57</v>
      </c>
      <c r="K3285">
        <v>1</v>
      </c>
      <c r="M3285" t="s">
        <v>49</v>
      </c>
      <c r="N3285" t="s">
        <v>4647</v>
      </c>
      <c r="O3285">
        <v>100</v>
      </c>
      <c r="P3285" t="s">
        <v>160</v>
      </c>
      <c r="Q3285" t="s">
        <v>4647</v>
      </c>
      <c r="S3285" t="s">
        <v>5612</v>
      </c>
      <c r="U3285" t="s">
        <v>49</v>
      </c>
      <c r="W3285" t="s">
        <v>2623</v>
      </c>
      <c r="X3285" t="s">
        <v>2623</v>
      </c>
      <c r="Y3285" t="s">
        <v>2078</v>
      </c>
      <c r="Z3285" t="s">
        <v>2079</v>
      </c>
      <c r="AA3285" t="s">
        <v>2079</v>
      </c>
      <c r="AB3285" t="s">
        <v>15</v>
      </c>
      <c r="AE3285">
        <v>0</v>
      </c>
      <c r="AF3285">
        <v>0</v>
      </c>
    </row>
    <row r="3286" spans="1:32" x14ac:dyDescent="0.2">
      <c r="A3286" t="s">
        <v>5613</v>
      </c>
      <c r="B3286" s="107">
        <v>44888</v>
      </c>
      <c r="C3286" s="107">
        <v>44888</v>
      </c>
      <c r="D3286" s="107">
        <v>44888</v>
      </c>
      <c r="E3286">
        <v>-21.9</v>
      </c>
      <c r="F3286">
        <v>-21.9</v>
      </c>
      <c r="G3286" t="s">
        <v>43</v>
      </c>
      <c r="H3286">
        <v>1</v>
      </c>
      <c r="I3286">
        <v>-21.9</v>
      </c>
      <c r="J3286">
        <v>-21.9</v>
      </c>
      <c r="K3286">
        <v>1</v>
      </c>
      <c r="M3286" t="s">
        <v>49</v>
      </c>
      <c r="N3286" t="s">
        <v>4647</v>
      </c>
      <c r="O3286">
        <v>100</v>
      </c>
      <c r="P3286" t="s">
        <v>160</v>
      </c>
      <c r="Q3286" t="s">
        <v>4647</v>
      </c>
      <c r="S3286" t="s">
        <v>5612</v>
      </c>
      <c r="U3286" t="s">
        <v>49</v>
      </c>
      <c r="W3286" t="s">
        <v>2623</v>
      </c>
      <c r="X3286" t="s">
        <v>2623</v>
      </c>
      <c r="Y3286" t="s">
        <v>2078</v>
      </c>
      <c r="Z3286" t="s">
        <v>2079</v>
      </c>
      <c r="AA3286" t="s">
        <v>2079</v>
      </c>
      <c r="AB3286" t="s">
        <v>15</v>
      </c>
      <c r="AE3286">
        <v>0</v>
      </c>
      <c r="AF3286">
        <v>0</v>
      </c>
    </row>
    <row r="3287" spans="1:32" x14ac:dyDescent="0.2">
      <c r="A3287" t="s">
        <v>5614</v>
      </c>
      <c r="B3287" s="107">
        <v>44888</v>
      </c>
      <c r="C3287" s="107">
        <v>44888</v>
      </c>
      <c r="D3287" s="107">
        <v>44888</v>
      </c>
      <c r="E3287">
        <v>2000</v>
      </c>
      <c r="F3287">
        <v>2000</v>
      </c>
      <c r="G3287" t="s">
        <v>43</v>
      </c>
      <c r="H3287">
        <v>1</v>
      </c>
      <c r="I3287">
        <v>2000</v>
      </c>
      <c r="J3287">
        <v>2000</v>
      </c>
      <c r="K3287">
        <v>1</v>
      </c>
      <c r="M3287" t="s">
        <v>4812</v>
      </c>
      <c r="N3287" t="s">
        <v>1058</v>
      </c>
      <c r="O3287">
        <v>100</v>
      </c>
      <c r="P3287" t="s">
        <v>160</v>
      </c>
      <c r="Q3287" t="s">
        <v>4812</v>
      </c>
      <c r="S3287" t="s">
        <v>5615</v>
      </c>
      <c r="U3287" t="s">
        <v>1058</v>
      </c>
      <c r="V3287" t="s">
        <v>98</v>
      </c>
      <c r="W3287" t="s">
        <v>4814</v>
      </c>
      <c r="X3287" t="s">
        <v>2775</v>
      </c>
      <c r="Y3287" t="s">
        <v>2776</v>
      </c>
      <c r="Z3287" t="s">
        <v>1063</v>
      </c>
      <c r="AA3287" t="s">
        <v>1063</v>
      </c>
      <c r="AB3287" t="s">
        <v>29</v>
      </c>
      <c r="AE3287">
        <v>0</v>
      </c>
      <c r="AF3287">
        <v>0</v>
      </c>
    </row>
    <row r="3288" spans="1:32" x14ac:dyDescent="0.2">
      <c r="A3288" t="s">
        <v>5616</v>
      </c>
      <c r="B3288" s="107">
        <v>44888</v>
      </c>
      <c r="C3288" s="107">
        <v>44888</v>
      </c>
      <c r="D3288" s="107">
        <v>44888</v>
      </c>
      <c r="E3288">
        <v>-23.9</v>
      </c>
      <c r="F3288">
        <v>-23.9</v>
      </c>
      <c r="G3288" t="s">
        <v>43</v>
      </c>
      <c r="H3288">
        <v>1</v>
      </c>
      <c r="I3288">
        <v>-23.9</v>
      </c>
      <c r="J3288">
        <v>-23.9</v>
      </c>
      <c r="K3288">
        <v>1</v>
      </c>
      <c r="M3288" t="s">
        <v>49</v>
      </c>
      <c r="N3288" t="s">
        <v>1389</v>
      </c>
      <c r="O3288">
        <v>100</v>
      </c>
      <c r="P3288" t="s">
        <v>160</v>
      </c>
      <c r="Q3288" t="s">
        <v>1389</v>
      </c>
      <c r="S3288" t="s">
        <v>5580</v>
      </c>
      <c r="U3288" t="s">
        <v>49</v>
      </c>
      <c r="W3288" t="s">
        <v>2623</v>
      </c>
      <c r="X3288" t="s">
        <v>2623</v>
      </c>
      <c r="Y3288" t="s">
        <v>2078</v>
      </c>
      <c r="Z3288" t="s">
        <v>2079</v>
      </c>
      <c r="AA3288" t="s">
        <v>2079</v>
      </c>
      <c r="AB3288" t="s">
        <v>15</v>
      </c>
      <c r="AE3288">
        <v>0</v>
      </c>
      <c r="AF3288">
        <v>0</v>
      </c>
    </row>
    <row r="3289" spans="1:32" x14ac:dyDescent="0.2">
      <c r="A3289" t="s">
        <v>5617</v>
      </c>
      <c r="B3289" s="107">
        <v>44888</v>
      </c>
      <c r="C3289" s="107">
        <v>44888</v>
      </c>
      <c r="D3289" s="107">
        <v>44888</v>
      </c>
      <c r="E3289">
        <v>-34.159999999999997</v>
      </c>
      <c r="F3289">
        <v>-34.159999999999997</v>
      </c>
      <c r="G3289" t="s">
        <v>43</v>
      </c>
      <c r="H3289">
        <v>1</v>
      </c>
      <c r="I3289">
        <v>-34.159999999999997</v>
      </c>
      <c r="J3289">
        <v>-34.159999999999997</v>
      </c>
      <c r="K3289">
        <v>1</v>
      </c>
      <c r="M3289" t="s">
        <v>49</v>
      </c>
      <c r="N3289" t="s">
        <v>1389</v>
      </c>
      <c r="O3289">
        <v>100</v>
      </c>
      <c r="P3289" t="s">
        <v>160</v>
      </c>
      <c r="Q3289" t="s">
        <v>1389</v>
      </c>
      <c r="S3289" t="s">
        <v>5618</v>
      </c>
      <c r="U3289" t="s">
        <v>49</v>
      </c>
      <c r="W3289" t="s">
        <v>2623</v>
      </c>
      <c r="X3289" t="s">
        <v>2623</v>
      </c>
      <c r="Y3289" t="s">
        <v>2078</v>
      </c>
      <c r="Z3289" t="s">
        <v>2079</v>
      </c>
      <c r="AA3289" t="s">
        <v>2079</v>
      </c>
      <c r="AB3289" t="s">
        <v>15</v>
      </c>
      <c r="AE3289">
        <v>0</v>
      </c>
      <c r="AF3289">
        <v>0</v>
      </c>
    </row>
    <row r="3290" spans="1:32" x14ac:dyDescent="0.2">
      <c r="A3290" t="s">
        <v>5619</v>
      </c>
      <c r="B3290" s="107">
        <v>44888</v>
      </c>
      <c r="C3290" s="107">
        <v>44888</v>
      </c>
      <c r="D3290" s="107">
        <v>44888</v>
      </c>
      <c r="E3290">
        <v>-80.959999999999994</v>
      </c>
      <c r="F3290">
        <v>-80.959999999999994</v>
      </c>
      <c r="G3290" t="s">
        <v>43</v>
      </c>
      <c r="H3290">
        <v>1</v>
      </c>
      <c r="I3290">
        <v>-80.959999999999994</v>
      </c>
      <c r="J3290">
        <v>-80.959999999999994</v>
      </c>
      <c r="K3290">
        <v>1</v>
      </c>
      <c r="M3290" t="s">
        <v>52</v>
      </c>
      <c r="N3290" t="s">
        <v>242</v>
      </c>
      <c r="O3290">
        <v>100</v>
      </c>
      <c r="Q3290" t="s">
        <v>242</v>
      </c>
      <c r="S3290" t="s">
        <v>5019</v>
      </c>
      <c r="U3290" t="s">
        <v>52</v>
      </c>
      <c r="W3290" t="s">
        <v>254</v>
      </c>
      <c r="X3290" t="s">
        <v>245</v>
      </c>
      <c r="Y3290" t="s">
        <v>246</v>
      </c>
      <c r="Z3290" t="s">
        <v>246</v>
      </c>
      <c r="AA3290" t="s">
        <v>246</v>
      </c>
      <c r="AB3290" t="s">
        <v>27</v>
      </c>
      <c r="AE3290">
        <v>0</v>
      </c>
      <c r="AF3290">
        <v>0</v>
      </c>
    </row>
    <row r="3291" spans="1:32" x14ac:dyDescent="0.2">
      <c r="A3291" t="s">
        <v>5620</v>
      </c>
      <c r="B3291" s="107">
        <v>44888</v>
      </c>
      <c r="C3291" s="107">
        <v>44888</v>
      </c>
      <c r="D3291" s="107">
        <v>44888</v>
      </c>
      <c r="E3291">
        <v>-54.56</v>
      </c>
      <c r="F3291">
        <v>-54.56</v>
      </c>
      <c r="G3291" t="s">
        <v>43</v>
      </c>
      <c r="H3291">
        <v>1</v>
      </c>
      <c r="I3291">
        <v>-54.56</v>
      </c>
      <c r="J3291">
        <v>-54.56</v>
      </c>
      <c r="K3291">
        <v>1</v>
      </c>
      <c r="M3291" t="s">
        <v>49</v>
      </c>
      <c r="N3291" t="s">
        <v>1389</v>
      </c>
      <c r="O3291">
        <v>100</v>
      </c>
      <c r="P3291" t="s">
        <v>160</v>
      </c>
      <c r="Q3291" t="s">
        <v>1389</v>
      </c>
      <c r="S3291" t="s">
        <v>5621</v>
      </c>
      <c r="U3291" t="s">
        <v>49</v>
      </c>
      <c r="W3291" t="s">
        <v>2623</v>
      </c>
      <c r="X3291" t="s">
        <v>2623</v>
      </c>
      <c r="Y3291" t="s">
        <v>2078</v>
      </c>
      <c r="Z3291" t="s">
        <v>2079</v>
      </c>
      <c r="AA3291" t="s">
        <v>2079</v>
      </c>
      <c r="AB3291" t="s">
        <v>15</v>
      </c>
      <c r="AE3291">
        <v>0</v>
      </c>
      <c r="AF3291">
        <v>0</v>
      </c>
    </row>
    <row r="3292" spans="1:32" x14ac:dyDescent="0.2">
      <c r="A3292" t="s">
        <v>5622</v>
      </c>
      <c r="B3292" s="107">
        <v>44888</v>
      </c>
      <c r="C3292" s="107">
        <v>44888</v>
      </c>
      <c r="D3292" s="107">
        <v>44888</v>
      </c>
      <c r="E3292">
        <v>-19246.03</v>
      </c>
      <c r="F3292">
        <v>-19246.03</v>
      </c>
      <c r="G3292" t="s">
        <v>43</v>
      </c>
      <c r="H3292">
        <v>1</v>
      </c>
      <c r="I3292">
        <v>-19246.03</v>
      </c>
      <c r="J3292">
        <v>-19246.03</v>
      </c>
      <c r="K3292">
        <v>1</v>
      </c>
      <c r="M3292" t="s">
        <v>52</v>
      </c>
      <c r="N3292" t="s">
        <v>242</v>
      </c>
      <c r="O3292">
        <v>100</v>
      </c>
      <c r="Q3292" t="s">
        <v>242</v>
      </c>
      <c r="S3292" t="s">
        <v>5623</v>
      </c>
      <c r="U3292" t="s">
        <v>52</v>
      </c>
      <c r="W3292" t="s">
        <v>1239</v>
      </c>
      <c r="X3292" t="s">
        <v>245</v>
      </c>
      <c r="Y3292" t="s">
        <v>246</v>
      </c>
      <c r="Z3292" t="s">
        <v>246</v>
      </c>
      <c r="AA3292" t="s">
        <v>246</v>
      </c>
      <c r="AB3292" t="s">
        <v>20</v>
      </c>
      <c r="AE3292">
        <v>0</v>
      </c>
      <c r="AF3292">
        <v>0</v>
      </c>
    </row>
    <row r="3293" spans="1:32" x14ac:dyDescent="0.2">
      <c r="A3293" t="s">
        <v>5624</v>
      </c>
      <c r="B3293" s="107">
        <v>44888</v>
      </c>
      <c r="C3293" s="107">
        <v>44888</v>
      </c>
      <c r="D3293" s="107">
        <v>44888</v>
      </c>
      <c r="E3293">
        <v>19326.990000000002</v>
      </c>
      <c r="F3293">
        <v>19326.990000000002</v>
      </c>
      <c r="G3293" t="s">
        <v>43</v>
      </c>
      <c r="H3293">
        <v>1</v>
      </c>
      <c r="I3293">
        <v>19326.990000000002</v>
      </c>
      <c r="J3293">
        <v>19326.990000000002</v>
      </c>
      <c r="K3293">
        <v>1</v>
      </c>
      <c r="M3293" t="s">
        <v>199</v>
      </c>
      <c r="N3293" t="s">
        <v>52</v>
      </c>
      <c r="O3293">
        <v>100</v>
      </c>
      <c r="Q3293" t="s">
        <v>199</v>
      </c>
      <c r="S3293" t="s">
        <v>1378</v>
      </c>
      <c r="U3293" t="s">
        <v>52</v>
      </c>
      <c r="W3293" t="s">
        <v>1379</v>
      </c>
      <c r="X3293" t="s">
        <v>1379</v>
      </c>
      <c r="Y3293" t="s">
        <v>163</v>
      </c>
      <c r="Z3293" t="s">
        <v>193</v>
      </c>
      <c r="AA3293" t="s">
        <v>193</v>
      </c>
      <c r="AB3293" t="s">
        <v>24</v>
      </c>
      <c r="AE3293">
        <v>0</v>
      </c>
      <c r="AF3293">
        <v>0</v>
      </c>
    </row>
    <row r="3294" spans="1:32" x14ac:dyDescent="0.2">
      <c r="A3294" t="s">
        <v>5625</v>
      </c>
      <c r="B3294" s="107">
        <v>44888</v>
      </c>
      <c r="C3294" s="107">
        <v>44888</v>
      </c>
      <c r="D3294" s="107">
        <v>44888</v>
      </c>
      <c r="E3294">
        <v>-19326.990000000002</v>
      </c>
      <c r="F3294">
        <v>-19326.990000000002</v>
      </c>
      <c r="G3294" t="s">
        <v>43</v>
      </c>
      <c r="H3294">
        <v>1</v>
      </c>
      <c r="I3294">
        <v>-19326.990000000002</v>
      </c>
      <c r="J3294">
        <v>-19326.990000000002</v>
      </c>
      <c r="K3294">
        <v>1</v>
      </c>
      <c r="M3294" t="s">
        <v>1058</v>
      </c>
      <c r="N3294" t="s">
        <v>199</v>
      </c>
      <c r="O3294">
        <v>100</v>
      </c>
      <c r="P3294" t="s">
        <v>340</v>
      </c>
      <c r="Q3294" t="s">
        <v>199</v>
      </c>
      <c r="S3294" t="s">
        <v>1378</v>
      </c>
      <c r="U3294" t="s">
        <v>1058</v>
      </c>
      <c r="W3294" t="s">
        <v>1379</v>
      </c>
      <c r="X3294" t="s">
        <v>1379</v>
      </c>
      <c r="Y3294" t="s">
        <v>163</v>
      </c>
      <c r="Z3294" t="s">
        <v>193</v>
      </c>
      <c r="AA3294" t="s">
        <v>193</v>
      </c>
      <c r="AB3294" t="s">
        <v>24</v>
      </c>
      <c r="AE3294">
        <v>0</v>
      </c>
      <c r="AF3294">
        <v>0</v>
      </c>
    </row>
    <row r="3295" spans="1:32" x14ac:dyDescent="0.2">
      <c r="A3295" t="s">
        <v>5626</v>
      </c>
      <c r="B3295" s="107">
        <v>44888</v>
      </c>
      <c r="C3295" s="107">
        <v>44888</v>
      </c>
      <c r="D3295" s="107">
        <v>44888</v>
      </c>
      <c r="E3295">
        <v>-8.4473707999999995E-3</v>
      </c>
      <c r="F3295">
        <v>-8.4473707999999995E-3</v>
      </c>
      <c r="G3295" t="s">
        <v>72</v>
      </c>
      <c r="H3295">
        <v>4.6304464766003228</v>
      </c>
      <c r="I3295">
        <v>-3.9115098357396447E-2</v>
      </c>
      <c r="J3295">
        <v>-3.9115098357396447E-2</v>
      </c>
      <c r="K3295">
        <v>1</v>
      </c>
      <c r="M3295" t="s">
        <v>67</v>
      </c>
      <c r="N3295" t="s">
        <v>4995</v>
      </c>
      <c r="S3295" t="s">
        <v>1608</v>
      </c>
      <c r="U3295" t="s">
        <v>67</v>
      </c>
      <c r="W3295" t="s">
        <v>1270</v>
      </c>
      <c r="X3295" t="s">
        <v>1271</v>
      </c>
      <c r="Y3295" t="s">
        <v>182</v>
      </c>
      <c r="Z3295" t="s">
        <v>164</v>
      </c>
      <c r="AA3295" t="s">
        <v>164</v>
      </c>
      <c r="AB3295" t="s">
        <v>18</v>
      </c>
      <c r="AD3295" t="s">
        <v>5627</v>
      </c>
      <c r="AE3295">
        <v>1</v>
      </c>
      <c r="AF3295">
        <v>1</v>
      </c>
    </row>
    <row r="3296" spans="1:32" x14ac:dyDescent="0.2">
      <c r="A3296" t="s">
        <v>5628</v>
      </c>
      <c r="B3296" s="107">
        <v>44888</v>
      </c>
      <c r="C3296" s="107">
        <v>44888</v>
      </c>
      <c r="D3296" s="107">
        <v>44888</v>
      </c>
      <c r="E3296">
        <v>-6.6843464E-3</v>
      </c>
      <c r="F3296">
        <v>-6.6843464E-3</v>
      </c>
      <c r="G3296" t="s">
        <v>72</v>
      </c>
      <c r="H3296">
        <v>4.6304464766003228</v>
      </c>
      <c r="I3296">
        <v>-3.0951508236256049E-2</v>
      </c>
      <c r="J3296">
        <v>-3.0951508236256049E-2</v>
      </c>
      <c r="K3296">
        <v>1</v>
      </c>
      <c r="M3296" t="s">
        <v>67</v>
      </c>
      <c r="N3296" t="s">
        <v>4995</v>
      </c>
      <c r="S3296" t="s">
        <v>1608</v>
      </c>
      <c r="U3296" t="s">
        <v>67</v>
      </c>
      <c r="W3296" t="s">
        <v>1270</v>
      </c>
      <c r="X3296" t="s">
        <v>1271</v>
      </c>
      <c r="Y3296" t="s">
        <v>182</v>
      </c>
      <c r="Z3296" t="s">
        <v>164</v>
      </c>
      <c r="AA3296" t="s">
        <v>164</v>
      </c>
      <c r="AB3296" t="s">
        <v>18</v>
      </c>
      <c r="AD3296" t="s">
        <v>5629</v>
      </c>
      <c r="AE3296">
        <v>1</v>
      </c>
      <c r="AF3296">
        <v>1</v>
      </c>
    </row>
    <row r="3297" spans="1:32" x14ac:dyDescent="0.2">
      <c r="A3297" t="s">
        <v>5630</v>
      </c>
      <c r="B3297" s="107">
        <v>44888</v>
      </c>
      <c r="C3297" s="107">
        <v>44888</v>
      </c>
      <c r="D3297" s="107">
        <v>44888</v>
      </c>
      <c r="E3297">
        <v>-1.793480645449115E-3</v>
      </c>
      <c r="F3297">
        <v>-1.793480645449115E-3</v>
      </c>
      <c r="G3297" t="s">
        <v>72</v>
      </c>
      <c r="H3297">
        <v>4.6304464766003228</v>
      </c>
      <c r="I3297">
        <v>-8.304616135570729E-3</v>
      </c>
      <c r="J3297">
        <v>-8.304616135570729E-3</v>
      </c>
      <c r="K3297">
        <v>1</v>
      </c>
      <c r="M3297" t="s">
        <v>56</v>
      </c>
      <c r="N3297" t="s">
        <v>4995</v>
      </c>
      <c r="S3297" t="s">
        <v>1608</v>
      </c>
      <c r="U3297" t="s">
        <v>56</v>
      </c>
      <c r="W3297" t="s">
        <v>1415</v>
      </c>
      <c r="X3297" t="s">
        <v>1265</v>
      </c>
      <c r="Y3297" t="s">
        <v>182</v>
      </c>
      <c r="Z3297" t="s">
        <v>164</v>
      </c>
      <c r="AA3297" t="s">
        <v>164</v>
      </c>
      <c r="AB3297" t="s">
        <v>18</v>
      </c>
      <c r="AD3297" t="s">
        <v>5631</v>
      </c>
      <c r="AE3297">
        <v>1</v>
      </c>
      <c r="AF3297">
        <v>1</v>
      </c>
    </row>
    <row r="3298" spans="1:32" x14ac:dyDescent="0.2">
      <c r="A3298" t="s">
        <v>5632</v>
      </c>
      <c r="B3298" s="107">
        <v>44888</v>
      </c>
      <c r="C3298" s="107">
        <v>44888</v>
      </c>
      <c r="D3298" s="107">
        <v>44888</v>
      </c>
      <c r="E3298">
        <v>-3.7430304000000002E-3</v>
      </c>
      <c r="F3298">
        <v>-3.7430304000000002E-3</v>
      </c>
      <c r="G3298" t="s">
        <v>72</v>
      </c>
      <c r="H3298">
        <v>4.6304464766003228</v>
      </c>
      <c r="I3298">
        <v>-1.7331901927487899E-2</v>
      </c>
      <c r="J3298">
        <v>-1.7331901927487899E-2</v>
      </c>
      <c r="K3298">
        <v>1</v>
      </c>
      <c r="M3298" t="s">
        <v>67</v>
      </c>
      <c r="N3298" t="s">
        <v>4995</v>
      </c>
      <c r="S3298" t="s">
        <v>1608</v>
      </c>
      <c r="U3298" t="s">
        <v>67</v>
      </c>
      <c r="W3298" t="s">
        <v>1270</v>
      </c>
      <c r="X3298" t="s">
        <v>1271</v>
      </c>
      <c r="Y3298" t="s">
        <v>182</v>
      </c>
      <c r="Z3298" t="s">
        <v>164</v>
      </c>
      <c r="AA3298" t="s">
        <v>164</v>
      </c>
      <c r="AB3298" t="s">
        <v>18</v>
      </c>
      <c r="AD3298" t="s">
        <v>5633</v>
      </c>
      <c r="AE3298">
        <v>1</v>
      </c>
      <c r="AF3298">
        <v>1</v>
      </c>
    </row>
    <row r="3299" spans="1:32" x14ac:dyDescent="0.2">
      <c r="A3299" t="s">
        <v>5634</v>
      </c>
      <c r="B3299" s="107">
        <v>44888</v>
      </c>
      <c r="C3299" s="107">
        <v>44888</v>
      </c>
      <c r="D3299" s="107">
        <v>44888</v>
      </c>
      <c r="E3299">
        <v>-8.149480399999999E-3</v>
      </c>
      <c r="F3299">
        <v>-8.149480399999999E-3</v>
      </c>
      <c r="G3299" t="s">
        <v>72</v>
      </c>
      <c r="H3299">
        <v>4.6304464766003228</v>
      </c>
      <c r="I3299">
        <v>-3.7735732804303382E-2</v>
      </c>
      <c r="J3299">
        <v>-3.7735732804303382E-2</v>
      </c>
      <c r="K3299">
        <v>1</v>
      </c>
      <c r="M3299" t="s">
        <v>67</v>
      </c>
      <c r="N3299" t="s">
        <v>4995</v>
      </c>
      <c r="S3299" t="s">
        <v>1608</v>
      </c>
      <c r="U3299" t="s">
        <v>67</v>
      </c>
      <c r="W3299" t="s">
        <v>1270</v>
      </c>
      <c r="X3299" t="s">
        <v>1271</v>
      </c>
      <c r="Y3299" t="s">
        <v>182</v>
      </c>
      <c r="Z3299" t="s">
        <v>164</v>
      </c>
      <c r="AA3299" t="s">
        <v>164</v>
      </c>
      <c r="AB3299" t="s">
        <v>18</v>
      </c>
      <c r="AD3299" t="s">
        <v>5635</v>
      </c>
      <c r="AE3299">
        <v>1</v>
      </c>
      <c r="AF3299">
        <v>1</v>
      </c>
    </row>
    <row r="3300" spans="1:32" x14ac:dyDescent="0.2">
      <c r="A3300" t="s">
        <v>5636</v>
      </c>
      <c r="B3300" s="107">
        <v>44888</v>
      </c>
      <c r="C3300" s="107">
        <v>44888</v>
      </c>
      <c r="D3300" s="107">
        <v>44888</v>
      </c>
      <c r="E3300">
        <v>-3.9131524000000006E-3</v>
      </c>
      <c r="F3300">
        <v>-3.9131524000000006E-3</v>
      </c>
      <c r="G3300" t="s">
        <v>72</v>
      </c>
      <c r="H3300">
        <v>4.6304464766003228</v>
      </c>
      <c r="I3300">
        <v>-1.8119642742980099E-2</v>
      </c>
      <c r="J3300">
        <v>-1.8119642742980099E-2</v>
      </c>
      <c r="K3300">
        <v>1</v>
      </c>
      <c r="M3300" t="s">
        <v>67</v>
      </c>
      <c r="N3300" t="s">
        <v>4995</v>
      </c>
      <c r="S3300" t="s">
        <v>1608</v>
      </c>
      <c r="U3300" t="s">
        <v>67</v>
      </c>
      <c r="W3300" t="s">
        <v>1270</v>
      </c>
      <c r="X3300" t="s">
        <v>1271</v>
      </c>
      <c r="Y3300" t="s">
        <v>182</v>
      </c>
      <c r="Z3300" t="s">
        <v>164</v>
      </c>
      <c r="AA3300" t="s">
        <v>164</v>
      </c>
      <c r="AB3300" t="s">
        <v>18</v>
      </c>
      <c r="AD3300" t="s">
        <v>5637</v>
      </c>
      <c r="AE3300">
        <v>1</v>
      </c>
      <c r="AF3300">
        <v>1</v>
      </c>
    </row>
    <row r="3301" spans="1:32" x14ac:dyDescent="0.2">
      <c r="A3301" t="s">
        <v>5638</v>
      </c>
      <c r="B3301" s="107">
        <v>44888</v>
      </c>
      <c r="C3301" s="107">
        <v>44888</v>
      </c>
      <c r="D3301" s="107">
        <v>44888</v>
      </c>
      <c r="E3301">
        <v>-4.1410376000000004E-3</v>
      </c>
      <c r="F3301">
        <v>-4.1410376000000004E-3</v>
      </c>
      <c r="G3301" t="s">
        <v>72</v>
      </c>
      <c r="H3301">
        <v>4.6304464766003228</v>
      </c>
      <c r="I3301">
        <v>-1.917485296438946E-2</v>
      </c>
      <c r="J3301">
        <v>-1.917485296438946E-2</v>
      </c>
      <c r="K3301">
        <v>1</v>
      </c>
      <c r="M3301" t="s">
        <v>67</v>
      </c>
      <c r="N3301" t="s">
        <v>4995</v>
      </c>
      <c r="S3301" t="s">
        <v>1608</v>
      </c>
      <c r="U3301" t="s">
        <v>67</v>
      </c>
      <c r="W3301" t="s">
        <v>1270</v>
      </c>
      <c r="X3301" t="s">
        <v>1271</v>
      </c>
      <c r="Y3301" t="s">
        <v>182</v>
      </c>
      <c r="Z3301" t="s">
        <v>164</v>
      </c>
      <c r="AA3301" t="s">
        <v>164</v>
      </c>
      <c r="AB3301" t="s">
        <v>18</v>
      </c>
      <c r="AD3301" t="s">
        <v>5639</v>
      </c>
      <c r="AE3301">
        <v>1</v>
      </c>
      <c r="AF3301">
        <v>1</v>
      </c>
    </row>
    <row r="3302" spans="1:32" x14ac:dyDescent="0.2">
      <c r="A3302" t="s">
        <v>5640</v>
      </c>
      <c r="B3302" s="107">
        <v>44888</v>
      </c>
      <c r="C3302" s="107">
        <v>44888</v>
      </c>
      <c r="D3302" s="107">
        <v>44888</v>
      </c>
      <c r="E3302">
        <v>-4.2328340000000004E-3</v>
      </c>
      <c r="F3302">
        <v>-4.2328340000000004E-3</v>
      </c>
      <c r="G3302" t="s">
        <v>72</v>
      </c>
      <c r="H3302">
        <v>4.6304464766003228</v>
      </c>
      <c r="I3302">
        <v>-1.9599911281334051E-2</v>
      </c>
      <c r="J3302">
        <v>-1.9599911281334051E-2</v>
      </c>
      <c r="K3302">
        <v>1</v>
      </c>
      <c r="M3302" t="s">
        <v>67</v>
      </c>
      <c r="N3302" t="s">
        <v>4995</v>
      </c>
      <c r="S3302" t="s">
        <v>1608</v>
      </c>
      <c r="U3302" t="s">
        <v>67</v>
      </c>
      <c r="W3302" t="s">
        <v>1270</v>
      </c>
      <c r="X3302" t="s">
        <v>1271</v>
      </c>
      <c r="Y3302" t="s">
        <v>182</v>
      </c>
      <c r="Z3302" t="s">
        <v>164</v>
      </c>
      <c r="AA3302" t="s">
        <v>164</v>
      </c>
      <c r="AB3302" t="s">
        <v>18</v>
      </c>
      <c r="AD3302" t="s">
        <v>5641</v>
      </c>
      <c r="AE3302">
        <v>1</v>
      </c>
      <c r="AF3302">
        <v>1</v>
      </c>
    </row>
    <row r="3303" spans="1:32" x14ac:dyDescent="0.2">
      <c r="A3303" t="s">
        <v>5642</v>
      </c>
      <c r="B3303" s="107">
        <v>44888</v>
      </c>
      <c r="C3303" s="107">
        <v>44888</v>
      </c>
      <c r="D3303" s="107">
        <v>44888</v>
      </c>
      <c r="E3303">
        <v>-3.7348960000000001E-3</v>
      </c>
      <c r="F3303">
        <v>-3.7348960000000001E-3</v>
      </c>
      <c r="G3303" t="s">
        <v>72</v>
      </c>
      <c r="H3303">
        <v>4.6304464766003228</v>
      </c>
      <c r="I3303">
        <v>-1.7294236023668641E-2</v>
      </c>
      <c r="J3303">
        <v>-1.7294236023668641E-2</v>
      </c>
      <c r="K3303">
        <v>1</v>
      </c>
      <c r="M3303" t="s">
        <v>67</v>
      </c>
      <c r="N3303" t="s">
        <v>4995</v>
      </c>
      <c r="S3303" t="s">
        <v>1608</v>
      </c>
      <c r="U3303" t="s">
        <v>67</v>
      </c>
      <c r="W3303" t="s">
        <v>1270</v>
      </c>
      <c r="X3303" t="s">
        <v>1271</v>
      </c>
      <c r="Y3303" t="s">
        <v>182</v>
      </c>
      <c r="Z3303" t="s">
        <v>164</v>
      </c>
      <c r="AA3303" t="s">
        <v>164</v>
      </c>
      <c r="AB3303" t="s">
        <v>18</v>
      </c>
      <c r="AD3303" t="s">
        <v>5643</v>
      </c>
      <c r="AE3303">
        <v>1</v>
      </c>
      <c r="AF3303">
        <v>1</v>
      </c>
    </row>
    <row r="3304" spans="1:32" x14ac:dyDescent="0.2">
      <c r="A3304" t="s">
        <v>5644</v>
      </c>
      <c r="B3304" s="107">
        <v>44888</v>
      </c>
      <c r="C3304" s="107">
        <v>44888</v>
      </c>
      <c r="D3304" s="107">
        <v>44888</v>
      </c>
      <c r="E3304">
        <v>-1.45592972E-2</v>
      </c>
      <c r="F3304">
        <v>-1.45592972E-2</v>
      </c>
      <c r="G3304" t="s">
        <v>72</v>
      </c>
      <c r="H3304">
        <v>4.6304464766003228</v>
      </c>
      <c r="I3304">
        <v>-6.7416046421516954E-2</v>
      </c>
      <c r="J3304">
        <v>-6.7416046421516954E-2</v>
      </c>
      <c r="K3304">
        <v>1</v>
      </c>
      <c r="M3304" t="s">
        <v>67</v>
      </c>
      <c r="N3304" t="s">
        <v>4995</v>
      </c>
      <c r="S3304" t="s">
        <v>1608</v>
      </c>
      <c r="U3304" t="s">
        <v>67</v>
      </c>
      <c r="W3304" t="s">
        <v>1270</v>
      </c>
      <c r="X3304" t="s">
        <v>1271</v>
      </c>
      <c r="Y3304" t="s">
        <v>182</v>
      </c>
      <c r="Z3304" t="s">
        <v>164</v>
      </c>
      <c r="AA3304" t="s">
        <v>164</v>
      </c>
      <c r="AB3304" t="s">
        <v>18</v>
      </c>
      <c r="AD3304" t="s">
        <v>5645</v>
      </c>
      <c r="AE3304">
        <v>1</v>
      </c>
      <c r="AF3304">
        <v>1</v>
      </c>
    </row>
    <row r="3305" spans="1:32" x14ac:dyDescent="0.2">
      <c r="A3305" t="s">
        <v>5646</v>
      </c>
      <c r="B3305" s="107">
        <v>44888</v>
      </c>
      <c r="C3305" s="107">
        <v>44888</v>
      </c>
      <c r="D3305" s="107">
        <v>44888</v>
      </c>
      <c r="E3305">
        <v>-6.2829535999999993E-3</v>
      </c>
      <c r="F3305">
        <v>-6.2829535999999993E-3</v>
      </c>
      <c r="G3305" t="s">
        <v>72</v>
      </c>
      <c r="H3305">
        <v>4.6304464766003228</v>
      </c>
      <c r="I3305">
        <v>-2.9092880359763311E-2</v>
      </c>
      <c r="J3305">
        <v>-2.9092880359763311E-2</v>
      </c>
      <c r="K3305">
        <v>1</v>
      </c>
      <c r="M3305" t="s">
        <v>67</v>
      </c>
      <c r="N3305" t="s">
        <v>4995</v>
      </c>
      <c r="S3305" t="s">
        <v>1608</v>
      </c>
      <c r="U3305" t="s">
        <v>67</v>
      </c>
      <c r="W3305" t="s">
        <v>1270</v>
      </c>
      <c r="X3305" t="s">
        <v>1271</v>
      </c>
      <c r="Y3305" t="s">
        <v>182</v>
      </c>
      <c r="Z3305" t="s">
        <v>164</v>
      </c>
      <c r="AA3305" t="s">
        <v>164</v>
      </c>
      <c r="AB3305" t="s">
        <v>18</v>
      </c>
      <c r="AD3305" t="s">
        <v>5647</v>
      </c>
      <c r="AE3305">
        <v>1</v>
      </c>
      <c r="AF3305">
        <v>1</v>
      </c>
    </row>
    <row r="3306" spans="1:32" x14ac:dyDescent="0.2">
      <c r="A3306" t="s">
        <v>5648</v>
      </c>
      <c r="B3306" s="107">
        <v>44888</v>
      </c>
      <c r="C3306" s="107">
        <v>44888</v>
      </c>
      <c r="D3306" s="107">
        <v>44888</v>
      </c>
      <c r="E3306">
        <v>-3.4892256000000001E-3</v>
      </c>
      <c r="F3306">
        <v>-3.4892256000000001E-3</v>
      </c>
      <c r="G3306" t="s">
        <v>72</v>
      </c>
      <c r="H3306">
        <v>4.6304464766003228</v>
      </c>
      <c r="I3306">
        <v>-1.6156672385583649E-2</v>
      </c>
      <c r="J3306">
        <v>-1.6156672385583649E-2</v>
      </c>
      <c r="K3306">
        <v>1</v>
      </c>
      <c r="M3306" t="s">
        <v>67</v>
      </c>
      <c r="N3306" t="s">
        <v>4995</v>
      </c>
      <c r="S3306" t="s">
        <v>1608</v>
      </c>
      <c r="U3306" t="s">
        <v>67</v>
      </c>
      <c r="W3306" t="s">
        <v>1270</v>
      </c>
      <c r="X3306" t="s">
        <v>1271</v>
      </c>
      <c r="Y3306" t="s">
        <v>182</v>
      </c>
      <c r="Z3306" t="s">
        <v>164</v>
      </c>
      <c r="AA3306" t="s">
        <v>164</v>
      </c>
      <c r="AB3306" t="s">
        <v>18</v>
      </c>
      <c r="AD3306" t="s">
        <v>5649</v>
      </c>
      <c r="AE3306">
        <v>1</v>
      </c>
      <c r="AF3306">
        <v>1</v>
      </c>
    </row>
    <row r="3307" spans="1:32" x14ac:dyDescent="0.2">
      <c r="A3307" t="s">
        <v>5650</v>
      </c>
      <c r="B3307" s="107">
        <v>44888</v>
      </c>
      <c r="C3307" s="107">
        <v>44888</v>
      </c>
      <c r="D3307" s="107">
        <v>44888</v>
      </c>
      <c r="E3307">
        <v>-4.0390415999999986E-3</v>
      </c>
      <c r="F3307">
        <v>-4.0390415999999986E-3</v>
      </c>
      <c r="G3307" t="s">
        <v>72</v>
      </c>
      <c r="H3307">
        <v>4.6304464766003228</v>
      </c>
      <c r="I3307">
        <v>-1.8702565945562129E-2</v>
      </c>
      <c r="J3307">
        <v>-1.8702565945562129E-2</v>
      </c>
      <c r="K3307">
        <v>1</v>
      </c>
      <c r="M3307" t="s">
        <v>67</v>
      </c>
      <c r="N3307" t="s">
        <v>4995</v>
      </c>
      <c r="S3307" t="s">
        <v>1608</v>
      </c>
      <c r="U3307" t="s">
        <v>67</v>
      </c>
      <c r="W3307" t="s">
        <v>1270</v>
      </c>
      <c r="X3307" t="s">
        <v>1271</v>
      </c>
      <c r="Y3307" t="s">
        <v>182</v>
      </c>
      <c r="Z3307" t="s">
        <v>164</v>
      </c>
      <c r="AA3307" t="s">
        <v>164</v>
      </c>
      <c r="AB3307" t="s">
        <v>18</v>
      </c>
      <c r="AD3307" t="s">
        <v>5651</v>
      </c>
      <c r="AE3307">
        <v>1</v>
      </c>
      <c r="AF3307">
        <v>1</v>
      </c>
    </row>
    <row r="3308" spans="1:32" x14ac:dyDescent="0.2">
      <c r="A3308" t="s">
        <v>5652</v>
      </c>
      <c r="B3308" s="107">
        <v>44887</v>
      </c>
      <c r="C3308" s="107">
        <v>44887</v>
      </c>
      <c r="D3308" s="107">
        <v>44887</v>
      </c>
      <c r="E3308">
        <v>-31.75</v>
      </c>
      <c r="F3308">
        <v>-31.75</v>
      </c>
      <c r="G3308" t="s">
        <v>43</v>
      </c>
      <c r="H3308">
        <v>1</v>
      </c>
      <c r="I3308">
        <v>-31.75</v>
      </c>
      <c r="J3308">
        <v>-31.75</v>
      </c>
      <c r="K3308">
        <v>1</v>
      </c>
      <c r="M3308" t="s">
        <v>49</v>
      </c>
      <c r="N3308" t="s">
        <v>4647</v>
      </c>
      <c r="O3308">
        <v>100</v>
      </c>
      <c r="P3308" t="s">
        <v>160</v>
      </c>
      <c r="Q3308" t="s">
        <v>4647</v>
      </c>
      <c r="S3308" t="s">
        <v>5653</v>
      </c>
      <c r="U3308" t="s">
        <v>49</v>
      </c>
      <c r="W3308" t="s">
        <v>2623</v>
      </c>
      <c r="X3308" t="s">
        <v>2623</v>
      </c>
      <c r="Y3308" t="s">
        <v>2078</v>
      </c>
      <c r="Z3308" t="s">
        <v>2079</v>
      </c>
      <c r="AA3308" t="s">
        <v>2079</v>
      </c>
      <c r="AB3308" t="s">
        <v>15</v>
      </c>
      <c r="AE3308">
        <v>0</v>
      </c>
      <c r="AF3308">
        <v>0</v>
      </c>
    </row>
    <row r="3309" spans="1:32" x14ac:dyDescent="0.2">
      <c r="A3309" t="s">
        <v>5654</v>
      </c>
      <c r="B3309" s="107">
        <v>44887</v>
      </c>
      <c r="C3309" s="107">
        <v>44887</v>
      </c>
      <c r="D3309" s="107">
        <v>44887</v>
      </c>
      <c r="E3309">
        <v>-190.31</v>
      </c>
      <c r="F3309">
        <v>-190.31</v>
      </c>
      <c r="G3309" t="s">
        <v>43</v>
      </c>
      <c r="H3309">
        <v>1</v>
      </c>
      <c r="I3309">
        <v>-190.31</v>
      </c>
      <c r="J3309">
        <v>-190.31</v>
      </c>
      <c r="K3309">
        <v>1</v>
      </c>
      <c r="M3309" t="s">
        <v>50</v>
      </c>
      <c r="N3309" t="s">
        <v>228</v>
      </c>
      <c r="O3309">
        <v>100</v>
      </c>
      <c r="Q3309" t="s">
        <v>228</v>
      </c>
      <c r="S3309" t="s">
        <v>229</v>
      </c>
      <c r="U3309" t="s">
        <v>50</v>
      </c>
      <c r="W3309" t="s">
        <v>229</v>
      </c>
      <c r="X3309" t="s">
        <v>30</v>
      </c>
      <c r="Y3309" t="s">
        <v>182</v>
      </c>
      <c r="Z3309" t="s">
        <v>182</v>
      </c>
      <c r="AA3309" t="s">
        <v>182</v>
      </c>
      <c r="AB3309" t="s">
        <v>30</v>
      </c>
      <c r="AE3309">
        <v>0</v>
      </c>
      <c r="AF3309">
        <v>0</v>
      </c>
    </row>
    <row r="3310" spans="1:32" x14ac:dyDescent="0.2">
      <c r="A3310" t="s">
        <v>5655</v>
      </c>
      <c r="B3310" s="107">
        <v>44887</v>
      </c>
      <c r="C3310" s="107">
        <v>44887</v>
      </c>
      <c r="D3310" s="107">
        <v>44887</v>
      </c>
      <c r="E3310">
        <v>-147.09</v>
      </c>
      <c r="F3310">
        <v>-147.09</v>
      </c>
      <c r="G3310" t="s">
        <v>43</v>
      </c>
      <c r="H3310">
        <v>1</v>
      </c>
      <c r="I3310">
        <v>-147.09</v>
      </c>
      <c r="J3310">
        <v>-147.09</v>
      </c>
      <c r="K3310">
        <v>1</v>
      </c>
      <c r="M3310" t="s">
        <v>49</v>
      </c>
      <c r="N3310" t="s">
        <v>1449</v>
      </c>
      <c r="O3310">
        <v>100</v>
      </c>
      <c r="Q3310" t="s">
        <v>1449</v>
      </c>
      <c r="S3310" t="s">
        <v>1450</v>
      </c>
      <c r="U3310" t="s">
        <v>49</v>
      </c>
      <c r="W3310" t="s">
        <v>1452</v>
      </c>
      <c r="X3310" t="s">
        <v>1452</v>
      </c>
      <c r="Y3310" t="s">
        <v>192</v>
      </c>
      <c r="Z3310" t="s">
        <v>193</v>
      </c>
      <c r="AA3310" t="s">
        <v>193</v>
      </c>
      <c r="AB3310" t="s">
        <v>24</v>
      </c>
      <c r="AE3310">
        <v>0</v>
      </c>
      <c r="AF3310">
        <v>0</v>
      </c>
    </row>
    <row r="3311" spans="1:32" x14ac:dyDescent="0.2">
      <c r="A3311" t="s">
        <v>5656</v>
      </c>
      <c r="B3311" s="107">
        <v>44887</v>
      </c>
      <c r="C3311" s="107">
        <v>44887</v>
      </c>
      <c r="D3311" s="107">
        <v>44887</v>
      </c>
      <c r="E3311">
        <v>-2500</v>
      </c>
      <c r="F3311">
        <v>-2500</v>
      </c>
      <c r="G3311" t="s">
        <v>43</v>
      </c>
      <c r="H3311">
        <v>1</v>
      </c>
      <c r="I3311">
        <v>-2500</v>
      </c>
      <c r="J3311">
        <v>-2500</v>
      </c>
      <c r="K3311">
        <v>1</v>
      </c>
      <c r="M3311" t="s">
        <v>1058</v>
      </c>
      <c r="N3311" t="s">
        <v>337</v>
      </c>
      <c r="O3311">
        <v>100</v>
      </c>
      <c r="P3311" t="s">
        <v>15</v>
      </c>
      <c r="Q3311" t="s">
        <v>337</v>
      </c>
      <c r="S3311" t="s">
        <v>5657</v>
      </c>
      <c r="U3311" t="s">
        <v>1058</v>
      </c>
      <c r="W3311" t="s">
        <v>291</v>
      </c>
      <c r="X3311" t="s">
        <v>245</v>
      </c>
      <c r="Y3311" t="s">
        <v>246</v>
      </c>
      <c r="Z3311" t="s">
        <v>246</v>
      </c>
      <c r="AA3311" t="s">
        <v>246</v>
      </c>
      <c r="AB3311" t="s">
        <v>26</v>
      </c>
      <c r="AE3311">
        <v>0</v>
      </c>
      <c r="AF3311">
        <v>0</v>
      </c>
    </row>
    <row r="3312" spans="1:32" x14ac:dyDescent="0.2">
      <c r="A3312" t="s">
        <v>5658</v>
      </c>
      <c r="B3312" s="107">
        <v>44887</v>
      </c>
      <c r="C3312" s="107">
        <v>44887</v>
      </c>
      <c r="D3312" s="107">
        <v>44887</v>
      </c>
      <c r="E3312">
        <v>-2899.34</v>
      </c>
      <c r="F3312">
        <v>-2899.34</v>
      </c>
      <c r="G3312" t="s">
        <v>43</v>
      </c>
      <c r="H3312">
        <v>1</v>
      </c>
      <c r="I3312">
        <v>-2899.34</v>
      </c>
      <c r="J3312">
        <v>-2899.34</v>
      </c>
      <c r="K3312">
        <v>1</v>
      </c>
      <c r="M3312" t="s">
        <v>1058</v>
      </c>
      <c r="N3312" t="s">
        <v>195</v>
      </c>
      <c r="O3312">
        <v>100</v>
      </c>
      <c r="Q3312" t="s">
        <v>195</v>
      </c>
      <c r="S3312" t="s">
        <v>5659</v>
      </c>
      <c r="U3312" t="s">
        <v>1058</v>
      </c>
      <c r="W3312" t="s">
        <v>197</v>
      </c>
      <c r="X3312" t="s">
        <v>191</v>
      </c>
      <c r="Y3312" t="s">
        <v>192</v>
      </c>
      <c r="Z3312" t="s">
        <v>193</v>
      </c>
      <c r="AA3312" t="s">
        <v>193</v>
      </c>
      <c r="AB3312" t="s">
        <v>19</v>
      </c>
      <c r="AE3312">
        <v>0</v>
      </c>
      <c r="AF3312">
        <v>0</v>
      </c>
    </row>
    <row r="3313" spans="1:32" x14ac:dyDescent="0.2">
      <c r="A3313" t="s">
        <v>5660</v>
      </c>
      <c r="B3313" s="107">
        <v>44887</v>
      </c>
      <c r="C3313" s="107">
        <v>44887</v>
      </c>
      <c r="D3313" s="107">
        <v>44887</v>
      </c>
      <c r="E3313">
        <v>-929.5</v>
      </c>
      <c r="F3313">
        <v>-929.5</v>
      </c>
      <c r="G3313" t="s">
        <v>43</v>
      </c>
      <c r="H3313">
        <v>1</v>
      </c>
      <c r="I3313">
        <v>-929.5</v>
      </c>
      <c r="J3313">
        <v>-929.5</v>
      </c>
      <c r="K3313">
        <v>1</v>
      </c>
      <c r="M3313" t="s">
        <v>1058</v>
      </c>
      <c r="N3313" t="s">
        <v>3695</v>
      </c>
      <c r="O3313">
        <v>100</v>
      </c>
      <c r="Q3313" t="s">
        <v>3695</v>
      </c>
      <c r="S3313" t="s">
        <v>5661</v>
      </c>
      <c r="U3313" t="s">
        <v>1058</v>
      </c>
      <c r="W3313" t="s">
        <v>3697</v>
      </c>
      <c r="X3313" t="s">
        <v>3698</v>
      </c>
      <c r="Y3313" t="s">
        <v>163</v>
      </c>
      <c r="Z3313" t="s">
        <v>193</v>
      </c>
      <c r="AA3313" t="s">
        <v>193</v>
      </c>
      <c r="AB3313" t="s">
        <v>24</v>
      </c>
      <c r="AE3313">
        <v>0</v>
      </c>
      <c r="AF3313">
        <v>0</v>
      </c>
    </row>
    <row r="3314" spans="1:32" x14ac:dyDescent="0.2">
      <c r="A3314" t="s">
        <v>5662</v>
      </c>
      <c r="B3314" s="107">
        <v>44887</v>
      </c>
      <c r="C3314" s="107">
        <v>44887</v>
      </c>
      <c r="D3314" s="107">
        <v>44887</v>
      </c>
      <c r="E3314">
        <v>-19.75</v>
      </c>
      <c r="F3314">
        <v>-19.75</v>
      </c>
      <c r="G3314" t="s">
        <v>43</v>
      </c>
      <c r="H3314">
        <v>1</v>
      </c>
      <c r="I3314">
        <v>-19.75</v>
      </c>
      <c r="J3314">
        <v>-19.75</v>
      </c>
      <c r="K3314">
        <v>1</v>
      </c>
      <c r="M3314" t="s">
        <v>49</v>
      </c>
      <c r="N3314" t="s">
        <v>1389</v>
      </c>
      <c r="O3314">
        <v>100</v>
      </c>
      <c r="P3314" t="s">
        <v>160</v>
      </c>
      <c r="Q3314" t="s">
        <v>1389</v>
      </c>
      <c r="S3314" t="s">
        <v>5618</v>
      </c>
      <c r="U3314" t="s">
        <v>49</v>
      </c>
      <c r="W3314" t="s">
        <v>2623</v>
      </c>
      <c r="X3314" t="s">
        <v>2623</v>
      </c>
      <c r="Y3314" t="s">
        <v>2078</v>
      </c>
      <c r="Z3314" t="s">
        <v>2079</v>
      </c>
      <c r="AA3314" t="s">
        <v>2079</v>
      </c>
      <c r="AB3314" t="s">
        <v>15</v>
      </c>
      <c r="AE3314">
        <v>0</v>
      </c>
      <c r="AF3314">
        <v>0</v>
      </c>
    </row>
    <row r="3315" spans="1:32" x14ac:dyDescent="0.2">
      <c r="A3315" t="s">
        <v>5663</v>
      </c>
      <c r="B3315" s="107">
        <v>44887</v>
      </c>
      <c r="C3315" s="107">
        <v>44887</v>
      </c>
      <c r="D3315" s="107">
        <v>44887</v>
      </c>
      <c r="E3315">
        <v>-1.7420916799999998E-2</v>
      </c>
      <c r="F3315">
        <v>-1.7420916799999998E-2</v>
      </c>
      <c r="G3315" t="s">
        <v>72</v>
      </c>
      <c r="H3315">
        <v>4.5824353448275863</v>
      </c>
      <c r="I3315">
        <v>-7.9830224883620682E-2</v>
      </c>
      <c r="J3315">
        <v>-7.9830224883620682E-2</v>
      </c>
      <c r="K3315">
        <v>1</v>
      </c>
      <c r="M3315" t="s">
        <v>67</v>
      </c>
      <c r="N3315" t="s">
        <v>4995</v>
      </c>
      <c r="S3315" t="s">
        <v>1608</v>
      </c>
      <c r="U3315" t="s">
        <v>67</v>
      </c>
      <c r="W3315" t="s">
        <v>1270</v>
      </c>
      <c r="X3315" t="s">
        <v>1271</v>
      </c>
      <c r="Y3315" t="s">
        <v>182</v>
      </c>
      <c r="Z3315" t="s">
        <v>164</v>
      </c>
      <c r="AA3315" t="s">
        <v>164</v>
      </c>
      <c r="AB3315" t="s">
        <v>18</v>
      </c>
      <c r="AD3315" t="s">
        <v>5664</v>
      </c>
      <c r="AE3315">
        <v>1</v>
      </c>
      <c r="AF3315">
        <v>1</v>
      </c>
    </row>
    <row r="3316" spans="1:32" x14ac:dyDescent="0.2">
      <c r="A3316" t="s">
        <v>5665</v>
      </c>
      <c r="B3316" s="107">
        <v>44887</v>
      </c>
      <c r="C3316" s="107">
        <v>44887</v>
      </c>
      <c r="D3316" s="107">
        <v>44887</v>
      </c>
      <c r="E3316">
        <v>-0.41953662487784121</v>
      </c>
      <c r="F3316">
        <v>-0.41953662487784121</v>
      </c>
      <c r="G3316" t="s">
        <v>72</v>
      </c>
      <c r="H3316">
        <v>4.5824353448275863</v>
      </c>
      <c r="I3316">
        <v>-1.922499458289892</v>
      </c>
      <c r="J3316">
        <v>-1.922499458289892</v>
      </c>
      <c r="K3316">
        <v>1</v>
      </c>
      <c r="M3316" t="s">
        <v>56</v>
      </c>
      <c r="S3316" t="s">
        <v>1608</v>
      </c>
      <c r="U3316" t="s">
        <v>56</v>
      </c>
      <c r="W3316" t="s">
        <v>1415</v>
      </c>
      <c r="X3316" t="s">
        <v>1265</v>
      </c>
      <c r="Y3316" t="s">
        <v>182</v>
      </c>
      <c r="Z3316" t="s">
        <v>164</v>
      </c>
      <c r="AA3316" t="s">
        <v>164</v>
      </c>
      <c r="AB3316" t="s">
        <v>18</v>
      </c>
      <c r="AD3316" t="s">
        <v>5666</v>
      </c>
      <c r="AE3316">
        <v>1</v>
      </c>
      <c r="AF3316">
        <v>1</v>
      </c>
    </row>
    <row r="3317" spans="1:32" x14ac:dyDescent="0.2">
      <c r="A3317" t="s">
        <v>5667</v>
      </c>
      <c r="B3317" s="107">
        <v>44887</v>
      </c>
      <c r="C3317" s="107">
        <v>44887</v>
      </c>
      <c r="D3317" s="107">
        <v>44887</v>
      </c>
      <c r="E3317">
        <v>-6.2430250341957661E-3</v>
      </c>
      <c r="F3317">
        <v>-6.2430250341957661E-3</v>
      </c>
      <c r="G3317" t="s">
        <v>72</v>
      </c>
      <c r="H3317">
        <v>4.5824353448275863</v>
      </c>
      <c r="I3317">
        <v>-2.8608258575342129E-2</v>
      </c>
      <c r="J3317">
        <v>-2.8608258575342129E-2</v>
      </c>
      <c r="K3317">
        <v>1</v>
      </c>
      <c r="M3317" t="s">
        <v>56</v>
      </c>
      <c r="S3317" t="s">
        <v>1608</v>
      </c>
      <c r="U3317" t="s">
        <v>56</v>
      </c>
      <c r="W3317" t="s">
        <v>1415</v>
      </c>
      <c r="X3317" t="s">
        <v>1265</v>
      </c>
      <c r="Y3317" t="s">
        <v>182</v>
      </c>
      <c r="Z3317" t="s">
        <v>164</v>
      </c>
      <c r="AA3317" t="s">
        <v>164</v>
      </c>
      <c r="AB3317" t="s">
        <v>18</v>
      </c>
      <c r="AD3317" t="s">
        <v>5668</v>
      </c>
      <c r="AE3317">
        <v>1</v>
      </c>
      <c r="AF3317">
        <v>1</v>
      </c>
    </row>
    <row r="3318" spans="1:32" x14ac:dyDescent="0.2">
      <c r="A3318" t="s">
        <v>5669</v>
      </c>
      <c r="B3318" s="107">
        <v>44887</v>
      </c>
      <c r="C3318" s="107">
        <v>44887</v>
      </c>
      <c r="D3318" s="107">
        <v>44887</v>
      </c>
      <c r="E3318">
        <v>-6.4036057138495528E-2</v>
      </c>
      <c r="F3318">
        <v>-6.4036057138495528E-2</v>
      </c>
      <c r="G3318" t="s">
        <v>72</v>
      </c>
      <c r="H3318">
        <v>4.5824353448275863</v>
      </c>
      <c r="I3318">
        <v>-0.29344109157484077</v>
      </c>
      <c r="J3318">
        <v>-0.29344109157484077</v>
      </c>
      <c r="K3318">
        <v>1</v>
      </c>
      <c r="M3318" t="s">
        <v>56</v>
      </c>
      <c r="S3318" t="s">
        <v>1608</v>
      </c>
      <c r="U3318" t="s">
        <v>56</v>
      </c>
      <c r="W3318" t="s">
        <v>1270</v>
      </c>
      <c r="X3318" t="s">
        <v>1271</v>
      </c>
      <c r="Y3318" t="s">
        <v>182</v>
      </c>
      <c r="Z3318" t="s">
        <v>164</v>
      </c>
      <c r="AA3318" t="s">
        <v>164</v>
      </c>
      <c r="AB3318" t="s">
        <v>18</v>
      </c>
      <c r="AD3318" t="s">
        <v>5670</v>
      </c>
      <c r="AE3318">
        <v>1</v>
      </c>
      <c r="AF3318">
        <v>1</v>
      </c>
    </row>
    <row r="3319" spans="1:32" x14ac:dyDescent="0.2">
      <c r="A3319" t="s">
        <v>5671</v>
      </c>
      <c r="B3319" s="107">
        <v>44887</v>
      </c>
      <c r="C3319" s="107">
        <v>44887</v>
      </c>
      <c r="D3319" s="107">
        <v>44887</v>
      </c>
      <c r="E3319">
        <v>-3.5911008000000001E-3</v>
      </c>
      <c r="F3319">
        <v>-3.5911008000000001E-3</v>
      </c>
      <c r="G3319" t="s">
        <v>72</v>
      </c>
      <c r="H3319">
        <v>4.5824353448275863</v>
      </c>
      <c r="I3319">
        <v>-1.645598723275862E-2</v>
      </c>
      <c r="J3319">
        <v>-1.645598723275862E-2</v>
      </c>
      <c r="K3319">
        <v>1</v>
      </c>
      <c r="M3319" t="s">
        <v>67</v>
      </c>
      <c r="N3319" t="s">
        <v>4995</v>
      </c>
      <c r="S3319" t="s">
        <v>1608</v>
      </c>
      <c r="U3319" t="s">
        <v>67</v>
      </c>
      <c r="W3319" t="s">
        <v>1270</v>
      </c>
      <c r="X3319" t="s">
        <v>1271</v>
      </c>
      <c r="Y3319" t="s">
        <v>182</v>
      </c>
      <c r="Z3319" t="s">
        <v>164</v>
      </c>
      <c r="AA3319" t="s">
        <v>164</v>
      </c>
      <c r="AB3319" t="s">
        <v>18</v>
      </c>
      <c r="AD3319" t="s">
        <v>5672</v>
      </c>
      <c r="AE3319">
        <v>1</v>
      </c>
      <c r="AF3319">
        <v>1</v>
      </c>
    </row>
    <row r="3320" spans="1:32" x14ac:dyDescent="0.2">
      <c r="A3320" t="s">
        <v>5673</v>
      </c>
      <c r="B3320" s="107">
        <v>44887</v>
      </c>
      <c r="C3320" s="107">
        <v>44887</v>
      </c>
      <c r="D3320" s="107">
        <v>44887</v>
      </c>
      <c r="E3320">
        <v>-2.5975966400000002E-2</v>
      </c>
      <c r="F3320">
        <v>-2.5975966400000002E-2</v>
      </c>
      <c r="G3320" t="s">
        <v>72</v>
      </c>
      <c r="H3320">
        <v>4.5824353448275863</v>
      </c>
      <c r="I3320">
        <v>-0.11903318654741379</v>
      </c>
      <c r="J3320">
        <v>-0.11903318654741379</v>
      </c>
      <c r="K3320">
        <v>1</v>
      </c>
      <c r="M3320" t="s">
        <v>67</v>
      </c>
      <c r="N3320" t="s">
        <v>4995</v>
      </c>
      <c r="S3320" t="s">
        <v>1608</v>
      </c>
      <c r="U3320" t="s">
        <v>67</v>
      </c>
      <c r="W3320" t="s">
        <v>1270</v>
      </c>
      <c r="X3320" t="s">
        <v>1271</v>
      </c>
      <c r="Y3320" t="s">
        <v>182</v>
      </c>
      <c r="Z3320" t="s">
        <v>164</v>
      </c>
      <c r="AA3320" t="s">
        <v>164</v>
      </c>
      <c r="AB3320" t="s">
        <v>18</v>
      </c>
      <c r="AD3320" t="s">
        <v>5674</v>
      </c>
      <c r="AE3320">
        <v>1</v>
      </c>
      <c r="AF3320">
        <v>1</v>
      </c>
    </row>
    <row r="3321" spans="1:32" x14ac:dyDescent="0.2">
      <c r="A3321" t="s">
        <v>5675</v>
      </c>
      <c r="B3321" s="107">
        <v>44887</v>
      </c>
      <c r="C3321" s="107">
        <v>44887</v>
      </c>
      <c r="D3321" s="107">
        <v>44887</v>
      </c>
      <c r="E3321">
        <v>-6.7021627399999992E-2</v>
      </c>
      <c r="F3321">
        <v>-6.7021627399999992E-2</v>
      </c>
      <c r="G3321" t="s">
        <v>72</v>
      </c>
      <c r="H3321">
        <v>4.5824353448275863</v>
      </c>
      <c r="I3321">
        <v>-0.30712227426562499</v>
      </c>
      <c r="J3321">
        <v>-0.30712227426562499</v>
      </c>
      <c r="K3321">
        <v>1</v>
      </c>
      <c r="M3321" t="s">
        <v>67</v>
      </c>
      <c r="N3321" t="s">
        <v>4995</v>
      </c>
      <c r="S3321" t="s">
        <v>1608</v>
      </c>
      <c r="U3321" t="s">
        <v>67</v>
      </c>
      <c r="W3321" t="s">
        <v>1270</v>
      </c>
      <c r="X3321" t="s">
        <v>1271</v>
      </c>
      <c r="Y3321" t="s">
        <v>182</v>
      </c>
      <c r="Z3321" t="s">
        <v>164</v>
      </c>
      <c r="AA3321" t="s">
        <v>164</v>
      </c>
      <c r="AB3321" t="s">
        <v>18</v>
      </c>
      <c r="AD3321" t="s">
        <v>5676</v>
      </c>
      <c r="AE3321">
        <v>1</v>
      </c>
      <c r="AF3321">
        <v>1</v>
      </c>
    </row>
    <row r="3322" spans="1:32" x14ac:dyDescent="0.2">
      <c r="A3322" t="s">
        <v>5677</v>
      </c>
      <c r="B3322" s="107">
        <v>44887</v>
      </c>
      <c r="C3322" s="107">
        <v>44887</v>
      </c>
      <c r="D3322" s="107">
        <v>44887</v>
      </c>
      <c r="E3322">
        <v>-5.4139476800000003E-2</v>
      </c>
      <c r="F3322">
        <v>-5.4139476800000003E-2</v>
      </c>
      <c r="G3322" t="s">
        <v>72</v>
      </c>
      <c r="H3322">
        <v>4.5824353448275863</v>
      </c>
      <c r="I3322">
        <v>-0.2480906520387931</v>
      </c>
      <c r="J3322">
        <v>-0.2480906520387931</v>
      </c>
      <c r="K3322">
        <v>1</v>
      </c>
      <c r="M3322" t="s">
        <v>67</v>
      </c>
      <c r="N3322" t="s">
        <v>4995</v>
      </c>
      <c r="S3322" t="s">
        <v>1608</v>
      </c>
      <c r="U3322" t="s">
        <v>67</v>
      </c>
      <c r="W3322" t="s">
        <v>1270</v>
      </c>
      <c r="X3322" t="s">
        <v>1271</v>
      </c>
      <c r="Y3322" t="s">
        <v>182</v>
      </c>
      <c r="Z3322" t="s">
        <v>164</v>
      </c>
      <c r="AA3322" t="s">
        <v>164</v>
      </c>
      <c r="AB3322" t="s">
        <v>18</v>
      </c>
      <c r="AD3322" t="s">
        <v>5678</v>
      </c>
      <c r="AE3322">
        <v>1</v>
      </c>
      <c r="AF3322">
        <v>1</v>
      </c>
    </row>
    <row r="3323" spans="1:32" x14ac:dyDescent="0.2">
      <c r="A3323" t="s">
        <v>5679</v>
      </c>
      <c r="B3323" s="107">
        <v>44887</v>
      </c>
      <c r="C3323" s="107">
        <v>44887</v>
      </c>
      <c r="D3323" s="107">
        <v>44887</v>
      </c>
      <c r="E3323">
        <v>-0.36783840200000001</v>
      </c>
      <c r="F3323">
        <v>-0.36783840200000001</v>
      </c>
      <c r="G3323" t="s">
        <v>72</v>
      </c>
      <c r="H3323">
        <v>4.5824353448275863</v>
      </c>
      <c r="I3323">
        <v>-1.6855956945096979</v>
      </c>
      <c r="J3323">
        <v>-1.6855956945096979</v>
      </c>
      <c r="K3323">
        <v>1</v>
      </c>
      <c r="M3323" t="s">
        <v>56</v>
      </c>
      <c r="N3323" t="s">
        <v>69</v>
      </c>
      <c r="S3323" t="s">
        <v>1608</v>
      </c>
      <c r="U3323" t="s">
        <v>56</v>
      </c>
      <c r="W3323" t="s">
        <v>2841</v>
      </c>
      <c r="X3323" t="s">
        <v>70</v>
      </c>
      <c r="Y3323" t="s">
        <v>182</v>
      </c>
      <c r="Z3323" t="s">
        <v>164</v>
      </c>
      <c r="AA3323" t="s">
        <v>164</v>
      </c>
      <c r="AB3323" t="s">
        <v>18</v>
      </c>
      <c r="AD3323" t="s">
        <v>5680</v>
      </c>
      <c r="AE3323">
        <v>1</v>
      </c>
      <c r="AF3323">
        <v>1</v>
      </c>
    </row>
    <row r="3324" spans="1:32" x14ac:dyDescent="0.2">
      <c r="A3324" t="s">
        <v>5681</v>
      </c>
      <c r="B3324" s="107">
        <v>44887</v>
      </c>
      <c r="C3324" s="107">
        <v>44887</v>
      </c>
      <c r="D3324" s="107">
        <v>44887</v>
      </c>
      <c r="E3324">
        <v>-2.12513722E-2</v>
      </c>
      <c r="F3324">
        <v>-2.12513722E-2</v>
      </c>
      <c r="G3324" t="s">
        <v>72</v>
      </c>
      <c r="H3324">
        <v>4.5824353448275863</v>
      </c>
      <c r="I3324">
        <v>-9.7383039095366386E-2</v>
      </c>
      <c r="J3324">
        <v>-9.7383039095366386E-2</v>
      </c>
      <c r="K3324">
        <v>1</v>
      </c>
      <c r="M3324" t="s">
        <v>67</v>
      </c>
      <c r="N3324" t="s">
        <v>4995</v>
      </c>
      <c r="S3324" t="s">
        <v>1608</v>
      </c>
      <c r="U3324" t="s">
        <v>67</v>
      </c>
      <c r="W3324" t="s">
        <v>1270</v>
      </c>
      <c r="X3324" t="s">
        <v>1271</v>
      </c>
      <c r="Y3324" t="s">
        <v>182</v>
      </c>
      <c r="Z3324" t="s">
        <v>164</v>
      </c>
      <c r="AA3324" t="s">
        <v>164</v>
      </c>
      <c r="AB3324" t="s">
        <v>18</v>
      </c>
      <c r="AD3324" t="s">
        <v>5682</v>
      </c>
      <c r="AE3324">
        <v>1</v>
      </c>
      <c r="AF3324">
        <v>1</v>
      </c>
    </row>
    <row r="3325" spans="1:32" x14ac:dyDescent="0.2">
      <c r="A3325" t="s">
        <v>5683</v>
      </c>
      <c r="B3325" s="107">
        <v>44887</v>
      </c>
      <c r="C3325" s="107">
        <v>44887</v>
      </c>
      <c r="D3325" s="107">
        <v>44887</v>
      </c>
      <c r="E3325">
        <v>-1.7869699199999999E-2</v>
      </c>
      <c r="F3325">
        <v>-1.7869699199999999E-2</v>
      </c>
      <c r="G3325" t="s">
        <v>72</v>
      </c>
      <c r="H3325">
        <v>4.5824353448275863</v>
      </c>
      <c r="I3325">
        <v>-8.1886741215517256E-2</v>
      </c>
      <c r="J3325">
        <v>-8.1886741215517256E-2</v>
      </c>
      <c r="K3325">
        <v>1</v>
      </c>
      <c r="M3325" t="s">
        <v>67</v>
      </c>
      <c r="N3325" t="s">
        <v>4995</v>
      </c>
      <c r="S3325" t="s">
        <v>1608</v>
      </c>
      <c r="U3325" t="s">
        <v>67</v>
      </c>
      <c r="W3325" t="s">
        <v>1270</v>
      </c>
      <c r="X3325" t="s">
        <v>1271</v>
      </c>
      <c r="Y3325" t="s">
        <v>182</v>
      </c>
      <c r="Z3325" t="s">
        <v>164</v>
      </c>
      <c r="AA3325" t="s">
        <v>164</v>
      </c>
      <c r="AB3325" t="s">
        <v>18</v>
      </c>
      <c r="AD3325" t="s">
        <v>5684</v>
      </c>
      <c r="AE3325">
        <v>1</v>
      </c>
      <c r="AF3325">
        <v>1</v>
      </c>
    </row>
    <row r="3326" spans="1:32" x14ac:dyDescent="0.2">
      <c r="A3326" t="s">
        <v>5685</v>
      </c>
      <c r="B3326" s="107">
        <v>44887</v>
      </c>
      <c r="C3326" s="107">
        <v>44887</v>
      </c>
      <c r="D3326" s="107">
        <v>44887</v>
      </c>
      <c r="E3326">
        <v>-1.6121750399999999E-2</v>
      </c>
      <c r="F3326">
        <v>-1.6121750399999999E-2</v>
      </c>
      <c r="G3326" t="s">
        <v>72</v>
      </c>
      <c r="H3326">
        <v>4.5824353448275863</v>
      </c>
      <c r="I3326">
        <v>-7.3876878853448277E-2</v>
      </c>
      <c r="J3326">
        <v>-7.3876878853448277E-2</v>
      </c>
      <c r="K3326">
        <v>1</v>
      </c>
      <c r="M3326" t="s">
        <v>67</v>
      </c>
      <c r="N3326" t="s">
        <v>4995</v>
      </c>
      <c r="S3326" t="s">
        <v>1608</v>
      </c>
      <c r="U3326" t="s">
        <v>67</v>
      </c>
      <c r="W3326" t="s">
        <v>1270</v>
      </c>
      <c r="X3326" t="s">
        <v>1271</v>
      </c>
      <c r="Y3326" t="s">
        <v>182</v>
      </c>
      <c r="Z3326" t="s">
        <v>164</v>
      </c>
      <c r="AA3326" t="s">
        <v>164</v>
      </c>
      <c r="AB3326" t="s">
        <v>18</v>
      </c>
      <c r="AD3326" t="s">
        <v>5686</v>
      </c>
      <c r="AE3326">
        <v>1</v>
      </c>
      <c r="AF3326">
        <v>1</v>
      </c>
    </row>
    <row r="3327" spans="1:32" x14ac:dyDescent="0.2">
      <c r="A3327" t="s">
        <v>5687</v>
      </c>
      <c r="B3327" s="107">
        <v>44887</v>
      </c>
      <c r="C3327" s="107">
        <v>44887</v>
      </c>
      <c r="D3327" s="107">
        <v>44887</v>
      </c>
      <c r="E3327">
        <v>-1.9631571800000001E-2</v>
      </c>
      <c r="F3327">
        <v>-1.9631571800000001E-2</v>
      </c>
      <c r="G3327" t="s">
        <v>72</v>
      </c>
      <c r="H3327">
        <v>4.5824353448275863</v>
      </c>
      <c r="I3327">
        <v>-8.9960408490840527E-2</v>
      </c>
      <c r="J3327">
        <v>-8.9960408490840527E-2</v>
      </c>
      <c r="K3327">
        <v>1</v>
      </c>
      <c r="M3327" t="s">
        <v>67</v>
      </c>
      <c r="N3327" t="s">
        <v>4995</v>
      </c>
      <c r="S3327" t="s">
        <v>1608</v>
      </c>
      <c r="U3327" t="s">
        <v>67</v>
      </c>
      <c r="W3327" t="s">
        <v>1270</v>
      </c>
      <c r="X3327" t="s">
        <v>1271</v>
      </c>
      <c r="Y3327" t="s">
        <v>182</v>
      </c>
      <c r="Z3327" t="s">
        <v>164</v>
      </c>
      <c r="AA3327" t="s">
        <v>164</v>
      </c>
      <c r="AB3327" t="s">
        <v>18</v>
      </c>
      <c r="AD3327" t="s">
        <v>5688</v>
      </c>
      <c r="AE3327">
        <v>1</v>
      </c>
      <c r="AF3327">
        <v>1</v>
      </c>
    </row>
    <row r="3328" spans="1:32" x14ac:dyDescent="0.2">
      <c r="A3328" t="s">
        <v>5689</v>
      </c>
      <c r="B3328" s="107">
        <v>44887</v>
      </c>
      <c r="C3328" s="107">
        <v>44887</v>
      </c>
      <c r="D3328" s="107">
        <v>44887</v>
      </c>
      <c r="E3328">
        <v>-1.6176565600000001E-2</v>
      </c>
      <c r="F3328">
        <v>-1.6176565600000001E-2</v>
      </c>
      <c r="G3328" t="s">
        <v>72</v>
      </c>
      <c r="H3328">
        <v>4.5824353448275863</v>
      </c>
      <c r="I3328">
        <v>-7.4128065963362078E-2</v>
      </c>
      <c r="J3328">
        <v>-7.4128065963362078E-2</v>
      </c>
      <c r="K3328">
        <v>1</v>
      </c>
      <c r="M3328" t="s">
        <v>67</v>
      </c>
      <c r="N3328" t="s">
        <v>4995</v>
      </c>
      <c r="S3328" t="s">
        <v>1608</v>
      </c>
      <c r="U3328" t="s">
        <v>67</v>
      </c>
      <c r="W3328" t="s">
        <v>1270</v>
      </c>
      <c r="X3328" t="s">
        <v>1271</v>
      </c>
      <c r="Y3328" t="s">
        <v>182</v>
      </c>
      <c r="Z3328" t="s">
        <v>164</v>
      </c>
      <c r="AA3328" t="s">
        <v>164</v>
      </c>
      <c r="AB3328" t="s">
        <v>18</v>
      </c>
      <c r="AD3328" t="s">
        <v>5690</v>
      </c>
      <c r="AE3328">
        <v>1</v>
      </c>
      <c r="AF3328">
        <v>1</v>
      </c>
    </row>
    <row r="3329" spans="1:32" x14ac:dyDescent="0.2">
      <c r="A3329" t="s">
        <v>5691</v>
      </c>
      <c r="B3329" s="107">
        <v>44887</v>
      </c>
      <c r="C3329" s="107">
        <v>44887</v>
      </c>
      <c r="D3329" s="107">
        <v>44887</v>
      </c>
      <c r="E3329">
        <v>-1.8515817600000001E-2</v>
      </c>
      <c r="F3329">
        <v>-1.8515817600000001E-2</v>
      </c>
      <c r="G3329" t="s">
        <v>72</v>
      </c>
      <c r="H3329">
        <v>4.5824353448275863</v>
      </c>
      <c r="I3329">
        <v>-8.4847537008620702E-2</v>
      </c>
      <c r="J3329">
        <v>-8.4847537008620702E-2</v>
      </c>
      <c r="K3329">
        <v>1</v>
      </c>
      <c r="M3329" t="s">
        <v>67</v>
      </c>
      <c r="N3329" t="s">
        <v>4995</v>
      </c>
      <c r="S3329" t="s">
        <v>1608</v>
      </c>
      <c r="U3329" t="s">
        <v>67</v>
      </c>
      <c r="W3329" t="s">
        <v>1270</v>
      </c>
      <c r="X3329" t="s">
        <v>1271</v>
      </c>
      <c r="Y3329" t="s">
        <v>182</v>
      </c>
      <c r="Z3329" t="s">
        <v>164</v>
      </c>
      <c r="AA3329" t="s">
        <v>164</v>
      </c>
      <c r="AB3329" t="s">
        <v>18</v>
      </c>
      <c r="AD3329" t="s">
        <v>5692</v>
      </c>
      <c r="AE3329">
        <v>1</v>
      </c>
      <c r="AF3329">
        <v>1</v>
      </c>
    </row>
    <row r="3330" spans="1:32" x14ac:dyDescent="0.2">
      <c r="A3330" t="s">
        <v>5693</v>
      </c>
      <c r="B3330" s="107">
        <v>44887</v>
      </c>
      <c r="C3330" s="107">
        <v>44887</v>
      </c>
      <c r="D3330" s="107">
        <v>44887</v>
      </c>
      <c r="E3330">
        <v>-2.0429798799999999E-2</v>
      </c>
      <c r="F3330">
        <v>-2.0429798799999999E-2</v>
      </c>
      <c r="G3330" t="s">
        <v>72</v>
      </c>
      <c r="H3330">
        <v>4.5824353448275863</v>
      </c>
      <c r="I3330">
        <v>-9.36182321088362E-2</v>
      </c>
      <c r="J3330">
        <v>-9.36182321088362E-2</v>
      </c>
      <c r="K3330">
        <v>1</v>
      </c>
      <c r="M3330" t="s">
        <v>67</v>
      </c>
      <c r="N3330" t="s">
        <v>4995</v>
      </c>
      <c r="S3330" t="s">
        <v>1608</v>
      </c>
      <c r="U3330" t="s">
        <v>67</v>
      </c>
      <c r="W3330" t="s">
        <v>1270</v>
      </c>
      <c r="X3330" t="s">
        <v>1271</v>
      </c>
      <c r="Y3330" t="s">
        <v>182</v>
      </c>
      <c r="Z3330" t="s">
        <v>164</v>
      </c>
      <c r="AA3330" t="s">
        <v>164</v>
      </c>
      <c r="AB3330" t="s">
        <v>18</v>
      </c>
      <c r="AD3330" t="s">
        <v>5694</v>
      </c>
      <c r="AE3330">
        <v>1</v>
      </c>
      <c r="AF3330">
        <v>1</v>
      </c>
    </row>
    <row r="3331" spans="1:32" x14ac:dyDescent="0.2">
      <c r="A3331" t="s">
        <v>5695</v>
      </c>
      <c r="B3331" s="107">
        <v>44887</v>
      </c>
      <c r="C3331" s="107">
        <v>44887</v>
      </c>
      <c r="D3331" s="107">
        <v>44887</v>
      </c>
      <c r="E3331">
        <v>-4.5491561999999999E-2</v>
      </c>
      <c r="F3331">
        <v>-4.5491561999999999E-2</v>
      </c>
      <c r="G3331" t="s">
        <v>72</v>
      </c>
      <c r="H3331">
        <v>4.5824353448275863</v>
      </c>
      <c r="I3331">
        <v>-0.20846214160021551</v>
      </c>
      <c r="J3331">
        <v>-0.20846214160021551</v>
      </c>
      <c r="K3331">
        <v>1</v>
      </c>
      <c r="M3331" t="s">
        <v>67</v>
      </c>
      <c r="N3331" t="s">
        <v>4995</v>
      </c>
      <c r="S3331" t="s">
        <v>1608</v>
      </c>
      <c r="U3331" t="s">
        <v>67</v>
      </c>
      <c r="W3331" t="s">
        <v>1270</v>
      </c>
      <c r="X3331" t="s">
        <v>1271</v>
      </c>
      <c r="Y3331" t="s">
        <v>182</v>
      </c>
      <c r="Z3331" t="s">
        <v>164</v>
      </c>
      <c r="AA3331" t="s">
        <v>164</v>
      </c>
      <c r="AB3331" t="s">
        <v>18</v>
      </c>
      <c r="AD3331" t="s">
        <v>5696</v>
      </c>
      <c r="AE3331">
        <v>1</v>
      </c>
      <c r="AF3331">
        <v>1</v>
      </c>
    </row>
    <row r="3332" spans="1:32" x14ac:dyDescent="0.2">
      <c r="A3332" t="s">
        <v>5697</v>
      </c>
      <c r="B3332" s="107">
        <v>44887</v>
      </c>
      <c r="C3332" s="107">
        <v>44887</v>
      </c>
      <c r="D3332" s="107">
        <v>44887</v>
      </c>
      <c r="E3332">
        <v>-6.4596252100000001E-2</v>
      </c>
      <c r="F3332">
        <v>-6.4596252100000001E-2</v>
      </c>
      <c r="G3332" t="s">
        <v>72</v>
      </c>
      <c r="H3332">
        <v>4.5824353448275863</v>
      </c>
      <c r="I3332">
        <v>-0.29600814876643322</v>
      </c>
      <c r="J3332">
        <v>-0.29600814876643322</v>
      </c>
      <c r="K3332">
        <v>1</v>
      </c>
      <c r="M3332" t="s">
        <v>67</v>
      </c>
      <c r="N3332" t="s">
        <v>4995</v>
      </c>
      <c r="S3332" t="s">
        <v>1608</v>
      </c>
      <c r="U3332" t="s">
        <v>67</v>
      </c>
      <c r="W3332" t="s">
        <v>1270</v>
      </c>
      <c r="X3332" t="s">
        <v>1271</v>
      </c>
      <c r="Y3332" t="s">
        <v>182</v>
      </c>
      <c r="Z3332" t="s">
        <v>164</v>
      </c>
      <c r="AA3332" t="s">
        <v>164</v>
      </c>
      <c r="AB3332" t="s">
        <v>18</v>
      </c>
      <c r="AD3332" t="s">
        <v>5698</v>
      </c>
      <c r="AE3332">
        <v>1</v>
      </c>
      <c r="AF3332">
        <v>1</v>
      </c>
    </row>
    <row r="3333" spans="1:32" x14ac:dyDescent="0.2">
      <c r="A3333" t="s">
        <v>5699</v>
      </c>
      <c r="B3333" s="107">
        <v>44887</v>
      </c>
      <c r="C3333" s="107">
        <v>44887</v>
      </c>
      <c r="D3333" s="107">
        <v>44887</v>
      </c>
      <c r="E3333">
        <v>-2.8491097600000001E-2</v>
      </c>
      <c r="F3333">
        <v>-2.8491097600000001E-2</v>
      </c>
      <c r="G3333" t="s">
        <v>72</v>
      </c>
      <c r="H3333">
        <v>4.5824353448275863</v>
      </c>
      <c r="I3333">
        <v>-0.13055861265517241</v>
      </c>
      <c r="J3333">
        <v>-0.13055861265517241</v>
      </c>
      <c r="K3333">
        <v>1</v>
      </c>
      <c r="M3333" t="s">
        <v>67</v>
      </c>
      <c r="N3333" t="s">
        <v>4995</v>
      </c>
      <c r="S3333" t="s">
        <v>1608</v>
      </c>
      <c r="U3333" t="s">
        <v>67</v>
      </c>
      <c r="W3333" t="s">
        <v>1270</v>
      </c>
      <c r="X3333" t="s">
        <v>1271</v>
      </c>
      <c r="Y3333" t="s">
        <v>182</v>
      </c>
      <c r="Z3333" t="s">
        <v>164</v>
      </c>
      <c r="AA3333" t="s">
        <v>164</v>
      </c>
      <c r="AB3333" t="s">
        <v>18</v>
      </c>
      <c r="AD3333" t="s">
        <v>5700</v>
      </c>
      <c r="AE3333">
        <v>1</v>
      </c>
      <c r="AF3333">
        <v>1</v>
      </c>
    </row>
    <row r="3334" spans="1:32" x14ac:dyDescent="0.2">
      <c r="A3334" t="s">
        <v>5701</v>
      </c>
      <c r="B3334" s="107">
        <v>44887</v>
      </c>
      <c r="C3334" s="107">
        <v>44887</v>
      </c>
      <c r="D3334" s="107">
        <v>44887</v>
      </c>
      <c r="E3334">
        <v>-2.3075430000000001E-2</v>
      </c>
      <c r="F3334">
        <v>-2.3075430000000001E-2</v>
      </c>
      <c r="G3334" t="s">
        <v>72</v>
      </c>
      <c r="H3334">
        <v>4.5824353448275863</v>
      </c>
      <c r="I3334">
        <v>-0.10574166602909479</v>
      </c>
      <c r="J3334">
        <v>-0.10574166602909479</v>
      </c>
      <c r="K3334">
        <v>1</v>
      </c>
      <c r="M3334" t="s">
        <v>67</v>
      </c>
      <c r="N3334" t="s">
        <v>4995</v>
      </c>
      <c r="S3334" t="s">
        <v>1608</v>
      </c>
      <c r="U3334" t="s">
        <v>67</v>
      </c>
      <c r="W3334" t="s">
        <v>1270</v>
      </c>
      <c r="X3334" t="s">
        <v>1271</v>
      </c>
      <c r="Y3334" t="s">
        <v>182</v>
      </c>
      <c r="Z3334" t="s">
        <v>164</v>
      </c>
      <c r="AA3334" t="s">
        <v>164</v>
      </c>
      <c r="AB3334" t="s">
        <v>18</v>
      </c>
      <c r="AD3334" t="s">
        <v>5702</v>
      </c>
      <c r="AE3334">
        <v>1</v>
      </c>
      <c r="AF3334">
        <v>1</v>
      </c>
    </row>
    <row r="3335" spans="1:32" x14ac:dyDescent="0.2">
      <c r="A3335" t="s">
        <v>5703</v>
      </c>
      <c r="B3335" s="107">
        <v>44887</v>
      </c>
      <c r="C3335" s="107">
        <v>44887</v>
      </c>
      <c r="D3335" s="107">
        <v>44887</v>
      </c>
      <c r="E3335">
        <v>-6.3006528000000006E-3</v>
      </c>
      <c r="F3335">
        <v>-6.3006528000000006E-3</v>
      </c>
      <c r="G3335" t="s">
        <v>72</v>
      </c>
      <c r="H3335">
        <v>4.5824353448275863</v>
      </c>
      <c r="I3335">
        <v>-2.8872334086206899E-2</v>
      </c>
      <c r="J3335">
        <v>-2.8872334086206899E-2</v>
      </c>
      <c r="K3335">
        <v>1</v>
      </c>
      <c r="M3335" t="s">
        <v>67</v>
      </c>
      <c r="N3335" t="s">
        <v>4995</v>
      </c>
      <c r="S3335" t="s">
        <v>1608</v>
      </c>
      <c r="U3335" t="s">
        <v>67</v>
      </c>
      <c r="W3335" t="s">
        <v>1270</v>
      </c>
      <c r="X3335" t="s">
        <v>1271</v>
      </c>
      <c r="Y3335" t="s">
        <v>182</v>
      </c>
      <c r="Z3335" t="s">
        <v>164</v>
      </c>
      <c r="AA3335" t="s">
        <v>164</v>
      </c>
      <c r="AB3335" t="s">
        <v>18</v>
      </c>
      <c r="AD3335" t="s">
        <v>5704</v>
      </c>
      <c r="AE3335">
        <v>1</v>
      </c>
      <c r="AF3335">
        <v>1</v>
      </c>
    </row>
    <row r="3336" spans="1:32" x14ac:dyDescent="0.2">
      <c r="A3336" t="s">
        <v>5705</v>
      </c>
      <c r="B3336" s="107">
        <v>44887</v>
      </c>
      <c r="C3336" s="107">
        <v>44887</v>
      </c>
      <c r="D3336" s="107">
        <v>44887</v>
      </c>
      <c r="E3336">
        <v>-6.9468735999999986E-3</v>
      </c>
      <c r="F3336">
        <v>-6.9468735999999986E-3</v>
      </c>
      <c r="G3336" t="s">
        <v>72</v>
      </c>
      <c r="H3336">
        <v>4.5824353448275863</v>
      </c>
      <c r="I3336">
        <v>-3.183359912068965E-2</v>
      </c>
      <c r="J3336">
        <v>-3.183359912068965E-2</v>
      </c>
      <c r="K3336">
        <v>1</v>
      </c>
      <c r="M3336" t="s">
        <v>67</v>
      </c>
      <c r="N3336" t="s">
        <v>4995</v>
      </c>
      <c r="S3336" t="s">
        <v>1608</v>
      </c>
      <c r="U3336" t="s">
        <v>67</v>
      </c>
      <c r="W3336" t="s">
        <v>1270</v>
      </c>
      <c r="X3336" t="s">
        <v>1271</v>
      </c>
      <c r="Y3336" t="s">
        <v>182</v>
      </c>
      <c r="Z3336" t="s">
        <v>164</v>
      </c>
      <c r="AA3336" t="s">
        <v>164</v>
      </c>
      <c r="AB3336" t="s">
        <v>18</v>
      </c>
      <c r="AD3336" t="s">
        <v>5706</v>
      </c>
      <c r="AE3336">
        <v>1</v>
      </c>
      <c r="AF3336">
        <v>1</v>
      </c>
    </row>
    <row r="3337" spans="1:32" x14ac:dyDescent="0.2">
      <c r="A3337" t="s">
        <v>5707</v>
      </c>
      <c r="B3337" s="107">
        <v>44887</v>
      </c>
      <c r="C3337" s="107">
        <v>44887</v>
      </c>
      <c r="D3337" s="107">
        <v>44887</v>
      </c>
      <c r="E3337">
        <v>-5.9002719999999998E-3</v>
      </c>
      <c r="F3337">
        <v>-5.9002719999999998E-3</v>
      </c>
      <c r="G3337" t="s">
        <v>72</v>
      </c>
      <c r="H3337">
        <v>4.5824353448275863</v>
      </c>
      <c r="I3337">
        <v>-2.703761495689655E-2</v>
      </c>
      <c r="J3337">
        <v>-2.703761495689655E-2</v>
      </c>
      <c r="K3337">
        <v>1</v>
      </c>
      <c r="M3337" t="s">
        <v>67</v>
      </c>
      <c r="N3337" t="s">
        <v>4995</v>
      </c>
      <c r="S3337" t="s">
        <v>1608</v>
      </c>
      <c r="U3337" t="s">
        <v>67</v>
      </c>
      <c r="W3337" t="s">
        <v>1270</v>
      </c>
      <c r="X3337" t="s">
        <v>1271</v>
      </c>
      <c r="Y3337" t="s">
        <v>182</v>
      </c>
      <c r="Z3337" t="s">
        <v>164</v>
      </c>
      <c r="AA3337" t="s">
        <v>164</v>
      </c>
      <c r="AB3337" t="s">
        <v>18</v>
      </c>
      <c r="AD3337" t="s">
        <v>5708</v>
      </c>
      <c r="AE3337">
        <v>1</v>
      </c>
      <c r="AF3337">
        <v>1</v>
      </c>
    </row>
    <row r="3338" spans="1:32" x14ac:dyDescent="0.2">
      <c r="A3338" t="s">
        <v>5709</v>
      </c>
      <c r="B3338" s="107">
        <v>44887</v>
      </c>
      <c r="C3338" s="107">
        <v>44887</v>
      </c>
      <c r="D3338" s="107">
        <v>44887</v>
      </c>
      <c r="E3338">
        <v>-1.9695063299999999E-2</v>
      </c>
      <c r="F3338">
        <v>-1.9695063299999999E-2</v>
      </c>
      <c r="G3338" t="s">
        <v>72</v>
      </c>
      <c r="H3338">
        <v>4.5824353448275863</v>
      </c>
      <c r="I3338">
        <v>-9.0251354184536642E-2</v>
      </c>
      <c r="J3338">
        <v>-9.0251354184536642E-2</v>
      </c>
      <c r="K3338">
        <v>1</v>
      </c>
      <c r="M3338" t="s">
        <v>67</v>
      </c>
      <c r="N3338" t="s">
        <v>4995</v>
      </c>
      <c r="S3338" t="s">
        <v>1608</v>
      </c>
      <c r="U3338" t="s">
        <v>67</v>
      </c>
      <c r="W3338" t="s">
        <v>1270</v>
      </c>
      <c r="X3338" t="s">
        <v>1271</v>
      </c>
      <c r="Y3338" t="s">
        <v>182</v>
      </c>
      <c r="Z3338" t="s">
        <v>164</v>
      </c>
      <c r="AA3338" t="s">
        <v>164</v>
      </c>
      <c r="AB3338" t="s">
        <v>18</v>
      </c>
      <c r="AD3338" t="s">
        <v>5710</v>
      </c>
      <c r="AE3338">
        <v>1</v>
      </c>
      <c r="AF3338">
        <v>1</v>
      </c>
    </row>
    <row r="3339" spans="1:32" x14ac:dyDescent="0.2">
      <c r="A3339" t="s">
        <v>5711</v>
      </c>
      <c r="B3339" s="107">
        <v>44887</v>
      </c>
      <c r="C3339" s="107">
        <v>44887</v>
      </c>
      <c r="D3339" s="107">
        <v>44887</v>
      </c>
      <c r="E3339">
        <v>-3.7053639399999998E-2</v>
      </c>
      <c r="F3339">
        <v>-3.7053639399999998E-2</v>
      </c>
      <c r="G3339" t="s">
        <v>72</v>
      </c>
      <c r="H3339">
        <v>4.5824353448275863</v>
      </c>
      <c r="I3339">
        <v>-0.169795906841056</v>
      </c>
      <c r="J3339">
        <v>-0.169795906841056</v>
      </c>
      <c r="K3339">
        <v>1</v>
      </c>
      <c r="M3339" t="s">
        <v>67</v>
      </c>
      <c r="N3339" t="s">
        <v>4995</v>
      </c>
      <c r="S3339" t="s">
        <v>1608</v>
      </c>
      <c r="U3339" t="s">
        <v>67</v>
      </c>
      <c r="W3339" t="s">
        <v>1270</v>
      </c>
      <c r="X3339" t="s">
        <v>1271</v>
      </c>
      <c r="Y3339" t="s">
        <v>182</v>
      </c>
      <c r="Z3339" t="s">
        <v>164</v>
      </c>
      <c r="AA3339" t="s">
        <v>164</v>
      </c>
      <c r="AB3339" t="s">
        <v>18</v>
      </c>
      <c r="AD3339" t="s">
        <v>5712</v>
      </c>
      <c r="AE3339">
        <v>1</v>
      </c>
      <c r="AF3339">
        <v>1</v>
      </c>
    </row>
    <row r="3340" spans="1:32" x14ac:dyDescent="0.2">
      <c r="A3340" t="s">
        <v>5713</v>
      </c>
      <c r="B3340" s="107">
        <v>44887</v>
      </c>
      <c r="C3340" s="107">
        <v>44887</v>
      </c>
      <c r="D3340" s="107">
        <v>44887</v>
      </c>
      <c r="E3340">
        <v>-1.8777463599999999E-2</v>
      </c>
      <c r="F3340">
        <v>-1.8777463599999999E-2</v>
      </c>
      <c r="G3340" t="s">
        <v>72</v>
      </c>
      <c r="H3340">
        <v>4.5824353448275863</v>
      </c>
      <c r="I3340">
        <v>-8.6046512886853443E-2</v>
      </c>
      <c r="J3340">
        <v>-8.6046512886853443E-2</v>
      </c>
      <c r="K3340">
        <v>1</v>
      </c>
      <c r="M3340" t="s">
        <v>67</v>
      </c>
      <c r="N3340" t="s">
        <v>4995</v>
      </c>
      <c r="S3340" t="s">
        <v>1608</v>
      </c>
      <c r="U3340" t="s">
        <v>67</v>
      </c>
      <c r="W3340" t="s">
        <v>1270</v>
      </c>
      <c r="X3340" t="s">
        <v>1271</v>
      </c>
      <c r="Y3340" t="s">
        <v>182</v>
      </c>
      <c r="Z3340" t="s">
        <v>164</v>
      </c>
      <c r="AA3340" t="s">
        <v>164</v>
      </c>
      <c r="AB3340" t="s">
        <v>18</v>
      </c>
      <c r="AD3340" t="s">
        <v>5714</v>
      </c>
      <c r="AE3340">
        <v>1</v>
      </c>
      <c r="AF3340">
        <v>1</v>
      </c>
    </row>
    <row r="3341" spans="1:32" x14ac:dyDescent="0.2">
      <c r="A3341" t="s">
        <v>5715</v>
      </c>
      <c r="B3341" s="107">
        <v>44887</v>
      </c>
      <c r="C3341" s="107">
        <v>44887</v>
      </c>
      <c r="D3341" s="107">
        <v>44887</v>
      </c>
      <c r="E3341">
        <v>-2.0929579199999999E-2</v>
      </c>
      <c r="F3341">
        <v>-2.0929579199999999E-2</v>
      </c>
      <c r="G3341" t="s">
        <v>72</v>
      </c>
      <c r="H3341">
        <v>4.5824353448275863</v>
      </c>
      <c r="I3341">
        <v>-9.5908443478448277E-2</v>
      </c>
      <c r="J3341">
        <v>-9.5908443478448277E-2</v>
      </c>
      <c r="K3341">
        <v>1</v>
      </c>
      <c r="M3341" t="s">
        <v>67</v>
      </c>
      <c r="N3341" t="s">
        <v>4995</v>
      </c>
      <c r="S3341" t="s">
        <v>1608</v>
      </c>
      <c r="U3341" t="s">
        <v>67</v>
      </c>
      <c r="W3341" t="s">
        <v>1270</v>
      </c>
      <c r="X3341" t="s">
        <v>1271</v>
      </c>
      <c r="Y3341" t="s">
        <v>182</v>
      </c>
      <c r="Z3341" t="s">
        <v>164</v>
      </c>
      <c r="AA3341" t="s">
        <v>164</v>
      </c>
      <c r="AB3341" t="s">
        <v>18</v>
      </c>
      <c r="AD3341" t="s">
        <v>5716</v>
      </c>
      <c r="AE3341">
        <v>1</v>
      </c>
      <c r="AF3341">
        <v>1</v>
      </c>
    </row>
    <row r="3342" spans="1:32" x14ac:dyDescent="0.2">
      <c r="A3342" t="s">
        <v>5717</v>
      </c>
      <c r="B3342" s="107">
        <v>44887</v>
      </c>
      <c r="C3342" s="107">
        <v>44887</v>
      </c>
      <c r="D3342" s="107">
        <v>44887</v>
      </c>
      <c r="E3342">
        <v>-4.2166550799999987E-2</v>
      </c>
      <c r="F3342">
        <v>-4.2166550799999987E-2</v>
      </c>
      <c r="G3342" t="s">
        <v>72</v>
      </c>
      <c r="H3342">
        <v>4.5824353448275863</v>
      </c>
      <c r="I3342">
        <v>-0.19322549275538789</v>
      </c>
      <c r="J3342">
        <v>-0.19322549275538789</v>
      </c>
      <c r="K3342">
        <v>1</v>
      </c>
      <c r="M3342" t="s">
        <v>67</v>
      </c>
      <c r="N3342" t="s">
        <v>4995</v>
      </c>
      <c r="S3342" t="s">
        <v>1608</v>
      </c>
      <c r="U3342" t="s">
        <v>67</v>
      </c>
      <c r="W3342" t="s">
        <v>1270</v>
      </c>
      <c r="X3342" t="s">
        <v>1271</v>
      </c>
      <c r="Y3342" t="s">
        <v>182</v>
      </c>
      <c r="Z3342" t="s">
        <v>164</v>
      </c>
      <c r="AA3342" t="s">
        <v>164</v>
      </c>
      <c r="AB3342" t="s">
        <v>18</v>
      </c>
      <c r="AD3342" t="s">
        <v>5718</v>
      </c>
      <c r="AE3342">
        <v>1</v>
      </c>
      <c r="AF3342">
        <v>1</v>
      </c>
    </row>
    <row r="3343" spans="1:32" x14ac:dyDescent="0.2">
      <c r="A3343" t="s">
        <v>5719</v>
      </c>
      <c r="B3343" s="107">
        <v>44887</v>
      </c>
      <c r="C3343" s="107">
        <v>44887</v>
      </c>
      <c r="D3343" s="107">
        <v>44887</v>
      </c>
      <c r="E3343">
        <v>0</v>
      </c>
      <c r="F3343">
        <v>0</v>
      </c>
      <c r="G3343" t="s">
        <v>72</v>
      </c>
      <c r="H3343">
        <v>4.5824353448275863</v>
      </c>
      <c r="I3343">
        <v>0</v>
      </c>
      <c r="J3343">
        <v>0</v>
      </c>
      <c r="K3343">
        <v>1</v>
      </c>
      <c r="M3343" t="s">
        <v>56</v>
      </c>
      <c r="N3343" t="s">
        <v>69</v>
      </c>
      <c r="S3343" t="s">
        <v>1608</v>
      </c>
      <c r="U3343" t="s">
        <v>69</v>
      </c>
      <c r="W3343" t="s">
        <v>2841</v>
      </c>
      <c r="X3343" t="s">
        <v>70</v>
      </c>
      <c r="Y3343" t="s">
        <v>182</v>
      </c>
      <c r="Z3343" t="s">
        <v>164</v>
      </c>
      <c r="AA3343" t="s">
        <v>164</v>
      </c>
      <c r="AB3343" t="s">
        <v>18</v>
      </c>
      <c r="AD3343" t="s">
        <v>5680</v>
      </c>
      <c r="AE3343">
        <v>1</v>
      </c>
      <c r="AF3343">
        <v>1</v>
      </c>
    </row>
    <row r="3344" spans="1:32" x14ac:dyDescent="0.2">
      <c r="A3344" t="s">
        <v>5720</v>
      </c>
      <c r="B3344" s="107">
        <v>44887</v>
      </c>
      <c r="C3344" s="107">
        <v>44887</v>
      </c>
      <c r="D3344" s="107">
        <v>44887</v>
      </c>
      <c r="E3344">
        <v>-3.0679333600000001E-2</v>
      </c>
      <c r="F3344">
        <v>-3.0679333600000001E-2</v>
      </c>
      <c r="G3344" t="s">
        <v>72</v>
      </c>
      <c r="H3344">
        <v>4.5824353448275863</v>
      </c>
      <c r="I3344">
        <v>-0.14058606264439649</v>
      </c>
      <c r="J3344">
        <v>-0.14058606264439649</v>
      </c>
      <c r="K3344">
        <v>1</v>
      </c>
      <c r="M3344" t="s">
        <v>67</v>
      </c>
      <c r="N3344" t="s">
        <v>4995</v>
      </c>
      <c r="S3344" t="s">
        <v>1608</v>
      </c>
      <c r="U3344" t="s">
        <v>67</v>
      </c>
      <c r="W3344" t="s">
        <v>1270</v>
      </c>
      <c r="X3344" t="s">
        <v>1271</v>
      </c>
      <c r="Y3344" t="s">
        <v>182</v>
      </c>
      <c r="Z3344" t="s">
        <v>164</v>
      </c>
      <c r="AA3344" t="s">
        <v>164</v>
      </c>
      <c r="AB3344" t="s">
        <v>18</v>
      </c>
      <c r="AD3344" t="s">
        <v>5721</v>
      </c>
      <c r="AE3344">
        <v>1</v>
      </c>
      <c r="AF3344">
        <v>1</v>
      </c>
    </row>
    <row r="3345" spans="1:32" x14ac:dyDescent="0.2">
      <c r="A3345" t="s">
        <v>5722</v>
      </c>
      <c r="B3345" s="107">
        <v>44886</v>
      </c>
      <c r="C3345" s="107">
        <v>44886</v>
      </c>
      <c r="D3345" s="107">
        <v>44886</v>
      </c>
      <c r="E3345">
        <v>-13.2</v>
      </c>
      <c r="F3345">
        <v>-13.2</v>
      </c>
      <c r="G3345" t="s">
        <v>43</v>
      </c>
      <c r="H3345">
        <v>1</v>
      </c>
      <c r="I3345">
        <v>-13.2</v>
      </c>
      <c r="J3345">
        <v>-13.2</v>
      </c>
      <c r="K3345">
        <v>1</v>
      </c>
      <c r="M3345" t="s">
        <v>49</v>
      </c>
      <c r="N3345" t="s">
        <v>4647</v>
      </c>
      <c r="O3345">
        <v>100</v>
      </c>
      <c r="P3345" t="s">
        <v>160</v>
      </c>
      <c r="Q3345" t="s">
        <v>4647</v>
      </c>
      <c r="S3345" t="s">
        <v>5653</v>
      </c>
      <c r="U3345" t="s">
        <v>49</v>
      </c>
      <c r="W3345" t="s">
        <v>2623</v>
      </c>
      <c r="X3345" t="s">
        <v>2623</v>
      </c>
      <c r="Y3345" t="s">
        <v>2078</v>
      </c>
      <c r="Z3345" t="s">
        <v>2079</v>
      </c>
      <c r="AA3345" t="s">
        <v>2079</v>
      </c>
      <c r="AB3345" t="s">
        <v>15</v>
      </c>
      <c r="AE3345">
        <v>0</v>
      </c>
      <c r="AF3345">
        <v>0</v>
      </c>
    </row>
    <row r="3346" spans="1:32" x14ac:dyDescent="0.2">
      <c r="A3346" t="s">
        <v>5723</v>
      </c>
      <c r="B3346" s="107">
        <v>44886</v>
      </c>
      <c r="C3346" s="107">
        <v>44886</v>
      </c>
      <c r="D3346" s="107">
        <v>44886</v>
      </c>
      <c r="E3346">
        <v>-49.5</v>
      </c>
      <c r="F3346">
        <v>-49.5</v>
      </c>
      <c r="G3346" t="s">
        <v>43</v>
      </c>
      <c r="H3346">
        <v>1</v>
      </c>
      <c r="I3346">
        <v>-49.5</v>
      </c>
      <c r="J3346">
        <v>-49.5</v>
      </c>
      <c r="K3346">
        <v>1</v>
      </c>
      <c r="M3346" t="s">
        <v>49</v>
      </c>
      <c r="N3346" t="s">
        <v>5724</v>
      </c>
      <c r="O3346">
        <v>100</v>
      </c>
      <c r="Q3346" t="s">
        <v>5724</v>
      </c>
      <c r="S3346" t="s">
        <v>5725</v>
      </c>
      <c r="U3346" t="s">
        <v>49</v>
      </c>
      <c r="W3346" t="s">
        <v>1544</v>
      </c>
      <c r="X3346" t="s">
        <v>391</v>
      </c>
      <c r="Y3346" t="s">
        <v>23</v>
      </c>
      <c r="Z3346" t="s">
        <v>164</v>
      </c>
      <c r="AA3346" t="s">
        <v>164</v>
      </c>
      <c r="AB3346" t="s">
        <v>23</v>
      </c>
      <c r="AE3346">
        <v>0</v>
      </c>
      <c r="AF3346">
        <v>0</v>
      </c>
    </row>
    <row r="3347" spans="1:32" x14ac:dyDescent="0.2">
      <c r="A3347" t="s">
        <v>5726</v>
      </c>
      <c r="B3347" s="107">
        <v>44886</v>
      </c>
      <c r="C3347" s="107">
        <v>44886</v>
      </c>
      <c r="D3347" s="107">
        <v>44886</v>
      </c>
      <c r="E3347">
        <v>16413.05</v>
      </c>
      <c r="F3347">
        <v>16413.05</v>
      </c>
      <c r="G3347" t="s">
        <v>43</v>
      </c>
      <c r="H3347">
        <v>1</v>
      </c>
      <c r="I3347">
        <v>16413.05</v>
      </c>
      <c r="J3347">
        <v>16413.05</v>
      </c>
      <c r="K3347">
        <v>1</v>
      </c>
      <c r="M3347" t="s">
        <v>199</v>
      </c>
      <c r="N3347" t="s">
        <v>1058</v>
      </c>
      <c r="O3347">
        <v>100</v>
      </c>
      <c r="Q3347" t="s">
        <v>199</v>
      </c>
      <c r="S3347" t="s">
        <v>1378</v>
      </c>
      <c r="U3347" t="s">
        <v>1058</v>
      </c>
      <c r="W3347" t="s">
        <v>1379</v>
      </c>
      <c r="X3347" t="s">
        <v>1379</v>
      </c>
      <c r="Y3347" t="s">
        <v>163</v>
      </c>
      <c r="Z3347" t="s">
        <v>193</v>
      </c>
      <c r="AA3347" t="s">
        <v>193</v>
      </c>
      <c r="AB3347" t="s">
        <v>24</v>
      </c>
      <c r="AE3347">
        <v>0</v>
      </c>
      <c r="AF3347">
        <v>0</v>
      </c>
    </row>
    <row r="3348" spans="1:32" x14ac:dyDescent="0.2">
      <c r="A3348" t="s">
        <v>5727</v>
      </c>
      <c r="B3348" s="107">
        <v>44886</v>
      </c>
      <c r="C3348" s="107">
        <v>44886</v>
      </c>
      <c r="D3348" s="107">
        <v>44886</v>
      </c>
      <c r="E3348">
        <v>-16413.05</v>
      </c>
      <c r="F3348">
        <v>-16413.05</v>
      </c>
      <c r="G3348" t="s">
        <v>43</v>
      </c>
      <c r="H3348">
        <v>1</v>
      </c>
      <c r="I3348">
        <v>-16413.05</v>
      </c>
      <c r="J3348">
        <v>-16413.05</v>
      </c>
      <c r="K3348">
        <v>1</v>
      </c>
      <c r="M3348" t="s">
        <v>52</v>
      </c>
      <c r="N3348" t="s">
        <v>199</v>
      </c>
      <c r="O3348">
        <v>100</v>
      </c>
      <c r="P3348" t="s">
        <v>340</v>
      </c>
      <c r="Q3348" t="s">
        <v>199</v>
      </c>
      <c r="S3348" t="s">
        <v>1378</v>
      </c>
      <c r="U3348" t="s">
        <v>52</v>
      </c>
      <c r="W3348" t="s">
        <v>1379</v>
      </c>
      <c r="X3348" t="s">
        <v>1379</v>
      </c>
      <c r="Y3348" t="s">
        <v>163</v>
      </c>
      <c r="Z3348" t="s">
        <v>193</v>
      </c>
      <c r="AA3348" t="s">
        <v>193</v>
      </c>
      <c r="AB3348" t="s">
        <v>24</v>
      </c>
      <c r="AE3348">
        <v>0</v>
      </c>
      <c r="AF3348">
        <v>0</v>
      </c>
    </row>
    <row r="3349" spans="1:32" x14ac:dyDescent="0.2">
      <c r="A3349" t="s">
        <v>5728</v>
      </c>
      <c r="B3349" s="107">
        <v>44886</v>
      </c>
      <c r="C3349" s="107">
        <v>44886</v>
      </c>
      <c r="D3349" s="107">
        <v>44886</v>
      </c>
      <c r="E3349">
        <v>-5.7139160000000003E-3</v>
      </c>
      <c r="F3349">
        <v>-5.7139160000000003E-3</v>
      </c>
      <c r="G3349" t="s">
        <v>72</v>
      </c>
      <c r="H3349">
        <v>4.2552166934189408</v>
      </c>
      <c r="I3349">
        <v>-2.4313950747993581E-2</v>
      </c>
      <c r="J3349">
        <v>-2.4313950747993581E-2</v>
      </c>
      <c r="K3349">
        <v>1</v>
      </c>
      <c r="M3349" t="s">
        <v>67</v>
      </c>
      <c r="N3349" t="s">
        <v>4995</v>
      </c>
      <c r="S3349" t="s">
        <v>1608</v>
      </c>
      <c r="U3349" t="s">
        <v>67</v>
      </c>
      <c r="W3349" t="s">
        <v>1270</v>
      </c>
      <c r="X3349" t="s">
        <v>1271</v>
      </c>
      <c r="Y3349" t="s">
        <v>182</v>
      </c>
      <c r="Z3349" t="s">
        <v>164</v>
      </c>
      <c r="AA3349" t="s">
        <v>164</v>
      </c>
      <c r="AB3349" t="s">
        <v>18</v>
      </c>
      <c r="AD3349" t="s">
        <v>5729</v>
      </c>
      <c r="AE3349">
        <v>1</v>
      </c>
      <c r="AF3349">
        <v>1</v>
      </c>
    </row>
    <row r="3350" spans="1:32" x14ac:dyDescent="0.2">
      <c r="A3350" t="s">
        <v>5730</v>
      </c>
      <c r="B3350" s="107">
        <v>44886</v>
      </c>
      <c r="C3350" s="107">
        <v>44886</v>
      </c>
      <c r="D3350" s="107">
        <v>44886</v>
      </c>
      <c r="E3350">
        <v>-1.32607552E-2</v>
      </c>
      <c r="F3350">
        <v>-1.32607552E-2</v>
      </c>
      <c r="G3350" t="s">
        <v>72</v>
      </c>
      <c r="H3350">
        <v>4.2552166934189408</v>
      </c>
      <c r="I3350">
        <v>-5.6427386894382023E-2</v>
      </c>
      <c r="J3350">
        <v>-5.6427386894382023E-2</v>
      </c>
      <c r="K3350">
        <v>1</v>
      </c>
      <c r="M3350" t="s">
        <v>67</v>
      </c>
      <c r="N3350" t="s">
        <v>4995</v>
      </c>
      <c r="S3350" t="s">
        <v>1608</v>
      </c>
      <c r="U3350" t="s">
        <v>67</v>
      </c>
      <c r="W3350" t="s">
        <v>1270</v>
      </c>
      <c r="X3350" t="s">
        <v>1271</v>
      </c>
      <c r="Y3350" t="s">
        <v>182</v>
      </c>
      <c r="Z3350" t="s">
        <v>164</v>
      </c>
      <c r="AA3350" t="s">
        <v>164</v>
      </c>
      <c r="AB3350" t="s">
        <v>18</v>
      </c>
      <c r="AD3350" t="s">
        <v>5731</v>
      </c>
      <c r="AE3350">
        <v>1</v>
      </c>
      <c r="AF3350">
        <v>1</v>
      </c>
    </row>
    <row r="3351" spans="1:32" x14ac:dyDescent="0.2">
      <c r="A3351" t="s">
        <v>5732</v>
      </c>
      <c r="B3351" s="107">
        <v>44886</v>
      </c>
      <c r="C3351" s="107">
        <v>44886</v>
      </c>
      <c r="D3351" s="107">
        <v>44886</v>
      </c>
      <c r="E3351">
        <v>-6.8577124000000003E-3</v>
      </c>
      <c r="F3351">
        <v>-6.8577124000000003E-3</v>
      </c>
      <c r="G3351" t="s">
        <v>72</v>
      </c>
      <c r="H3351">
        <v>4.2552166934189408</v>
      </c>
      <c r="I3351">
        <v>-2.9181052283146072E-2</v>
      </c>
      <c r="J3351">
        <v>-2.9181052283146072E-2</v>
      </c>
      <c r="K3351">
        <v>1</v>
      </c>
      <c r="M3351" t="s">
        <v>67</v>
      </c>
      <c r="N3351" t="s">
        <v>4995</v>
      </c>
      <c r="S3351" t="s">
        <v>1608</v>
      </c>
      <c r="U3351" t="s">
        <v>67</v>
      </c>
      <c r="W3351" t="s">
        <v>1270</v>
      </c>
      <c r="X3351" t="s">
        <v>1271</v>
      </c>
      <c r="Y3351" t="s">
        <v>182</v>
      </c>
      <c r="Z3351" t="s">
        <v>164</v>
      </c>
      <c r="AA3351" t="s">
        <v>164</v>
      </c>
      <c r="AB3351" t="s">
        <v>18</v>
      </c>
      <c r="AD3351" t="s">
        <v>5733</v>
      </c>
      <c r="AE3351">
        <v>1</v>
      </c>
      <c r="AF3351">
        <v>1</v>
      </c>
    </row>
    <row r="3352" spans="1:32" x14ac:dyDescent="0.2">
      <c r="A3352" t="s">
        <v>5734</v>
      </c>
      <c r="B3352" s="107">
        <v>44886</v>
      </c>
      <c r="C3352" s="107">
        <v>44886</v>
      </c>
      <c r="D3352" s="107">
        <v>44886</v>
      </c>
      <c r="E3352">
        <v>-1.06483824E-2</v>
      </c>
      <c r="F3352">
        <v>-1.06483824E-2</v>
      </c>
      <c r="G3352" t="s">
        <v>72</v>
      </c>
      <c r="H3352">
        <v>4.2552166934189408</v>
      </c>
      <c r="I3352">
        <v>-4.5311174546388437E-2</v>
      </c>
      <c r="J3352">
        <v>-4.5311174546388437E-2</v>
      </c>
      <c r="K3352">
        <v>1</v>
      </c>
      <c r="M3352" t="s">
        <v>67</v>
      </c>
      <c r="N3352" t="s">
        <v>4995</v>
      </c>
      <c r="S3352" t="s">
        <v>1608</v>
      </c>
      <c r="U3352" t="s">
        <v>67</v>
      </c>
      <c r="W3352" t="s">
        <v>1270</v>
      </c>
      <c r="X3352" t="s">
        <v>1271</v>
      </c>
      <c r="Y3352" t="s">
        <v>182</v>
      </c>
      <c r="Z3352" t="s">
        <v>164</v>
      </c>
      <c r="AA3352" t="s">
        <v>164</v>
      </c>
      <c r="AB3352" t="s">
        <v>18</v>
      </c>
      <c r="AD3352" t="s">
        <v>5735</v>
      </c>
      <c r="AE3352">
        <v>1</v>
      </c>
      <c r="AF3352">
        <v>1</v>
      </c>
    </row>
    <row r="3353" spans="1:32" x14ac:dyDescent="0.2">
      <c r="A3353" t="s">
        <v>5736</v>
      </c>
      <c r="B3353" s="107">
        <v>44886</v>
      </c>
      <c r="C3353" s="107">
        <v>44886</v>
      </c>
      <c r="D3353" s="107">
        <v>44886</v>
      </c>
      <c r="E3353">
        <v>-7.3350144000000001E-3</v>
      </c>
      <c r="F3353">
        <v>-7.3350144000000001E-3</v>
      </c>
      <c r="G3353" t="s">
        <v>72</v>
      </c>
      <c r="H3353">
        <v>4.2552166934189408</v>
      </c>
      <c r="I3353">
        <v>-3.121207572134832E-2</v>
      </c>
      <c r="J3353">
        <v>-3.121207572134832E-2</v>
      </c>
      <c r="K3353">
        <v>1</v>
      </c>
      <c r="M3353" t="s">
        <v>67</v>
      </c>
      <c r="N3353" t="s">
        <v>4995</v>
      </c>
      <c r="S3353" t="s">
        <v>1608</v>
      </c>
      <c r="U3353" t="s">
        <v>67</v>
      </c>
      <c r="W3353" t="s">
        <v>1270</v>
      </c>
      <c r="X3353" t="s">
        <v>1271</v>
      </c>
      <c r="Y3353" t="s">
        <v>182</v>
      </c>
      <c r="Z3353" t="s">
        <v>164</v>
      </c>
      <c r="AA3353" t="s">
        <v>164</v>
      </c>
      <c r="AB3353" t="s">
        <v>18</v>
      </c>
      <c r="AD3353" t="s">
        <v>5737</v>
      </c>
      <c r="AE3353">
        <v>1</v>
      </c>
      <c r="AF3353">
        <v>1</v>
      </c>
    </row>
    <row r="3354" spans="1:32" x14ac:dyDescent="0.2">
      <c r="A3354" t="s">
        <v>5738</v>
      </c>
      <c r="B3354" s="107">
        <v>44886</v>
      </c>
      <c r="C3354" s="107">
        <v>44886</v>
      </c>
      <c r="D3354" s="107">
        <v>44886</v>
      </c>
      <c r="E3354">
        <v>-7.2761258999999986E-3</v>
      </c>
      <c r="F3354">
        <v>-7.2761258999999986E-3</v>
      </c>
      <c r="G3354" t="s">
        <v>72</v>
      </c>
      <c r="H3354">
        <v>4.2552166934189408</v>
      </c>
      <c r="I3354">
        <v>-3.0961492393097909E-2</v>
      </c>
      <c r="J3354">
        <v>-3.0961492393097909E-2</v>
      </c>
      <c r="K3354">
        <v>1</v>
      </c>
      <c r="M3354" t="s">
        <v>67</v>
      </c>
      <c r="N3354" t="s">
        <v>4995</v>
      </c>
      <c r="S3354" t="s">
        <v>1608</v>
      </c>
      <c r="U3354" t="s">
        <v>67</v>
      </c>
      <c r="W3354" t="s">
        <v>1270</v>
      </c>
      <c r="X3354" t="s">
        <v>1271</v>
      </c>
      <c r="Y3354" t="s">
        <v>182</v>
      </c>
      <c r="Z3354" t="s">
        <v>164</v>
      </c>
      <c r="AA3354" t="s">
        <v>164</v>
      </c>
      <c r="AB3354" t="s">
        <v>18</v>
      </c>
      <c r="AD3354" t="s">
        <v>5739</v>
      </c>
      <c r="AE3354">
        <v>1</v>
      </c>
      <c r="AF3354">
        <v>1</v>
      </c>
    </row>
    <row r="3355" spans="1:32" x14ac:dyDescent="0.2">
      <c r="A3355" t="s">
        <v>5740</v>
      </c>
      <c r="B3355" s="107">
        <v>44886</v>
      </c>
      <c r="C3355" s="107">
        <v>44886</v>
      </c>
      <c r="D3355" s="107">
        <v>44886</v>
      </c>
      <c r="E3355">
        <v>-3.1048992099999999E-2</v>
      </c>
      <c r="F3355">
        <v>-3.1048992099999999E-2</v>
      </c>
      <c r="G3355" t="s">
        <v>72</v>
      </c>
      <c r="H3355">
        <v>4.2552166934189408</v>
      </c>
      <c r="I3355">
        <v>-0.13212018949775281</v>
      </c>
      <c r="J3355">
        <v>-0.13212018949775281</v>
      </c>
      <c r="K3355">
        <v>1</v>
      </c>
      <c r="M3355" t="s">
        <v>67</v>
      </c>
      <c r="N3355" t="s">
        <v>4995</v>
      </c>
      <c r="S3355" t="s">
        <v>1608</v>
      </c>
      <c r="U3355" t="s">
        <v>67</v>
      </c>
      <c r="W3355" t="s">
        <v>1270</v>
      </c>
      <c r="X3355" t="s">
        <v>1271</v>
      </c>
      <c r="Y3355" t="s">
        <v>182</v>
      </c>
      <c r="Z3355" t="s">
        <v>164</v>
      </c>
      <c r="AA3355" t="s">
        <v>164</v>
      </c>
      <c r="AB3355" t="s">
        <v>18</v>
      </c>
      <c r="AD3355" t="s">
        <v>5741</v>
      </c>
      <c r="AE3355">
        <v>1</v>
      </c>
      <c r="AF3355">
        <v>1</v>
      </c>
    </row>
    <row r="3356" spans="1:32" x14ac:dyDescent="0.2">
      <c r="A3356" t="s">
        <v>5742</v>
      </c>
      <c r="B3356" s="107">
        <v>44886</v>
      </c>
      <c r="C3356" s="107">
        <v>44886</v>
      </c>
      <c r="D3356" s="107">
        <v>44886</v>
      </c>
      <c r="E3356">
        <v>-9.8952559999999998E-3</v>
      </c>
      <c r="F3356">
        <v>-9.8952559999999998E-3</v>
      </c>
      <c r="G3356" t="s">
        <v>72</v>
      </c>
      <c r="H3356">
        <v>4.2552166934189408</v>
      </c>
      <c r="I3356">
        <v>-4.2106458516853927E-2</v>
      </c>
      <c r="J3356">
        <v>-4.2106458516853927E-2</v>
      </c>
      <c r="K3356">
        <v>1</v>
      </c>
      <c r="M3356" t="s">
        <v>67</v>
      </c>
      <c r="N3356" t="s">
        <v>4995</v>
      </c>
      <c r="S3356" t="s">
        <v>1608</v>
      </c>
      <c r="U3356" t="s">
        <v>67</v>
      </c>
      <c r="W3356" t="s">
        <v>1270</v>
      </c>
      <c r="X3356" t="s">
        <v>1271</v>
      </c>
      <c r="Y3356" t="s">
        <v>182</v>
      </c>
      <c r="Z3356" t="s">
        <v>164</v>
      </c>
      <c r="AA3356" t="s">
        <v>164</v>
      </c>
      <c r="AB3356" t="s">
        <v>18</v>
      </c>
      <c r="AD3356" t="s">
        <v>5743</v>
      </c>
      <c r="AE3356">
        <v>1</v>
      </c>
      <c r="AF3356">
        <v>1</v>
      </c>
    </row>
    <row r="3357" spans="1:32" x14ac:dyDescent="0.2">
      <c r="A3357" t="s">
        <v>5744</v>
      </c>
      <c r="B3357" s="107">
        <v>44886</v>
      </c>
      <c r="C3357" s="107">
        <v>44886</v>
      </c>
      <c r="D3357" s="107">
        <v>44886</v>
      </c>
      <c r="E3357">
        <v>-7.7581800033618784E-3</v>
      </c>
      <c r="F3357">
        <v>-7.7581800033618784E-3</v>
      </c>
      <c r="G3357" t="s">
        <v>72</v>
      </c>
      <c r="H3357">
        <v>4.2552166934189408</v>
      </c>
      <c r="I3357">
        <v>-3.3012737060854482E-2</v>
      </c>
      <c r="J3357">
        <v>-3.3012737060854482E-2</v>
      </c>
      <c r="K3357">
        <v>1</v>
      </c>
      <c r="M3357" t="s">
        <v>56</v>
      </c>
      <c r="N3357" t="s">
        <v>5745</v>
      </c>
      <c r="S3357" t="s">
        <v>5746</v>
      </c>
      <c r="U3357" t="s">
        <v>56</v>
      </c>
      <c r="W3357" t="s">
        <v>1415</v>
      </c>
      <c r="X3357" t="s">
        <v>1265</v>
      </c>
      <c r="Y3357" t="s">
        <v>182</v>
      </c>
      <c r="Z3357" t="s">
        <v>164</v>
      </c>
      <c r="AA3357" t="s">
        <v>164</v>
      </c>
      <c r="AB3357" t="s">
        <v>18</v>
      </c>
      <c r="AD3357" t="s">
        <v>5747</v>
      </c>
      <c r="AE3357">
        <v>1</v>
      </c>
      <c r="AF3357">
        <v>1</v>
      </c>
    </row>
    <row r="3358" spans="1:32" x14ac:dyDescent="0.2">
      <c r="A3358" t="s">
        <v>5748</v>
      </c>
      <c r="B3358" s="107">
        <v>44886</v>
      </c>
      <c r="C3358" s="107">
        <v>44886</v>
      </c>
      <c r="D3358" s="107">
        <v>44886</v>
      </c>
      <c r="E3358">
        <v>-0.11176990507959279</v>
      </c>
      <c r="F3358">
        <v>-0.11176990507959279</v>
      </c>
      <c r="G3358" t="s">
        <v>72</v>
      </c>
      <c r="H3358">
        <v>4.2552166934189408</v>
      </c>
      <c r="I3358">
        <v>-0.47560516591653368</v>
      </c>
      <c r="J3358">
        <v>-0.47560516591653368</v>
      </c>
      <c r="K3358">
        <v>1</v>
      </c>
      <c r="M3358" t="s">
        <v>56</v>
      </c>
      <c r="S3358" t="s">
        <v>5746</v>
      </c>
      <c r="U3358" t="s">
        <v>56</v>
      </c>
      <c r="W3358" t="s">
        <v>1415</v>
      </c>
      <c r="X3358" t="s">
        <v>1265</v>
      </c>
      <c r="Y3358" t="s">
        <v>182</v>
      </c>
      <c r="Z3358" t="s">
        <v>164</v>
      </c>
      <c r="AA3358" t="s">
        <v>164</v>
      </c>
      <c r="AB3358" t="s">
        <v>18</v>
      </c>
      <c r="AD3358" t="s">
        <v>5749</v>
      </c>
      <c r="AE3358">
        <v>1</v>
      </c>
      <c r="AF3358">
        <v>1</v>
      </c>
    </row>
    <row r="3359" spans="1:32" x14ac:dyDescent="0.2">
      <c r="A3359" t="s">
        <v>5750</v>
      </c>
      <c r="B3359" s="107">
        <v>44886</v>
      </c>
      <c r="C3359" s="107">
        <v>44886</v>
      </c>
      <c r="D3359" s="107">
        <v>44886</v>
      </c>
      <c r="E3359">
        <v>-9.4430773454964312E-3</v>
      </c>
      <c r="F3359">
        <v>-9.4430773454964312E-3</v>
      </c>
      <c r="G3359" t="s">
        <v>72</v>
      </c>
      <c r="H3359">
        <v>4.2552166934189408</v>
      </c>
      <c r="I3359">
        <v>-4.0182340357802632E-2</v>
      </c>
      <c r="J3359">
        <v>-4.0182340357802632E-2</v>
      </c>
      <c r="K3359">
        <v>1</v>
      </c>
      <c r="M3359" t="s">
        <v>56</v>
      </c>
      <c r="S3359" t="s">
        <v>5746</v>
      </c>
      <c r="U3359" t="s">
        <v>56</v>
      </c>
      <c r="W3359" t="s">
        <v>1415</v>
      </c>
      <c r="X3359" t="s">
        <v>1265</v>
      </c>
      <c r="Y3359" t="s">
        <v>182</v>
      </c>
      <c r="Z3359" t="s">
        <v>164</v>
      </c>
      <c r="AA3359" t="s">
        <v>164</v>
      </c>
      <c r="AB3359" t="s">
        <v>18</v>
      </c>
      <c r="AD3359" t="s">
        <v>5751</v>
      </c>
      <c r="AE3359">
        <v>1</v>
      </c>
      <c r="AF3359">
        <v>1</v>
      </c>
    </row>
    <row r="3360" spans="1:32" x14ac:dyDescent="0.2">
      <c r="A3360" t="s">
        <v>5752</v>
      </c>
      <c r="B3360" s="107">
        <v>44886</v>
      </c>
      <c r="C3360" s="107">
        <v>44886</v>
      </c>
      <c r="D3360" s="107">
        <v>44886</v>
      </c>
      <c r="E3360">
        <v>-1.1155607387766719E-2</v>
      </c>
      <c r="F3360">
        <v>-1.1155607387766719E-2</v>
      </c>
      <c r="G3360" t="s">
        <v>72</v>
      </c>
      <c r="H3360">
        <v>4.2552166934189408</v>
      </c>
      <c r="I3360">
        <v>-4.7469526781652609E-2</v>
      </c>
      <c r="J3360">
        <v>-4.7469526781652609E-2</v>
      </c>
      <c r="K3360">
        <v>1</v>
      </c>
      <c r="M3360" t="s">
        <v>56</v>
      </c>
      <c r="S3360" t="s">
        <v>1608</v>
      </c>
      <c r="U3360" t="s">
        <v>56</v>
      </c>
      <c r="W3360" t="s">
        <v>1270</v>
      </c>
      <c r="X3360" t="s">
        <v>1271</v>
      </c>
      <c r="Y3360" t="s">
        <v>182</v>
      </c>
      <c r="Z3360" t="s">
        <v>164</v>
      </c>
      <c r="AA3360" t="s">
        <v>164</v>
      </c>
      <c r="AB3360" t="s">
        <v>18</v>
      </c>
      <c r="AD3360" t="s">
        <v>5753</v>
      </c>
      <c r="AE3360">
        <v>1</v>
      </c>
      <c r="AF3360">
        <v>1</v>
      </c>
    </row>
    <row r="3361" spans="1:32" x14ac:dyDescent="0.2">
      <c r="A3361" t="s">
        <v>5754</v>
      </c>
      <c r="B3361" s="107">
        <v>44886</v>
      </c>
      <c r="C3361" s="107">
        <v>44886</v>
      </c>
      <c r="D3361" s="107">
        <v>44886</v>
      </c>
      <c r="E3361">
        <v>0</v>
      </c>
      <c r="F3361">
        <v>0</v>
      </c>
      <c r="G3361" t="s">
        <v>72</v>
      </c>
      <c r="H3361">
        <v>4.2552166934189408</v>
      </c>
      <c r="I3361">
        <v>0</v>
      </c>
      <c r="J3361">
        <v>0</v>
      </c>
      <c r="K3361">
        <v>1</v>
      </c>
      <c r="M3361" t="s">
        <v>5745</v>
      </c>
      <c r="S3361" t="s">
        <v>5746</v>
      </c>
      <c r="U3361" t="s">
        <v>69</v>
      </c>
      <c r="W3361" t="s">
        <v>1415</v>
      </c>
      <c r="X3361" t="s">
        <v>1265</v>
      </c>
      <c r="Y3361" t="s">
        <v>182</v>
      </c>
      <c r="Z3361" t="s">
        <v>164</v>
      </c>
      <c r="AA3361" t="s">
        <v>164</v>
      </c>
      <c r="AB3361" t="s">
        <v>18</v>
      </c>
      <c r="AD3361" t="s">
        <v>5747</v>
      </c>
      <c r="AE3361">
        <v>1</v>
      </c>
      <c r="AF3361">
        <v>1</v>
      </c>
    </row>
    <row r="3362" spans="1:32" x14ac:dyDescent="0.2">
      <c r="A3362" t="s">
        <v>5755</v>
      </c>
      <c r="B3362" s="107">
        <v>44886</v>
      </c>
      <c r="C3362" s="107">
        <v>44886</v>
      </c>
      <c r="D3362" s="107">
        <v>44886</v>
      </c>
      <c r="E3362">
        <v>-1.04862600041945E-2</v>
      </c>
      <c r="F3362">
        <v>-1.04862600041945E-2</v>
      </c>
      <c r="G3362" t="s">
        <v>72</v>
      </c>
      <c r="H3362">
        <v>4.2552166934189408</v>
      </c>
      <c r="I3362">
        <v>-4.4621308621379821E-2</v>
      </c>
      <c r="J3362">
        <v>-4.4621308621379821E-2</v>
      </c>
      <c r="K3362">
        <v>1</v>
      </c>
      <c r="M3362" t="s">
        <v>56</v>
      </c>
      <c r="S3362" t="s">
        <v>1608</v>
      </c>
      <c r="U3362" t="s">
        <v>56</v>
      </c>
      <c r="W3362" t="s">
        <v>1270</v>
      </c>
      <c r="X3362" t="s">
        <v>1271</v>
      </c>
      <c r="Y3362" t="s">
        <v>182</v>
      </c>
      <c r="Z3362" t="s">
        <v>164</v>
      </c>
      <c r="AA3362" t="s">
        <v>164</v>
      </c>
      <c r="AB3362" t="s">
        <v>18</v>
      </c>
      <c r="AD3362" t="s">
        <v>5756</v>
      </c>
      <c r="AE3362">
        <v>1</v>
      </c>
      <c r="AF3362">
        <v>1</v>
      </c>
    </row>
    <row r="3363" spans="1:32" x14ac:dyDescent="0.2">
      <c r="A3363" t="s">
        <v>5757</v>
      </c>
      <c r="B3363" s="107">
        <v>44886</v>
      </c>
      <c r="C3363" s="107">
        <v>44886</v>
      </c>
      <c r="D3363" s="107">
        <v>44886</v>
      </c>
      <c r="E3363">
        <v>-8.8328535999999992E-3</v>
      </c>
      <c r="F3363">
        <v>-8.8328535999999992E-3</v>
      </c>
      <c r="G3363" t="s">
        <v>72</v>
      </c>
      <c r="H3363">
        <v>4.2552166934189408</v>
      </c>
      <c r="I3363">
        <v>-3.7585706089245587E-2</v>
      </c>
      <c r="J3363">
        <v>-3.7585706089245587E-2</v>
      </c>
      <c r="K3363">
        <v>1</v>
      </c>
      <c r="M3363" t="s">
        <v>67</v>
      </c>
      <c r="N3363" t="s">
        <v>4995</v>
      </c>
      <c r="S3363" t="s">
        <v>1608</v>
      </c>
      <c r="U3363" t="s">
        <v>67</v>
      </c>
      <c r="W3363" t="s">
        <v>1270</v>
      </c>
      <c r="X3363" t="s">
        <v>1271</v>
      </c>
      <c r="Y3363" t="s">
        <v>182</v>
      </c>
      <c r="Z3363" t="s">
        <v>164</v>
      </c>
      <c r="AA3363" t="s">
        <v>164</v>
      </c>
      <c r="AB3363" t="s">
        <v>18</v>
      </c>
      <c r="AD3363" t="s">
        <v>5758</v>
      </c>
      <c r="AE3363">
        <v>1</v>
      </c>
      <c r="AF3363">
        <v>1</v>
      </c>
    </row>
    <row r="3364" spans="1:32" x14ac:dyDescent="0.2">
      <c r="A3364" t="s">
        <v>5759</v>
      </c>
      <c r="B3364" s="107">
        <v>44886</v>
      </c>
      <c r="C3364" s="107">
        <v>44886</v>
      </c>
      <c r="D3364" s="107">
        <v>44886</v>
      </c>
      <c r="E3364">
        <v>-1.5527329600000001E-2</v>
      </c>
      <c r="F3364">
        <v>-1.5527329600000001E-2</v>
      </c>
      <c r="G3364" t="s">
        <v>72</v>
      </c>
      <c r="H3364">
        <v>4.2552166934189408</v>
      </c>
      <c r="I3364">
        <v>-6.607215211813805E-2</v>
      </c>
      <c r="J3364">
        <v>-6.607215211813805E-2</v>
      </c>
      <c r="K3364">
        <v>1</v>
      </c>
      <c r="M3364" t="s">
        <v>67</v>
      </c>
      <c r="N3364" t="s">
        <v>4995</v>
      </c>
      <c r="S3364" t="s">
        <v>1608</v>
      </c>
      <c r="U3364" t="s">
        <v>67</v>
      </c>
      <c r="W3364" t="s">
        <v>1270</v>
      </c>
      <c r="X3364" t="s">
        <v>1271</v>
      </c>
      <c r="Y3364" t="s">
        <v>182</v>
      </c>
      <c r="Z3364" t="s">
        <v>164</v>
      </c>
      <c r="AA3364" t="s">
        <v>164</v>
      </c>
      <c r="AB3364" t="s">
        <v>18</v>
      </c>
      <c r="AD3364" t="s">
        <v>5760</v>
      </c>
      <c r="AE3364">
        <v>1</v>
      </c>
      <c r="AF3364">
        <v>1</v>
      </c>
    </row>
    <row r="3365" spans="1:32" x14ac:dyDescent="0.2">
      <c r="A3365" t="s">
        <v>5761</v>
      </c>
      <c r="B3365" s="107">
        <v>44886</v>
      </c>
      <c r="C3365" s="107">
        <v>44886</v>
      </c>
      <c r="D3365" s="107">
        <v>44886</v>
      </c>
      <c r="E3365">
        <v>-7.1737119999999996E-3</v>
      </c>
      <c r="F3365">
        <v>-7.1737119999999996E-3</v>
      </c>
      <c r="G3365" t="s">
        <v>72</v>
      </c>
      <c r="H3365">
        <v>4.2552166934189408</v>
      </c>
      <c r="I3365">
        <v>-3.0525699056179779E-2</v>
      </c>
      <c r="J3365">
        <v>-3.0525699056179779E-2</v>
      </c>
      <c r="K3365">
        <v>1</v>
      </c>
      <c r="M3365" t="s">
        <v>67</v>
      </c>
      <c r="N3365" t="s">
        <v>4995</v>
      </c>
      <c r="S3365" t="s">
        <v>1608</v>
      </c>
      <c r="U3365" t="s">
        <v>67</v>
      </c>
      <c r="W3365" t="s">
        <v>1270</v>
      </c>
      <c r="X3365" t="s">
        <v>1271</v>
      </c>
      <c r="Y3365" t="s">
        <v>182</v>
      </c>
      <c r="Z3365" t="s">
        <v>164</v>
      </c>
      <c r="AA3365" t="s">
        <v>164</v>
      </c>
      <c r="AB3365" t="s">
        <v>18</v>
      </c>
      <c r="AD3365" t="s">
        <v>5762</v>
      </c>
      <c r="AE3365">
        <v>1</v>
      </c>
      <c r="AF3365">
        <v>1</v>
      </c>
    </row>
    <row r="3366" spans="1:32" x14ac:dyDescent="0.2">
      <c r="A3366" t="s">
        <v>5763</v>
      </c>
      <c r="B3366" s="107">
        <v>44886</v>
      </c>
      <c r="C3366" s="107">
        <v>44886</v>
      </c>
      <c r="D3366" s="107">
        <v>44886</v>
      </c>
      <c r="E3366">
        <v>-1.17332292E-2</v>
      </c>
      <c r="F3366">
        <v>-1.17332292E-2</v>
      </c>
      <c r="G3366" t="s">
        <v>72</v>
      </c>
      <c r="H3366">
        <v>4.2552166934189408</v>
      </c>
      <c r="I3366">
        <v>-4.9927432759550562E-2</v>
      </c>
      <c r="J3366">
        <v>-4.9927432759550562E-2</v>
      </c>
      <c r="K3366">
        <v>1</v>
      </c>
      <c r="M3366" t="s">
        <v>67</v>
      </c>
      <c r="N3366" t="s">
        <v>4995</v>
      </c>
      <c r="S3366" t="s">
        <v>1608</v>
      </c>
      <c r="U3366" t="s">
        <v>67</v>
      </c>
      <c r="W3366" t="s">
        <v>1270</v>
      </c>
      <c r="X3366" t="s">
        <v>1271</v>
      </c>
      <c r="Y3366" t="s">
        <v>182</v>
      </c>
      <c r="Z3366" t="s">
        <v>164</v>
      </c>
      <c r="AA3366" t="s">
        <v>164</v>
      </c>
      <c r="AB3366" t="s">
        <v>18</v>
      </c>
      <c r="AD3366" t="s">
        <v>5764</v>
      </c>
      <c r="AE3366">
        <v>1</v>
      </c>
      <c r="AF3366">
        <v>1</v>
      </c>
    </row>
    <row r="3367" spans="1:32" x14ac:dyDescent="0.2">
      <c r="A3367" t="s">
        <v>5765</v>
      </c>
      <c r="B3367" s="107">
        <v>44886</v>
      </c>
      <c r="C3367" s="107">
        <v>44886</v>
      </c>
      <c r="D3367" s="107">
        <v>44886</v>
      </c>
      <c r="E3367">
        <v>-9.6781439999999996E-3</v>
      </c>
      <c r="F3367">
        <v>-9.6781439999999996E-3</v>
      </c>
      <c r="G3367" t="s">
        <v>72</v>
      </c>
      <c r="H3367">
        <v>4.2552166934189408</v>
      </c>
      <c r="I3367">
        <v>-4.1182599910112361E-2</v>
      </c>
      <c r="J3367">
        <v>-4.1182599910112361E-2</v>
      </c>
      <c r="K3367">
        <v>1</v>
      </c>
      <c r="M3367" t="s">
        <v>67</v>
      </c>
      <c r="N3367" t="s">
        <v>4995</v>
      </c>
      <c r="S3367" t="s">
        <v>1608</v>
      </c>
      <c r="U3367" t="s">
        <v>67</v>
      </c>
      <c r="W3367" t="s">
        <v>1270</v>
      </c>
      <c r="X3367" t="s">
        <v>1271</v>
      </c>
      <c r="Y3367" t="s">
        <v>182</v>
      </c>
      <c r="Z3367" t="s">
        <v>164</v>
      </c>
      <c r="AA3367" t="s">
        <v>164</v>
      </c>
      <c r="AB3367" t="s">
        <v>18</v>
      </c>
      <c r="AD3367" t="s">
        <v>5766</v>
      </c>
      <c r="AE3367">
        <v>1</v>
      </c>
      <c r="AF3367">
        <v>1</v>
      </c>
    </row>
    <row r="3368" spans="1:32" x14ac:dyDescent="0.2">
      <c r="A3368" t="s">
        <v>5767</v>
      </c>
      <c r="B3368" s="107">
        <v>44886</v>
      </c>
      <c r="C3368" s="107">
        <v>44886</v>
      </c>
      <c r="D3368" s="107">
        <v>44886</v>
      </c>
      <c r="E3368">
        <v>-1.2680498199999999E-2</v>
      </c>
      <c r="F3368">
        <v>-1.2680498199999999E-2</v>
      </c>
      <c r="G3368" t="s">
        <v>72</v>
      </c>
      <c r="H3368">
        <v>4.2552166934189408</v>
      </c>
      <c r="I3368">
        <v>-5.3958267621508828E-2</v>
      </c>
      <c r="J3368">
        <v>-5.3958267621508828E-2</v>
      </c>
      <c r="K3368">
        <v>1</v>
      </c>
      <c r="M3368" t="s">
        <v>67</v>
      </c>
      <c r="N3368" t="s">
        <v>4995</v>
      </c>
      <c r="S3368" t="s">
        <v>1608</v>
      </c>
      <c r="U3368" t="s">
        <v>67</v>
      </c>
      <c r="W3368" t="s">
        <v>1270</v>
      </c>
      <c r="X3368" t="s">
        <v>1271</v>
      </c>
      <c r="Y3368" t="s">
        <v>182</v>
      </c>
      <c r="Z3368" t="s">
        <v>164</v>
      </c>
      <c r="AA3368" t="s">
        <v>164</v>
      </c>
      <c r="AB3368" t="s">
        <v>18</v>
      </c>
      <c r="AD3368" t="s">
        <v>5768</v>
      </c>
      <c r="AE3368">
        <v>1</v>
      </c>
      <c r="AF3368">
        <v>1</v>
      </c>
    </row>
    <row r="3369" spans="1:32" x14ac:dyDescent="0.2">
      <c r="A3369" t="s">
        <v>5769</v>
      </c>
      <c r="B3369" s="107">
        <v>44886</v>
      </c>
      <c r="C3369" s="107">
        <v>44886</v>
      </c>
      <c r="D3369" s="107">
        <v>44886</v>
      </c>
      <c r="E3369">
        <v>-3.6165695999999998E-3</v>
      </c>
      <c r="F3369">
        <v>-3.6165695999999998E-3</v>
      </c>
      <c r="G3369" t="s">
        <v>72</v>
      </c>
      <c r="H3369">
        <v>4.2552166934189408</v>
      </c>
      <c r="I3369">
        <v>-1.5389287334831459E-2</v>
      </c>
      <c r="J3369">
        <v>-1.5389287334831459E-2</v>
      </c>
      <c r="K3369">
        <v>1</v>
      </c>
      <c r="M3369" t="s">
        <v>67</v>
      </c>
      <c r="N3369" t="s">
        <v>4995</v>
      </c>
      <c r="S3369" t="s">
        <v>1608</v>
      </c>
      <c r="U3369" t="s">
        <v>67</v>
      </c>
      <c r="W3369" t="s">
        <v>1270</v>
      </c>
      <c r="X3369" t="s">
        <v>1271</v>
      </c>
      <c r="Y3369" t="s">
        <v>182</v>
      </c>
      <c r="Z3369" t="s">
        <v>164</v>
      </c>
      <c r="AA3369" t="s">
        <v>164</v>
      </c>
      <c r="AB3369" t="s">
        <v>18</v>
      </c>
      <c r="AD3369" t="s">
        <v>5770</v>
      </c>
      <c r="AE3369">
        <v>1</v>
      </c>
      <c r="AF3369">
        <v>1</v>
      </c>
    </row>
    <row r="3370" spans="1:32" x14ac:dyDescent="0.2">
      <c r="A3370" t="s">
        <v>5771</v>
      </c>
      <c r="B3370" s="107">
        <v>44886</v>
      </c>
      <c r="C3370" s="107">
        <v>44886</v>
      </c>
      <c r="D3370" s="107">
        <v>44886</v>
      </c>
      <c r="E3370">
        <v>-7.8848990999999986E-3</v>
      </c>
      <c r="F3370">
        <v>-7.8848990999999986E-3</v>
      </c>
      <c r="G3370" t="s">
        <v>72</v>
      </c>
      <c r="H3370">
        <v>4.2552166934189408</v>
      </c>
      <c r="I3370">
        <v>-3.3551954276243967E-2</v>
      </c>
      <c r="J3370">
        <v>-3.3551954276243967E-2</v>
      </c>
      <c r="K3370">
        <v>1</v>
      </c>
      <c r="M3370" t="s">
        <v>67</v>
      </c>
      <c r="N3370" t="s">
        <v>4995</v>
      </c>
      <c r="S3370" t="s">
        <v>1608</v>
      </c>
      <c r="U3370" t="s">
        <v>67</v>
      </c>
      <c r="W3370" t="s">
        <v>1270</v>
      </c>
      <c r="X3370" t="s">
        <v>1271</v>
      </c>
      <c r="Y3370" t="s">
        <v>182</v>
      </c>
      <c r="Z3370" t="s">
        <v>164</v>
      </c>
      <c r="AA3370" t="s">
        <v>164</v>
      </c>
      <c r="AB3370" t="s">
        <v>18</v>
      </c>
      <c r="AD3370" t="s">
        <v>5772</v>
      </c>
      <c r="AE3370">
        <v>1</v>
      </c>
      <c r="AF3370">
        <v>1</v>
      </c>
    </row>
    <row r="3371" spans="1:32" x14ac:dyDescent="0.2">
      <c r="A3371" t="s">
        <v>5773</v>
      </c>
      <c r="B3371" s="107">
        <v>44886</v>
      </c>
      <c r="C3371" s="107">
        <v>44886</v>
      </c>
      <c r="D3371" s="107">
        <v>44886</v>
      </c>
      <c r="E3371">
        <v>-6.0189941999999998E-3</v>
      </c>
      <c r="F3371">
        <v>-6.0189941999999998E-3</v>
      </c>
      <c r="G3371" t="s">
        <v>72</v>
      </c>
      <c r="H3371">
        <v>4.2552166934189408</v>
      </c>
      <c r="I3371">
        <v>-2.5612124597431781E-2</v>
      </c>
      <c r="J3371">
        <v>-2.5612124597431781E-2</v>
      </c>
      <c r="K3371">
        <v>1</v>
      </c>
      <c r="M3371" t="s">
        <v>67</v>
      </c>
      <c r="N3371" t="s">
        <v>4995</v>
      </c>
      <c r="S3371" t="s">
        <v>1608</v>
      </c>
      <c r="U3371" t="s">
        <v>67</v>
      </c>
      <c r="W3371" t="s">
        <v>1270</v>
      </c>
      <c r="X3371" t="s">
        <v>1271</v>
      </c>
      <c r="Y3371" t="s">
        <v>182</v>
      </c>
      <c r="Z3371" t="s">
        <v>164</v>
      </c>
      <c r="AA3371" t="s">
        <v>164</v>
      </c>
      <c r="AB3371" t="s">
        <v>18</v>
      </c>
      <c r="AD3371" t="s">
        <v>5774</v>
      </c>
      <c r="AE3371">
        <v>1</v>
      </c>
      <c r="AF3371">
        <v>1</v>
      </c>
    </row>
    <row r="3372" spans="1:32" x14ac:dyDescent="0.2">
      <c r="A3372" t="s">
        <v>5775</v>
      </c>
      <c r="B3372" s="107">
        <v>44886</v>
      </c>
      <c r="C3372" s="107">
        <v>44886</v>
      </c>
      <c r="D3372" s="107">
        <v>44886</v>
      </c>
      <c r="E3372">
        <v>-5.1711971999999998E-3</v>
      </c>
      <c r="F3372">
        <v>-5.1711971999999998E-3</v>
      </c>
      <c r="G3372" t="s">
        <v>72</v>
      </c>
      <c r="H3372">
        <v>4.2552166934189408</v>
      </c>
      <c r="I3372">
        <v>-2.2004564650401289E-2</v>
      </c>
      <c r="J3372">
        <v>-2.2004564650401289E-2</v>
      </c>
      <c r="K3372">
        <v>1</v>
      </c>
      <c r="M3372" t="s">
        <v>67</v>
      </c>
      <c r="N3372" t="s">
        <v>4995</v>
      </c>
      <c r="S3372" t="s">
        <v>1608</v>
      </c>
      <c r="U3372" t="s">
        <v>67</v>
      </c>
      <c r="W3372" t="s">
        <v>1270</v>
      </c>
      <c r="X3372" t="s">
        <v>1271</v>
      </c>
      <c r="Y3372" t="s">
        <v>182</v>
      </c>
      <c r="Z3372" t="s">
        <v>164</v>
      </c>
      <c r="AA3372" t="s">
        <v>164</v>
      </c>
      <c r="AB3372" t="s">
        <v>18</v>
      </c>
      <c r="AD3372" t="s">
        <v>5776</v>
      </c>
      <c r="AE3372">
        <v>1</v>
      </c>
      <c r="AF3372">
        <v>1</v>
      </c>
    </row>
    <row r="3373" spans="1:32" x14ac:dyDescent="0.2">
      <c r="A3373" t="s">
        <v>5777</v>
      </c>
      <c r="B3373" s="107">
        <v>44886</v>
      </c>
      <c r="C3373" s="107">
        <v>44886</v>
      </c>
      <c r="D3373" s="107">
        <v>44886</v>
      </c>
      <c r="E3373">
        <v>-3.0008878400000001E-2</v>
      </c>
      <c r="F3373">
        <v>-3.0008878400000001E-2</v>
      </c>
      <c r="G3373" t="s">
        <v>72</v>
      </c>
      <c r="H3373">
        <v>4.2552166934189408</v>
      </c>
      <c r="I3373">
        <v>-0.12769428031845911</v>
      </c>
      <c r="J3373">
        <v>-0.12769428031845911</v>
      </c>
      <c r="K3373">
        <v>1</v>
      </c>
      <c r="M3373" t="s">
        <v>67</v>
      </c>
      <c r="N3373" t="s">
        <v>4995</v>
      </c>
      <c r="S3373" t="s">
        <v>1608</v>
      </c>
      <c r="U3373" t="s">
        <v>67</v>
      </c>
      <c r="W3373" t="s">
        <v>1270</v>
      </c>
      <c r="X3373" t="s">
        <v>1271</v>
      </c>
      <c r="Y3373" t="s">
        <v>182</v>
      </c>
      <c r="Z3373" t="s">
        <v>164</v>
      </c>
      <c r="AA3373" t="s">
        <v>164</v>
      </c>
      <c r="AB3373" t="s">
        <v>18</v>
      </c>
      <c r="AD3373" t="s">
        <v>5778</v>
      </c>
      <c r="AE3373">
        <v>1</v>
      </c>
      <c r="AF3373">
        <v>1</v>
      </c>
    </row>
    <row r="3374" spans="1:32" x14ac:dyDescent="0.2">
      <c r="A3374" t="s">
        <v>5779</v>
      </c>
      <c r="B3374" s="107">
        <v>44886</v>
      </c>
      <c r="C3374" s="107">
        <v>44886</v>
      </c>
      <c r="D3374" s="107">
        <v>44886</v>
      </c>
      <c r="E3374">
        <v>-4.4139679999999999E-3</v>
      </c>
      <c r="F3374">
        <v>-4.4139679999999999E-3</v>
      </c>
      <c r="G3374" t="s">
        <v>72</v>
      </c>
      <c r="H3374">
        <v>4.2552166934189408</v>
      </c>
      <c r="I3374">
        <v>-1.8782390317817019E-2</v>
      </c>
      <c r="J3374">
        <v>-1.8782390317817019E-2</v>
      </c>
      <c r="K3374">
        <v>1</v>
      </c>
      <c r="M3374" t="s">
        <v>67</v>
      </c>
      <c r="N3374" t="s">
        <v>4995</v>
      </c>
      <c r="S3374" t="s">
        <v>1608</v>
      </c>
      <c r="U3374" t="s">
        <v>67</v>
      </c>
      <c r="W3374" t="s">
        <v>1270</v>
      </c>
      <c r="X3374" t="s">
        <v>1271</v>
      </c>
      <c r="Y3374" t="s">
        <v>182</v>
      </c>
      <c r="Z3374" t="s">
        <v>164</v>
      </c>
      <c r="AA3374" t="s">
        <v>164</v>
      </c>
      <c r="AB3374" t="s">
        <v>18</v>
      </c>
      <c r="AD3374" t="s">
        <v>5780</v>
      </c>
      <c r="AE3374">
        <v>1</v>
      </c>
      <c r="AF3374">
        <v>1</v>
      </c>
    </row>
    <row r="3375" spans="1:32" x14ac:dyDescent="0.2">
      <c r="A3375" t="s">
        <v>5781</v>
      </c>
      <c r="B3375" s="107">
        <v>44886</v>
      </c>
      <c r="C3375" s="107">
        <v>44886</v>
      </c>
      <c r="D3375" s="107">
        <v>44886</v>
      </c>
      <c r="E3375">
        <v>-7.2269311999999999E-3</v>
      </c>
      <c r="F3375">
        <v>-7.2269311999999999E-3</v>
      </c>
      <c r="G3375" t="s">
        <v>72</v>
      </c>
      <c r="H3375">
        <v>4.2552166934189408</v>
      </c>
      <c r="I3375">
        <v>-3.0752158284430179E-2</v>
      </c>
      <c r="J3375">
        <v>-3.0752158284430179E-2</v>
      </c>
      <c r="K3375">
        <v>1</v>
      </c>
      <c r="M3375" t="s">
        <v>67</v>
      </c>
      <c r="N3375" t="s">
        <v>4995</v>
      </c>
      <c r="S3375" t="s">
        <v>1608</v>
      </c>
      <c r="U3375" t="s">
        <v>67</v>
      </c>
      <c r="W3375" t="s">
        <v>1270</v>
      </c>
      <c r="X3375" t="s">
        <v>1271</v>
      </c>
      <c r="Y3375" t="s">
        <v>182</v>
      </c>
      <c r="Z3375" t="s">
        <v>164</v>
      </c>
      <c r="AA3375" t="s">
        <v>164</v>
      </c>
      <c r="AB3375" t="s">
        <v>18</v>
      </c>
      <c r="AD3375" t="s">
        <v>5782</v>
      </c>
      <c r="AE3375">
        <v>1</v>
      </c>
      <c r="AF3375">
        <v>1</v>
      </c>
    </row>
    <row r="3376" spans="1:32" x14ac:dyDescent="0.2">
      <c r="A3376" t="s">
        <v>5783</v>
      </c>
      <c r="B3376" s="107">
        <v>44886</v>
      </c>
      <c r="C3376" s="107">
        <v>44886</v>
      </c>
      <c r="D3376" s="107">
        <v>44886</v>
      </c>
      <c r="E3376">
        <v>-5.8031230999999999E-3</v>
      </c>
      <c r="F3376">
        <v>-5.8031230999999999E-3</v>
      </c>
      <c r="G3376" t="s">
        <v>72</v>
      </c>
      <c r="H3376">
        <v>4.2552166934189408</v>
      </c>
      <c r="I3376">
        <v>-2.4693546289085069E-2</v>
      </c>
      <c r="J3376">
        <v>-2.4693546289085069E-2</v>
      </c>
      <c r="K3376">
        <v>1</v>
      </c>
      <c r="M3376" t="s">
        <v>67</v>
      </c>
      <c r="N3376" t="s">
        <v>4995</v>
      </c>
      <c r="S3376" t="s">
        <v>1608</v>
      </c>
      <c r="U3376" t="s">
        <v>67</v>
      </c>
      <c r="W3376" t="s">
        <v>1270</v>
      </c>
      <c r="X3376" t="s">
        <v>1271</v>
      </c>
      <c r="Y3376" t="s">
        <v>182</v>
      </c>
      <c r="Z3376" t="s">
        <v>164</v>
      </c>
      <c r="AA3376" t="s">
        <v>164</v>
      </c>
      <c r="AB3376" t="s">
        <v>18</v>
      </c>
      <c r="AD3376" t="s">
        <v>5784</v>
      </c>
      <c r="AE3376">
        <v>1</v>
      </c>
      <c r="AF3376">
        <v>1</v>
      </c>
    </row>
    <row r="3377" spans="1:32" x14ac:dyDescent="0.2">
      <c r="A3377" t="s">
        <v>5785</v>
      </c>
      <c r="B3377" s="107">
        <v>44886</v>
      </c>
      <c r="C3377" s="107">
        <v>44886</v>
      </c>
      <c r="D3377" s="107">
        <v>44886</v>
      </c>
      <c r="E3377">
        <v>-5.0985711999999997E-3</v>
      </c>
      <c r="F3377">
        <v>-5.0985711999999997E-3</v>
      </c>
      <c r="G3377" t="s">
        <v>72</v>
      </c>
      <c r="H3377">
        <v>4.2552166934189408</v>
      </c>
      <c r="I3377">
        <v>-2.1695525282825041E-2</v>
      </c>
      <c r="J3377">
        <v>-2.1695525282825041E-2</v>
      </c>
      <c r="K3377">
        <v>1</v>
      </c>
      <c r="M3377" t="s">
        <v>67</v>
      </c>
      <c r="N3377" t="s">
        <v>4995</v>
      </c>
      <c r="S3377" t="s">
        <v>1608</v>
      </c>
      <c r="U3377" t="s">
        <v>67</v>
      </c>
      <c r="W3377" t="s">
        <v>1270</v>
      </c>
      <c r="X3377" t="s">
        <v>1271</v>
      </c>
      <c r="Y3377" t="s">
        <v>182</v>
      </c>
      <c r="Z3377" t="s">
        <v>164</v>
      </c>
      <c r="AA3377" t="s">
        <v>164</v>
      </c>
      <c r="AB3377" t="s">
        <v>18</v>
      </c>
      <c r="AD3377" t="s">
        <v>5786</v>
      </c>
      <c r="AE3377">
        <v>1</v>
      </c>
      <c r="AF3377">
        <v>1</v>
      </c>
    </row>
    <row r="3378" spans="1:32" x14ac:dyDescent="0.2">
      <c r="A3378" t="s">
        <v>5787</v>
      </c>
      <c r="B3378" s="107">
        <v>44885</v>
      </c>
      <c r="C3378" s="107">
        <v>44885</v>
      </c>
      <c r="D3378" s="107">
        <v>44885</v>
      </c>
      <c r="E3378">
        <v>-622.63</v>
      </c>
      <c r="F3378">
        <v>-622.63</v>
      </c>
      <c r="G3378" t="s">
        <v>43</v>
      </c>
      <c r="H3378">
        <v>1</v>
      </c>
      <c r="I3378">
        <v>-622.63</v>
      </c>
      <c r="J3378">
        <v>-622.63</v>
      </c>
      <c r="K3378">
        <v>1</v>
      </c>
      <c r="M3378" t="s">
        <v>49</v>
      </c>
      <c r="N3378" t="s">
        <v>239</v>
      </c>
      <c r="O3378">
        <v>100</v>
      </c>
      <c r="Q3378" t="s">
        <v>239</v>
      </c>
      <c r="S3378" t="s">
        <v>240</v>
      </c>
      <c r="U3378" t="s">
        <v>49</v>
      </c>
      <c r="W3378" t="s">
        <v>240</v>
      </c>
      <c r="X3378" t="s">
        <v>30</v>
      </c>
      <c r="Y3378" t="s">
        <v>182</v>
      </c>
      <c r="Z3378" t="s">
        <v>182</v>
      </c>
      <c r="AA3378" t="s">
        <v>182</v>
      </c>
      <c r="AB3378" t="s">
        <v>30</v>
      </c>
      <c r="AE3378">
        <v>0</v>
      </c>
      <c r="AF3378">
        <v>0</v>
      </c>
    </row>
    <row r="3379" spans="1:32" x14ac:dyDescent="0.2">
      <c r="A3379" t="s">
        <v>5788</v>
      </c>
      <c r="B3379" s="107">
        <v>44885</v>
      </c>
      <c r="C3379" s="107">
        <v>44885</v>
      </c>
      <c r="D3379" s="107">
        <v>44885</v>
      </c>
      <c r="E3379">
        <v>-118.59</v>
      </c>
      <c r="F3379">
        <v>-118.59</v>
      </c>
      <c r="G3379" t="s">
        <v>43</v>
      </c>
      <c r="H3379">
        <v>1</v>
      </c>
      <c r="I3379">
        <v>-118.59</v>
      </c>
      <c r="J3379">
        <v>-118.59</v>
      </c>
      <c r="K3379">
        <v>1</v>
      </c>
      <c r="M3379" t="s">
        <v>49</v>
      </c>
      <c r="N3379" t="s">
        <v>178</v>
      </c>
      <c r="O3379">
        <v>100</v>
      </c>
      <c r="Q3379" t="s">
        <v>178</v>
      </c>
      <c r="S3379" t="s">
        <v>181</v>
      </c>
      <c r="U3379" t="s">
        <v>49</v>
      </c>
      <c r="W3379" t="s">
        <v>181</v>
      </c>
      <c r="X3379" t="s">
        <v>30</v>
      </c>
      <c r="Y3379" t="s">
        <v>182</v>
      </c>
      <c r="Z3379" t="s">
        <v>182</v>
      </c>
      <c r="AA3379" t="s">
        <v>182</v>
      </c>
      <c r="AB3379" t="s">
        <v>30</v>
      </c>
      <c r="AE3379">
        <v>0</v>
      </c>
      <c r="AF3379">
        <v>0</v>
      </c>
    </row>
    <row r="3380" spans="1:32" x14ac:dyDescent="0.2">
      <c r="A3380" t="s">
        <v>5789</v>
      </c>
      <c r="B3380" s="107">
        <v>44885</v>
      </c>
      <c r="C3380" s="107">
        <v>44885</v>
      </c>
      <c r="D3380" s="107">
        <v>44885</v>
      </c>
      <c r="E3380">
        <v>-4.3246303999999996E-3</v>
      </c>
      <c r="F3380">
        <v>-4.3246303999999996E-3</v>
      </c>
      <c r="G3380" t="s">
        <v>72</v>
      </c>
      <c r="H3380">
        <v>4.375135722041259</v>
      </c>
      <c r="I3380">
        <v>-1.8920844947665581E-2</v>
      </c>
      <c r="J3380">
        <v>-1.8920844947665581E-2</v>
      </c>
      <c r="K3380">
        <v>1</v>
      </c>
      <c r="M3380" t="s">
        <v>67</v>
      </c>
      <c r="N3380" t="s">
        <v>4995</v>
      </c>
      <c r="S3380" t="s">
        <v>1608</v>
      </c>
      <c r="U3380" t="s">
        <v>67</v>
      </c>
      <c r="W3380" t="s">
        <v>1270</v>
      </c>
      <c r="X3380" t="s">
        <v>1271</v>
      </c>
      <c r="Y3380" t="s">
        <v>182</v>
      </c>
      <c r="Z3380" t="s">
        <v>164</v>
      </c>
      <c r="AA3380" t="s">
        <v>164</v>
      </c>
      <c r="AB3380" t="s">
        <v>18</v>
      </c>
      <c r="AD3380" t="s">
        <v>5790</v>
      </c>
      <c r="AE3380">
        <v>1</v>
      </c>
      <c r="AF3380">
        <v>1</v>
      </c>
    </row>
    <row r="3381" spans="1:32" x14ac:dyDescent="0.2">
      <c r="A3381" t="s">
        <v>5791</v>
      </c>
      <c r="B3381" s="107">
        <v>44885</v>
      </c>
      <c r="C3381" s="107">
        <v>44885</v>
      </c>
      <c r="D3381" s="107">
        <v>44885</v>
      </c>
      <c r="E3381">
        <v>-4.3348299999999996E-3</v>
      </c>
      <c r="F3381">
        <v>-4.3348299999999996E-3</v>
      </c>
      <c r="G3381" t="s">
        <v>72</v>
      </c>
      <c r="H3381">
        <v>4.375135722041259</v>
      </c>
      <c r="I3381">
        <v>-1.8965469581976108E-2</v>
      </c>
      <c r="J3381">
        <v>-1.8965469581976108E-2</v>
      </c>
      <c r="K3381">
        <v>1</v>
      </c>
      <c r="M3381" t="s">
        <v>67</v>
      </c>
      <c r="N3381" t="s">
        <v>4995</v>
      </c>
      <c r="S3381" t="s">
        <v>1608</v>
      </c>
      <c r="U3381" t="s">
        <v>67</v>
      </c>
      <c r="W3381" t="s">
        <v>1270</v>
      </c>
      <c r="X3381" t="s">
        <v>1271</v>
      </c>
      <c r="Y3381" t="s">
        <v>182</v>
      </c>
      <c r="Z3381" t="s">
        <v>164</v>
      </c>
      <c r="AA3381" t="s">
        <v>164</v>
      </c>
      <c r="AB3381" t="s">
        <v>18</v>
      </c>
      <c r="AD3381" t="s">
        <v>5792</v>
      </c>
      <c r="AE3381">
        <v>1</v>
      </c>
      <c r="AF3381">
        <v>1</v>
      </c>
    </row>
    <row r="3382" spans="1:32" x14ac:dyDescent="0.2">
      <c r="A3382" t="s">
        <v>5793</v>
      </c>
      <c r="B3382" s="107">
        <v>44884</v>
      </c>
      <c r="C3382" s="107">
        <v>44884</v>
      </c>
      <c r="D3382" s="107">
        <v>44884</v>
      </c>
      <c r="E3382">
        <v>-4.6370626000000002E-3</v>
      </c>
      <c r="F3382">
        <v>-4.6370626000000002E-3</v>
      </c>
      <c r="G3382" t="s">
        <v>72</v>
      </c>
      <c r="H3382">
        <v>4.731891891891892</v>
      </c>
      <c r="I3382">
        <v>-2.194207891913514E-2</v>
      </c>
      <c r="J3382">
        <v>-2.194207891913514E-2</v>
      </c>
      <c r="K3382">
        <v>1</v>
      </c>
      <c r="M3382" t="s">
        <v>67</v>
      </c>
      <c r="N3382" t="s">
        <v>4995</v>
      </c>
      <c r="S3382" t="s">
        <v>1608</v>
      </c>
      <c r="U3382" t="s">
        <v>67</v>
      </c>
      <c r="W3382" t="s">
        <v>1270</v>
      </c>
      <c r="X3382" t="s">
        <v>1271</v>
      </c>
      <c r="Y3382" t="s">
        <v>182</v>
      </c>
      <c r="Z3382" t="s">
        <v>164</v>
      </c>
      <c r="AA3382" t="s">
        <v>164</v>
      </c>
      <c r="AB3382" t="s">
        <v>18</v>
      </c>
      <c r="AD3382" t="s">
        <v>5794</v>
      </c>
      <c r="AE3382">
        <v>1</v>
      </c>
      <c r="AF3382">
        <v>1</v>
      </c>
    </row>
    <row r="3383" spans="1:32" x14ac:dyDescent="0.2">
      <c r="A3383" t="s">
        <v>5795</v>
      </c>
      <c r="B3383" s="107">
        <v>44884</v>
      </c>
      <c r="C3383" s="107">
        <v>44884</v>
      </c>
      <c r="D3383" s="107">
        <v>44884</v>
      </c>
      <c r="E3383">
        <v>-3.0987039999999999E-3</v>
      </c>
      <c r="F3383">
        <v>-3.0987039999999999E-3</v>
      </c>
      <c r="G3383" t="s">
        <v>72</v>
      </c>
      <c r="H3383">
        <v>4.731891891891892</v>
      </c>
      <c r="I3383">
        <v>-1.466273233297298E-2</v>
      </c>
      <c r="J3383">
        <v>-1.466273233297298E-2</v>
      </c>
      <c r="K3383">
        <v>1</v>
      </c>
      <c r="M3383" t="s">
        <v>67</v>
      </c>
      <c r="N3383" t="s">
        <v>4995</v>
      </c>
      <c r="S3383" t="s">
        <v>1608</v>
      </c>
      <c r="U3383" t="s">
        <v>67</v>
      </c>
      <c r="W3383" t="s">
        <v>1270</v>
      </c>
      <c r="X3383" t="s">
        <v>1271</v>
      </c>
      <c r="Y3383" t="s">
        <v>182</v>
      </c>
      <c r="Z3383" t="s">
        <v>164</v>
      </c>
      <c r="AA3383" t="s">
        <v>164</v>
      </c>
      <c r="AB3383" t="s">
        <v>18</v>
      </c>
      <c r="AD3383" t="s">
        <v>5796</v>
      </c>
      <c r="AE3383">
        <v>1</v>
      </c>
      <c r="AF3383">
        <v>1</v>
      </c>
    </row>
    <row r="3384" spans="1:32" x14ac:dyDescent="0.2">
      <c r="A3384" t="s">
        <v>5797</v>
      </c>
      <c r="B3384" s="107">
        <v>44884</v>
      </c>
      <c r="C3384" s="107">
        <v>44884</v>
      </c>
      <c r="D3384" s="107">
        <v>44884</v>
      </c>
      <c r="E3384">
        <v>-3.7778719999999998E-3</v>
      </c>
      <c r="F3384">
        <v>-3.7778719999999998E-3</v>
      </c>
      <c r="G3384" t="s">
        <v>72</v>
      </c>
      <c r="H3384">
        <v>4.731891891891892</v>
      </c>
      <c r="I3384">
        <v>-1.7876481885405408E-2</v>
      </c>
      <c r="J3384">
        <v>-1.7876481885405408E-2</v>
      </c>
      <c r="K3384">
        <v>1</v>
      </c>
      <c r="M3384" t="s">
        <v>67</v>
      </c>
      <c r="N3384" t="s">
        <v>4995</v>
      </c>
      <c r="S3384" t="s">
        <v>1608</v>
      </c>
      <c r="U3384" t="s">
        <v>67</v>
      </c>
      <c r="W3384" t="s">
        <v>1270</v>
      </c>
      <c r="X3384" t="s">
        <v>1271</v>
      </c>
      <c r="Y3384" t="s">
        <v>182</v>
      </c>
      <c r="Z3384" t="s">
        <v>164</v>
      </c>
      <c r="AA3384" t="s">
        <v>164</v>
      </c>
      <c r="AB3384" t="s">
        <v>18</v>
      </c>
      <c r="AD3384" t="s">
        <v>5798</v>
      </c>
      <c r="AE3384">
        <v>1</v>
      </c>
      <c r="AF3384">
        <v>1</v>
      </c>
    </row>
    <row r="3385" spans="1:32" x14ac:dyDescent="0.2">
      <c r="A3385" t="s">
        <v>5799</v>
      </c>
      <c r="B3385" s="107">
        <v>44884</v>
      </c>
      <c r="C3385" s="107">
        <v>44884</v>
      </c>
      <c r="D3385" s="107">
        <v>44884</v>
      </c>
      <c r="E3385">
        <v>-4.2532332000000004E-3</v>
      </c>
      <c r="F3385">
        <v>-4.2532332000000004E-3</v>
      </c>
      <c r="G3385" t="s">
        <v>72</v>
      </c>
      <c r="H3385">
        <v>4.731891891891892</v>
      </c>
      <c r="I3385">
        <v>-2.0125839693405409E-2</v>
      </c>
      <c r="J3385">
        <v>-2.0125839693405409E-2</v>
      </c>
      <c r="K3385">
        <v>1</v>
      </c>
      <c r="M3385" t="s">
        <v>67</v>
      </c>
      <c r="N3385" t="s">
        <v>4995</v>
      </c>
      <c r="S3385" t="s">
        <v>1608</v>
      </c>
      <c r="U3385" t="s">
        <v>67</v>
      </c>
      <c r="W3385" t="s">
        <v>1270</v>
      </c>
      <c r="X3385" t="s">
        <v>1271</v>
      </c>
      <c r="Y3385" t="s">
        <v>182</v>
      </c>
      <c r="Z3385" t="s">
        <v>164</v>
      </c>
      <c r="AA3385" t="s">
        <v>164</v>
      </c>
      <c r="AB3385" t="s">
        <v>18</v>
      </c>
      <c r="AD3385" t="s">
        <v>5800</v>
      </c>
      <c r="AE3385">
        <v>1</v>
      </c>
      <c r="AF3385">
        <v>1</v>
      </c>
    </row>
    <row r="3386" spans="1:32" x14ac:dyDescent="0.2">
      <c r="A3386" t="s">
        <v>5801</v>
      </c>
      <c r="B3386" s="107">
        <v>44884</v>
      </c>
      <c r="C3386" s="107">
        <v>44884</v>
      </c>
      <c r="D3386" s="107">
        <v>44884</v>
      </c>
      <c r="E3386">
        <v>-7.2901783999999997E-3</v>
      </c>
      <c r="F3386">
        <v>-7.2901783999999997E-3</v>
      </c>
      <c r="G3386" t="s">
        <v>72</v>
      </c>
      <c r="H3386">
        <v>4.731891891891892</v>
      </c>
      <c r="I3386">
        <v>-3.4496336061405397E-2</v>
      </c>
      <c r="J3386">
        <v>-3.4496336061405397E-2</v>
      </c>
      <c r="K3386">
        <v>1</v>
      </c>
      <c r="M3386" t="s">
        <v>67</v>
      </c>
      <c r="N3386" t="s">
        <v>4995</v>
      </c>
      <c r="S3386" t="s">
        <v>1608</v>
      </c>
      <c r="U3386" t="s">
        <v>67</v>
      </c>
      <c r="W3386" t="s">
        <v>1270</v>
      </c>
      <c r="X3386" t="s">
        <v>1271</v>
      </c>
      <c r="Y3386" t="s">
        <v>182</v>
      </c>
      <c r="Z3386" t="s">
        <v>164</v>
      </c>
      <c r="AA3386" t="s">
        <v>164</v>
      </c>
      <c r="AB3386" t="s">
        <v>18</v>
      </c>
      <c r="AD3386" t="s">
        <v>5802</v>
      </c>
      <c r="AE3386">
        <v>1</v>
      </c>
      <c r="AF3386">
        <v>1</v>
      </c>
    </row>
    <row r="3387" spans="1:32" x14ac:dyDescent="0.2">
      <c r="A3387" t="s">
        <v>5803</v>
      </c>
      <c r="B3387" s="107">
        <v>44884</v>
      </c>
      <c r="C3387" s="107">
        <v>44884</v>
      </c>
      <c r="D3387" s="107">
        <v>44884</v>
      </c>
      <c r="E3387">
        <v>-4.7020156000000014E-3</v>
      </c>
      <c r="F3387">
        <v>-4.7020156000000014E-3</v>
      </c>
      <c r="G3387" t="s">
        <v>72</v>
      </c>
      <c r="H3387">
        <v>4.731891891891892</v>
      </c>
      <c r="I3387">
        <v>-2.2249429493189189E-2</v>
      </c>
      <c r="J3387">
        <v>-2.2249429493189189E-2</v>
      </c>
      <c r="K3387">
        <v>1</v>
      </c>
      <c r="M3387" t="s">
        <v>67</v>
      </c>
      <c r="N3387" t="s">
        <v>4995</v>
      </c>
      <c r="S3387" t="s">
        <v>1608</v>
      </c>
      <c r="U3387" t="s">
        <v>67</v>
      </c>
      <c r="W3387" t="s">
        <v>1270</v>
      </c>
      <c r="X3387" t="s">
        <v>1271</v>
      </c>
      <c r="Y3387" t="s">
        <v>182</v>
      </c>
      <c r="Z3387" t="s">
        <v>164</v>
      </c>
      <c r="AA3387" t="s">
        <v>164</v>
      </c>
      <c r="AB3387" t="s">
        <v>18</v>
      </c>
      <c r="AD3387" t="s">
        <v>5804</v>
      </c>
      <c r="AE3387">
        <v>1</v>
      </c>
      <c r="AF3387">
        <v>1</v>
      </c>
    </row>
    <row r="3388" spans="1:32" x14ac:dyDescent="0.2">
      <c r="A3388" t="s">
        <v>5805</v>
      </c>
      <c r="B3388" s="107">
        <v>44884</v>
      </c>
      <c r="C3388" s="107">
        <v>44884</v>
      </c>
      <c r="D3388" s="107">
        <v>44884</v>
      </c>
      <c r="E3388">
        <v>-9.3096184000000005E-3</v>
      </c>
      <c r="F3388">
        <v>-9.3096184000000005E-3</v>
      </c>
      <c r="G3388" t="s">
        <v>72</v>
      </c>
      <c r="H3388">
        <v>4.731891891891892</v>
      </c>
      <c r="I3388">
        <v>-4.4052107823567568E-2</v>
      </c>
      <c r="J3388">
        <v>-4.4052107823567568E-2</v>
      </c>
      <c r="K3388">
        <v>1</v>
      </c>
      <c r="M3388" t="s">
        <v>67</v>
      </c>
      <c r="N3388" t="s">
        <v>4995</v>
      </c>
      <c r="S3388" t="s">
        <v>1608</v>
      </c>
      <c r="U3388" t="s">
        <v>67</v>
      </c>
      <c r="W3388" t="s">
        <v>1270</v>
      </c>
      <c r="X3388" t="s">
        <v>1271</v>
      </c>
      <c r="Y3388" t="s">
        <v>182</v>
      </c>
      <c r="Z3388" t="s">
        <v>164</v>
      </c>
      <c r="AA3388" t="s">
        <v>164</v>
      </c>
      <c r="AB3388" t="s">
        <v>18</v>
      </c>
      <c r="AD3388" t="s">
        <v>5806</v>
      </c>
      <c r="AE3388">
        <v>1</v>
      </c>
      <c r="AF3388">
        <v>1</v>
      </c>
    </row>
    <row r="3389" spans="1:32" x14ac:dyDescent="0.2">
      <c r="A3389" t="s">
        <v>5807</v>
      </c>
      <c r="B3389" s="107">
        <v>44884</v>
      </c>
      <c r="C3389" s="107">
        <v>44884</v>
      </c>
      <c r="D3389" s="107">
        <v>44884</v>
      </c>
      <c r="E3389">
        <v>-5.0106648E-3</v>
      </c>
      <c r="F3389">
        <v>-5.0106648E-3</v>
      </c>
      <c r="G3389" t="s">
        <v>72</v>
      </c>
      <c r="H3389">
        <v>4.731891891891892</v>
      </c>
      <c r="I3389">
        <v>-2.3709924140108109E-2</v>
      </c>
      <c r="J3389">
        <v>-2.3709924140108109E-2</v>
      </c>
      <c r="K3389">
        <v>1</v>
      </c>
      <c r="M3389" t="s">
        <v>67</v>
      </c>
      <c r="N3389" t="s">
        <v>4995</v>
      </c>
      <c r="S3389" t="s">
        <v>1608</v>
      </c>
      <c r="U3389" t="s">
        <v>67</v>
      </c>
      <c r="W3389" t="s">
        <v>1270</v>
      </c>
      <c r="X3389" t="s">
        <v>1271</v>
      </c>
      <c r="Y3389" t="s">
        <v>182</v>
      </c>
      <c r="Z3389" t="s">
        <v>164</v>
      </c>
      <c r="AA3389" t="s">
        <v>164</v>
      </c>
      <c r="AB3389" t="s">
        <v>18</v>
      </c>
      <c r="AD3389" t="s">
        <v>5808</v>
      </c>
      <c r="AE3389">
        <v>1</v>
      </c>
      <c r="AF3389">
        <v>1</v>
      </c>
    </row>
    <row r="3390" spans="1:32" x14ac:dyDescent="0.2">
      <c r="A3390" t="s">
        <v>5809</v>
      </c>
      <c r="B3390" s="107">
        <v>44884</v>
      </c>
      <c r="C3390" s="107">
        <v>44884</v>
      </c>
      <c r="D3390" s="107">
        <v>44884</v>
      </c>
      <c r="E3390">
        <v>-4.7836124000000006E-3</v>
      </c>
      <c r="F3390">
        <v>-4.7836124000000006E-3</v>
      </c>
      <c r="G3390" t="s">
        <v>72</v>
      </c>
      <c r="H3390">
        <v>4.731891891891892</v>
      </c>
      <c r="I3390">
        <v>-2.263553672951352E-2</v>
      </c>
      <c r="J3390">
        <v>-2.263553672951352E-2</v>
      </c>
      <c r="K3390">
        <v>1</v>
      </c>
      <c r="M3390" t="s">
        <v>67</v>
      </c>
      <c r="N3390" t="s">
        <v>4995</v>
      </c>
      <c r="S3390" t="s">
        <v>1608</v>
      </c>
      <c r="U3390" t="s">
        <v>67</v>
      </c>
      <c r="W3390" t="s">
        <v>1270</v>
      </c>
      <c r="X3390" t="s">
        <v>1271</v>
      </c>
      <c r="Y3390" t="s">
        <v>182</v>
      </c>
      <c r="Z3390" t="s">
        <v>164</v>
      </c>
      <c r="AA3390" t="s">
        <v>164</v>
      </c>
      <c r="AB3390" t="s">
        <v>18</v>
      </c>
      <c r="AD3390" t="s">
        <v>5810</v>
      </c>
      <c r="AE3390">
        <v>1</v>
      </c>
      <c r="AF3390">
        <v>1</v>
      </c>
    </row>
    <row r="3391" spans="1:32" x14ac:dyDescent="0.2">
      <c r="A3391" t="s">
        <v>5811</v>
      </c>
      <c r="B3391" s="107">
        <v>44883</v>
      </c>
      <c r="C3391" s="107">
        <v>44883</v>
      </c>
      <c r="D3391" s="107">
        <v>44883</v>
      </c>
      <c r="E3391">
        <v>60000</v>
      </c>
      <c r="F3391">
        <v>60000</v>
      </c>
      <c r="G3391" t="s">
        <v>43</v>
      </c>
      <c r="H3391">
        <v>1</v>
      </c>
      <c r="I3391">
        <v>60000</v>
      </c>
      <c r="J3391">
        <v>60000</v>
      </c>
      <c r="K3391">
        <v>1</v>
      </c>
      <c r="M3391" t="s">
        <v>2771</v>
      </c>
      <c r="N3391" t="s">
        <v>1058</v>
      </c>
      <c r="O3391">
        <v>100</v>
      </c>
      <c r="P3391" t="s">
        <v>160</v>
      </c>
      <c r="Q3391" t="s">
        <v>2771</v>
      </c>
      <c r="S3391" t="s">
        <v>5812</v>
      </c>
      <c r="U3391" t="s">
        <v>1058</v>
      </c>
      <c r="V3391" t="s">
        <v>2773</v>
      </c>
      <c r="W3391" t="s">
        <v>2774</v>
      </c>
      <c r="X3391" t="s">
        <v>2775</v>
      </c>
      <c r="Y3391" t="s">
        <v>2776</v>
      </c>
      <c r="Z3391" t="s">
        <v>1063</v>
      </c>
      <c r="AA3391" t="s">
        <v>1063</v>
      </c>
      <c r="AB3391" t="s">
        <v>29</v>
      </c>
      <c r="AE3391">
        <v>0</v>
      </c>
      <c r="AF3391">
        <v>0</v>
      </c>
    </row>
    <row r="3392" spans="1:32" x14ac:dyDescent="0.2">
      <c r="A3392" t="s">
        <v>5813</v>
      </c>
      <c r="B3392" s="107">
        <v>44883</v>
      </c>
      <c r="C3392" s="107">
        <v>44883</v>
      </c>
      <c r="D3392" s="107">
        <v>44883</v>
      </c>
      <c r="E3392">
        <v>8000</v>
      </c>
      <c r="F3392">
        <v>8000</v>
      </c>
      <c r="G3392" t="s">
        <v>43</v>
      </c>
      <c r="H3392">
        <v>1</v>
      </c>
      <c r="I3392">
        <v>8000</v>
      </c>
      <c r="J3392">
        <v>8000</v>
      </c>
      <c r="K3392">
        <v>1</v>
      </c>
      <c r="M3392" t="s">
        <v>3376</v>
      </c>
      <c r="N3392" t="s">
        <v>1058</v>
      </c>
      <c r="O3392">
        <v>100</v>
      </c>
      <c r="P3392" t="s">
        <v>160</v>
      </c>
      <c r="Q3392" t="s">
        <v>3376</v>
      </c>
      <c r="S3392" t="s">
        <v>5812</v>
      </c>
      <c r="U3392" t="s">
        <v>1058</v>
      </c>
      <c r="V3392" t="s">
        <v>106</v>
      </c>
      <c r="W3392" t="s">
        <v>3378</v>
      </c>
      <c r="X3392" t="s">
        <v>2775</v>
      </c>
      <c r="Y3392" t="s">
        <v>2776</v>
      </c>
      <c r="Z3392" t="s">
        <v>1063</v>
      </c>
      <c r="AA3392" t="s">
        <v>1063</v>
      </c>
      <c r="AB3392" t="s">
        <v>29</v>
      </c>
      <c r="AE3392">
        <v>0</v>
      </c>
      <c r="AF3392">
        <v>0</v>
      </c>
    </row>
    <row r="3393" spans="1:32" x14ac:dyDescent="0.2">
      <c r="A3393" t="s">
        <v>5814</v>
      </c>
      <c r="B3393" s="107">
        <v>44883</v>
      </c>
      <c r="C3393" s="107">
        <v>44883</v>
      </c>
      <c r="D3393" s="107">
        <v>44883</v>
      </c>
      <c r="E3393">
        <v>-24.51</v>
      </c>
      <c r="F3393">
        <v>-24.51</v>
      </c>
      <c r="G3393" t="s">
        <v>43</v>
      </c>
      <c r="H3393">
        <v>1</v>
      </c>
      <c r="I3393">
        <v>-24.51</v>
      </c>
      <c r="J3393">
        <v>-24.51</v>
      </c>
      <c r="K3393">
        <v>1</v>
      </c>
      <c r="M3393" t="s">
        <v>49</v>
      </c>
      <c r="N3393" t="s">
        <v>1389</v>
      </c>
      <c r="O3393">
        <v>100</v>
      </c>
      <c r="P3393" t="s">
        <v>160</v>
      </c>
      <c r="Q3393" t="s">
        <v>1389</v>
      </c>
      <c r="S3393" t="s">
        <v>5618</v>
      </c>
      <c r="U3393" t="s">
        <v>49</v>
      </c>
      <c r="W3393" t="s">
        <v>2623</v>
      </c>
      <c r="X3393" t="s">
        <v>2623</v>
      </c>
      <c r="Y3393" t="s">
        <v>2078</v>
      </c>
      <c r="Z3393" t="s">
        <v>2079</v>
      </c>
      <c r="AA3393" t="s">
        <v>2079</v>
      </c>
      <c r="AB3393" t="s">
        <v>15</v>
      </c>
      <c r="AE3393">
        <v>0</v>
      </c>
      <c r="AF3393">
        <v>0</v>
      </c>
    </row>
    <row r="3394" spans="1:32" x14ac:dyDescent="0.2">
      <c r="A3394" t="s">
        <v>5815</v>
      </c>
      <c r="B3394" s="107">
        <v>44883</v>
      </c>
      <c r="C3394" s="107">
        <v>44883</v>
      </c>
      <c r="D3394" s="107">
        <v>44883</v>
      </c>
      <c r="E3394">
        <v>61000</v>
      </c>
      <c r="F3394">
        <v>61000</v>
      </c>
      <c r="G3394" t="s">
        <v>43</v>
      </c>
      <c r="H3394">
        <v>1</v>
      </c>
      <c r="I3394">
        <v>61000</v>
      </c>
      <c r="J3394">
        <v>61000</v>
      </c>
      <c r="K3394">
        <v>1</v>
      </c>
      <c r="M3394" t="s">
        <v>199</v>
      </c>
      <c r="N3394" t="s">
        <v>2301</v>
      </c>
      <c r="O3394">
        <v>100</v>
      </c>
      <c r="Q3394" t="s">
        <v>199</v>
      </c>
      <c r="S3394" t="s">
        <v>1378</v>
      </c>
      <c r="U3394" t="s">
        <v>2301</v>
      </c>
      <c r="W3394" t="s">
        <v>1379</v>
      </c>
      <c r="X3394" t="s">
        <v>1379</v>
      </c>
      <c r="Y3394" t="s">
        <v>163</v>
      </c>
      <c r="Z3394" t="s">
        <v>193</v>
      </c>
      <c r="AA3394" t="s">
        <v>193</v>
      </c>
      <c r="AB3394" t="s">
        <v>24</v>
      </c>
      <c r="AE3394">
        <v>0</v>
      </c>
      <c r="AF3394">
        <v>0</v>
      </c>
    </row>
    <row r="3395" spans="1:32" x14ac:dyDescent="0.2">
      <c r="A3395" t="s">
        <v>5816</v>
      </c>
      <c r="B3395" s="107">
        <v>44883</v>
      </c>
      <c r="C3395" s="107">
        <v>44883</v>
      </c>
      <c r="D3395" s="107">
        <v>44883</v>
      </c>
      <c r="E3395">
        <v>-61000</v>
      </c>
      <c r="F3395">
        <v>-61000</v>
      </c>
      <c r="G3395" t="s">
        <v>43</v>
      </c>
      <c r="H3395">
        <v>1</v>
      </c>
      <c r="I3395">
        <v>-61000</v>
      </c>
      <c r="J3395">
        <v>-61000</v>
      </c>
      <c r="K3395">
        <v>1</v>
      </c>
      <c r="M3395" t="s">
        <v>1058</v>
      </c>
      <c r="N3395" t="s">
        <v>199</v>
      </c>
      <c r="O3395">
        <v>100</v>
      </c>
      <c r="P3395" t="s">
        <v>340</v>
      </c>
      <c r="Q3395" t="s">
        <v>199</v>
      </c>
      <c r="S3395" t="s">
        <v>1378</v>
      </c>
      <c r="U3395" t="s">
        <v>1058</v>
      </c>
      <c r="W3395" t="s">
        <v>1379</v>
      </c>
      <c r="X3395" t="s">
        <v>1379</v>
      </c>
      <c r="Y3395" t="s">
        <v>163</v>
      </c>
      <c r="Z3395" t="s">
        <v>193</v>
      </c>
      <c r="AA3395" t="s">
        <v>193</v>
      </c>
      <c r="AB3395" t="s">
        <v>24</v>
      </c>
      <c r="AE3395">
        <v>0</v>
      </c>
      <c r="AF3395">
        <v>0</v>
      </c>
    </row>
    <row r="3396" spans="1:32" x14ac:dyDescent="0.2">
      <c r="A3396" t="s">
        <v>5817</v>
      </c>
      <c r="B3396" s="107">
        <v>44883</v>
      </c>
      <c r="C3396" s="107">
        <v>44883</v>
      </c>
      <c r="D3396" s="107">
        <v>44883</v>
      </c>
      <c r="E3396">
        <v>-8.5768544000000002E-3</v>
      </c>
      <c r="F3396">
        <v>-8.5768544000000002E-3</v>
      </c>
      <c r="G3396" t="s">
        <v>72</v>
      </c>
      <c r="H3396">
        <v>4.7327586206896548</v>
      </c>
      <c r="I3396">
        <v>-4.0592181599999999E-2</v>
      </c>
      <c r="J3396">
        <v>-4.0592181599999999E-2</v>
      </c>
      <c r="K3396">
        <v>1</v>
      </c>
      <c r="M3396" t="s">
        <v>67</v>
      </c>
      <c r="N3396" t="s">
        <v>4995</v>
      </c>
      <c r="S3396" t="s">
        <v>1608</v>
      </c>
      <c r="U3396" t="s">
        <v>67</v>
      </c>
      <c r="W3396" t="s">
        <v>1270</v>
      </c>
      <c r="X3396" t="s">
        <v>1271</v>
      </c>
      <c r="Y3396" t="s">
        <v>182</v>
      </c>
      <c r="Z3396" t="s">
        <v>164</v>
      </c>
      <c r="AA3396" t="s">
        <v>164</v>
      </c>
      <c r="AB3396" t="s">
        <v>18</v>
      </c>
      <c r="AD3396" t="s">
        <v>5818</v>
      </c>
      <c r="AE3396">
        <v>1</v>
      </c>
      <c r="AF3396">
        <v>1</v>
      </c>
    </row>
    <row r="3397" spans="1:32" x14ac:dyDescent="0.2">
      <c r="A3397" t="s">
        <v>5819</v>
      </c>
      <c r="B3397" s="107">
        <v>44883</v>
      </c>
      <c r="C3397" s="107">
        <v>44883</v>
      </c>
      <c r="D3397" s="107">
        <v>44883</v>
      </c>
      <c r="E3397">
        <v>-7.5897024000000004E-3</v>
      </c>
      <c r="F3397">
        <v>-7.5897024000000004E-3</v>
      </c>
      <c r="G3397" t="s">
        <v>72</v>
      </c>
      <c r="H3397">
        <v>4.7327586206896548</v>
      </c>
      <c r="I3397">
        <v>-3.5920229462068957E-2</v>
      </c>
      <c r="J3397">
        <v>-3.5920229462068957E-2</v>
      </c>
      <c r="K3397">
        <v>1</v>
      </c>
      <c r="M3397" t="s">
        <v>67</v>
      </c>
      <c r="N3397" t="s">
        <v>4995</v>
      </c>
      <c r="S3397" t="s">
        <v>1608</v>
      </c>
      <c r="U3397" t="s">
        <v>67</v>
      </c>
      <c r="W3397" t="s">
        <v>1270</v>
      </c>
      <c r="X3397" t="s">
        <v>1271</v>
      </c>
      <c r="Y3397" t="s">
        <v>182</v>
      </c>
      <c r="Z3397" t="s">
        <v>164</v>
      </c>
      <c r="AA3397" t="s">
        <v>164</v>
      </c>
      <c r="AB3397" t="s">
        <v>18</v>
      </c>
      <c r="AD3397" t="s">
        <v>5820</v>
      </c>
      <c r="AE3397">
        <v>1</v>
      </c>
      <c r="AF3397">
        <v>1</v>
      </c>
    </row>
    <row r="3398" spans="1:32" x14ac:dyDescent="0.2">
      <c r="A3398" t="s">
        <v>5821</v>
      </c>
      <c r="B3398" s="107">
        <v>44883</v>
      </c>
      <c r="C3398" s="107">
        <v>44883</v>
      </c>
      <c r="D3398" s="107">
        <v>44883</v>
      </c>
      <c r="E3398">
        <v>-5.8539163000000003E-3</v>
      </c>
      <c r="F3398">
        <v>-5.8539163000000003E-3</v>
      </c>
      <c r="G3398" t="s">
        <v>72</v>
      </c>
      <c r="H3398">
        <v>4.7327586206896548</v>
      </c>
      <c r="I3398">
        <v>-2.770517283362069E-2</v>
      </c>
      <c r="J3398">
        <v>-2.770517283362069E-2</v>
      </c>
      <c r="K3398">
        <v>1</v>
      </c>
      <c r="M3398" t="s">
        <v>67</v>
      </c>
      <c r="N3398" t="s">
        <v>4995</v>
      </c>
      <c r="S3398" t="s">
        <v>1608</v>
      </c>
      <c r="U3398" t="s">
        <v>67</v>
      </c>
      <c r="W3398" t="s">
        <v>1270</v>
      </c>
      <c r="X3398" t="s">
        <v>1271</v>
      </c>
      <c r="Y3398" t="s">
        <v>182</v>
      </c>
      <c r="Z3398" t="s">
        <v>164</v>
      </c>
      <c r="AA3398" t="s">
        <v>164</v>
      </c>
      <c r="AB3398" t="s">
        <v>18</v>
      </c>
      <c r="AD3398" t="s">
        <v>5822</v>
      </c>
      <c r="AE3398">
        <v>1</v>
      </c>
      <c r="AF3398">
        <v>1</v>
      </c>
    </row>
    <row r="3399" spans="1:32" x14ac:dyDescent="0.2">
      <c r="A3399" t="s">
        <v>5823</v>
      </c>
      <c r="B3399" s="107">
        <v>44883</v>
      </c>
      <c r="C3399" s="107">
        <v>44883</v>
      </c>
      <c r="D3399" s="107">
        <v>44883</v>
      </c>
      <c r="E3399">
        <v>-4.8128753999999996E-3</v>
      </c>
      <c r="F3399">
        <v>-4.8128753999999996E-3</v>
      </c>
      <c r="G3399" t="s">
        <v>72</v>
      </c>
      <c r="H3399">
        <v>4.7327586206896548</v>
      </c>
      <c r="I3399">
        <v>-2.2778177539655171E-2</v>
      </c>
      <c r="J3399">
        <v>-2.2778177539655171E-2</v>
      </c>
      <c r="K3399">
        <v>1</v>
      </c>
      <c r="M3399" t="s">
        <v>67</v>
      </c>
      <c r="N3399" t="s">
        <v>4995</v>
      </c>
      <c r="S3399" t="s">
        <v>1608</v>
      </c>
      <c r="U3399" t="s">
        <v>67</v>
      </c>
      <c r="W3399" t="s">
        <v>1270</v>
      </c>
      <c r="X3399" t="s">
        <v>1271</v>
      </c>
      <c r="Y3399" t="s">
        <v>182</v>
      </c>
      <c r="Z3399" t="s">
        <v>164</v>
      </c>
      <c r="AA3399" t="s">
        <v>164</v>
      </c>
      <c r="AB3399" t="s">
        <v>18</v>
      </c>
      <c r="AD3399" t="s">
        <v>5824</v>
      </c>
      <c r="AE3399">
        <v>1</v>
      </c>
      <c r="AF3399">
        <v>1</v>
      </c>
    </row>
    <row r="3400" spans="1:32" x14ac:dyDescent="0.2">
      <c r="A3400" t="s">
        <v>5825</v>
      </c>
      <c r="B3400" s="107">
        <v>44883</v>
      </c>
      <c r="C3400" s="107">
        <v>44883</v>
      </c>
      <c r="D3400" s="107">
        <v>44883</v>
      </c>
      <c r="E3400">
        <v>-5.2527939999999999E-3</v>
      </c>
      <c r="F3400">
        <v>-5.2527939999999999E-3</v>
      </c>
      <c r="G3400" t="s">
        <v>72</v>
      </c>
      <c r="H3400">
        <v>4.7327586206896548</v>
      </c>
      <c r="I3400">
        <v>-2.4860206086206899E-2</v>
      </c>
      <c r="J3400">
        <v>-2.4860206086206899E-2</v>
      </c>
      <c r="K3400">
        <v>1</v>
      </c>
      <c r="M3400" t="s">
        <v>67</v>
      </c>
      <c r="N3400" t="s">
        <v>4995</v>
      </c>
      <c r="S3400" t="s">
        <v>1608</v>
      </c>
      <c r="U3400" t="s">
        <v>67</v>
      </c>
      <c r="W3400" t="s">
        <v>1270</v>
      </c>
      <c r="X3400" t="s">
        <v>1271</v>
      </c>
      <c r="Y3400" t="s">
        <v>182</v>
      </c>
      <c r="Z3400" t="s">
        <v>164</v>
      </c>
      <c r="AA3400" t="s">
        <v>164</v>
      </c>
      <c r="AB3400" t="s">
        <v>18</v>
      </c>
      <c r="AD3400" t="s">
        <v>5826</v>
      </c>
      <c r="AE3400">
        <v>1</v>
      </c>
      <c r="AF3400">
        <v>1</v>
      </c>
    </row>
    <row r="3401" spans="1:32" x14ac:dyDescent="0.2">
      <c r="A3401" t="s">
        <v>5827</v>
      </c>
      <c r="B3401" s="107">
        <v>44883</v>
      </c>
      <c r="C3401" s="107">
        <v>44883</v>
      </c>
      <c r="D3401" s="107">
        <v>44883</v>
      </c>
      <c r="E3401">
        <v>-4.7626656000000003E-3</v>
      </c>
      <c r="F3401">
        <v>-4.7626656000000003E-3</v>
      </c>
      <c r="G3401" t="s">
        <v>72</v>
      </c>
      <c r="H3401">
        <v>4.7327586206896548</v>
      </c>
      <c r="I3401">
        <v>-2.2540546675862069E-2</v>
      </c>
      <c r="J3401">
        <v>-2.2540546675862069E-2</v>
      </c>
      <c r="K3401">
        <v>1</v>
      </c>
      <c r="M3401" t="s">
        <v>67</v>
      </c>
      <c r="N3401" t="s">
        <v>4995</v>
      </c>
      <c r="S3401" t="s">
        <v>1608</v>
      </c>
      <c r="U3401" t="s">
        <v>67</v>
      </c>
      <c r="W3401" t="s">
        <v>1270</v>
      </c>
      <c r="X3401" t="s">
        <v>1271</v>
      </c>
      <c r="Y3401" t="s">
        <v>182</v>
      </c>
      <c r="Z3401" t="s">
        <v>164</v>
      </c>
      <c r="AA3401" t="s">
        <v>164</v>
      </c>
      <c r="AB3401" t="s">
        <v>18</v>
      </c>
      <c r="AD3401" t="s">
        <v>5828</v>
      </c>
      <c r="AE3401">
        <v>1</v>
      </c>
      <c r="AF3401">
        <v>1</v>
      </c>
    </row>
    <row r="3402" spans="1:32" x14ac:dyDescent="0.2">
      <c r="A3402" t="s">
        <v>5829</v>
      </c>
      <c r="B3402" s="107">
        <v>44883</v>
      </c>
      <c r="C3402" s="107">
        <v>44883</v>
      </c>
      <c r="D3402" s="107">
        <v>44883</v>
      </c>
      <c r="E3402">
        <v>-4.4570399999999998E-3</v>
      </c>
      <c r="F3402">
        <v>-4.4570399999999998E-3</v>
      </c>
      <c r="G3402" t="s">
        <v>72</v>
      </c>
      <c r="H3402">
        <v>4.7327586206896548</v>
      </c>
      <c r="I3402">
        <v>-2.1094094482758619E-2</v>
      </c>
      <c r="J3402">
        <v>-2.1094094482758619E-2</v>
      </c>
      <c r="K3402">
        <v>1</v>
      </c>
      <c r="M3402" t="s">
        <v>67</v>
      </c>
      <c r="N3402" t="s">
        <v>4995</v>
      </c>
      <c r="S3402" t="s">
        <v>1608</v>
      </c>
      <c r="U3402" t="s">
        <v>67</v>
      </c>
      <c r="W3402" t="s">
        <v>1270</v>
      </c>
      <c r="X3402" t="s">
        <v>1271</v>
      </c>
      <c r="Y3402" t="s">
        <v>182</v>
      </c>
      <c r="Z3402" t="s">
        <v>164</v>
      </c>
      <c r="AA3402" t="s">
        <v>164</v>
      </c>
      <c r="AB3402" t="s">
        <v>18</v>
      </c>
      <c r="AD3402" t="s">
        <v>5830</v>
      </c>
      <c r="AE3402">
        <v>1</v>
      </c>
      <c r="AF3402">
        <v>1</v>
      </c>
    </row>
    <row r="3403" spans="1:32" x14ac:dyDescent="0.2">
      <c r="A3403" t="s">
        <v>5831</v>
      </c>
      <c r="B3403" s="107">
        <v>44883</v>
      </c>
      <c r="C3403" s="107">
        <v>44883</v>
      </c>
      <c r="D3403" s="107">
        <v>44883</v>
      </c>
      <c r="E3403">
        <v>-4.0325600000000001E-3</v>
      </c>
      <c r="F3403">
        <v>-4.0325600000000001E-3</v>
      </c>
      <c r="G3403" t="s">
        <v>72</v>
      </c>
      <c r="H3403">
        <v>4.7327586206896548</v>
      </c>
      <c r="I3403">
        <v>-1.9085133103448271E-2</v>
      </c>
      <c r="J3403">
        <v>-1.9085133103448271E-2</v>
      </c>
      <c r="K3403">
        <v>1</v>
      </c>
      <c r="M3403" t="s">
        <v>67</v>
      </c>
      <c r="N3403" t="s">
        <v>4995</v>
      </c>
      <c r="S3403" t="s">
        <v>1608</v>
      </c>
      <c r="U3403" t="s">
        <v>67</v>
      </c>
      <c r="W3403" t="s">
        <v>1270</v>
      </c>
      <c r="X3403" t="s">
        <v>1271</v>
      </c>
      <c r="Y3403" t="s">
        <v>182</v>
      </c>
      <c r="Z3403" t="s">
        <v>164</v>
      </c>
      <c r="AA3403" t="s">
        <v>164</v>
      </c>
      <c r="AB3403" t="s">
        <v>18</v>
      </c>
      <c r="AD3403" t="s">
        <v>5832</v>
      </c>
      <c r="AE3403">
        <v>1</v>
      </c>
      <c r="AF3403">
        <v>1</v>
      </c>
    </row>
    <row r="3404" spans="1:32" x14ac:dyDescent="0.2">
      <c r="A3404" t="s">
        <v>5833</v>
      </c>
      <c r="B3404" s="107">
        <v>44883</v>
      </c>
      <c r="C3404" s="107">
        <v>44883</v>
      </c>
      <c r="D3404" s="107">
        <v>44883</v>
      </c>
      <c r="E3404">
        <v>-3.6708168000000002E-3</v>
      </c>
      <c r="F3404">
        <v>-3.6708168000000002E-3</v>
      </c>
      <c r="G3404" t="s">
        <v>72</v>
      </c>
      <c r="H3404">
        <v>4.7327586206896548</v>
      </c>
      <c r="I3404">
        <v>-1.737308985517241E-2</v>
      </c>
      <c r="J3404">
        <v>-1.737308985517241E-2</v>
      </c>
      <c r="K3404">
        <v>1</v>
      </c>
      <c r="M3404" t="s">
        <v>67</v>
      </c>
      <c r="N3404" t="s">
        <v>4995</v>
      </c>
      <c r="S3404" t="s">
        <v>1608</v>
      </c>
      <c r="U3404" t="s">
        <v>67</v>
      </c>
      <c r="W3404" t="s">
        <v>1270</v>
      </c>
      <c r="X3404" t="s">
        <v>1271</v>
      </c>
      <c r="Y3404" t="s">
        <v>182</v>
      </c>
      <c r="Z3404" t="s">
        <v>164</v>
      </c>
      <c r="AA3404" t="s">
        <v>164</v>
      </c>
      <c r="AB3404" t="s">
        <v>18</v>
      </c>
      <c r="AD3404" t="s">
        <v>5834</v>
      </c>
      <c r="AE3404">
        <v>1</v>
      </c>
      <c r="AF3404">
        <v>1</v>
      </c>
    </row>
    <row r="3405" spans="1:32" x14ac:dyDescent="0.2">
      <c r="A3405" t="s">
        <v>5835</v>
      </c>
      <c r="B3405" s="107">
        <v>44883</v>
      </c>
      <c r="C3405" s="107">
        <v>44883</v>
      </c>
      <c r="D3405" s="107">
        <v>44883</v>
      </c>
      <c r="E3405">
        <v>-5.9864608000000001E-3</v>
      </c>
      <c r="F3405">
        <v>-5.9864608000000001E-3</v>
      </c>
      <c r="G3405" t="s">
        <v>72</v>
      </c>
      <c r="H3405">
        <v>4.7327586206896548</v>
      </c>
      <c r="I3405">
        <v>-2.833247395862069E-2</v>
      </c>
      <c r="J3405">
        <v>-2.833247395862069E-2</v>
      </c>
      <c r="K3405">
        <v>1</v>
      </c>
      <c r="M3405" t="s">
        <v>67</v>
      </c>
      <c r="N3405" t="s">
        <v>4995</v>
      </c>
      <c r="S3405" t="s">
        <v>1608</v>
      </c>
      <c r="U3405" t="s">
        <v>67</v>
      </c>
      <c r="W3405" t="s">
        <v>1270</v>
      </c>
      <c r="X3405" t="s">
        <v>1271</v>
      </c>
      <c r="Y3405" t="s">
        <v>182</v>
      </c>
      <c r="Z3405" t="s">
        <v>164</v>
      </c>
      <c r="AA3405" t="s">
        <v>164</v>
      </c>
      <c r="AB3405" t="s">
        <v>18</v>
      </c>
      <c r="AD3405" t="s">
        <v>5836</v>
      </c>
      <c r="AE3405">
        <v>1</v>
      </c>
      <c r="AF3405">
        <v>1</v>
      </c>
    </row>
    <row r="3406" spans="1:32" x14ac:dyDescent="0.2">
      <c r="A3406" t="s">
        <v>5837</v>
      </c>
      <c r="B3406" s="107">
        <v>44883</v>
      </c>
      <c r="C3406" s="107">
        <v>44883</v>
      </c>
      <c r="D3406" s="107">
        <v>44883</v>
      </c>
      <c r="E3406">
        <v>-9.2086463999999993E-3</v>
      </c>
      <c r="F3406">
        <v>-9.2086463999999993E-3</v>
      </c>
      <c r="G3406" t="s">
        <v>72</v>
      </c>
      <c r="H3406">
        <v>4.7327586206896548</v>
      </c>
      <c r="I3406">
        <v>-4.3582300634482748E-2</v>
      </c>
      <c r="J3406">
        <v>-4.3582300634482748E-2</v>
      </c>
      <c r="K3406">
        <v>1</v>
      </c>
      <c r="M3406" t="s">
        <v>67</v>
      </c>
      <c r="N3406" t="s">
        <v>4995</v>
      </c>
      <c r="S3406" t="s">
        <v>1608</v>
      </c>
      <c r="U3406" t="s">
        <v>67</v>
      </c>
      <c r="W3406" t="s">
        <v>1270</v>
      </c>
      <c r="X3406" t="s">
        <v>1271</v>
      </c>
      <c r="Y3406" t="s">
        <v>182</v>
      </c>
      <c r="Z3406" t="s">
        <v>164</v>
      </c>
      <c r="AA3406" t="s">
        <v>164</v>
      </c>
      <c r="AB3406" t="s">
        <v>18</v>
      </c>
      <c r="AD3406" t="s">
        <v>5838</v>
      </c>
      <c r="AE3406">
        <v>1</v>
      </c>
      <c r="AF3406">
        <v>1</v>
      </c>
    </row>
    <row r="3407" spans="1:32" x14ac:dyDescent="0.2">
      <c r="A3407" t="s">
        <v>5839</v>
      </c>
      <c r="B3407" s="107">
        <v>44883</v>
      </c>
      <c r="C3407" s="107">
        <v>44883</v>
      </c>
      <c r="D3407" s="107">
        <v>44883</v>
      </c>
      <c r="E3407">
        <v>-7.5351311999999997E-3</v>
      </c>
      <c r="F3407">
        <v>-7.5351311999999997E-3</v>
      </c>
      <c r="G3407" t="s">
        <v>72</v>
      </c>
      <c r="H3407">
        <v>4.7327586206896548</v>
      </c>
      <c r="I3407">
        <v>-3.5661957144827582E-2</v>
      </c>
      <c r="J3407">
        <v>-3.5661957144827582E-2</v>
      </c>
      <c r="K3407">
        <v>1</v>
      </c>
      <c r="M3407" t="s">
        <v>67</v>
      </c>
      <c r="N3407" t="s">
        <v>4995</v>
      </c>
      <c r="S3407" t="s">
        <v>1608</v>
      </c>
      <c r="U3407" t="s">
        <v>67</v>
      </c>
      <c r="W3407" t="s">
        <v>1270</v>
      </c>
      <c r="X3407" t="s">
        <v>1271</v>
      </c>
      <c r="Y3407" t="s">
        <v>182</v>
      </c>
      <c r="Z3407" t="s">
        <v>164</v>
      </c>
      <c r="AA3407" t="s">
        <v>164</v>
      </c>
      <c r="AB3407" t="s">
        <v>18</v>
      </c>
      <c r="AD3407" t="s">
        <v>5840</v>
      </c>
      <c r="AE3407">
        <v>1</v>
      </c>
      <c r="AF3407">
        <v>1</v>
      </c>
    </row>
    <row r="3408" spans="1:32" x14ac:dyDescent="0.2">
      <c r="A3408" t="s">
        <v>5841</v>
      </c>
      <c r="B3408" s="107">
        <v>44883</v>
      </c>
      <c r="C3408" s="107">
        <v>44883</v>
      </c>
      <c r="D3408" s="107">
        <v>44883</v>
      </c>
      <c r="E3408">
        <v>-7.9001887999999992E-3</v>
      </c>
      <c r="F3408">
        <v>-7.9001887999999992E-3</v>
      </c>
      <c r="G3408" t="s">
        <v>72</v>
      </c>
      <c r="H3408">
        <v>4.7327586206896548</v>
      </c>
      <c r="I3408">
        <v>-3.7389686648275848E-2</v>
      </c>
      <c r="J3408">
        <v>-3.7389686648275848E-2</v>
      </c>
      <c r="K3408">
        <v>1</v>
      </c>
      <c r="M3408" t="s">
        <v>67</v>
      </c>
      <c r="N3408" t="s">
        <v>4995</v>
      </c>
      <c r="S3408" t="s">
        <v>1608</v>
      </c>
      <c r="U3408" t="s">
        <v>67</v>
      </c>
      <c r="W3408" t="s">
        <v>1270</v>
      </c>
      <c r="X3408" t="s">
        <v>1271</v>
      </c>
      <c r="Y3408" t="s">
        <v>182</v>
      </c>
      <c r="Z3408" t="s">
        <v>164</v>
      </c>
      <c r="AA3408" t="s">
        <v>164</v>
      </c>
      <c r="AB3408" t="s">
        <v>18</v>
      </c>
      <c r="AD3408" t="s">
        <v>5842</v>
      </c>
      <c r="AE3408">
        <v>1</v>
      </c>
      <c r="AF3408">
        <v>1</v>
      </c>
    </row>
    <row r="3409" spans="1:32" x14ac:dyDescent="0.2">
      <c r="A3409" t="s">
        <v>5843</v>
      </c>
      <c r="B3409" s="107">
        <v>44883</v>
      </c>
      <c r="C3409" s="107">
        <v>44883</v>
      </c>
      <c r="D3409" s="107">
        <v>44883</v>
      </c>
      <c r="E3409">
        <v>-4.5586896999999993E-3</v>
      </c>
      <c r="F3409">
        <v>-4.5586896999999993E-3</v>
      </c>
      <c r="G3409" t="s">
        <v>72</v>
      </c>
      <c r="H3409">
        <v>4.7327586206896548</v>
      </c>
      <c r="I3409">
        <v>-2.157517797672413E-2</v>
      </c>
      <c r="J3409">
        <v>-2.157517797672413E-2</v>
      </c>
      <c r="K3409">
        <v>1</v>
      </c>
      <c r="M3409" t="s">
        <v>67</v>
      </c>
      <c r="N3409" t="s">
        <v>4995</v>
      </c>
      <c r="S3409" t="s">
        <v>1608</v>
      </c>
      <c r="U3409" t="s">
        <v>67</v>
      </c>
      <c r="W3409" t="s">
        <v>1270</v>
      </c>
      <c r="X3409" t="s">
        <v>1271</v>
      </c>
      <c r="Y3409" t="s">
        <v>182</v>
      </c>
      <c r="Z3409" t="s">
        <v>164</v>
      </c>
      <c r="AA3409" t="s">
        <v>164</v>
      </c>
      <c r="AB3409" t="s">
        <v>18</v>
      </c>
      <c r="AD3409" t="s">
        <v>5844</v>
      </c>
      <c r="AE3409">
        <v>1</v>
      </c>
      <c r="AF3409">
        <v>1</v>
      </c>
    </row>
    <row r="3410" spans="1:32" x14ac:dyDescent="0.2">
      <c r="A3410" t="s">
        <v>5845</v>
      </c>
      <c r="B3410" s="107">
        <v>44883</v>
      </c>
      <c r="C3410" s="107">
        <v>44883</v>
      </c>
      <c r="D3410" s="107">
        <v>44883</v>
      </c>
      <c r="E3410">
        <v>-4.6408179999999997E-3</v>
      </c>
      <c r="F3410">
        <v>-4.6408179999999997E-3</v>
      </c>
      <c r="G3410" t="s">
        <v>72</v>
      </c>
      <c r="H3410">
        <v>4.7327586206896548</v>
      </c>
      <c r="I3410">
        <v>-2.1963871396551721E-2</v>
      </c>
      <c r="J3410">
        <v>-2.1963871396551721E-2</v>
      </c>
      <c r="K3410">
        <v>1</v>
      </c>
      <c r="M3410" t="s">
        <v>67</v>
      </c>
      <c r="N3410" t="s">
        <v>4995</v>
      </c>
      <c r="S3410" t="s">
        <v>1608</v>
      </c>
      <c r="U3410" t="s">
        <v>67</v>
      </c>
      <c r="W3410" t="s">
        <v>1270</v>
      </c>
      <c r="X3410" t="s">
        <v>1271</v>
      </c>
      <c r="Y3410" t="s">
        <v>182</v>
      </c>
      <c r="Z3410" t="s">
        <v>164</v>
      </c>
      <c r="AA3410" t="s">
        <v>164</v>
      </c>
      <c r="AB3410" t="s">
        <v>18</v>
      </c>
      <c r="AD3410" t="s">
        <v>5846</v>
      </c>
      <c r="AE3410">
        <v>1</v>
      </c>
      <c r="AF3410">
        <v>1</v>
      </c>
    </row>
    <row r="3411" spans="1:32" x14ac:dyDescent="0.2">
      <c r="A3411" t="s">
        <v>5847</v>
      </c>
      <c r="B3411" s="107">
        <v>44883</v>
      </c>
      <c r="C3411" s="107">
        <v>44883</v>
      </c>
      <c r="D3411" s="107">
        <v>44883</v>
      </c>
      <c r="E3411">
        <v>-5.7904248E-3</v>
      </c>
      <c r="F3411">
        <v>-5.7904248E-3</v>
      </c>
      <c r="G3411" t="s">
        <v>72</v>
      </c>
      <c r="H3411">
        <v>4.7327586206896548</v>
      </c>
      <c r="I3411">
        <v>-2.7404682889655169E-2</v>
      </c>
      <c r="J3411">
        <v>-2.7404682889655169E-2</v>
      </c>
      <c r="K3411">
        <v>1</v>
      </c>
      <c r="M3411" t="s">
        <v>67</v>
      </c>
      <c r="N3411" t="s">
        <v>4995</v>
      </c>
      <c r="S3411" t="s">
        <v>1608</v>
      </c>
      <c r="U3411" t="s">
        <v>67</v>
      </c>
      <c r="W3411" t="s">
        <v>1270</v>
      </c>
      <c r="X3411" t="s">
        <v>1271</v>
      </c>
      <c r="Y3411" t="s">
        <v>182</v>
      </c>
      <c r="Z3411" t="s">
        <v>164</v>
      </c>
      <c r="AA3411" t="s">
        <v>164</v>
      </c>
      <c r="AB3411" t="s">
        <v>18</v>
      </c>
      <c r="AD3411" t="s">
        <v>5848</v>
      </c>
      <c r="AE3411">
        <v>1</v>
      </c>
      <c r="AF3411">
        <v>1</v>
      </c>
    </row>
    <row r="3412" spans="1:32" x14ac:dyDescent="0.2">
      <c r="A3412" t="s">
        <v>5849</v>
      </c>
      <c r="B3412" s="107">
        <v>44883</v>
      </c>
      <c r="C3412" s="107">
        <v>44883</v>
      </c>
      <c r="D3412" s="107">
        <v>44883</v>
      </c>
      <c r="E3412">
        <v>-5.1507979999999998E-3</v>
      </c>
      <c r="F3412">
        <v>-5.1507979999999998E-3</v>
      </c>
      <c r="G3412" t="s">
        <v>72</v>
      </c>
      <c r="H3412">
        <v>4.7327586206896548</v>
      </c>
      <c r="I3412">
        <v>-2.4377483637931029E-2</v>
      </c>
      <c r="J3412">
        <v>-2.4377483637931029E-2</v>
      </c>
      <c r="K3412">
        <v>1</v>
      </c>
      <c r="M3412" t="s">
        <v>67</v>
      </c>
      <c r="N3412" t="s">
        <v>4995</v>
      </c>
      <c r="S3412" t="s">
        <v>1608</v>
      </c>
      <c r="U3412" t="s">
        <v>67</v>
      </c>
      <c r="W3412" t="s">
        <v>1270</v>
      </c>
      <c r="X3412" t="s">
        <v>1271</v>
      </c>
      <c r="Y3412" t="s">
        <v>182</v>
      </c>
      <c r="Z3412" t="s">
        <v>164</v>
      </c>
      <c r="AA3412" t="s">
        <v>164</v>
      </c>
      <c r="AB3412" t="s">
        <v>18</v>
      </c>
      <c r="AD3412" t="s">
        <v>5850</v>
      </c>
      <c r="AE3412">
        <v>1</v>
      </c>
      <c r="AF3412">
        <v>1</v>
      </c>
    </row>
    <row r="3413" spans="1:32" x14ac:dyDescent="0.2">
      <c r="A3413" t="s">
        <v>5851</v>
      </c>
      <c r="B3413" s="107">
        <v>44883</v>
      </c>
      <c r="C3413" s="107">
        <v>44883</v>
      </c>
      <c r="D3413" s="107">
        <v>44883</v>
      </c>
      <c r="E3413">
        <v>-4.0288420000000004E-3</v>
      </c>
      <c r="F3413">
        <v>-4.0288420000000004E-3</v>
      </c>
      <c r="G3413" t="s">
        <v>72</v>
      </c>
      <c r="H3413">
        <v>4.7327586206896548</v>
      </c>
      <c r="I3413">
        <v>-1.9067536706896551E-2</v>
      </c>
      <c r="J3413">
        <v>-1.9067536706896551E-2</v>
      </c>
      <c r="K3413">
        <v>1</v>
      </c>
      <c r="M3413" t="s">
        <v>67</v>
      </c>
      <c r="N3413" t="s">
        <v>4995</v>
      </c>
      <c r="S3413" t="s">
        <v>1608</v>
      </c>
      <c r="U3413" t="s">
        <v>67</v>
      </c>
      <c r="W3413" t="s">
        <v>1270</v>
      </c>
      <c r="X3413" t="s">
        <v>1271</v>
      </c>
      <c r="Y3413" t="s">
        <v>182</v>
      </c>
      <c r="Z3413" t="s">
        <v>164</v>
      </c>
      <c r="AA3413" t="s">
        <v>164</v>
      </c>
      <c r="AB3413" t="s">
        <v>18</v>
      </c>
      <c r="AD3413" t="s">
        <v>5852</v>
      </c>
      <c r="AE3413">
        <v>1</v>
      </c>
      <c r="AF3413">
        <v>1</v>
      </c>
    </row>
    <row r="3414" spans="1:32" x14ac:dyDescent="0.2">
      <c r="A3414" t="s">
        <v>5853</v>
      </c>
      <c r="B3414" s="107">
        <v>44883</v>
      </c>
      <c r="C3414" s="107">
        <v>44883</v>
      </c>
      <c r="D3414" s="107">
        <v>44883</v>
      </c>
      <c r="E3414">
        <v>-1.0713148299999999E-2</v>
      </c>
      <c r="F3414">
        <v>-1.0713148299999999E-2</v>
      </c>
      <c r="G3414" t="s">
        <v>72</v>
      </c>
      <c r="H3414">
        <v>4.7327586206896548</v>
      </c>
      <c r="I3414">
        <v>-5.0702744971551722E-2</v>
      </c>
      <c r="J3414">
        <v>-5.0702744971551722E-2</v>
      </c>
      <c r="K3414">
        <v>1</v>
      </c>
      <c r="M3414" t="s">
        <v>67</v>
      </c>
      <c r="N3414" t="s">
        <v>4995</v>
      </c>
      <c r="S3414" t="s">
        <v>1608</v>
      </c>
      <c r="U3414" t="s">
        <v>67</v>
      </c>
      <c r="W3414" t="s">
        <v>1270</v>
      </c>
      <c r="X3414" t="s">
        <v>1271</v>
      </c>
      <c r="Y3414" t="s">
        <v>182</v>
      </c>
      <c r="Z3414" t="s">
        <v>164</v>
      </c>
      <c r="AA3414" t="s">
        <v>164</v>
      </c>
      <c r="AB3414" t="s">
        <v>18</v>
      </c>
      <c r="AD3414" t="s">
        <v>5854</v>
      </c>
      <c r="AE3414">
        <v>1</v>
      </c>
      <c r="AF3414">
        <v>1</v>
      </c>
    </row>
    <row r="3415" spans="1:32" x14ac:dyDescent="0.2">
      <c r="A3415" t="s">
        <v>5855</v>
      </c>
      <c r="B3415" s="107">
        <v>44883</v>
      </c>
      <c r="C3415" s="107">
        <v>44883</v>
      </c>
      <c r="D3415" s="107">
        <v>44883</v>
      </c>
      <c r="E3415">
        <v>-8.5768544000000002E-3</v>
      </c>
      <c r="F3415">
        <v>-8.5768544000000002E-3</v>
      </c>
      <c r="G3415" t="s">
        <v>72</v>
      </c>
      <c r="H3415">
        <v>4.7327586206896548</v>
      </c>
      <c r="I3415">
        <v>-4.0592181599999999E-2</v>
      </c>
      <c r="J3415">
        <v>-4.0592181599999999E-2</v>
      </c>
      <c r="K3415">
        <v>1</v>
      </c>
      <c r="M3415" t="s">
        <v>67</v>
      </c>
      <c r="N3415" t="s">
        <v>4995</v>
      </c>
      <c r="S3415" t="s">
        <v>1608</v>
      </c>
      <c r="U3415" t="s">
        <v>67</v>
      </c>
      <c r="W3415" t="s">
        <v>1270</v>
      </c>
      <c r="X3415" t="s">
        <v>1271</v>
      </c>
      <c r="Y3415" t="s">
        <v>182</v>
      </c>
      <c r="Z3415" t="s">
        <v>164</v>
      </c>
      <c r="AA3415" t="s">
        <v>164</v>
      </c>
      <c r="AB3415" t="s">
        <v>18</v>
      </c>
      <c r="AD3415" t="s">
        <v>5856</v>
      </c>
      <c r="AE3415">
        <v>1</v>
      </c>
      <c r="AF3415">
        <v>1</v>
      </c>
    </row>
    <row r="3416" spans="1:32" x14ac:dyDescent="0.2">
      <c r="A3416" t="s">
        <v>5857</v>
      </c>
      <c r="B3416" s="107">
        <v>44883</v>
      </c>
      <c r="C3416" s="107">
        <v>44883</v>
      </c>
      <c r="D3416" s="107">
        <v>44883</v>
      </c>
      <c r="E3416">
        <v>-5.2865384000000001E-2</v>
      </c>
      <c r="F3416">
        <v>-5.2865384000000001E-2</v>
      </c>
      <c r="G3416" t="s">
        <v>72</v>
      </c>
      <c r="H3416">
        <v>4.7327586206896548</v>
      </c>
      <c r="I3416">
        <v>-0.25019910186206901</v>
      </c>
      <c r="J3416">
        <v>-0.25019910186206901</v>
      </c>
      <c r="K3416">
        <v>1</v>
      </c>
      <c r="M3416" t="s">
        <v>67</v>
      </c>
      <c r="N3416" t="s">
        <v>4995</v>
      </c>
      <c r="S3416" t="s">
        <v>1608</v>
      </c>
      <c r="U3416" t="s">
        <v>67</v>
      </c>
      <c r="W3416" t="s">
        <v>1270</v>
      </c>
      <c r="X3416" t="s">
        <v>1271</v>
      </c>
      <c r="Y3416" t="s">
        <v>182</v>
      </c>
      <c r="Z3416" t="s">
        <v>164</v>
      </c>
      <c r="AA3416" t="s">
        <v>164</v>
      </c>
      <c r="AB3416" t="s">
        <v>18</v>
      </c>
      <c r="AD3416" t="s">
        <v>5858</v>
      </c>
      <c r="AE3416">
        <v>1</v>
      </c>
      <c r="AF3416">
        <v>1</v>
      </c>
    </row>
    <row r="3417" spans="1:32" x14ac:dyDescent="0.2">
      <c r="A3417" t="s">
        <v>5859</v>
      </c>
      <c r="B3417" s="107">
        <v>44883</v>
      </c>
      <c r="C3417" s="107">
        <v>44883</v>
      </c>
      <c r="D3417" s="107">
        <v>44883</v>
      </c>
      <c r="E3417">
        <v>-4.4570399999999998E-3</v>
      </c>
      <c r="F3417">
        <v>-4.4570399999999998E-3</v>
      </c>
      <c r="G3417" t="s">
        <v>72</v>
      </c>
      <c r="H3417">
        <v>4.7327586206896548</v>
      </c>
      <c r="I3417">
        <v>-2.1094094482758619E-2</v>
      </c>
      <c r="J3417">
        <v>-2.1094094482758619E-2</v>
      </c>
      <c r="K3417">
        <v>1</v>
      </c>
      <c r="M3417" t="s">
        <v>67</v>
      </c>
      <c r="N3417" t="s">
        <v>4995</v>
      </c>
      <c r="S3417" t="s">
        <v>1608</v>
      </c>
      <c r="U3417" t="s">
        <v>67</v>
      </c>
      <c r="W3417" t="s">
        <v>1270</v>
      </c>
      <c r="X3417" t="s">
        <v>1271</v>
      </c>
      <c r="Y3417" t="s">
        <v>182</v>
      </c>
      <c r="Z3417" t="s">
        <v>164</v>
      </c>
      <c r="AA3417" t="s">
        <v>164</v>
      </c>
      <c r="AB3417" t="s">
        <v>18</v>
      </c>
      <c r="AD3417" t="s">
        <v>5860</v>
      </c>
      <c r="AE3417">
        <v>1</v>
      </c>
      <c r="AF3417">
        <v>1</v>
      </c>
    </row>
    <row r="3418" spans="1:32" x14ac:dyDescent="0.2">
      <c r="A3418" t="s">
        <v>5861</v>
      </c>
      <c r="B3418" s="107">
        <v>44883</v>
      </c>
      <c r="C3418" s="107">
        <v>44883</v>
      </c>
      <c r="D3418" s="107">
        <v>44883</v>
      </c>
      <c r="E3418">
        <v>-7.7545632E-3</v>
      </c>
      <c r="F3418">
        <v>-7.7545632E-3</v>
      </c>
      <c r="G3418" t="s">
        <v>72</v>
      </c>
      <c r="H3418">
        <v>4.7327586206896548</v>
      </c>
      <c r="I3418">
        <v>-3.6700475834482757E-2</v>
      </c>
      <c r="J3418">
        <v>-3.6700475834482757E-2</v>
      </c>
      <c r="K3418">
        <v>1</v>
      </c>
      <c r="M3418" t="s">
        <v>67</v>
      </c>
      <c r="N3418" t="s">
        <v>4995</v>
      </c>
      <c r="S3418" t="s">
        <v>1608</v>
      </c>
      <c r="U3418" t="s">
        <v>67</v>
      </c>
      <c r="W3418" t="s">
        <v>1270</v>
      </c>
      <c r="X3418" t="s">
        <v>1271</v>
      </c>
      <c r="Y3418" t="s">
        <v>182</v>
      </c>
      <c r="Z3418" t="s">
        <v>164</v>
      </c>
      <c r="AA3418" t="s">
        <v>164</v>
      </c>
      <c r="AB3418" t="s">
        <v>18</v>
      </c>
      <c r="AD3418" t="s">
        <v>5862</v>
      </c>
      <c r="AE3418">
        <v>1</v>
      </c>
      <c r="AF3418">
        <v>1</v>
      </c>
    </row>
    <row r="3419" spans="1:32" x14ac:dyDescent="0.2">
      <c r="A3419" t="s">
        <v>5863</v>
      </c>
      <c r="B3419" s="107">
        <v>44883</v>
      </c>
      <c r="C3419" s="107">
        <v>44883</v>
      </c>
      <c r="D3419" s="107">
        <v>44883</v>
      </c>
      <c r="E3419">
        <v>-4.6612171999999997E-3</v>
      </c>
      <c r="F3419">
        <v>-4.6612171999999997E-3</v>
      </c>
      <c r="G3419" t="s">
        <v>72</v>
      </c>
      <c r="H3419">
        <v>4.7327586206896548</v>
      </c>
      <c r="I3419">
        <v>-2.2060415886206889E-2</v>
      </c>
      <c r="J3419">
        <v>-2.2060415886206889E-2</v>
      </c>
      <c r="K3419">
        <v>1</v>
      </c>
      <c r="M3419" t="s">
        <v>67</v>
      </c>
      <c r="N3419" t="s">
        <v>4995</v>
      </c>
      <c r="S3419" t="s">
        <v>1608</v>
      </c>
      <c r="U3419" t="s">
        <v>67</v>
      </c>
      <c r="W3419" t="s">
        <v>1270</v>
      </c>
      <c r="X3419" t="s">
        <v>1271</v>
      </c>
      <c r="Y3419" t="s">
        <v>182</v>
      </c>
      <c r="Z3419" t="s">
        <v>164</v>
      </c>
      <c r="AA3419" t="s">
        <v>164</v>
      </c>
      <c r="AB3419" t="s">
        <v>18</v>
      </c>
      <c r="AD3419" t="s">
        <v>5864</v>
      </c>
      <c r="AE3419">
        <v>1</v>
      </c>
      <c r="AF3419">
        <v>1</v>
      </c>
    </row>
    <row r="3420" spans="1:32" x14ac:dyDescent="0.2">
      <c r="A3420" t="s">
        <v>5865</v>
      </c>
      <c r="B3420" s="107">
        <v>44883</v>
      </c>
      <c r="C3420" s="107">
        <v>44883</v>
      </c>
      <c r="D3420" s="107">
        <v>44883</v>
      </c>
      <c r="E3420">
        <v>-4.7632131999999997E-3</v>
      </c>
      <c r="F3420">
        <v>-4.7632131999999997E-3</v>
      </c>
      <c r="G3420" t="s">
        <v>72</v>
      </c>
      <c r="H3420">
        <v>4.7327586206896548</v>
      </c>
      <c r="I3420">
        <v>-2.2543138334482751E-2</v>
      </c>
      <c r="J3420">
        <v>-2.2543138334482751E-2</v>
      </c>
      <c r="K3420">
        <v>1</v>
      </c>
      <c r="M3420" t="s">
        <v>67</v>
      </c>
      <c r="N3420" t="s">
        <v>4995</v>
      </c>
      <c r="S3420" t="s">
        <v>1608</v>
      </c>
      <c r="U3420" t="s">
        <v>67</v>
      </c>
      <c r="W3420" t="s">
        <v>1270</v>
      </c>
      <c r="X3420" t="s">
        <v>1271</v>
      </c>
      <c r="Y3420" t="s">
        <v>182</v>
      </c>
      <c r="Z3420" t="s">
        <v>164</v>
      </c>
      <c r="AA3420" t="s">
        <v>164</v>
      </c>
      <c r="AB3420" t="s">
        <v>18</v>
      </c>
      <c r="AD3420" t="s">
        <v>5866</v>
      </c>
      <c r="AE3420">
        <v>1</v>
      </c>
      <c r="AF3420">
        <v>1</v>
      </c>
    </row>
    <row r="3421" spans="1:32" x14ac:dyDescent="0.2">
      <c r="A3421" t="s">
        <v>5867</v>
      </c>
      <c r="B3421" s="107">
        <v>44883</v>
      </c>
      <c r="C3421" s="107">
        <v>44883</v>
      </c>
      <c r="D3421" s="107">
        <v>44883</v>
      </c>
      <c r="E3421">
        <v>-3.6566710927974258E-3</v>
      </c>
      <c r="F3421">
        <v>-3.6566710927974258E-3</v>
      </c>
      <c r="G3421" t="s">
        <v>72</v>
      </c>
      <c r="H3421">
        <v>4.7327586206896548</v>
      </c>
      <c r="I3421">
        <v>-1.730614163746368E-2</v>
      </c>
      <c r="J3421">
        <v>-1.730614163746368E-2</v>
      </c>
      <c r="K3421">
        <v>1</v>
      </c>
      <c r="M3421" t="s">
        <v>67</v>
      </c>
      <c r="N3421" t="s">
        <v>4995</v>
      </c>
      <c r="S3421" t="s">
        <v>1608</v>
      </c>
      <c r="U3421" t="s">
        <v>67</v>
      </c>
      <c r="W3421" t="s">
        <v>1270</v>
      </c>
      <c r="X3421" t="s">
        <v>1271</v>
      </c>
      <c r="Y3421" t="s">
        <v>182</v>
      </c>
      <c r="Z3421" t="s">
        <v>164</v>
      </c>
      <c r="AA3421" t="s">
        <v>164</v>
      </c>
      <c r="AB3421" t="s">
        <v>18</v>
      </c>
      <c r="AD3421" t="s">
        <v>5868</v>
      </c>
      <c r="AE3421">
        <v>1</v>
      </c>
      <c r="AF3421">
        <v>1</v>
      </c>
    </row>
    <row r="3422" spans="1:32" x14ac:dyDescent="0.2">
      <c r="A3422" t="s">
        <v>5869</v>
      </c>
      <c r="B3422" s="107">
        <v>44883</v>
      </c>
      <c r="C3422" s="107">
        <v>44883</v>
      </c>
      <c r="D3422" s="107">
        <v>44883</v>
      </c>
      <c r="E3422">
        <v>-5.4724501000000007E-3</v>
      </c>
      <c r="F3422">
        <v>-5.4724501000000007E-3</v>
      </c>
      <c r="G3422" t="s">
        <v>72</v>
      </c>
      <c r="H3422">
        <v>4.7327586206896548</v>
      </c>
      <c r="I3422">
        <v>-2.5899785387068969E-2</v>
      </c>
      <c r="J3422">
        <v>-2.5899785387068969E-2</v>
      </c>
      <c r="K3422">
        <v>1</v>
      </c>
      <c r="M3422" t="s">
        <v>67</v>
      </c>
      <c r="N3422" t="s">
        <v>4995</v>
      </c>
      <c r="S3422" t="s">
        <v>1608</v>
      </c>
      <c r="U3422" t="s">
        <v>67</v>
      </c>
      <c r="W3422" t="s">
        <v>1270</v>
      </c>
      <c r="X3422" t="s">
        <v>1271</v>
      </c>
      <c r="Y3422" t="s">
        <v>182</v>
      </c>
      <c r="Z3422" t="s">
        <v>164</v>
      </c>
      <c r="AA3422" t="s">
        <v>164</v>
      </c>
      <c r="AB3422" t="s">
        <v>18</v>
      </c>
      <c r="AD3422" t="s">
        <v>5870</v>
      </c>
      <c r="AE3422">
        <v>1</v>
      </c>
      <c r="AF3422">
        <v>1</v>
      </c>
    </row>
    <row r="3423" spans="1:32" x14ac:dyDescent="0.2">
      <c r="A3423" t="s">
        <v>5871</v>
      </c>
      <c r="B3423" s="107">
        <v>44883</v>
      </c>
      <c r="C3423" s="107">
        <v>44883</v>
      </c>
      <c r="D3423" s="107">
        <v>44883</v>
      </c>
      <c r="E3423">
        <v>-5.2119955999999999E-3</v>
      </c>
      <c r="F3423">
        <v>-5.2119955999999999E-3</v>
      </c>
      <c r="G3423" t="s">
        <v>72</v>
      </c>
      <c r="H3423">
        <v>4.7327586206896548</v>
      </c>
      <c r="I3423">
        <v>-2.4667117106896549E-2</v>
      </c>
      <c r="J3423">
        <v>-2.4667117106896549E-2</v>
      </c>
      <c r="K3423">
        <v>1</v>
      </c>
      <c r="M3423" t="s">
        <v>67</v>
      </c>
      <c r="N3423" t="s">
        <v>4995</v>
      </c>
      <c r="S3423" t="s">
        <v>1608</v>
      </c>
      <c r="U3423" t="s">
        <v>67</v>
      </c>
      <c r="W3423" t="s">
        <v>1270</v>
      </c>
      <c r="X3423" t="s">
        <v>1271</v>
      </c>
      <c r="Y3423" t="s">
        <v>182</v>
      </c>
      <c r="Z3423" t="s">
        <v>164</v>
      </c>
      <c r="AA3423" t="s">
        <v>164</v>
      </c>
      <c r="AB3423" t="s">
        <v>18</v>
      </c>
      <c r="AD3423" t="s">
        <v>5872</v>
      </c>
      <c r="AE3423">
        <v>1</v>
      </c>
      <c r="AF3423">
        <v>1</v>
      </c>
    </row>
    <row r="3424" spans="1:32" x14ac:dyDescent="0.2">
      <c r="A3424" t="s">
        <v>5873</v>
      </c>
      <c r="B3424" s="107">
        <v>44883</v>
      </c>
      <c r="C3424" s="107">
        <v>44883</v>
      </c>
      <c r="D3424" s="107">
        <v>44883</v>
      </c>
      <c r="E3424">
        <v>-4.0186424000000004E-3</v>
      </c>
      <c r="F3424">
        <v>-4.0186424000000004E-3</v>
      </c>
      <c r="G3424" t="s">
        <v>72</v>
      </c>
      <c r="H3424">
        <v>4.7327586206896548</v>
      </c>
      <c r="I3424">
        <v>-1.9019264462068971E-2</v>
      </c>
      <c r="J3424">
        <v>-1.9019264462068971E-2</v>
      </c>
      <c r="K3424">
        <v>1</v>
      </c>
      <c r="M3424" t="s">
        <v>67</v>
      </c>
      <c r="N3424" t="s">
        <v>4995</v>
      </c>
      <c r="S3424" t="s">
        <v>1608</v>
      </c>
      <c r="U3424" t="s">
        <v>67</v>
      </c>
      <c r="W3424" t="s">
        <v>1270</v>
      </c>
      <c r="X3424" t="s">
        <v>1271</v>
      </c>
      <c r="Y3424" t="s">
        <v>182</v>
      </c>
      <c r="Z3424" t="s">
        <v>164</v>
      </c>
      <c r="AA3424" t="s">
        <v>164</v>
      </c>
      <c r="AB3424" t="s">
        <v>18</v>
      </c>
      <c r="AD3424" t="s">
        <v>5874</v>
      </c>
      <c r="AE3424">
        <v>1</v>
      </c>
      <c r="AF3424">
        <v>1</v>
      </c>
    </row>
    <row r="3425" spans="1:32" x14ac:dyDescent="0.2">
      <c r="A3425" t="s">
        <v>5875</v>
      </c>
      <c r="B3425" s="107">
        <v>44883</v>
      </c>
      <c r="C3425" s="107">
        <v>44883</v>
      </c>
      <c r="D3425" s="107">
        <v>44883</v>
      </c>
      <c r="E3425">
        <v>-7.2825143999999996E-3</v>
      </c>
      <c r="F3425">
        <v>-7.2825143999999996E-3</v>
      </c>
      <c r="G3425" t="s">
        <v>72</v>
      </c>
      <c r="H3425">
        <v>4.7327586206896548</v>
      </c>
      <c r="I3425">
        <v>-3.4466382806896553E-2</v>
      </c>
      <c r="J3425">
        <v>-3.4466382806896553E-2</v>
      </c>
      <c r="K3425">
        <v>1</v>
      </c>
      <c r="M3425" t="s">
        <v>67</v>
      </c>
      <c r="N3425" t="s">
        <v>4995</v>
      </c>
      <c r="S3425" t="s">
        <v>1608</v>
      </c>
      <c r="U3425" t="s">
        <v>67</v>
      </c>
      <c r="W3425" t="s">
        <v>1270</v>
      </c>
      <c r="X3425" t="s">
        <v>1271</v>
      </c>
      <c r="Y3425" t="s">
        <v>182</v>
      </c>
      <c r="Z3425" t="s">
        <v>164</v>
      </c>
      <c r="AA3425" t="s">
        <v>164</v>
      </c>
      <c r="AB3425" t="s">
        <v>18</v>
      </c>
      <c r="AD3425" t="s">
        <v>5876</v>
      </c>
      <c r="AE3425">
        <v>1</v>
      </c>
      <c r="AF3425">
        <v>1</v>
      </c>
    </row>
    <row r="3426" spans="1:32" x14ac:dyDescent="0.2">
      <c r="A3426" t="s">
        <v>5877</v>
      </c>
      <c r="B3426" s="107">
        <v>44883</v>
      </c>
      <c r="C3426" s="107">
        <v>44883</v>
      </c>
      <c r="D3426" s="107">
        <v>44883</v>
      </c>
      <c r="E3426">
        <v>-5.4673024000000004E-3</v>
      </c>
      <c r="F3426">
        <v>-5.4673024000000004E-3</v>
      </c>
      <c r="G3426" t="s">
        <v>72</v>
      </c>
      <c r="H3426">
        <v>4.7327586206896548</v>
      </c>
      <c r="I3426">
        <v>-2.5875422565517239E-2</v>
      </c>
      <c r="J3426">
        <v>-2.5875422565517239E-2</v>
      </c>
      <c r="K3426">
        <v>1</v>
      </c>
      <c r="M3426" t="s">
        <v>67</v>
      </c>
      <c r="N3426" t="s">
        <v>4995</v>
      </c>
      <c r="S3426" t="s">
        <v>1608</v>
      </c>
      <c r="U3426" t="s">
        <v>67</v>
      </c>
      <c r="W3426" t="s">
        <v>1270</v>
      </c>
      <c r="X3426" t="s">
        <v>1271</v>
      </c>
      <c r="Y3426" t="s">
        <v>182</v>
      </c>
      <c r="Z3426" t="s">
        <v>164</v>
      </c>
      <c r="AA3426" t="s">
        <v>164</v>
      </c>
      <c r="AB3426" t="s">
        <v>18</v>
      </c>
      <c r="AD3426" t="s">
        <v>5878</v>
      </c>
      <c r="AE3426">
        <v>1</v>
      </c>
      <c r="AF3426">
        <v>1</v>
      </c>
    </row>
    <row r="3427" spans="1:32" x14ac:dyDescent="0.2">
      <c r="A3427" t="s">
        <v>5879</v>
      </c>
      <c r="B3427" s="107">
        <v>44883</v>
      </c>
      <c r="C3427" s="107">
        <v>44883</v>
      </c>
      <c r="D3427" s="107">
        <v>44883</v>
      </c>
      <c r="E3427">
        <v>-6.5685423999999994E-3</v>
      </c>
      <c r="F3427">
        <v>-6.5685423999999994E-3</v>
      </c>
      <c r="G3427" t="s">
        <v>72</v>
      </c>
      <c r="H3427">
        <v>4.7327586206896548</v>
      </c>
      <c r="I3427">
        <v>-3.108732566896551E-2</v>
      </c>
      <c r="J3427">
        <v>-3.108732566896551E-2</v>
      </c>
      <c r="K3427">
        <v>1</v>
      </c>
      <c r="M3427" t="s">
        <v>67</v>
      </c>
      <c r="N3427" t="s">
        <v>4995</v>
      </c>
      <c r="S3427" t="s">
        <v>1608</v>
      </c>
      <c r="U3427" t="s">
        <v>67</v>
      </c>
      <c r="W3427" t="s">
        <v>1270</v>
      </c>
      <c r="X3427" t="s">
        <v>1271</v>
      </c>
      <c r="Y3427" t="s">
        <v>182</v>
      </c>
      <c r="Z3427" t="s">
        <v>164</v>
      </c>
      <c r="AA3427" t="s">
        <v>164</v>
      </c>
      <c r="AB3427" t="s">
        <v>18</v>
      </c>
      <c r="AD3427" t="s">
        <v>5880</v>
      </c>
      <c r="AE3427">
        <v>1</v>
      </c>
      <c r="AF3427">
        <v>1</v>
      </c>
    </row>
    <row r="3428" spans="1:32" x14ac:dyDescent="0.2">
      <c r="A3428" t="s">
        <v>5881</v>
      </c>
      <c r="B3428" s="107">
        <v>44883</v>
      </c>
      <c r="C3428" s="107">
        <v>44883</v>
      </c>
      <c r="D3428" s="107">
        <v>44883</v>
      </c>
      <c r="E3428">
        <v>-5.4363867999999999E-3</v>
      </c>
      <c r="F3428">
        <v>-5.4363867999999999E-3</v>
      </c>
      <c r="G3428" t="s">
        <v>72</v>
      </c>
      <c r="H3428">
        <v>4.7327586206896548</v>
      </c>
      <c r="I3428">
        <v>-2.5729106493103449E-2</v>
      </c>
      <c r="J3428">
        <v>-2.5729106493103449E-2</v>
      </c>
      <c r="K3428">
        <v>1</v>
      </c>
      <c r="M3428" t="s">
        <v>67</v>
      </c>
      <c r="N3428" t="s">
        <v>4995</v>
      </c>
      <c r="S3428" t="s">
        <v>1608</v>
      </c>
      <c r="U3428" t="s">
        <v>67</v>
      </c>
      <c r="W3428" t="s">
        <v>1270</v>
      </c>
      <c r="X3428" t="s">
        <v>1271</v>
      </c>
      <c r="Y3428" t="s">
        <v>182</v>
      </c>
      <c r="Z3428" t="s">
        <v>164</v>
      </c>
      <c r="AA3428" t="s">
        <v>164</v>
      </c>
      <c r="AB3428" t="s">
        <v>18</v>
      </c>
      <c r="AD3428" t="s">
        <v>5882</v>
      </c>
      <c r="AE3428">
        <v>1</v>
      </c>
      <c r="AF3428">
        <v>1</v>
      </c>
    </row>
    <row r="3429" spans="1:32" x14ac:dyDescent="0.2">
      <c r="A3429" t="s">
        <v>5883</v>
      </c>
      <c r="B3429" s="107">
        <v>44883</v>
      </c>
      <c r="C3429" s="107">
        <v>44883</v>
      </c>
      <c r="D3429" s="107">
        <v>44883</v>
      </c>
      <c r="E3429">
        <v>-4.2363103999999993E-3</v>
      </c>
      <c r="F3429">
        <v>-4.2363103999999993E-3</v>
      </c>
      <c r="G3429" t="s">
        <v>72</v>
      </c>
      <c r="H3429">
        <v>4.7327586206896548</v>
      </c>
      <c r="I3429">
        <v>-2.0049434565517239E-2</v>
      </c>
      <c r="J3429">
        <v>-2.0049434565517239E-2</v>
      </c>
      <c r="K3429">
        <v>1</v>
      </c>
      <c r="M3429" t="s">
        <v>67</v>
      </c>
      <c r="N3429" t="s">
        <v>4995</v>
      </c>
      <c r="S3429" t="s">
        <v>1608</v>
      </c>
      <c r="U3429" t="s">
        <v>67</v>
      </c>
      <c r="W3429" t="s">
        <v>1270</v>
      </c>
      <c r="X3429" t="s">
        <v>1271</v>
      </c>
      <c r="Y3429" t="s">
        <v>182</v>
      </c>
      <c r="Z3429" t="s">
        <v>164</v>
      </c>
      <c r="AA3429" t="s">
        <v>164</v>
      </c>
      <c r="AB3429" t="s">
        <v>18</v>
      </c>
      <c r="AD3429" t="s">
        <v>5884</v>
      </c>
      <c r="AE3429">
        <v>1</v>
      </c>
      <c r="AF3429">
        <v>1</v>
      </c>
    </row>
    <row r="3430" spans="1:32" x14ac:dyDescent="0.2">
      <c r="A3430" t="s">
        <v>5885</v>
      </c>
      <c r="B3430" s="107">
        <v>44883</v>
      </c>
      <c r="C3430" s="107">
        <v>44883</v>
      </c>
      <c r="D3430" s="107">
        <v>44883</v>
      </c>
      <c r="E3430">
        <v>-5.9259676000000001E-3</v>
      </c>
      <c r="F3430">
        <v>-5.9259676000000001E-3</v>
      </c>
      <c r="G3430" t="s">
        <v>72</v>
      </c>
      <c r="H3430">
        <v>4.7327586206896548</v>
      </c>
      <c r="I3430">
        <v>-2.8046174244827589E-2</v>
      </c>
      <c r="J3430">
        <v>-2.8046174244827589E-2</v>
      </c>
      <c r="K3430">
        <v>1</v>
      </c>
      <c r="M3430" t="s">
        <v>67</v>
      </c>
      <c r="N3430" t="s">
        <v>4995</v>
      </c>
      <c r="S3430" t="s">
        <v>1608</v>
      </c>
      <c r="U3430" t="s">
        <v>67</v>
      </c>
      <c r="W3430" t="s">
        <v>1270</v>
      </c>
      <c r="X3430" t="s">
        <v>1271</v>
      </c>
      <c r="Y3430" t="s">
        <v>182</v>
      </c>
      <c r="Z3430" t="s">
        <v>164</v>
      </c>
      <c r="AA3430" t="s">
        <v>164</v>
      </c>
      <c r="AB3430" t="s">
        <v>18</v>
      </c>
      <c r="AD3430" t="s">
        <v>5886</v>
      </c>
      <c r="AE3430">
        <v>1</v>
      </c>
      <c r="AF3430">
        <v>1</v>
      </c>
    </row>
    <row r="3431" spans="1:32" x14ac:dyDescent="0.2">
      <c r="A3431" t="s">
        <v>5887</v>
      </c>
      <c r="B3431" s="107">
        <v>44883</v>
      </c>
      <c r="C3431" s="107">
        <v>44883</v>
      </c>
      <c r="D3431" s="107">
        <v>44883</v>
      </c>
      <c r="E3431">
        <v>-3.6208579999999998E-3</v>
      </c>
      <c r="F3431">
        <v>-3.6208579999999998E-3</v>
      </c>
      <c r="G3431" t="s">
        <v>72</v>
      </c>
      <c r="H3431">
        <v>4.7327586206896548</v>
      </c>
      <c r="I3431">
        <v>-1.7136646913793099E-2</v>
      </c>
      <c r="J3431">
        <v>-1.7136646913793099E-2</v>
      </c>
      <c r="K3431">
        <v>1</v>
      </c>
      <c r="M3431" t="s">
        <v>67</v>
      </c>
      <c r="N3431" t="s">
        <v>4995</v>
      </c>
      <c r="S3431" t="s">
        <v>1608</v>
      </c>
      <c r="U3431" t="s">
        <v>67</v>
      </c>
      <c r="W3431" t="s">
        <v>1270</v>
      </c>
      <c r="X3431" t="s">
        <v>1271</v>
      </c>
      <c r="Y3431" t="s">
        <v>182</v>
      </c>
      <c r="Z3431" t="s">
        <v>164</v>
      </c>
      <c r="AA3431" t="s">
        <v>164</v>
      </c>
      <c r="AB3431" t="s">
        <v>18</v>
      </c>
      <c r="AD3431" t="s">
        <v>5888</v>
      </c>
      <c r="AE3431">
        <v>1</v>
      </c>
      <c r="AF3431">
        <v>1</v>
      </c>
    </row>
    <row r="3432" spans="1:32" x14ac:dyDescent="0.2">
      <c r="A3432" t="s">
        <v>5889</v>
      </c>
      <c r="B3432" s="107">
        <v>44883</v>
      </c>
      <c r="C3432" s="107">
        <v>44883</v>
      </c>
      <c r="D3432" s="107">
        <v>44883</v>
      </c>
      <c r="E3432">
        <v>-8.5713525000000006E-3</v>
      </c>
      <c r="F3432">
        <v>-8.5713525000000006E-3</v>
      </c>
      <c r="G3432" t="s">
        <v>72</v>
      </c>
      <c r="H3432">
        <v>4.7327586206896548</v>
      </c>
      <c r="I3432">
        <v>-4.0566142435344829E-2</v>
      </c>
      <c r="J3432">
        <v>-4.0566142435344829E-2</v>
      </c>
      <c r="K3432">
        <v>1</v>
      </c>
      <c r="M3432" t="s">
        <v>67</v>
      </c>
      <c r="N3432" t="s">
        <v>4995</v>
      </c>
      <c r="S3432" t="s">
        <v>1608</v>
      </c>
      <c r="U3432" t="s">
        <v>67</v>
      </c>
      <c r="W3432" t="s">
        <v>1270</v>
      </c>
      <c r="X3432" t="s">
        <v>1271</v>
      </c>
      <c r="Y3432" t="s">
        <v>182</v>
      </c>
      <c r="Z3432" t="s">
        <v>164</v>
      </c>
      <c r="AA3432" t="s">
        <v>164</v>
      </c>
      <c r="AB3432" t="s">
        <v>18</v>
      </c>
      <c r="AD3432" t="s">
        <v>5890</v>
      </c>
      <c r="AE3432">
        <v>1</v>
      </c>
      <c r="AF3432">
        <v>1</v>
      </c>
    </row>
    <row r="3433" spans="1:32" x14ac:dyDescent="0.2">
      <c r="A3433" t="s">
        <v>5891</v>
      </c>
      <c r="B3433" s="107">
        <v>44883</v>
      </c>
      <c r="C3433" s="107">
        <v>44883</v>
      </c>
      <c r="D3433" s="107">
        <v>44883</v>
      </c>
      <c r="E3433">
        <v>-3.9472452000000003E-3</v>
      </c>
      <c r="F3433">
        <v>-3.9472452000000003E-3</v>
      </c>
      <c r="G3433" t="s">
        <v>72</v>
      </c>
      <c r="H3433">
        <v>4.7327586206896548</v>
      </c>
      <c r="I3433">
        <v>-1.868135874827586E-2</v>
      </c>
      <c r="J3433">
        <v>-1.868135874827586E-2</v>
      </c>
      <c r="K3433">
        <v>1</v>
      </c>
      <c r="M3433" t="s">
        <v>67</v>
      </c>
      <c r="N3433" t="s">
        <v>4995</v>
      </c>
      <c r="S3433" t="s">
        <v>1608</v>
      </c>
      <c r="U3433" t="s">
        <v>67</v>
      </c>
      <c r="W3433" t="s">
        <v>1270</v>
      </c>
      <c r="X3433" t="s">
        <v>1271</v>
      </c>
      <c r="Y3433" t="s">
        <v>182</v>
      </c>
      <c r="Z3433" t="s">
        <v>164</v>
      </c>
      <c r="AA3433" t="s">
        <v>164</v>
      </c>
      <c r="AB3433" t="s">
        <v>18</v>
      </c>
      <c r="AD3433" t="s">
        <v>5892</v>
      </c>
      <c r="AE3433">
        <v>1</v>
      </c>
      <c r="AF3433">
        <v>1</v>
      </c>
    </row>
    <row r="3434" spans="1:32" x14ac:dyDescent="0.2">
      <c r="A3434" t="s">
        <v>5893</v>
      </c>
      <c r="B3434" s="107">
        <v>44883</v>
      </c>
      <c r="C3434" s="107">
        <v>44883</v>
      </c>
      <c r="D3434" s="107">
        <v>44883</v>
      </c>
      <c r="E3434">
        <v>-3.692454E-3</v>
      </c>
      <c r="F3434">
        <v>-3.692454E-3</v>
      </c>
      <c r="G3434" t="s">
        <v>72</v>
      </c>
      <c r="H3434">
        <v>4.7327586206896548</v>
      </c>
      <c r="I3434">
        <v>-1.7475493500000001E-2</v>
      </c>
      <c r="J3434">
        <v>-1.7475493500000001E-2</v>
      </c>
      <c r="K3434">
        <v>1</v>
      </c>
      <c r="M3434" t="s">
        <v>67</v>
      </c>
      <c r="N3434" t="s">
        <v>4995</v>
      </c>
      <c r="S3434" t="s">
        <v>1608</v>
      </c>
      <c r="U3434" t="s">
        <v>67</v>
      </c>
      <c r="W3434" t="s">
        <v>1270</v>
      </c>
      <c r="X3434" t="s">
        <v>1271</v>
      </c>
      <c r="Y3434" t="s">
        <v>182</v>
      </c>
      <c r="Z3434" t="s">
        <v>164</v>
      </c>
      <c r="AA3434" t="s">
        <v>164</v>
      </c>
      <c r="AB3434" t="s">
        <v>18</v>
      </c>
      <c r="AD3434" t="s">
        <v>5894</v>
      </c>
      <c r="AE3434">
        <v>1</v>
      </c>
      <c r="AF3434">
        <v>1</v>
      </c>
    </row>
    <row r="3435" spans="1:32" x14ac:dyDescent="0.2">
      <c r="A3435" t="s">
        <v>5895</v>
      </c>
      <c r="B3435" s="107">
        <v>44883</v>
      </c>
      <c r="C3435" s="107">
        <v>44883</v>
      </c>
      <c r="D3435" s="107">
        <v>44883</v>
      </c>
      <c r="E3435">
        <v>-2.7421408E-3</v>
      </c>
      <c r="F3435">
        <v>-2.7421408E-3</v>
      </c>
      <c r="G3435" t="s">
        <v>72</v>
      </c>
      <c r="H3435">
        <v>4.7327586206896548</v>
      </c>
      <c r="I3435">
        <v>-1.297789051034483E-2</v>
      </c>
      <c r="J3435">
        <v>-1.297789051034483E-2</v>
      </c>
      <c r="K3435">
        <v>1</v>
      </c>
      <c r="M3435" t="s">
        <v>67</v>
      </c>
      <c r="N3435" t="s">
        <v>4995</v>
      </c>
      <c r="S3435" t="s">
        <v>1608</v>
      </c>
      <c r="U3435" t="s">
        <v>67</v>
      </c>
      <c r="W3435" t="s">
        <v>1270</v>
      </c>
      <c r="X3435" t="s">
        <v>1271</v>
      </c>
      <c r="Y3435" t="s">
        <v>182</v>
      </c>
      <c r="Z3435" t="s">
        <v>164</v>
      </c>
      <c r="AA3435" t="s">
        <v>164</v>
      </c>
      <c r="AB3435" t="s">
        <v>18</v>
      </c>
      <c r="AD3435" t="s">
        <v>5896</v>
      </c>
      <c r="AE3435">
        <v>1</v>
      </c>
      <c r="AF3435">
        <v>1</v>
      </c>
    </row>
    <row r="3436" spans="1:32" x14ac:dyDescent="0.2">
      <c r="A3436" t="s">
        <v>5897</v>
      </c>
      <c r="B3436" s="107">
        <v>44883</v>
      </c>
      <c r="C3436" s="107">
        <v>44883</v>
      </c>
      <c r="D3436" s="107">
        <v>44883</v>
      </c>
      <c r="E3436">
        <v>-6.603116E-3</v>
      </c>
      <c r="F3436">
        <v>-6.603116E-3</v>
      </c>
      <c r="G3436" t="s">
        <v>72</v>
      </c>
      <c r="H3436">
        <v>4.7327586206896548</v>
      </c>
      <c r="I3436">
        <v>-3.1250954172413789E-2</v>
      </c>
      <c r="J3436">
        <v>-3.1250954172413789E-2</v>
      </c>
      <c r="K3436">
        <v>1</v>
      </c>
      <c r="M3436" t="s">
        <v>67</v>
      </c>
      <c r="N3436" t="s">
        <v>4995</v>
      </c>
      <c r="S3436" t="s">
        <v>1608</v>
      </c>
      <c r="U3436" t="s">
        <v>67</v>
      </c>
      <c r="W3436" t="s">
        <v>1270</v>
      </c>
      <c r="X3436" t="s">
        <v>1271</v>
      </c>
      <c r="Y3436" t="s">
        <v>182</v>
      </c>
      <c r="Z3436" t="s">
        <v>164</v>
      </c>
      <c r="AA3436" t="s">
        <v>164</v>
      </c>
      <c r="AB3436" t="s">
        <v>18</v>
      </c>
      <c r="AD3436" t="s">
        <v>5898</v>
      </c>
      <c r="AE3436">
        <v>1</v>
      </c>
      <c r="AF3436">
        <v>1</v>
      </c>
    </row>
    <row r="3437" spans="1:32" x14ac:dyDescent="0.2">
      <c r="A3437" t="s">
        <v>5899</v>
      </c>
      <c r="B3437" s="107">
        <v>44883</v>
      </c>
      <c r="C3437" s="107">
        <v>44883</v>
      </c>
      <c r="D3437" s="107">
        <v>44883</v>
      </c>
      <c r="E3437">
        <v>-4.3466752000000004E-3</v>
      </c>
      <c r="F3437">
        <v>-4.3466752000000004E-3</v>
      </c>
      <c r="G3437" t="s">
        <v>72</v>
      </c>
      <c r="H3437">
        <v>4.7327586206896548</v>
      </c>
      <c r="I3437">
        <v>-2.057176452413793E-2</v>
      </c>
      <c r="J3437">
        <v>-2.057176452413793E-2</v>
      </c>
      <c r="K3437">
        <v>1</v>
      </c>
      <c r="M3437" t="s">
        <v>67</v>
      </c>
      <c r="N3437" t="s">
        <v>4995</v>
      </c>
      <c r="S3437" t="s">
        <v>1608</v>
      </c>
      <c r="U3437" t="s">
        <v>67</v>
      </c>
      <c r="W3437" t="s">
        <v>1270</v>
      </c>
      <c r="X3437" t="s">
        <v>1271</v>
      </c>
      <c r="Y3437" t="s">
        <v>182</v>
      </c>
      <c r="Z3437" t="s">
        <v>164</v>
      </c>
      <c r="AA3437" t="s">
        <v>164</v>
      </c>
      <c r="AB3437" t="s">
        <v>18</v>
      </c>
      <c r="AD3437" t="s">
        <v>5900</v>
      </c>
      <c r="AE3437">
        <v>1</v>
      </c>
      <c r="AF3437">
        <v>1</v>
      </c>
    </row>
    <row r="3438" spans="1:32" x14ac:dyDescent="0.2">
      <c r="A3438" t="s">
        <v>5901</v>
      </c>
      <c r="B3438" s="107">
        <v>44883</v>
      </c>
      <c r="C3438" s="107">
        <v>44883</v>
      </c>
      <c r="D3438" s="107">
        <v>44883</v>
      </c>
      <c r="E3438">
        <v>-7.6799829E-3</v>
      </c>
      <c r="F3438">
        <v>-7.6799829E-3</v>
      </c>
      <c r="G3438" t="s">
        <v>72</v>
      </c>
      <c r="H3438">
        <v>4.7327586206896548</v>
      </c>
      <c r="I3438">
        <v>-3.6347505276724132E-2</v>
      </c>
      <c r="J3438">
        <v>-3.6347505276724132E-2</v>
      </c>
      <c r="K3438">
        <v>1</v>
      </c>
      <c r="M3438" t="s">
        <v>67</v>
      </c>
      <c r="N3438" t="s">
        <v>4995</v>
      </c>
      <c r="S3438" t="s">
        <v>1608</v>
      </c>
      <c r="U3438" t="s">
        <v>67</v>
      </c>
      <c r="W3438" t="s">
        <v>1270</v>
      </c>
      <c r="X3438" t="s">
        <v>1271</v>
      </c>
      <c r="Y3438" t="s">
        <v>182</v>
      </c>
      <c r="Z3438" t="s">
        <v>164</v>
      </c>
      <c r="AA3438" t="s">
        <v>164</v>
      </c>
      <c r="AB3438" t="s">
        <v>18</v>
      </c>
      <c r="AD3438" t="s">
        <v>5902</v>
      </c>
      <c r="AE3438">
        <v>1</v>
      </c>
      <c r="AF3438">
        <v>1</v>
      </c>
    </row>
    <row r="3439" spans="1:32" x14ac:dyDescent="0.2">
      <c r="A3439" t="s">
        <v>5903</v>
      </c>
      <c r="B3439" s="107">
        <v>44883</v>
      </c>
      <c r="C3439" s="107">
        <v>44883</v>
      </c>
      <c r="D3439" s="107">
        <v>44883</v>
      </c>
      <c r="E3439">
        <v>-6.0106368E-3</v>
      </c>
      <c r="F3439">
        <v>-6.0106368E-3</v>
      </c>
      <c r="G3439" t="s">
        <v>72</v>
      </c>
      <c r="H3439">
        <v>4.7327586206896548</v>
      </c>
      <c r="I3439">
        <v>-2.8446893131034479E-2</v>
      </c>
      <c r="J3439">
        <v>-2.8446893131034479E-2</v>
      </c>
      <c r="K3439">
        <v>1</v>
      </c>
      <c r="M3439" t="s">
        <v>67</v>
      </c>
      <c r="N3439" t="s">
        <v>4995</v>
      </c>
      <c r="S3439" t="s">
        <v>1608</v>
      </c>
      <c r="U3439" t="s">
        <v>67</v>
      </c>
      <c r="W3439" t="s">
        <v>1270</v>
      </c>
      <c r="X3439" t="s">
        <v>1271</v>
      </c>
      <c r="Y3439" t="s">
        <v>182</v>
      </c>
      <c r="Z3439" t="s">
        <v>164</v>
      </c>
      <c r="AA3439" t="s">
        <v>164</v>
      </c>
      <c r="AB3439" t="s">
        <v>18</v>
      </c>
      <c r="AD3439" t="s">
        <v>5904</v>
      </c>
      <c r="AE3439">
        <v>1</v>
      </c>
      <c r="AF3439">
        <v>1</v>
      </c>
    </row>
    <row r="3440" spans="1:32" x14ac:dyDescent="0.2">
      <c r="A3440" t="s">
        <v>5905</v>
      </c>
      <c r="B3440" s="107">
        <v>44883</v>
      </c>
      <c r="C3440" s="107">
        <v>44883</v>
      </c>
      <c r="D3440" s="107">
        <v>44883</v>
      </c>
      <c r="E3440">
        <v>-5.8412179999999996E-3</v>
      </c>
      <c r="F3440">
        <v>-5.8412179999999996E-3</v>
      </c>
      <c r="G3440" t="s">
        <v>72</v>
      </c>
      <c r="H3440">
        <v>4.7327586206896548</v>
      </c>
      <c r="I3440">
        <v>-2.7645074844827588E-2</v>
      </c>
      <c r="J3440">
        <v>-2.7645074844827588E-2</v>
      </c>
      <c r="K3440">
        <v>1</v>
      </c>
      <c r="M3440" t="s">
        <v>67</v>
      </c>
      <c r="N3440" t="s">
        <v>4995</v>
      </c>
      <c r="S3440" t="s">
        <v>1608</v>
      </c>
      <c r="U3440" t="s">
        <v>67</v>
      </c>
      <c r="W3440" t="s">
        <v>1270</v>
      </c>
      <c r="X3440" t="s">
        <v>1271</v>
      </c>
      <c r="Y3440" t="s">
        <v>182</v>
      </c>
      <c r="Z3440" t="s">
        <v>164</v>
      </c>
      <c r="AA3440" t="s">
        <v>164</v>
      </c>
      <c r="AB3440" t="s">
        <v>18</v>
      </c>
      <c r="AD3440" t="s">
        <v>5906</v>
      </c>
      <c r="AE3440">
        <v>1</v>
      </c>
      <c r="AF3440">
        <v>1</v>
      </c>
    </row>
    <row r="3441" spans="1:32" x14ac:dyDescent="0.2">
      <c r="A3441" t="s">
        <v>5907</v>
      </c>
      <c r="B3441" s="107">
        <v>44883</v>
      </c>
      <c r="C3441" s="107">
        <v>44883</v>
      </c>
      <c r="D3441" s="107">
        <v>44883</v>
      </c>
      <c r="E3441">
        <v>-6.0062958999999999E-3</v>
      </c>
      <c r="F3441">
        <v>-6.0062958999999999E-3</v>
      </c>
      <c r="G3441" t="s">
        <v>72</v>
      </c>
      <c r="H3441">
        <v>4.7327586206896548</v>
      </c>
      <c r="I3441">
        <v>-2.8426348699137929E-2</v>
      </c>
      <c r="J3441">
        <v>-2.8426348699137929E-2</v>
      </c>
      <c r="K3441">
        <v>1</v>
      </c>
      <c r="M3441" t="s">
        <v>67</v>
      </c>
      <c r="N3441" t="s">
        <v>4995</v>
      </c>
      <c r="S3441" t="s">
        <v>1608</v>
      </c>
      <c r="U3441" t="s">
        <v>67</v>
      </c>
      <c r="W3441" t="s">
        <v>1270</v>
      </c>
      <c r="X3441" t="s">
        <v>1271</v>
      </c>
      <c r="Y3441" t="s">
        <v>182</v>
      </c>
      <c r="Z3441" t="s">
        <v>164</v>
      </c>
      <c r="AA3441" t="s">
        <v>164</v>
      </c>
      <c r="AB3441" t="s">
        <v>18</v>
      </c>
      <c r="AD3441" t="s">
        <v>5908</v>
      </c>
      <c r="AE3441">
        <v>1</v>
      </c>
      <c r="AF3441">
        <v>1</v>
      </c>
    </row>
    <row r="3442" spans="1:32" x14ac:dyDescent="0.2">
      <c r="A3442" t="s">
        <v>5909</v>
      </c>
      <c r="B3442" s="107">
        <v>44883</v>
      </c>
      <c r="C3442" s="107">
        <v>44883</v>
      </c>
      <c r="D3442" s="107">
        <v>44883</v>
      </c>
      <c r="E3442">
        <v>-5.8539163000000003E-3</v>
      </c>
      <c r="F3442">
        <v>-5.8539163000000003E-3</v>
      </c>
      <c r="G3442" t="s">
        <v>72</v>
      </c>
      <c r="H3442">
        <v>4.7327586206896548</v>
      </c>
      <c r="I3442">
        <v>-2.770517283362069E-2</v>
      </c>
      <c r="J3442">
        <v>-2.770517283362069E-2</v>
      </c>
      <c r="K3442">
        <v>1</v>
      </c>
      <c r="M3442" t="s">
        <v>67</v>
      </c>
      <c r="N3442" t="s">
        <v>4995</v>
      </c>
      <c r="S3442" t="s">
        <v>1608</v>
      </c>
      <c r="U3442" t="s">
        <v>67</v>
      </c>
      <c r="W3442" t="s">
        <v>1270</v>
      </c>
      <c r="X3442" t="s">
        <v>1271</v>
      </c>
      <c r="Y3442" t="s">
        <v>182</v>
      </c>
      <c r="Z3442" t="s">
        <v>164</v>
      </c>
      <c r="AA3442" t="s">
        <v>164</v>
      </c>
      <c r="AB3442" t="s">
        <v>18</v>
      </c>
      <c r="AD3442" t="s">
        <v>5910</v>
      </c>
      <c r="AE3442">
        <v>1</v>
      </c>
      <c r="AF3442">
        <v>1</v>
      </c>
    </row>
    <row r="3443" spans="1:32" x14ac:dyDescent="0.2">
      <c r="A3443" t="s">
        <v>5911</v>
      </c>
      <c r="B3443" s="107">
        <v>44883</v>
      </c>
      <c r="C3443" s="107">
        <v>44883</v>
      </c>
      <c r="D3443" s="107">
        <v>44883</v>
      </c>
      <c r="E3443">
        <v>-5.2678932000000001E-3</v>
      </c>
      <c r="F3443">
        <v>-5.2678932000000001E-3</v>
      </c>
      <c r="G3443" t="s">
        <v>72</v>
      </c>
      <c r="H3443">
        <v>4.7327586206896548</v>
      </c>
      <c r="I3443">
        <v>-2.4931666955172412E-2</v>
      </c>
      <c r="J3443">
        <v>-2.4931666955172412E-2</v>
      </c>
      <c r="K3443">
        <v>1</v>
      </c>
      <c r="M3443" t="s">
        <v>67</v>
      </c>
      <c r="N3443" t="s">
        <v>4995</v>
      </c>
      <c r="S3443" t="s">
        <v>1608</v>
      </c>
      <c r="U3443" t="s">
        <v>67</v>
      </c>
      <c r="W3443" t="s">
        <v>1270</v>
      </c>
      <c r="X3443" t="s">
        <v>1271</v>
      </c>
      <c r="Y3443" t="s">
        <v>182</v>
      </c>
      <c r="Z3443" t="s">
        <v>164</v>
      </c>
      <c r="AA3443" t="s">
        <v>164</v>
      </c>
      <c r="AB3443" t="s">
        <v>18</v>
      </c>
      <c r="AD3443" t="s">
        <v>5912</v>
      </c>
      <c r="AE3443">
        <v>1</v>
      </c>
      <c r="AF3443">
        <v>1</v>
      </c>
    </row>
    <row r="3444" spans="1:32" x14ac:dyDescent="0.2">
      <c r="A3444" t="s">
        <v>5913</v>
      </c>
      <c r="B3444" s="107">
        <v>44883</v>
      </c>
      <c r="C3444" s="107">
        <v>44883</v>
      </c>
      <c r="D3444" s="107">
        <v>44883</v>
      </c>
      <c r="E3444">
        <v>-4.0798400000000004E-3</v>
      </c>
      <c r="F3444">
        <v>-4.0798400000000004E-3</v>
      </c>
      <c r="G3444" t="s">
        <v>72</v>
      </c>
      <c r="H3444">
        <v>4.7327586206896548</v>
      </c>
      <c r="I3444">
        <v>-1.9308897931034481E-2</v>
      </c>
      <c r="J3444">
        <v>-1.9308897931034481E-2</v>
      </c>
      <c r="K3444">
        <v>1</v>
      </c>
      <c r="M3444" t="s">
        <v>67</v>
      </c>
      <c r="N3444" t="s">
        <v>4995</v>
      </c>
      <c r="S3444" t="s">
        <v>1608</v>
      </c>
      <c r="U3444" t="s">
        <v>67</v>
      </c>
      <c r="W3444" t="s">
        <v>1270</v>
      </c>
      <c r="X3444" t="s">
        <v>1271</v>
      </c>
      <c r="Y3444" t="s">
        <v>182</v>
      </c>
      <c r="Z3444" t="s">
        <v>164</v>
      </c>
      <c r="AA3444" t="s">
        <v>164</v>
      </c>
      <c r="AB3444" t="s">
        <v>18</v>
      </c>
      <c r="AD3444" t="s">
        <v>5914</v>
      </c>
      <c r="AE3444">
        <v>1</v>
      </c>
      <c r="AF3444">
        <v>1</v>
      </c>
    </row>
    <row r="3445" spans="1:32" x14ac:dyDescent="0.2">
      <c r="A3445" t="s">
        <v>5915</v>
      </c>
      <c r="B3445" s="107">
        <v>44883</v>
      </c>
      <c r="C3445" s="107">
        <v>44883</v>
      </c>
      <c r="D3445" s="107">
        <v>44883</v>
      </c>
      <c r="E3445">
        <v>-3.7330535999999998E-3</v>
      </c>
      <c r="F3445">
        <v>-3.7330535999999998E-3</v>
      </c>
      <c r="G3445" t="s">
        <v>72</v>
      </c>
      <c r="H3445">
        <v>4.7327586206896548</v>
      </c>
      <c r="I3445">
        <v>-1.7667641606896552E-2</v>
      </c>
      <c r="J3445">
        <v>-1.7667641606896552E-2</v>
      </c>
      <c r="K3445">
        <v>1</v>
      </c>
      <c r="M3445" t="s">
        <v>67</v>
      </c>
      <c r="N3445" t="s">
        <v>4995</v>
      </c>
      <c r="S3445" t="s">
        <v>1608</v>
      </c>
      <c r="U3445" t="s">
        <v>67</v>
      </c>
      <c r="W3445" t="s">
        <v>1270</v>
      </c>
      <c r="X3445" t="s">
        <v>1271</v>
      </c>
      <c r="Y3445" t="s">
        <v>182</v>
      </c>
      <c r="Z3445" t="s">
        <v>164</v>
      </c>
      <c r="AA3445" t="s">
        <v>164</v>
      </c>
      <c r="AB3445" t="s">
        <v>18</v>
      </c>
      <c r="AD3445" t="s">
        <v>5916</v>
      </c>
      <c r="AE3445">
        <v>1</v>
      </c>
      <c r="AF3445">
        <v>1</v>
      </c>
    </row>
    <row r="3446" spans="1:32" x14ac:dyDescent="0.2">
      <c r="A3446" t="s">
        <v>5917</v>
      </c>
      <c r="B3446" s="107">
        <v>44883</v>
      </c>
      <c r="C3446" s="107">
        <v>44883</v>
      </c>
      <c r="D3446" s="107">
        <v>44883</v>
      </c>
      <c r="E3446">
        <v>-4.4230815999999999E-3</v>
      </c>
      <c r="F3446">
        <v>-4.4230815999999999E-3</v>
      </c>
      <c r="G3446" t="s">
        <v>72</v>
      </c>
      <c r="H3446">
        <v>4.7327586206896548</v>
      </c>
      <c r="I3446">
        <v>-2.093337757241379E-2</v>
      </c>
      <c r="J3446">
        <v>-2.093337757241379E-2</v>
      </c>
      <c r="K3446">
        <v>1</v>
      </c>
      <c r="M3446" t="s">
        <v>67</v>
      </c>
      <c r="N3446" t="s">
        <v>4995</v>
      </c>
      <c r="S3446" t="s">
        <v>1608</v>
      </c>
      <c r="U3446" t="s">
        <v>67</v>
      </c>
      <c r="W3446" t="s">
        <v>1270</v>
      </c>
      <c r="X3446" t="s">
        <v>1271</v>
      </c>
      <c r="Y3446" t="s">
        <v>182</v>
      </c>
      <c r="Z3446" t="s">
        <v>164</v>
      </c>
      <c r="AA3446" t="s">
        <v>164</v>
      </c>
      <c r="AB3446" t="s">
        <v>18</v>
      </c>
      <c r="AD3446" t="s">
        <v>5918</v>
      </c>
      <c r="AE3446">
        <v>1</v>
      </c>
      <c r="AF3446">
        <v>1</v>
      </c>
    </row>
    <row r="3447" spans="1:32" x14ac:dyDescent="0.2">
      <c r="A3447" t="s">
        <v>5919</v>
      </c>
      <c r="B3447" s="107">
        <v>44883</v>
      </c>
      <c r="C3447" s="107">
        <v>44883</v>
      </c>
      <c r="D3447" s="107">
        <v>44883</v>
      </c>
      <c r="E3447">
        <v>-9.6507080000000009E-3</v>
      </c>
      <c r="F3447">
        <v>-9.6507080000000009E-3</v>
      </c>
      <c r="G3447" t="s">
        <v>72</v>
      </c>
      <c r="H3447">
        <v>4.7327586206896548</v>
      </c>
      <c r="I3447">
        <v>-4.5674471482758619E-2</v>
      </c>
      <c r="J3447">
        <v>-4.5674471482758619E-2</v>
      </c>
      <c r="K3447">
        <v>1</v>
      </c>
      <c r="M3447" t="s">
        <v>67</v>
      </c>
      <c r="N3447" t="s">
        <v>4995</v>
      </c>
      <c r="S3447" t="s">
        <v>1608</v>
      </c>
      <c r="U3447" t="s">
        <v>67</v>
      </c>
      <c r="W3447" t="s">
        <v>1270</v>
      </c>
      <c r="X3447" t="s">
        <v>1271</v>
      </c>
      <c r="Y3447" t="s">
        <v>182</v>
      </c>
      <c r="Z3447" t="s">
        <v>164</v>
      </c>
      <c r="AA3447" t="s">
        <v>164</v>
      </c>
      <c r="AB3447" t="s">
        <v>18</v>
      </c>
      <c r="AD3447" t="s">
        <v>5920</v>
      </c>
      <c r="AE3447">
        <v>1</v>
      </c>
      <c r="AF3447">
        <v>1</v>
      </c>
    </row>
    <row r="3448" spans="1:32" x14ac:dyDescent="0.2">
      <c r="A3448" t="s">
        <v>5921</v>
      </c>
      <c r="B3448" s="107">
        <v>44883</v>
      </c>
      <c r="C3448" s="107">
        <v>44883</v>
      </c>
      <c r="D3448" s="107">
        <v>44883</v>
      </c>
      <c r="E3448">
        <v>-2.5496562E-2</v>
      </c>
      <c r="F3448">
        <v>-2.5496562E-2</v>
      </c>
      <c r="G3448" t="s">
        <v>72</v>
      </c>
      <c r="H3448">
        <v>4.7327586206896548</v>
      </c>
      <c r="I3448">
        <v>-0.12066907360344831</v>
      </c>
      <c r="J3448">
        <v>-0.12066907360344831</v>
      </c>
      <c r="K3448">
        <v>1</v>
      </c>
      <c r="M3448" t="s">
        <v>67</v>
      </c>
      <c r="N3448" t="s">
        <v>4995</v>
      </c>
      <c r="S3448" t="s">
        <v>1608</v>
      </c>
      <c r="U3448" t="s">
        <v>67</v>
      </c>
      <c r="W3448" t="s">
        <v>1270</v>
      </c>
      <c r="X3448" t="s">
        <v>1271</v>
      </c>
      <c r="Y3448" t="s">
        <v>182</v>
      </c>
      <c r="Z3448" t="s">
        <v>164</v>
      </c>
      <c r="AA3448" t="s">
        <v>164</v>
      </c>
      <c r="AB3448" t="s">
        <v>18</v>
      </c>
      <c r="AD3448" t="s">
        <v>5922</v>
      </c>
      <c r="AE3448">
        <v>1</v>
      </c>
      <c r="AF3448">
        <v>1</v>
      </c>
    </row>
    <row r="3449" spans="1:32" x14ac:dyDescent="0.2">
      <c r="A3449" t="s">
        <v>5923</v>
      </c>
      <c r="B3449" s="107">
        <v>44883</v>
      </c>
      <c r="C3449" s="107">
        <v>44883</v>
      </c>
      <c r="D3449" s="107">
        <v>44883</v>
      </c>
      <c r="E3449">
        <v>-1.01332434E-2</v>
      </c>
      <c r="F3449">
        <v>-1.01332434E-2</v>
      </c>
      <c r="G3449" t="s">
        <v>72</v>
      </c>
      <c r="H3449">
        <v>4.7327586206896548</v>
      </c>
      <c r="I3449">
        <v>-4.7958195056896552E-2</v>
      </c>
      <c r="J3449">
        <v>-4.7958195056896552E-2</v>
      </c>
      <c r="K3449">
        <v>1</v>
      </c>
      <c r="M3449" t="s">
        <v>67</v>
      </c>
      <c r="N3449" t="s">
        <v>4995</v>
      </c>
      <c r="S3449" t="s">
        <v>1608</v>
      </c>
      <c r="U3449" t="s">
        <v>67</v>
      </c>
      <c r="W3449" t="s">
        <v>1270</v>
      </c>
      <c r="X3449" t="s">
        <v>1271</v>
      </c>
      <c r="Y3449" t="s">
        <v>182</v>
      </c>
      <c r="Z3449" t="s">
        <v>164</v>
      </c>
      <c r="AA3449" t="s">
        <v>164</v>
      </c>
      <c r="AB3449" t="s">
        <v>18</v>
      </c>
      <c r="AD3449" t="s">
        <v>5924</v>
      </c>
      <c r="AE3449">
        <v>1</v>
      </c>
      <c r="AF3449">
        <v>1</v>
      </c>
    </row>
    <row r="3450" spans="1:32" x14ac:dyDescent="0.2">
      <c r="A3450" t="s">
        <v>5925</v>
      </c>
      <c r="B3450" s="107">
        <v>44883</v>
      </c>
      <c r="C3450" s="107">
        <v>44883</v>
      </c>
      <c r="D3450" s="107">
        <v>44883</v>
      </c>
      <c r="E3450">
        <v>-8.9664528E-3</v>
      </c>
      <c r="F3450">
        <v>-8.9664528E-3</v>
      </c>
      <c r="G3450" t="s">
        <v>72</v>
      </c>
      <c r="H3450">
        <v>4.7327586206896548</v>
      </c>
      <c r="I3450">
        <v>-4.2436056786206891E-2</v>
      </c>
      <c r="J3450">
        <v>-4.2436056786206891E-2</v>
      </c>
      <c r="K3450">
        <v>1</v>
      </c>
      <c r="M3450" t="s">
        <v>67</v>
      </c>
      <c r="N3450" t="s">
        <v>4995</v>
      </c>
      <c r="S3450" t="s">
        <v>1608</v>
      </c>
      <c r="U3450" t="s">
        <v>67</v>
      </c>
      <c r="W3450" t="s">
        <v>1270</v>
      </c>
      <c r="X3450" t="s">
        <v>1271</v>
      </c>
      <c r="Y3450" t="s">
        <v>182</v>
      </c>
      <c r="Z3450" t="s">
        <v>164</v>
      </c>
      <c r="AA3450" t="s">
        <v>164</v>
      </c>
      <c r="AB3450" t="s">
        <v>18</v>
      </c>
      <c r="AD3450" t="s">
        <v>5926</v>
      </c>
      <c r="AE3450">
        <v>1</v>
      </c>
      <c r="AF3450">
        <v>1</v>
      </c>
    </row>
    <row r="3451" spans="1:32" x14ac:dyDescent="0.2">
      <c r="A3451" t="s">
        <v>5927</v>
      </c>
      <c r="B3451" s="107">
        <v>44883</v>
      </c>
      <c r="C3451" s="107">
        <v>44883</v>
      </c>
      <c r="D3451" s="107">
        <v>44883</v>
      </c>
      <c r="E3451">
        <v>-6.6808864000000006E-3</v>
      </c>
      <c r="F3451">
        <v>-6.6808864000000006E-3</v>
      </c>
      <c r="G3451" t="s">
        <v>72</v>
      </c>
      <c r="H3451">
        <v>4.7327586206896548</v>
      </c>
      <c r="I3451">
        <v>-3.1619022703448282E-2</v>
      </c>
      <c r="J3451">
        <v>-3.1619022703448282E-2</v>
      </c>
      <c r="K3451">
        <v>1</v>
      </c>
      <c r="M3451" t="s">
        <v>67</v>
      </c>
      <c r="N3451" t="s">
        <v>4995</v>
      </c>
      <c r="S3451" t="s">
        <v>1608</v>
      </c>
      <c r="U3451" t="s">
        <v>67</v>
      </c>
      <c r="W3451" t="s">
        <v>1270</v>
      </c>
      <c r="X3451" t="s">
        <v>1271</v>
      </c>
      <c r="Y3451" t="s">
        <v>182</v>
      </c>
      <c r="Z3451" t="s">
        <v>164</v>
      </c>
      <c r="AA3451" t="s">
        <v>164</v>
      </c>
      <c r="AB3451" t="s">
        <v>18</v>
      </c>
      <c r="AD3451" t="s">
        <v>5928</v>
      </c>
      <c r="AE3451">
        <v>1</v>
      </c>
      <c r="AF3451">
        <v>1</v>
      </c>
    </row>
    <row r="3452" spans="1:32" x14ac:dyDescent="0.2">
      <c r="A3452" t="s">
        <v>5929</v>
      </c>
      <c r="B3452" s="107">
        <v>44883</v>
      </c>
      <c r="C3452" s="107">
        <v>44883</v>
      </c>
      <c r="D3452" s="107">
        <v>44883</v>
      </c>
      <c r="E3452">
        <v>-7.0874535000000002E-3</v>
      </c>
      <c r="F3452">
        <v>-7.0874535000000002E-3</v>
      </c>
      <c r="G3452" t="s">
        <v>72</v>
      </c>
      <c r="H3452">
        <v>4.7327586206896548</v>
      </c>
      <c r="I3452">
        <v>-3.3543206650862058E-2</v>
      </c>
      <c r="J3452">
        <v>-3.3543206650862058E-2</v>
      </c>
      <c r="K3452">
        <v>1</v>
      </c>
      <c r="M3452" t="s">
        <v>67</v>
      </c>
      <c r="N3452" t="s">
        <v>4995</v>
      </c>
      <c r="S3452" t="s">
        <v>1608</v>
      </c>
      <c r="U3452" t="s">
        <v>67</v>
      </c>
      <c r="W3452" t="s">
        <v>1270</v>
      </c>
      <c r="X3452" t="s">
        <v>1271</v>
      </c>
      <c r="Y3452" t="s">
        <v>182</v>
      </c>
      <c r="Z3452" t="s">
        <v>164</v>
      </c>
      <c r="AA3452" t="s">
        <v>164</v>
      </c>
      <c r="AB3452" t="s">
        <v>18</v>
      </c>
      <c r="AD3452" t="s">
        <v>5930</v>
      </c>
      <c r="AE3452">
        <v>1</v>
      </c>
      <c r="AF3452">
        <v>1</v>
      </c>
    </row>
    <row r="3453" spans="1:32" x14ac:dyDescent="0.2">
      <c r="A3453" t="s">
        <v>5931</v>
      </c>
      <c r="B3453" s="107">
        <v>44883</v>
      </c>
      <c r="C3453" s="107">
        <v>44883</v>
      </c>
      <c r="D3453" s="107">
        <v>44883</v>
      </c>
      <c r="E3453">
        <v>-1.02789496E-2</v>
      </c>
      <c r="F3453">
        <v>-1.02789496E-2</v>
      </c>
      <c r="G3453" t="s">
        <v>72</v>
      </c>
      <c r="H3453">
        <v>4.7327586206896548</v>
      </c>
      <c r="I3453">
        <v>-4.8647787331034482E-2</v>
      </c>
      <c r="J3453">
        <v>-4.8647787331034482E-2</v>
      </c>
      <c r="K3453">
        <v>1</v>
      </c>
      <c r="M3453" t="s">
        <v>67</v>
      </c>
      <c r="N3453" t="s">
        <v>4995</v>
      </c>
      <c r="S3453" t="s">
        <v>1608</v>
      </c>
      <c r="U3453" t="s">
        <v>67</v>
      </c>
      <c r="W3453" t="s">
        <v>1270</v>
      </c>
      <c r="X3453" t="s">
        <v>1271</v>
      </c>
      <c r="Y3453" t="s">
        <v>182</v>
      </c>
      <c r="Z3453" t="s">
        <v>164</v>
      </c>
      <c r="AA3453" t="s">
        <v>164</v>
      </c>
      <c r="AB3453" t="s">
        <v>18</v>
      </c>
      <c r="AD3453" t="s">
        <v>5932</v>
      </c>
      <c r="AE3453">
        <v>1</v>
      </c>
      <c r="AF3453">
        <v>1</v>
      </c>
    </row>
    <row r="3454" spans="1:32" x14ac:dyDescent="0.2">
      <c r="A3454" t="s">
        <v>5933</v>
      </c>
      <c r="B3454" s="107">
        <v>44883</v>
      </c>
      <c r="C3454" s="107">
        <v>44883</v>
      </c>
      <c r="D3454" s="107">
        <v>44883</v>
      </c>
      <c r="E3454">
        <v>-1.5819579600000001E-2</v>
      </c>
      <c r="F3454">
        <v>-1.5819579600000001E-2</v>
      </c>
      <c r="G3454" t="s">
        <v>72</v>
      </c>
      <c r="H3454">
        <v>4.7327586206896548</v>
      </c>
      <c r="I3454">
        <v>-7.4870251727586212E-2</v>
      </c>
      <c r="J3454">
        <v>-7.4870251727586212E-2</v>
      </c>
      <c r="K3454">
        <v>1</v>
      </c>
      <c r="M3454" t="s">
        <v>67</v>
      </c>
      <c r="N3454" t="s">
        <v>4995</v>
      </c>
      <c r="S3454" t="s">
        <v>1608</v>
      </c>
      <c r="U3454" t="s">
        <v>67</v>
      </c>
      <c r="W3454" t="s">
        <v>1270</v>
      </c>
      <c r="X3454" t="s">
        <v>1271</v>
      </c>
      <c r="Y3454" t="s">
        <v>182</v>
      </c>
      <c r="Z3454" t="s">
        <v>164</v>
      </c>
      <c r="AA3454" t="s">
        <v>164</v>
      </c>
      <c r="AB3454" t="s">
        <v>18</v>
      </c>
      <c r="AD3454" t="s">
        <v>5934</v>
      </c>
      <c r="AE3454">
        <v>1</v>
      </c>
      <c r="AF3454">
        <v>1</v>
      </c>
    </row>
    <row r="3455" spans="1:32" x14ac:dyDescent="0.2">
      <c r="A3455" t="s">
        <v>5935</v>
      </c>
      <c r="B3455" s="107">
        <v>44883</v>
      </c>
      <c r="C3455" s="107">
        <v>44883</v>
      </c>
      <c r="D3455" s="107">
        <v>44883</v>
      </c>
      <c r="E3455">
        <v>-1.33840082E-2</v>
      </c>
      <c r="F3455">
        <v>-1.33840082E-2</v>
      </c>
      <c r="G3455" t="s">
        <v>72</v>
      </c>
      <c r="H3455">
        <v>4.7327586206896548</v>
      </c>
      <c r="I3455">
        <v>-6.3343280187931034E-2</v>
      </c>
      <c r="J3455">
        <v>-6.3343280187931034E-2</v>
      </c>
      <c r="K3455">
        <v>1</v>
      </c>
      <c r="M3455" t="s">
        <v>67</v>
      </c>
      <c r="N3455" t="s">
        <v>4995</v>
      </c>
      <c r="S3455" t="s">
        <v>1608</v>
      </c>
      <c r="U3455" t="s">
        <v>67</v>
      </c>
      <c r="W3455" t="s">
        <v>1270</v>
      </c>
      <c r="X3455" t="s">
        <v>1271</v>
      </c>
      <c r="Y3455" t="s">
        <v>182</v>
      </c>
      <c r="Z3455" t="s">
        <v>164</v>
      </c>
      <c r="AA3455" t="s">
        <v>164</v>
      </c>
      <c r="AB3455" t="s">
        <v>18</v>
      </c>
      <c r="AD3455" t="s">
        <v>5936</v>
      </c>
      <c r="AE3455">
        <v>1</v>
      </c>
      <c r="AF3455">
        <v>1</v>
      </c>
    </row>
    <row r="3456" spans="1:32" x14ac:dyDescent="0.2">
      <c r="A3456" t="s">
        <v>5937</v>
      </c>
      <c r="B3456" s="107">
        <v>44883</v>
      </c>
      <c r="C3456" s="107">
        <v>44883</v>
      </c>
      <c r="D3456" s="107">
        <v>44883</v>
      </c>
      <c r="E3456">
        <v>-1.3206232E-2</v>
      </c>
      <c r="F3456">
        <v>-1.3206232E-2</v>
      </c>
      <c r="G3456" t="s">
        <v>72</v>
      </c>
      <c r="H3456">
        <v>4.7327586206896548</v>
      </c>
      <c r="I3456">
        <v>-6.2501908344827578E-2</v>
      </c>
      <c r="J3456">
        <v>-6.2501908344827578E-2</v>
      </c>
      <c r="K3456">
        <v>1</v>
      </c>
      <c r="M3456" t="s">
        <v>67</v>
      </c>
      <c r="N3456" t="s">
        <v>4995</v>
      </c>
      <c r="S3456" t="s">
        <v>1608</v>
      </c>
      <c r="U3456" t="s">
        <v>67</v>
      </c>
      <c r="W3456" t="s">
        <v>1270</v>
      </c>
      <c r="X3456" t="s">
        <v>1271</v>
      </c>
      <c r="Y3456" t="s">
        <v>182</v>
      </c>
      <c r="Z3456" t="s">
        <v>164</v>
      </c>
      <c r="AA3456" t="s">
        <v>164</v>
      </c>
      <c r="AB3456" t="s">
        <v>18</v>
      </c>
      <c r="AD3456" t="s">
        <v>5938</v>
      </c>
      <c r="AE3456">
        <v>1</v>
      </c>
      <c r="AF3456">
        <v>1</v>
      </c>
    </row>
    <row r="3457" spans="1:32" x14ac:dyDescent="0.2">
      <c r="A3457" t="s">
        <v>5939</v>
      </c>
      <c r="B3457" s="107">
        <v>44883</v>
      </c>
      <c r="C3457" s="107">
        <v>44883</v>
      </c>
      <c r="D3457" s="107">
        <v>44883</v>
      </c>
      <c r="E3457">
        <v>-7.1753599E-3</v>
      </c>
      <c r="F3457">
        <v>-7.1753599E-3</v>
      </c>
      <c r="G3457" t="s">
        <v>72</v>
      </c>
      <c r="H3457">
        <v>4.7327586206896548</v>
      </c>
      <c r="I3457">
        <v>-3.3959246423275857E-2</v>
      </c>
      <c r="J3457">
        <v>-3.3959246423275857E-2</v>
      </c>
      <c r="K3457">
        <v>1</v>
      </c>
      <c r="M3457" t="s">
        <v>67</v>
      </c>
      <c r="N3457" t="s">
        <v>4995</v>
      </c>
      <c r="S3457" t="s">
        <v>1608</v>
      </c>
      <c r="U3457" t="s">
        <v>67</v>
      </c>
      <c r="W3457" t="s">
        <v>1270</v>
      </c>
      <c r="X3457" t="s">
        <v>1271</v>
      </c>
      <c r="Y3457" t="s">
        <v>182</v>
      </c>
      <c r="Z3457" t="s">
        <v>164</v>
      </c>
      <c r="AA3457" t="s">
        <v>164</v>
      </c>
      <c r="AB3457" t="s">
        <v>18</v>
      </c>
      <c r="AD3457" t="s">
        <v>5940</v>
      </c>
      <c r="AE3457">
        <v>1</v>
      </c>
      <c r="AF3457">
        <v>1</v>
      </c>
    </row>
    <row r="3458" spans="1:32" x14ac:dyDescent="0.2">
      <c r="A3458" t="s">
        <v>5941</v>
      </c>
      <c r="B3458" s="107">
        <v>44883</v>
      </c>
      <c r="C3458" s="107">
        <v>44883</v>
      </c>
      <c r="D3458" s="107">
        <v>44883</v>
      </c>
      <c r="E3458">
        <v>-4.0919872000000001E-3</v>
      </c>
      <c r="F3458">
        <v>-4.0919872000000001E-3</v>
      </c>
      <c r="G3458" t="s">
        <v>72</v>
      </c>
      <c r="H3458">
        <v>4.7327586206896548</v>
      </c>
      <c r="I3458">
        <v>-1.9366387696551721E-2</v>
      </c>
      <c r="J3458">
        <v>-1.9366387696551721E-2</v>
      </c>
      <c r="K3458">
        <v>1</v>
      </c>
      <c r="M3458" t="s">
        <v>67</v>
      </c>
      <c r="N3458" t="s">
        <v>4995</v>
      </c>
      <c r="S3458" t="s">
        <v>1608</v>
      </c>
      <c r="U3458" t="s">
        <v>67</v>
      </c>
      <c r="W3458" t="s">
        <v>1270</v>
      </c>
      <c r="X3458" t="s">
        <v>1271</v>
      </c>
      <c r="Y3458" t="s">
        <v>182</v>
      </c>
      <c r="Z3458" t="s">
        <v>164</v>
      </c>
      <c r="AA3458" t="s">
        <v>164</v>
      </c>
      <c r="AB3458" t="s">
        <v>18</v>
      </c>
      <c r="AD3458" t="s">
        <v>5942</v>
      </c>
      <c r="AE3458">
        <v>1</v>
      </c>
      <c r="AF3458">
        <v>1</v>
      </c>
    </row>
    <row r="3459" spans="1:32" x14ac:dyDescent="0.2">
      <c r="A3459" t="s">
        <v>5943</v>
      </c>
      <c r="B3459" s="107">
        <v>44883</v>
      </c>
      <c r="C3459" s="107">
        <v>44883</v>
      </c>
      <c r="D3459" s="107">
        <v>44883</v>
      </c>
      <c r="E3459">
        <v>-1.0299144E-2</v>
      </c>
      <c r="F3459">
        <v>-1.0299144E-2</v>
      </c>
      <c r="G3459" t="s">
        <v>72</v>
      </c>
      <c r="H3459">
        <v>4.7327586206896548</v>
      </c>
      <c r="I3459">
        <v>-4.874336255172413E-2</v>
      </c>
      <c r="J3459">
        <v>-4.874336255172413E-2</v>
      </c>
      <c r="K3459">
        <v>1</v>
      </c>
      <c r="M3459" t="s">
        <v>67</v>
      </c>
      <c r="N3459" t="s">
        <v>4995</v>
      </c>
      <c r="S3459" t="s">
        <v>1608</v>
      </c>
      <c r="U3459" t="s">
        <v>67</v>
      </c>
      <c r="W3459" t="s">
        <v>1270</v>
      </c>
      <c r="X3459" t="s">
        <v>1271</v>
      </c>
      <c r="Y3459" t="s">
        <v>182</v>
      </c>
      <c r="Z3459" t="s">
        <v>164</v>
      </c>
      <c r="AA3459" t="s">
        <v>164</v>
      </c>
      <c r="AB3459" t="s">
        <v>18</v>
      </c>
      <c r="AD3459" t="s">
        <v>5944</v>
      </c>
      <c r="AE3459">
        <v>1</v>
      </c>
      <c r="AF3459">
        <v>1</v>
      </c>
    </row>
    <row r="3460" spans="1:32" x14ac:dyDescent="0.2">
      <c r="A3460" t="s">
        <v>5945</v>
      </c>
      <c r="B3460" s="107">
        <v>44883</v>
      </c>
      <c r="C3460" s="107">
        <v>44883</v>
      </c>
      <c r="D3460" s="107">
        <v>44883</v>
      </c>
      <c r="E3460">
        <v>-4.2226344000000004E-3</v>
      </c>
      <c r="F3460">
        <v>-4.2226344000000004E-3</v>
      </c>
      <c r="G3460" t="s">
        <v>72</v>
      </c>
      <c r="H3460">
        <v>4.7327586206896548</v>
      </c>
      <c r="I3460">
        <v>-1.9984709358620689E-2</v>
      </c>
      <c r="J3460">
        <v>-1.9984709358620689E-2</v>
      </c>
      <c r="K3460">
        <v>1</v>
      </c>
      <c r="M3460" t="s">
        <v>67</v>
      </c>
      <c r="N3460" t="s">
        <v>4995</v>
      </c>
      <c r="S3460" t="s">
        <v>1608</v>
      </c>
      <c r="U3460" t="s">
        <v>67</v>
      </c>
      <c r="W3460" t="s">
        <v>1270</v>
      </c>
      <c r="X3460" t="s">
        <v>1271</v>
      </c>
      <c r="Y3460" t="s">
        <v>182</v>
      </c>
      <c r="Z3460" t="s">
        <v>164</v>
      </c>
      <c r="AA3460" t="s">
        <v>164</v>
      </c>
      <c r="AB3460" t="s">
        <v>18</v>
      </c>
      <c r="AD3460" t="s">
        <v>5946</v>
      </c>
      <c r="AE3460">
        <v>1</v>
      </c>
      <c r="AF3460">
        <v>1</v>
      </c>
    </row>
    <row r="3461" spans="1:32" x14ac:dyDescent="0.2">
      <c r="A3461" t="s">
        <v>5947</v>
      </c>
      <c r="B3461" s="107">
        <v>44883</v>
      </c>
      <c r="C3461" s="107">
        <v>44883</v>
      </c>
      <c r="D3461" s="107">
        <v>44883</v>
      </c>
      <c r="E3461">
        <v>-9.1490412000000011E-3</v>
      </c>
      <c r="F3461">
        <v>-9.1490412000000011E-3</v>
      </c>
      <c r="G3461" t="s">
        <v>72</v>
      </c>
      <c r="H3461">
        <v>4.7327586206896548</v>
      </c>
      <c r="I3461">
        <v>-4.3300203610344833E-2</v>
      </c>
      <c r="J3461">
        <v>-4.3300203610344833E-2</v>
      </c>
      <c r="K3461">
        <v>1</v>
      </c>
      <c r="M3461" t="s">
        <v>67</v>
      </c>
      <c r="N3461" t="s">
        <v>4995</v>
      </c>
      <c r="S3461" t="s">
        <v>1608</v>
      </c>
      <c r="U3461" t="s">
        <v>67</v>
      </c>
      <c r="W3461" t="s">
        <v>1270</v>
      </c>
      <c r="X3461" t="s">
        <v>1271</v>
      </c>
      <c r="Y3461" t="s">
        <v>182</v>
      </c>
      <c r="Z3461" t="s">
        <v>164</v>
      </c>
      <c r="AA3461" t="s">
        <v>164</v>
      </c>
      <c r="AB3461" t="s">
        <v>18</v>
      </c>
      <c r="AD3461" t="s">
        <v>5948</v>
      </c>
      <c r="AE3461">
        <v>1</v>
      </c>
      <c r="AF3461">
        <v>1</v>
      </c>
    </row>
    <row r="3462" spans="1:32" x14ac:dyDescent="0.2">
      <c r="A3462" t="s">
        <v>5949</v>
      </c>
      <c r="B3462" s="107">
        <v>44883</v>
      </c>
      <c r="C3462" s="107">
        <v>44883</v>
      </c>
      <c r="D3462" s="107">
        <v>44883</v>
      </c>
      <c r="E3462">
        <v>-1.0145941699999999E-2</v>
      </c>
      <c r="F3462">
        <v>-1.0145941699999999E-2</v>
      </c>
      <c r="G3462" t="s">
        <v>72</v>
      </c>
      <c r="H3462">
        <v>4.7327586206896548</v>
      </c>
      <c r="I3462">
        <v>-4.801829304568965E-2</v>
      </c>
      <c r="J3462">
        <v>-4.801829304568965E-2</v>
      </c>
      <c r="K3462">
        <v>1</v>
      </c>
      <c r="M3462" t="s">
        <v>67</v>
      </c>
      <c r="N3462" t="s">
        <v>4995</v>
      </c>
      <c r="S3462" t="s">
        <v>1608</v>
      </c>
      <c r="U3462" t="s">
        <v>67</v>
      </c>
      <c r="W3462" t="s">
        <v>1270</v>
      </c>
      <c r="X3462" t="s">
        <v>1271</v>
      </c>
      <c r="Y3462" t="s">
        <v>182</v>
      </c>
      <c r="Z3462" t="s">
        <v>164</v>
      </c>
      <c r="AA3462" t="s">
        <v>164</v>
      </c>
      <c r="AB3462" t="s">
        <v>18</v>
      </c>
      <c r="AD3462" t="s">
        <v>5950</v>
      </c>
      <c r="AE3462">
        <v>1</v>
      </c>
      <c r="AF3462">
        <v>1</v>
      </c>
    </row>
    <row r="3463" spans="1:32" x14ac:dyDescent="0.2">
      <c r="A3463" t="s">
        <v>5951</v>
      </c>
      <c r="B3463" s="107">
        <v>44883</v>
      </c>
      <c r="C3463" s="107">
        <v>44883</v>
      </c>
      <c r="D3463" s="107">
        <v>44883</v>
      </c>
      <c r="E3463">
        <v>-4.1004767999999999E-3</v>
      </c>
      <c r="F3463">
        <v>-4.1004767999999999E-3</v>
      </c>
      <c r="G3463" t="s">
        <v>72</v>
      </c>
      <c r="H3463">
        <v>4.7327586206896548</v>
      </c>
      <c r="I3463">
        <v>-1.9406566924137929E-2</v>
      </c>
      <c r="J3463">
        <v>-1.9406566924137929E-2</v>
      </c>
      <c r="K3463">
        <v>1</v>
      </c>
      <c r="M3463" t="s">
        <v>67</v>
      </c>
      <c r="N3463" t="s">
        <v>4995</v>
      </c>
      <c r="S3463" t="s">
        <v>1608</v>
      </c>
      <c r="U3463" t="s">
        <v>67</v>
      </c>
      <c r="W3463" t="s">
        <v>1270</v>
      </c>
      <c r="X3463" t="s">
        <v>1271</v>
      </c>
      <c r="Y3463" t="s">
        <v>182</v>
      </c>
      <c r="Z3463" t="s">
        <v>164</v>
      </c>
      <c r="AA3463" t="s">
        <v>164</v>
      </c>
      <c r="AB3463" t="s">
        <v>18</v>
      </c>
      <c r="AD3463" t="s">
        <v>5952</v>
      </c>
      <c r="AE3463">
        <v>1</v>
      </c>
      <c r="AF3463">
        <v>1</v>
      </c>
    </row>
    <row r="3464" spans="1:32" x14ac:dyDescent="0.2">
      <c r="A3464" t="s">
        <v>5953</v>
      </c>
      <c r="B3464" s="107">
        <v>44883</v>
      </c>
      <c r="C3464" s="107">
        <v>44883</v>
      </c>
      <c r="D3464" s="107">
        <v>44883</v>
      </c>
      <c r="E3464">
        <v>-5.0284027999999998E-3</v>
      </c>
      <c r="F3464">
        <v>-5.0284027999999998E-3</v>
      </c>
      <c r="G3464" t="s">
        <v>72</v>
      </c>
      <c r="H3464">
        <v>4.7327586206896548</v>
      </c>
      <c r="I3464">
        <v>-2.3798216699999999E-2</v>
      </c>
      <c r="J3464">
        <v>-2.3798216699999999E-2</v>
      </c>
      <c r="K3464">
        <v>1</v>
      </c>
      <c r="M3464" t="s">
        <v>67</v>
      </c>
      <c r="N3464" t="s">
        <v>4995</v>
      </c>
      <c r="S3464" t="s">
        <v>1608</v>
      </c>
      <c r="U3464" t="s">
        <v>67</v>
      </c>
      <c r="W3464" t="s">
        <v>1270</v>
      </c>
      <c r="X3464" t="s">
        <v>1271</v>
      </c>
      <c r="Y3464" t="s">
        <v>182</v>
      </c>
      <c r="Z3464" t="s">
        <v>164</v>
      </c>
      <c r="AA3464" t="s">
        <v>164</v>
      </c>
      <c r="AB3464" t="s">
        <v>18</v>
      </c>
      <c r="AD3464" t="s">
        <v>5954</v>
      </c>
      <c r="AE3464">
        <v>1</v>
      </c>
      <c r="AF3464">
        <v>1</v>
      </c>
    </row>
    <row r="3465" spans="1:32" x14ac:dyDescent="0.2">
      <c r="A3465" t="s">
        <v>5955</v>
      </c>
      <c r="B3465" s="107">
        <v>44883</v>
      </c>
      <c r="C3465" s="107">
        <v>44883</v>
      </c>
      <c r="D3465" s="107">
        <v>44883</v>
      </c>
      <c r="E3465">
        <v>-1.05818656E-2</v>
      </c>
      <c r="F3465">
        <v>-1.05818656E-2</v>
      </c>
      <c r="G3465" t="s">
        <v>72</v>
      </c>
      <c r="H3465">
        <v>4.7327586206896548</v>
      </c>
      <c r="I3465">
        <v>-5.0081415641379308E-2</v>
      </c>
      <c r="J3465">
        <v>-5.0081415641379308E-2</v>
      </c>
      <c r="K3465">
        <v>1</v>
      </c>
      <c r="M3465" t="s">
        <v>67</v>
      </c>
      <c r="N3465" t="s">
        <v>4995</v>
      </c>
      <c r="S3465" t="s">
        <v>1608</v>
      </c>
      <c r="U3465" t="s">
        <v>67</v>
      </c>
      <c r="W3465" t="s">
        <v>1270</v>
      </c>
      <c r="X3465" t="s">
        <v>1271</v>
      </c>
      <c r="Y3465" t="s">
        <v>182</v>
      </c>
      <c r="Z3465" t="s">
        <v>164</v>
      </c>
      <c r="AA3465" t="s">
        <v>164</v>
      </c>
      <c r="AB3465" t="s">
        <v>18</v>
      </c>
      <c r="AD3465" t="s">
        <v>5956</v>
      </c>
      <c r="AE3465">
        <v>1</v>
      </c>
      <c r="AF3465">
        <v>1</v>
      </c>
    </row>
    <row r="3466" spans="1:32" x14ac:dyDescent="0.2">
      <c r="A3466" t="s">
        <v>5957</v>
      </c>
      <c r="B3466" s="107">
        <v>44883</v>
      </c>
      <c r="C3466" s="107">
        <v>44883</v>
      </c>
      <c r="D3466" s="107">
        <v>44883</v>
      </c>
      <c r="E3466">
        <v>-6.3110550999999999E-3</v>
      </c>
      <c r="F3466">
        <v>-6.3110550999999999E-3</v>
      </c>
      <c r="G3466" t="s">
        <v>72</v>
      </c>
      <c r="H3466">
        <v>4.7327586206896548</v>
      </c>
      <c r="I3466">
        <v>-2.986870043017241E-2</v>
      </c>
      <c r="J3466">
        <v>-2.986870043017241E-2</v>
      </c>
      <c r="K3466">
        <v>1</v>
      </c>
      <c r="M3466" t="s">
        <v>67</v>
      </c>
      <c r="N3466" t="s">
        <v>4995</v>
      </c>
      <c r="S3466" t="s">
        <v>1608</v>
      </c>
      <c r="U3466" t="s">
        <v>67</v>
      </c>
      <c r="W3466" t="s">
        <v>1270</v>
      </c>
      <c r="X3466" t="s">
        <v>1271</v>
      </c>
      <c r="Y3466" t="s">
        <v>182</v>
      </c>
      <c r="Z3466" t="s">
        <v>164</v>
      </c>
      <c r="AA3466" t="s">
        <v>164</v>
      </c>
      <c r="AB3466" t="s">
        <v>18</v>
      </c>
      <c r="AD3466" t="s">
        <v>5958</v>
      </c>
      <c r="AE3466">
        <v>1</v>
      </c>
      <c r="AF3466">
        <v>1</v>
      </c>
    </row>
    <row r="3467" spans="1:32" x14ac:dyDescent="0.2">
      <c r="A3467" t="s">
        <v>5959</v>
      </c>
      <c r="B3467" s="107">
        <v>44883</v>
      </c>
      <c r="C3467" s="107">
        <v>44883</v>
      </c>
      <c r="D3467" s="107">
        <v>44883</v>
      </c>
      <c r="E3467">
        <v>-5.0997999999999998E-3</v>
      </c>
      <c r="F3467">
        <v>-5.0997999999999998E-3</v>
      </c>
      <c r="G3467" t="s">
        <v>72</v>
      </c>
      <c r="H3467">
        <v>4.7327586206896548</v>
      </c>
      <c r="I3467">
        <v>-2.41361224137931E-2</v>
      </c>
      <c r="J3467">
        <v>-2.41361224137931E-2</v>
      </c>
      <c r="K3467">
        <v>1</v>
      </c>
      <c r="M3467" t="s">
        <v>67</v>
      </c>
      <c r="N3467" t="s">
        <v>4995</v>
      </c>
      <c r="S3467" t="s">
        <v>1608</v>
      </c>
      <c r="U3467" t="s">
        <v>67</v>
      </c>
      <c r="W3467" t="s">
        <v>1270</v>
      </c>
      <c r="X3467" t="s">
        <v>1271</v>
      </c>
      <c r="Y3467" t="s">
        <v>182</v>
      </c>
      <c r="Z3467" t="s">
        <v>164</v>
      </c>
      <c r="AA3467" t="s">
        <v>164</v>
      </c>
      <c r="AB3467" t="s">
        <v>18</v>
      </c>
      <c r="AD3467" t="s">
        <v>5960</v>
      </c>
      <c r="AE3467">
        <v>1</v>
      </c>
      <c r="AF3467">
        <v>1</v>
      </c>
    </row>
    <row r="3468" spans="1:32" x14ac:dyDescent="0.2">
      <c r="A3468" t="s">
        <v>5961</v>
      </c>
      <c r="B3468" s="107">
        <v>44883</v>
      </c>
      <c r="C3468" s="107">
        <v>44883</v>
      </c>
      <c r="D3468" s="107">
        <v>44883</v>
      </c>
      <c r="E3468">
        <v>-4.5286223999999996E-3</v>
      </c>
      <c r="F3468">
        <v>-4.5286223999999996E-3</v>
      </c>
      <c r="G3468" t="s">
        <v>72</v>
      </c>
      <c r="H3468">
        <v>4.7327586206896548</v>
      </c>
      <c r="I3468">
        <v>-2.1432876703448268E-2</v>
      </c>
      <c r="J3468">
        <v>-2.1432876703448268E-2</v>
      </c>
      <c r="K3468">
        <v>1</v>
      </c>
      <c r="M3468" t="s">
        <v>67</v>
      </c>
      <c r="N3468" t="s">
        <v>4995</v>
      </c>
      <c r="S3468" t="s">
        <v>1608</v>
      </c>
      <c r="U3468" t="s">
        <v>67</v>
      </c>
      <c r="W3468" t="s">
        <v>1270</v>
      </c>
      <c r="X3468" t="s">
        <v>1271</v>
      </c>
      <c r="Y3468" t="s">
        <v>182</v>
      </c>
      <c r="Z3468" t="s">
        <v>164</v>
      </c>
      <c r="AA3468" t="s">
        <v>164</v>
      </c>
      <c r="AB3468" t="s">
        <v>18</v>
      </c>
      <c r="AD3468" t="s">
        <v>5962</v>
      </c>
      <c r="AE3468">
        <v>1</v>
      </c>
      <c r="AF3468">
        <v>1</v>
      </c>
    </row>
    <row r="3469" spans="1:32" x14ac:dyDescent="0.2">
      <c r="A3469" t="s">
        <v>5963</v>
      </c>
      <c r="B3469" s="107">
        <v>44883</v>
      </c>
      <c r="C3469" s="107">
        <v>44883</v>
      </c>
      <c r="D3469" s="107">
        <v>44883</v>
      </c>
      <c r="E3469">
        <v>-9.3018352000000006E-3</v>
      </c>
      <c r="F3469">
        <v>-9.3018352000000006E-3</v>
      </c>
      <c r="G3469" t="s">
        <v>72</v>
      </c>
      <c r="H3469">
        <v>4.7327586206896548</v>
      </c>
      <c r="I3469">
        <v>-4.4023340731034477E-2</v>
      </c>
      <c r="J3469">
        <v>-4.4023340731034477E-2</v>
      </c>
      <c r="K3469">
        <v>1</v>
      </c>
      <c r="M3469" t="s">
        <v>67</v>
      </c>
      <c r="N3469" t="s">
        <v>4995</v>
      </c>
      <c r="S3469" t="s">
        <v>1608</v>
      </c>
      <c r="U3469" t="s">
        <v>67</v>
      </c>
      <c r="W3469" t="s">
        <v>1270</v>
      </c>
      <c r="X3469" t="s">
        <v>1271</v>
      </c>
      <c r="Y3469" t="s">
        <v>182</v>
      </c>
      <c r="Z3469" t="s">
        <v>164</v>
      </c>
      <c r="AA3469" t="s">
        <v>164</v>
      </c>
      <c r="AB3469" t="s">
        <v>18</v>
      </c>
      <c r="AD3469" t="s">
        <v>5964</v>
      </c>
      <c r="AE3469">
        <v>1</v>
      </c>
      <c r="AF3469">
        <v>1</v>
      </c>
    </row>
    <row r="3470" spans="1:32" x14ac:dyDescent="0.2">
      <c r="A3470" t="s">
        <v>5965</v>
      </c>
      <c r="B3470" s="107">
        <v>44883</v>
      </c>
      <c r="C3470" s="107">
        <v>44883</v>
      </c>
      <c r="D3470" s="107">
        <v>44883</v>
      </c>
      <c r="E3470">
        <v>-3.5373032E-3</v>
      </c>
      <c r="F3470">
        <v>-3.5373032E-3</v>
      </c>
      <c r="G3470" t="s">
        <v>72</v>
      </c>
      <c r="H3470">
        <v>4.7327586206896548</v>
      </c>
      <c r="I3470">
        <v>-1.6741202213793101E-2</v>
      </c>
      <c r="J3470">
        <v>-1.6741202213793101E-2</v>
      </c>
      <c r="K3470">
        <v>1</v>
      </c>
      <c r="M3470" t="s">
        <v>67</v>
      </c>
      <c r="N3470" t="s">
        <v>4995</v>
      </c>
      <c r="S3470" t="s">
        <v>1608</v>
      </c>
      <c r="U3470" t="s">
        <v>67</v>
      </c>
      <c r="W3470" t="s">
        <v>1270</v>
      </c>
      <c r="X3470" t="s">
        <v>1271</v>
      </c>
      <c r="Y3470" t="s">
        <v>182</v>
      </c>
      <c r="Z3470" t="s">
        <v>164</v>
      </c>
      <c r="AA3470" t="s">
        <v>164</v>
      </c>
      <c r="AB3470" t="s">
        <v>18</v>
      </c>
      <c r="AD3470" t="s">
        <v>5966</v>
      </c>
      <c r="AE3470">
        <v>1</v>
      </c>
      <c r="AF3470">
        <v>1</v>
      </c>
    </row>
    <row r="3471" spans="1:32" x14ac:dyDescent="0.2">
      <c r="A3471" t="s">
        <v>5967</v>
      </c>
      <c r="B3471" s="107">
        <v>44883</v>
      </c>
      <c r="C3471" s="107">
        <v>44883</v>
      </c>
      <c r="D3471" s="107">
        <v>44883</v>
      </c>
      <c r="E3471">
        <v>-3.5392612000000002E-3</v>
      </c>
      <c r="F3471">
        <v>-3.5392612000000002E-3</v>
      </c>
      <c r="G3471" t="s">
        <v>72</v>
      </c>
      <c r="H3471">
        <v>4.7327586206896548</v>
      </c>
      <c r="I3471">
        <v>-1.6750468955172411E-2</v>
      </c>
      <c r="J3471">
        <v>-1.6750468955172411E-2</v>
      </c>
      <c r="K3471">
        <v>1</v>
      </c>
      <c r="M3471" t="s">
        <v>67</v>
      </c>
      <c r="N3471" t="s">
        <v>4995</v>
      </c>
      <c r="S3471" t="s">
        <v>1608</v>
      </c>
      <c r="U3471" t="s">
        <v>67</v>
      </c>
      <c r="W3471" t="s">
        <v>1270</v>
      </c>
      <c r="X3471" t="s">
        <v>1271</v>
      </c>
      <c r="Y3471" t="s">
        <v>182</v>
      </c>
      <c r="Z3471" t="s">
        <v>164</v>
      </c>
      <c r="AA3471" t="s">
        <v>164</v>
      </c>
      <c r="AB3471" t="s">
        <v>18</v>
      </c>
      <c r="AD3471" t="s">
        <v>5968</v>
      </c>
      <c r="AE3471">
        <v>1</v>
      </c>
      <c r="AF3471">
        <v>1</v>
      </c>
    </row>
    <row r="3472" spans="1:32" x14ac:dyDescent="0.2">
      <c r="A3472" t="s">
        <v>5969</v>
      </c>
      <c r="B3472" s="107">
        <v>44883</v>
      </c>
      <c r="C3472" s="107">
        <v>44883</v>
      </c>
      <c r="D3472" s="107">
        <v>44883</v>
      </c>
      <c r="E3472">
        <v>-5.9047094999999999E-3</v>
      </c>
      <c r="F3472">
        <v>-5.9047094999999999E-3</v>
      </c>
      <c r="G3472" t="s">
        <v>72</v>
      </c>
      <c r="H3472">
        <v>4.7327586206896548</v>
      </c>
      <c r="I3472">
        <v>-2.7945564788793099E-2</v>
      </c>
      <c r="J3472">
        <v>-2.7945564788793099E-2</v>
      </c>
      <c r="K3472">
        <v>1</v>
      </c>
      <c r="M3472" t="s">
        <v>67</v>
      </c>
      <c r="N3472" t="s">
        <v>4995</v>
      </c>
      <c r="S3472" t="s">
        <v>1608</v>
      </c>
      <c r="U3472" t="s">
        <v>67</v>
      </c>
      <c r="W3472" t="s">
        <v>1270</v>
      </c>
      <c r="X3472" t="s">
        <v>1271</v>
      </c>
      <c r="Y3472" t="s">
        <v>182</v>
      </c>
      <c r="Z3472" t="s">
        <v>164</v>
      </c>
      <c r="AA3472" t="s">
        <v>164</v>
      </c>
      <c r="AB3472" t="s">
        <v>18</v>
      </c>
      <c r="AD3472" t="s">
        <v>5970</v>
      </c>
      <c r="AE3472">
        <v>1</v>
      </c>
      <c r="AF3472">
        <v>1</v>
      </c>
    </row>
    <row r="3473" spans="1:32" x14ac:dyDescent="0.2">
      <c r="A3473" t="s">
        <v>5971</v>
      </c>
      <c r="B3473" s="107">
        <v>44883</v>
      </c>
      <c r="C3473" s="107">
        <v>44883</v>
      </c>
      <c r="D3473" s="107">
        <v>44883</v>
      </c>
      <c r="E3473">
        <v>-1.6736204800000001E-2</v>
      </c>
      <c r="F3473">
        <v>-1.6736204800000001E-2</v>
      </c>
      <c r="G3473" t="s">
        <v>72</v>
      </c>
      <c r="H3473">
        <v>4.7327586206896548</v>
      </c>
      <c r="I3473">
        <v>-7.9208417544827589E-2</v>
      </c>
      <c r="J3473">
        <v>-7.9208417544827589E-2</v>
      </c>
      <c r="K3473">
        <v>1</v>
      </c>
      <c r="M3473" t="s">
        <v>67</v>
      </c>
      <c r="N3473" t="s">
        <v>4995</v>
      </c>
      <c r="S3473" t="s">
        <v>1608</v>
      </c>
      <c r="U3473" t="s">
        <v>67</v>
      </c>
      <c r="W3473" t="s">
        <v>1270</v>
      </c>
      <c r="X3473" t="s">
        <v>1271</v>
      </c>
      <c r="Y3473" t="s">
        <v>182</v>
      </c>
      <c r="Z3473" t="s">
        <v>164</v>
      </c>
      <c r="AA3473" t="s">
        <v>164</v>
      </c>
      <c r="AB3473" t="s">
        <v>18</v>
      </c>
      <c r="AD3473" t="s">
        <v>5972</v>
      </c>
      <c r="AE3473">
        <v>1</v>
      </c>
      <c r="AF3473">
        <v>1</v>
      </c>
    </row>
    <row r="3474" spans="1:32" x14ac:dyDescent="0.2">
      <c r="A3474" t="s">
        <v>5973</v>
      </c>
      <c r="B3474" s="107">
        <v>44883</v>
      </c>
      <c r="C3474" s="107">
        <v>44883</v>
      </c>
      <c r="D3474" s="107">
        <v>44883</v>
      </c>
      <c r="E3474">
        <v>-9.5115623999999996E-3</v>
      </c>
      <c r="F3474">
        <v>-9.5115623999999996E-3</v>
      </c>
      <c r="G3474" t="s">
        <v>72</v>
      </c>
      <c r="H3474">
        <v>4.7327586206896548</v>
      </c>
      <c r="I3474">
        <v>-4.5015928944827581E-2</v>
      </c>
      <c r="J3474">
        <v>-4.5015928944827581E-2</v>
      </c>
      <c r="K3474">
        <v>1</v>
      </c>
      <c r="M3474" t="s">
        <v>67</v>
      </c>
      <c r="N3474" t="s">
        <v>4995</v>
      </c>
      <c r="S3474" t="s">
        <v>1608</v>
      </c>
      <c r="U3474" t="s">
        <v>67</v>
      </c>
      <c r="W3474" t="s">
        <v>1270</v>
      </c>
      <c r="X3474" t="s">
        <v>1271</v>
      </c>
      <c r="Y3474" t="s">
        <v>182</v>
      </c>
      <c r="Z3474" t="s">
        <v>164</v>
      </c>
      <c r="AA3474" t="s">
        <v>164</v>
      </c>
      <c r="AB3474" t="s">
        <v>18</v>
      </c>
      <c r="AD3474" t="s">
        <v>5974</v>
      </c>
      <c r="AE3474">
        <v>1</v>
      </c>
      <c r="AF3474">
        <v>1</v>
      </c>
    </row>
    <row r="3475" spans="1:32" x14ac:dyDescent="0.2">
      <c r="A3475" t="s">
        <v>5975</v>
      </c>
      <c r="B3475" s="107">
        <v>44882</v>
      </c>
      <c r="C3475" s="107">
        <v>44882</v>
      </c>
      <c r="D3475" s="107">
        <v>44882</v>
      </c>
      <c r="E3475">
        <v>-302.39999999999998</v>
      </c>
      <c r="F3475">
        <v>-302.39999999999998</v>
      </c>
      <c r="G3475" t="s">
        <v>43</v>
      </c>
      <c r="H3475">
        <v>1</v>
      </c>
      <c r="I3475">
        <v>-302.39999999999998</v>
      </c>
      <c r="J3475">
        <v>-302.39999999999998</v>
      </c>
      <c r="K3475">
        <v>1</v>
      </c>
      <c r="M3475" t="s">
        <v>52</v>
      </c>
      <c r="N3475" t="s">
        <v>2387</v>
      </c>
      <c r="O3475">
        <v>100</v>
      </c>
      <c r="Q3475" t="s">
        <v>2387</v>
      </c>
      <c r="S3475" t="s">
        <v>5976</v>
      </c>
      <c r="U3475" t="s">
        <v>52</v>
      </c>
      <c r="W3475" t="s">
        <v>5977</v>
      </c>
      <c r="X3475" t="s">
        <v>163</v>
      </c>
      <c r="Y3475" t="s">
        <v>182</v>
      </c>
      <c r="Z3475" t="s">
        <v>164</v>
      </c>
      <c r="AA3475" t="s">
        <v>164</v>
      </c>
      <c r="AB3475" t="s">
        <v>18</v>
      </c>
      <c r="AE3475">
        <v>0</v>
      </c>
      <c r="AF3475">
        <v>0</v>
      </c>
    </row>
    <row r="3476" spans="1:32" x14ac:dyDescent="0.2">
      <c r="A3476" t="s">
        <v>5978</v>
      </c>
      <c r="B3476" s="107">
        <v>44882</v>
      </c>
      <c r="C3476" s="107">
        <v>44882</v>
      </c>
      <c r="D3476" s="107">
        <v>44882</v>
      </c>
      <c r="E3476">
        <v>-41.51</v>
      </c>
      <c r="F3476">
        <v>-41.51</v>
      </c>
      <c r="G3476" t="s">
        <v>43</v>
      </c>
      <c r="H3476">
        <v>1</v>
      </c>
      <c r="I3476">
        <v>-41.51</v>
      </c>
      <c r="J3476">
        <v>-41.51</v>
      </c>
      <c r="K3476">
        <v>1</v>
      </c>
      <c r="M3476" t="s">
        <v>50</v>
      </c>
      <c r="N3476" t="s">
        <v>259</v>
      </c>
      <c r="O3476">
        <v>100</v>
      </c>
      <c r="Q3476" t="s">
        <v>259</v>
      </c>
      <c r="S3476" t="s">
        <v>2744</v>
      </c>
      <c r="U3476" t="s">
        <v>50</v>
      </c>
      <c r="W3476" t="s">
        <v>261</v>
      </c>
      <c r="X3476" t="s">
        <v>30</v>
      </c>
      <c r="Y3476" t="s">
        <v>182</v>
      </c>
      <c r="Z3476" t="s">
        <v>182</v>
      </c>
      <c r="AA3476" t="s">
        <v>182</v>
      </c>
      <c r="AB3476" t="s">
        <v>30</v>
      </c>
      <c r="AE3476">
        <v>0</v>
      </c>
      <c r="AF3476">
        <v>0</v>
      </c>
    </row>
    <row r="3477" spans="1:32" x14ac:dyDescent="0.2">
      <c r="A3477" t="s">
        <v>5979</v>
      </c>
      <c r="B3477" s="107">
        <v>44882</v>
      </c>
      <c r="C3477" s="107">
        <v>44882</v>
      </c>
      <c r="D3477" s="107">
        <v>44882</v>
      </c>
      <c r="E3477">
        <v>-17500</v>
      </c>
      <c r="F3477">
        <v>-17500</v>
      </c>
      <c r="G3477" t="s">
        <v>43</v>
      </c>
      <c r="H3477">
        <v>1</v>
      </c>
      <c r="I3477">
        <v>-17500</v>
      </c>
      <c r="J3477">
        <v>-17500</v>
      </c>
      <c r="K3477">
        <v>1</v>
      </c>
      <c r="M3477" t="s">
        <v>1058</v>
      </c>
      <c r="N3477" t="s">
        <v>4875</v>
      </c>
      <c r="O3477">
        <v>100</v>
      </c>
      <c r="Q3477" t="s">
        <v>4875</v>
      </c>
      <c r="S3477" t="s">
        <v>5980</v>
      </c>
      <c r="U3477" t="s">
        <v>1058</v>
      </c>
      <c r="V3477" t="s">
        <v>4868</v>
      </c>
      <c r="W3477" t="s">
        <v>4876</v>
      </c>
      <c r="X3477" t="s">
        <v>115</v>
      </c>
      <c r="Y3477" t="s">
        <v>175</v>
      </c>
      <c r="Z3477" t="s">
        <v>176</v>
      </c>
      <c r="AA3477" t="s">
        <v>176</v>
      </c>
      <c r="AB3477" t="s">
        <v>25</v>
      </c>
      <c r="AE3477">
        <v>0</v>
      </c>
      <c r="AF3477">
        <v>0</v>
      </c>
    </row>
    <row r="3478" spans="1:32" x14ac:dyDescent="0.2">
      <c r="A3478" t="s">
        <v>5981</v>
      </c>
      <c r="B3478" s="107">
        <v>44882</v>
      </c>
      <c r="C3478" s="107">
        <v>44882</v>
      </c>
      <c r="D3478" s="107">
        <v>44882</v>
      </c>
      <c r="E3478">
        <v>-352.8</v>
      </c>
      <c r="F3478">
        <v>-352.8</v>
      </c>
      <c r="G3478" t="s">
        <v>43</v>
      </c>
      <c r="H3478">
        <v>1</v>
      </c>
      <c r="I3478">
        <v>-352.8</v>
      </c>
      <c r="J3478">
        <v>-352.8</v>
      </c>
      <c r="K3478">
        <v>1</v>
      </c>
      <c r="M3478" t="s">
        <v>49</v>
      </c>
      <c r="N3478" t="s">
        <v>2387</v>
      </c>
      <c r="O3478">
        <v>100</v>
      </c>
      <c r="Q3478" t="s">
        <v>2387</v>
      </c>
      <c r="S3478" t="s">
        <v>5976</v>
      </c>
      <c r="U3478" t="s">
        <v>49</v>
      </c>
      <c r="W3478" t="s">
        <v>5977</v>
      </c>
      <c r="X3478" t="s">
        <v>163</v>
      </c>
      <c r="Y3478" t="s">
        <v>182</v>
      </c>
      <c r="Z3478" t="s">
        <v>164</v>
      </c>
      <c r="AA3478" t="s">
        <v>164</v>
      </c>
      <c r="AB3478" t="s">
        <v>18</v>
      </c>
      <c r="AE3478">
        <v>0</v>
      </c>
      <c r="AF3478">
        <v>0</v>
      </c>
    </row>
    <row r="3479" spans="1:32" x14ac:dyDescent="0.2">
      <c r="A3479" t="s">
        <v>5982</v>
      </c>
      <c r="B3479" s="107">
        <v>44882</v>
      </c>
      <c r="C3479" s="107">
        <v>44882</v>
      </c>
      <c r="D3479" s="107">
        <v>44882</v>
      </c>
      <c r="E3479">
        <v>-49.27</v>
      </c>
      <c r="F3479">
        <v>-49.27</v>
      </c>
      <c r="G3479" t="s">
        <v>43</v>
      </c>
      <c r="H3479">
        <v>1</v>
      </c>
      <c r="I3479">
        <v>-49.27</v>
      </c>
      <c r="J3479">
        <v>-49.27</v>
      </c>
      <c r="K3479">
        <v>1</v>
      </c>
      <c r="M3479" t="s">
        <v>49</v>
      </c>
      <c r="N3479" t="s">
        <v>2104</v>
      </c>
      <c r="O3479">
        <v>100</v>
      </c>
      <c r="Q3479" t="s">
        <v>2104</v>
      </c>
      <c r="S3479" t="s">
        <v>5983</v>
      </c>
      <c r="U3479" t="s">
        <v>49</v>
      </c>
      <c r="W3479" t="s">
        <v>1452</v>
      </c>
      <c r="X3479" t="s">
        <v>1452</v>
      </c>
      <c r="Y3479" t="s">
        <v>192</v>
      </c>
      <c r="Z3479" t="s">
        <v>193</v>
      </c>
      <c r="AA3479" t="s">
        <v>193</v>
      </c>
      <c r="AB3479" t="s">
        <v>24</v>
      </c>
      <c r="AE3479">
        <v>0</v>
      </c>
      <c r="AF3479">
        <v>0</v>
      </c>
    </row>
    <row r="3480" spans="1:32" x14ac:dyDescent="0.2">
      <c r="A3480" t="s">
        <v>5984</v>
      </c>
      <c r="B3480" s="107">
        <v>44882</v>
      </c>
      <c r="C3480" s="107">
        <v>44882</v>
      </c>
      <c r="D3480" s="107">
        <v>44882</v>
      </c>
      <c r="E3480">
        <v>-43.76</v>
      </c>
      <c r="F3480">
        <v>-43.76</v>
      </c>
      <c r="G3480" t="s">
        <v>43</v>
      </c>
      <c r="H3480">
        <v>1</v>
      </c>
      <c r="I3480">
        <v>-43.76</v>
      </c>
      <c r="J3480">
        <v>-43.76</v>
      </c>
      <c r="K3480">
        <v>1</v>
      </c>
      <c r="M3480" t="s">
        <v>49</v>
      </c>
      <c r="N3480" t="s">
        <v>2104</v>
      </c>
      <c r="O3480">
        <v>100</v>
      </c>
      <c r="Q3480" t="s">
        <v>2104</v>
      </c>
      <c r="S3480" t="s">
        <v>5985</v>
      </c>
      <c r="U3480" t="s">
        <v>49</v>
      </c>
      <c r="W3480" t="s">
        <v>1452</v>
      </c>
      <c r="X3480" t="s">
        <v>1452</v>
      </c>
      <c r="Y3480" t="s">
        <v>192</v>
      </c>
      <c r="Z3480" t="s">
        <v>193</v>
      </c>
      <c r="AA3480" t="s">
        <v>193</v>
      </c>
      <c r="AB3480" t="s">
        <v>24</v>
      </c>
      <c r="AE3480">
        <v>0</v>
      </c>
      <c r="AF3480">
        <v>0</v>
      </c>
    </row>
    <row r="3481" spans="1:32" x14ac:dyDescent="0.2">
      <c r="A3481" t="s">
        <v>5986</v>
      </c>
      <c r="B3481" s="107">
        <v>44882</v>
      </c>
      <c r="C3481" s="107">
        <v>44882</v>
      </c>
      <c r="D3481" s="107">
        <v>44882</v>
      </c>
      <c r="E3481">
        <v>17500</v>
      </c>
      <c r="F3481">
        <v>17500</v>
      </c>
      <c r="G3481" t="s">
        <v>43</v>
      </c>
      <c r="H3481">
        <v>1</v>
      </c>
      <c r="I3481">
        <v>17500</v>
      </c>
      <c r="J3481">
        <v>17500</v>
      </c>
      <c r="K3481">
        <v>1</v>
      </c>
      <c r="M3481" t="s">
        <v>199</v>
      </c>
      <c r="N3481" t="s">
        <v>1058</v>
      </c>
      <c r="O3481">
        <v>100</v>
      </c>
      <c r="Q3481" t="s">
        <v>199</v>
      </c>
      <c r="S3481" t="s">
        <v>1378</v>
      </c>
      <c r="U3481" t="s">
        <v>1058</v>
      </c>
      <c r="W3481" t="s">
        <v>1379</v>
      </c>
      <c r="X3481" t="s">
        <v>1379</v>
      </c>
      <c r="Y3481" t="s">
        <v>163</v>
      </c>
      <c r="Z3481" t="s">
        <v>193</v>
      </c>
      <c r="AA3481" t="s">
        <v>193</v>
      </c>
      <c r="AB3481" t="s">
        <v>24</v>
      </c>
      <c r="AE3481">
        <v>0</v>
      </c>
      <c r="AF3481">
        <v>0</v>
      </c>
    </row>
    <row r="3482" spans="1:32" x14ac:dyDescent="0.2">
      <c r="A3482" t="s">
        <v>5987</v>
      </c>
      <c r="B3482" s="107">
        <v>44882</v>
      </c>
      <c r="C3482" s="107">
        <v>44882</v>
      </c>
      <c r="D3482" s="107">
        <v>44882</v>
      </c>
      <c r="E3482">
        <v>-17500</v>
      </c>
      <c r="F3482">
        <v>-17500</v>
      </c>
      <c r="G3482" t="s">
        <v>43</v>
      </c>
      <c r="H3482">
        <v>1</v>
      </c>
      <c r="I3482">
        <v>-17500</v>
      </c>
      <c r="J3482">
        <v>-17500</v>
      </c>
      <c r="K3482">
        <v>1</v>
      </c>
      <c r="M3482" t="s">
        <v>52</v>
      </c>
      <c r="N3482" t="s">
        <v>199</v>
      </c>
      <c r="O3482">
        <v>100</v>
      </c>
      <c r="P3482" t="s">
        <v>340</v>
      </c>
      <c r="Q3482" t="s">
        <v>199</v>
      </c>
      <c r="S3482" t="s">
        <v>1378</v>
      </c>
      <c r="U3482" t="s">
        <v>52</v>
      </c>
      <c r="W3482" t="s">
        <v>1379</v>
      </c>
      <c r="X3482" t="s">
        <v>1379</v>
      </c>
      <c r="Y3482" t="s">
        <v>163</v>
      </c>
      <c r="Z3482" t="s">
        <v>193</v>
      </c>
      <c r="AA3482" t="s">
        <v>193</v>
      </c>
      <c r="AB3482" t="s">
        <v>24</v>
      </c>
      <c r="AE3482">
        <v>0</v>
      </c>
      <c r="AF3482">
        <v>0</v>
      </c>
    </row>
    <row r="3483" spans="1:32" x14ac:dyDescent="0.2">
      <c r="A3483" t="s">
        <v>5988</v>
      </c>
      <c r="B3483" s="107">
        <v>44882</v>
      </c>
      <c r="C3483" s="107">
        <v>44882</v>
      </c>
      <c r="D3483" s="107">
        <v>44882</v>
      </c>
      <c r="E3483">
        <v>1.5E-3</v>
      </c>
      <c r="F3483">
        <v>1.5E-3</v>
      </c>
      <c r="G3483" t="s">
        <v>58</v>
      </c>
      <c r="H3483">
        <v>6459.0737749057625</v>
      </c>
      <c r="I3483">
        <v>9.6886106623586432</v>
      </c>
      <c r="J3483">
        <v>9.6886106623586432</v>
      </c>
      <c r="K3483">
        <v>1</v>
      </c>
      <c r="M3483" t="s">
        <v>3597</v>
      </c>
      <c r="N3483" t="s">
        <v>63</v>
      </c>
      <c r="S3483" t="s">
        <v>1608</v>
      </c>
      <c r="U3483" t="s">
        <v>63</v>
      </c>
      <c r="W3483" t="s">
        <v>3598</v>
      </c>
      <c r="X3483" t="s">
        <v>3598</v>
      </c>
      <c r="Y3483" t="s">
        <v>1062</v>
      </c>
      <c r="Z3483" t="s">
        <v>1063</v>
      </c>
      <c r="AA3483" t="s">
        <v>1063</v>
      </c>
      <c r="AB3483" t="s">
        <v>29</v>
      </c>
      <c r="AD3483" t="s">
        <v>5989</v>
      </c>
      <c r="AE3483">
        <v>1</v>
      </c>
      <c r="AF3483">
        <v>1</v>
      </c>
    </row>
    <row r="3484" spans="1:32" x14ac:dyDescent="0.2">
      <c r="A3484" t="s">
        <v>5990</v>
      </c>
      <c r="B3484" s="107">
        <v>44882</v>
      </c>
      <c r="C3484" s="107">
        <v>44882</v>
      </c>
      <c r="D3484" s="107">
        <v>44882</v>
      </c>
      <c r="E3484">
        <v>-5.71891572E-2</v>
      </c>
      <c r="F3484">
        <v>-5.71891572E-2</v>
      </c>
      <c r="G3484" t="s">
        <v>72</v>
      </c>
      <c r="H3484">
        <v>4.7022078621432417</v>
      </c>
      <c r="I3484">
        <v>-0.26891530461518581</v>
      </c>
      <c r="J3484">
        <v>-0.26891530461518581</v>
      </c>
      <c r="K3484">
        <v>1</v>
      </c>
      <c r="M3484" t="s">
        <v>67</v>
      </c>
      <c r="N3484" t="s">
        <v>4995</v>
      </c>
      <c r="S3484" t="s">
        <v>1608</v>
      </c>
      <c r="U3484" t="s">
        <v>67</v>
      </c>
      <c r="W3484" t="s">
        <v>1270</v>
      </c>
      <c r="X3484" t="s">
        <v>1271</v>
      </c>
      <c r="Y3484" t="s">
        <v>182</v>
      </c>
      <c r="Z3484" t="s">
        <v>164</v>
      </c>
      <c r="AA3484" t="s">
        <v>164</v>
      </c>
      <c r="AB3484" t="s">
        <v>18</v>
      </c>
      <c r="AD3484" t="s">
        <v>5991</v>
      </c>
      <c r="AE3484">
        <v>1</v>
      </c>
      <c r="AF3484">
        <v>1</v>
      </c>
    </row>
    <row r="3485" spans="1:32" x14ac:dyDescent="0.2">
      <c r="A3485" t="s">
        <v>5992</v>
      </c>
      <c r="B3485" s="107">
        <v>44882</v>
      </c>
      <c r="C3485" s="107">
        <v>44882</v>
      </c>
      <c r="D3485" s="107">
        <v>44882</v>
      </c>
      <c r="E3485">
        <v>-2.59866656E-2</v>
      </c>
      <c r="F3485">
        <v>-2.59866656E-2</v>
      </c>
      <c r="G3485" t="s">
        <v>72</v>
      </c>
      <c r="H3485">
        <v>4.7022078621432417</v>
      </c>
      <c r="I3485">
        <v>-0.1221947032952073</v>
      </c>
      <c r="J3485">
        <v>-0.1221947032952073</v>
      </c>
      <c r="K3485">
        <v>1</v>
      </c>
      <c r="M3485" t="s">
        <v>67</v>
      </c>
      <c r="N3485" t="s">
        <v>4995</v>
      </c>
      <c r="S3485" t="s">
        <v>1608</v>
      </c>
      <c r="U3485" t="s">
        <v>67</v>
      </c>
      <c r="W3485" t="s">
        <v>1270</v>
      </c>
      <c r="X3485" t="s">
        <v>1271</v>
      </c>
      <c r="Y3485" t="s">
        <v>182</v>
      </c>
      <c r="Z3485" t="s">
        <v>164</v>
      </c>
      <c r="AA3485" t="s">
        <v>164</v>
      </c>
      <c r="AB3485" t="s">
        <v>18</v>
      </c>
      <c r="AD3485" t="s">
        <v>5993</v>
      </c>
      <c r="AE3485">
        <v>1</v>
      </c>
      <c r="AF3485">
        <v>1</v>
      </c>
    </row>
    <row r="3486" spans="1:32" x14ac:dyDescent="0.2">
      <c r="A3486" t="s">
        <v>5994</v>
      </c>
      <c r="B3486" s="107">
        <v>44882</v>
      </c>
      <c r="C3486" s="107">
        <v>44882</v>
      </c>
      <c r="D3486" s="107">
        <v>44882</v>
      </c>
      <c r="E3486">
        <v>-3.3128300800000003E-2</v>
      </c>
      <c r="F3486">
        <v>-3.3128300800000003E-2</v>
      </c>
      <c r="G3486" t="s">
        <v>72</v>
      </c>
      <c r="H3486">
        <v>4.7022078621432417</v>
      </c>
      <c r="I3486">
        <v>-0.15577615648120621</v>
      </c>
      <c r="J3486">
        <v>-0.15577615648120621</v>
      </c>
      <c r="K3486">
        <v>1</v>
      </c>
      <c r="M3486" t="s">
        <v>67</v>
      </c>
      <c r="N3486" t="s">
        <v>4995</v>
      </c>
      <c r="S3486" t="s">
        <v>1608</v>
      </c>
      <c r="U3486" t="s">
        <v>67</v>
      </c>
      <c r="W3486" t="s">
        <v>1270</v>
      </c>
      <c r="X3486" t="s">
        <v>1271</v>
      </c>
      <c r="Y3486" t="s">
        <v>182</v>
      </c>
      <c r="Z3486" t="s">
        <v>164</v>
      </c>
      <c r="AA3486" t="s">
        <v>164</v>
      </c>
      <c r="AB3486" t="s">
        <v>18</v>
      </c>
      <c r="AD3486" t="s">
        <v>5995</v>
      </c>
      <c r="AE3486">
        <v>1</v>
      </c>
      <c r="AF3486">
        <v>1</v>
      </c>
    </row>
    <row r="3487" spans="1:32" x14ac:dyDescent="0.2">
      <c r="A3487" t="s">
        <v>5996</v>
      </c>
      <c r="B3487" s="107">
        <v>44882</v>
      </c>
      <c r="C3487" s="107">
        <v>44882</v>
      </c>
      <c r="D3487" s="107">
        <v>44882</v>
      </c>
      <c r="E3487">
        <v>-3.4603171199999998E-2</v>
      </c>
      <c r="F3487">
        <v>-3.4603171199999998E-2</v>
      </c>
      <c r="G3487" t="s">
        <v>72</v>
      </c>
      <c r="H3487">
        <v>4.7022078621432417</v>
      </c>
      <c r="I3487">
        <v>-0.16271130367172859</v>
      </c>
      <c r="J3487">
        <v>-0.16271130367172859</v>
      </c>
      <c r="K3487">
        <v>1</v>
      </c>
      <c r="M3487" t="s">
        <v>67</v>
      </c>
      <c r="N3487" t="s">
        <v>4995</v>
      </c>
      <c r="S3487" t="s">
        <v>1608</v>
      </c>
      <c r="U3487" t="s">
        <v>67</v>
      </c>
      <c r="W3487" t="s">
        <v>1270</v>
      </c>
      <c r="X3487" t="s">
        <v>1271</v>
      </c>
      <c r="Y3487" t="s">
        <v>182</v>
      </c>
      <c r="Z3487" t="s">
        <v>164</v>
      </c>
      <c r="AA3487" t="s">
        <v>164</v>
      </c>
      <c r="AB3487" t="s">
        <v>18</v>
      </c>
      <c r="AD3487" t="s">
        <v>5997</v>
      </c>
      <c r="AE3487">
        <v>1</v>
      </c>
      <c r="AF3487">
        <v>1</v>
      </c>
    </row>
    <row r="3488" spans="1:32" x14ac:dyDescent="0.2">
      <c r="A3488" t="s">
        <v>5998</v>
      </c>
      <c r="B3488" s="107">
        <v>44882</v>
      </c>
      <c r="C3488" s="107">
        <v>44882</v>
      </c>
      <c r="D3488" s="107">
        <v>44882</v>
      </c>
      <c r="E3488">
        <v>-3.6718559999999997E-2</v>
      </c>
      <c r="F3488">
        <v>-3.6718559999999997E-2</v>
      </c>
      <c r="G3488" t="s">
        <v>72</v>
      </c>
      <c r="H3488">
        <v>4.7022078621432417</v>
      </c>
      <c r="I3488">
        <v>-0.17265830151857831</v>
      </c>
      <c r="J3488">
        <v>-0.17265830151857831</v>
      </c>
      <c r="K3488">
        <v>1</v>
      </c>
      <c r="M3488" t="s">
        <v>67</v>
      </c>
      <c r="N3488" t="s">
        <v>4995</v>
      </c>
      <c r="S3488" t="s">
        <v>1608</v>
      </c>
      <c r="U3488" t="s">
        <v>67</v>
      </c>
      <c r="W3488" t="s">
        <v>1270</v>
      </c>
      <c r="X3488" t="s">
        <v>1271</v>
      </c>
      <c r="Y3488" t="s">
        <v>182</v>
      </c>
      <c r="Z3488" t="s">
        <v>164</v>
      </c>
      <c r="AA3488" t="s">
        <v>164</v>
      </c>
      <c r="AB3488" t="s">
        <v>18</v>
      </c>
      <c r="AD3488" t="s">
        <v>5999</v>
      </c>
      <c r="AE3488">
        <v>1</v>
      </c>
      <c r="AF3488">
        <v>1</v>
      </c>
    </row>
    <row r="3489" spans="1:32" x14ac:dyDescent="0.2">
      <c r="A3489" t="s">
        <v>6000</v>
      </c>
      <c r="B3489" s="107">
        <v>44882</v>
      </c>
      <c r="C3489" s="107">
        <v>44882</v>
      </c>
      <c r="D3489" s="107">
        <v>44882</v>
      </c>
      <c r="E3489">
        <v>-5.8774875900000002E-2</v>
      </c>
      <c r="F3489">
        <v>-5.8774875900000002E-2</v>
      </c>
      <c r="G3489" t="s">
        <v>72</v>
      </c>
      <c r="H3489">
        <v>4.7022078621432417</v>
      </c>
      <c r="I3489">
        <v>-0.27637168355347341</v>
      </c>
      <c r="J3489">
        <v>-0.27637168355347341</v>
      </c>
      <c r="K3489">
        <v>1</v>
      </c>
      <c r="M3489" t="s">
        <v>67</v>
      </c>
      <c r="N3489" t="s">
        <v>4995</v>
      </c>
      <c r="S3489" t="s">
        <v>1608</v>
      </c>
      <c r="U3489" t="s">
        <v>67</v>
      </c>
      <c r="W3489" t="s">
        <v>1270</v>
      </c>
      <c r="X3489" t="s">
        <v>1271</v>
      </c>
      <c r="Y3489" t="s">
        <v>182</v>
      </c>
      <c r="Z3489" t="s">
        <v>164</v>
      </c>
      <c r="AA3489" t="s">
        <v>164</v>
      </c>
      <c r="AB3489" t="s">
        <v>18</v>
      </c>
      <c r="AD3489" t="s">
        <v>6001</v>
      </c>
      <c r="AE3489">
        <v>1</v>
      </c>
      <c r="AF3489">
        <v>1</v>
      </c>
    </row>
    <row r="3490" spans="1:32" x14ac:dyDescent="0.2">
      <c r="A3490" t="s">
        <v>6002</v>
      </c>
      <c r="B3490" s="107">
        <v>44882</v>
      </c>
      <c r="C3490" s="107">
        <v>44882</v>
      </c>
      <c r="D3490" s="107">
        <v>44882</v>
      </c>
      <c r="E3490">
        <v>-6.4951804500000002E-2</v>
      </c>
      <c r="F3490">
        <v>-6.4951804500000002E-2</v>
      </c>
      <c r="G3490" t="s">
        <v>72</v>
      </c>
      <c r="H3490">
        <v>4.7022078621432417</v>
      </c>
      <c r="I3490">
        <v>-0.3054168857802908</v>
      </c>
      <c r="J3490">
        <v>-0.3054168857802908</v>
      </c>
      <c r="K3490">
        <v>1</v>
      </c>
      <c r="M3490" t="s">
        <v>67</v>
      </c>
      <c r="N3490" t="s">
        <v>4995</v>
      </c>
      <c r="S3490" t="s">
        <v>1608</v>
      </c>
      <c r="U3490" t="s">
        <v>67</v>
      </c>
      <c r="W3490" t="s">
        <v>1270</v>
      </c>
      <c r="X3490" t="s">
        <v>1271</v>
      </c>
      <c r="Y3490" t="s">
        <v>182</v>
      </c>
      <c r="Z3490" t="s">
        <v>164</v>
      </c>
      <c r="AA3490" t="s">
        <v>164</v>
      </c>
      <c r="AB3490" t="s">
        <v>18</v>
      </c>
      <c r="AD3490" t="s">
        <v>6003</v>
      </c>
      <c r="AE3490">
        <v>1</v>
      </c>
      <c r="AF3490">
        <v>1</v>
      </c>
    </row>
    <row r="3491" spans="1:32" x14ac:dyDescent="0.2">
      <c r="A3491" t="s">
        <v>6004</v>
      </c>
      <c r="B3491" s="107">
        <v>44882</v>
      </c>
      <c r="C3491" s="107">
        <v>44882</v>
      </c>
      <c r="D3491" s="107">
        <v>44882</v>
      </c>
      <c r="E3491">
        <v>-4.7530135999999997E-3</v>
      </c>
      <c r="F3491">
        <v>-4.7530135999999997E-3</v>
      </c>
      <c r="G3491" t="s">
        <v>72</v>
      </c>
      <c r="H3491">
        <v>4.7022078621432417</v>
      </c>
      <c r="I3491">
        <v>-2.2349657918793751E-2</v>
      </c>
      <c r="J3491">
        <v>-2.2349657918793751E-2</v>
      </c>
      <c r="K3491">
        <v>1</v>
      </c>
      <c r="M3491" t="s">
        <v>67</v>
      </c>
      <c r="N3491" t="s">
        <v>4995</v>
      </c>
      <c r="S3491" t="s">
        <v>1608</v>
      </c>
      <c r="U3491" t="s">
        <v>67</v>
      </c>
      <c r="W3491" t="s">
        <v>1270</v>
      </c>
      <c r="X3491" t="s">
        <v>1271</v>
      </c>
      <c r="Y3491" t="s">
        <v>182</v>
      </c>
      <c r="Z3491" t="s">
        <v>164</v>
      </c>
      <c r="AA3491" t="s">
        <v>164</v>
      </c>
      <c r="AB3491" t="s">
        <v>18</v>
      </c>
      <c r="AD3491" t="s">
        <v>6005</v>
      </c>
      <c r="AE3491">
        <v>1</v>
      </c>
      <c r="AF3491">
        <v>1</v>
      </c>
    </row>
    <row r="3492" spans="1:32" x14ac:dyDescent="0.2">
      <c r="A3492" t="s">
        <v>6006</v>
      </c>
      <c r="B3492" s="107">
        <v>44882</v>
      </c>
      <c r="C3492" s="107">
        <v>44882</v>
      </c>
      <c r="D3492" s="107">
        <v>44882</v>
      </c>
      <c r="E3492">
        <v>-4.1588799754725967E-3</v>
      </c>
      <c r="F3492">
        <v>-4.1588799754725967E-3</v>
      </c>
      <c r="G3492" t="s">
        <v>72</v>
      </c>
      <c r="H3492">
        <v>4.7022078621432417</v>
      </c>
      <c r="I3492">
        <v>-1.9555918118377341E-2</v>
      </c>
      <c r="J3492">
        <v>-1.9555918118377341E-2</v>
      </c>
      <c r="K3492">
        <v>1</v>
      </c>
      <c r="M3492" t="s">
        <v>67</v>
      </c>
      <c r="N3492" t="s">
        <v>4995</v>
      </c>
      <c r="S3492" t="s">
        <v>1608</v>
      </c>
      <c r="U3492" t="s">
        <v>67</v>
      </c>
      <c r="W3492" t="s">
        <v>1270</v>
      </c>
      <c r="X3492" t="s">
        <v>1271</v>
      </c>
      <c r="Y3492" t="s">
        <v>182</v>
      </c>
      <c r="Z3492" t="s">
        <v>164</v>
      </c>
      <c r="AA3492" t="s">
        <v>164</v>
      </c>
      <c r="AB3492" t="s">
        <v>18</v>
      </c>
      <c r="AD3492" t="s">
        <v>6007</v>
      </c>
      <c r="AE3492">
        <v>1</v>
      </c>
      <c r="AF3492">
        <v>1</v>
      </c>
    </row>
    <row r="3493" spans="1:32" x14ac:dyDescent="0.2">
      <c r="A3493" t="s">
        <v>6008</v>
      </c>
      <c r="B3493" s="107">
        <v>44882</v>
      </c>
      <c r="C3493" s="107">
        <v>44882</v>
      </c>
      <c r="D3493" s="107">
        <v>44882</v>
      </c>
      <c r="E3493">
        <v>-5.5893808E-3</v>
      </c>
      <c r="F3493">
        <v>-5.5893808E-3</v>
      </c>
      <c r="G3493" t="s">
        <v>72</v>
      </c>
      <c r="H3493">
        <v>4.7022078621432417</v>
      </c>
      <c r="I3493">
        <v>-2.628243034227248E-2</v>
      </c>
      <c r="J3493">
        <v>-2.628243034227248E-2</v>
      </c>
      <c r="K3493">
        <v>1</v>
      </c>
      <c r="M3493" t="s">
        <v>67</v>
      </c>
      <c r="N3493" t="s">
        <v>4995</v>
      </c>
      <c r="S3493" t="s">
        <v>1608</v>
      </c>
      <c r="U3493" t="s">
        <v>67</v>
      </c>
      <c r="W3493" t="s">
        <v>1270</v>
      </c>
      <c r="X3493" t="s">
        <v>1271</v>
      </c>
      <c r="Y3493" t="s">
        <v>182</v>
      </c>
      <c r="Z3493" t="s">
        <v>164</v>
      </c>
      <c r="AA3493" t="s">
        <v>164</v>
      </c>
      <c r="AB3493" t="s">
        <v>18</v>
      </c>
      <c r="AD3493" t="s">
        <v>6009</v>
      </c>
      <c r="AE3493">
        <v>1</v>
      </c>
      <c r="AF3493">
        <v>1</v>
      </c>
    </row>
    <row r="3494" spans="1:32" x14ac:dyDescent="0.2">
      <c r="A3494" t="s">
        <v>6010</v>
      </c>
      <c r="B3494" s="107">
        <v>44882</v>
      </c>
      <c r="C3494" s="107">
        <v>44882</v>
      </c>
      <c r="D3494" s="107">
        <v>44882</v>
      </c>
      <c r="E3494">
        <v>-3.9346587377011759E-3</v>
      </c>
      <c r="F3494">
        <v>-3.9346587377011759E-3</v>
      </c>
      <c r="G3494" t="s">
        <v>72</v>
      </c>
      <c r="H3494">
        <v>4.7022078621432417</v>
      </c>
      <c r="I3494">
        <v>-1.850158325126907E-2</v>
      </c>
      <c r="J3494">
        <v>-1.850158325126907E-2</v>
      </c>
      <c r="K3494">
        <v>1</v>
      </c>
      <c r="M3494" t="s">
        <v>67</v>
      </c>
      <c r="N3494" t="s">
        <v>4995</v>
      </c>
      <c r="S3494" t="s">
        <v>1608</v>
      </c>
      <c r="U3494" t="s">
        <v>67</v>
      </c>
      <c r="W3494" t="s">
        <v>1270</v>
      </c>
      <c r="X3494" t="s">
        <v>1271</v>
      </c>
      <c r="Y3494" t="s">
        <v>182</v>
      </c>
      <c r="Z3494" t="s">
        <v>164</v>
      </c>
      <c r="AA3494" t="s">
        <v>164</v>
      </c>
      <c r="AB3494" t="s">
        <v>18</v>
      </c>
      <c r="AD3494" t="s">
        <v>6011</v>
      </c>
      <c r="AE3494">
        <v>1</v>
      </c>
      <c r="AF3494">
        <v>1</v>
      </c>
    </row>
    <row r="3495" spans="1:32" x14ac:dyDescent="0.2">
      <c r="A3495" t="s">
        <v>6012</v>
      </c>
      <c r="B3495" s="107">
        <v>44882</v>
      </c>
      <c r="C3495" s="107">
        <v>44882</v>
      </c>
      <c r="D3495" s="107">
        <v>44882</v>
      </c>
      <c r="E3495">
        <v>-2.7151657131090239E-3</v>
      </c>
      <c r="F3495">
        <v>-2.7151657131090239E-3</v>
      </c>
      <c r="G3495" t="s">
        <v>72</v>
      </c>
      <c r="H3495">
        <v>4.7022078621432417</v>
      </c>
      <c r="I3495">
        <v>-1.276727356320302E-2</v>
      </c>
      <c r="J3495">
        <v>-1.276727356320302E-2</v>
      </c>
      <c r="K3495">
        <v>1</v>
      </c>
      <c r="M3495" t="s">
        <v>67</v>
      </c>
      <c r="N3495" t="s">
        <v>4995</v>
      </c>
      <c r="S3495" t="s">
        <v>1608</v>
      </c>
      <c r="U3495" t="s">
        <v>67</v>
      </c>
      <c r="W3495" t="s">
        <v>1270</v>
      </c>
      <c r="X3495" t="s">
        <v>1271</v>
      </c>
      <c r="Y3495" t="s">
        <v>182</v>
      </c>
      <c r="Z3495" t="s">
        <v>164</v>
      </c>
      <c r="AA3495" t="s">
        <v>164</v>
      </c>
      <c r="AB3495" t="s">
        <v>18</v>
      </c>
      <c r="AD3495" t="s">
        <v>6013</v>
      </c>
      <c r="AE3495">
        <v>1</v>
      </c>
      <c r="AF3495">
        <v>1</v>
      </c>
    </row>
    <row r="3496" spans="1:32" x14ac:dyDescent="0.2">
      <c r="A3496" t="s">
        <v>6014</v>
      </c>
      <c r="B3496" s="107">
        <v>44882</v>
      </c>
      <c r="C3496" s="107">
        <v>44882</v>
      </c>
      <c r="D3496" s="107">
        <v>44882</v>
      </c>
      <c r="E3496">
        <v>-5.4363867999999999E-3</v>
      </c>
      <c r="F3496">
        <v>-5.4363867999999999E-3</v>
      </c>
      <c r="G3496" t="s">
        <v>72</v>
      </c>
      <c r="H3496">
        <v>4.7022078621432417</v>
      </c>
      <c r="I3496">
        <v>-2.5563020752611739E-2</v>
      </c>
      <c r="J3496">
        <v>-2.5563020752611739E-2</v>
      </c>
      <c r="K3496">
        <v>1</v>
      </c>
      <c r="M3496" t="s">
        <v>67</v>
      </c>
      <c r="N3496" t="s">
        <v>4995</v>
      </c>
      <c r="S3496" t="s">
        <v>1608</v>
      </c>
      <c r="U3496" t="s">
        <v>67</v>
      </c>
      <c r="W3496" t="s">
        <v>1270</v>
      </c>
      <c r="X3496" t="s">
        <v>1271</v>
      </c>
      <c r="Y3496" t="s">
        <v>182</v>
      </c>
      <c r="Z3496" t="s">
        <v>164</v>
      </c>
      <c r="AA3496" t="s">
        <v>164</v>
      </c>
      <c r="AB3496" t="s">
        <v>18</v>
      </c>
      <c r="AD3496" t="s">
        <v>6015</v>
      </c>
      <c r="AE3496">
        <v>1</v>
      </c>
      <c r="AF3496">
        <v>1</v>
      </c>
    </row>
    <row r="3497" spans="1:32" x14ac:dyDescent="0.2">
      <c r="A3497" t="s">
        <v>6016</v>
      </c>
      <c r="B3497" s="107">
        <v>44882</v>
      </c>
      <c r="C3497" s="107">
        <v>44882</v>
      </c>
      <c r="D3497" s="107">
        <v>44882</v>
      </c>
      <c r="E3497">
        <v>-7.4158072E-3</v>
      </c>
      <c r="F3497">
        <v>-7.4158072E-3</v>
      </c>
      <c r="G3497" t="s">
        <v>72</v>
      </c>
      <c r="H3497">
        <v>4.7022078621432417</v>
      </c>
      <c r="I3497">
        <v>-3.4870666919978463E-2</v>
      </c>
      <c r="J3497">
        <v>-3.4870666919978463E-2</v>
      </c>
      <c r="K3497">
        <v>1</v>
      </c>
      <c r="M3497" t="s">
        <v>67</v>
      </c>
      <c r="N3497" t="s">
        <v>4995</v>
      </c>
      <c r="S3497" t="s">
        <v>1608</v>
      </c>
      <c r="U3497" t="s">
        <v>67</v>
      </c>
      <c r="W3497" t="s">
        <v>1270</v>
      </c>
      <c r="X3497" t="s">
        <v>1271</v>
      </c>
      <c r="Y3497" t="s">
        <v>182</v>
      </c>
      <c r="Z3497" t="s">
        <v>164</v>
      </c>
      <c r="AA3497" t="s">
        <v>164</v>
      </c>
      <c r="AB3497" t="s">
        <v>18</v>
      </c>
      <c r="AD3497" t="s">
        <v>6017</v>
      </c>
      <c r="AE3497">
        <v>1</v>
      </c>
      <c r="AF3497">
        <v>1</v>
      </c>
    </row>
    <row r="3498" spans="1:32" x14ac:dyDescent="0.2">
      <c r="A3498" t="s">
        <v>6018</v>
      </c>
      <c r="B3498" s="107">
        <v>44882</v>
      </c>
      <c r="C3498" s="107">
        <v>44882</v>
      </c>
      <c r="D3498" s="107">
        <v>44882</v>
      </c>
      <c r="E3498">
        <v>-7.9775057999999996E-3</v>
      </c>
      <c r="F3498">
        <v>-7.9775057999999996E-3</v>
      </c>
      <c r="G3498" t="s">
        <v>72</v>
      </c>
      <c r="H3498">
        <v>4.7022078621432417</v>
      </c>
      <c r="I3498">
        <v>-3.7511890493053313E-2</v>
      </c>
      <c r="J3498">
        <v>-3.7511890493053313E-2</v>
      </c>
      <c r="K3498">
        <v>1</v>
      </c>
      <c r="M3498" t="s">
        <v>67</v>
      </c>
      <c r="N3498" t="s">
        <v>4995</v>
      </c>
      <c r="S3498" t="s">
        <v>1608</v>
      </c>
      <c r="U3498" t="s">
        <v>67</v>
      </c>
      <c r="W3498" t="s">
        <v>1270</v>
      </c>
      <c r="X3498" t="s">
        <v>1271</v>
      </c>
      <c r="Y3498" t="s">
        <v>182</v>
      </c>
      <c r="Z3498" t="s">
        <v>164</v>
      </c>
      <c r="AA3498" t="s">
        <v>164</v>
      </c>
      <c r="AB3498" t="s">
        <v>18</v>
      </c>
      <c r="AD3498" t="s">
        <v>6019</v>
      </c>
      <c r="AE3498">
        <v>1</v>
      </c>
      <c r="AF3498">
        <v>1</v>
      </c>
    </row>
    <row r="3499" spans="1:32" x14ac:dyDescent="0.2">
      <c r="A3499" t="s">
        <v>6020</v>
      </c>
      <c r="B3499" s="107">
        <v>44882</v>
      </c>
      <c r="C3499" s="107">
        <v>44882</v>
      </c>
      <c r="D3499" s="107">
        <v>44882</v>
      </c>
      <c r="E3499">
        <v>-8.3554813999999998E-3</v>
      </c>
      <c r="F3499">
        <v>-8.3554813999999998E-3</v>
      </c>
      <c r="G3499" t="s">
        <v>72</v>
      </c>
      <c r="H3499">
        <v>4.7022078621432417</v>
      </c>
      <c r="I3499">
        <v>-3.928921033107162E-2</v>
      </c>
      <c r="J3499">
        <v>-3.928921033107162E-2</v>
      </c>
      <c r="K3499">
        <v>1</v>
      </c>
      <c r="M3499" t="s">
        <v>67</v>
      </c>
      <c r="N3499" t="s">
        <v>4995</v>
      </c>
      <c r="S3499" t="s">
        <v>1608</v>
      </c>
      <c r="U3499" t="s">
        <v>67</v>
      </c>
      <c r="W3499" t="s">
        <v>1270</v>
      </c>
      <c r="X3499" t="s">
        <v>1271</v>
      </c>
      <c r="Y3499" t="s">
        <v>182</v>
      </c>
      <c r="Z3499" t="s">
        <v>164</v>
      </c>
      <c r="AA3499" t="s">
        <v>164</v>
      </c>
      <c r="AB3499" t="s">
        <v>18</v>
      </c>
      <c r="AD3499" t="s">
        <v>6021</v>
      </c>
      <c r="AE3499">
        <v>1</v>
      </c>
      <c r="AF3499">
        <v>1</v>
      </c>
    </row>
    <row r="3500" spans="1:32" x14ac:dyDescent="0.2">
      <c r="A3500" t="s">
        <v>6022</v>
      </c>
      <c r="B3500" s="107">
        <v>44882</v>
      </c>
      <c r="C3500" s="107">
        <v>44882</v>
      </c>
      <c r="D3500" s="107">
        <v>44882</v>
      </c>
      <c r="E3500">
        <v>-1.07034816E-2</v>
      </c>
      <c r="F3500">
        <v>-1.07034816E-2</v>
      </c>
      <c r="G3500" t="s">
        <v>72</v>
      </c>
      <c r="H3500">
        <v>4.7022078621432417</v>
      </c>
      <c r="I3500">
        <v>-5.0329995331825528E-2</v>
      </c>
      <c r="J3500">
        <v>-5.0329995331825528E-2</v>
      </c>
      <c r="K3500">
        <v>1</v>
      </c>
      <c r="M3500" t="s">
        <v>67</v>
      </c>
      <c r="N3500" t="s">
        <v>4995</v>
      </c>
      <c r="S3500" t="s">
        <v>1608</v>
      </c>
      <c r="U3500" t="s">
        <v>67</v>
      </c>
      <c r="W3500" t="s">
        <v>1270</v>
      </c>
      <c r="X3500" t="s">
        <v>1271</v>
      </c>
      <c r="Y3500" t="s">
        <v>182</v>
      </c>
      <c r="Z3500" t="s">
        <v>164</v>
      </c>
      <c r="AA3500" t="s">
        <v>164</v>
      </c>
      <c r="AB3500" t="s">
        <v>18</v>
      </c>
      <c r="AD3500" t="s">
        <v>6023</v>
      </c>
      <c r="AE3500">
        <v>1</v>
      </c>
      <c r="AF3500">
        <v>1</v>
      </c>
    </row>
    <row r="3501" spans="1:32" x14ac:dyDescent="0.2">
      <c r="A3501" t="s">
        <v>6024</v>
      </c>
      <c r="B3501" s="107">
        <v>44882</v>
      </c>
      <c r="C3501" s="107">
        <v>44882</v>
      </c>
      <c r="D3501" s="107">
        <v>44882</v>
      </c>
      <c r="E3501">
        <v>-9.9046740000000005E-3</v>
      </c>
      <c r="F3501">
        <v>-9.9046740000000005E-3</v>
      </c>
      <c r="G3501" t="s">
        <v>72</v>
      </c>
      <c r="H3501">
        <v>4.7022078621432417</v>
      </c>
      <c r="I3501">
        <v>-4.6573835954765747E-2</v>
      </c>
      <c r="J3501">
        <v>-4.6573835954765747E-2</v>
      </c>
      <c r="K3501">
        <v>1</v>
      </c>
      <c r="M3501" t="s">
        <v>67</v>
      </c>
      <c r="N3501" t="s">
        <v>4995</v>
      </c>
      <c r="S3501" t="s">
        <v>1608</v>
      </c>
      <c r="U3501" t="s">
        <v>67</v>
      </c>
      <c r="W3501" t="s">
        <v>1270</v>
      </c>
      <c r="X3501" t="s">
        <v>1271</v>
      </c>
      <c r="Y3501" t="s">
        <v>182</v>
      </c>
      <c r="Z3501" t="s">
        <v>164</v>
      </c>
      <c r="AA3501" t="s">
        <v>164</v>
      </c>
      <c r="AB3501" t="s">
        <v>18</v>
      </c>
      <c r="AD3501" t="s">
        <v>6025</v>
      </c>
      <c r="AE3501">
        <v>1</v>
      </c>
      <c r="AF3501">
        <v>1</v>
      </c>
    </row>
    <row r="3502" spans="1:32" x14ac:dyDescent="0.2">
      <c r="A3502" t="s">
        <v>6026</v>
      </c>
      <c r="B3502" s="107">
        <v>44882</v>
      </c>
      <c r="C3502" s="107">
        <v>44882</v>
      </c>
      <c r="D3502" s="107">
        <v>44882</v>
      </c>
      <c r="E3502">
        <v>-3.8136304400000001E-2</v>
      </c>
      <c r="F3502">
        <v>-3.8136304400000001E-2</v>
      </c>
      <c r="G3502" t="s">
        <v>72</v>
      </c>
      <c r="H3502">
        <v>4.7022078621432417</v>
      </c>
      <c r="I3502">
        <v>-0.17932483038276789</v>
      </c>
      <c r="J3502">
        <v>-0.17932483038276789</v>
      </c>
      <c r="K3502">
        <v>1</v>
      </c>
      <c r="M3502" t="s">
        <v>67</v>
      </c>
      <c r="N3502" t="s">
        <v>4995</v>
      </c>
      <c r="S3502" t="s">
        <v>1608</v>
      </c>
      <c r="U3502" t="s">
        <v>67</v>
      </c>
      <c r="W3502" t="s">
        <v>1270</v>
      </c>
      <c r="X3502" t="s">
        <v>1271</v>
      </c>
      <c r="Y3502" t="s">
        <v>182</v>
      </c>
      <c r="Z3502" t="s">
        <v>164</v>
      </c>
      <c r="AA3502" t="s">
        <v>164</v>
      </c>
      <c r="AB3502" t="s">
        <v>18</v>
      </c>
      <c r="AD3502" t="s">
        <v>6027</v>
      </c>
      <c r="AE3502">
        <v>1</v>
      </c>
      <c r="AF3502">
        <v>1</v>
      </c>
    </row>
    <row r="3503" spans="1:32" x14ac:dyDescent="0.2">
      <c r="A3503" t="s">
        <v>6028</v>
      </c>
      <c r="B3503" s="107">
        <v>44882</v>
      </c>
      <c r="C3503" s="107">
        <v>44882</v>
      </c>
      <c r="D3503" s="107">
        <v>44882</v>
      </c>
      <c r="E3503">
        <v>-5.07932E-3</v>
      </c>
      <c r="F3503">
        <v>-5.07932E-3</v>
      </c>
      <c r="G3503" t="s">
        <v>72</v>
      </c>
      <c r="H3503">
        <v>4.7022078621432417</v>
      </c>
      <c r="I3503">
        <v>-2.3884018438341412E-2</v>
      </c>
      <c r="J3503">
        <v>-2.3884018438341412E-2</v>
      </c>
      <c r="K3503">
        <v>1</v>
      </c>
      <c r="M3503" t="s">
        <v>67</v>
      </c>
      <c r="N3503" t="s">
        <v>4995</v>
      </c>
      <c r="S3503" t="s">
        <v>1608</v>
      </c>
      <c r="U3503" t="s">
        <v>67</v>
      </c>
      <c r="W3503" t="s">
        <v>1270</v>
      </c>
      <c r="X3503" t="s">
        <v>1271</v>
      </c>
      <c r="Y3503" t="s">
        <v>182</v>
      </c>
      <c r="Z3503" t="s">
        <v>164</v>
      </c>
      <c r="AA3503" t="s">
        <v>164</v>
      </c>
      <c r="AB3503" t="s">
        <v>18</v>
      </c>
      <c r="AD3503" t="s">
        <v>6029</v>
      </c>
      <c r="AE3503">
        <v>1</v>
      </c>
      <c r="AF3503">
        <v>1</v>
      </c>
    </row>
    <row r="3504" spans="1:32" x14ac:dyDescent="0.2">
      <c r="A3504" t="s">
        <v>6030</v>
      </c>
      <c r="B3504" s="107">
        <v>44882</v>
      </c>
      <c r="C3504" s="107">
        <v>44882</v>
      </c>
      <c r="D3504" s="107">
        <v>44882</v>
      </c>
      <c r="E3504">
        <v>-4.3212064000000003E-3</v>
      </c>
      <c r="F3504">
        <v>-4.3212064000000003E-3</v>
      </c>
      <c r="G3504" t="s">
        <v>72</v>
      </c>
      <c r="H3504">
        <v>4.7022078621432417</v>
      </c>
      <c r="I3504">
        <v>-2.0319210708023699E-2</v>
      </c>
      <c r="J3504">
        <v>-2.0319210708023699E-2</v>
      </c>
      <c r="K3504">
        <v>1</v>
      </c>
      <c r="M3504" t="s">
        <v>67</v>
      </c>
      <c r="N3504" t="s">
        <v>4995</v>
      </c>
      <c r="S3504" t="s">
        <v>1608</v>
      </c>
      <c r="U3504" t="s">
        <v>67</v>
      </c>
      <c r="W3504" t="s">
        <v>1270</v>
      </c>
      <c r="X3504" t="s">
        <v>1271</v>
      </c>
      <c r="Y3504" t="s">
        <v>182</v>
      </c>
      <c r="Z3504" t="s">
        <v>164</v>
      </c>
      <c r="AA3504" t="s">
        <v>164</v>
      </c>
      <c r="AB3504" t="s">
        <v>18</v>
      </c>
      <c r="AD3504" t="s">
        <v>6031</v>
      </c>
      <c r="AE3504">
        <v>1</v>
      </c>
      <c r="AF3504">
        <v>1</v>
      </c>
    </row>
    <row r="3505" spans="1:32" x14ac:dyDescent="0.2">
      <c r="A3505" t="s">
        <v>6032</v>
      </c>
      <c r="B3505" s="107">
        <v>44882</v>
      </c>
      <c r="C3505" s="107">
        <v>44882</v>
      </c>
      <c r="D3505" s="107">
        <v>44882</v>
      </c>
      <c r="E3505">
        <v>-4.2617792000000003E-3</v>
      </c>
      <c r="F3505">
        <v>-4.2617792000000003E-3</v>
      </c>
      <c r="G3505" t="s">
        <v>72</v>
      </c>
      <c r="H3505">
        <v>4.7022078621432417</v>
      </c>
      <c r="I3505">
        <v>-2.0039771660958539E-2</v>
      </c>
      <c r="J3505">
        <v>-2.0039771660958539E-2</v>
      </c>
      <c r="K3505">
        <v>1</v>
      </c>
      <c r="M3505" t="s">
        <v>67</v>
      </c>
      <c r="N3505" t="s">
        <v>4995</v>
      </c>
      <c r="S3505" t="s">
        <v>1608</v>
      </c>
      <c r="U3505" t="s">
        <v>67</v>
      </c>
      <c r="W3505" t="s">
        <v>1270</v>
      </c>
      <c r="X3505" t="s">
        <v>1271</v>
      </c>
      <c r="Y3505" t="s">
        <v>182</v>
      </c>
      <c r="Z3505" t="s">
        <v>164</v>
      </c>
      <c r="AA3505" t="s">
        <v>164</v>
      </c>
      <c r="AB3505" t="s">
        <v>18</v>
      </c>
      <c r="AD3505" t="s">
        <v>6033</v>
      </c>
      <c r="AE3505">
        <v>1</v>
      </c>
      <c r="AF3505">
        <v>1</v>
      </c>
    </row>
    <row r="3506" spans="1:32" x14ac:dyDescent="0.2">
      <c r="A3506" t="s">
        <v>6034</v>
      </c>
      <c r="B3506" s="107">
        <v>44882</v>
      </c>
      <c r="C3506" s="107">
        <v>44882</v>
      </c>
      <c r="D3506" s="107">
        <v>44882</v>
      </c>
      <c r="E3506">
        <v>-5.0794008000000007E-3</v>
      </c>
      <c r="F3506">
        <v>-5.0794008000000007E-3</v>
      </c>
      <c r="G3506" t="s">
        <v>72</v>
      </c>
      <c r="H3506">
        <v>4.7022078621432417</v>
      </c>
      <c r="I3506">
        <v>-2.3884398376736671E-2</v>
      </c>
      <c r="J3506">
        <v>-2.3884398376736671E-2</v>
      </c>
      <c r="K3506">
        <v>1</v>
      </c>
      <c r="M3506" t="s">
        <v>67</v>
      </c>
      <c r="N3506" t="s">
        <v>4995</v>
      </c>
      <c r="S3506" t="s">
        <v>1608</v>
      </c>
      <c r="U3506" t="s">
        <v>67</v>
      </c>
      <c r="W3506" t="s">
        <v>1270</v>
      </c>
      <c r="X3506" t="s">
        <v>1271</v>
      </c>
      <c r="Y3506" t="s">
        <v>182</v>
      </c>
      <c r="Z3506" t="s">
        <v>164</v>
      </c>
      <c r="AA3506" t="s">
        <v>164</v>
      </c>
      <c r="AB3506" t="s">
        <v>18</v>
      </c>
      <c r="AD3506" t="s">
        <v>6035</v>
      </c>
      <c r="AE3506">
        <v>1</v>
      </c>
      <c r="AF3506">
        <v>1</v>
      </c>
    </row>
    <row r="3507" spans="1:32" x14ac:dyDescent="0.2">
      <c r="A3507" t="s">
        <v>6036</v>
      </c>
      <c r="B3507" s="107">
        <v>44882</v>
      </c>
      <c r="C3507" s="107">
        <v>44882</v>
      </c>
      <c r="D3507" s="107">
        <v>44882</v>
      </c>
      <c r="E3507">
        <v>-3.2944708000000001E-3</v>
      </c>
      <c r="F3507">
        <v>-3.2944708000000001E-3</v>
      </c>
      <c r="G3507" t="s">
        <v>72</v>
      </c>
      <c r="H3507">
        <v>4.7022078621432417</v>
      </c>
      <c r="I3507">
        <v>-1.5491286497361329E-2</v>
      </c>
      <c r="J3507">
        <v>-1.5491286497361329E-2</v>
      </c>
      <c r="K3507">
        <v>1</v>
      </c>
      <c r="M3507" t="s">
        <v>67</v>
      </c>
      <c r="N3507" t="s">
        <v>4995</v>
      </c>
      <c r="S3507" t="s">
        <v>1608</v>
      </c>
      <c r="U3507" t="s">
        <v>67</v>
      </c>
      <c r="W3507" t="s">
        <v>1270</v>
      </c>
      <c r="X3507" t="s">
        <v>1271</v>
      </c>
      <c r="Y3507" t="s">
        <v>182</v>
      </c>
      <c r="Z3507" t="s">
        <v>164</v>
      </c>
      <c r="AA3507" t="s">
        <v>164</v>
      </c>
      <c r="AB3507" t="s">
        <v>18</v>
      </c>
      <c r="AD3507" t="s">
        <v>6037</v>
      </c>
      <c r="AE3507">
        <v>1</v>
      </c>
      <c r="AF3507">
        <v>1</v>
      </c>
    </row>
    <row r="3508" spans="1:32" x14ac:dyDescent="0.2">
      <c r="A3508" t="s">
        <v>6038</v>
      </c>
      <c r="B3508" s="107">
        <v>44882</v>
      </c>
      <c r="C3508" s="107">
        <v>44882</v>
      </c>
      <c r="D3508" s="107">
        <v>44882</v>
      </c>
      <c r="E3508">
        <v>-3.2332732000000001E-3</v>
      </c>
      <c r="F3508">
        <v>-3.2332732000000001E-3</v>
      </c>
      <c r="G3508" t="s">
        <v>72</v>
      </c>
      <c r="H3508">
        <v>4.7022078621432417</v>
      </c>
      <c r="I3508">
        <v>-1.520352266149704E-2</v>
      </c>
      <c r="J3508">
        <v>-1.520352266149704E-2</v>
      </c>
      <c r="K3508">
        <v>1</v>
      </c>
      <c r="M3508" t="s">
        <v>67</v>
      </c>
      <c r="N3508" t="s">
        <v>4995</v>
      </c>
      <c r="S3508" t="s">
        <v>1608</v>
      </c>
      <c r="U3508" t="s">
        <v>67</v>
      </c>
      <c r="W3508" t="s">
        <v>1270</v>
      </c>
      <c r="X3508" t="s">
        <v>1271</v>
      </c>
      <c r="Y3508" t="s">
        <v>182</v>
      </c>
      <c r="Z3508" t="s">
        <v>164</v>
      </c>
      <c r="AA3508" t="s">
        <v>164</v>
      </c>
      <c r="AB3508" t="s">
        <v>18</v>
      </c>
      <c r="AD3508" t="s">
        <v>6039</v>
      </c>
      <c r="AE3508">
        <v>1</v>
      </c>
      <c r="AF3508">
        <v>1</v>
      </c>
    </row>
    <row r="3509" spans="1:32" x14ac:dyDescent="0.2">
      <c r="A3509" t="s">
        <v>6040</v>
      </c>
      <c r="B3509" s="107">
        <v>44882</v>
      </c>
      <c r="C3509" s="107">
        <v>44882</v>
      </c>
      <c r="D3509" s="107">
        <v>44882</v>
      </c>
      <c r="E3509">
        <v>-4.1104388000000004E-3</v>
      </c>
      <c r="F3509">
        <v>-4.1104388000000004E-3</v>
      </c>
      <c r="G3509" t="s">
        <v>72</v>
      </c>
      <c r="H3509">
        <v>4.7022078621432417</v>
      </c>
      <c r="I3509">
        <v>-1.9328137642218631E-2</v>
      </c>
      <c r="J3509">
        <v>-1.9328137642218631E-2</v>
      </c>
      <c r="K3509">
        <v>1</v>
      </c>
      <c r="M3509" t="s">
        <v>67</v>
      </c>
      <c r="N3509" t="s">
        <v>4995</v>
      </c>
      <c r="S3509" t="s">
        <v>1608</v>
      </c>
      <c r="U3509" t="s">
        <v>67</v>
      </c>
      <c r="W3509" t="s">
        <v>1270</v>
      </c>
      <c r="X3509" t="s">
        <v>1271</v>
      </c>
      <c r="Y3509" t="s">
        <v>182</v>
      </c>
      <c r="Z3509" t="s">
        <v>164</v>
      </c>
      <c r="AA3509" t="s">
        <v>164</v>
      </c>
      <c r="AB3509" t="s">
        <v>18</v>
      </c>
      <c r="AD3509" t="s">
        <v>6041</v>
      </c>
      <c r="AE3509">
        <v>1</v>
      </c>
      <c r="AF3509">
        <v>1</v>
      </c>
    </row>
    <row r="3510" spans="1:32" x14ac:dyDescent="0.2">
      <c r="A3510" t="s">
        <v>6042</v>
      </c>
      <c r="B3510" s="107">
        <v>44882</v>
      </c>
      <c r="C3510" s="107">
        <v>44882</v>
      </c>
      <c r="D3510" s="107">
        <v>44882</v>
      </c>
      <c r="E3510">
        <v>-4.3636543999999999E-3</v>
      </c>
      <c r="F3510">
        <v>-4.3636543999999999E-3</v>
      </c>
      <c r="G3510" t="s">
        <v>72</v>
      </c>
      <c r="H3510">
        <v>4.7022078621432417</v>
      </c>
      <c r="I3510">
        <v>-2.0518810027355949E-2</v>
      </c>
      <c r="J3510">
        <v>-2.0518810027355949E-2</v>
      </c>
      <c r="K3510">
        <v>1</v>
      </c>
      <c r="M3510" t="s">
        <v>67</v>
      </c>
      <c r="N3510" t="s">
        <v>4995</v>
      </c>
      <c r="S3510" t="s">
        <v>1608</v>
      </c>
      <c r="U3510" t="s">
        <v>67</v>
      </c>
      <c r="W3510" t="s">
        <v>1270</v>
      </c>
      <c r="X3510" t="s">
        <v>1271</v>
      </c>
      <c r="Y3510" t="s">
        <v>182</v>
      </c>
      <c r="Z3510" t="s">
        <v>164</v>
      </c>
      <c r="AA3510" t="s">
        <v>164</v>
      </c>
      <c r="AB3510" t="s">
        <v>18</v>
      </c>
      <c r="AD3510" t="s">
        <v>6043</v>
      </c>
      <c r="AE3510">
        <v>1</v>
      </c>
      <c r="AF3510">
        <v>1</v>
      </c>
    </row>
    <row r="3511" spans="1:32" x14ac:dyDescent="0.2">
      <c r="A3511" t="s">
        <v>6044</v>
      </c>
      <c r="B3511" s="107">
        <v>44882</v>
      </c>
      <c r="C3511" s="107">
        <v>44882</v>
      </c>
      <c r="D3511" s="107">
        <v>44882</v>
      </c>
      <c r="E3511">
        <v>-5.1535127000000014E-3</v>
      </c>
      <c r="F3511">
        <v>-5.1535127000000014E-3</v>
      </c>
      <c r="G3511" t="s">
        <v>72</v>
      </c>
      <c r="H3511">
        <v>4.7022078621432417</v>
      </c>
      <c r="I3511">
        <v>-2.4232887935595051E-2</v>
      </c>
      <c r="J3511">
        <v>-2.4232887935595051E-2</v>
      </c>
      <c r="K3511">
        <v>1</v>
      </c>
      <c r="M3511" t="s">
        <v>67</v>
      </c>
      <c r="N3511" t="s">
        <v>4995</v>
      </c>
      <c r="S3511" t="s">
        <v>1608</v>
      </c>
      <c r="U3511" t="s">
        <v>67</v>
      </c>
      <c r="W3511" t="s">
        <v>1270</v>
      </c>
      <c r="X3511" t="s">
        <v>1271</v>
      </c>
      <c r="Y3511" t="s">
        <v>182</v>
      </c>
      <c r="Z3511" t="s">
        <v>164</v>
      </c>
      <c r="AA3511" t="s">
        <v>164</v>
      </c>
      <c r="AB3511" t="s">
        <v>18</v>
      </c>
      <c r="AD3511" t="s">
        <v>6045</v>
      </c>
      <c r="AE3511">
        <v>1</v>
      </c>
      <c r="AF3511">
        <v>1</v>
      </c>
    </row>
    <row r="3512" spans="1:32" x14ac:dyDescent="0.2">
      <c r="A3512" t="s">
        <v>6046</v>
      </c>
      <c r="B3512" s="107">
        <v>44882</v>
      </c>
      <c r="C3512" s="107">
        <v>44882</v>
      </c>
      <c r="D3512" s="107">
        <v>44882</v>
      </c>
      <c r="E3512">
        <v>-1.0988299999999999E-2</v>
      </c>
      <c r="F3512">
        <v>-1.0988299999999999E-2</v>
      </c>
      <c r="G3512" t="s">
        <v>72</v>
      </c>
      <c r="H3512">
        <v>4.7022078621432417</v>
      </c>
      <c r="I3512">
        <v>-5.1669270651588578E-2</v>
      </c>
      <c r="J3512">
        <v>-5.1669270651588578E-2</v>
      </c>
      <c r="K3512">
        <v>1</v>
      </c>
      <c r="M3512" t="s">
        <v>67</v>
      </c>
      <c r="N3512" t="s">
        <v>4995</v>
      </c>
      <c r="S3512" t="s">
        <v>1608</v>
      </c>
      <c r="U3512" t="s">
        <v>67</v>
      </c>
      <c r="W3512" t="s">
        <v>1270</v>
      </c>
      <c r="X3512" t="s">
        <v>1271</v>
      </c>
      <c r="Y3512" t="s">
        <v>182</v>
      </c>
      <c r="Z3512" t="s">
        <v>164</v>
      </c>
      <c r="AA3512" t="s">
        <v>164</v>
      </c>
      <c r="AB3512" t="s">
        <v>18</v>
      </c>
      <c r="AD3512" t="s">
        <v>6047</v>
      </c>
      <c r="AE3512">
        <v>1</v>
      </c>
      <c r="AF3512">
        <v>1</v>
      </c>
    </row>
    <row r="3513" spans="1:32" x14ac:dyDescent="0.2">
      <c r="A3513" t="s">
        <v>6048</v>
      </c>
      <c r="B3513" s="107">
        <v>44882</v>
      </c>
      <c r="C3513" s="107">
        <v>44882</v>
      </c>
      <c r="D3513" s="107">
        <v>44882</v>
      </c>
      <c r="E3513">
        <v>-4.8652091999999997E-3</v>
      </c>
      <c r="F3513">
        <v>-4.8652091999999997E-3</v>
      </c>
      <c r="G3513" t="s">
        <v>72</v>
      </c>
      <c r="H3513">
        <v>4.7022078621432417</v>
      </c>
      <c r="I3513">
        <v>-2.2877224951211628E-2</v>
      </c>
      <c r="J3513">
        <v>-2.2877224951211628E-2</v>
      </c>
      <c r="K3513">
        <v>1</v>
      </c>
      <c r="M3513" t="s">
        <v>67</v>
      </c>
      <c r="N3513" t="s">
        <v>4995</v>
      </c>
      <c r="S3513" t="s">
        <v>1608</v>
      </c>
      <c r="U3513" t="s">
        <v>67</v>
      </c>
      <c r="W3513" t="s">
        <v>1270</v>
      </c>
      <c r="X3513" t="s">
        <v>1271</v>
      </c>
      <c r="Y3513" t="s">
        <v>182</v>
      </c>
      <c r="Z3513" t="s">
        <v>164</v>
      </c>
      <c r="AA3513" t="s">
        <v>164</v>
      </c>
      <c r="AB3513" t="s">
        <v>18</v>
      </c>
      <c r="AD3513" t="s">
        <v>6049</v>
      </c>
      <c r="AE3513">
        <v>1</v>
      </c>
      <c r="AF3513">
        <v>1</v>
      </c>
    </row>
    <row r="3514" spans="1:32" x14ac:dyDescent="0.2">
      <c r="A3514" t="s">
        <v>6050</v>
      </c>
      <c r="B3514" s="107">
        <v>44882</v>
      </c>
      <c r="C3514" s="107">
        <v>44882</v>
      </c>
      <c r="D3514" s="107">
        <v>44882</v>
      </c>
      <c r="E3514">
        <v>-3.1251574400000003E-2</v>
      </c>
      <c r="F3514">
        <v>-3.1251574400000003E-2</v>
      </c>
      <c r="G3514" t="s">
        <v>72</v>
      </c>
      <c r="H3514">
        <v>4.7022078621432417</v>
      </c>
      <c r="I3514">
        <v>-0.1469513988480344</v>
      </c>
      <c r="J3514">
        <v>-0.1469513988480344</v>
      </c>
      <c r="K3514">
        <v>1</v>
      </c>
      <c r="M3514" t="s">
        <v>67</v>
      </c>
      <c r="N3514" t="s">
        <v>4995</v>
      </c>
      <c r="S3514" t="s">
        <v>1608</v>
      </c>
      <c r="U3514" t="s">
        <v>67</v>
      </c>
      <c r="W3514" t="s">
        <v>1270</v>
      </c>
      <c r="X3514" t="s">
        <v>1271</v>
      </c>
      <c r="Y3514" t="s">
        <v>182</v>
      </c>
      <c r="Z3514" t="s">
        <v>164</v>
      </c>
      <c r="AA3514" t="s">
        <v>164</v>
      </c>
      <c r="AB3514" t="s">
        <v>18</v>
      </c>
      <c r="AD3514" t="s">
        <v>6051</v>
      </c>
      <c r="AE3514">
        <v>1</v>
      </c>
      <c r="AF3514">
        <v>1</v>
      </c>
    </row>
    <row r="3515" spans="1:32" x14ac:dyDescent="0.2">
      <c r="A3515" t="s">
        <v>6052</v>
      </c>
      <c r="B3515" s="107">
        <v>44882</v>
      </c>
      <c r="C3515" s="107">
        <v>44882</v>
      </c>
      <c r="D3515" s="107">
        <v>44882</v>
      </c>
      <c r="E3515">
        <v>-5.0996372800000002E-2</v>
      </c>
      <c r="F3515">
        <v>-5.0996372800000002E-2</v>
      </c>
      <c r="G3515" t="s">
        <v>72</v>
      </c>
      <c r="H3515">
        <v>4.7022078621432417</v>
      </c>
      <c r="I3515">
        <v>-0.23979554512094781</v>
      </c>
      <c r="J3515">
        <v>-0.23979554512094781</v>
      </c>
      <c r="K3515">
        <v>1</v>
      </c>
      <c r="M3515" t="s">
        <v>67</v>
      </c>
      <c r="N3515" t="s">
        <v>4995</v>
      </c>
      <c r="S3515" t="s">
        <v>1608</v>
      </c>
      <c r="U3515" t="s">
        <v>67</v>
      </c>
      <c r="W3515" t="s">
        <v>1270</v>
      </c>
      <c r="X3515" t="s">
        <v>1271</v>
      </c>
      <c r="Y3515" t="s">
        <v>182</v>
      </c>
      <c r="Z3515" t="s">
        <v>164</v>
      </c>
      <c r="AA3515" t="s">
        <v>164</v>
      </c>
      <c r="AB3515" t="s">
        <v>18</v>
      </c>
      <c r="AD3515" t="s">
        <v>6053</v>
      </c>
      <c r="AE3515">
        <v>1</v>
      </c>
      <c r="AF3515">
        <v>1</v>
      </c>
    </row>
    <row r="3516" spans="1:32" x14ac:dyDescent="0.2">
      <c r="A3516" t="s">
        <v>6054</v>
      </c>
      <c r="B3516" s="107">
        <v>44882</v>
      </c>
      <c r="C3516" s="107">
        <v>44882</v>
      </c>
      <c r="D3516" s="107">
        <v>44882</v>
      </c>
      <c r="E3516">
        <v>-5.1171393199999998E-2</v>
      </c>
      <c r="F3516">
        <v>-5.1171393199999998E-2</v>
      </c>
      <c r="G3516" t="s">
        <v>72</v>
      </c>
      <c r="H3516">
        <v>4.7022078621432417</v>
      </c>
      <c r="I3516">
        <v>-0.24061852742186321</v>
      </c>
      <c r="J3516">
        <v>-0.24061852742186321</v>
      </c>
      <c r="K3516">
        <v>1</v>
      </c>
      <c r="M3516" t="s">
        <v>67</v>
      </c>
      <c r="N3516" t="s">
        <v>4995</v>
      </c>
      <c r="S3516" t="s">
        <v>1608</v>
      </c>
      <c r="U3516" t="s">
        <v>67</v>
      </c>
      <c r="W3516" t="s">
        <v>1270</v>
      </c>
      <c r="X3516" t="s">
        <v>1271</v>
      </c>
      <c r="Y3516" t="s">
        <v>182</v>
      </c>
      <c r="Z3516" t="s">
        <v>164</v>
      </c>
      <c r="AA3516" t="s">
        <v>164</v>
      </c>
      <c r="AB3516" t="s">
        <v>18</v>
      </c>
      <c r="AD3516" t="s">
        <v>6055</v>
      </c>
      <c r="AE3516">
        <v>1</v>
      </c>
      <c r="AF3516">
        <v>1</v>
      </c>
    </row>
    <row r="3517" spans="1:32" x14ac:dyDescent="0.2">
      <c r="A3517" t="s">
        <v>6056</v>
      </c>
      <c r="B3517" s="107">
        <v>44882</v>
      </c>
      <c r="C3517" s="107">
        <v>44882</v>
      </c>
      <c r="D3517" s="107">
        <v>44882</v>
      </c>
      <c r="E3517">
        <v>-5.5567420800000003E-2</v>
      </c>
      <c r="F3517">
        <v>-5.5567420800000003E-2</v>
      </c>
      <c r="G3517" t="s">
        <v>72</v>
      </c>
      <c r="H3517">
        <v>4.7022078621432417</v>
      </c>
      <c r="I3517">
        <v>-0.2612895629647819</v>
      </c>
      <c r="J3517">
        <v>-0.2612895629647819</v>
      </c>
      <c r="K3517">
        <v>1</v>
      </c>
      <c r="M3517" t="s">
        <v>67</v>
      </c>
      <c r="N3517" t="s">
        <v>4995</v>
      </c>
      <c r="S3517" t="s">
        <v>1608</v>
      </c>
      <c r="U3517" t="s">
        <v>67</v>
      </c>
      <c r="W3517" t="s">
        <v>1270</v>
      </c>
      <c r="X3517" t="s">
        <v>1271</v>
      </c>
      <c r="Y3517" t="s">
        <v>182</v>
      </c>
      <c r="Z3517" t="s">
        <v>164</v>
      </c>
      <c r="AA3517" t="s">
        <v>164</v>
      </c>
      <c r="AB3517" t="s">
        <v>18</v>
      </c>
      <c r="AD3517" t="s">
        <v>6057</v>
      </c>
      <c r="AE3517">
        <v>1</v>
      </c>
      <c r="AF3517">
        <v>1</v>
      </c>
    </row>
    <row r="3518" spans="1:32" x14ac:dyDescent="0.2">
      <c r="A3518" t="s">
        <v>6058</v>
      </c>
      <c r="B3518" s="107">
        <v>44882</v>
      </c>
      <c r="C3518" s="107">
        <v>44882</v>
      </c>
      <c r="D3518" s="107">
        <v>44882</v>
      </c>
      <c r="E3518">
        <v>-4.8601093999999997E-2</v>
      </c>
      <c r="F3518">
        <v>-4.8601093999999997E-2</v>
      </c>
      <c r="G3518" t="s">
        <v>72</v>
      </c>
      <c r="H3518">
        <v>4.7022078621432417</v>
      </c>
      <c r="I3518">
        <v>-0.22853244631556269</v>
      </c>
      <c r="J3518">
        <v>-0.22853244631556269</v>
      </c>
      <c r="K3518">
        <v>1</v>
      </c>
      <c r="M3518" t="s">
        <v>67</v>
      </c>
      <c r="N3518" t="s">
        <v>4995</v>
      </c>
      <c r="S3518" t="s">
        <v>1608</v>
      </c>
      <c r="U3518" t="s">
        <v>67</v>
      </c>
      <c r="W3518" t="s">
        <v>1270</v>
      </c>
      <c r="X3518" t="s">
        <v>1271</v>
      </c>
      <c r="Y3518" t="s">
        <v>182</v>
      </c>
      <c r="Z3518" t="s">
        <v>164</v>
      </c>
      <c r="AA3518" t="s">
        <v>164</v>
      </c>
      <c r="AB3518" t="s">
        <v>18</v>
      </c>
      <c r="AD3518" t="s">
        <v>6059</v>
      </c>
      <c r="AE3518">
        <v>1</v>
      </c>
      <c r="AF3518">
        <v>1</v>
      </c>
    </row>
    <row r="3519" spans="1:32" x14ac:dyDescent="0.2">
      <c r="A3519" t="s">
        <v>6060</v>
      </c>
      <c r="B3519" s="107">
        <v>44882</v>
      </c>
      <c r="C3519" s="107">
        <v>44882</v>
      </c>
      <c r="D3519" s="107">
        <v>44882</v>
      </c>
      <c r="E3519">
        <v>-4.9969785599999997E-2</v>
      </c>
      <c r="F3519">
        <v>-4.9969785599999997E-2</v>
      </c>
      <c r="G3519" t="s">
        <v>72</v>
      </c>
      <c r="H3519">
        <v>4.7022078621432417</v>
      </c>
      <c r="I3519">
        <v>-0.23496831871793211</v>
      </c>
      <c r="J3519">
        <v>-0.23496831871793211</v>
      </c>
      <c r="K3519">
        <v>1</v>
      </c>
      <c r="M3519" t="s">
        <v>67</v>
      </c>
      <c r="N3519" t="s">
        <v>4995</v>
      </c>
      <c r="S3519" t="s">
        <v>1608</v>
      </c>
      <c r="U3519" t="s">
        <v>67</v>
      </c>
      <c r="W3519" t="s">
        <v>1270</v>
      </c>
      <c r="X3519" t="s">
        <v>1271</v>
      </c>
      <c r="Y3519" t="s">
        <v>182</v>
      </c>
      <c r="Z3519" t="s">
        <v>164</v>
      </c>
      <c r="AA3519" t="s">
        <v>164</v>
      </c>
      <c r="AB3519" t="s">
        <v>18</v>
      </c>
      <c r="AD3519" t="s">
        <v>6061</v>
      </c>
      <c r="AE3519">
        <v>1</v>
      </c>
      <c r="AF3519">
        <v>1</v>
      </c>
    </row>
    <row r="3520" spans="1:32" x14ac:dyDescent="0.2">
      <c r="A3520" t="s">
        <v>6062</v>
      </c>
      <c r="B3520" s="107">
        <v>44882</v>
      </c>
      <c r="C3520" s="107">
        <v>44882</v>
      </c>
      <c r="D3520" s="107">
        <v>44882</v>
      </c>
      <c r="E3520">
        <v>-1.6809408000000001E-2</v>
      </c>
      <c r="F3520">
        <v>-1.6809408000000001E-2</v>
      </c>
      <c r="G3520" t="s">
        <v>72</v>
      </c>
      <c r="H3520">
        <v>4.7022078621432417</v>
      </c>
      <c r="I3520">
        <v>-7.9041330455573516E-2</v>
      </c>
      <c r="J3520">
        <v>-7.9041330455573516E-2</v>
      </c>
      <c r="K3520">
        <v>1</v>
      </c>
      <c r="M3520" t="s">
        <v>67</v>
      </c>
      <c r="N3520" t="s">
        <v>4995</v>
      </c>
      <c r="S3520" t="s">
        <v>1608</v>
      </c>
      <c r="U3520" t="s">
        <v>67</v>
      </c>
      <c r="W3520" t="s">
        <v>1270</v>
      </c>
      <c r="X3520" t="s">
        <v>1271</v>
      </c>
      <c r="Y3520" t="s">
        <v>182</v>
      </c>
      <c r="Z3520" t="s">
        <v>164</v>
      </c>
      <c r="AA3520" t="s">
        <v>164</v>
      </c>
      <c r="AB3520" t="s">
        <v>18</v>
      </c>
      <c r="AD3520" t="s">
        <v>6063</v>
      </c>
      <c r="AE3520">
        <v>1</v>
      </c>
      <c r="AF3520">
        <v>1</v>
      </c>
    </row>
    <row r="3521" spans="1:32" x14ac:dyDescent="0.2">
      <c r="A3521" t="s">
        <v>6064</v>
      </c>
      <c r="B3521" s="107">
        <v>44882</v>
      </c>
      <c r="C3521" s="107">
        <v>44882</v>
      </c>
      <c r="D3521" s="107">
        <v>44882</v>
      </c>
      <c r="E3521">
        <v>-1.6724512E-2</v>
      </c>
      <c r="F3521">
        <v>-1.6724512E-2</v>
      </c>
      <c r="G3521" t="s">
        <v>72</v>
      </c>
      <c r="H3521">
        <v>4.7022078621432417</v>
      </c>
      <c r="I3521">
        <v>-7.8642131816908989E-2</v>
      </c>
      <c r="J3521">
        <v>-7.8642131816908989E-2</v>
      </c>
      <c r="K3521">
        <v>1</v>
      </c>
      <c r="M3521" t="s">
        <v>67</v>
      </c>
      <c r="N3521" t="s">
        <v>4995</v>
      </c>
      <c r="S3521" t="s">
        <v>1608</v>
      </c>
      <c r="U3521" t="s">
        <v>67</v>
      </c>
      <c r="W3521" t="s">
        <v>1270</v>
      </c>
      <c r="X3521" t="s">
        <v>1271</v>
      </c>
      <c r="Y3521" t="s">
        <v>182</v>
      </c>
      <c r="Z3521" t="s">
        <v>164</v>
      </c>
      <c r="AA3521" t="s">
        <v>164</v>
      </c>
      <c r="AB3521" t="s">
        <v>18</v>
      </c>
      <c r="AD3521" t="s">
        <v>6065</v>
      </c>
      <c r="AE3521">
        <v>1</v>
      </c>
      <c r="AF3521">
        <v>1</v>
      </c>
    </row>
    <row r="3522" spans="1:32" x14ac:dyDescent="0.2">
      <c r="A3522" t="s">
        <v>6066</v>
      </c>
      <c r="B3522" s="107">
        <v>44882</v>
      </c>
      <c r="C3522" s="107">
        <v>44882</v>
      </c>
      <c r="D3522" s="107">
        <v>44882</v>
      </c>
      <c r="E3522">
        <v>-2.1210777600000001E-2</v>
      </c>
      <c r="F3522">
        <v>-2.1210777600000001E-2</v>
      </c>
      <c r="G3522" t="s">
        <v>72</v>
      </c>
      <c r="H3522">
        <v>4.7022078621432417</v>
      </c>
      <c r="I3522">
        <v>-9.9737485192891759E-2</v>
      </c>
      <c r="J3522">
        <v>-9.9737485192891759E-2</v>
      </c>
      <c r="K3522">
        <v>1</v>
      </c>
      <c r="M3522" t="s">
        <v>67</v>
      </c>
      <c r="N3522" t="s">
        <v>4995</v>
      </c>
      <c r="S3522" t="s">
        <v>1608</v>
      </c>
      <c r="U3522" t="s">
        <v>67</v>
      </c>
      <c r="W3522" t="s">
        <v>1270</v>
      </c>
      <c r="X3522" t="s">
        <v>1271</v>
      </c>
      <c r="Y3522" t="s">
        <v>182</v>
      </c>
      <c r="Z3522" t="s">
        <v>164</v>
      </c>
      <c r="AA3522" t="s">
        <v>164</v>
      </c>
      <c r="AB3522" t="s">
        <v>18</v>
      </c>
      <c r="AD3522" t="s">
        <v>6067</v>
      </c>
      <c r="AE3522">
        <v>1</v>
      </c>
      <c r="AF3522">
        <v>1</v>
      </c>
    </row>
    <row r="3523" spans="1:32" x14ac:dyDescent="0.2">
      <c r="A3523" t="s">
        <v>6068</v>
      </c>
      <c r="B3523" s="107">
        <v>44882</v>
      </c>
      <c r="C3523" s="107">
        <v>44882</v>
      </c>
      <c r="D3523" s="107">
        <v>44882</v>
      </c>
      <c r="E3523">
        <v>-6.3237534000000007E-3</v>
      </c>
      <c r="F3523">
        <v>-6.3237534000000007E-3</v>
      </c>
      <c r="G3523" t="s">
        <v>72</v>
      </c>
      <c r="H3523">
        <v>4.7022078621432417</v>
      </c>
      <c r="I3523">
        <v>-2.973560295573506E-2</v>
      </c>
      <c r="J3523">
        <v>-2.973560295573506E-2</v>
      </c>
      <c r="K3523">
        <v>1</v>
      </c>
      <c r="M3523" t="s">
        <v>67</v>
      </c>
      <c r="N3523" t="s">
        <v>4995</v>
      </c>
      <c r="S3523" t="s">
        <v>1608</v>
      </c>
      <c r="U3523" t="s">
        <v>67</v>
      </c>
      <c r="W3523" t="s">
        <v>1270</v>
      </c>
      <c r="X3523" t="s">
        <v>1271</v>
      </c>
      <c r="Y3523" t="s">
        <v>182</v>
      </c>
      <c r="Z3523" t="s">
        <v>164</v>
      </c>
      <c r="AA3523" t="s">
        <v>164</v>
      </c>
      <c r="AB3523" t="s">
        <v>18</v>
      </c>
      <c r="AD3523" t="s">
        <v>6069</v>
      </c>
      <c r="AE3523">
        <v>1</v>
      </c>
      <c r="AF3523">
        <v>1</v>
      </c>
    </row>
    <row r="3524" spans="1:32" x14ac:dyDescent="0.2">
      <c r="A3524" t="s">
        <v>6070</v>
      </c>
      <c r="B3524" s="107">
        <v>44882</v>
      </c>
      <c r="C3524" s="107">
        <v>44882</v>
      </c>
      <c r="D3524" s="107">
        <v>44882</v>
      </c>
      <c r="E3524">
        <v>-5.4567859999999999E-3</v>
      </c>
      <c r="F3524">
        <v>-5.4567859999999999E-3</v>
      </c>
      <c r="G3524" t="s">
        <v>72</v>
      </c>
      <c r="H3524">
        <v>4.7022078621432417</v>
      </c>
      <c r="I3524">
        <v>-2.5658942031233169E-2</v>
      </c>
      <c r="J3524">
        <v>-2.5658942031233169E-2</v>
      </c>
      <c r="K3524">
        <v>1</v>
      </c>
      <c r="M3524" t="s">
        <v>67</v>
      </c>
      <c r="N3524" t="s">
        <v>4995</v>
      </c>
      <c r="S3524" t="s">
        <v>1608</v>
      </c>
      <c r="U3524" t="s">
        <v>67</v>
      </c>
      <c r="W3524" t="s">
        <v>1270</v>
      </c>
      <c r="X3524" t="s">
        <v>1271</v>
      </c>
      <c r="Y3524" t="s">
        <v>182</v>
      </c>
      <c r="Z3524" t="s">
        <v>164</v>
      </c>
      <c r="AA3524" t="s">
        <v>164</v>
      </c>
      <c r="AB3524" t="s">
        <v>18</v>
      </c>
      <c r="AD3524" t="s">
        <v>6071</v>
      </c>
      <c r="AE3524">
        <v>1</v>
      </c>
      <c r="AF3524">
        <v>1</v>
      </c>
    </row>
    <row r="3525" spans="1:32" x14ac:dyDescent="0.2">
      <c r="A3525" t="s">
        <v>6072</v>
      </c>
      <c r="B3525" s="107">
        <v>44882</v>
      </c>
      <c r="C3525" s="107">
        <v>44882</v>
      </c>
      <c r="D3525" s="107">
        <v>44882</v>
      </c>
      <c r="E3525">
        <v>-4.8832179199999999E-2</v>
      </c>
      <c r="F3525">
        <v>-4.8832179199999999E-2</v>
      </c>
      <c r="G3525" t="s">
        <v>72</v>
      </c>
      <c r="H3525">
        <v>4.7022078621432417</v>
      </c>
      <c r="I3525">
        <v>-0.22961905695982771</v>
      </c>
      <c r="J3525">
        <v>-0.22961905695982771</v>
      </c>
      <c r="K3525">
        <v>1</v>
      </c>
      <c r="M3525" t="s">
        <v>67</v>
      </c>
      <c r="N3525" t="s">
        <v>4995</v>
      </c>
      <c r="S3525" t="s">
        <v>1608</v>
      </c>
      <c r="U3525" t="s">
        <v>67</v>
      </c>
      <c r="W3525" t="s">
        <v>1270</v>
      </c>
      <c r="X3525" t="s">
        <v>1271</v>
      </c>
      <c r="Y3525" t="s">
        <v>182</v>
      </c>
      <c r="Z3525" t="s">
        <v>164</v>
      </c>
      <c r="AA3525" t="s">
        <v>164</v>
      </c>
      <c r="AB3525" t="s">
        <v>18</v>
      </c>
      <c r="AD3525" t="s">
        <v>6073</v>
      </c>
      <c r="AE3525">
        <v>1</v>
      </c>
      <c r="AF3525">
        <v>1</v>
      </c>
    </row>
    <row r="3526" spans="1:32" x14ac:dyDescent="0.2">
      <c r="A3526" t="s">
        <v>6074</v>
      </c>
      <c r="B3526" s="107">
        <v>44882</v>
      </c>
      <c r="C3526" s="107">
        <v>44882</v>
      </c>
      <c r="D3526" s="107">
        <v>44882</v>
      </c>
      <c r="E3526">
        <v>-2.4713630800000001E-2</v>
      </c>
      <c r="F3526">
        <v>-2.4713630800000001E-2</v>
      </c>
      <c r="G3526" t="s">
        <v>72</v>
      </c>
      <c r="H3526">
        <v>4.7022078621432417</v>
      </c>
      <c r="I3526">
        <v>-0.1162086290498654</v>
      </c>
      <c r="J3526">
        <v>-0.1162086290498654</v>
      </c>
      <c r="K3526">
        <v>1</v>
      </c>
      <c r="M3526" t="s">
        <v>67</v>
      </c>
      <c r="N3526" t="s">
        <v>4995</v>
      </c>
      <c r="S3526" t="s">
        <v>1608</v>
      </c>
      <c r="U3526" t="s">
        <v>67</v>
      </c>
      <c r="W3526" t="s">
        <v>1270</v>
      </c>
      <c r="X3526" t="s">
        <v>1271</v>
      </c>
      <c r="Y3526" t="s">
        <v>182</v>
      </c>
      <c r="Z3526" t="s">
        <v>164</v>
      </c>
      <c r="AA3526" t="s">
        <v>164</v>
      </c>
      <c r="AB3526" t="s">
        <v>18</v>
      </c>
      <c r="AD3526" t="s">
        <v>6075</v>
      </c>
      <c r="AE3526">
        <v>1</v>
      </c>
      <c r="AF3526">
        <v>1</v>
      </c>
    </row>
    <row r="3527" spans="1:32" x14ac:dyDescent="0.2">
      <c r="A3527" t="s">
        <v>6076</v>
      </c>
      <c r="B3527" s="107">
        <v>44882</v>
      </c>
      <c r="C3527" s="107">
        <v>44882</v>
      </c>
      <c r="D3527" s="107">
        <v>44882</v>
      </c>
      <c r="E3527">
        <v>-2.3986268599999999E-2</v>
      </c>
      <c r="F3527">
        <v>-2.3986268599999999E-2</v>
      </c>
      <c r="G3527" t="s">
        <v>72</v>
      </c>
      <c r="H3527">
        <v>4.7022078621432417</v>
      </c>
      <c r="I3527">
        <v>-0.1127884207943996</v>
      </c>
      <c r="J3527">
        <v>-0.1127884207943996</v>
      </c>
      <c r="K3527">
        <v>1</v>
      </c>
      <c r="M3527" t="s">
        <v>67</v>
      </c>
      <c r="N3527" t="s">
        <v>4995</v>
      </c>
      <c r="S3527" t="s">
        <v>1608</v>
      </c>
      <c r="U3527" t="s">
        <v>67</v>
      </c>
      <c r="W3527" t="s">
        <v>1270</v>
      </c>
      <c r="X3527" t="s">
        <v>1271</v>
      </c>
      <c r="Y3527" t="s">
        <v>182</v>
      </c>
      <c r="Z3527" t="s">
        <v>164</v>
      </c>
      <c r="AA3527" t="s">
        <v>164</v>
      </c>
      <c r="AB3527" t="s">
        <v>18</v>
      </c>
      <c r="AD3527" t="s">
        <v>6077</v>
      </c>
      <c r="AE3527">
        <v>1</v>
      </c>
      <c r="AF3527">
        <v>1</v>
      </c>
    </row>
    <row r="3528" spans="1:32" x14ac:dyDescent="0.2">
      <c r="A3528" t="s">
        <v>6078</v>
      </c>
      <c r="B3528" s="107">
        <v>44882</v>
      </c>
      <c r="C3528" s="107">
        <v>44882</v>
      </c>
      <c r="D3528" s="107">
        <v>44882</v>
      </c>
      <c r="E3528">
        <v>-1.4667024799999999E-2</v>
      </c>
      <c r="F3528">
        <v>-1.4667024799999999E-2</v>
      </c>
      <c r="G3528" t="s">
        <v>72</v>
      </c>
      <c r="H3528">
        <v>4.7022078621432417</v>
      </c>
      <c r="I3528">
        <v>-6.8967399328809909E-2</v>
      </c>
      <c r="J3528">
        <v>-6.8967399328809909E-2</v>
      </c>
      <c r="K3528">
        <v>1</v>
      </c>
      <c r="M3528" t="s">
        <v>67</v>
      </c>
      <c r="N3528" t="s">
        <v>4995</v>
      </c>
      <c r="S3528" t="s">
        <v>1608</v>
      </c>
      <c r="U3528" t="s">
        <v>67</v>
      </c>
      <c r="W3528" t="s">
        <v>1270</v>
      </c>
      <c r="X3528" t="s">
        <v>1271</v>
      </c>
      <c r="Y3528" t="s">
        <v>182</v>
      </c>
      <c r="Z3528" t="s">
        <v>164</v>
      </c>
      <c r="AA3528" t="s">
        <v>164</v>
      </c>
      <c r="AB3528" t="s">
        <v>18</v>
      </c>
      <c r="AD3528" t="s">
        <v>6079</v>
      </c>
      <c r="AE3528">
        <v>1</v>
      </c>
      <c r="AF3528">
        <v>1</v>
      </c>
    </row>
    <row r="3529" spans="1:32" x14ac:dyDescent="0.2">
      <c r="A3529" t="s">
        <v>6080</v>
      </c>
      <c r="B3529" s="107">
        <v>44882</v>
      </c>
      <c r="C3529" s="107">
        <v>44882</v>
      </c>
      <c r="D3529" s="107">
        <v>44882</v>
      </c>
      <c r="E3529">
        <v>-1.1579814399999999E-2</v>
      </c>
      <c r="F3529">
        <v>-1.1579814399999999E-2</v>
      </c>
      <c r="G3529" t="s">
        <v>72</v>
      </c>
      <c r="H3529">
        <v>4.7022078621432417</v>
      </c>
      <c r="I3529">
        <v>-5.4450694313839532E-2</v>
      </c>
      <c r="J3529">
        <v>-5.4450694313839532E-2</v>
      </c>
      <c r="K3529">
        <v>1</v>
      </c>
      <c r="M3529" t="s">
        <v>67</v>
      </c>
      <c r="N3529" t="s">
        <v>4995</v>
      </c>
      <c r="S3529" t="s">
        <v>1608</v>
      </c>
      <c r="U3529" t="s">
        <v>67</v>
      </c>
      <c r="W3529" t="s">
        <v>1270</v>
      </c>
      <c r="X3529" t="s">
        <v>1271</v>
      </c>
      <c r="Y3529" t="s">
        <v>182</v>
      </c>
      <c r="Z3529" t="s">
        <v>164</v>
      </c>
      <c r="AA3529" t="s">
        <v>164</v>
      </c>
      <c r="AB3529" t="s">
        <v>18</v>
      </c>
      <c r="AD3529" t="s">
        <v>6081</v>
      </c>
      <c r="AE3529">
        <v>1</v>
      </c>
      <c r="AF3529">
        <v>1</v>
      </c>
    </row>
    <row r="3530" spans="1:32" x14ac:dyDescent="0.2">
      <c r="A3530" t="s">
        <v>6082</v>
      </c>
      <c r="B3530" s="107">
        <v>44882</v>
      </c>
      <c r="C3530" s="107">
        <v>44882</v>
      </c>
      <c r="D3530" s="107">
        <v>44882</v>
      </c>
      <c r="E3530">
        <v>-1.1842992E-2</v>
      </c>
      <c r="F3530">
        <v>-1.1842992E-2</v>
      </c>
      <c r="G3530" t="s">
        <v>72</v>
      </c>
      <c r="H3530">
        <v>4.7022078621432417</v>
      </c>
      <c r="I3530">
        <v>-5.5688210093699522E-2</v>
      </c>
      <c r="J3530">
        <v>-5.5688210093699522E-2</v>
      </c>
      <c r="K3530">
        <v>1</v>
      </c>
      <c r="M3530" t="s">
        <v>67</v>
      </c>
      <c r="N3530" t="s">
        <v>4995</v>
      </c>
      <c r="S3530" t="s">
        <v>1608</v>
      </c>
      <c r="U3530" t="s">
        <v>67</v>
      </c>
      <c r="W3530" t="s">
        <v>1270</v>
      </c>
      <c r="X3530" t="s">
        <v>1271</v>
      </c>
      <c r="Y3530" t="s">
        <v>182</v>
      </c>
      <c r="Z3530" t="s">
        <v>164</v>
      </c>
      <c r="AA3530" t="s">
        <v>164</v>
      </c>
      <c r="AB3530" t="s">
        <v>18</v>
      </c>
      <c r="AD3530" t="s">
        <v>6083</v>
      </c>
      <c r="AE3530">
        <v>1</v>
      </c>
      <c r="AF3530">
        <v>1</v>
      </c>
    </row>
    <row r="3531" spans="1:32" x14ac:dyDescent="0.2">
      <c r="A3531" t="s">
        <v>6084</v>
      </c>
      <c r="B3531" s="107">
        <v>44882</v>
      </c>
      <c r="C3531" s="107">
        <v>44882</v>
      </c>
      <c r="D3531" s="107">
        <v>44882</v>
      </c>
      <c r="E3531">
        <v>-8.8376736000000001E-3</v>
      </c>
      <c r="F3531">
        <v>-8.8376736000000001E-3</v>
      </c>
      <c r="G3531" t="s">
        <v>72</v>
      </c>
      <c r="H3531">
        <v>4.7022078621432417</v>
      </c>
      <c r="I3531">
        <v>-4.1556578284975769E-2</v>
      </c>
      <c r="J3531">
        <v>-4.1556578284975769E-2</v>
      </c>
      <c r="K3531">
        <v>1</v>
      </c>
      <c r="M3531" t="s">
        <v>67</v>
      </c>
      <c r="N3531" t="s">
        <v>4995</v>
      </c>
      <c r="S3531" t="s">
        <v>1608</v>
      </c>
      <c r="U3531" t="s">
        <v>67</v>
      </c>
      <c r="W3531" t="s">
        <v>1270</v>
      </c>
      <c r="X3531" t="s">
        <v>1271</v>
      </c>
      <c r="Y3531" t="s">
        <v>182</v>
      </c>
      <c r="Z3531" t="s">
        <v>164</v>
      </c>
      <c r="AA3531" t="s">
        <v>164</v>
      </c>
      <c r="AB3531" t="s">
        <v>18</v>
      </c>
      <c r="AD3531" t="s">
        <v>6085</v>
      </c>
      <c r="AE3531">
        <v>1</v>
      </c>
      <c r="AF3531">
        <v>1</v>
      </c>
    </row>
    <row r="3532" spans="1:32" x14ac:dyDescent="0.2">
      <c r="A3532" t="s">
        <v>6086</v>
      </c>
      <c r="B3532" s="107">
        <v>44882</v>
      </c>
      <c r="C3532" s="107">
        <v>44882</v>
      </c>
      <c r="D3532" s="107">
        <v>44882</v>
      </c>
      <c r="E3532">
        <v>-1.5411595599999999E-2</v>
      </c>
      <c r="F3532">
        <v>-1.5411595599999999E-2</v>
      </c>
      <c r="G3532" t="s">
        <v>72</v>
      </c>
      <c r="H3532">
        <v>4.7022078621432417</v>
      </c>
      <c r="I3532">
        <v>-7.2468525998492184E-2</v>
      </c>
      <c r="J3532">
        <v>-7.2468525998492184E-2</v>
      </c>
      <c r="K3532">
        <v>1</v>
      </c>
      <c r="M3532" t="s">
        <v>67</v>
      </c>
      <c r="N3532" t="s">
        <v>4995</v>
      </c>
      <c r="S3532" t="s">
        <v>1608</v>
      </c>
      <c r="U3532" t="s">
        <v>67</v>
      </c>
      <c r="W3532" t="s">
        <v>1270</v>
      </c>
      <c r="X3532" t="s">
        <v>1271</v>
      </c>
      <c r="Y3532" t="s">
        <v>182</v>
      </c>
      <c r="Z3532" t="s">
        <v>164</v>
      </c>
      <c r="AA3532" t="s">
        <v>164</v>
      </c>
      <c r="AB3532" t="s">
        <v>18</v>
      </c>
      <c r="AD3532" t="s">
        <v>6087</v>
      </c>
      <c r="AE3532">
        <v>1</v>
      </c>
      <c r="AF3532">
        <v>1</v>
      </c>
    </row>
    <row r="3533" spans="1:32" x14ac:dyDescent="0.2">
      <c r="A3533" t="s">
        <v>6088</v>
      </c>
      <c r="B3533" s="107">
        <v>44882</v>
      </c>
      <c r="C3533" s="107">
        <v>44882</v>
      </c>
      <c r="D3533" s="107">
        <v>44882</v>
      </c>
      <c r="E3533">
        <v>-2.76930752E-2</v>
      </c>
      <c r="F3533">
        <v>-2.76930752E-2</v>
      </c>
      <c r="G3533" t="s">
        <v>72</v>
      </c>
      <c r="H3533">
        <v>4.7022078621432417</v>
      </c>
      <c r="I3533">
        <v>-0.13021859593236401</v>
      </c>
      <c r="J3533">
        <v>-0.13021859593236401</v>
      </c>
      <c r="K3533">
        <v>1</v>
      </c>
      <c r="M3533" t="s">
        <v>67</v>
      </c>
      <c r="N3533" t="s">
        <v>4995</v>
      </c>
      <c r="S3533" t="s">
        <v>1608</v>
      </c>
      <c r="U3533" t="s">
        <v>67</v>
      </c>
      <c r="W3533" t="s">
        <v>1270</v>
      </c>
      <c r="X3533" t="s">
        <v>1271</v>
      </c>
      <c r="Y3533" t="s">
        <v>182</v>
      </c>
      <c r="Z3533" t="s">
        <v>164</v>
      </c>
      <c r="AA3533" t="s">
        <v>164</v>
      </c>
      <c r="AB3533" t="s">
        <v>18</v>
      </c>
      <c r="AD3533" t="s">
        <v>6089</v>
      </c>
      <c r="AE3533">
        <v>1</v>
      </c>
      <c r="AF3533">
        <v>1</v>
      </c>
    </row>
    <row r="3534" spans="1:32" x14ac:dyDescent="0.2">
      <c r="A3534" t="s">
        <v>6090</v>
      </c>
      <c r="B3534" s="107">
        <v>44882</v>
      </c>
      <c r="C3534" s="107">
        <v>44882</v>
      </c>
      <c r="D3534" s="107">
        <v>44882</v>
      </c>
      <c r="E3534">
        <v>-3.5372212799999997E-2</v>
      </c>
      <c r="F3534">
        <v>-3.5372212799999997E-2</v>
      </c>
      <c r="G3534" t="s">
        <v>72</v>
      </c>
      <c r="H3534">
        <v>4.7022078621432417</v>
      </c>
      <c r="I3534">
        <v>-0.16632749712956379</v>
      </c>
      <c r="J3534">
        <v>-0.16632749712956379</v>
      </c>
      <c r="K3534">
        <v>1</v>
      </c>
      <c r="M3534" t="s">
        <v>67</v>
      </c>
      <c r="N3534" t="s">
        <v>4995</v>
      </c>
      <c r="S3534" t="s">
        <v>1608</v>
      </c>
      <c r="U3534" t="s">
        <v>67</v>
      </c>
      <c r="W3534" t="s">
        <v>1270</v>
      </c>
      <c r="X3534" t="s">
        <v>1271</v>
      </c>
      <c r="Y3534" t="s">
        <v>182</v>
      </c>
      <c r="Z3534" t="s">
        <v>164</v>
      </c>
      <c r="AA3534" t="s">
        <v>164</v>
      </c>
      <c r="AB3534" t="s">
        <v>18</v>
      </c>
      <c r="AD3534" t="s">
        <v>6091</v>
      </c>
      <c r="AE3534">
        <v>1</v>
      </c>
      <c r="AF3534">
        <v>1</v>
      </c>
    </row>
    <row r="3535" spans="1:32" x14ac:dyDescent="0.2">
      <c r="A3535" t="s">
        <v>6092</v>
      </c>
      <c r="B3535" s="107">
        <v>44882</v>
      </c>
      <c r="C3535" s="107">
        <v>44882</v>
      </c>
      <c r="D3535" s="107">
        <v>44882</v>
      </c>
      <c r="E3535">
        <v>-2.99513088E-2</v>
      </c>
      <c r="F3535">
        <v>-2.99513088E-2</v>
      </c>
      <c r="G3535" t="s">
        <v>72</v>
      </c>
      <c r="H3535">
        <v>4.7022078621432417</v>
      </c>
      <c r="I3535">
        <v>-0.14083727972084009</v>
      </c>
      <c r="J3535">
        <v>-0.14083727972084009</v>
      </c>
      <c r="K3535">
        <v>1</v>
      </c>
      <c r="M3535" t="s">
        <v>67</v>
      </c>
      <c r="N3535" t="s">
        <v>4995</v>
      </c>
      <c r="S3535" t="s">
        <v>1608</v>
      </c>
      <c r="U3535" t="s">
        <v>67</v>
      </c>
      <c r="W3535" t="s">
        <v>1270</v>
      </c>
      <c r="X3535" t="s">
        <v>1271</v>
      </c>
      <c r="Y3535" t="s">
        <v>182</v>
      </c>
      <c r="Z3535" t="s">
        <v>164</v>
      </c>
      <c r="AA3535" t="s">
        <v>164</v>
      </c>
      <c r="AB3535" t="s">
        <v>18</v>
      </c>
      <c r="AD3535" t="s">
        <v>6093</v>
      </c>
      <c r="AE3535">
        <v>1</v>
      </c>
      <c r="AF3535">
        <v>1</v>
      </c>
    </row>
    <row r="3536" spans="1:32" x14ac:dyDescent="0.2">
      <c r="A3536" t="s">
        <v>6094</v>
      </c>
      <c r="B3536" s="107">
        <v>44882</v>
      </c>
      <c r="C3536" s="107">
        <v>44882</v>
      </c>
      <c r="D3536" s="107">
        <v>44882</v>
      </c>
      <c r="E3536">
        <v>-2.76930752E-2</v>
      </c>
      <c r="F3536">
        <v>-2.76930752E-2</v>
      </c>
      <c r="G3536" t="s">
        <v>72</v>
      </c>
      <c r="H3536">
        <v>4.7022078621432417</v>
      </c>
      <c r="I3536">
        <v>-0.13021859593236401</v>
      </c>
      <c r="J3536">
        <v>-0.13021859593236401</v>
      </c>
      <c r="K3536">
        <v>1</v>
      </c>
      <c r="M3536" t="s">
        <v>67</v>
      </c>
      <c r="N3536" t="s">
        <v>4995</v>
      </c>
      <c r="S3536" t="s">
        <v>1608</v>
      </c>
      <c r="U3536" t="s">
        <v>67</v>
      </c>
      <c r="W3536" t="s">
        <v>1270</v>
      </c>
      <c r="X3536" t="s">
        <v>1271</v>
      </c>
      <c r="Y3536" t="s">
        <v>182</v>
      </c>
      <c r="Z3536" t="s">
        <v>164</v>
      </c>
      <c r="AA3536" t="s">
        <v>164</v>
      </c>
      <c r="AB3536" t="s">
        <v>18</v>
      </c>
      <c r="AD3536" t="s">
        <v>6095</v>
      </c>
      <c r="AE3536">
        <v>1</v>
      </c>
      <c r="AF3536">
        <v>1</v>
      </c>
    </row>
    <row r="3537" spans="1:32" x14ac:dyDescent="0.2">
      <c r="A3537" t="s">
        <v>6096</v>
      </c>
      <c r="B3537" s="107">
        <v>44882</v>
      </c>
      <c r="C3537" s="107">
        <v>44882</v>
      </c>
      <c r="D3537" s="107">
        <v>44882</v>
      </c>
      <c r="E3537">
        <v>-2.1756643199999998E-2</v>
      </c>
      <c r="F3537">
        <v>-2.1756643199999998E-2</v>
      </c>
      <c r="G3537" t="s">
        <v>72</v>
      </c>
      <c r="H3537">
        <v>4.7022078621432417</v>
      </c>
      <c r="I3537">
        <v>-0.10230425870888531</v>
      </c>
      <c r="J3537">
        <v>-0.10230425870888531</v>
      </c>
      <c r="K3537">
        <v>1</v>
      </c>
      <c r="M3537" t="s">
        <v>67</v>
      </c>
      <c r="N3537" t="s">
        <v>4995</v>
      </c>
      <c r="S3537" t="s">
        <v>1608</v>
      </c>
      <c r="U3537" t="s">
        <v>67</v>
      </c>
      <c r="W3537" t="s">
        <v>1270</v>
      </c>
      <c r="X3537" t="s">
        <v>1271</v>
      </c>
      <c r="Y3537" t="s">
        <v>182</v>
      </c>
      <c r="Z3537" t="s">
        <v>164</v>
      </c>
      <c r="AA3537" t="s">
        <v>164</v>
      </c>
      <c r="AB3537" t="s">
        <v>18</v>
      </c>
      <c r="AD3537" t="s">
        <v>6097</v>
      </c>
      <c r="AE3537">
        <v>1</v>
      </c>
      <c r="AF3537">
        <v>1</v>
      </c>
    </row>
    <row r="3538" spans="1:32" x14ac:dyDescent="0.2">
      <c r="A3538" t="s">
        <v>6098</v>
      </c>
      <c r="B3538" s="107">
        <v>44882</v>
      </c>
      <c r="C3538" s="107">
        <v>44882</v>
      </c>
      <c r="D3538" s="107">
        <v>44882</v>
      </c>
      <c r="E3538">
        <v>-2.5383903999999999E-2</v>
      </c>
      <c r="F3538">
        <v>-2.5383903999999999E-2</v>
      </c>
      <c r="G3538" t="s">
        <v>72</v>
      </c>
      <c r="H3538">
        <v>4.7022078621432417</v>
      </c>
      <c r="I3538">
        <v>-0.1193603929606893</v>
      </c>
      <c r="J3538">
        <v>-0.1193603929606893</v>
      </c>
      <c r="K3538">
        <v>1</v>
      </c>
      <c r="M3538" t="s">
        <v>67</v>
      </c>
      <c r="N3538" t="s">
        <v>4995</v>
      </c>
      <c r="S3538" t="s">
        <v>1608</v>
      </c>
      <c r="U3538" t="s">
        <v>67</v>
      </c>
      <c r="W3538" t="s">
        <v>1270</v>
      </c>
      <c r="X3538" t="s">
        <v>1271</v>
      </c>
      <c r="Y3538" t="s">
        <v>182</v>
      </c>
      <c r="Z3538" t="s">
        <v>164</v>
      </c>
      <c r="AA3538" t="s">
        <v>164</v>
      </c>
      <c r="AB3538" t="s">
        <v>18</v>
      </c>
      <c r="AD3538" t="s">
        <v>6099</v>
      </c>
      <c r="AE3538">
        <v>1</v>
      </c>
      <c r="AF3538">
        <v>1</v>
      </c>
    </row>
    <row r="3539" spans="1:32" x14ac:dyDescent="0.2">
      <c r="A3539" t="s">
        <v>6100</v>
      </c>
      <c r="B3539" s="107">
        <v>44882</v>
      </c>
      <c r="C3539" s="107">
        <v>44882</v>
      </c>
      <c r="D3539" s="107">
        <v>44882</v>
      </c>
      <c r="E3539">
        <v>-1.9721340800000001E-2</v>
      </c>
      <c r="F3539">
        <v>-1.9721340800000001E-2</v>
      </c>
      <c r="G3539" t="s">
        <v>72</v>
      </c>
      <c r="H3539">
        <v>4.7022078621432417</v>
      </c>
      <c r="I3539">
        <v>-9.2733843761766285E-2</v>
      </c>
      <c r="J3539">
        <v>-9.2733843761766285E-2</v>
      </c>
      <c r="K3539">
        <v>1</v>
      </c>
      <c r="M3539" t="s">
        <v>67</v>
      </c>
      <c r="N3539" t="s">
        <v>4995</v>
      </c>
      <c r="S3539" t="s">
        <v>1608</v>
      </c>
      <c r="U3539" t="s">
        <v>67</v>
      </c>
      <c r="W3539" t="s">
        <v>1270</v>
      </c>
      <c r="X3539" t="s">
        <v>1271</v>
      </c>
      <c r="Y3539" t="s">
        <v>182</v>
      </c>
      <c r="Z3539" t="s">
        <v>164</v>
      </c>
      <c r="AA3539" t="s">
        <v>164</v>
      </c>
      <c r="AB3539" t="s">
        <v>18</v>
      </c>
      <c r="AD3539" t="s">
        <v>6101</v>
      </c>
      <c r="AE3539">
        <v>1</v>
      </c>
      <c r="AF3539">
        <v>1</v>
      </c>
    </row>
    <row r="3540" spans="1:32" x14ac:dyDescent="0.2">
      <c r="A3540" t="s">
        <v>6102</v>
      </c>
      <c r="B3540" s="107">
        <v>44882</v>
      </c>
      <c r="C3540" s="107">
        <v>44882</v>
      </c>
      <c r="D3540" s="107">
        <v>44882</v>
      </c>
      <c r="E3540">
        <v>-1.9712851199999999E-2</v>
      </c>
      <c r="F3540">
        <v>-1.9712851199999999E-2</v>
      </c>
      <c r="G3540" t="s">
        <v>72</v>
      </c>
      <c r="H3540">
        <v>4.7022078621432417</v>
      </c>
      <c r="I3540">
        <v>-9.2693923897899835E-2</v>
      </c>
      <c r="J3540">
        <v>-9.2693923897899835E-2</v>
      </c>
      <c r="K3540">
        <v>1</v>
      </c>
      <c r="M3540" t="s">
        <v>67</v>
      </c>
      <c r="N3540" t="s">
        <v>4995</v>
      </c>
      <c r="S3540" t="s">
        <v>1608</v>
      </c>
      <c r="U3540" t="s">
        <v>67</v>
      </c>
      <c r="W3540" t="s">
        <v>1270</v>
      </c>
      <c r="X3540" t="s">
        <v>1271</v>
      </c>
      <c r="Y3540" t="s">
        <v>182</v>
      </c>
      <c r="Z3540" t="s">
        <v>164</v>
      </c>
      <c r="AA3540" t="s">
        <v>164</v>
      </c>
      <c r="AB3540" t="s">
        <v>18</v>
      </c>
      <c r="AD3540" t="s">
        <v>6103</v>
      </c>
      <c r="AE3540">
        <v>1</v>
      </c>
      <c r="AF3540">
        <v>1</v>
      </c>
    </row>
    <row r="3541" spans="1:32" x14ac:dyDescent="0.2">
      <c r="A3541" t="s">
        <v>6104</v>
      </c>
      <c r="B3541" s="107">
        <v>44882</v>
      </c>
      <c r="C3541" s="107">
        <v>44882</v>
      </c>
      <c r="D3541" s="107">
        <v>44882</v>
      </c>
      <c r="E3541">
        <v>-1.9118579199999999E-2</v>
      </c>
      <c r="F3541">
        <v>-1.9118579199999999E-2</v>
      </c>
      <c r="G3541" t="s">
        <v>72</v>
      </c>
      <c r="H3541">
        <v>4.7022078621432417</v>
      </c>
      <c r="I3541">
        <v>-8.989953342724824E-2</v>
      </c>
      <c r="J3541">
        <v>-8.989953342724824E-2</v>
      </c>
      <c r="K3541">
        <v>1</v>
      </c>
      <c r="M3541" t="s">
        <v>67</v>
      </c>
      <c r="N3541" t="s">
        <v>4995</v>
      </c>
      <c r="S3541" t="s">
        <v>1608</v>
      </c>
      <c r="U3541" t="s">
        <v>67</v>
      </c>
      <c r="W3541" t="s">
        <v>1270</v>
      </c>
      <c r="X3541" t="s">
        <v>1271</v>
      </c>
      <c r="Y3541" t="s">
        <v>182</v>
      </c>
      <c r="Z3541" t="s">
        <v>164</v>
      </c>
      <c r="AA3541" t="s">
        <v>164</v>
      </c>
      <c r="AB3541" t="s">
        <v>18</v>
      </c>
      <c r="AD3541" t="s">
        <v>6105</v>
      </c>
      <c r="AE3541">
        <v>1</v>
      </c>
      <c r="AF3541">
        <v>1</v>
      </c>
    </row>
    <row r="3542" spans="1:32" x14ac:dyDescent="0.2">
      <c r="A3542" t="s">
        <v>6106</v>
      </c>
      <c r="B3542" s="107">
        <v>44882</v>
      </c>
      <c r="C3542" s="107">
        <v>44882</v>
      </c>
      <c r="D3542" s="107">
        <v>44882</v>
      </c>
      <c r="E3542">
        <v>-1.5417113600000001E-2</v>
      </c>
      <c r="F3542">
        <v>-1.5417113600000001E-2</v>
      </c>
      <c r="G3542" t="s">
        <v>72</v>
      </c>
      <c r="H3542">
        <v>4.7022078621432417</v>
      </c>
      <c r="I3542">
        <v>-7.24944727814755E-2</v>
      </c>
      <c r="J3542">
        <v>-7.24944727814755E-2</v>
      </c>
      <c r="K3542">
        <v>1</v>
      </c>
      <c r="M3542" t="s">
        <v>67</v>
      </c>
      <c r="N3542" t="s">
        <v>4995</v>
      </c>
      <c r="S3542" t="s">
        <v>1608</v>
      </c>
      <c r="U3542" t="s">
        <v>67</v>
      </c>
      <c r="W3542" t="s">
        <v>1270</v>
      </c>
      <c r="X3542" t="s">
        <v>1271</v>
      </c>
      <c r="Y3542" t="s">
        <v>182</v>
      </c>
      <c r="Z3542" t="s">
        <v>164</v>
      </c>
      <c r="AA3542" t="s">
        <v>164</v>
      </c>
      <c r="AB3542" t="s">
        <v>18</v>
      </c>
      <c r="AD3542" t="s">
        <v>6107</v>
      </c>
      <c r="AE3542">
        <v>1</v>
      </c>
      <c r="AF3542">
        <v>1</v>
      </c>
    </row>
    <row r="3543" spans="1:32" x14ac:dyDescent="0.2">
      <c r="A3543" t="s">
        <v>6108</v>
      </c>
      <c r="B3543" s="107">
        <v>44882</v>
      </c>
      <c r="C3543" s="107">
        <v>44882</v>
      </c>
      <c r="D3543" s="107">
        <v>44882</v>
      </c>
      <c r="E3543">
        <v>-1.7165971200000001E-2</v>
      </c>
      <c r="F3543">
        <v>-1.7165971200000001E-2</v>
      </c>
      <c r="G3543" t="s">
        <v>72</v>
      </c>
      <c r="H3543">
        <v>4.7022078621432417</v>
      </c>
      <c r="I3543">
        <v>-8.071796473796447E-2</v>
      </c>
      <c r="J3543">
        <v>-8.071796473796447E-2</v>
      </c>
      <c r="K3543">
        <v>1</v>
      </c>
      <c r="M3543" t="s">
        <v>67</v>
      </c>
      <c r="N3543" t="s">
        <v>4995</v>
      </c>
      <c r="S3543" t="s">
        <v>1608</v>
      </c>
      <c r="U3543" t="s">
        <v>67</v>
      </c>
      <c r="W3543" t="s">
        <v>1270</v>
      </c>
      <c r="X3543" t="s">
        <v>1271</v>
      </c>
      <c r="Y3543" t="s">
        <v>182</v>
      </c>
      <c r="Z3543" t="s">
        <v>164</v>
      </c>
      <c r="AA3543" t="s">
        <v>164</v>
      </c>
      <c r="AB3543" t="s">
        <v>18</v>
      </c>
      <c r="AD3543" t="s">
        <v>6109</v>
      </c>
      <c r="AE3543">
        <v>1</v>
      </c>
      <c r="AF3543">
        <v>1</v>
      </c>
    </row>
    <row r="3544" spans="1:32" x14ac:dyDescent="0.2">
      <c r="A3544" t="s">
        <v>6110</v>
      </c>
      <c r="B3544" s="107">
        <v>44882</v>
      </c>
      <c r="C3544" s="107">
        <v>44882</v>
      </c>
      <c r="D3544" s="107">
        <v>44882</v>
      </c>
      <c r="E3544">
        <v>-5.2833927999999999E-3</v>
      </c>
      <c r="F3544">
        <v>-5.2833927999999999E-3</v>
      </c>
      <c r="G3544" t="s">
        <v>72</v>
      </c>
      <c r="H3544">
        <v>4.7022078621432417</v>
      </c>
      <c r="I3544">
        <v>-2.4843611162950991E-2</v>
      </c>
      <c r="J3544">
        <v>-2.4843611162950991E-2</v>
      </c>
      <c r="K3544">
        <v>1</v>
      </c>
      <c r="M3544" t="s">
        <v>67</v>
      </c>
      <c r="N3544" t="s">
        <v>4995</v>
      </c>
      <c r="S3544" t="s">
        <v>1608</v>
      </c>
      <c r="U3544" t="s">
        <v>67</v>
      </c>
      <c r="W3544" t="s">
        <v>1270</v>
      </c>
      <c r="X3544" t="s">
        <v>1271</v>
      </c>
      <c r="Y3544" t="s">
        <v>182</v>
      </c>
      <c r="Z3544" t="s">
        <v>164</v>
      </c>
      <c r="AA3544" t="s">
        <v>164</v>
      </c>
      <c r="AB3544" t="s">
        <v>18</v>
      </c>
      <c r="AD3544" t="s">
        <v>6111</v>
      </c>
      <c r="AE3544">
        <v>1</v>
      </c>
      <c r="AF3544">
        <v>1</v>
      </c>
    </row>
    <row r="3545" spans="1:32" x14ac:dyDescent="0.2">
      <c r="A3545" t="s">
        <v>6112</v>
      </c>
      <c r="B3545" s="107">
        <v>44882</v>
      </c>
      <c r="C3545" s="107">
        <v>44882</v>
      </c>
      <c r="D3545" s="107">
        <v>44882</v>
      </c>
      <c r="E3545">
        <v>-5.9682009999999994E-3</v>
      </c>
      <c r="F3545">
        <v>-5.9682009999999994E-3</v>
      </c>
      <c r="G3545" t="s">
        <v>72</v>
      </c>
      <c r="H3545">
        <v>4.7022078621432417</v>
      </c>
      <c r="I3545">
        <v>-2.8063721665051149E-2</v>
      </c>
      <c r="J3545">
        <v>-2.8063721665051149E-2</v>
      </c>
      <c r="K3545">
        <v>1</v>
      </c>
      <c r="M3545" t="s">
        <v>67</v>
      </c>
      <c r="N3545" t="s">
        <v>4995</v>
      </c>
      <c r="S3545" t="s">
        <v>1608</v>
      </c>
      <c r="U3545" t="s">
        <v>67</v>
      </c>
      <c r="W3545" t="s">
        <v>1270</v>
      </c>
      <c r="X3545" t="s">
        <v>1271</v>
      </c>
      <c r="Y3545" t="s">
        <v>182</v>
      </c>
      <c r="Z3545" t="s">
        <v>164</v>
      </c>
      <c r="AA3545" t="s">
        <v>164</v>
      </c>
      <c r="AB3545" t="s">
        <v>18</v>
      </c>
      <c r="AD3545" t="s">
        <v>6113</v>
      </c>
      <c r="AE3545">
        <v>1</v>
      </c>
      <c r="AF3545">
        <v>1</v>
      </c>
    </row>
    <row r="3546" spans="1:32" x14ac:dyDescent="0.2">
      <c r="A3546" t="s">
        <v>6114</v>
      </c>
      <c r="B3546" s="107">
        <v>44882</v>
      </c>
      <c r="C3546" s="107">
        <v>44882</v>
      </c>
      <c r="D3546" s="107">
        <v>44882</v>
      </c>
      <c r="E3546">
        <v>-6.0687619999999992E-3</v>
      </c>
      <c r="F3546">
        <v>-6.0687619999999992E-3</v>
      </c>
      <c r="G3546" t="s">
        <v>72</v>
      </c>
      <c r="H3546">
        <v>4.7022078621432417</v>
      </c>
      <c r="I3546">
        <v>-2.8536580389876141E-2</v>
      </c>
      <c r="J3546">
        <v>-2.8536580389876141E-2</v>
      </c>
      <c r="K3546">
        <v>1</v>
      </c>
      <c r="M3546" t="s">
        <v>67</v>
      </c>
      <c r="N3546" t="s">
        <v>4995</v>
      </c>
      <c r="S3546" t="s">
        <v>1608</v>
      </c>
      <c r="U3546" t="s">
        <v>67</v>
      </c>
      <c r="W3546" t="s">
        <v>1270</v>
      </c>
      <c r="X3546" t="s">
        <v>1271</v>
      </c>
      <c r="Y3546" t="s">
        <v>182</v>
      </c>
      <c r="Z3546" t="s">
        <v>164</v>
      </c>
      <c r="AA3546" t="s">
        <v>164</v>
      </c>
      <c r="AB3546" t="s">
        <v>18</v>
      </c>
      <c r="AD3546" t="s">
        <v>6115</v>
      </c>
      <c r="AE3546">
        <v>1</v>
      </c>
      <c r="AF3546">
        <v>1</v>
      </c>
    </row>
    <row r="3547" spans="1:32" x14ac:dyDescent="0.2">
      <c r="A3547" t="s">
        <v>6116</v>
      </c>
      <c r="B3547" s="107">
        <v>44882</v>
      </c>
      <c r="C3547" s="107">
        <v>44882</v>
      </c>
      <c r="D3547" s="107">
        <v>44882</v>
      </c>
      <c r="E3547">
        <v>-4.9205721600000002E-2</v>
      </c>
      <c r="F3547">
        <v>-4.9205721600000002E-2</v>
      </c>
      <c r="G3547" t="s">
        <v>72</v>
      </c>
      <c r="H3547">
        <v>4.7022078621432417</v>
      </c>
      <c r="I3547">
        <v>-0.2313755309699515</v>
      </c>
      <c r="J3547">
        <v>-0.2313755309699515</v>
      </c>
      <c r="K3547">
        <v>1</v>
      </c>
      <c r="M3547" t="s">
        <v>67</v>
      </c>
      <c r="N3547" t="s">
        <v>4995</v>
      </c>
      <c r="S3547" t="s">
        <v>1608</v>
      </c>
      <c r="U3547" t="s">
        <v>67</v>
      </c>
      <c r="W3547" t="s">
        <v>1270</v>
      </c>
      <c r="X3547" t="s">
        <v>1271</v>
      </c>
      <c r="Y3547" t="s">
        <v>182</v>
      </c>
      <c r="Z3547" t="s">
        <v>164</v>
      </c>
      <c r="AA3547" t="s">
        <v>164</v>
      </c>
      <c r="AB3547" t="s">
        <v>18</v>
      </c>
      <c r="AD3547" t="s">
        <v>6117</v>
      </c>
      <c r="AE3547">
        <v>1</v>
      </c>
      <c r="AF3547">
        <v>1</v>
      </c>
    </row>
    <row r="3548" spans="1:32" x14ac:dyDescent="0.2">
      <c r="A3548" t="s">
        <v>6118</v>
      </c>
      <c r="B3548" s="107">
        <v>44882</v>
      </c>
      <c r="C3548" s="107">
        <v>44882</v>
      </c>
      <c r="D3548" s="107">
        <v>44882</v>
      </c>
      <c r="E3548">
        <v>-7.8856442999999995E-3</v>
      </c>
      <c r="F3548">
        <v>-7.8856442999999995E-3</v>
      </c>
      <c r="G3548" t="s">
        <v>72</v>
      </c>
      <c r="H3548">
        <v>4.7022078621432417</v>
      </c>
      <c r="I3548">
        <v>-3.7079938625525027E-2</v>
      </c>
      <c r="J3548">
        <v>-3.7079938625525027E-2</v>
      </c>
      <c r="K3548">
        <v>1</v>
      </c>
      <c r="M3548" t="s">
        <v>67</v>
      </c>
      <c r="N3548" t="s">
        <v>4995</v>
      </c>
      <c r="S3548" t="s">
        <v>1608</v>
      </c>
      <c r="U3548" t="s">
        <v>67</v>
      </c>
      <c r="W3548" t="s">
        <v>1270</v>
      </c>
      <c r="X3548" t="s">
        <v>1271</v>
      </c>
      <c r="Y3548" t="s">
        <v>182</v>
      </c>
      <c r="Z3548" t="s">
        <v>164</v>
      </c>
      <c r="AA3548" t="s">
        <v>164</v>
      </c>
      <c r="AB3548" t="s">
        <v>18</v>
      </c>
      <c r="AD3548" t="s">
        <v>6119</v>
      </c>
      <c r="AE3548">
        <v>1</v>
      </c>
      <c r="AF3548">
        <v>1</v>
      </c>
    </row>
    <row r="3549" spans="1:32" x14ac:dyDescent="0.2">
      <c r="A3549" t="s">
        <v>6120</v>
      </c>
      <c r="B3549" s="107">
        <v>44882</v>
      </c>
      <c r="C3549" s="107">
        <v>44882</v>
      </c>
      <c r="D3549" s="107">
        <v>44882</v>
      </c>
      <c r="E3549">
        <v>-6.1586754999999986E-3</v>
      </c>
      <c r="F3549">
        <v>-6.1586754999999986E-3</v>
      </c>
      <c r="G3549" t="s">
        <v>72</v>
      </c>
      <c r="H3549">
        <v>4.7022078621432417</v>
      </c>
      <c r="I3549">
        <v>-2.895937235648896E-2</v>
      </c>
      <c r="J3549">
        <v>-2.895937235648896E-2</v>
      </c>
      <c r="K3549">
        <v>1</v>
      </c>
      <c r="M3549" t="s">
        <v>67</v>
      </c>
      <c r="N3549" t="s">
        <v>4995</v>
      </c>
      <c r="S3549" t="s">
        <v>1608</v>
      </c>
      <c r="U3549" t="s">
        <v>67</v>
      </c>
      <c r="W3549" t="s">
        <v>1270</v>
      </c>
      <c r="X3549" t="s">
        <v>1271</v>
      </c>
      <c r="Y3549" t="s">
        <v>182</v>
      </c>
      <c r="Z3549" t="s">
        <v>164</v>
      </c>
      <c r="AA3549" t="s">
        <v>164</v>
      </c>
      <c r="AB3549" t="s">
        <v>18</v>
      </c>
      <c r="AD3549" t="s">
        <v>6121</v>
      </c>
      <c r="AE3549">
        <v>1</v>
      </c>
      <c r="AF3549">
        <v>1</v>
      </c>
    </row>
    <row r="3550" spans="1:32" x14ac:dyDescent="0.2">
      <c r="A3550" t="s">
        <v>6122</v>
      </c>
      <c r="B3550" s="107">
        <v>44882</v>
      </c>
      <c r="C3550" s="107">
        <v>44882</v>
      </c>
      <c r="D3550" s="107">
        <v>44882</v>
      </c>
      <c r="E3550">
        <v>-4.7326143999999997E-3</v>
      </c>
      <c r="F3550">
        <v>-4.7326143999999997E-3</v>
      </c>
      <c r="G3550" t="s">
        <v>72</v>
      </c>
      <c r="H3550">
        <v>4.7022078621432417</v>
      </c>
      <c r="I3550">
        <v>-2.2253736640172321E-2</v>
      </c>
      <c r="J3550">
        <v>-2.2253736640172321E-2</v>
      </c>
      <c r="K3550">
        <v>1</v>
      </c>
      <c r="M3550" t="s">
        <v>67</v>
      </c>
      <c r="N3550" t="s">
        <v>4995</v>
      </c>
      <c r="S3550" t="s">
        <v>1608</v>
      </c>
      <c r="U3550" t="s">
        <v>67</v>
      </c>
      <c r="W3550" t="s">
        <v>1270</v>
      </c>
      <c r="X3550" t="s">
        <v>1271</v>
      </c>
      <c r="Y3550" t="s">
        <v>182</v>
      </c>
      <c r="Z3550" t="s">
        <v>164</v>
      </c>
      <c r="AA3550" t="s">
        <v>164</v>
      </c>
      <c r="AB3550" t="s">
        <v>18</v>
      </c>
      <c r="AD3550" t="s">
        <v>6123</v>
      </c>
      <c r="AE3550">
        <v>1</v>
      </c>
      <c r="AF3550">
        <v>1</v>
      </c>
    </row>
    <row r="3551" spans="1:32" x14ac:dyDescent="0.2">
      <c r="A3551" t="s">
        <v>6124</v>
      </c>
      <c r="B3551" s="107">
        <v>44882</v>
      </c>
      <c r="C3551" s="107">
        <v>44882</v>
      </c>
      <c r="D3551" s="107">
        <v>44882</v>
      </c>
      <c r="E3551">
        <v>-7.6406399999999998E-3</v>
      </c>
      <c r="F3551">
        <v>-7.6406399999999998E-3</v>
      </c>
      <c r="G3551" t="s">
        <v>72</v>
      </c>
      <c r="H3551">
        <v>4.7022078621432417</v>
      </c>
      <c r="I3551">
        <v>-3.5927877479806143E-2</v>
      </c>
      <c r="J3551">
        <v>-3.5927877479806143E-2</v>
      </c>
      <c r="K3551">
        <v>1</v>
      </c>
      <c r="M3551" t="s">
        <v>67</v>
      </c>
      <c r="N3551" t="s">
        <v>4995</v>
      </c>
      <c r="S3551" t="s">
        <v>1608</v>
      </c>
      <c r="U3551" t="s">
        <v>67</v>
      </c>
      <c r="W3551" t="s">
        <v>1270</v>
      </c>
      <c r="X3551" t="s">
        <v>1271</v>
      </c>
      <c r="Y3551" t="s">
        <v>182</v>
      </c>
      <c r="Z3551" t="s">
        <v>164</v>
      </c>
      <c r="AA3551" t="s">
        <v>164</v>
      </c>
      <c r="AB3551" t="s">
        <v>18</v>
      </c>
      <c r="AD3551" t="s">
        <v>6125</v>
      </c>
      <c r="AE3551">
        <v>1</v>
      </c>
      <c r="AF3551">
        <v>1</v>
      </c>
    </row>
    <row r="3552" spans="1:32" x14ac:dyDescent="0.2">
      <c r="A3552" t="s">
        <v>6126</v>
      </c>
      <c r="B3552" s="107">
        <v>44882</v>
      </c>
      <c r="C3552" s="107">
        <v>44882</v>
      </c>
      <c r="D3552" s="107">
        <v>44882</v>
      </c>
      <c r="E3552">
        <v>-8.1160575999999988E-3</v>
      </c>
      <c r="F3552">
        <v>-8.1160575999999988E-3</v>
      </c>
      <c r="G3552" t="s">
        <v>72</v>
      </c>
      <c r="H3552">
        <v>4.7022078621432417</v>
      </c>
      <c r="I3552">
        <v>-3.8163389856327397E-2</v>
      </c>
      <c r="J3552">
        <v>-3.8163389856327397E-2</v>
      </c>
      <c r="K3552">
        <v>1</v>
      </c>
      <c r="M3552" t="s">
        <v>67</v>
      </c>
      <c r="N3552" t="s">
        <v>4995</v>
      </c>
      <c r="S3552" t="s">
        <v>1608</v>
      </c>
      <c r="U3552" t="s">
        <v>67</v>
      </c>
      <c r="W3552" t="s">
        <v>1270</v>
      </c>
      <c r="X3552" t="s">
        <v>1271</v>
      </c>
      <c r="Y3552" t="s">
        <v>182</v>
      </c>
      <c r="Z3552" t="s">
        <v>164</v>
      </c>
      <c r="AA3552" t="s">
        <v>164</v>
      </c>
      <c r="AB3552" t="s">
        <v>18</v>
      </c>
      <c r="AD3552" t="s">
        <v>6127</v>
      </c>
      <c r="AE3552">
        <v>1</v>
      </c>
      <c r="AF3552">
        <v>1</v>
      </c>
    </row>
    <row r="3553" spans="1:32" x14ac:dyDescent="0.2">
      <c r="A3553" t="s">
        <v>6128</v>
      </c>
      <c r="B3553" s="107">
        <v>44882</v>
      </c>
      <c r="C3553" s="107">
        <v>44882</v>
      </c>
      <c r="D3553" s="107">
        <v>44882</v>
      </c>
      <c r="E3553">
        <v>-8.7018400000000006E-3</v>
      </c>
      <c r="F3553">
        <v>-8.7018400000000006E-3</v>
      </c>
      <c r="G3553" t="s">
        <v>72</v>
      </c>
      <c r="H3553">
        <v>4.7022078621432417</v>
      </c>
      <c r="I3553">
        <v>-4.0917860463112549E-2</v>
      </c>
      <c r="J3553">
        <v>-4.0917860463112549E-2</v>
      </c>
      <c r="K3553">
        <v>1</v>
      </c>
      <c r="M3553" t="s">
        <v>67</v>
      </c>
      <c r="N3553" t="s">
        <v>4995</v>
      </c>
      <c r="S3553" t="s">
        <v>1608</v>
      </c>
      <c r="U3553" t="s">
        <v>67</v>
      </c>
      <c r="W3553" t="s">
        <v>1270</v>
      </c>
      <c r="X3553" t="s">
        <v>1271</v>
      </c>
      <c r="Y3553" t="s">
        <v>182</v>
      </c>
      <c r="Z3553" t="s">
        <v>164</v>
      </c>
      <c r="AA3553" t="s">
        <v>164</v>
      </c>
      <c r="AB3553" t="s">
        <v>18</v>
      </c>
      <c r="AD3553" t="s">
        <v>6129</v>
      </c>
      <c r="AE3553">
        <v>1</v>
      </c>
      <c r="AF3553">
        <v>1</v>
      </c>
    </row>
    <row r="3554" spans="1:32" x14ac:dyDescent="0.2">
      <c r="A3554" t="s">
        <v>6130</v>
      </c>
      <c r="B3554" s="107">
        <v>44882</v>
      </c>
      <c r="C3554" s="107">
        <v>44882</v>
      </c>
      <c r="D3554" s="107">
        <v>44882</v>
      </c>
      <c r="E3554">
        <v>-1.0985542399999999E-2</v>
      </c>
      <c r="F3554">
        <v>-1.0985542399999999E-2</v>
      </c>
      <c r="G3554" t="s">
        <v>72</v>
      </c>
      <c r="H3554">
        <v>4.7022078621432417</v>
      </c>
      <c r="I3554">
        <v>-5.1656303843187937E-2</v>
      </c>
      <c r="J3554">
        <v>-5.1656303843187937E-2</v>
      </c>
      <c r="K3554">
        <v>1</v>
      </c>
      <c r="M3554" t="s">
        <v>67</v>
      </c>
      <c r="N3554" t="s">
        <v>4995</v>
      </c>
      <c r="S3554" t="s">
        <v>1608</v>
      </c>
      <c r="U3554" t="s">
        <v>67</v>
      </c>
      <c r="W3554" t="s">
        <v>1270</v>
      </c>
      <c r="X3554" t="s">
        <v>1271</v>
      </c>
      <c r="Y3554" t="s">
        <v>182</v>
      </c>
      <c r="Z3554" t="s">
        <v>164</v>
      </c>
      <c r="AA3554" t="s">
        <v>164</v>
      </c>
      <c r="AB3554" t="s">
        <v>18</v>
      </c>
      <c r="AD3554" t="s">
        <v>6131</v>
      </c>
      <c r="AE3554">
        <v>1</v>
      </c>
      <c r="AF3554">
        <v>1</v>
      </c>
    </row>
    <row r="3555" spans="1:32" x14ac:dyDescent="0.2">
      <c r="A3555" t="s">
        <v>6132</v>
      </c>
      <c r="B3555" s="107">
        <v>44882</v>
      </c>
      <c r="C3555" s="107">
        <v>44882</v>
      </c>
      <c r="D3555" s="107">
        <v>44882</v>
      </c>
      <c r="E3555">
        <v>-1.17326272E-2</v>
      </c>
      <c r="F3555">
        <v>-1.17326272E-2</v>
      </c>
      <c r="G3555" t="s">
        <v>72</v>
      </c>
      <c r="H3555">
        <v>4.7022078621432417</v>
      </c>
      <c r="I3555">
        <v>-5.5169251863435638E-2</v>
      </c>
      <c r="J3555">
        <v>-5.5169251863435638E-2</v>
      </c>
      <c r="K3555">
        <v>1</v>
      </c>
      <c r="M3555" t="s">
        <v>67</v>
      </c>
      <c r="N3555" t="s">
        <v>4995</v>
      </c>
      <c r="S3555" t="s">
        <v>1608</v>
      </c>
      <c r="U3555" t="s">
        <v>67</v>
      </c>
      <c r="W3555" t="s">
        <v>1270</v>
      </c>
      <c r="X3555" t="s">
        <v>1271</v>
      </c>
      <c r="Y3555" t="s">
        <v>182</v>
      </c>
      <c r="Z3555" t="s">
        <v>164</v>
      </c>
      <c r="AA3555" t="s">
        <v>164</v>
      </c>
      <c r="AB3555" t="s">
        <v>18</v>
      </c>
      <c r="AD3555" t="s">
        <v>6133</v>
      </c>
      <c r="AE3555">
        <v>1</v>
      </c>
      <c r="AF3555">
        <v>1</v>
      </c>
    </row>
    <row r="3556" spans="1:32" x14ac:dyDescent="0.2">
      <c r="A3556" t="s">
        <v>6134</v>
      </c>
      <c r="B3556" s="107">
        <v>44882</v>
      </c>
      <c r="C3556" s="107">
        <v>44882</v>
      </c>
      <c r="D3556" s="107">
        <v>44882</v>
      </c>
      <c r="E3556">
        <v>-5.9555027000000003E-3</v>
      </c>
      <c r="F3556">
        <v>-5.9555027000000003E-3</v>
      </c>
      <c r="G3556" t="s">
        <v>72</v>
      </c>
      <c r="H3556">
        <v>4.7022078621432417</v>
      </c>
      <c r="I3556">
        <v>-2.8004011618955309E-2</v>
      </c>
      <c r="J3556">
        <v>-2.8004011618955309E-2</v>
      </c>
      <c r="K3556">
        <v>1</v>
      </c>
      <c r="M3556" t="s">
        <v>67</v>
      </c>
      <c r="N3556" t="s">
        <v>4995</v>
      </c>
      <c r="S3556" t="s">
        <v>1608</v>
      </c>
      <c r="U3556" t="s">
        <v>67</v>
      </c>
      <c r="W3556" t="s">
        <v>1270</v>
      </c>
      <c r="X3556" t="s">
        <v>1271</v>
      </c>
      <c r="Y3556" t="s">
        <v>182</v>
      </c>
      <c r="Z3556" t="s">
        <v>164</v>
      </c>
      <c r="AA3556" t="s">
        <v>164</v>
      </c>
      <c r="AB3556" t="s">
        <v>18</v>
      </c>
      <c r="AD3556" t="s">
        <v>6135</v>
      </c>
      <c r="AE3556">
        <v>1</v>
      </c>
      <c r="AF3556">
        <v>1</v>
      </c>
    </row>
    <row r="3557" spans="1:32" x14ac:dyDescent="0.2">
      <c r="A3557" t="s">
        <v>6136</v>
      </c>
      <c r="B3557" s="107">
        <v>44882</v>
      </c>
      <c r="C3557" s="107">
        <v>44882</v>
      </c>
      <c r="D3557" s="107">
        <v>44882</v>
      </c>
      <c r="E3557">
        <v>-3.5800595999999998E-3</v>
      </c>
      <c r="F3557">
        <v>-3.5800595999999998E-3</v>
      </c>
      <c r="G3557" t="s">
        <v>72</v>
      </c>
      <c r="H3557">
        <v>4.7022078621432417</v>
      </c>
      <c r="I3557">
        <v>-1.6834184398061391E-2</v>
      </c>
      <c r="J3557">
        <v>-1.6834184398061391E-2</v>
      </c>
      <c r="K3557">
        <v>1</v>
      </c>
      <c r="M3557" t="s">
        <v>67</v>
      </c>
      <c r="N3557" t="s">
        <v>4995</v>
      </c>
      <c r="S3557" t="s">
        <v>1608</v>
      </c>
      <c r="U3557" t="s">
        <v>67</v>
      </c>
      <c r="W3557" t="s">
        <v>1270</v>
      </c>
      <c r="X3557" t="s">
        <v>1271</v>
      </c>
      <c r="Y3557" t="s">
        <v>182</v>
      </c>
      <c r="Z3557" t="s">
        <v>164</v>
      </c>
      <c r="AA3557" t="s">
        <v>164</v>
      </c>
      <c r="AB3557" t="s">
        <v>18</v>
      </c>
      <c r="AD3557" t="s">
        <v>6137</v>
      </c>
      <c r="AE3557">
        <v>1</v>
      </c>
      <c r="AF3557">
        <v>1</v>
      </c>
    </row>
    <row r="3558" spans="1:32" x14ac:dyDescent="0.2">
      <c r="A3558" t="s">
        <v>6138</v>
      </c>
      <c r="B3558" s="107">
        <v>44882</v>
      </c>
      <c r="C3558" s="107">
        <v>44882</v>
      </c>
      <c r="D3558" s="107">
        <v>44882</v>
      </c>
      <c r="E3558">
        <v>-5.2017959999999999E-3</v>
      </c>
      <c r="F3558">
        <v>-5.2017959999999999E-3</v>
      </c>
      <c r="G3558" t="s">
        <v>72</v>
      </c>
      <c r="H3558">
        <v>4.7022078621432417</v>
      </c>
      <c r="I3558">
        <v>-2.445992604846527E-2</v>
      </c>
      <c r="J3558">
        <v>-2.445992604846527E-2</v>
      </c>
      <c r="K3558">
        <v>1</v>
      </c>
      <c r="M3558" t="s">
        <v>67</v>
      </c>
      <c r="N3558" t="s">
        <v>4995</v>
      </c>
      <c r="S3558" t="s">
        <v>1608</v>
      </c>
      <c r="U3558" t="s">
        <v>67</v>
      </c>
      <c r="W3558" t="s">
        <v>1270</v>
      </c>
      <c r="X3558" t="s">
        <v>1271</v>
      </c>
      <c r="Y3558" t="s">
        <v>182</v>
      </c>
      <c r="Z3558" t="s">
        <v>164</v>
      </c>
      <c r="AA3558" t="s">
        <v>164</v>
      </c>
      <c r="AB3558" t="s">
        <v>18</v>
      </c>
      <c r="AD3558" t="s">
        <v>6139</v>
      </c>
      <c r="AE3558">
        <v>1</v>
      </c>
      <c r="AF3558">
        <v>1</v>
      </c>
    </row>
    <row r="3559" spans="1:32" x14ac:dyDescent="0.2">
      <c r="A3559" t="s">
        <v>6140</v>
      </c>
      <c r="B3559" s="107">
        <v>44882</v>
      </c>
      <c r="C3559" s="107">
        <v>44882</v>
      </c>
      <c r="D3559" s="107">
        <v>44882</v>
      </c>
      <c r="E3559">
        <v>-7.3904105999999994E-3</v>
      </c>
      <c r="F3559">
        <v>-7.3904105999999994E-3</v>
      </c>
      <c r="G3559" t="s">
        <v>72</v>
      </c>
      <c r="H3559">
        <v>4.7022078621432417</v>
      </c>
      <c r="I3559">
        <v>-3.4751246827786748E-2</v>
      </c>
      <c r="J3559">
        <v>-3.4751246827786748E-2</v>
      </c>
      <c r="K3559">
        <v>1</v>
      </c>
      <c r="M3559" t="s">
        <v>67</v>
      </c>
      <c r="N3559" t="s">
        <v>4995</v>
      </c>
      <c r="S3559" t="s">
        <v>1608</v>
      </c>
      <c r="U3559" t="s">
        <v>67</v>
      </c>
      <c r="W3559" t="s">
        <v>1270</v>
      </c>
      <c r="X3559" t="s">
        <v>1271</v>
      </c>
      <c r="Y3559" t="s">
        <v>182</v>
      </c>
      <c r="Z3559" t="s">
        <v>164</v>
      </c>
      <c r="AA3559" t="s">
        <v>164</v>
      </c>
      <c r="AB3559" t="s">
        <v>18</v>
      </c>
      <c r="AD3559" t="s">
        <v>6141</v>
      </c>
      <c r="AE3559">
        <v>1</v>
      </c>
      <c r="AF3559">
        <v>1</v>
      </c>
    </row>
    <row r="3560" spans="1:32" x14ac:dyDescent="0.2">
      <c r="A3560" t="s">
        <v>6142</v>
      </c>
      <c r="B3560" s="107">
        <v>44882</v>
      </c>
      <c r="C3560" s="107">
        <v>44882</v>
      </c>
      <c r="D3560" s="107">
        <v>44882</v>
      </c>
      <c r="E3560">
        <v>-4.9824988000000004E-3</v>
      </c>
      <c r="F3560">
        <v>-4.9824988000000004E-3</v>
      </c>
      <c r="G3560" t="s">
        <v>72</v>
      </c>
      <c r="H3560">
        <v>4.7022078621432417</v>
      </c>
      <c r="I3560">
        <v>-2.3428745030479269E-2</v>
      </c>
      <c r="J3560">
        <v>-2.3428745030479269E-2</v>
      </c>
      <c r="K3560">
        <v>1</v>
      </c>
      <c r="M3560" t="s">
        <v>67</v>
      </c>
      <c r="N3560" t="s">
        <v>4995</v>
      </c>
      <c r="S3560" t="s">
        <v>1608</v>
      </c>
      <c r="U3560" t="s">
        <v>67</v>
      </c>
      <c r="W3560" t="s">
        <v>1270</v>
      </c>
      <c r="X3560" t="s">
        <v>1271</v>
      </c>
      <c r="Y3560" t="s">
        <v>182</v>
      </c>
      <c r="Z3560" t="s">
        <v>164</v>
      </c>
      <c r="AA3560" t="s">
        <v>164</v>
      </c>
      <c r="AB3560" t="s">
        <v>18</v>
      </c>
      <c r="AD3560" t="s">
        <v>6143</v>
      </c>
      <c r="AE3560">
        <v>1</v>
      </c>
      <c r="AF3560">
        <v>1</v>
      </c>
    </row>
    <row r="3561" spans="1:32" x14ac:dyDescent="0.2">
      <c r="A3561" t="s">
        <v>6144</v>
      </c>
      <c r="B3561" s="107">
        <v>44882</v>
      </c>
      <c r="C3561" s="107">
        <v>44882</v>
      </c>
      <c r="D3561" s="107">
        <v>44882</v>
      </c>
      <c r="E3561">
        <v>-4.1233987200000002E-2</v>
      </c>
      <c r="F3561">
        <v>-4.1233987200000002E-2</v>
      </c>
      <c r="G3561" t="s">
        <v>72</v>
      </c>
      <c r="H3561">
        <v>4.7022078621432417</v>
      </c>
      <c r="I3561">
        <v>-0.19389077879935379</v>
      </c>
      <c r="J3561">
        <v>-0.19389077879935379</v>
      </c>
      <c r="K3561">
        <v>1</v>
      </c>
      <c r="M3561" t="s">
        <v>67</v>
      </c>
      <c r="N3561" t="s">
        <v>4995</v>
      </c>
      <c r="S3561" t="s">
        <v>1608</v>
      </c>
      <c r="U3561" t="s">
        <v>67</v>
      </c>
      <c r="W3561" t="s">
        <v>1270</v>
      </c>
      <c r="X3561" t="s">
        <v>1271</v>
      </c>
      <c r="Y3561" t="s">
        <v>182</v>
      </c>
      <c r="Z3561" t="s">
        <v>164</v>
      </c>
      <c r="AA3561" t="s">
        <v>164</v>
      </c>
      <c r="AB3561" t="s">
        <v>18</v>
      </c>
      <c r="AD3561" t="s">
        <v>6145</v>
      </c>
      <c r="AE3561">
        <v>1</v>
      </c>
      <c r="AF3561">
        <v>1</v>
      </c>
    </row>
    <row r="3562" spans="1:32" x14ac:dyDescent="0.2">
      <c r="A3562" t="s">
        <v>6146</v>
      </c>
      <c r="B3562" s="107">
        <v>44882</v>
      </c>
      <c r="C3562" s="107">
        <v>44882</v>
      </c>
      <c r="D3562" s="107">
        <v>44882</v>
      </c>
      <c r="E3562">
        <v>-7.9887136000000008E-3</v>
      </c>
      <c r="F3562">
        <v>-7.9887136000000008E-3</v>
      </c>
      <c r="G3562" t="s">
        <v>72</v>
      </c>
      <c r="H3562">
        <v>4.7022078621432417</v>
      </c>
      <c r="I3562">
        <v>-3.7564591898330647E-2</v>
      </c>
      <c r="J3562">
        <v>-3.7564591898330647E-2</v>
      </c>
      <c r="K3562">
        <v>1</v>
      </c>
      <c r="M3562" t="s">
        <v>67</v>
      </c>
      <c r="N3562" t="s">
        <v>4995</v>
      </c>
      <c r="S3562" t="s">
        <v>1608</v>
      </c>
      <c r="U3562" t="s">
        <v>67</v>
      </c>
      <c r="W3562" t="s">
        <v>1270</v>
      </c>
      <c r="X3562" t="s">
        <v>1271</v>
      </c>
      <c r="Y3562" t="s">
        <v>182</v>
      </c>
      <c r="Z3562" t="s">
        <v>164</v>
      </c>
      <c r="AA3562" t="s">
        <v>164</v>
      </c>
      <c r="AB3562" t="s">
        <v>18</v>
      </c>
      <c r="AD3562" t="s">
        <v>6147</v>
      </c>
      <c r="AE3562">
        <v>1</v>
      </c>
      <c r="AF3562">
        <v>1</v>
      </c>
    </row>
    <row r="3563" spans="1:32" x14ac:dyDescent="0.2">
      <c r="A3563" t="s">
        <v>6148</v>
      </c>
      <c r="B3563" s="107">
        <v>44882</v>
      </c>
      <c r="C3563" s="107">
        <v>44882</v>
      </c>
      <c r="D3563" s="107">
        <v>44882</v>
      </c>
      <c r="E3563">
        <v>-1.6337269599999999E-2</v>
      </c>
      <c r="F3563">
        <v>-1.6337269599999999E-2</v>
      </c>
      <c r="G3563" t="s">
        <v>72</v>
      </c>
      <c r="H3563">
        <v>4.7022078621432417</v>
      </c>
      <c r="I3563">
        <v>-7.6821237559073774E-2</v>
      </c>
      <c r="J3563">
        <v>-7.6821237559073774E-2</v>
      </c>
      <c r="K3563">
        <v>1</v>
      </c>
      <c r="M3563" t="s">
        <v>67</v>
      </c>
      <c r="N3563" t="s">
        <v>4995</v>
      </c>
      <c r="S3563" t="s">
        <v>1608</v>
      </c>
      <c r="U3563" t="s">
        <v>67</v>
      </c>
      <c r="W3563" t="s">
        <v>1270</v>
      </c>
      <c r="X3563" t="s">
        <v>1271</v>
      </c>
      <c r="Y3563" t="s">
        <v>182</v>
      </c>
      <c r="Z3563" t="s">
        <v>164</v>
      </c>
      <c r="AA3563" t="s">
        <v>164</v>
      </c>
      <c r="AB3563" t="s">
        <v>18</v>
      </c>
      <c r="AD3563" t="s">
        <v>6149</v>
      </c>
      <c r="AE3563">
        <v>1</v>
      </c>
      <c r="AF3563">
        <v>1</v>
      </c>
    </row>
    <row r="3564" spans="1:32" x14ac:dyDescent="0.2">
      <c r="A3564" t="s">
        <v>6150</v>
      </c>
      <c r="B3564" s="107">
        <v>44882</v>
      </c>
      <c r="C3564" s="107">
        <v>44882</v>
      </c>
      <c r="D3564" s="107">
        <v>44882</v>
      </c>
      <c r="E3564">
        <v>-5.0937599999999993E-3</v>
      </c>
      <c r="F3564">
        <v>-5.0937599999999993E-3</v>
      </c>
      <c r="G3564" t="s">
        <v>72</v>
      </c>
      <c r="H3564">
        <v>4.7022078621432417</v>
      </c>
      <c r="I3564">
        <v>-2.3951918319870751E-2</v>
      </c>
      <c r="J3564">
        <v>-2.3951918319870751E-2</v>
      </c>
      <c r="K3564">
        <v>1</v>
      </c>
      <c r="M3564" t="s">
        <v>67</v>
      </c>
      <c r="N3564" t="s">
        <v>4995</v>
      </c>
      <c r="S3564" t="s">
        <v>1608</v>
      </c>
      <c r="U3564" t="s">
        <v>67</v>
      </c>
      <c r="W3564" t="s">
        <v>1270</v>
      </c>
      <c r="X3564" t="s">
        <v>1271</v>
      </c>
      <c r="Y3564" t="s">
        <v>182</v>
      </c>
      <c r="Z3564" t="s">
        <v>164</v>
      </c>
      <c r="AA3564" t="s">
        <v>164</v>
      </c>
      <c r="AB3564" t="s">
        <v>18</v>
      </c>
      <c r="AD3564" t="s">
        <v>6151</v>
      </c>
      <c r="AE3564">
        <v>1</v>
      </c>
      <c r="AF3564">
        <v>1</v>
      </c>
    </row>
    <row r="3565" spans="1:32" x14ac:dyDescent="0.2">
      <c r="A3565" t="s">
        <v>6152</v>
      </c>
      <c r="B3565" s="107">
        <v>44882</v>
      </c>
      <c r="C3565" s="107">
        <v>44882</v>
      </c>
      <c r="D3565" s="107">
        <v>44882</v>
      </c>
      <c r="E3565">
        <v>-7.5300918999999999E-3</v>
      </c>
      <c r="F3565">
        <v>-7.5300918999999999E-3</v>
      </c>
      <c r="G3565" t="s">
        <v>72</v>
      </c>
      <c r="H3565">
        <v>4.7022078621432417</v>
      </c>
      <c r="I3565">
        <v>-3.5408057334841141E-2</v>
      </c>
      <c r="J3565">
        <v>-3.5408057334841141E-2</v>
      </c>
      <c r="K3565">
        <v>1</v>
      </c>
      <c r="M3565" t="s">
        <v>67</v>
      </c>
      <c r="N3565" t="s">
        <v>4995</v>
      </c>
      <c r="S3565" t="s">
        <v>1608</v>
      </c>
      <c r="U3565" t="s">
        <v>67</v>
      </c>
      <c r="W3565" t="s">
        <v>1270</v>
      </c>
      <c r="X3565" t="s">
        <v>1271</v>
      </c>
      <c r="Y3565" t="s">
        <v>182</v>
      </c>
      <c r="Z3565" t="s">
        <v>164</v>
      </c>
      <c r="AA3565" t="s">
        <v>164</v>
      </c>
      <c r="AB3565" t="s">
        <v>18</v>
      </c>
      <c r="AD3565" t="s">
        <v>6153</v>
      </c>
      <c r="AE3565">
        <v>1</v>
      </c>
      <c r="AF3565">
        <v>1</v>
      </c>
    </row>
    <row r="3566" spans="1:32" x14ac:dyDescent="0.2">
      <c r="A3566" t="s">
        <v>6154</v>
      </c>
      <c r="B3566" s="107">
        <v>44882</v>
      </c>
      <c r="C3566" s="107">
        <v>44882</v>
      </c>
      <c r="D3566" s="107">
        <v>44882</v>
      </c>
      <c r="E3566">
        <v>-5.0182031999999998E-3</v>
      </c>
      <c r="F3566">
        <v>-5.0182031999999998E-3</v>
      </c>
      <c r="G3566" t="s">
        <v>72</v>
      </c>
      <c r="H3566">
        <v>4.7022078621432417</v>
      </c>
      <c r="I3566">
        <v>-2.3596634540872369E-2</v>
      </c>
      <c r="J3566">
        <v>-2.3596634540872369E-2</v>
      </c>
      <c r="K3566">
        <v>1</v>
      </c>
      <c r="M3566" t="s">
        <v>67</v>
      </c>
      <c r="N3566" t="s">
        <v>4995</v>
      </c>
      <c r="S3566" t="s">
        <v>1608</v>
      </c>
      <c r="U3566" t="s">
        <v>67</v>
      </c>
      <c r="W3566" t="s">
        <v>1270</v>
      </c>
      <c r="X3566" t="s">
        <v>1271</v>
      </c>
      <c r="Y3566" t="s">
        <v>182</v>
      </c>
      <c r="Z3566" t="s">
        <v>164</v>
      </c>
      <c r="AA3566" t="s">
        <v>164</v>
      </c>
      <c r="AB3566" t="s">
        <v>18</v>
      </c>
      <c r="AD3566" t="s">
        <v>6155</v>
      </c>
      <c r="AE3566">
        <v>1</v>
      </c>
      <c r="AF3566">
        <v>1</v>
      </c>
    </row>
    <row r="3567" spans="1:32" x14ac:dyDescent="0.2">
      <c r="A3567" t="s">
        <v>6156</v>
      </c>
      <c r="B3567" s="107">
        <v>44882</v>
      </c>
      <c r="C3567" s="107">
        <v>44882</v>
      </c>
      <c r="D3567" s="107">
        <v>44882</v>
      </c>
      <c r="E3567">
        <v>-3.3274528000000001E-3</v>
      </c>
      <c r="F3567">
        <v>-3.3274528000000001E-3</v>
      </c>
      <c r="G3567" t="s">
        <v>72</v>
      </c>
      <c r="H3567">
        <v>4.7022078621432417</v>
      </c>
      <c r="I3567">
        <v>-1.5646374717070539E-2</v>
      </c>
      <c r="J3567">
        <v>-1.5646374717070539E-2</v>
      </c>
      <c r="K3567">
        <v>1</v>
      </c>
      <c r="M3567" t="s">
        <v>67</v>
      </c>
      <c r="N3567" t="s">
        <v>4995</v>
      </c>
      <c r="S3567" t="s">
        <v>1608</v>
      </c>
      <c r="U3567" t="s">
        <v>67</v>
      </c>
      <c r="W3567" t="s">
        <v>1270</v>
      </c>
      <c r="X3567" t="s">
        <v>1271</v>
      </c>
      <c r="Y3567" t="s">
        <v>182</v>
      </c>
      <c r="Z3567" t="s">
        <v>164</v>
      </c>
      <c r="AA3567" t="s">
        <v>164</v>
      </c>
      <c r="AB3567" t="s">
        <v>18</v>
      </c>
      <c r="AD3567" t="s">
        <v>6157</v>
      </c>
      <c r="AE3567">
        <v>1</v>
      </c>
      <c r="AF3567">
        <v>1</v>
      </c>
    </row>
    <row r="3568" spans="1:32" x14ac:dyDescent="0.2">
      <c r="A3568" t="s">
        <v>6158</v>
      </c>
      <c r="B3568" s="107">
        <v>44882</v>
      </c>
      <c r="C3568" s="107">
        <v>44882</v>
      </c>
      <c r="D3568" s="107">
        <v>44882</v>
      </c>
      <c r="E3568">
        <v>-4.1981553596940118E-3</v>
      </c>
      <c r="F3568">
        <v>-4.1981553596940118E-3</v>
      </c>
      <c r="G3568" t="s">
        <v>72</v>
      </c>
      <c r="H3568">
        <v>4.7022078621432417</v>
      </c>
      <c r="I3568">
        <v>-1.9740599138851969E-2</v>
      </c>
      <c r="J3568">
        <v>-1.9740599138851969E-2</v>
      </c>
      <c r="K3568">
        <v>1</v>
      </c>
      <c r="M3568" t="s">
        <v>67</v>
      </c>
      <c r="N3568" t="s">
        <v>4995</v>
      </c>
      <c r="S3568" t="s">
        <v>1608</v>
      </c>
      <c r="U3568" t="s">
        <v>67</v>
      </c>
      <c r="W3568" t="s">
        <v>1270</v>
      </c>
      <c r="X3568" t="s">
        <v>1271</v>
      </c>
      <c r="Y3568" t="s">
        <v>182</v>
      </c>
      <c r="Z3568" t="s">
        <v>164</v>
      </c>
      <c r="AA3568" t="s">
        <v>164</v>
      </c>
      <c r="AB3568" t="s">
        <v>18</v>
      </c>
      <c r="AD3568" t="s">
        <v>6159</v>
      </c>
      <c r="AE3568">
        <v>1</v>
      </c>
      <c r="AF3568">
        <v>1</v>
      </c>
    </row>
    <row r="3569" spans="1:32" x14ac:dyDescent="0.2">
      <c r="A3569" t="s">
        <v>6160</v>
      </c>
      <c r="B3569" s="107">
        <v>44882</v>
      </c>
      <c r="C3569" s="107">
        <v>44882</v>
      </c>
      <c r="D3569" s="107">
        <v>44882</v>
      </c>
      <c r="E3569">
        <v>-4.4400951999999999E-3</v>
      </c>
      <c r="F3569">
        <v>-4.4400951999999999E-3</v>
      </c>
      <c r="G3569" t="s">
        <v>72</v>
      </c>
      <c r="H3569">
        <v>4.7022078621432417</v>
      </c>
      <c r="I3569">
        <v>-2.087825055810447E-2</v>
      </c>
      <c r="J3569">
        <v>-2.087825055810447E-2</v>
      </c>
      <c r="K3569">
        <v>1</v>
      </c>
      <c r="M3569" t="s">
        <v>67</v>
      </c>
      <c r="N3569" t="s">
        <v>4995</v>
      </c>
      <c r="S3569" t="s">
        <v>1608</v>
      </c>
      <c r="U3569" t="s">
        <v>67</v>
      </c>
      <c r="W3569" t="s">
        <v>1270</v>
      </c>
      <c r="X3569" t="s">
        <v>1271</v>
      </c>
      <c r="Y3569" t="s">
        <v>182</v>
      </c>
      <c r="Z3569" t="s">
        <v>164</v>
      </c>
      <c r="AA3569" t="s">
        <v>164</v>
      </c>
      <c r="AB3569" t="s">
        <v>18</v>
      </c>
      <c r="AD3569" t="s">
        <v>6161</v>
      </c>
      <c r="AE3569">
        <v>1</v>
      </c>
      <c r="AF3569">
        <v>1</v>
      </c>
    </row>
    <row r="3570" spans="1:32" x14ac:dyDescent="0.2">
      <c r="A3570" t="s">
        <v>6162</v>
      </c>
      <c r="B3570" s="107">
        <v>44882</v>
      </c>
      <c r="C3570" s="107">
        <v>44882</v>
      </c>
      <c r="D3570" s="107">
        <v>44882</v>
      </c>
      <c r="E3570">
        <v>-6.0687619999999992E-3</v>
      </c>
      <c r="F3570">
        <v>-6.0687619999999992E-3</v>
      </c>
      <c r="G3570" t="s">
        <v>72</v>
      </c>
      <c r="H3570">
        <v>4.7022078621432417</v>
      </c>
      <c r="I3570">
        <v>-2.8536580389876141E-2</v>
      </c>
      <c r="J3570">
        <v>-2.8536580389876141E-2</v>
      </c>
      <c r="K3570">
        <v>1</v>
      </c>
      <c r="M3570" t="s">
        <v>67</v>
      </c>
      <c r="N3570" t="s">
        <v>4995</v>
      </c>
      <c r="S3570" t="s">
        <v>1608</v>
      </c>
      <c r="U3570" t="s">
        <v>67</v>
      </c>
      <c r="W3570" t="s">
        <v>1270</v>
      </c>
      <c r="X3570" t="s">
        <v>1271</v>
      </c>
      <c r="Y3570" t="s">
        <v>182</v>
      </c>
      <c r="Z3570" t="s">
        <v>164</v>
      </c>
      <c r="AA3570" t="s">
        <v>164</v>
      </c>
      <c r="AB3570" t="s">
        <v>18</v>
      </c>
      <c r="AD3570" t="s">
        <v>6163</v>
      </c>
      <c r="AE3570">
        <v>1</v>
      </c>
      <c r="AF3570">
        <v>1</v>
      </c>
    </row>
    <row r="3571" spans="1:32" x14ac:dyDescent="0.2">
      <c r="A3571" t="s">
        <v>6164</v>
      </c>
      <c r="B3571" s="107">
        <v>44882</v>
      </c>
      <c r="C3571" s="107">
        <v>44882</v>
      </c>
      <c r="D3571" s="107">
        <v>44882</v>
      </c>
      <c r="E3571">
        <v>-3.1097404799999999E-2</v>
      </c>
      <c r="F3571">
        <v>-3.1097404799999999E-2</v>
      </c>
      <c r="G3571" t="s">
        <v>72</v>
      </c>
      <c r="H3571">
        <v>4.7022078621432417</v>
      </c>
      <c r="I3571">
        <v>-0.146226461342811</v>
      </c>
      <c r="J3571">
        <v>-0.146226461342811</v>
      </c>
      <c r="K3571">
        <v>1</v>
      </c>
      <c r="M3571" t="s">
        <v>67</v>
      </c>
      <c r="N3571" t="s">
        <v>4995</v>
      </c>
      <c r="S3571" t="s">
        <v>1608</v>
      </c>
      <c r="U3571" t="s">
        <v>67</v>
      </c>
      <c r="W3571" t="s">
        <v>1270</v>
      </c>
      <c r="X3571" t="s">
        <v>1271</v>
      </c>
      <c r="Y3571" t="s">
        <v>182</v>
      </c>
      <c r="Z3571" t="s">
        <v>164</v>
      </c>
      <c r="AA3571" t="s">
        <v>164</v>
      </c>
      <c r="AB3571" t="s">
        <v>18</v>
      </c>
      <c r="AD3571" t="s">
        <v>6165</v>
      </c>
      <c r="AE3571">
        <v>1</v>
      </c>
      <c r="AF3571">
        <v>1</v>
      </c>
    </row>
    <row r="3572" spans="1:32" x14ac:dyDescent="0.2">
      <c r="A3572" t="s">
        <v>6166</v>
      </c>
      <c r="B3572" s="107">
        <v>44882</v>
      </c>
      <c r="C3572" s="107">
        <v>44882</v>
      </c>
      <c r="D3572" s="107">
        <v>44882</v>
      </c>
      <c r="E3572">
        <v>-3.2133136E-2</v>
      </c>
      <c r="F3572">
        <v>-3.2133136E-2</v>
      </c>
      <c r="G3572" t="s">
        <v>72</v>
      </c>
      <c r="H3572">
        <v>4.7022078621432417</v>
      </c>
      <c r="I3572">
        <v>-0.15109668473451801</v>
      </c>
      <c r="J3572">
        <v>-0.15109668473451801</v>
      </c>
      <c r="K3572">
        <v>1</v>
      </c>
      <c r="M3572" t="s">
        <v>67</v>
      </c>
      <c r="N3572" t="s">
        <v>4995</v>
      </c>
      <c r="S3572" t="s">
        <v>1608</v>
      </c>
      <c r="U3572" t="s">
        <v>67</v>
      </c>
      <c r="W3572" t="s">
        <v>1270</v>
      </c>
      <c r="X3572" t="s">
        <v>1271</v>
      </c>
      <c r="Y3572" t="s">
        <v>182</v>
      </c>
      <c r="Z3572" t="s">
        <v>164</v>
      </c>
      <c r="AA3572" t="s">
        <v>164</v>
      </c>
      <c r="AB3572" t="s">
        <v>18</v>
      </c>
      <c r="AD3572" t="s">
        <v>6167</v>
      </c>
      <c r="AE3572">
        <v>1</v>
      </c>
      <c r="AF3572">
        <v>1</v>
      </c>
    </row>
    <row r="3573" spans="1:32" x14ac:dyDescent="0.2">
      <c r="A3573" t="s">
        <v>6168</v>
      </c>
      <c r="B3573" s="107">
        <v>44882</v>
      </c>
      <c r="C3573" s="107">
        <v>44882</v>
      </c>
      <c r="D3573" s="107">
        <v>44882</v>
      </c>
      <c r="E3573">
        <v>-1.6333990400000001E-2</v>
      </c>
      <c r="F3573">
        <v>-1.6333990400000001E-2</v>
      </c>
      <c r="G3573" t="s">
        <v>72</v>
      </c>
      <c r="H3573">
        <v>4.7022078621432417</v>
      </c>
      <c r="I3573">
        <v>-7.6805818079052235E-2</v>
      </c>
      <c r="J3573">
        <v>-7.6805818079052235E-2</v>
      </c>
      <c r="K3573">
        <v>1</v>
      </c>
      <c r="M3573" t="s">
        <v>67</v>
      </c>
      <c r="N3573" t="s">
        <v>4995</v>
      </c>
      <c r="S3573" t="s">
        <v>1608</v>
      </c>
      <c r="U3573" t="s">
        <v>67</v>
      </c>
      <c r="W3573" t="s">
        <v>1270</v>
      </c>
      <c r="X3573" t="s">
        <v>1271</v>
      </c>
      <c r="Y3573" t="s">
        <v>182</v>
      </c>
      <c r="Z3573" t="s">
        <v>164</v>
      </c>
      <c r="AA3573" t="s">
        <v>164</v>
      </c>
      <c r="AB3573" t="s">
        <v>18</v>
      </c>
      <c r="AD3573" t="s">
        <v>6169</v>
      </c>
      <c r="AE3573">
        <v>1</v>
      </c>
      <c r="AF3573">
        <v>1</v>
      </c>
    </row>
    <row r="3574" spans="1:32" x14ac:dyDescent="0.2">
      <c r="A3574" t="s">
        <v>6170</v>
      </c>
      <c r="B3574" s="107">
        <v>44882</v>
      </c>
      <c r="C3574" s="107">
        <v>44882</v>
      </c>
      <c r="D3574" s="107">
        <v>44882</v>
      </c>
      <c r="E3574">
        <v>-1.3931433599999999E-2</v>
      </c>
      <c r="F3574">
        <v>-1.3931433599999999E-2</v>
      </c>
      <c r="G3574" t="s">
        <v>72</v>
      </c>
      <c r="H3574">
        <v>4.7022078621432417</v>
      </c>
      <c r="I3574">
        <v>-6.5508496604846519E-2</v>
      </c>
      <c r="J3574">
        <v>-6.5508496604846519E-2</v>
      </c>
      <c r="K3574">
        <v>1</v>
      </c>
      <c r="M3574" t="s">
        <v>67</v>
      </c>
      <c r="N3574" t="s">
        <v>4995</v>
      </c>
      <c r="S3574" t="s">
        <v>1608</v>
      </c>
      <c r="U3574" t="s">
        <v>67</v>
      </c>
      <c r="W3574" t="s">
        <v>1270</v>
      </c>
      <c r="X3574" t="s">
        <v>1271</v>
      </c>
      <c r="Y3574" t="s">
        <v>182</v>
      </c>
      <c r="Z3574" t="s">
        <v>164</v>
      </c>
      <c r="AA3574" t="s">
        <v>164</v>
      </c>
      <c r="AB3574" t="s">
        <v>18</v>
      </c>
      <c r="AD3574" t="s">
        <v>6171</v>
      </c>
      <c r="AE3574">
        <v>1</v>
      </c>
      <c r="AF3574">
        <v>1</v>
      </c>
    </row>
    <row r="3575" spans="1:32" x14ac:dyDescent="0.2">
      <c r="A3575" t="s">
        <v>6172</v>
      </c>
      <c r="B3575" s="107">
        <v>44882</v>
      </c>
      <c r="C3575" s="107">
        <v>44882</v>
      </c>
      <c r="D3575" s="107">
        <v>44882</v>
      </c>
      <c r="E3575">
        <v>-1.6571699200000001E-2</v>
      </c>
      <c r="F3575">
        <v>-1.6571699200000001E-2</v>
      </c>
      <c r="G3575" t="s">
        <v>72</v>
      </c>
      <c r="H3575">
        <v>4.7022078621432417</v>
      </c>
      <c r="I3575">
        <v>-7.7923574267312876E-2</v>
      </c>
      <c r="J3575">
        <v>-7.7923574267312876E-2</v>
      </c>
      <c r="K3575">
        <v>1</v>
      </c>
      <c r="M3575" t="s">
        <v>67</v>
      </c>
      <c r="N3575" t="s">
        <v>4995</v>
      </c>
      <c r="S3575" t="s">
        <v>1608</v>
      </c>
      <c r="U3575" t="s">
        <v>67</v>
      </c>
      <c r="W3575" t="s">
        <v>1270</v>
      </c>
      <c r="X3575" t="s">
        <v>1271</v>
      </c>
      <c r="Y3575" t="s">
        <v>182</v>
      </c>
      <c r="Z3575" t="s">
        <v>164</v>
      </c>
      <c r="AA3575" t="s">
        <v>164</v>
      </c>
      <c r="AB3575" t="s">
        <v>18</v>
      </c>
      <c r="AD3575" t="s">
        <v>6173</v>
      </c>
      <c r="AE3575">
        <v>1</v>
      </c>
      <c r="AF3575">
        <v>1</v>
      </c>
    </row>
    <row r="3576" spans="1:32" x14ac:dyDescent="0.2">
      <c r="A3576" t="s">
        <v>6174</v>
      </c>
      <c r="B3576" s="107">
        <v>44882</v>
      </c>
      <c r="C3576" s="107">
        <v>44882</v>
      </c>
      <c r="D3576" s="107">
        <v>44882</v>
      </c>
      <c r="E3576">
        <v>-5.8239716E-3</v>
      </c>
      <c r="F3576">
        <v>-5.8239716E-3</v>
      </c>
      <c r="G3576" t="s">
        <v>72</v>
      </c>
      <c r="H3576">
        <v>4.7022078621432417</v>
      </c>
      <c r="I3576">
        <v>-2.738552504641896E-2</v>
      </c>
      <c r="J3576">
        <v>-2.738552504641896E-2</v>
      </c>
      <c r="K3576">
        <v>1</v>
      </c>
      <c r="M3576" t="s">
        <v>67</v>
      </c>
      <c r="N3576" t="s">
        <v>4995</v>
      </c>
      <c r="S3576" t="s">
        <v>1608</v>
      </c>
      <c r="U3576" t="s">
        <v>67</v>
      </c>
      <c r="W3576" t="s">
        <v>1270</v>
      </c>
      <c r="X3576" t="s">
        <v>1271</v>
      </c>
      <c r="Y3576" t="s">
        <v>182</v>
      </c>
      <c r="Z3576" t="s">
        <v>164</v>
      </c>
      <c r="AA3576" t="s">
        <v>164</v>
      </c>
      <c r="AB3576" t="s">
        <v>18</v>
      </c>
      <c r="AD3576" t="s">
        <v>6175</v>
      </c>
      <c r="AE3576">
        <v>1</v>
      </c>
      <c r="AF3576">
        <v>1</v>
      </c>
    </row>
    <row r="3577" spans="1:32" x14ac:dyDescent="0.2">
      <c r="A3577" t="s">
        <v>6176</v>
      </c>
      <c r="B3577" s="107">
        <v>44882</v>
      </c>
      <c r="C3577" s="107">
        <v>44882</v>
      </c>
      <c r="D3577" s="107">
        <v>44882</v>
      </c>
      <c r="E3577">
        <v>-2.0239177399999999E-2</v>
      </c>
      <c r="F3577">
        <v>-2.0239177399999999E-2</v>
      </c>
      <c r="G3577" t="s">
        <v>72</v>
      </c>
      <c r="H3577">
        <v>4.7022078621432417</v>
      </c>
      <c r="I3577">
        <v>-9.516881909359183E-2</v>
      </c>
      <c r="J3577">
        <v>-9.516881909359183E-2</v>
      </c>
      <c r="K3577">
        <v>1</v>
      </c>
      <c r="M3577" t="s">
        <v>67</v>
      </c>
      <c r="N3577" t="s">
        <v>4995</v>
      </c>
      <c r="S3577" t="s">
        <v>1608</v>
      </c>
      <c r="U3577" t="s">
        <v>67</v>
      </c>
      <c r="W3577" t="s">
        <v>1270</v>
      </c>
      <c r="X3577" t="s">
        <v>1271</v>
      </c>
      <c r="Y3577" t="s">
        <v>182</v>
      </c>
      <c r="Z3577" t="s">
        <v>164</v>
      </c>
      <c r="AA3577" t="s">
        <v>164</v>
      </c>
      <c r="AB3577" t="s">
        <v>18</v>
      </c>
      <c r="AD3577" t="s">
        <v>6177</v>
      </c>
      <c r="AE3577">
        <v>1</v>
      </c>
      <c r="AF3577">
        <v>1</v>
      </c>
    </row>
    <row r="3578" spans="1:32" x14ac:dyDescent="0.2">
      <c r="A3578" t="s">
        <v>6178</v>
      </c>
      <c r="B3578" s="107">
        <v>44882</v>
      </c>
      <c r="C3578" s="107">
        <v>44882</v>
      </c>
      <c r="D3578" s="107">
        <v>44882</v>
      </c>
      <c r="E3578">
        <v>-1.1639241599999999E-2</v>
      </c>
      <c r="F3578">
        <v>-1.1639241599999999E-2</v>
      </c>
      <c r="G3578" t="s">
        <v>72</v>
      </c>
      <c r="H3578">
        <v>4.7022078621432417</v>
      </c>
      <c r="I3578">
        <v>-5.4730133360904688E-2</v>
      </c>
      <c r="J3578">
        <v>-5.4730133360904688E-2</v>
      </c>
      <c r="K3578">
        <v>1</v>
      </c>
      <c r="M3578" t="s">
        <v>67</v>
      </c>
      <c r="N3578" t="s">
        <v>4995</v>
      </c>
      <c r="S3578" t="s">
        <v>1608</v>
      </c>
      <c r="U3578" t="s">
        <v>67</v>
      </c>
      <c r="W3578" t="s">
        <v>1270</v>
      </c>
      <c r="X3578" t="s">
        <v>1271</v>
      </c>
      <c r="Y3578" t="s">
        <v>182</v>
      </c>
      <c r="Z3578" t="s">
        <v>164</v>
      </c>
      <c r="AA3578" t="s">
        <v>164</v>
      </c>
      <c r="AB3578" t="s">
        <v>18</v>
      </c>
      <c r="AD3578" t="s">
        <v>6179</v>
      </c>
      <c r="AE3578">
        <v>1</v>
      </c>
      <c r="AF3578">
        <v>1</v>
      </c>
    </row>
    <row r="3579" spans="1:32" x14ac:dyDescent="0.2">
      <c r="A3579" t="s">
        <v>6180</v>
      </c>
      <c r="B3579" s="107">
        <v>44882</v>
      </c>
      <c r="C3579" s="107">
        <v>44882</v>
      </c>
      <c r="D3579" s="107">
        <v>44882</v>
      </c>
      <c r="E3579">
        <v>-0.115969452</v>
      </c>
      <c r="F3579">
        <v>-0.115969452</v>
      </c>
      <c r="G3579" t="s">
        <v>72</v>
      </c>
      <c r="H3579">
        <v>4.7022078621432417</v>
      </c>
      <c r="I3579">
        <v>-0.54531246896284336</v>
      </c>
      <c r="J3579">
        <v>-0.54531246896284336</v>
      </c>
      <c r="K3579">
        <v>1</v>
      </c>
      <c r="M3579" t="s">
        <v>67</v>
      </c>
      <c r="N3579" t="s">
        <v>4995</v>
      </c>
      <c r="S3579" t="s">
        <v>1608</v>
      </c>
      <c r="U3579" t="s">
        <v>67</v>
      </c>
      <c r="W3579" t="s">
        <v>1270</v>
      </c>
      <c r="X3579" t="s">
        <v>1271</v>
      </c>
      <c r="Y3579" t="s">
        <v>182</v>
      </c>
      <c r="Z3579" t="s">
        <v>164</v>
      </c>
      <c r="AA3579" t="s">
        <v>164</v>
      </c>
      <c r="AB3579" t="s">
        <v>18</v>
      </c>
      <c r="AD3579" t="s">
        <v>6181</v>
      </c>
      <c r="AE3579">
        <v>1</v>
      </c>
      <c r="AF3579">
        <v>1</v>
      </c>
    </row>
    <row r="3580" spans="1:32" x14ac:dyDescent="0.2">
      <c r="A3580" t="s">
        <v>6182</v>
      </c>
      <c r="B3580" s="107">
        <v>44882</v>
      </c>
      <c r="C3580" s="107">
        <v>44882</v>
      </c>
      <c r="D3580" s="107">
        <v>44882</v>
      </c>
      <c r="E3580">
        <v>-9.098043200000001E-3</v>
      </c>
      <c r="F3580">
        <v>-9.098043200000001E-3</v>
      </c>
      <c r="G3580" t="s">
        <v>72</v>
      </c>
      <c r="H3580">
        <v>4.7022078621432417</v>
      </c>
      <c r="I3580">
        <v>-4.2780890265158862E-2</v>
      </c>
      <c r="J3580">
        <v>-4.2780890265158862E-2</v>
      </c>
      <c r="K3580">
        <v>1</v>
      </c>
      <c r="M3580" t="s">
        <v>67</v>
      </c>
      <c r="N3580" t="s">
        <v>4995</v>
      </c>
      <c r="S3580" t="s">
        <v>1608</v>
      </c>
      <c r="U3580" t="s">
        <v>67</v>
      </c>
      <c r="W3580" t="s">
        <v>1270</v>
      </c>
      <c r="X3580" t="s">
        <v>1271</v>
      </c>
      <c r="Y3580" t="s">
        <v>182</v>
      </c>
      <c r="Z3580" t="s">
        <v>164</v>
      </c>
      <c r="AA3580" t="s">
        <v>164</v>
      </c>
      <c r="AB3580" t="s">
        <v>18</v>
      </c>
      <c r="AD3580" t="s">
        <v>6183</v>
      </c>
      <c r="AE3580">
        <v>1</v>
      </c>
      <c r="AF3580">
        <v>1</v>
      </c>
    </row>
    <row r="3581" spans="1:32" x14ac:dyDescent="0.2">
      <c r="A3581" t="s">
        <v>6184</v>
      </c>
      <c r="B3581" s="107">
        <v>44882</v>
      </c>
      <c r="C3581" s="107">
        <v>44882</v>
      </c>
      <c r="D3581" s="107">
        <v>44882</v>
      </c>
      <c r="E3581">
        <v>-3.8743302399999999E-2</v>
      </c>
      <c r="F3581">
        <v>-3.8743302399999999E-2</v>
      </c>
      <c r="G3581" t="s">
        <v>72</v>
      </c>
      <c r="H3581">
        <v>4.7022078621432417</v>
      </c>
      <c r="I3581">
        <v>-0.18217906115067309</v>
      </c>
      <c r="J3581">
        <v>-0.18217906115067309</v>
      </c>
      <c r="K3581">
        <v>1</v>
      </c>
      <c r="M3581" t="s">
        <v>67</v>
      </c>
      <c r="N3581" t="s">
        <v>4995</v>
      </c>
      <c r="S3581" t="s">
        <v>1608</v>
      </c>
      <c r="U3581" t="s">
        <v>67</v>
      </c>
      <c r="W3581" t="s">
        <v>1270</v>
      </c>
      <c r="X3581" t="s">
        <v>1271</v>
      </c>
      <c r="Y3581" t="s">
        <v>182</v>
      </c>
      <c r="Z3581" t="s">
        <v>164</v>
      </c>
      <c r="AA3581" t="s">
        <v>164</v>
      </c>
      <c r="AB3581" t="s">
        <v>18</v>
      </c>
      <c r="AD3581" t="s">
        <v>6185</v>
      </c>
      <c r="AE3581">
        <v>1</v>
      </c>
      <c r="AF3581">
        <v>1</v>
      </c>
    </row>
    <row r="3582" spans="1:32" x14ac:dyDescent="0.2">
      <c r="A3582" t="s">
        <v>6186</v>
      </c>
      <c r="B3582" s="107">
        <v>44882</v>
      </c>
      <c r="C3582" s="107">
        <v>44882</v>
      </c>
      <c r="D3582" s="107">
        <v>44882</v>
      </c>
      <c r="E3582">
        <v>-6.2680600400000008E-2</v>
      </c>
      <c r="F3582">
        <v>-6.2680600400000008E-2</v>
      </c>
      <c r="G3582" t="s">
        <v>72</v>
      </c>
      <c r="H3582">
        <v>4.7022078621432417</v>
      </c>
      <c r="I3582">
        <v>-0.29473721200473879</v>
      </c>
      <c r="J3582">
        <v>-0.29473721200473879</v>
      </c>
      <c r="K3582">
        <v>1</v>
      </c>
      <c r="M3582" t="s">
        <v>67</v>
      </c>
      <c r="N3582" t="s">
        <v>4995</v>
      </c>
      <c r="S3582" t="s">
        <v>1608</v>
      </c>
      <c r="U3582" t="s">
        <v>67</v>
      </c>
      <c r="W3582" t="s">
        <v>1270</v>
      </c>
      <c r="X3582" t="s">
        <v>1271</v>
      </c>
      <c r="Y3582" t="s">
        <v>182</v>
      </c>
      <c r="Z3582" t="s">
        <v>164</v>
      </c>
      <c r="AA3582" t="s">
        <v>164</v>
      </c>
      <c r="AB3582" t="s">
        <v>18</v>
      </c>
      <c r="AD3582" t="s">
        <v>6187</v>
      </c>
      <c r="AE3582">
        <v>1</v>
      </c>
      <c r="AF3582">
        <v>1</v>
      </c>
    </row>
    <row r="3583" spans="1:32" x14ac:dyDescent="0.2">
      <c r="A3583" t="s">
        <v>6188</v>
      </c>
      <c r="B3583" s="107">
        <v>44882</v>
      </c>
      <c r="C3583" s="107">
        <v>44882</v>
      </c>
      <c r="D3583" s="107">
        <v>44882</v>
      </c>
      <c r="E3583">
        <v>-0.15157916639999999</v>
      </c>
      <c r="F3583">
        <v>-0.15157916639999999</v>
      </c>
      <c r="G3583" t="s">
        <v>72</v>
      </c>
      <c r="H3583">
        <v>4.7022078621432417</v>
      </c>
      <c r="I3583">
        <v>-0.71275674798319866</v>
      </c>
      <c r="J3583">
        <v>-0.71275674798319866</v>
      </c>
      <c r="K3583">
        <v>1</v>
      </c>
      <c r="M3583" t="s">
        <v>67</v>
      </c>
      <c r="N3583" t="s">
        <v>4995</v>
      </c>
      <c r="S3583" t="s">
        <v>1608</v>
      </c>
      <c r="U3583" t="s">
        <v>67</v>
      </c>
      <c r="W3583" t="s">
        <v>1270</v>
      </c>
      <c r="X3583" t="s">
        <v>1271</v>
      </c>
      <c r="Y3583" t="s">
        <v>182</v>
      </c>
      <c r="Z3583" t="s">
        <v>164</v>
      </c>
      <c r="AA3583" t="s">
        <v>164</v>
      </c>
      <c r="AB3583" t="s">
        <v>18</v>
      </c>
      <c r="AD3583" t="s">
        <v>6189</v>
      </c>
      <c r="AE3583">
        <v>1</v>
      </c>
      <c r="AF3583">
        <v>1</v>
      </c>
    </row>
    <row r="3584" spans="1:32" x14ac:dyDescent="0.2">
      <c r="A3584" t="s">
        <v>6190</v>
      </c>
      <c r="B3584" s="107">
        <v>44882</v>
      </c>
      <c r="C3584" s="107">
        <v>44882</v>
      </c>
      <c r="D3584" s="107">
        <v>44882</v>
      </c>
      <c r="E3584">
        <v>-6.4076831200000003E-2</v>
      </c>
      <c r="F3584">
        <v>-6.4076831200000003E-2</v>
      </c>
      <c r="G3584" t="s">
        <v>72</v>
      </c>
      <c r="H3584">
        <v>4.7022078621432417</v>
      </c>
      <c r="I3584">
        <v>-0.30130257944986538</v>
      </c>
      <c r="J3584">
        <v>-0.30130257944986538</v>
      </c>
      <c r="K3584">
        <v>1</v>
      </c>
      <c r="M3584" t="s">
        <v>67</v>
      </c>
      <c r="N3584" t="s">
        <v>4995</v>
      </c>
      <c r="S3584" t="s">
        <v>1608</v>
      </c>
      <c r="U3584" t="s">
        <v>67</v>
      </c>
      <c r="W3584" t="s">
        <v>1270</v>
      </c>
      <c r="X3584" t="s">
        <v>1271</v>
      </c>
      <c r="Y3584" t="s">
        <v>182</v>
      </c>
      <c r="Z3584" t="s">
        <v>164</v>
      </c>
      <c r="AA3584" t="s">
        <v>164</v>
      </c>
      <c r="AB3584" t="s">
        <v>18</v>
      </c>
      <c r="AD3584" t="s">
        <v>6191</v>
      </c>
      <c r="AE3584">
        <v>1</v>
      </c>
      <c r="AF3584">
        <v>1</v>
      </c>
    </row>
    <row r="3585" spans="1:32" x14ac:dyDescent="0.2">
      <c r="A3585" t="s">
        <v>6192</v>
      </c>
      <c r="B3585" s="107">
        <v>44882</v>
      </c>
      <c r="C3585" s="107">
        <v>44882</v>
      </c>
      <c r="D3585" s="107">
        <v>44882</v>
      </c>
      <c r="E3585">
        <v>-1.4831331200000001E-2</v>
      </c>
      <c r="F3585">
        <v>-1.4831331200000001E-2</v>
      </c>
      <c r="G3585" t="s">
        <v>72</v>
      </c>
      <c r="H3585">
        <v>4.7022078621432417</v>
      </c>
      <c r="I3585">
        <v>-6.9740002174690355E-2</v>
      </c>
      <c r="J3585">
        <v>-6.9740002174690355E-2</v>
      </c>
      <c r="K3585">
        <v>1</v>
      </c>
      <c r="M3585" t="s">
        <v>67</v>
      </c>
      <c r="N3585" t="s">
        <v>4995</v>
      </c>
      <c r="S3585" t="s">
        <v>1608</v>
      </c>
      <c r="U3585" t="s">
        <v>67</v>
      </c>
      <c r="W3585" t="s">
        <v>1270</v>
      </c>
      <c r="X3585" t="s">
        <v>1271</v>
      </c>
      <c r="Y3585" t="s">
        <v>182</v>
      </c>
      <c r="Z3585" t="s">
        <v>164</v>
      </c>
      <c r="AA3585" t="s">
        <v>164</v>
      </c>
      <c r="AB3585" t="s">
        <v>18</v>
      </c>
      <c r="AD3585" t="s">
        <v>6193</v>
      </c>
      <c r="AE3585">
        <v>1</v>
      </c>
      <c r="AF3585">
        <v>1</v>
      </c>
    </row>
    <row r="3586" spans="1:32" x14ac:dyDescent="0.2">
      <c r="A3586" t="s">
        <v>6194</v>
      </c>
      <c r="B3586" s="107">
        <v>44881</v>
      </c>
      <c r="C3586" s="107">
        <v>44881</v>
      </c>
      <c r="D3586" s="107">
        <v>44881</v>
      </c>
      <c r="E3586">
        <v>-35.36</v>
      </c>
      <c r="F3586">
        <v>-35.36</v>
      </c>
      <c r="G3586" t="s">
        <v>43</v>
      </c>
      <c r="H3586">
        <v>1</v>
      </c>
      <c r="I3586">
        <v>-35.36</v>
      </c>
      <c r="J3586">
        <v>-35.36</v>
      </c>
      <c r="K3586">
        <v>1</v>
      </c>
      <c r="M3586" t="s">
        <v>52</v>
      </c>
      <c r="N3586" t="s">
        <v>301</v>
      </c>
      <c r="O3586">
        <v>100</v>
      </c>
      <c r="Q3586" t="s">
        <v>301</v>
      </c>
      <c r="S3586" t="s">
        <v>5985</v>
      </c>
      <c r="U3586" t="s">
        <v>52</v>
      </c>
      <c r="W3586" t="s">
        <v>1452</v>
      </c>
      <c r="X3586" t="s">
        <v>1452</v>
      </c>
      <c r="Y3586" t="s">
        <v>192</v>
      </c>
      <c r="Z3586" t="s">
        <v>193</v>
      </c>
      <c r="AA3586" t="s">
        <v>193</v>
      </c>
      <c r="AB3586" t="s">
        <v>24</v>
      </c>
      <c r="AE3586">
        <v>0</v>
      </c>
      <c r="AF3586">
        <v>0</v>
      </c>
    </row>
    <row r="3587" spans="1:32" x14ac:dyDescent="0.2">
      <c r="A3587" t="s">
        <v>6195</v>
      </c>
      <c r="B3587" s="107">
        <v>44881</v>
      </c>
      <c r="C3587" s="107">
        <v>44881</v>
      </c>
      <c r="D3587" s="107">
        <v>44881</v>
      </c>
      <c r="E3587">
        <v>-383</v>
      </c>
      <c r="F3587">
        <v>-383</v>
      </c>
      <c r="G3587" t="s">
        <v>43</v>
      </c>
      <c r="H3587">
        <v>1</v>
      </c>
      <c r="I3587">
        <v>-383</v>
      </c>
      <c r="J3587">
        <v>-383</v>
      </c>
      <c r="K3587">
        <v>1</v>
      </c>
      <c r="M3587" t="s">
        <v>49</v>
      </c>
      <c r="N3587" t="s">
        <v>6196</v>
      </c>
      <c r="O3587">
        <v>100</v>
      </c>
      <c r="Q3587" t="s">
        <v>6196</v>
      </c>
      <c r="S3587" t="s">
        <v>6197</v>
      </c>
      <c r="U3587" t="s">
        <v>49</v>
      </c>
      <c r="W3587" t="s">
        <v>2863</v>
      </c>
      <c r="X3587" t="s">
        <v>2863</v>
      </c>
      <c r="Y3587" t="s">
        <v>2078</v>
      </c>
      <c r="Z3587" t="s">
        <v>2079</v>
      </c>
      <c r="AA3587" t="s">
        <v>2079</v>
      </c>
      <c r="AB3587" t="s">
        <v>15</v>
      </c>
      <c r="AE3587">
        <v>0</v>
      </c>
      <c r="AF3587">
        <v>0</v>
      </c>
    </row>
    <row r="3588" spans="1:32" x14ac:dyDescent="0.2">
      <c r="A3588" t="s">
        <v>6198</v>
      </c>
      <c r="B3588" s="107">
        <v>44881</v>
      </c>
      <c r="C3588" s="107">
        <v>44881</v>
      </c>
      <c r="D3588" s="107">
        <v>44881</v>
      </c>
      <c r="E3588">
        <v>-3333.91</v>
      </c>
      <c r="F3588">
        <v>-3333.91</v>
      </c>
      <c r="G3588" t="s">
        <v>43</v>
      </c>
      <c r="H3588">
        <v>1</v>
      </c>
      <c r="I3588">
        <v>-3333.91</v>
      </c>
      <c r="J3588">
        <v>-3333.91</v>
      </c>
      <c r="K3588">
        <v>1</v>
      </c>
      <c r="M3588" t="s">
        <v>49</v>
      </c>
      <c r="N3588" t="s">
        <v>1598</v>
      </c>
      <c r="O3588">
        <v>100</v>
      </c>
      <c r="Q3588" t="s">
        <v>1598</v>
      </c>
      <c r="S3588" t="s">
        <v>6199</v>
      </c>
      <c r="U3588" t="s">
        <v>49</v>
      </c>
      <c r="W3588" t="s">
        <v>2077</v>
      </c>
      <c r="X3588" t="s">
        <v>2077</v>
      </c>
      <c r="Y3588" t="s">
        <v>2078</v>
      </c>
      <c r="Z3588" t="s">
        <v>2079</v>
      </c>
      <c r="AA3588" t="s">
        <v>2079</v>
      </c>
      <c r="AB3588" t="s">
        <v>15</v>
      </c>
      <c r="AE3588">
        <v>0</v>
      </c>
      <c r="AF3588">
        <v>0</v>
      </c>
    </row>
    <row r="3589" spans="1:32" x14ac:dyDescent="0.2">
      <c r="A3589" t="s">
        <v>6200</v>
      </c>
      <c r="B3589" s="107">
        <v>44881</v>
      </c>
      <c r="C3589" s="107">
        <v>44881</v>
      </c>
      <c r="D3589" s="107">
        <v>44881</v>
      </c>
      <c r="E3589">
        <v>-499.8</v>
      </c>
      <c r="F3589">
        <v>-499.8</v>
      </c>
      <c r="G3589" t="s">
        <v>43</v>
      </c>
      <c r="H3589">
        <v>1</v>
      </c>
      <c r="I3589">
        <v>-499.8</v>
      </c>
      <c r="J3589">
        <v>-499.8</v>
      </c>
      <c r="K3589">
        <v>1</v>
      </c>
      <c r="M3589" t="s">
        <v>52</v>
      </c>
      <c r="N3589" t="s">
        <v>4677</v>
      </c>
      <c r="O3589">
        <v>100</v>
      </c>
      <c r="Q3589" t="s">
        <v>4677</v>
      </c>
      <c r="S3589" t="s">
        <v>6201</v>
      </c>
      <c r="U3589" t="s">
        <v>52</v>
      </c>
      <c r="W3589" t="s">
        <v>4679</v>
      </c>
      <c r="X3589" t="s">
        <v>1366</v>
      </c>
      <c r="Y3589" t="s">
        <v>15</v>
      </c>
      <c r="Z3589" t="s">
        <v>164</v>
      </c>
      <c r="AA3589" t="s">
        <v>164</v>
      </c>
      <c r="AB3589" t="s">
        <v>15</v>
      </c>
      <c r="AE3589">
        <v>0</v>
      </c>
      <c r="AF3589">
        <v>0</v>
      </c>
    </row>
    <row r="3590" spans="1:32" x14ac:dyDescent="0.2">
      <c r="A3590" t="s">
        <v>6202</v>
      </c>
      <c r="B3590" s="107">
        <v>44881</v>
      </c>
      <c r="C3590" s="107">
        <v>44881</v>
      </c>
      <c r="D3590" s="107">
        <v>44881</v>
      </c>
      <c r="E3590">
        <v>-115.03</v>
      </c>
      <c r="F3590">
        <v>-115.03</v>
      </c>
      <c r="G3590" t="s">
        <v>43</v>
      </c>
      <c r="H3590">
        <v>1</v>
      </c>
      <c r="I3590">
        <v>-115.03</v>
      </c>
      <c r="J3590">
        <v>-115.03</v>
      </c>
      <c r="K3590">
        <v>1</v>
      </c>
      <c r="M3590" t="s">
        <v>49</v>
      </c>
      <c r="N3590" t="s">
        <v>199</v>
      </c>
      <c r="O3590">
        <v>100</v>
      </c>
      <c r="P3590" t="s">
        <v>340</v>
      </c>
      <c r="Q3590" t="s">
        <v>199</v>
      </c>
      <c r="S3590" t="s">
        <v>4726</v>
      </c>
      <c r="U3590" t="s">
        <v>49</v>
      </c>
      <c r="W3590" t="s">
        <v>274</v>
      </c>
      <c r="X3590" t="s">
        <v>30</v>
      </c>
      <c r="Y3590" t="s">
        <v>182</v>
      </c>
      <c r="Z3590" t="s">
        <v>182</v>
      </c>
      <c r="AA3590" t="s">
        <v>182</v>
      </c>
      <c r="AB3590" t="s">
        <v>30</v>
      </c>
      <c r="AE3590">
        <v>0</v>
      </c>
      <c r="AF3590">
        <v>0</v>
      </c>
    </row>
    <row r="3591" spans="1:32" x14ac:dyDescent="0.2">
      <c r="A3591" t="s">
        <v>6203</v>
      </c>
      <c r="B3591" s="107">
        <v>44881</v>
      </c>
      <c r="C3591" s="107">
        <v>44881</v>
      </c>
      <c r="D3591" s="107">
        <v>44881</v>
      </c>
      <c r="E3591">
        <v>-700</v>
      </c>
      <c r="F3591">
        <v>-700</v>
      </c>
      <c r="G3591" t="s">
        <v>43</v>
      </c>
      <c r="H3591">
        <v>1</v>
      </c>
      <c r="I3591">
        <v>-700</v>
      </c>
      <c r="J3591">
        <v>-700</v>
      </c>
      <c r="K3591">
        <v>1</v>
      </c>
      <c r="M3591" t="s">
        <v>52</v>
      </c>
      <c r="N3591" t="s">
        <v>301</v>
      </c>
      <c r="O3591">
        <v>100</v>
      </c>
      <c r="Q3591" t="s">
        <v>301</v>
      </c>
      <c r="S3591" t="s">
        <v>2184</v>
      </c>
      <c r="U3591" t="s">
        <v>52</v>
      </c>
      <c r="W3591" t="s">
        <v>190</v>
      </c>
      <c r="X3591" t="s">
        <v>191</v>
      </c>
      <c r="Y3591" t="s">
        <v>192</v>
      </c>
      <c r="Z3591" t="s">
        <v>193</v>
      </c>
      <c r="AA3591" t="s">
        <v>193</v>
      </c>
      <c r="AB3591" t="s">
        <v>19</v>
      </c>
      <c r="AE3591">
        <v>0</v>
      </c>
      <c r="AF3591">
        <v>0</v>
      </c>
    </row>
    <row r="3592" spans="1:32" x14ac:dyDescent="0.2">
      <c r="A3592" t="s">
        <v>6204</v>
      </c>
      <c r="B3592" s="107">
        <v>44881</v>
      </c>
      <c r="C3592" s="107">
        <v>44881</v>
      </c>
      <c r="D3592" s="107">
        <v>44881</v>
      </c>
      <c r="E3592">
        <v>225000</v>
      </c>
      <c r="F3592">
        <v>225000</v>
      </c>
      <c r="G3592" t="s">
        <v>43</v>
      </c>
      <c r="H3592">
        <v>1</v>
      </c>
      <c r="I3592">
        <v>225000</v>
      </c>
      <c r="J3592">
        <v>225000</v>
      </c>
      <c r="K3592">
        <v>1</v>
      </c>
      <c r="M3592" t="s">
        <v>199</v>
      </c>
      <c r="N3592" t="s">
        <v>2301</v>
      </c>
      <c r="O3592">
        <v>100</v>
      </c>
      <c r="Q3592" t="s">
        <v>199</v>
      </c>
      <c r="S3592" t="s">
        <v>1378</v>
      </c>
      <c r="U3592" t="s">
        <v>2301</v>
      </c>
      <c r="W3592" t="s">
        <v>1379</v>
      </c>
      <c r="X3592" t="s">
        <v>1379</v>
      </c>
      <c r="Y3592" t="s">
        <v>163</v>
      </c>
      <c r="Z3592" t="s">
        <v>193</v>
      </c>
      <c r="AA3592" t="s">
        <v>193</v>
      </c>
      <c r="AB3592" t="s">
        <v>24</v>
      </c>
      <c r="AE3592">
        <v>0</v>
      </c>
      <c r="AF3592">
        <v>0</v>
      </c>
    </row>
    <row r="3593" spans="1:32" x14ac:dyDescent="0.2">
      <c r="A3593" t="s">
        <v>6205</v>
      </c>
      <c r="B3593" s="107">
        <v>44881</v>
      </c>
      <c r="C3593" s="107">
        <v>44881</v>
      </c>
      <c r="D3593" s="107">
        <v>44881</v>
      </c>
      <c r="E3593">
        <v>6500</v>
      </c>
      <c r="F3593">
        <v>6500</v>
      </c>
      <c r="G3593" t="s">
        <v>43</v>
      </c>
      <c r="H3593">
        <v>1</v>
      </c>
      <c r="I3593">
        <v>6500</v>
      </c>
      <c r="J3593">
        <v>6500</v>
      </c>
      <c r="K3593">
        <v>1</v>
      </c>
      <c r="M3593" t="s">
        <v>199</v>
      </c>
      <c r="N3593" t="s">
        <v>49</v>
      </c>
      <c r="O3593">
        <v>100</v>
      </c>
      <c r="Q3593" t="s">
        <v>199</v>
      </c>
      <c r="S3593" t="s">
        <v>1378</v>
      </c>
      <c r="U3593" t="s">
        <v>49</v>
      </c>
      <c r="W3593" t="s">
        <v>1379</v>
      </c>
      <c r="X3593" t="s">
        <v>1379</v>
      </c>
      <c r="Y3593" t="s">
        <v>163</v>
      </c>
      <c r="Z3593" t="s">
        <v>193</v>
      </c>
      <c r="AA3593" t="s">
        <v>193</v>
      </c>
      <c r="AB3593" t="s">
        <v>24</v>
      </c>
      <c r="AE3593">
        <v>0</v>
      </c>
      <c r="AF3593">
        <v>0</v>
      </c>
    </row>
    <row r="3594" spans="1:32" x14ac:dyDescent="0.2">
      <c r="A3594" t="s">
        <v>6206</v>
      </c>
      <c r="B3594" s="107">
        <v>44881</v>
      </c>
      <c r="C3594" s="107">
        <v>44881</v>
      </c>
      <c r="D3594" s="107">
        <v>44881</v>
      </c>
      <c r="E3594">
        <v>-6500</v>
      </c>
      <c r="F3594">
        <v>-6500</v>
      </c>
      <c r="G3594" t="s">
        <v>43</v>
      </c>
      <c r="H3594">
        <v>1</v>
      </c>
      <c r="I3594">
        <v>-6500</v>
      </c>
      <c r="J3594">
        <v>-6500</v>
      </c>
      <c r="K3594">
        <v>1</v>
      </c>
      <c r="M3594" t="s">
        <v>52</v>
      </c>
      <c r="N3594" t="s">
        <v>199</v>
      </c>
      <c r="O3594">
        <v>100</v>
      </c>
      <c r="P3594" t="s">
        <v>340</v>
      </c>
      <c r="Q3594" t="s">
        <v>199</v>
      </c>
      <c r="S3594" t="s">
        <v>1378</v>
      </c>
      <c r="U3594" t="s">
        <v>52</v>
      </c>
      <c r="W3594" t="s">
        <v>1379</v>
      </c>
      <c r="X3594" t="s">
        <v>1379</v>
      </c>
      <c r="Y3594" t="s">
        <v>163</v>
      </c>
      <c r="Z3594" t="s">
        <v>193</v>
      </c>
      <c r="AA3594" t="s">
        <v>193</v>
      </c>
      <c r="AB3594" t="s">
        <v>24</v>
      </c>
      <c r="AE3594">
        <v>0</v>
      </c>
      <c r="AF3594">
        <v>0</v>
      </c>
    </row>
    <row r="3595" spans="1:32" x14ac:dyDescent="0.2">
      <c r="A3595" t="s">
        <v>6207</v>
      </c>
      <c r="B3595" s="107">
        <v>44881</v>
      </c>
      <c r="C3595" s="107">
        <v>44881</v>
      </c>
      <c r="D3595" s="107">
        <v>44881</v>
      </c>
      <c r="E3595">
        <v>-225000</v>
      </c>
      <c r="F3595">
        <v>-225000</v>
      </c>
      <c r="G3595" t="s">
        <v>43</v>
      </c>
      <c r="H3595">
        <v>1</v>
      </c>
      <c r="I3595">
        <v>-225000</v>
      </c>
      <c r="J3595">
        <v>-225000</v>
      </c>
      <c r="K3595">
        <v>1</v>
      </c>
      <c r="M3595" t="s">
        <v>52</v>
      </c>
      <c r="N3595" t="s">
        <v>199</v>
      </c>
      <c r="O3595">
        <v>100</v>
      </c>
      <c r="P3595" t="s">
        <v>340</v>
      </c>
      <c r="Q3595" t="s">
        <v>199</v>
      </c>
      <c r="S3595" t="s">
        <v>1378</v>
      </c>
      <c r="U3595" t="s">
        <v>52</v>
      </c>
      <c r="W3595" t="s">
        <v>1379</v>
      </c>
      <c r="X3595" t="s">
        <v>1379</v>
      </c>
      <c r="Y3595" t="s">
        <v>163</v>
      </c>
      <c r="Z3595" t="s">
        <v>193</v>
      </c>
      <c r="AA3595" t="s">
        <v>193</v>
      </c>
      <c r="AB3595" t="s">
        <v>24</v>
      </c>
      <c r="AE3595">
        <v>0</v>
      </c>
      <c r="AF3595">
        <v>0</v>
      </c>
    </row>
    <row r="3596" spans="1:32" x14ac:dyDescent="0.2">
      <c r="A3596" t="s">
        <v>6208</v>
      </c>
      <c r="B3596" s="107">
        <v>44881</v>
      </c>
      <c r="C3596" s="107">
        <v>44881</v>
      </c>
      <c r="D3596" s="107">
        <v>44881</v>
      </c>
      <c r="E3596">
        <v>7.5000000000000002E-4</v>
      </c>
      <c r="F3596">
        <v>7.5000000000000002E-4</v>
      </c>
      <c r="G3596" t="s">
        <v>58</v>
      </c>
      <c r="H3596">
        <v>6505.5674518201286</v>
      </c>
      <c r="I3596">
        <v>4.8791755888650972</v>
      </c>
      <c r="J3596">
        <v>4.8791755888650972</v>
      </c>
      <c r="K3596">
        <v>1</v>
      </c>
      <c r="M3596" t="s">
        <v>3597</v>
      </c>
      <c r="N3596" t="s">
        <v>63</v>
      </c>
      <c r="S3596" t="s">
        <v>1608</v>
      </c>
      <c r="U3596" t="s">
        <v>63</v>
      </c>
      <c r="W3596" t="s">
        <v>3598</v>
      </c>
      <c r="X3596" t="s">
        <v>3598</v>
      </c>
      <c r="Y3596" t="s">
        <v>1062</v>
      </c>
      <c r="Z3596" t="s">
        <v>1063</v>
      </c>
      <c r="AA3596" t="s">
        <v>1063</v>
      </c>
      <c r="AB3596" t="s">
        <v>29</v>
      </c>
      <c r="AD3596" t="s">
        <v>6209</v>
      </c>
      <c r="AE3596">
        <v>1</v>
      </c>
      <c r="AF3596">
        <v>1</v>
      </c>
    </row>
    <row r="3597" spans="1:32" x14ac:dyDescent="0.2">
      <c r="A3597" t="s">
        <v>6210</v>
      </c>
      <c r="B3597" s="107">
        <v>44881</v>
      </c>
      <c r="C3597" s="107">
        <v>44881</v>
      </c>
      <c r="D3597" s="107">
        <v>44881</v>
      </c>
      <c r="E3597">
        <v>-0.59940000000000004</v>
      </c>
      <c r="F3597">
        <v>-0.59940000000000004</v>
      </c>
      <c r="G3597" t="s">
        <v>58</v>
      </c>
      <c r="H3597">
        <v>6505.5674518201286</v>
      </c>
      <c r="I3597">
        <v>-3899.437130620986</v>
      </c>
      <c r="J3597">
        <v>-3899.437130620986</v>
      </c>
      <c r="K3597">
        <v>1</v>
      </c>
      <c r="M3597" t="s">
        <v>69</v>
      </c>
      <c r="N3597" t="s">
        <v>360</v>
      </c>
      <c r="S3597" t="s">
        <v>6211</v>
      </c>
      <c r="U3597" t="s">
        <v>69</v>
      </c>
      <c r="W3597" t="s">
        <v>24</v>
      </c>
      <c r="X3597" t="s">
        <v>391</v>
      </c>
      <c r="Y3597" t="s">
        <v>23</v>
      </c>
      <c r="Z3597" t="s">
        <v>164</v>
      </c>
      <c r="AA3597" t="s">
        <v>164</v>
      </c>
      <c r="AB3597" t="s">
        <v>23</v>
      </c>
      <c r="AD3597" t="s">
        <v>6212</v>
      </c>
      <c r="AE3597">
        <v>1</v>
      </c>
      <c r="AF3597">
        <v>1</v>
      </c>
    </row>
    <row r="3598" spans="1:32" x14ac:dyDescent="0.2">
      <c r="A3598" t="s">
        <v>6213</v>
      </c>
      <c r="B3598" s="107">
        <v>44881</v>
      </c>
      <c r="C3598" s="107">
        <v>44881</v>
      </c>
      <c r="D3598" s="107">
        <v>44881</v>
      </c>
      <c r="E3598">
        <v>0</v>
      </c>
      <c r="F3598">
        <v>0</v>
      </c>
      <c r="G3598" t="s">
        <v>58</v>
      </c>
      <c r="H3598">
        <v>6505.5674518201286</v>
      </c>
      <c r="I3598">
        <v>0</v>
      </c>
      <c r="J3598">
        <v>0</v>
      </c>
      <c r="K3598">
        <v>1</v>
      </c>
      <c r="M3598" t="s">
        <v>59</v>
      </c>
      <c r="N3598" t="s">
        <v>69</v>
      </c>
      <c r="S3598" t="s">
        <v>6211</v>
      </c>
      <c r="U3598" t="s">
        <v>69</v>
      </c>
      <c r="W3598" t="s">
        <v>24</v>
      </c>
      <c r="X3598" t="s">
        <v>391</v>
      </c>
      <c r="Y3598" t="s">
        <v>23</v>
      </c>
      <c r="Z3598" t="s">
        <v>164</v>
      </c>
      <c r="AA3598" t="s">
        <v>164</v>
      </c>
      <c r="AB3598" t="s">
        <v>23</v>
      </c>
      <c r="AD3598" t="s">
        <v>6212</v>
      </c>
      <c r="AE3598">
        <v>1</v>
      </c>
      <c r="AF3598">
        <v>1</v>
      </c>
    </row>
    <row r="3599" spans="1:32" x14ac:dyDescent="0.2">
      <c r="A3599" t="s">
        <v>6214</v>
      </c>
      <c r="B3599" s="107">
        <v>44881</v>
      </c>
      <c r="C3599" s="107">
        <v>44881</v>
      </c>
      <c r="D3599" s="107">
        <v>44881</v>
      </c>
      <c r="E3599">
        <v>-9.1969342208938598E-4</v>
      </c>
      <c r="F3599">
        <v>-9.1969342208938598E-4</v>
      </c>
      <c r="G3599" t="s">
        <v>58</v>
      </c>
      <c r="H3599">
        <v>6505.5674518201286</v>
      </c>
      <c r="I3599">
        <v>-5.9831275923977811</v>
      </c>
      <c r="J3599">
        <v>-5.9831275923977811</v>
      </c>
      <c r="K3599">
        <v>1</v>
      </c>
      <c r="M3599" t="s">
        <v>59</v>
      </c>
      <c r="N3599" t="s">
        <v>69</v>
      </c>
      <c r="S3599" t="s">
        <v>6211</v>
      </c>
      <c r="U3599" t="s">
        <v>59</v>
      </c>
      <c r="W3599" t="s">
        <v>24</v>
      </c>
      <c r="X3599" t="s">
        <v>391</v>
      </c>
      <c r="Y3599" t="s">
        <v>23</v>
      </c>
      <c r="Z3599" t="s">
        <v>164</v>
      </c>
      <c r="AA3599" t="s">
        <v>164</v>
      </c>
      <c r="AB3599" t="s">
        <v>23</v>
      </c>
      <c r="AD3599" t="s">
        <v>6212</v>
      </c>
      <c r="AE3599">
        <v>1</v>
      </c>
      <c r="AF3599">
        <v>1</v>
      </c>
    </row>
    <row r="3600" spans="1:32" x14ac:dyDescent="0.2">
      <c r="A3600" t="s">
        <v>6215</v>
      </c>
      <c r="B3600" s="107">
        <v>44881</v>
      </c>
      <c r="C3600" s="107">
        <v>44881</v>
      </c>
      <c r="D3600" s="107">
        <v>44881</v>
      </c>
      <c r="E3600">
        <v>3.7500000000000001E-4</v>
      </c>
      <c r="F3600">
        <v>3.7500000000000001E-4</v>
      </c>
      <c r="G3600" t="s">
        <v>58</v>
      </c>
      <c r="H3600">
        <v>6505.5674518201286</v>
      </c>
      <c r="I3600">
        <v>2.439587794432549</v>
      </c>
      <c r="J3600">
        <v>2.439587794432549</v>
      </c>
      <c r="K3600">
        <v>1</v>
      </c>
      <c r="M3600" t="s">
        <v>3597</v>
      </c>
      <c r="N3600" t="s">
        <v>63</v>
      </c>
      <c r="S3600" t="s">
        <v>1608</v>
      </c>
      <c r="U3600" t="s">
        <v>63</v>
      </c>
      <c r="W3600" t="s">
        <v>3598</v>
      </c>
      <c r="X3600" t="s">
        <v>3598</v>
      </c>
      <c r="Y3600" t="s">
        <v>1062</v>
      </c>
      <c r="Z3600" t="s">
        <v>1063</v>
      </c>
      <c r="AA3600" t="s">
        <v>1063</v>
      </c>
      <c r="AB3600" t="s">
        <v>29</v>
      </c>
      <c r="AD3600" t="s">
        <v>6216</v>
      </c>
      <c r="AE3600">
        <v>1</v>
      </c>
      <c r="AF3600">
        <v>1</v>
      </c>
    </row>
    <row r="3601" spans="1:32" x14ac:dyDescent="0.2">
      <c r="A3601" t="s">
        <v>6217</v>
      </c>
      <c r="B3601" s="107">
        <v>44881</v>
      </c>
      <c r="C3601" s="107">
        <v>44881</v>
      </c>
      <c r="D3601" s="107">
        <v>44881</v>
      </c>
      <c r="E3601">
        <v>-5.2425943999999999E-3</v>
      </c>
      <c r="F3601">
        <v>-5.2425943999999999E-3</v>
      </c>
      <c r="G3601" t="s">
        <v>72</v>
      </c>
      <c r="H3601">
        <v>4.8051391862955031</v>
      </c>
      <c r="I3601">
        <v>-2.5191395789293362E-2</v>
      </c>
      <c r="J3601">
        <v>-2.5191395789293362E-2</v>
      </c>
      <c r="K3601">
        <v>1</v>
      </c>
      <c r="M3601" t="s">
        <v>67</v>
      </c>
      <c r="N3601" t="s">
        <v>4995</v>
      </c>
      <c r="S3601" t="s">
        <v>1608</v>
      </c>
      <c r="U3601" t="s">
        <v>67</v>
      </c>
      <c r="W3601" t="s">
        <v>1270</v>
      </c>
      <c r="X3601" t="s">
        <v>1271</v>
      </c>
      <c r="Y3601" t="s">
        <v>182</v>
      </c>
      <c r="Z3601" t="s">
        <v>164</v>
      </c>
      <c r="AA3601" t="s">
        <v>164</v>
      </c>
      <c r="AB3601" t="s">
        <v>18</v>
      </c>
      <c r="AD3601" t="s">
        <v>6218</v>
      </c>
      <c r="AE3601">
        <v>1</v>
      </c>
      <c r="AF3601">
        <v>1</v>
      </c>
    </row>
    <row r="3602" spans="1:32" x14ac:dyDescent="0.2">
      <c r="A3602" t="s">
        <v>6219</v>
      </c>
      <c r="B3602" s="107">
        <v>44881</v>
      </c>
      <c r="C3602" s="107">
        <v>44881</v>
      </c>
      <c r="D3602" s="107">
        <v>44881</v>
      </c>
      <c r="E3602">
        <v>-1.0723226400000001E-2</v>
      </c>
      <c r="F3602">
        <v>-1.0723226400000001E-2</v>
      </c>
      <c r="G3602" t="s">
        <v>72</v>
      </c>
      <c r="H3602">
        <v>4.8051391862955031</v>
      </c>
      <c r="I3602">
        <v>-5.152659537815845E-2</v>
      </c>
      <c r="J3602">
        <v>-5.152659537815845E-2</v>
      </c>
      <c r="K3602">
        <v>1</v>
      </c>
      <c r="M3602" t="s">
        <v>67</v>
      </c>
      <c r="N3602" t="s">
        <v>4995</v>
      </c>
      <c r="S3602" t="s">
        <v>1608</v>
      </c>
      <c r="U3602" t="s">
        <v>67</v>
      </c>
      <c r="W3602" t="s">
        <v>1270</v>
      </c>
      <c r="X3602" t="s">
        <v>1271</v>
      </c>
      <c r="Y3602" t="s">
        <v>182</v>
      </c>
      <c r="Z3602" t="s">
        <v>164</v>
      </c>
      <c r="AA3602" t="s">
        <v>164</v>
      </c>
      <c r="AB3602" t="s">
        <v>18</v>
      </c>
      <c r="AD3602" t="s">
        <v>6220</v>
      </c>
      <c r="AE3602">
        <v>1</v>
      </c>
      <c r="AF3602">
        <v>1</v>
      </c>
    </row>
    <row r="3603" spans="1:32" x14ac:dyDescent="0.2">
      <c r="A3603" t="s">
        <v>6221</v>
      </c>
      <c r="B3603" s="107">
        <v>44881</v>
      </c>
      <c r="C3603" s="107">
        <v>44881</v>
      </c>
      <c r="D3603" s="107">
        <v>44881</v>
      </c>
      <c r="E3603">
        <v>-5.7798457999999999E-3</v>
      </c>
      <c r="F3603">
        <v>-5.7798457999999999E-3</v>
      </c>
      <c r="G3603" t="s">
        <v>72</v>
      </c>
      <c r="H3603">
        <v>4.8051391862955031</v>
      </c>
      <c r="I3603">
        <v>-2.7772963544325482E-2</v>
      </c>
      <c r="J3603">
        <v>-2.7772963544325482E-2</v>
      </c>
      <c r="K3603">
        <v>1</v>
      </c>
      <c r="M3603" t="s">
        <v>67</v>
      </c>
      <c r="N3603" t="s">
        <v>4995</v>
      </c>
      <c r="S3603" t="s">
        <v>1608</v>
      </c>
      <c r="U3603" t="s">
        <v>67</v>
      </c>
      <c r="W3603" t="s">
        <v>1270</v>
      </c>
      <c r="X3603" t="s">
        <v>1271</v>
      </c>
      <c r="Y3603" t="s">
        <v>182</v>
      </c>
      <c r="Z3603" t="s">
        <v>164</v>
      </c>
      <c r="AA3603" t="s">
        <v>164</v>
      </c>
      <c r="AB3603" t="s">
        <v>18</v>
      </c>
      <c r="AD3603" t="s">
        <v>6222</v>
      </c>
      <c r="AE3603">
        <v>1</v>
      </c>
      <c r="AF3603">
        <v>1</v>
      </c>
    </row>
    <row r="3604" spans="1:32" x14ac:dyDescent="0.2">
      <c r="A3604" t="s">
        <v>6223</v>
      </c>
      <c r="B3604" s="107">
        <v>44881</v>
      </c>
      <c r="C3604" s="107">
        <v>44881</v>
      </c>
      <c r="D3604" s="107">
        <v>44881</v>
      </c>
      <c r="E3604">
        <v>-6.1974012E-3</v>
      </c>
      <c r="F3604">
        <v>-6.1974012E-3</v>
      </c>
      <c r="G3604" t="s">
        <v>72</v>
      </c>
      <c r="H3604">
        <v>4.8051391862955031</v>
      </c>
      <c r="I3604">
        <v>-2.9779375359314769E-2</v>
      </c>
      <c r="J3604">
        <v>-2.9779375359314769E-2</v>
      </c>
      <c r="K3604">
        <v>1</v>
      </c>
      <c r="M3604" t="s">
        <v>67</v>
      </c>
      <c r="N3604" t="s">
        <v>4995</v>
      </c>
      <c r="S3604" t="s">
        <v>1608</v>
      </c>
      <c r="U3604" t="s">
        <v>67</v>
      </c>
      <c r="W3604" t="s">
        <v>1270</v>
      </c>
      <c r="X3604" t="s">
        <v>1271</v>
      </c>
      <c r="Y3604" t="s">
        <v>182</v>
      </c>
      <c r="Z3604" t="s">
        <v>164</v>
      </c>
      <c r="AA3604" t="s">
        <v>164</v>
      </c>
      <c r="AB3604" t="s">
        <v>18</v>
      </c>
      <c r="AD3604" t="s">
        <v>6224</v>
      </c>
      <c r="AE3604">
        <v>1</v>
      </c>
      <c r="AF3604">
        <v>1</v>
      </c>
    </row>
    <row r="3605" spans="1:32" x14ac:dyDescent="0.2">
      <c r="A3605" t="s">
        <v>6225</v>
      </c>
      <c r="B3605" s="107">
        <v>44881</v>
      </c>
      <c r="C3605" s="107">
        <v>44881</v>
      </c>
      <c r="D3605" s="107">
        <v>44881</v>
      </c>
      <c r="E3605">
        <v>-9.6526752000000004E-3</v>
      </c>
      <c r="F3605">
        <v>-9.6526752000000004E-3</v>
      </c>
      <c r="G3605" t="s">
        <v>72</v>
      </c>
      <c r="H3605">
        <v>4.8051391862955031</v>
      </c>
      <c r="I3605">
        <v>-4.6382447856102793E-2</v>
      </c>
      <c r="J3605">
        <v>-4.6382447856102793E-2</v>
      </c>
      <c r="K3605">
        <v>1</v>
      </c>
      <c r="M3605" t="s">
        <v>67</v>
      </c>
      <c r="N3605" t="s">
        <v>4995</v>
      </c>
      <c r="S3605" t="s">
        <v>1608</v>
      </c>
      <c r="U3605" t="s">
        <v>67</v>
      </c>
      <c r="W3605" t="s">
        <v>1270</v>
      </c>
      <c r="X3605" t="s">
        <v>1271</v>
      </c>
      <c r="Y3605" t="s">
        <v>182</v>
      </c>
      <c r="Z3605" t="s">
        <v>164</v>
      </c>
      <c r="AA3605" t="s">
        <v>164</v>
      </c>
      <c r="AB3605" t="s">
        <v>18</v>
      </c>
      <c r="AD3605" t="s">
        <v>6226</v>
      </c>
      <c r="AE3605">
        <v>1</v>
      </c>
      <c r="AF3605">
        <v>1</v>
      </c>
    </row>
    <row r="3606" spans="1:32" x14ac:dyDescent="0.2">
      <c r="A3606" t="s">
        <v>6227</v>
      </c>
      <c r="B3606" s="107">
        <v>44881</v>
      </c>
      <c r="C3606" s="107">
        <v>44881</v>
      </c>
      <c r="D3606" s="107">
        <v>44881</v>
      </c>
      <c r="E3606">
        <v>-4.0998972E-3</v>
      </c>
      <c r="F3606">
        <v>-4.0998972E-3</v>
      </c>
      <c r="G3606" t="s">
        <v>72</v>
      </c>
      <c r="H3606">
        <v>4.8051391862955031</v>
      </c>
      <c r="I3606">
        <v>-1.9700576695503211E-2</v>
      </c>
      <c r="J3606">
        <v>-1.9700576695503211E-2</v>
      </c>
      <c r="K3606">
        <v>1</v>
      </c>
      <c r="M3606" t="s">
        <v>67</v>
      </c>
      <c r="N3606" t="s">
        <v>4995</v>
      </c>
      <c r="S3606" t="s">
        <v>1608</v>
      </c>
      <c r="U3606" t="s">
        <v>67</v>
      </c>
      <c r="W3606" t="s">
        <v>1270</v>
      </c>
      <c r="X3606" t="s">
        <v>1271</v>
      </c>
      <c r="Y3606" t="s">
        <v>182</v>
      </c>
      <c r="Z3606" t="s">
        <v>164</v>
      </c>
      <c r="AA3606" t="s">
        <v>164</v>
      </c>
      <c r="AB3606" t="s">
        <v>18</v>
      </c>
      <c r="AD3606" t="s">
        <v>6228</v>
      </c>
      <c r="AE3606">
        <v>1</v>
      </c>
      <c r="AF3606">
        <v>1</v>
      </c>
    </row>
    <row r="3607" spans="1:32" x14ac:dyDescent="0.2">
      <c r="A3607" t="s">
        <v>6229</v>
      </c>
      <c r="B3607" s="107">
        <v>44881</v>
      </c>
      <c r="C3607" s="107">
        <v>44881</v>
      </c>
      <c r="D3607" s="107">
        <v>44881</v>
      </c>
      <c r="E3607">
        <v>-7.6570749000000014E-3</v>
      </c>
      <c r="F3607">
        <v>-7.6570749000000014E-3</v>
      </c>
      <c r="G3607" t="s">
        <v>72</v>
      </c>
      <c r="H3607">
        <v>4.8051391862955031</v>
      </c>
      <c r="I3607">
        <v>-3.6793310654389733E-2</v>
      </c>
      <c r="J3607">
        <v>-3.6793310654389733E-2</v>
      </c>
      <c r="K3607">
        <v>1</v>
      </c>
      <c r="M3607" t="s">
        <v>67</v>
      </c>
      <c r="N3607" t="s">
        <v>4995</v>
      </c>
      <c r="S3607" t="s">
        <v>1608</v>
      </c>
      <c r="U3607" t="s">
        <v>67</v>
      </c>
      <c r="W3607" t="s">
        <v>1270</v>
      </c>
      <c r="X3607" t="s">
        <v>1271</v>
      </c>
      <c r="Y3607" t="s">
        <v>182</v>
      </c>
      <c r="Z3607" t="s">
        <v>164</v>
      </c>
      <c r="AA3607" t="s">
        <v>164</v>
      </c>
      <c r="AB3607" t="s">
        <v>18</v>
      </c>
      <c r="AD3607" t="s">
        <v>6230</v>
      </c>
      <c r="AE3607">
        <v>1</v>
      </c>
      <c r="AF3607">
        <v>1</v>
      </c>
    </row>
    <row r="3608" spans="1:32" x14ac:dyDescent="0.2">
      <c r="A3608" t="s">
        <v>6231</v>
      </c>
      <c r="B3608" s="107">
        <v>44881</v>
      </c>
      <c r="C3608" s="107">
        <v>44881</v>
      </c>
      <c r="D3608" s="107">
        <v>44881</v>
      </c>
      <c r="E3608">
        <v>-5.8540086800000002E-2</v>
      </c>
      <c r="F3608">
        <v>-5.8540086800000002E-2</v>
      </c>
      <c r="G3608" t="s">
        <v>72</v>
      </c>
      <c r="H3608">
        <v>4.8051391862955031</v>
      </c>
      <c r="I3608">
        <v>-0.28129326505182012</v>
      </c>
      <c r="J3608">
        <v>-0.28129326505182012</v>
      </c>
      <c r="K3608">
        <v>1</v>
      </c>
      <c r="M3608" t="s">
        <v>67</v>
      </c>
      <c r="N3608" t="s">
        <v>4995</v>
      </c>
      <c r="S3608" t="s">
        <v>1608</v>
      </c>
      <c r="U3608" t="s">
        <v>67</v>
      </c>
      <c r="W3608" t="s">
        <v>1270</v>
      </c>
      <c r="X3608" t="s">
        <v>1271</v>
      </c>
      <c r="Y3608" t="s">
        <v>182</v>
      </c>
      <c r="Z3608" t="s">
        <v>164</v>
      </c>
      <c r="AA3608" t="s">
        <v>164</v>
      </c>
      <c r="AB3608" t="s">
        <v>18</v>
      </c>
      <c r="AD3608" t="s">
        <v>6232</v>
      </c>
      <c r="AE3608">
        <v>1</v>
      </c>
      <c r="AF3608">
        <v>1</v>
      </c>
    </row>
    <row r="3609" spans="1:32" x14ac:dyDescent="0.2">
      <c r="A3609" t="s">
        <v>6233</v>
      </c>
      <c r="B3609" s="107">
        <v>44881</v>
      </c>
      <c r="C3609" s="107">
        <v>44881</v>
      </c>
      <c r="D3609" s="107">
        <v>44881</v>
      </c>
      <c r="E3609">
        <v>-2.44696241E-2</v>
      </c>
      <c r="F3609">
        <v>-2.44696241E-2</v>
      </c>
      <c r="G3609" t="s">
        <v>72</v>
      </c>
      <c r="H3609">
        <v>4.8051391862955031</v>
      </c>
      <c r="I3609">
        <v>-0.1175799496368308</v>
      </c>
      <c r="J3609">
        <v>-0.1175799496368308</v>
      </c>
      <c r="K3609">
        <v>1</v>
      </c>
      <c r="M3609" t="s">
        <v>67</v>
      </c>
      <c r="N3609" t="s">
        <v>4995</v>
      </c>
      <c r="S3609" t="s">
        <v>1608</v>
      </c>
      <c r="U3609" t="s">
        <v>67</v>
      </c>
      <c r="W3609" t="s">
        <v>1270</v>
      </c>
      <c r="X3609" t="s">
        <v>1271</v>
      </c>
      <c r="Y3609" t="s">
        <v>182</v>
      </c>
      <c r="Z3609" t="s">
        <v>164</v>
      </c>
      <c r="AA3609" t="s">
        <v>164</v>
      </c>
      <c r="AB3609" t="s">
        <v>18</v>
      </c>
      <c r="AD3609" t="s">
        <v>6234</v>
      </c>
      <c r="AE3609">
        <v>1</v>
      </c>
      <c r="AF3609">
        <v>1</v>
      </c>
    </row>
    <row r="3610" spans="1:32" x14ac:dyDescent="0.2">
      <c r="A3610" t="s">
        <v>6235</v>
      </c>
      <c r="B3610" s="107">
        <v>44881</v>
      </c>
      <c r="C3610" s="107">
        <v>44881</v>
      </c>
      <c r="D3610" s="107">
        <v>44881</v>
      </c>
      <c r="E3610">
        <v>-6.2115563999999993E-3</v>
      </c>
      <c r="F3610">
        <v>-6.2115563999999993E-3</v>
      </c>
      <c r="G3610" t="s">
        <v>72</v>
      </c>
      <c r="H3610">
        <v>4.8051391862955031</v>
      </c>
      <c r="I3610">
        <v>-2.984739306552462E-2</v>
      </c>
      <c r="J3610">
        <v>-2.984739306552462E-2</v>
      </c>
      <c r="K3610">
        <v>1</v>
      </c>
      <c r="M3610" t="s">
        <v>67</v>
      </c>
      <c r="N3610" t="s">
        <v>4995</v>
      </c>
      <c r="S3610" t="s">
        <v>1608</v>
      </c>
      <c r="U3610" t="s">
        <v>67</v>
      </c>
      <c r="W3610" t="s">
        <v>1270</v>
      </c>
      <c r="X3610" t="s">
        <v>1271</v>
      </c>
      <c r="Y3610" t="s">
        <v>182</v>
      </c>
      <c r="Z3610" t="s">
        <v>164</v>
      </c>
      <c r="AA3610" t="s">
        <v>164</v>
      </c>
      <c r="AB3610" t="s">
        <v>18</v>
      </c>
      <c r="AD3610" t="s">
        <v>6236</v>
      </c>
      <c r="AE3610">
        <v>1</v>
      </c>
      <c r="AF3610">
        <v>1</v>
      </c>
    </row>
    <row r="3611" spans="1:32" x14ac:dyDescent="0.2">
      <c r="A3611" t="s">
        <v>6237</v>
      </c>
      <c r="B3611" s="107">
        <v>44881</v>
      </c>
      <c r="C3611" s="107">
        <v>44881</v>
      </c>
      <c r="D3611" s="107">
        <v>44881</v>
      </c>
      <c r="E3611">
        <v>-4.2023520000000003E-3</v>
      </c>
      <c r="F3611">
        <v>-4.2023520000000003E-3</v>
      </c>
      <c r="G3611" t="s">
        <v>72</v>
      </c>
      <c r="H3611">
        <v>4.8051391862955031</v>
      </c>
      <c r="I3611">
        <v>-2.0192886269807281E-2</v>
      </c>
      <c r="J3611">
        <v>-2.0192886269807281E-2</v>
      </c>
      <c r="K3611">
        <v>1</v>
      </c>
      <c r="M3611" t="s">
        <v>67</v>
      </c>
      <c r="N3611" t="s">
        <v>4995</v>
      </c>
      <c r="S3611" t="s">
        <v>1608</v>
      </c>
      <c r="U3611" t="s">
        <v>67</v>
      </c>
      <c r="W3611" t="s">
        <v>1270</v>
      </c>
      <c r="X3611" t="s">
        <v>1271</v>
      </c>
      <c r="Y3611" t="s">
        <v>182</v>
      </c>
      <c r="Z3611" t="s">
        <v>164</v>
      </c>
      <c r="AA3611" t="s">
        <v>164</v>
      </c>
      <c r="AB3611" t="s">
        <v>18</v>
      </c>
      <c r="AD3611" t="s">
        <v>6238</v>
      </c>
      <c r="AE3611">
        <v>1</v>
      </c>
      <c r="AF3611">
        <v>1</v>
      </c>
    </row>
    <row r="3612" spans="1:32" x14ac:dyDescent="0.2">
      <c r="A3612" t="s">
        <v>6239</v>
      </c>
      <c r="B3612" s="107">
        <v>44881</v>
      </c>
      <c r="C3612" s="107">
        <v>44881</v>
      </c>
      <c r="D3612" s="107">
        <v>44881</v>
      </c>
      <c r="E3612">
        <v>-4.3891232000000001E-3</v>
      </c>
      <c r="F3612">
        <v>-4.3891232000000001E-3</v>
      </c>
      <c r="G3612" t="s">
        <v>72</v>
      </c>
      <c r="H3612">
        <v>4.8051391862955031</v>
      </c>
      <c r="I3612">
        <v>-2.109034788179872E-2</v>
      </c>
      <c r="J3612">
        <v>-2.109034788179872E-2</v>
      </c>
      <c r="K3612">
        <v>1</v>
      </c>
      <c r="M3612" t="s">
        <v>67</v>
      </c>
      <c r="N3612" t="s">
        <v>4995</v>
      </c>
      <c r="S3612" t="s">
        <v>1608</v>
      </c>
      <c r="U3612" t="s">
        <v>67</v>
      </c>
      <c r="W3612" t="s">
        <v>1270</v>
      </c>
      <c r="X3612" t="s">
        <v>1271</v>
      </c>
      <c r="Y3612" t="s">
        <v>182</v>
      </c>
      <c r="Z3612" t="s">
        <v>164</v>
      </c>
      <c r="AA3612" t="s">
        <v>164</v>
      </c>
      <c r="AB3612" t="s">
        <v>18</v>
      </c>
      <c r="AD3612" t="s">
        <v>6240</v>
      </c>
      <c r="AE3612">
        <v>1</v>
      </c>
      <c r="AF3612">
        <v>1</v>
      </c>
    </row>
    <row r="3613" spans="1:32" x14ac:dyDescent="0.2">
      <c r="A3613" t="s">
        <v>6241</v>
      </c>
      <c r="B3613" s="107">
        <v>44881</v>
      </c>
      <c r="C3613" s="107">
        <v>44881</v>
      </c>
      <c r="D3613" s="107">
        <v>44881</v>
      </c>
      <c r="E3613">
        <v>-3.8457888E-3</v>
      </c>
      <c r="F3613">
        <v>-3.8457888E-3</v>
      </c>
      <c r="G3613" t="s">
        <v>72</v>
      </c>
      <c r="H3613">
        <v>4.8051391862955031</v>
      </c>
      <c r="I3613">
        <v>-1.8479550465096362E-2</v>
      </c>
      <c r="J3613">
        <v>-1.8479550465096362E-2</v>
      </c>
      <c r="K3613">
        <v>1</v>
      </c>
      <c r="M3613" t="s">
        <v>67</v>
      </c>
      <c r="N3613" t="s">
        <v>4995</v>
      </c>
      <c r="S3613" t="s">
        <v>1608</v>
      </c>
      <c r="U3613" t="s">
        <v>67</v>
      </c>
      <c r="W3613" t="s">
        <v>1270</v>
      </c>
      <c r="X3613" t="s">
        <v>1271</v>
      </c>
      <c r="Y3613" t="s">
        <v>182</v>
      </c>
      <c r="Z3613" t="s">
        <v>164</v>
      </c>
      <c r="AA3613" t="s">
        <v>164</v>
      </c>
      <c r="AB3613" t="s">
        <v>18</v>
      </c>
      <c r="AD3613" t="s">
        <v>6242</v>
      </c>
      <c r="AE3613">
        <v>1</v>
      </c>
      <c r="AF3613">
        <v>1</v>
      </c>
    </row>
    <row r="3614" spans="1:32" x14ac:dyDescent="0.2">
      <c r="A3614" t="s">
        <v>6243</v>
      </c>
      <c r="B3614" s="107">
        <v>44881</v>
      </c>
      <c r="C3614" s="107">
        <v>44881</v>
      </c>
      <c r="D3614" s="107">
        <v>44881</v>
      </c>
      <c r="E3614">
        <v>-7.8346579E-3</v>
      </c>
      <c r="F3614">
        <v>-7.8346579E-3</v>
      </c>
      <c r="G3614" t="s">
        <v>72</v>
      </c>
      <c r="H3614">
        <v>4.8051391862955031</v>
      </c>
      <c r="I3614">
        <v>-3.7646621686509632E-2</v>
      </c>
      <c r="J3614">
        <v>-3.7646621686509632E-2</v>
      </c>
      <c r="K3614">
        <v>1</v>
      </c>
      <c r="M3614" t="s">
        <v>67</v>
      </c>
      <c r="N3614" t="s">
        <v>4995</v>
      </c>
      <c r="S3614" t="s">
        <v>1608</v>
      </c>
      <c r="U3614" t="s">
        <v>67</v>
      </c>
      <c r="W3614" t="s">
        <v>1270</v>
      </c>
      <c r="X3614" t="s">
        <v>1271</v>
      </c>
      <c r="Y3614" t="s">
        <v>182</v>
      </c>
      <c r="Z3614" t="s">
        <v>164</v>
      </c>
      <c r="AA3614" t="s">
        <v>164</v>
      </c>
      <c r="AB3614" t="s">
        <v>18</v>
      </c>
      <c r="AD3614" t="s">
        <v>6244</v>
      </c>
      <c r="AE3614">
        <v>1</v>
      </c>
      <c r="AF3614">
        <v>1</v>
      </c>
    </row>
    <row r="3615" spans="1:32" x14ac:dyDescent="0.2">
      <c r="A3615" t="s">
        <v>6245</v>
      </c>
      <c r="B3615" s="107">
        <v>44881</v>
      </c>
      <c r="C3615" s="107">
        <v>44881</v>
      </c>
      <c r="D3615" s="107">
        <v>44881</v>
      </c>
      <c r="E3615">
        <v>-8.2097119999999992E-3</v>
      </c>
      <c r="F3615">
        <v>-8.2097119999999992E-3</v>
      </c>
      <c r="G3615" t="s">
        <v>72</v>
      </c>
      <c r="H3615">
        <v>4.8051391862955031</v>
      </c>
      <c r="I3615">
        <v>-3.9448808839400433E-2</v>
      </c>
      <c r="J3615">
        <v>-3.9448808839400433E-2</v>
      </c>
      <c r="K3615">
        <v>1</v>
      </c>
      <c r="M3615" t="s">
        <v>67</v>
      </c>
      <c r="N3615" t="s">
        <v>4995</v>
      </c>
      <c r="S3615" t="s">
        <v>1608</v>
      </c>
      <c r="U3615" t="s">
        <v>67</v>
      </c>
      <c r="W3615" t="s">
        <v>1270</v>
      </c>
      <c r="X3615" t="s">
        <v>1271</v>
      </c>
      <c r="Y3615" t="s">
        <v>182</v>
      </c>
      <c r="Z3615" t="s">
        <v>164</v>
      </c>
      <c r="AA3615" t="s">
        <v>164</v>
      </c>
      <c r="AB3615" t="s">
        <v>18</v>
      </c>
      <c r="AD3615" t="s">
        <v>6246</v>
      </c>
      <c r="AE3615">
        <v>1</v>
      </c>
      <c r="AF3615">
        <v>1</v>
      </c>
    </row>
    <row r="3616" spans="1:32" x14ac:dyDescent="0.2">
      <c r="A3616" t="s">
        <v>6247</v>
      </c>
      <c r="B3616" s="107">
        <v>44881</v>
      </c>
      <c r="C3616" s="107">
        <v>44881</v>
      </c>
      <c r="D3616" s="107">
        <v>44881</v>
      </c>
      <c r="E3616">
        <v>-3.4781891199999998E-2</v>
      </c>
      <c r="F3616">
        <v>-3.4781891199999998E-2</v>
      </c>
      <c r="G3616" t="s">
        <v>72</v>
      </c>
      <c r="H3616">
        <v>4.8051391862955031</v>
      </c>
      <c r="I3616">
        <v>-0.16713182837858681</v>
      </c>
      <c r="J3616">
        <v>-0.16713182837858681</v>
      </c>
      <c r="K3616">
        <v>1</v>
      </c>
      <c r="M3616" t="s">
        <v>67</v>
      </c>
      <c r="N3616" t="s">
        <v>4995</v>
      </c>
      <c r="S3616" t="s">
        <v>1608</v>
      </c>
      <c r="U3616" t="s">
        <v>67</v>
      </c>
      <c r="W3616" t="s">
        <v>1270</v>
      </c>
      <c r="X3616" t="s">
        <v>1271</v>
      </c>
      <c r="Y3616" t="s">
        <v>182</v>
      </c>
      <c r="Z3616" t="s">
        <v>164</v>
      </c>
      <c r="AA3616" t="s">
        <v>164</v>
      </c>
      <c r="AB3616" t="s">
        <v>18</v>
      </c>
      <c r="AD3616" t="s">
        <v>6248</v>
      </c>
      <c r="AE3616">
        <v>1</v>
      </c>
      <c r="AF3616">
        <v>1</v>
      </c>
    </row>
    <row r="3617" spans="1:32" x14ac:dyDescent="0.2">
      <c r="A3617" t="s">
        <v>6249</v>
      </c>
      <c r="B3617" s="107">
        <v>44881</v>
      </c>
      <c r="C3617" s="107">
        <v>44881</v>
      </c>
      <c r="D3617" s="107">
        <v>44881</v>
      </c>
      <c r="E3617">
        <v>-6.1125119999999996E-3</v>
      </c>
      <c r="F3617">
        <v>-6.1125119999999996E-3</v>
      </c>
      <c r="G3617" t="s">
        <v>72</v>
      </c>
      <c r="H3617">
        <v>4.8051391862955031</v>
      </c>
      <c r="I3617">
        <v>-2.93714709379015E-2</v>
      </c>
      <c r="J3617">
        <v>-2.93714709379015E-2</v>
      </c>
      <c r="K3617">
        <v>1</v>
      </c>
      <c r="M3617" t="s">
        <v>67</v>
      </c>
      <c r="N3617" t="s">
        <v>4995</v>
      </c>
      <c r="S3617" t="s">
        <v>1608</v>
      </c>
      <c r="U3617" t="s">
        <v>67</v>
      </c>
      <c r="W3617" t="s">
        <v>1270</v>
      </c>
      <c r="X3617" t="s">
        <v>1271</v>
      </c>
      <c r="Y3617" t="s">
        <v>182</v>
      </c>
      <c r="Z3617" t="s">
        <v>164</v>
      </c>
      <c r="AA3617" t="s">
        <v>164</v>
      </c>
      <c r="AB3617" t="s">
        <v>18</v>
      </c>
      <c r="AD3617" t="s">
        <v>6250</v>
      </c>
      <c r="AE3617">
        <v>1</v>
      </c>
      <c r="AF3617">
        <v>1</v>
      </c>
    </row>
    <row r="3618" spans="1:32" x14ac:dyDescent="0.2">
      <c r="A3618" t="s">
        <v>6251</v>
      </c>
      <c r="B3618" s="107">
        <v>44881</v>
      </c>
      <c r="C3618" s="107">
        <v>44881</v>
      </c>
      <c r="D3618" s="107">
        <v>44881</v>
      </c>
      <c r="E3618">
        <v>-3.7693824000000001E-3</v>
      </c>
      <c r="F3618">
        <v>-3.7693824000000001E-3</v>
      </c>
      <c r="G3618" t="s">
        <v>72</v>
      </c>
      <c r="H3618">
        <v>4.8051391862955031</v>
      </c>
      <c r="I3618">
        <v>-1.811240707837259E-2</v>
      </c>
      <c r="J3618">
        <v>-1.811240707837259E-2</v>
      </c>
      <c r="K3618">
        <v>1</v>
      </c>
      <c r="M3618" t="s">
        <v>67</v>
      </c>
      <c r="N3618" t="s">
        <v>4995</v>
      </c>
      <c r="S3618" t="s">
        <v>1608</v>
      </c>
      <c r="U3618" t="s">
        <v>67</v>
      </c>
      <c r="W3618" t="s">
        <v>1270</v>
      </c>
      <c r="X3618" t="s">
        <v>1271</v>
      </c>
      <c r="Y3618" t="s">
        <v>182</v>
      </c>
      <c r="Z3618" t="s">
        <v>164</v>
      </c>
      <c r="AA3618" t="s">
        <v>164</v>
      </c>
      <c r="AB3618" t="s">
        <v>18</v>
      </c>
      <c r="AD3618" t="s">
        <v>6252</v>
      </c>
      <c r="AE3618">
        <v>1</v>
      </c>
      <c r="AF3618">
        <v>1</v>
      </c>
    </row>
    <row r="3619" spans="1:32" x14ac:dyDescent="0.2">
      <c r="A3619" t="s">
        <v>6253</v>
      </c>
      <c r="B3619" s="107">
        <v>44881</v>
      </c>
      <c r="C3619" s="107">
        <v>44881</v>
      </c>
      <c r="D3619" s="107">
        <v>44881</v>
      </c>
      <c r="E3619">
        <v>-1.2990360899999999E-2</v>
      </c>
      <c r="F3619">
        <v>-1.2990360899999999E-2</v>
      </c>
      <c r="G3619" t="s">
        <v>72</v>
      </c>
      <c r="H3619">
        <v>4.8051391862955031</v>
      </c>
      <c r="I3619">
        <v>-6.2420492204710923E-2</v>
      </c>
      <c r="J3619">
        <v>-6.2420492204710923E-2</v>
      </c>
      <c r="K3619">
        <v>1</v>
      </c>
      <c r="M3619" t="s">
        <v>67</v>
      </c>
      <c r="N3619" t="s">
        <v>4995</v>
      </c>
      <c r="S3619" t="s">
        <v>1608</v>
      </c>
      <c r="U3619" t="s">
        <v>67</v>
      </c>
      <c r="W3619" t="s">
        <v>1270</v>
      </c>
      <c r="X3619" t="s">
        <v>1271</v>
      </c>
      <c r="Y3619" t="s">
        <v>182</v>
      </c>
      <c r="Z3619" t="s">
        <v>164</v>
      </c>
      <c r="AA3619" t="s">
        <v>164</v>
      </c>
      <c r="AB3619" t="s">
        <v>18</v>
      </c>
      <c r="AD3619" t="s">
        <v>6254</v>
      </c>
      <c r="AE3619">
        <v>1</v>
      </c>
      <c r="AF3619">
        <v>1</v>
      </c>
    </row>
    <row r="3620" spans="1:32" x14ac:dyDescent="0.2">
      <c r="A3620" t="s">
        <v>6255</v>
      </c>
      <c r="B3620" s="107">
        <v>44881</v>
      </c>
      <c r="C3620" s="107">
        <v>44881</v>
      </c>
      <c r="D3620" s="107">
        <v>44881</v>
      </c>
      <c r="E3620">
        <v>-1.26602051E-2</v>
      </c>
      <c r="F3620">
        <v>-1.26602051E-2</v>
      </c>
      <c r="G3620" t="s">
        <v>72</v>
      </c>
      <c r="H3620">
        <v>4.8051391862955031</v>
      </c>
      <c r="I3620">
        <v>-6.0834047632548183E-2</v>
      </c>
      <c r="J3620">
        <v>-6.0834047632548183E-2</v>
      </c>
      <c r="K3620">
        <v>1</v>
      </c>
      <c r="M3620" t="s">
        <v>67</v>
      </c>
      <c r="N3620" t="s">
        <v>4995</v>
      </c>
      <c r="S3620" t="s">
        <v>1608</v>
      </c>
      <c r="U3620" t="s">
        <v>67</v>
      </c>
      <c r="W3620" t="s">
        <v>1270</v>
      </c>
      <c r="X3620" t="s">
        <v>1271</v>
      </c>
      <c r="Y3620" t="s">
        <v>182</v>
      </c>
      <c r="Z3620" t="s">
        <v>164</v>
      </c>
      <c r="AA3620" t="s">
        <v>164</v>
      </c>
      <c r="AB3620" t="s">
        <v>18</v>
      </c>
      <c r="AD3620" t="s">
        <v>6256</v>
      </c>
      <c r="AE3620">
        <v>1</v>
      </c>
      <c r="AF3620">
        <v>1</v>
      </c>
    </row>
    <row r="3621" spans="1:32" x14ac:dyDescent="0.2">
      <c r="A3621" t="s">
        <v>6257</v>
      </c>
      <c r="B3621" s="107">
        <v>44881</v>
      </c>
      <c r="C3621" s="107">
        <v>44881</v>
      </c>
      <c r="D3621" s="107">
        <v>44881</v>
      </c>
      <c r="E3621">
        <v>-4.8638531999999996E-3</v>
      </c>
      <c r="F3621">
        <v>-4.8638531999999996E-3</v>
      </c>
      <c r="G3621" t="s">
        <v>72</v>
      </c>
      <c r="H3621">
        <v>4.8051391862955031</v>
      </c>
      <c r="I3621">
        <v>-2.337149160770878E-2</v>
      </c>
      <c r="J3621">
        <v>-2.337149160770878E-2</v>
      </c>
      <c r="K3621">
        <v>1</v>
      </c>
      <c r="M3621" t="s">
        <v>67</v>
      </c>
      <c r="N3621" t="s">
        <v>4995</v>
      </c>
      <c r="S3621" t="s">
        <v>1608</v>
      </c>
      <c r="U3621" t="s">
        <v>67</v>
      </c>
      <c r="W3621" t="s">
        <v>1270</v>
      </c>
      <c r="X3621" t="s">
        <v>1271</v>
      </c>
      <c r="Y3621" t="s">
        <v>182</v>
      </c>
      <c r="Z3621" t="s">
        <v>164</v>
      </c>
      <c r="AA3621" t="s">
        <v>164</v>
      </c>
      <c r="AB3621" t="s">
        <v>18</v>
      </c>
      <c r="AD3621" t="s">
        <v>6258</v>
      </c>
      <c r="AE3621">
        <v>1</v>
      </c>
      <c r="AF3621">
        <v>1</v>
      </c>
    </row>
    <row r="3622" spans="1:32" x14ac:dyDescent="0.2">
      <c r="A3622" t="s">
        <v>6259</v>
      </c>
      <c r="B3622" s="107">
        <v>44881</v>
      </c>
      <c r="C3622" s="107">
        <v>44881</v>
      </c>
      <c r="D3622" s="107">
        <v>44881</v>
      </c>
      <c r="E3622">
        <v>-4.8815200000000003E-3</v>
      </c>
      <c r="F3622">
        <v>-4.8815200000000003E-3</v>
      </c>
      <c r="G3622" t="s">
        <v>72</v>
      </c>
      <c r="H3622">
        <v>4.8051391862955031</v>
      </c>
      <c r="I3622">
        <v>-2.345638304068523E-2</v>
      </c>
      <c r="J3622">
        <v>-2.345638304068523E-2</v>
      </c>
      <c r="K3622">
        <v>1</v>
      </c>
      <c r="M3622" t="s">
        <v>67</v>
      </c>
      <c r="N3622" t="s">
        <v>4995</v>
      </c>
      <c r="S3622" t="s">
        <v>1608</v>
      </c>
      <c r="U3622" t="s">
        <v>67</v>
      </c>
      <c r="W3622" t="s">
        <v>1270</v>
      </c>
      <c r="X3622" t="s">
        <v>1271</v>
      </c>
      <c r="Y3622" t="s">
        <v>182</v>
      </c>
      <c r="Z3622" t="s">
        <v>164</v>
      </c>
      <c r="AA3622" t="s">
        <v>164</v>
      </c>
      <c r="AB3622" t="s">
        <v>18</v>
      </c>
      <c r="AD3622" t="s">
        <v>6260</v>
      </c>
      <c r="AE3622">
        <v>1</v>
      </c>
      <c r="AF3622">
        <v>1</v>
      </c>
    </row>
    <row r="3623" spans="1:32" x14ac:dyDescent="0.2">
      <c r="A3623" t="s">
        <v>6261</v>
      </c>
      <c r="B3623" s="107">
        <v>44881</v>
      </c>
      <c r="C3623" s="107">
        <v>44881</v>
      </c>
      <c r="D3623" s="107">
        <v>44881</v>
      </c>
      <c r="E3623">
        <v>-5.4721733999999996E-3</v>
      </c>
      <c r="F3623">
        <v>-5.4721733999999996E-3</v>
      </c>
      <c r="G3623" t="s">
        <v>72</v>
      </c>
      <c r="H3623">
        <v>4.8051391862955031</v>
      </c>
      <c r="I3623">
        <v>-2.6294554838543899E-2</v>
      </c>
      <c r="J3623">
        <v>-2.6294554838543899E-2</v>
      </c>
      <c r="K3623">
        <v>1</v>
      </c>
      <c r="M3623" t="s">
        <v>67</v>
      </c>
      <c r="N3623" t="s">
        <v>4995</v>
      </c>
      <c r="S3623" t="s">
        <v>1608</v>
      </c>
      <c r="U3623" t="s">
        <v>67</v>
      </c>
      <c r="W3623" t="s">
        <v>1270</v>
      </c>
      <c r="X3623" t="s">
        <v>1271</v>
      </c>
      <c r="Y3623" t="s">
        <v>182</v>
      </c>
      <c r="Z3623" t="s">
        <v>164</v>
      </c>
      <c r="AA3623" t="s">
        <v>164</v>
      </c>
      <c r="AB3623" t="s">
        <v>18</v>
      </c>
      <c r="AD3623" t="s">
        <v>6262</v>
      </c>
      <c r="AE3623">
        <v>1</v>
      </c>
      <c r="AF3623">
        <v>1</v>
      </c>
    </row>
    <row r="3624" spans="1:32" x14ac:dyDescent="0.2">
      <c r="A3624" t="s">
        <v>6263</v>
      </c>
      <c r="B3624" s="107">
        <v>44881</v>
      </c>
      <c r="C3624" s="107">
        <v>44881</v>
      </c>
      <c r="D3624" s="107">
        <v>44881</v>
      </c>
      <c r="E3624">
        <v>-3.1414768000000001E-3</v>
      </c>
      <c r="F3624">
        <v>-3.1414768000000001E-3</v>
      </c>
      <c r="G3624" t="s">
        <v>72</v>
      </c>
      <c r="H3624">
        <v>4.8051391862955031</v>
      </c>
      <c r="I3624">
        <v>-1.5095233274518199E-2</v>
      </c>
      <c r="J3624">
        <v>-1.5095233274518199E-2</v>
      </c>
      <c r="K3624">
        <v>1</v>
      </c>
      <c r="M3624" t="s">
        <v>67</v>
      </c>
      <c r="N3624" t="s">
        <v>4995</v>
      </c>
      <c r="S3624" t="s">
        <v>1608</v>
      </c>
      <c r="U3624" t="s">
        <v>67</v>
      </c>
      <c r="W3624" t="s">
        <v>1270</v>
      </c>
      <c r="X3624" t="s">
        <v>1271</v>
      </c>
      <c r="Y3624" t="s">
        <v>182</v>
      </c>
      <c r="Z3624" t="s">
        <v>164</v>
      </c>
      <c r="AA3624" t="s">
        <v>164</v>
      </c>
      <c r="AB3624" t="s">
        <v>18</v>
      </c>
      <c r="AD3624" t="s">
        <v>6264</v>
      </c>
      <c r="AE3624">
        <v>1</v>
      </c>
      <c r="AF3624">
        <v>1</v>
      </c>
    </row>
    <row r="3625" spans="1:32" x14ac:dyDescent="0.2">
      <c r="A3625" t="s">
        <v>6265</v>
      </c>
      <c r="B3625" s="107">
        <v>44881</v>
      </c>
      <c r="C3625" s="107">
        <v>44881</v>
      </c>
      <c r="D3625" s="107">
        <v>44881</v>
      </c>
      <c r="E3625">
        <v>-7.1892064000000002E-3</v>
      </c>
      <c r="F3625">
        <v>-7.1892064000000002E-3</v>
      </c>
      <c r="G3625" t="s">
        <v>72</v>
      </c>
      <c r="H3625">
        <v>4.8051391862955031</v>
      </c>
      <c r="I3625">
        <v>-3.4545137391006432E-2</v>
      </c>
      <c r="J3625">
        <v>-3.4545137391006432E-2</v>
      </c>
      <c r="K3625">
        <v>1</v>
      </c>
      <c r="M3625" t="s">
        <v>67</v>
      </c>
      <c r="N3625" t="s">
        <v>4995</v>
      </c>
      <c r="S3625" t="s">
        <v>1608</v>
      </c>
      <c r="U3625" t="s">
        <v>67</v>
      </c>
      <c r="W3625" t="s">
        <v>1270</v>
      </c>
      <c r="X3625" t="s">
        <v>1271</v>
      </c>
      <c r="Y3625" t="s">
        <v>182</v>
      </c>
      <c r="Z3625" t="s">
        <v>164</v>
      </c>
      <c r="AA3625" t="s">
        <v>164</v>
      </c>
      <c r="AB3625" t="s">
        <v>18</v>
      </c>
      <c r="AD3625" t="s">
        <v>6266</v>
      </c>
      <c r="AE3625">
        <v>1</v>
      </c>
      <c r="AF3625">
        <v>1</v>
      </c>
    </row>
    <row r="3626" spans="1:32" x14ac:dyDescent="0.2">
      <c r="A3626" t="s">
        <v>6267</v>
      </c>
      <c r="B3626" s="107">
        <v>44881</v>
      </c>
      <c r="C3626" s="107">
        <v>44881</v>
      </c>
      <c r="D3626" s="107">
        <v>44881</v>
      </c>
      <c r="E3626">
        <v>-2.45585122E-2</v>
      </c>
      <c r="F3626">
        <v>-2.45585122E-2</v>
      </c>
      <c r="G3626" t="s">
        <v>72</v>
      </c>
      <c r="H3626">
        <v>4.8051391862955031</v>
      </c>
      <c r="I3626">
        <v>-0.1180070693293362</v>
      </c>
      <c r="J3626">
        <v>-0.1180070693293362</v>
      </c>
      <c r="K3626">
        <v>1</v>
      </c>
      <c r="M3626" t="s">
        <v>67</v>
      </c>
      <c r="N3626" t="s">
        <v>4995</v>
      </c>
      <c r="S3626" t="s">
        <v>1608</v>
      </c>
      <c r="U3626" t="s">
        <v>67</v>
      </c>
      <c r="W3626" t="s">
        <v>1270</v>
      </c>
      <c r="X3626" t="s">
        <v>1271</v>
      </c>
      <c r="Y3626" t="s">
        <v>182</v>
      </c>
      <c r="Z3626" t="s">
        <v>164</v>
      </c>
      <c r="AA3626" t="s">
        <v>164</v>
      </c>
      <c r="AB3626" t="s">
        <v>18</v>
      </c>
      <c r="AD3626" t="s">
        <v>6268</v>
      </c>
      <c r="AE3626">
        <v>1</v>
      </c>
      <c r="AF3626">
        <v>1</v>
      </c>
    </row>
    <row r="3627" spans="1:32" x14ac:dyDescent="0.2">
      <c r="A3627" t="s">
        <v>6269</v>
      </c>
      <c r="B3627" s="107">
        <v>44881</v>
      </c>
      <c r="C3627" s="107">
        <v>44881</v>
      </c>
      <c r="D3627" s="107">
        <v>44881</v>
      </c>
      <c r="E3627">
        <v>-2.1648480000000001E-2</v>
      </c>
      <c r="F3627">
        <v>-2.1648480000000001E-2</v>
      </c>
      <c r="G3627" t="s">
        <v>72</v>
      </c>
      <c r="H3627">
        <v>4.8051391862955031</v>
      </c>
      <c r="I3627">
        <v>-0.10402395957173451</v>
      </c>
      <c r="J3627">
        <v>-0.10402395957173451</v>
      </c>
      <c r="K3627">
        <v>1</v>
      </c>
      <c r="M3627" t="s">
        <v>67</v>
      </c>
      <c r="N3627" t="s">
        <v>4995</v>
      </c>
      <c r="S3627" t="s">
        <v>1608</v>
      </c>
      <c r="U3627" t="s">
        <v>67</v>
      </c>
      <c r="W3627" t="s">
        <v>1270</v>
      </c>
      <c r="X3627" t="s">
        <v>1271</v>
      </c>
      <c r="Y3627" t="s">
        <v>182</v>
      </c>
      <c r="Z3627" t="s">
        <v>164</v>
      </c>
      <c r="AA3627" t="s">
        <v>164</v>
      </c>
      <c r="AB3627" t="s">
        <v>18</v>
      </c>
      <c r="AD3627" t="s">
        <v>6270</v>
      </c>
      <c r="AE3627">
        <v>1</v>
      </c>
      <c r="AF3627">
        <v>1</v>
      </c>
    </row>
    <row r="3628" spans="1:32" x14ac:dyDescent="0.2">
      <c r="A3628" t="s">
        <v>6271</v>
      </c>
      <c r="B3628" s="107">
        <v>44881</v>
      </c>
      <c r="C3628" s="107">
        <v>44881</v>
      </c>
      <c r="D3628" s="107">
        <v>44881</v>
      </c>
      <c r="E3628">
        <v>-1.02183664E-2</v>
      </c>
      <c r="F3628">
        <v>-1.02183664E-2</v>
      </c>
      <c r="G3628" t="s">
        <v>72</v>
      </c>
      <c r="H3628">
        <v>4.8051391862955031</v>
      </c>
      <c r="I3628">
        <v>-4.9100672808565317E-2</v>
      </c>
      <c r="J3628">
        <v>-4.9100672808565317E-2</v>
      </c>
      <c r="K3628">
        <v>1</v>
      </c>
      <c r="M3628" t="s">
        <v>67</v>
      </c>
      <c r="N3628" t="s">
        <v>4995</v>
      </c>
      <c r="S3628" t="s">
        <v>1608</v>
      </c>
      <c r="U3628" t="s">
        <v>67</v>
      </c>
      <c r="W3628" t="s">
        <v>1270</v>
      </c>
      <c r="X3628" t="s">
        <v>1271</v>
      </c>
      <c r="Y3628" t="s">
        <v>182</v>
      </c>
      <c r="Z3628" t="s">
        <v>164</v>
      </c>
      <c r="AA3628" t="s">
        <v>164</v>
      </c>
      <c r="AB3628" t="s">
        <v>18</v>
      </c>
      <c r="AD3628" t="s">
        <v>6272</v>
      </c>
      <c r="AE3628">
        <v>1</v>
      </c>
      <c r="AF3628">
        <v>1</v>
      </c>
    </row>
    <row r="3629" spans="1:32" x14ac:dyDescent="0.2">
      <c r="A3629" t="s">
        <v>6273</v>
      </c>
      <c r="B3629" s="107">
        <v>44881</v>
      </c>
      <c r="C3629" s="107">
        <v>44881</v>
      </c>
      <c r="D3629" s="107">
        <v>44881</v>
      </c>
      <c r="E3629">
        <v>-7.9621479999999988E-3</v>
      </c>
      <c r="F3629">
        <v>-7.9621479999999988E-3</v>
      </c>
      <c r="G3629" t="s">
        <v>72</v>
      </c>
      <c r="H3629">
        <v>4.8051391862955031</v>
      </c>
      <c r="I3629">
        <v>-3.8259229361884362E-2</v>
      </c>
      <c r="J3629">
        <v>-3.8259229361884362E-2</v>
      </c>
      <c r="K3629">
        <v>1</v>
      </c>
      <c r="M3629" t="s">
        <v>67</v>
      </c>
      <c r="N3629" t="s">
        <v>4995</v>
      </c>
      <c r="S3629" t="s">
        <v>1608</v>
      </c>
      <c r="U3629" t="s">
        <v>67</v>
      </c>
      <c r="W3629" t="s">
        <v>1270</v>
      </c>
      <c r="X3629" t="s">
        <v>1271</v>
      </c>
      <c r="Y3629" t="s">
        <v>182</v>
      </c>
      <c r="Z3629" t="s">
        <v>164</v>
      </c>
      <c r="AA3629" t="s">
        <v>164</v>
      </c>
      <c r="AB3629" t="s">
        <v>18</v>
      </c>
      <c r="AD3629" t="s">
        <v>6274</v>
      </c>
      <c r="AE3629">
        <v>1</v>
      </c>
      <c r="AF3629">
        <v>1</v>
      </c>
    </row>
    <row r="3630" spans="1:32" x14ac:dyDescent="0.2">
      <c r="A3630" t="s">
        <v>6275</v>
      </c>
      <c r="B3630" s="107">
        <v>44881</v>
      </c>
      <c r="C3630" s="107">
        <v>44881</v>
      </c>
      <c r="D3630" s="107">
        <v>44881</v>
      </c>
      <c r="E3630">
        <v>-4.6682955999999996E-3</v>
      </c>
      <c r="F3630">
        <v>-4.6682955999999996E-3</v>
      </c>
      <c r="G3630" t="s">
        <v>72</v>
      </c>
      <c r="H3630">
        <v>4.8051391862955031</v>
      </c>
      <c r="I3630">
        <v>-2.2431810120770879E-2</v>
      </c>
      <c r="J3630">
        <v>-2.2431810120770879E-2</v>
      </c>
      <c r="K3630">
        <v>1</v>
      </c>
      <c r="M3630" t="s">
        <v>67</v>
      </c>
      <c r="N3630" t="s">
        <v>4995</v>
      </c>
      <c r="S3630" t="s">
        <v>1608</v>
      </c>
      <c r="U3630" t="s">
        <v>67</v>
      </c>
      <c r="W3630" t="s">
        <v>1270</v>
      </c>
      <c r="X3630" t="s">
        <v>1271</v>
      </c>
      <c r="Y3630" t="s">
        <v>182</v>
      </c>
      <c r="Z3630" t="s">
        <v>164</v>
      </c>
      <c r="AA3630" t="s">
        <v>164</v>
      </c>
      <c r="AB3630" t="s">
        <v>18</v>
      </c>
      <c r="AD3630" t="s">
        <v>6276</v>
      </c>
      <c r="AE3630">
        <v>1</v>
      </c>
      <c r="AF3630">
        <v>1</v>
      </c>
    </row>
    <row r="3631" spans="1:32" x14ac:dyDescent="0.2">
      <c r="A3631" t="s">
        <v>6277</v>
      </c>
      <c r="B3631" s="107">
        <v>44881</v>
      </c>
      <c r="C3631" s="107">
        <v>44881</v>
      </c>
      <c r="D3631" s="107">
        <v>44881</v>
      </c>
      <c r="E3631">
        <v>-5.2633957000000004E-3</v>
      </c>
      <c r="F3631">
        <v>-5.2633957000000004E-3</v>
      </c>
      <c r="G3631" t="s">
        <v>72</v>
      </c>
      <c r="H3631">
        <v>4.8051391862955031</v>
      </c>
      <c r="I3631">
        <v>-2.529134893104925E-2</v>
      </c>
      <c r="J3631">
        <v>-2.529134893104925E-2</v>
      </c>
      <c r="K3631">
        <v>1</v>
      </c>
      <c r="M3631" t="s">
        <v>67</v>
      </c>
      <c r="N3631" t="s">
        <v>4995</v>
      </c>
      <c r="S3631" t="s">
        <v>1608</v>
      </c>
      <c r="U3631" t="s">
        <v>67</v>
      </c>
      <c r="W3631" t="s">
        <v>1270</v>
      </c>
      <c r="X3631" t="s">
        <v>1271</v>
      </c>
      <c r="Y3631" t="s">
        <v>182</v>
      </c>
      <c r="Z3631" t="s">
        <v>164</v>
      </c>
      <c r="AA3631" t="s">
        <v>164</v>
      </c>
      <c r="AB3631" t="s">
        <v>18</v>
      </c>
      <c r="AD3631" t="s">
        <v>6278</v>
      </c>
      <c r="AE3631">
        <v>1</v>
      </c>
      <c r="AF3631">
        <v>1</v>
      </c>
    </row>
    <row r="3632" spans="1:32" x14ac:dyDescent="0.2">
      <c r="A3632" t="s">
        <v>6279</v>
      </c>
      <c r="B3632" s="107">
        <v>44881</v>
      </c>
      <c r="C3632" s="107">
        <v>44881</v>
      </c>
      <c r="D3632" s="107">
        <v>44881</v>
      </c>
      <c r="E3632">
        <v>-5.5820563999999986E-3</v>
      </c>
      <c r="F3632">
        <v>-5.5820563999999986E-3</v>
      </c>
      <c r="G3632" t="s">
        <v>72</v>
      </c>
      <c r="H3632">
        <v>4.8051391862955031</v>
      </c>
      <c r="I3632">
        <v>-2.68225579477516E-2</v>
      </c>
      <c r="J3632">
        <v>-2.68225579477516E-2</v>
      </c>
      <c r="K3632">
        <v>1</v>
      </c>
      <c r="M3632" t="s">
        <v>67</v>
      </c>
      <c r="N3632" t="s">
        <v>4995</v>
      </c>
      <c r="S3632" t="s">
        <v>1608</v>
      </c>
      <c r="U3632" t="s">
        <v>67</v>
      </c>
      <c r="W3632" t="s">
        <v>1270</v>
      </c>
      <c r="X3632" t="s">
        <v>1271</v>
      </c>
      <c r="Y3632" t="s">
        <v>182</v>
      </c>
      <c r="Z3632" t="s">
        <v>164</v>
      </c>
      <c r="AA3632" t="s">
        <v>164</v>
      </c>
      <c r="AB3632" t="s">
        <v>18</v>
      </c>
      <c r="AD3632" t="s">
        <v>6280</v>
      </c>
      <c r="AE3632">
        <v>1</v>
      </c>
      <c r="AF3632">
        <v>1</v>
      </c>
    </row>
    <row r="3633" spans="1:32" x14ac:dyDescent="0.2">
      <c r="A3633" t="s">
        <v>6281</v>
      </c>
      <c r="B3633" s="107">
        <v>44881</v>
      </c>
      <c r="C3633" s="107">
        <v>44881</v>
      </c>
      <c r="D3633" s="107">
        <v>44881</v>
      </c>
      <c r="E3633">
        <v>-4.3042271999999999E-3</v>
      </c>
      <c r="F3633">
        <v>-4.3042271999999999E-3</v>
      </c>
      <c r="G3633" t="s">
        <v>72</v>
      </c>
      <c r="H3633">
        <v>4.8051391862955031</v>
      </c>
      <c r="I3633">
        <v>-2.0682410785438969E-2</v>
      </c>
      <c r="J3633">
        <v>-2.0682410785438969E-2</v>
      </c>
      <c r="K3633">
        <v>1</v>
      </c>
      <c r="M3633" t="s">
        <v>67</v>
      </c>
      <c r="N3633" t="s">
        <v>4995</v>
      </c>
      <c r="S3633" t="s">
        <v>1608</v>
      </c>
      <c r="U3633" t="s">
        <v>67</v>
      </c>
      <c r="W3633" t="s">
        <v>1270</v>
      </c>
      <c r="X3633" t="s">
        <v>1271</v>
      </c>
      <c r="Y3633" t="s">
        <v>182</v>
      </c>
      <c r="Z3633" t="s">
        <v>164</v>
      </c>
      <c r="AA3633" t="s">
        <v>164</v>
      </c>
      <c r="AB3633" t="s">
        <v>18</v>
      </c>
      <c r="AD3633" t="s">
        <v>6282</v>
      </c>
      <c r="AE3633">
        <v>1</v>
      </c>
      <c r="AF3633">
        <v>1</v>
      </c>
    </row>
    <row r="3634" spans="1:32" x14ac:dyDescent="0.2">
      <c r="A3634" t="s">
        <v>6283</v>
      </c>
      <c r="B3634" s="107">
        <v>44881</v>
      </c>
      <c r="C3634" s="107">
        <v>44881</v>
      </c>
      <c r="D3634" s="107">
        <v>44881</v>
      </c>
      <c r="E3634">
        <v>-1.0949804E-2</v>
      </c>
      <c r="F3634">
        <v>-1.0949804E-2</v>
      </c>
      <c r="G3634" t="s">
        <v>72</v>
      </c>
      <c r="H3634">
        <v>4.8051391862955031</v>
      </c>
      <c r="I3634">
        <v>-5.2615332282655247E-2</v>
      </c>
      <c r="J3634">
        <v>-5.2615332282655247E-2</v>
      </c>
      <c r="K3634">
        <v>1</v>
      </c>
      <c r="M3634" t="s">
        <v>67</v>
      </c>
      <c r="N3634" t="s">
        <v>4995</v>
      </c>
      <c r="S3634" t="s">
        <v>1608</v>
      </c>
      <c r="U3634" t="s">
        <v>67</v>
      </c>
      <c r="W3634" t="s">
        <v>1270</v>
      </c>
      <c r="X3634" t="s">
        <v>1271</v>
      </c>
      <c r="Y3634" t="s">
        <v>182</v>
      </c>
      <c r="Z3634" t="s">
        <v>164</v>
      </c>
      <c r="AA3634" t="s">
        <v>164</v>
      </c>
      <c r="AB3634" t="s">
        <v>18</v>
      </c>
      <c r="AD3634" t="s">
        <v>6284</v>
      </c>
      <c r="AE3634">
        <v>1</v>
      </c>
      <c r="AF3634">
        <v>1</v>
      </c>
    </row>
    <row r="3635" spans="1:32" x14ac:dyDescent="0.2">
      <c r="A3635" t="s">
        <v>6285</v>
      </c>
      <c r="B3635" s="107">
        <v>44881</v>
      </c>
      <c r="C3635" s="107">
        <v>44881</v>
      </c>
      <c r="D3635" s="107">
        <v>44881</v>
      </c>
      <c r="E3635">
        <v>-6.6501392000000003E-3</v>
      </c>
      <c r="F3635">
        <v>-6.6501392000000003E-3</v>
      </c>
      <c r="G3635" t="s">
        <v>72</v>
      </c>
      <c r="H3635">
        <v>4.8051391862955031</v>
      </c>
      <c r="I3635">
        <v>-3.195484446423983E-2</v>
      </c>
      <c r="J3635">
        <v>-3.195484446423983E-2</v>
      </c>
      <c r="K3635">
        <v>1</v>
      </c>
      <c r="M3635" t="s">
        <v>67</v>
      </c>
      <c r="N3635" t="s">
        <v>4995</v>
      </c>
      <c r="S3635" t="s">
        <v>1608</v>
      </c>
      <c r="U3635" t="s">
        <v>67</v>
      </c>
      <c r="W3635" t="s">
        <v>1270</v>
      </c>
      <c r="X3635" t="s">
        <v>1271</v>
      </c>
      <c r="Y3635" t="s">
        <v>182</v>
      </c>
      <c r="Z3635" t="s">
        <v>164</v>
      </c>
      <c r="AA3635" t="s">
        <v>164</v>
      </c>
      <c r="AB3635" t="s">
        <v>18</v>
      </c>
      <c r="AD3635" t="s">
        <v>6286</v>
      </c>
      <c r="AE3635">
        <v>1</v>
      </c>
      <c r="AF3635">
        <v>1</v>
      </c>
    </row>
    <row r="3636" spans="1:32" x14ac:dyDescent="0.2">
      <c r="A3636" t="s">
        <v>6287</v>
      </c>
      <c r="B3636" s="107">
        <v>44881</v>
      </c>
      <c r="C3636" s="107">
        <v>44881</v>
      </c>
      <c r="D3636" s="107">
        <v>44881</v>
      </c>
      <c r="E3636">
        <v>-5.4927423000000006E-3</v>
      </c>
      <c r="F3636">
        <v>-5.4927423000000006E-3</v>
      </c>
      <c r="G3636" t="s">
        <v>72</v>
      </c>
      <c r="H3636">
        <v>4.8051391862955031</v>
      </c>
      <c r="I3636">
        <v>-2.639339126595289E-2</v>
      </c>
      <c r="J3636">
        <v>-2.639339126595289E-2</v>
      </c>
      <c r="K3636">
        <v>1</v>
      </c>
      <c r="M3636" t="s">
        <v>67</v>
      </c>
      <c r="N3636" t="s">
        <v>4995</v>
      </c>
      <c r="S3636" t="s">
        <v>1608</v>
      </c>
      <c r="U3636" t="s">
        <v>67</v>
      </c>
      <c r="W3636" t="s">
        <v>1270</v>
      </c>
      <c r="X3636" t="s">
        <v>1271</v>
      </c>
      <c r="Y3636" t="s">
        <v>182</v>
      </c>
      <c r="Z3636" t="s">
        <v>164</v>
      </c>
      <c r="AA3636" t="s">
        <v>164</v>
      </c>
      <c r="AB3636" t="s">
        <v>18</v>
      </c>
      <c r="AD3636" t="s">
        <v>6288</v>
      </c>
      <c r="AE3636">
        <v>1</v>
      </c>
      <c r="AF3636">
        <v>1</v>
      </c>
    </row>
    <row r="3637" spans="1:32" x14ac:dyDescent="0.2">
      <c r="A3637" t="s">
        <v>6289</v>
      </c>
      <c r="B3637" s="107">
        <v>44881</v>
      </c>
      <c r="C3637" s="107">
        <v>44881</v>
      </c>
      <c r="D3637" s="107">
        <v>44881</v>
      </c>
      <c r="E3637">
        <v>-6.5380384999999992E-3</v>
      </c>
      <c r="F3637">
        <v>-6.5380384999999992E-3</v>
      </c>
      <c r="G3637" t="s">
        <v>72</v>
      </c>
      <c r="H3637">
        <v>4.8051391862955031</v>
      </c>
      <c r="I3637">
        <v>-3.141618499785867E-2</v>
      </c>
      <c r="J3637">
        <v>-3.141618499785867E-2</v>
      </c>
      <c r="K3637">
        <v>1</v>
      </c>
      <c r="M3637" t="s">
        <v>67</v>
      </c>
      <c r="N3637" t="s">
        <v>4995</v>
      </c>
      <c r="S3637" t="s">
        <v>1608</v>
      </c>
      <c r="U3637" t="s">
        <v>67</v>
      </c>
      <c r="W3637" t="s">
        <v>1270</v>
      </c>
      <c r="X3637" t="s">
        <v>1271</v>
      </c>
      <c r="Y3637" t="s">
        <v>182</v>
      </c>
      <c r="Z3637" t="s">
        <v>164</v>
      </c>
      <c r="AA3637" t="s">
        <v>164</v>
      </c>
      <c r="AB3637" t="s">
        <v>18</v>
      </c>
      <c r="AD3637" t="s">
        <v>6290</v>
      </c>
      <c r="AE3637">
        <v>1</v>
      </c>
      <c r="AF3637">
        <v>1</v>
      </c>
    </row>
    <row r="3638" spans="1:32" x14ac:dyDescent="0.2">
      <c r="A3638" t="s">
        <v>6291</v>
      </c>
      <c r="B3638" s="107">
        <v>44881</v>
      </c>
      <c r="C3638" s="107">
        <v>44881</v>
      </c>
      <c r="D3638" s="107">
        <v>44881</v>
      </c>
      <c r="E3638">
        <v>-4.0288420000000004E-3</v>
      </c>
      <c r="F3638">
        <v>-4.0288420000000004E-3</v>
      </c>
      <c r="G3638" t="s">
        <v>72</v>
      </c>
      <c r="H3638">
        <v>4.8051391862955031</v>
      </c>
      <c r="I3638">
        <v>-1.9359146569593151E-2</v>
      </c>
      <c r="J3638">
        <v>-1.9359146569593151E-2</v>
      </c>
      <c r="K3638">
        <v>1</v>
      </c>
      <c r="M3638" t="s">
        <v>67</v>
      </c>
      <c r="N3638" t="s">
        <v>4995</v>
      </c>
      <c r="S3638" t="s">
        <v>1608</v>
      </c>
      <c r="U3638" t="s">
        <v>67</v>
      </c>
      <c r="W3638" t="s">
        <v>1270</v>
      </c>
      <c r="X3638" t="s">
        <v>1271</v>
      </c>
      <c r="Y3638" t="s">
        <v>182</v>
      </c>
      <c r="Z3638" t="s">
        <v>164</v>
      </c>
      <c r="AA3638" t="s">
        <v>164</v>
      </c>
      <c r="AB3638" t="s">
        <v>18</v>
      </c>
      <c r="AD3638" t="s">
        <v>6292</v>
      </c>
      <c r="AE3638">
        <v>1</v>
      </c>
      <c r="AF3638">
        <v>1</v>
      </c>
    </row>
    <row r="3639" spans="1:32" x14ac:dyDescent="0.2">
      <c r="A3639" t="s">
        <v>6293</v>
      </c>
      <c r="B3639" s="107">
        <v>44881</v>
      </c>
      <c r="C3639" s="107">
        <v>44881</v>
      </c>
      <c r="D3639" s="107">
        <v>44881</v>
      </c>
      <c r="E3639">
        <v>-4.8754087999999998E-3</v>
      </c>
      <c r="F3639">
        <v>-4.8754087999999998E-3</v>
      </c>
      <c r="G3639" t="s">
        <v>72</v>
      </c>
      <c r="H3639">
        <v>4.8051391862955031</v>
      </c>
      <c r="I3639">
        <v>-2.342701787408993E-2</v>
      </c>
      <c r="J3639">
        <v>-2.342701787408993E-2</v>
      </c>
      <c r="K3639">
        <v>1</v>
      </c>
      <c r="M3639" t="s">
        <v>67</v>
      </c>
      <c r="N3639" t="s">
        <v>4995</v>
      </c>
      <c r="S3639" t="s">
        <v>1608</v>
      </c>
      <c r="U3639" t="s">
        <v>67</v>
      </c>
      <c r="W3639" t="s">
        <v>1270</v>
      </c>
      <c r="X3639" t="s">
        <v>1271</v>
      </c>
      <c r="Y3639" t="s">
        <v>182</v>
      </c>
      <c r="Z3639" t="s">
        <v>164</v>
      </c>
      <c r="AA3639" t="s">
        <v>164</v>
      </c>
      <c r="AB3639" t="s">
        <v>18</v>
      </c>
      <c r="AD3639" t="s">
        <v>6294</v>
      </c>
      <c r="AE3639">
        <v>1</v>
      </c>
      <c r="AF3639">
        <v>1</v>
      </c>
    </row>
    <row r="3640" spans="1:32" x14ac:dyDescent="0.2">
      <c r="A3640" t="s">
        <v>6295</v>
      </c>
      <c r="B3640" s="107">
        <v>44881</v>
      </c>
      <c r="C3640" s="107">
        <v>44881</v>
      </c>
      <c r="D3640" s="107">
        <v>44881</v>
      </c>
      <c r="E3640">
        <v>-3.5188620000000002E-3</v>
      </c>
      <c r="F3640">
        <v>-3.5188620000000002E-3</v>
      </c>
      <c r="G3640" t="s">
        <v>72</v>
      </c>
      <c r="H3640">
        <v>4.8051391862955031</v>
      </c>
      <c r="I3640">
        <v>-1.690862168736617E-2</v>
      </c>
      <c r="J3640">
        <v>-1.690862168736617E-2</v>
      </c>
      <c r="K3640">
        <v>1</v>
      </c>
      <c r="M3640" t="s">
        <v>67</v>
      </c>
      <c r="N3640" t="s">
        <v>4995</v>
      </c>
      <c r="S3640" t="s">
        <v>1608</v>
      </c>
      <c r="U3640" t="s">
        <v>67</v>
      </c>
      <c r="W3640" t="s">
        <v>1270</v>
      </c>
      <c r="X3640" t="s">
        <v>1271</v>
      </c>
      <c r="Y3640" t="s">
        <v>182</v>
      </c>
      <c r="Z3640" t="s">
        <v>164</v>
      </c>
      <c r="AA3640" t="s">
        <v>164</v>
      </c>
      <c r="AB3640" t="s">
        <v>18</v>
      </c>
      <c r="AD3640" t="s">
        <v>6296</v>
      </c>
      <c r="AE3640">
        <v>1</v>
      </c>
      <c r="AF3640">
        <v>1</v>
      </c>
    </row>
    <row r="3641" spans="1:32" x14ac:dyDescent="0.2">
      <c r="A3641" t="s">
        <v>6297</v>
      </c>
      <c r="B3641" s="107">
        <v>44881</v>
      </c>
      <c r="C3641" s="107">
        <v>44881</v>
      </c>
      <c r="D3641" s="107">
        <v>44881</v>
      </c>
      <c r="E3641">
        <v>-3.4882632000000002E-3</v>
      </c>
      <c r="F3641">
        <v>-3.4882632000000002E-3</v>
      </c>
      <c r="G3641" t="s">
        <v>72</v>
      </c>
      <c r="H3641">
        <v>4.8051391862955031</v>
      </c>
      <c r="I3641">
        <v>-1.676159019443255E-2</v>
      </c>
      <c r="J3641">
        <v>-1.676159019443255E-2</v>
      </c>
      <c r="K3641">
        <v>1</v>
      </c>
      <c r="M3641" t="s">
        <v>67</v>
      </c>
      <c r="N3641" t="s">
        <v>4995</v>
      </c>
      <c r="S3641" t="s">
        <v>1608</v>
      </c>
      <c r="U3641" t="s">
        <v>67</v>
      </c>
      <c r="W3641" t="s">
        <v>1270</v>
      </c>
      <c r="X3641" t="s">
        <v>1271</v>
      </c>
      <c r="Y3641" t="s">
        <v>182</v>
      </c>
      <c r="Z3641" t="s">
        <v>164</v>
      </c>
      <c r="AA3641" t="s">
        <v>164</v>
      </c>
      <c r="AB3641" t="s">
        <v>18</v>
      </c>
      <c r="AD3641" t="s">
        <v>6298</v>
      </c>
      <c r="AE3641">
        <v>1</v>
      </c>
      <c r="AF3641">
        <v>1</v>
      </c>
    </row>
    <row r="3642" spans="1:32" x14ac:dyDescent="0.2">
      <c r="A3642" t="s">
        <v>6299</v>
      </c>
      <c r="B3642" s="107">
        <v>44881</v>
      </c>
      <c r="C3642" s="107">
        <v>44881</v>
      </c>
      <c r="D3642" s="107">
        <v>44881</v>
      </c>
      <c r="E3642">
        <v>-6.1204830999999999E-3</v>
      </c>
      <c r="F3642">
        <v>-6.1204830999999999E-3</v>
      </c>
      <c r="G3642" t="s">
        <v>72</v>
      </c>
      <c r="H3642">
        <v>4.8051391862955031</v>
      </c>
      <c r="I3642">
        <v>-2.940977318286938E-2</v>
      </c>
      <c r="J3642">
        <v>-2.940977318286938E-2</v>
      </c>
      <c r="K3642">
        <v>1</v>
      </c>
      <c r="M3642" t="s">
        <v>67</v>
      </c>
      <c r="N3642" t="s">
        <v>4995</v>
      </c>
      <c r="S3642" t="s">
        <v>1608</v>
      </c>
      <c r="U3642" t="s">
        <v>67</v>
      </c>
      <c r="W3642" t="s">
        <v>1270</v>
      </c>
      <c r="X3642" t="s">
        <v>1271</v>
      </c>
      <c r="Y3642" t="s">
        <v>182</v>
      </c>
      <c r="Z3642" t="s">
        <v>164</v>
      </c>
      <c r="AA3642" t="s">
        <v>164</v>
      </c>
      <c r="AB3642" t="s">
        <v>18</v>
      </c>
      <c r="AD3642" t="s">
        <v>6300</v>
      </c>
      <c r="AE3642">
        <v>1</v>
      </c>
      <c r="AF3642">
        <v>1</v>
      </c>
    </row>
    <row r="3643" spans="1:32" x14ac:dyDescent="0.2">
      <c r="A3643" t="s">
        <v>6301</v>
      </c>
      <c r="B3643" s="107">
        <v>44881</v>
      </c>
      <c r="C3643" s="107">
        <v>44881</v>
      </c>
      <c r="D3643" s="107">
        <v>44881</v>
      </c>
      <c r="E3643">
        <v>-3.3364127999999998E-3</v>
      </c>
      <c r="F3643">
        <v>-3.3364127999999998E-3</v>
      </c>
      <c r="G3643" t="s">
        <v>72</v>
      </c>
      <c r="H3643">
        <v>4.8051391862955031</v>
      </c>
      <c r="I3643">
        <v>-1.6031927886937899E-2</v>
      </c>
      <c r="J3643">
        <v>-1.6031927886937899E-2</v>
      </c>
      <c r="K3643">
        <v>1</v>
      </c>
      <c r="M3643" t="s">
        <v>67</v>
      </c>
      <c r="N3643" t="s">
        <v>4995</v>
      </c>
      <c r="S3643" t="s">
        <v>1608</v>
      </c>
      <c r="U3643" t="s">
        <v>67</v>
      </c>
      <c r="W3643" t="s">
        <v>1270</v>
      </c>
      <c r="X3643" t="s">
        <v>1271</v>
      </c>
      <c r="Y3643" t="s">
        <v>182</v>
      </c>
      <c r="Z3643" t="s">
        <v>164</v>
      </c>
      <c r="AA3643" t="s">
        <v>164</v>
      </c>
      <c r="AB3643" t="s">
        <v>18</v>
      </c>
      <c r="AD3643" t="s">
        <v>6302</v>
      </c>
      <c r="AE3643">
        <v>1</v>
      </c>
      <c r="AF3643">
        <v>1</v>
      </c>
    </row>
    <row r="3644" spans="1:32" x14ac:dyDescent="0.2">
      <c r="A3644" t="s">
        <v>6303</v>
      </c>
      <c r="B3644" s="107">
        <v>44881</v>
      </c>
      <c r="C3644" s="107">
        <v>44881</v>
      </c>
      <c r="D3644" s="107">
        <v>44881</v>
      </c>
      <c r="E3644">
        <v>-6.0697873999999994E-3</v>
      </c>
      <c r="F3644">
        <v>-6.0697873999999994E-3</v>
      </c>
      <c r="G3644" t="s">
        <v>72</v>
      </c>
      <c r="H3644">
        <v>4.8051391862955031</v>
      </c>
      <c r="I3644">
        <v>-2.9166173288222699E-2</v>
      </c>
      <c r="J3644">
        <v>-2.9166173288222699E-2</v>
      </c>
      <c r="K3644">
        <v>1</v>
      </c>
      <c r="M3644" t="s">
        <v>67</v>
      </c>
      <c r="N3644" t="s">
        <v>4995</v>
      </c>
      <c r="S3644" t="s">
        <v>1608</v>
      </c>
      <c r="U3644" t="s">
        <v>67</v>
      </c>
      <c r="W3644" t="s">
        <v>1270</v>
      </c>
      <c r="X3644" t="s">
        <v>1271</v>
      </c>
      <c r="Y3644" t="s">
        <v>182</v>
      </c>
      <c r="Z3644" t="s">
        <v>164</v>
      </c>
      <c r="AA3644" t="s">
        <v>164</v>
      </c>
      <c r="AB3644" t="s">
        <v>18</v>
      </c>
      <c r="AD3644" t="s">
        <v>6304</v>
      </c>
      <c r="AE3644">
        <v>1</v>
      </c>
      <c r="AF3644">
        <v>1</v>
      </c>
    </row>
    <row r="3645" spans="1:32" x14ac:dyDescent="0.2">
      <c r="A3645" t="s">
        <v>6305</v>
      </c>
      <c r="B3645" s="107">
        <v>44881</v>
      </c>
      <c r="C3645" s="107">
        <v>44881</v>
      </c>
      <c r="D3645" s="107">
        <v>44881</v>
      </c>
      <c r="E3645">
        <v>-3.4474648000000002E-3</v>
      </c>
      <c r="F3645">
        <v>-3.4474648000000002E-3</v>
      </c>
      <c r="G3645" t="s">
        <v>72</v>
      </c>
      <c r="H3645">
        <v>4.8051391862955031</v>
      </c>
      <c r="I3645">
        <v>-1.6565548203854391E-2</v>
      </c>
      <c r="J3645">
        <v>-1.6565548203854391E-2</v>
      </c>
      <c r="K3645">
        <v>1</v>
      </c>
      <c r="M3645" t="s">
        <v>67</v>
      </c>
      <c r="N3645" t="s">
        <v>4995</v>
      </c>
      <c r="S3645" t="s">
        <v>1608</v>
      </c>
      <c r="U3645" t="s">
        <v>67</v>
      </c>
      <c r="W3645" t="s">
        <v>1270</v>
      </c>
      <c r="X3645" t="s">
        <v>1271</v>
      </c>
      <c r="Y3645" t="s">
        <v>182</v>
      </c>
      <c r="Z3645" t="s">
        <v>164</v>
      </c>
      <c r="AA3645" t="s">
        <v>164</v>
      </c>
      <c r="AB3645" t="s">
        <v>18</v>
      </c>
      <c r="AD3645" t="s">
        <v>6306</v>
      </c>
      <c r="AE3645">
        <v>1</v>
      </c>
      <c r="AF3645">
        <v>1</v>
      </c>
    </row>
    <row r="3646" spans="1:32" x14ac:dyDescent="0.2">
      <c r="A3646" t="s">
        <v>6307</v>
      </c>
      <c r="B3646" s="107">
        <v>44881</v>
      </c>
      <c r="C3646" s="107">
        <v>44881</v>
      </c>
      <c r="D3646" s="107">
        <v>44881</v>
      </c>
      <c r="E3646">
        <v>-6.2483456E-3</v>
      </c>
      <c r="F3646">
        <v>-6.2483456E-3</v>
      </c>
      <c r="G3646" t="s">
        <v>72</v>
      </c>
      <c r="H3646">
        <v>4.8051391862955031</v>
      </c>
      <c r="I3646">
        <v>-3.0024170292077091E-2</v>
      </c>
      <c r="J3646">
        <v>-3.0024170292077091E-2</v>
      </c>
      <c r="K3646">
        <v>1</v>
      </c>
      <c r="M3646" t="s">
        <v>67</v>
      </c>
      <c r="N3646" t="s">
        <v>4995</v>
      </c>
      <c r="S3646" t="s">
        <v>1608</v>
      </c>
      <c r="U3646" t="s">
        <v>67</v>
      </c>
      <c r="W3646" t="s">
        <v>1270</v>
      </c>
      <c r="X3646" t="s">
        <v>1271</v>
      </c>
      <c r="Y3646" t="s">
        <v>182</v>
      </c>
      <c r="Z3646" t="s">
        <v>164</v>
      </c>
      <c r="AA3646" t="s">
        <v>164</v>
      </c>
      <c r="AB3646" t="s">
        <v>18</v>
      </c>
      <c r="AD3646" t="s">
        <v>6308</v>
      </c>
      <c r="AE3646">
        <v>1</v>
      </c>
      <c r="AF3646">
        <v>1</v>
      </c>
    </row>
    <row r="3647" spans="1:32" x14ac:dyDescent="0.2">
      <c r="A3647" t="s">
        <v>6309</v>
      </c>
      <c r="B3647" s="107">
        <v>44881</v>
      </c>
      <c r="C3647" s="107">
        <v>44881</v>
      </c>
      <c r="D3647" s="107">
        <v>44881</v>
      </c>
      <c r="E3647">
        <v>-6.9586683999999996E-3</v>
      </c>
      <c r="F3647">
        <v>-6.9586683999999996E-3</v>
      </c>
      <c r="G3647" t="s">
        <v>72</v>
      </c>
      <c r="H3647">
        <v>4.8051391862955031</v>
      </c>
      <c r="I3647">
        <v>-3.3437370213276231E-2</v>
      </c>
      <c r="J3647">
        <v>-3.3437370213276231E-2</v>
      </c>
      <c r="K3647">
        <v>1</v>
      </c>
      <c r="M3647" t="s">
        <v>67</v>
      </c>
      <c r="N3647" t="s">
        <v>4995</v>
      </c>
      <c r="S3647" t="s">
        <v>1608</v>
      </c>
      <c r="U3647" t="s">
        <v>67</v>
      </c>
      <c r="W3647" t="s">
        <v>1270</v>
      </c>
      <c r="X3647" t="s">
        <v>1271</v>
      </c>
      <c r="Y3647" t="s">
        <v>182</v>
      </c>
      <c r="Z3647" t="s">
        <v>164</v>
      </c>
      <c r="AA3647" t="s">
        <v>164</v>
      </c>
      <c r="AB3647" t="s">
        <v>18</v>
      </c>
      <c r="AD3647" t="s">
        <v>6310</v>
      </c>
      <c r="AE3647">
        <v>1</v>
      </c>
      <c r="AF3647">
        <v>1</v>
      </c>
    </row>
    <row r="3648" spans="1:32" x14ac:dyDescent="0.2">
      <c r="A3648" t="s">
        <v>6311</v>
      </c>
      <c r="B3648" s="107">
        <v>44881</v>
      </c>
      <c r="C3648" s="107">
        <v>44881</v>
      </c>
      <c r="D3648" s="107">
        <v>44881</v>
      </c>
      <c r="E3648">
        <v>-4.4825087999999999E-3</v>
      </c>
      <c r="F3648">
        <v>-4.4825087999999999E-3</v>
      </c>
      <c r="G3648" t="s">
        <v>72</v>
      </c>
      <c r="H3648">
        <v>4.8051391862955031</v>
      </c>
      <c r="I3648">
        <v>-2.1539078687794429E-2</v>
      </c>
      <c r="J3648">
        <v>-2.1539078687794429E-2</v>
      </c>
      <c r="K3648">
        <v>1</v>
      </c>
      <c r="M3648" t="s">
        <v>67</v>
      </c>
      <c r="N3648" t="s">
        <v>4995</v>
      </c>
      <c r="S3648" t="s">
        <v>1608</v>
      </c>
      <c r="U3648" t="s">
        <v>67</v>
      </c>
      <c r="W3648" t="s">
        <v>1270</v>
      </c>
      <c r="X3648" t="s">
        <v>1271</v>
      </c>
      <c r="Y3648" t="s">
        <v>182</v>
      </c>
      <c r="Z3648" t="s">
        <v>164</v>
      </c>
      <c r="AA3648" t="s">
        <v>164</v>
      </c>
      <c r="AB3648" t="s">
        <v>18</v>
      </c>
      <c r="AD3648" t="s">
        <v>6312</v>
      </c>
      <c r="AE3648">
        <v>1</v>
      </c>
      <c r="AF3648">
        <v>1</v>
      </c>
    </row>
    <row r="3649" spans="1:32" x14ac:dyDescent="0.2">
      <c r="A3649" t="s">
        <v>6313</v>
      </c>
      <c r="B3649" s="107">
        <v>44881</v>
      </c>
      <c r="C3649" s="107">
        <v>44881</v>
      </c>
      <c r="D3649" s="107">
        <v>44881</v>
      </c>
      <c r="E3649">
        <v>-4.6510175999999997E-3</v>
      </c>
      <c r="F3649">
        <v>-4.6510175999999997E-3</v>
      </c>
      <c r="G3649" t="s">
        <v>72</v>
      </c>
      <c r="H3649">
        <v>4.8051391862955031</v>
      </c>
      <c r="I3649">
        <v>-2.2348786925910059E-2</v>
      </c>
      <c r="J3649">
        <v>-2.2348786925910059E-2</v>
      </c>
      <c r="K3649">
        <v>1</v>
      </c>
      <c r="M3649" t="s">
        <v>67</v>
      </c>
      <c r="N3649" t="s">
        <v>4995</v>
      </c>
      <c r="S3649" t="s">
        <v>1608</v>
      </c>
      <c r="U3649" t="s">
        <v>67</v>
      </c>
      <c r="W3649" t="s">
        <v>1270</v>
      </c>
      <c r="X3649" t="s">
        <v>1271</v>
      </c>
      <c r="Y3649" t="s">
        <v>182</v>
      </c>
      <c r="Z3649" t="s">
        <v>164</v>
      </c>
      <c r="AA3649" t="s">
        <v>164</v>
      </c>
      <c r="AB3649" t="s">
        <v>18</v>
      </c>
      <c r="AD3649" t="s">
        <v>6314</v>
      </c>
      <c r="AE3649">
        <v>1</v>
      </c>
      <c r="AF3649">
        <v>1</v>
      </c>
    </row>
    <row r="3650" spans="1:32" x14ac:dyDescent="0.2">
      <c r="A3650" t="s">
        <v>6315</v>
      </c>
      <c r="B3650" s="107">
        <v>44881</v>
      </c>
      <c r="C3650" s="107">
        <v>44881</v>
      </c>
      <c r="D3650" s="107">
        <v>44881</v>
      </c>
      <c r="E3650">
        <v>-1.5448715999999999E-2</v>
      </c>
      <c r="F3650">
        <v>-1.5448715999999999E-2</v>
      </c>
      <c r="G3650" t="s">
        <v>72</v>
      </c>
      <c r="H3650">
        <v>4.8051391862955031</v>
      </c>
      <c r="I3650">
        <v>-7.4233230629550326E-2</v>
      </c>
      <c r="J3650">
        <v>-7.4233230629550326E-2</v>
      </c>
      <c r="K3650">
        <v>1</v>
      </c>
      <c r="M3650" t="s">
        <v>67</v>
      </c>
      <c r="N3650" t="s">
        <v>4995</v>
      </c>
      <c r="S3650" t="s">
        <v>1608</v>
      </c>
      <c r="U3650" t="s">
        <v>67</v>
      </c>
      <c r="W3650" t="s">
        <v>1270</v>
      </c>
      <c r="X3650" t="s">
        <v>1271</v>
      </c>
      <c r="Y3650" t="s">
        <v>182</v>
      </c>
      <c r="Z3650" t="s">
        <v>164</v>
      </c>
      <c r="AA3650" t="s">
        <v>164</v>
      </c>
      <c r="AB3650" t="s">
        <v>18</v>
      </c>
      <c r="AD3650" t="s">
        <v>6316</v>
      </c>
      <c r="AE3650">
        <v>1</v>
      </c>
      <c r="AF3650">
        <v>1</v>
      </c>
    </row>
    <row r="3651" spans="1:32" x14ac:dyDescent="0.2">
      <c r="A3651" t="s">
        <v>6317</v>
      </c>
      <c r="B3651" s="107">
        <v>44881</v>
      </c>
      <c r="C3651" s="107">
        <v>44881</v>
      </c>
      <c r="D3651" s="107">
        <v>44881</v>
      </c>
      <c r="E3651">
        <v>-1.6431555600000002E-2</v>
      </c>
      <c r="F3651">
        <v>-1.6431555600000002E-2</v>
      </c>
      <c r="G3651" t="s">
        <v>72</v>
      </c>
      <c r="H3651">
        <v>4.8051391862955031</v>
      </c>
      <c r="I3651">
        <v>-7.8955911705353321E-2</v>
      </c>
      <c r="J3651">
        <v>-7.8955911705353321E-2</v>
      </c>
      <c r="K3651">
        <v>1</v>
      </c>
      <c r="M3651" t="s">
        <v>67</v>
      </c>
      <c r="N3651" t="s">
        <v>4995</v>
      </c>
      <c r="S3651" t="s">
        <v>1608</v>
      </c>
      <c r="U3651" t="s">
        <v>67</v>
      </c>
      <c r="W3651" t="s">
        <v>1270</v>
      </c>
      <c r="X3651" t="s">
        <v>1271</v>
      </c>
      <c r="Y3651" t="s">
        <v>182</v>
      </c>
      <c r="Z3651" t="s">
        <v>164</v>
      </c>
      <c r="AA3651" t="s">
        <v>164</v>
      </c>
      <c r="AB3651" t="s">
        <v>18</v>
      </c>
      <c r="AD3651" t="s">
        <v>6318</v>
      </c>
      <c r="AE3651">
        <v>1</v>
      </c>
      <c r="AF3651">
        <v>1</v>
      </c>
    </row>
    <row r="3652" spans="1:32" x14ac:dyDescent="0.2">
      <c r="A3652" t="s">
        <v>6319</v>
      </c>
      <c r="B3652" s="107">
        <v>44881</v>
      </c>
      <c r="C3652" s="107">
        <v>44881</v>
      </c>
      <c r="D3652" s="107">
        <v>44881</v>
      </c>
      <c r="E3652">
        <v>-1.5117215200000001E-2</v>
      </c>
      <c r="F3652">
        <v>-1.5117215200000001E-2</v>
      </c>
      <c r="G3652" t="s">
        <v>72</v>
      </c>
      <c r="H3652">
        <v>4.8051391862955031</v>
      </c>
      <c r="I3652">
        <v>-7.2640323145182012E-2</v>
      </c>
      <c r="J3652">
        <v>-7.2640323145182012E-2</v>
      </c>
      <c r="K3652">
        <v>1</v>
      </c>
      <c r="M3652" t="s">
        <v>67</v>
      </c>
      <c r="N3652" t="s">
        <v>4995</v>
      </c>
      <c r="S3652" t="s">
        <v>1608</v>
      </c>
      <c r="U3652" t="s">
        <v>67</v>
      </c>
      <c r="W3652" t="s">
        <v>1270</v>
      </c>
      <c r="X3652" t="s">
        <v>1271</v>
      </c>
      <c r="Y3652" t="s">
        <v>182</v>
      </c>
      <c r="Z3652" t="s">
        <v>164</v>
      </c>
      <c r="AA3652" t="s">
        <v>164</v>
      </c>
      <c r="AB3652" t="s">
        <v>18</v>
      </c>
      <c r="AD3652" t="s">
        <v>6320</v>
      </c>
      <c r="AE3652">
        <v>1</v>
      </c>
      <c r="AF3652">
        <v>1</v>
      </c>
    </row>
    <row r="3653" spans="1:32" x14ac:dyDescent="0.2">
      <c r="A3653" t="s">
        <v>6321</v>
      </c>
      <c r="B3653" s="107">
        <v>44881</v>
      </c>
      <c r="C3653" s="107">
        <v>44881</v>
      </c>
      <c r="D3653" s="107">
        <v>44881</v>
      </c>
      <c r="E3653">
        <v>-5.2084541999999996E-3</v>
      </c>
      <c r="F3653">
        <v>-5.2084541999999996E-3</v>
      </c>
      <c r="G3653" t="s">
        <v>72</v>
      </c>
      <c r="H3653">
        <v>4.8051391862955031</v>
      </c>
      <c r="I3653">
        <v>-2.5027347376445401E-2</v>
      </c>
      <c r="J3653">
        <v>-2.5027347376445401E-2</v>
      </c>
      <c r="K3653">
        <v>1</v>
      </c>
      <c r="M3653" t="s">
        <v>67</v>
      </c>
      <c r="N3653" t="s">
        <v>4995</v>
      </c>
      <c r="S3653" t="s">
        <v>1608</v>
      </c>
      <c r="U3653" t="s">
        <v>67</v>
      </c>
      <c r="W3653" t="s">
        <v>1270</v>
      </c>
      <c r="X3653" t="s">
        <v>1271</v>
      </c>
      <c r="Y3653" t="s">
        <v>182</v>
      </c>
      <c r="Z3653" t="s">
        <v>164</v>
      </c>
      <c r="AA3653" t="s">
        <v>164</v>
      </c>
      <c r="AB3653" t="s">
        <v>18</v>
      </c>
      <c r="AD3653" t="s">
        <v>6322</v>
      </c>
      <c r="AE3653">
        <v>1</v>
      </c>
      <c r="AF3653">
        <v>1</v>
      </c>
    </row>
    <row r="3654" spans="1:32" x14ac:dyDescent="0.2">
      <c r="A3654" t="s">
        <v>6323</v>
      </c>
      <c r="B3654" s="107">
        <v>44880</v>
      </c>
      <c r="C3654" s="107">
        <v>44880</v>
      </c>
      <c r="D3654" s="107">
        <v>44880</v>
      </c>
      <c r="E3654">
        <v>2.9999999999999997E-4</v>
      </c>
      <c r="F3654">
        <v>2.9999999999999997E-4</v>
      </c>
      <c r="G3654" t="s">
        <v>58</v>
      </c>
      <c r="H3654">
        <v>6610.3484688489962</v>
      </c>
      <c r="I3654">
        <v>1.983104540654699</v>
      </c>
      <c r="J3654">
        <v>1.983104540654699</v>
      </c>
      <c r="K3654">
        <v>1</v>
      </c>
      <c r="M3654" t="s">
        <v>3597</v>
      </c>
      <c r="N3654" t="s">
        <v>63</v>
      </c>
      <c r="S3654" t="s">
        <v>1608</v>
      </c>
      <c r="U3654" t="s">
        <v>63</v>
      </c>
      <c r="W3654" t="s">
        <v>3598</v>
      </c>
      <c r="X3654" t="s">
        <v>3598</v>
      </c>
      <c r="Y3654" t="s">
        <v>1062</v>
      </c>
      <c r="Z3654" t="s">
        <v>1063</v>
      </c>
      <c r="AA3654" t="s">
        <v>1063</v>
      </c>
      <c r="AB3654" t="s">
        <v>29</v>
      </c>
      <c r="AD3654" t="s">
        <v>6324</v>
      </c>
      <c r="AE3654">
        <v>1</v>
      </c>
      <c r="AF3654">
        <v>1</v>
      </c>
    </row>
    <row r="3655" spans="1:32" x14ac:dyDescent="0.2">
      <c r="A3655" t="s">
        <v>6325</v>
      </c>
      <c r="B3655" s="107">
        <v>44880</v>
      </c>
      <c r="C3655" s="107">
        <v>44880</v>
      </c>
      <c r="D3655" s="107">
        <v>44880</v>
      </c>
      <c r="E3655">
        <v>-7.7425151999999994E-3</v>
      </c>
      <c r="F3655">
        <v>-7.7425151999999994E-3</v>
      </c>
      <c r="G3655" t="s">
        <v>72</v>
      </c>
      <c r="H3655">
        <v>4.9656810982048576</v>
      </c>
      <c r="I3655">
        <v>-3.8446861381203797E-2</v>
      </c>
      <c r="J3655">
        <v>-3.8446861381203797E-2</v>
      </c>
      <c r="K3655">
        <v>1</v>
      </c>
      <c r="M3655" t="s">
        <v>67</v>
      </c>
      <c r="N3655" t="s">
        <v>4995</v>
      </c>
      <c r="S3655" t="s">
        <v>1608</v>
      </c>
      <c r="U3655" t="s">
        <v>67</v>
      </c>
      <c r="W3655" t="s">
        <v>1270</v>
      </c>
      <c r="X3655" t="s">
        <v>1271</v>
      </c>
      <c r="Y3655" t="s">
        <v>182</v>
      </c>
      <c r="Z3655" t="s">
        <v>164</v>
      </c>
      <c r="AA3655" t="s">
        <v>164</v>
      </c>
      <c r="AB3655" t="s">
        <v>18</v>
      </c>
      <c r="AD3655" t="s">
        <v>6326</v>
      </c>
      <c r="AE3655">
        <v>1</v>
      </c>
      <c r="AF3655">
        <v>1</v>
      </c>
    </row>
    <row r="3656" spans="1:32" x14ac:dyDescent="0.2">
      <c r="A3656" t="s">
        <v>6327</v>
      </c>
      <c r="B3656" s="107">
        <v>44880</v>
      </c>
      <c r="C3656" s="107">
        <v>44880</v>
      </c>
      <c r="D3656" s="107">
        <v>44880</v>
      </c>
      <c r="E3656">
        <v>-5.5381032E-3</v>
      </c>
      <c r="F3656">
        <v>-5.5381032E-3</v>
      </c>
      <c r="G3656" t="s">
        <v>72</v>
      </c>
      <c r="H3656">
        <v>4.9656810982048576</v>
      </c>
      <c r="I3656">
        <v>-2.7500454380147841E-2</v>
      </c>
      <c r="J3656">
        <v>-2.7500454380147841E-2</v>
      </c>
      <c r="K3656">
        <v>1</v>
      </c>
      <c r="M3656" t="s">
        <v>67</v>
      </c>
      <c r="N3656" t="s">
        <v>4995</v>
      </c>
      <c r="S3656" t="s">
        <v>1608</v>
      </c>
      <c r="U3656" t="s">
        <v>67</v>
      </c>
      <c r="W3656" t="s">
        <v>1270</v>
      </c>
      <c r="X3656" t="s">
        <v>1271</v>
      </c>
      <c r="Y3656" t="s">
        <v>182</v>
      </c>
      <c r="Z3656" t="s">
        <v>164</v>
      </c>
      <c r="AA3656" t="s">
        <v>164</v>
      </c>
      <c r="AB3656" t="s">
        <v>18</v>
      </c>
      <c r="AD3656" t="s">
        <v>6328</v>
      </c>
      <c r="AE3656">
        <v>1</v>
      </c>
      <c r="AF3656">
        <v>1</v>
      </c>
    </row>
    <row r="3657" spans="1:32" x14ac:dyDescent="0.2">
      <c r="A3657" t="s">
        <v>6329</v>
      </c>
      <c r="B3657" s="107">
        <v>44880</v>
      </c>
      <c r="C3657" s="107">
        <v>44880</v>
      </c>
      <c r="D3657" s="107">
        <v>44880</v>
      </c>
      <c r="E3657">
        <v>-8.1500159999999995E-3</v>
      </c>
      <c r="F3657">
        <v>-8.1500159999999995E-3</v>
      </c>
      <c r="G3657" t="s">
        <v>72</v>
      </c>
      <c r="H3657">
        <v>4.9656810982048576</v>
      </c>
      <c r="I3657">
        <v>-4.0470380401267159E-2</v>
      </c>
      <c r="J3657">
        <v>-4.0470380401267159E-2</v>
      </c>
      <c r="K3657">
        <v>1</v>
      </c>
      <c r="M3657" t="s">
        <v>67</v>
      </c>
      <c r="N3657" t="s">
        <v>4995</v>
      </c>
      <c r="S3657" t="s">
        <v>1608</v>
      </c>
      <c r="U3657" t="s">
        <v>67</v>
      </c>
      <c r="W3657" t="s">
        <v>1270</v>
      </c>
      <c r="X3657" t="s">
        <v>1271</v>
      </c>
      <c r="Y3657" t="s">
        <v>182</v>
      </c>
      <c r="Z3657" t="s">
        <v>164</v>
      </c>
      <c r="AA3657" t="s">
        <v>164</v>
      </c>
      <c r="AB3657" t="s">
        <v>18</v>
      </c>
      <c r="AD3657" t="s">
        <v>6330</v>
      </c>
      <c r="AE3657">
        <v>1</v>
      </c>
      <c r="AF3657">
        <v>1</v>
      </c>
    </row>
    <row r="3658" spans="1:32" x14ac:dyDescent="0.2">
      <c r="A3658" t="s">
        <v>6331</v>
      </c>
      <c r="B3658" s="107">
        <v>44880</v>
      </c>
      <c r="C3658" s="107">
        <v>44880</v>
      </c>
      <c r="D3658" s="107">
        <v>44880</v>
      </c>
      <c r="E3658">
        <v>-7.9665174999999991E-3</v>
      </c>
      <c r="F3658">
        <v>-7.9665174999999991E-3</v>
      </c>
      <c r="G3658" t="s">
        <v>72</v>
      </c>
      <c r="H3658">
        <v>4.9656810982048576</v>
      </c>
      <c r="I3658">
        <v>-3.9559185368268211E-2</v>
      </c>
      <c r="J3658">
        <v>-3.9559185368268211E-2</v>
      </c>
      <c r="K3658">
        <v>1</v>
      </c>
      <c r="M3658" t="s">
        <v>67</v>
      </c>
      <c r="N3658" t="s">
        <v>4995</v>
      </c>
      <c r="S3658" t="s">
        <v>1608</v>
      </c>
      <c r="U3658" t="s">
        <v>67</v>
      </c>
      <c r="W3658" t="s">
        <v>1270</v>
      </c>
      <c r="X3658" t="s">
        <v>1271</v>
      </c>
      <c r="Y3658" t="s">
        <v>182</v>
      </c>
      <c r="Z3658" t="s">
        <v>164</v>
      </c>
      <c r="AA3658" t="s">
        <v>164</v>
      </c>
      <c r="AB3658" t="s">
        <v>18</v>
      </c>
      <c r="AD3658" t="s">
        <v>6332</v>
      </c>
      <c r="AE3658">
        <v>1</v>
      </c>
      <c r="AF3658">
        <v>1</v>
      </c>
    </row>
    <row r="3659" spans="1:32" x14ac:dyDescent="0.2">
      <c r="A3659" t="s">
        <v>6333</v>
      </c>
      <c r="B3659" s="107">
        <v>44880</v>
      </c>
      <c r="C3659" s="107">
        <v>44880</v>
      </c>
      <c r="D3659" s="107">
        <v>44880</v>
      </c>
      <c r="E3659">
        <v>-6.4126414999999999E-3</v>
      </c>
      <c r="F3659">
        <v>-6.4126414999999999E-3</v>
      </c>
      <c r="G3659" t="s">
        <v>72</v>
      </c>
      <c r="H3659">
        <v>4.9656810982048576</v>
      </c>
      <c r="I3659">
        <v>-3.1843132686114037E-2</v>
      </c>
      <c r="J3659">
        <v>-3.1843132686114037E-2</v>
      </c>
      <c r="K3659">
        <v>1</v>
      </c>
      <c r="M3659" t="s">
        <v>67</v>
      </c>
      <c r="N3659" t="s">
        <v>4995</v>
      </c>
      <c r="S3659" t="s">
        <v>1608</v>
      </c>
      <c r="U3659" t="s">
        <v>67</v>
      </c>
      <c r="W3659" t="s">
        <v>1270</v>
      </c>
      <c r="X3659" t="s">
        <v>1271</v>
      </c>
      <c r="Y3659" t="s">
        <v>182</v>
      </c>
      <c r="Z3659" t="s">
        <v>164</v>
      </c>
      <c r="AA3659" t="s">
        <v>164</v>
      </c>
      <c r="AB3659" t="s">
        <v>18</v>
      </c>
      <c r="AD3659" t="s">
        <v>6334</v>
      </c>
      <c r="AE3659">
        <v>1</v>
      </c>
      <c r="AF3659">
        <v>1</v>
      </c>
    </row>
    <row r="3660" spans="1:32" x14ac:dyDescent="0.2">
      <c r="A3660" t="s">
        <v>6335</v>
      </c>
      <c r="B3660" s="107">
        <v>44880</v>
      </c>
      <c r="C3660" s="107">
        <v>44880</v>
      </c>
      <c r="D3660" s="107">
        <v>44880</v>
      </c>
      <c r="E3660">
        <v>-3.4173612999999999E-3</v>
      </c>
      <c r="F3660">
        <v>-3.4173612999999999E-3</v>
      </c>
      <c r="G3660" t="s">
        <v>72</v>
      </c>
      <c r="H3660">
        <v>4.9656810982048576</v>
      </c>
      <c r="I3660">
        <v>-1.6969526413146779E-2</v>
      </c>
      <c r="J3660">
        <v>-1.6969526413146779E-2</v>
      </c>
      <c r="K3660">
        <v>1</v>
      </c>
      <c r="M3660" t="s">
        <v>67</v>
      </c>
      <c r="N3660" t="s">
        <v>4995</v>
      </c>
      <c r="S3660" t="s">
        <v>1608</v>
      </c>
      <c r="U3660" t="s">
        <v>67</v>
      </c>
      <c r="W3660" t="s">
        <v>1270</v>
      </c>
      <c r="X3660" t="s">
        <v>1271</v>
      </c>
      <c r="Y3660" t="s">
        <v>182</v>
      </c>
      <c r="Z3660" t="s">
        <v>164</v>
      </c>
      <c r="AA3660" t="s">
        <v>164</v>
      </c>
      <c r="AB3660" t="s">
        <v>18</v>
      </c>
      <c r="AD3660" t="s">
        <v>6336</v>
      </c>
      <c r="AE3660">
        <v>1</v>
      </c>
      <c r="AF3660">
        <v>1</v>
      </c>
    </row>
    <row r="3661" spans="1:32" x14ac:dyDescent="0.2">
      <c r="A3661" t="s">
        <v>6337</v>
      </c>
      <c r="B3661" s="107">
        <v>44880</v>
      </c>
      <c r="C3661" s="107">
        <v>44880</v>
      </c>
      <c r="D3661" s="107">
        <v>44880</v>
      </c>
      <c r="E3661">
        <v>-0.20269101463801101</v>
      </c>
      <c r="F3661">
        <v>-0.20269101463801101</v>
      </c>
      <c r="G3661" t="s">
        <v>72</v>
      </c>
      <c r="H3661">
        <v>4.9656810982048576</v>
      </c>
      <c r="I3661">
        <v>-1.006498940163935</v>
      </c>
      <c r="J3661">
        <v>-1.006498940163935</v>
      </c>
      <c r="K3661">
        <v>1</v>
      </c>
      <c r="M3661" t="s">
        <v>67</v>
      </c>
      <c r="S3661" t="s">
        <v>6338</v>
      </c>
      <c r="U3661" t="s">
        <v>67</v>
      </c>
      <c r="W3661" t="s">
        <v>1270</v>
      </c>
      <c r="X3661" t="s">
        <v>1271</v>
      </c>
      <c r="Y3661" t="s">
        <v>182</v>
      </c>
      <c r="Z3661" t="s">
        <v>164</v>
      </c>
      <c r="AA3661" t="s">
        <v>164</v>
      </c>
      <c r="AB3661" t="s">
        <v>18</v>
      </c>
      <c r="AD3661" t="s">
        <v>6339</v>
      </c>
      <c r="AE3661">
        <v>1</v>
      </c>
      <c r="AF3661">
        <v>1</v>
      </c>
    </row>
    <row r="3662" spans="1:32" x14ac:dyDescent="0.2">
      <c r="A3662" t="s">
        <v>6340</v>
      </c>
      <c r="B3662" s="107">
        <v>44879</v>
      </c>
      <c r="C3662" s="107">
        <v>44879</v>
      </c>
      <c r="D3662" s="107">
        <v>44879</v>
      </c>
      <c r="E3662">
        <v>-21000</v>
      </c>
      <c r="F3662">
        <v>-21000</v>
      </c>
      <c r="G3662" t="s">
        <v>43</v>
      </c>
      <c r="H3662">
        <v>1</v>
      </c>
      <c r="I3662">
        <v>-21000</v>
      </c>
      <c r="J3662">
        <v>-21000</v>
      </c>
      <c r="K3662">
        <v>1</v>
      </c>
      <c r="M3662" t="s">
        <v>52</v>
      </c>
      <c r="N3662" t="s">
        <v>4866</v>
      </c>
      <c r="O3662">
        <v>100</v>
      </c>
      <c r="Q3662" t="s">
        <v>4866</v>
      </c>
      <c r="S3662" t="s">
        <v>5980</v>
      </c>
      <c r="U3662" t="s">
        <v>52</v>
      </c>
      <c r="V3662" t="s">
        <v>4868</v>
      </c>
      <c r="W3662" t="s">
        <v>4869</v>
      </c>
      <c r="X3662" t="s">
        <v>115</v>
      </c>
      <c r="Y3662" t="s">
        <v>175</v>
      </c>
      <c r="Z3662" t="s">
        <v>176</v>
      </c>
      <c r="AA3662" t="s">
        <v>176</v>
      </c>
      <c r="AB3662" t="s">
        <v>25</v>
      </c>
      <c r="AE3662">
        <v>0</v>
      </c>
      <c r="AF3662">
        <v>0</v>
      </c>
    </row>
    <row r="3663" spans="1:32" x14ac:dyDescent="0.2">
      <c r="A3663" t="s">
        <v>6341</v>
      </c>
      <c r="B3663" s="107">
        <v>44879</v>
      </c>
      <c r="C3663" s="107">
        <v>44879</v>
      </c>
      <c r="D3663" s="107">
        <v>44879</v>
      </c>
      <c r="E3663">
        <v>464100</v>
      </c>
      <c r="F3663">
        <v>464100</v>
      </c>
      <c r="G3663" t="s">
        <v>43</v>
      </c>
      <c r="H3663">
        <v>1</v>
      </c>
      <c r="I3663">
        <v>464100</v>
      </c>
      <c r="J3663">
        <v>464100</v>
      </c>
      <c r="K3663">
        <v>1</v>
      </c>
      <c r="M3663" t="s">
        <v>4871</v>
      </c>
      <c r="N3663" t="s">
        <v>52</v>
      </c>
      <c r="O3663">
        <v>100</v>
      </c>
      <c r="P3663" t="s">
        <v>160</v>
      </c>
      <c r="Q3663" t="s">
        <v>4871</v>
      </c>
      <c r="S3663" t="s">
        <v>6342</v>
      </c>
      <c r="U3663" t="s">
        <v>52</v>
      </c>
      <c r="V3663" t="s">
        <v>4868</v>
      </c>
      <c r="W3663" t="s">
        <v>4873</v>
      </c>
      <c r="X3663" t="s">
        <v>1061</v>
      </c>
      <c r="Y3663" t="s">
        <v>1062</v>
      </c>
      <c r="Z3663" t="s">
        <v>1063</v>
      </c>
      <c r="AA3663" t="s">
        <v>1063</v>
      </c>
      <c r="AB3663" t="s">
        <v>29</v>
      </c>
      <c r="AE3663">
        <v>0</v>
      </c>
      <c r="AF3663">
        <v>0</v>
      </c>
    </row>
    <row r="3664" spans="1:32" x14ac:dyDescent="0.2">
      <c r="A3664" t="s">
        <v>6343</v>
      </c>
      <c r="B3664" s="107">
        <v>44879</v>
      </c>
      <c r="C3664" s="107">
        <v>44879</v>
      </c>
      <c r="D3664" s="107">
        <v>44879</v>
      </c>
      <c r="E3664">
        <v>-115.11</v>
      </c>
      <c r="F3664">
        <v>-115.11</v>
      </c>
      <c r="G3664" t="s">
        <v>43</v>
      </c>
      <c r="H3664">
        <v>1</v>
      </c>
      <c r="I3664">
        <v>-115.11</v>
      </c>
      <c r="J3664">
        <v>-115.11</v>
      </c>
      <c r="K3664">
        <v>1</v>
      </c>
      <c r="M3664" t="s">
        <v>49</v>
      </c>
      <c r="N3664" t="s">
        <v>199</v>
      </c>
      <c r="O3664">
        <v>100</v>
      </c>
      <c r="P3664" t="s">
        <v>340</v>
      </c>
      <c r="Q3664" t="s">
        <v>199</v>
      </c>
      <c r="S3664" t="s">
        <v>4726</v>
      </c>
      <c r="U3664" t="s">
        <v>49</v>
      </c>
      <c r="W3664" t="s">
        <v>274</v>
      </c>
      <c r="X3664" t="s">
        <v>30</v>
      </c>
      <c r="Y3664" t="s">
        <v>182</v>
      </c>
      <c r="Z3664" t="s">
        <v>182</v>
      </c>
      <c r="AA3664" t="s">
        <v>182</v>
      </c>
      <c r="AB3664" t="s">
        <v>30</v>
      </c>
      <c r="AE3664">
        <v>0</v>
      </c>
      <c r="AF3664">
        <v>0</v>
      </c>
    </row>
    <row r="3665" spans="1:32" x14ac:dyDescent="0.2">
      <c r="A3665" t="s">
        <v>6344</v>
      </c>
      <c r="B3665" s="107">
        <v>44879</v>
      </c>
      <c r="C3665" s="107">
        <v>44879</v>
      </c>
      <c r="D3665" s="107">
        <v>44879</v>
      </c>
      <c r="E3665">
        <v>-2500</v>
      </c>
      <c r="F3665">
        <v>-2500</v>
      </c>
      <c r="G3665" t="s">
        <v>43</v>
      </c>
      <c r="H3665">
        <v>1</v>
      </c>
      <c r="I3665">
        <v>-2500</v>
      </c>
      <c r="J3665">
        <v>-2500</v>
      </c>
      <c r="K3665">
        <v>1</v>
      </c>
      <c r="M3665" t="s">
        <v>52</v>
      </c>
      <c r="N3665" t="s">
        <v>1190</v>
      </c>
      <c r="O3665">
        <v>100</v>
      </c>
      <c r="Q3665" t="s">
        <v>1190</v>
      </c>
      <c r="S3665" t="s">
        <v>6345</v>
      </c>
      <c r="U3665" t="s">
        <v>52</v>
      </c>
      <c r="W3665" t="s">
        <v>1594</v>
      </c>
      <c r="X3665" t="s">
        <v>16</v>
      </c>
      <c r="Y3665" t="s">
        <v>163</v>
      </c>
      <c r="Z3665" t="s">
        <v>164</v>
      </c>
      <c r="AA3665" t="s">
        <v>164</v>
      </c>
      <c r="AB3665" t="s">
        <v>16</v>
      </c>
      <c r="AE3665">
        <v>0</v>
      </c>
      <c r="AF3665">
        <v>0</v>
      </c>
    </row>
    <row r="3666" spans="1:32" x14ac:dyDescent="0.2">
      <c r="A3666" t="s">
        <v>6346</v>
      </c>
      <c r="B3666" s="107">
        <v>44879</v>
      </c>
      <c r="C3666" s="107">
        <v>44879</v>
      </c>
      <c r="D3666" s="107">
        <v>44879</v>
      </c>
      <c r="E3666">
        <v>-10500</v>
      </c>
      <c r="F3666">
        <v>-10500</v>
      </c>
      <c r="G3666" t="s">
        <v>43</v>
      </c>
      <c r="H3666">
        <v>1</v>
      </c>
      <c r="I3666">
        <v>-10500</v>
      </c>
      <c r="J3666">
        <v>-10500</v>
      </c>
      <c r="K3666">
        <v>1</v>
      </c>
      <c r="M3666" t="s">
        <v>52</v>
      </c>
      <c r="N3666" t="s">
        <v>4889</v>
      </c>
      <c r="O3666">
        <v>100</v>
      </c>
      <c r="Q3666" t="s">
        <v>4889</v>
      </c>
      <c r="S3666" t="s">
        <v>5980</v>
      </c>
      <c r="U3666" t="s">
        <v>52</v>
      </c>
      <c r="V3666" t="s">
        <v>4868</v>
      </c>
      <c r="W3666" t="s">
        <v>4890</v>
      </c>
      <c r="X3666" t="s">
        <v>115</v>
      </c>
      <c r="Y3666" t="s">
        <v>175</v>
      </c>
      <c r="Z3666" t="s">
        <v>176</v>
      </c>
      <c r="AA3666" t="s">
        <v>176</v>
      </c>
      <c r="AB3666" t="s">
        <v>25</v>
      </c>
      <c r="AE3666">
        <v>0</v>
      </c>
      <c r="AF3666">
        <v>0</v>
      </c>
    </row>
    <row r="3667" spans="1:32" x14ac:dyDescent="0.2">
      <c r="A3667" t="s">
        <v>6347</v>
      </c>
      <c r="B3667" s="107">
        <v>44879</v>
      </c>
      <c r="C3667" s="107">
        <v>44879</v>
      </c>
      <c r="D3667" s="107">
        <v>44879</v>
      </c>
      <c r="E3667">
        <v>-1100</v>
      </c>
      <c r="F3667">
        <v>-1100</v>
      </c>
      <c r="G3667" t="s">
        <v>43</v>
      </c>
      <c r="H3667">
        <v>1</v>
      </c>
      <c r="I3667">
        <v>-1100</v>
      </c>
      <c r="J3667">
        <v>-1100</v>
      </c>
      <c r="K3667">
        <v>1</v>
      </c>
      <c r="M3667" t="s">
        <v>52</v>
      </c>
      <c r="N3667" t="s">
        <v>358</v>
      </c>
      <c r="O3667">
        <v>100</v>
      </c>
      <c r="P3667" t="s">
        <v>23</v>
      </c>
      <c r="Q3667" t="s">
        <v>358</v>
      </c>
      <c r="S3667" t="s">
        <v>2343</v>
      </c>
      <c r="U3667" t="s">
        <v>52</v>
      </c>
      <c r="W3667" t="s">
        <v>323</v>
      </c>
      <c r="X3667" t="s">
        <v>324</v>
      </c>
      <c r="Y3667" t="s">
        <v>325</v>
      </c>
      <c r="Z3667" t="s">
        <v>325</v>
      </c>
      <c r="AA3667" t="s">
        <v>325</v>
      </c>
      <c r="AB3667" t="s">
        <v>27</v>
      </c>
      <c r="AE3667">
        <v>0</v>
      </c>
      <c r="AF3667">
        <v>0</v>
      </c>
    </row>
    <row r="3668" spans="1:32" x14ac:dyDescent="0.2">
      <c r="A3668" t="s">
        <v>6348</v>
      </c>
      <c r="B3668" s="107">
        <v>44879</v>
      </c>
      <c r="C3668" s="107">
        <v>44879</v>
      </c>
      <c r="D3668" s="107">
        <v>44879</v>
      </c>
      <c r="E3668">
        <v>-322.32</v>
      </c>
      <c r="F3668">
        <v>-322.32</v>
      </c>
      <c r="G3668" t="s">
        <v>43</v>
      </c>
      <c r="H3668">
        <v>1</v>
      </c>
      <c r="I3668">
        <v>-322.32</v>
      </c>
      <c r="J3668">
        <v>-322.32</v>
      </c>
      <c r="K3668">
        <v>1</v>
      </c>
      <c r="M3668" t="s">
        <v>49</v>
      </c>
      <c r="N3668" t="s">
        <v>272</v>
      </c>
      <c r="O3668">
        <v>100</v>
      </c>
      <c r="Q3668" t="s">
        <v>272</v>
      </c>
      <c r="S3668" t="s">
        <v>4726</v>
      </c>
      <c r="U3668" t="s">
        <v>49</v>
      </c>
      <c r="W3668" t="s">
        <v>274</v>
      </c>
      <c r="X3668" t="s">
        <v>30</v>
      </c>
      <c r="Y3668" t="s">
        <v>182</v>
      </c>
      <c r="Z3668" t="s">
        <v>182</v>
      </c>
      <c r="AA3668" t="s">
        <v>182</v>
      </c>
      <c r="AB3668" t="s">
        <v>30</v>
      </c>
      <c r="AE3668">
        <v>0</v>
      </c>
      <c r="AF3668">
        <v>0</v>
      </c>
    </row>
    <row r="3669" spans="1:32" x14ac:dyDescent="0.2">
      <c r="A3669" t="s">
        <v>6349</v>
      </c>
      <c r="B3669" s="107">
        <v>44879</v>
      </c>
      <c r="C3669" s="107">
        <v>44879</v>
      </c>
      <c r="D3669" s="107">
        <v>44879</v>
      </c>
      <c r="E3669">
        <v>-725.24</v>
      </c>
      <c r="F3669">
        <v>-725.24</v>
      </c>
      <c r="G3669" t="s">
        <v>43</v>
      </c>
      <c r="H3669">
        <v>1</v>
      </c>
      <c r="I3669">
        <v>-725.24</v>
      </c>
      <c r="J3669">
        <v>-725.24</v>
      </c>
      <c r="K3669">
        <v>1</v>
      </c>
      <c r="M3669" t="s">
        <v>49</v>
      </c>
      <c r="N3669" t="s">
        <v>199</v>
      </c>
      <c r="O3669">
        <v>100</v>
      </c>
      <c r="P3669" t="s">
        <v>340</v>
      </c>
      <c r="Q3669" t="s">
        <v>199</v>
      </c>
      <c r="S3669" t="s">
        <v>4726</v>
      </c>
      <c r="U3669" t="s">
        <v>49</v>
      </c>
      <c r="W3669" t="s">
        <v>274</v>
      </c>
      <c r="X3669" t="s">
        <v>30</v>
      </c>
      <c r="Y3669" t="s">
        <v>182</v>
      </c>
      <c r="Z3669" t="s">
        <v>182</v>
      </c>
      <c r="AA3669" t="s">
        <v>182</v>
      </c>
      <c r="AB3669" t="s">
        <v>30</v>
      </c>
      <c r="AE3669">
        <v>0</v>
      </c>
      <c r="AF3669">
        <v>0</v>
      </c>
    </row>
    <row r="3670" spans="1:32" x14ac:dyDescent="0.2">
      <c r="A3670" t="s">
        <v>6350</v>
      </c>
      <c r="B3670" s="107">
        <v>44879</v>
      </c>
      <c r="C3670" s="107">
        <v>44879</v>
      </c>
      <c r="D3670" s="107">
        <v>44879</v>
      </c>
      <c r="E3670">
        <v>-14000</v>
      </c>
      <c r="F3670">
        <v>-14000</v>
      </c>
      <c r="G3670" t="s">
        <v>43</v>
      </c>
      <c r="H3670">
        <v>1</v>
      </c>
      <c r="I3670">
        <v>-14000</v>
      </c>
      <c r="J3670">
        <v>-14000</v>
      </c>
      <c r="K3670">
        <v>1</v>
      </c>
      <c r="M3670" t="s">
        <v>52</v>
      </c>
      <c r="N3670" t="s">
        <v>4881</v>
      </c>
      <c r="O3670">
        <v>100</v>
      </c>
      <c r="Q3670" t="s">
        <v>4881</v>
      </c>
      <c r="S3670" t="s">
        <v>5980</v>
      </c>
      <c r="U3670" t="s">
        <v>52</v>
      </c>
      <c r="V3670" t="s">
        <v>4868</v>
      </c>
      <c r="W3670" t="s">
        <v>4882</v>
      </c>
      <c r="X3670" t="s">
        <v>115</v>
      </c>
      <c r="Y3670" t="s">
        <v>175</v>
      </c>
      <c r="Z3670" t="s">
        <v>176</v>
      </c>
      <c r="AA3670" t="s">
        <v>176</v>
      </c>
      <c r="AB3670" t="s">
        <v>25</v>
      </c>
      <c r="AE3670">
        <v>0</v>
      </c>
      <c r="AF3670">
        <v>0</v>
      </c>
    </row>
    <row r="3671" spans="1:32" x14ac:dyDescent="0.2">
      <c r="A3671" t="s">
        <v>6351</v>
      </c>
      <c r="B3671" s="107">
        <v>44879</v>
      </c>
      <c r="C3671" s="107">
        <v>44879</v>
      </c>
      <c r="D3671" s="107">
        <v>44879</v>
      </c>
      <c r="E3671">
        <v>-750</v>
      </c>
      <c r="F3671">
        <v>-750</v>
      </c>
      <c r="G3671" t="s">
        <v>43</v>
      </c>
      <c r="H3671">
        <v>1</v>
      </c>
      <c r="I3671">
        <v>-750</v>
      </c>
      <c r="J3671">
        <v>-750</v>
      </c>
      <c r="K3671">
        <v>1</v>
      </c>
      <c r="M3671" t="s">
        <v>52</v>
      </c>
      <c r="N3671" t="s">
        <v>267</v>
      </c>
      <c r="O3671">
        <v>100</v>
      </c>
      <c r="Q3671" t="s">
        <v>267</v>
      </c>
      <c r="S3671" t="s">
        <v>2083</v>
      </c>
      <c r="U3671" t="s">
        <v>52</v>
      </c>
      <c r="V3671" t="s">
        <v>174</v>
      </c>
      <c r="W3671" t="s">
        <v>270</v>
      </c>
      <c r="X3671" t="s">
        <v>115</v>
      </c>
      <c r="Y3671" t="s">
        <v>175</v>
      </c>
      <c r="Z3671" t="s">
        <v>176</v>
      </c>
      <c r="AA3671" t="s">
        <v>176</v>
      </c>
      <c r="AB3671" t="s">
        <v>25</v>
      </c>
      <c r="AE3671">
        <v>0</v>
      </c>
      <c r="AF3671">
        <v>0</v>
      </c>
    </row>
    <row r="3672" spans="1:32" x14ac:dyDescent="0.2">
      <c r="A3672" t="s">
        <v>6352</v>
      </c>
      <c r="B3672" s="107">
        <v>44879</v>
      </c>
      <c r="C3672" s="107">
        <v>44879</v>
      </c>
      <c r="D3672" s="107">
        <v>44879</v>
      </c>
      <c r="E3672">
        <v>-393.15</v>
      </c>
      <c r="F3672">
        <v>-393.15</v>
      </c>
      <c r="G3672" t="s">
        <v>43</v>
      </c>
      <c r="H3672">
        <v>1</v>
      </c>
      <c r="I3672">
        <v>-393.15</v>
      </c>
      <c r="J3672">
        <v>-393.15</v>
      </c>
      <c r="K3672">
        <v>1</v>
      </c>
      <c r="M3672" t="s">
        <v>49</v>
      </c>
      <c r="N3672" t="s">
        <v>199</v>
      </c>
      <c r="O3672">
        <v>100</v>
      </c>
      <c r="P3672" t="s">
        <v>340</v>
      </c>
      <c r="Q3672" t="s">
        <v>199</v>
      </c>
      <c r="S3672" t="s">
        <v>6201</v>
      </c>
      <c r="U3672" t="s">
        <v>49</v>
      </c>
      <c r="W3672" t="s">
        <v>4679</v>
      </c>
      <c r="X3672" t="s">
        <v>1366</v>
      </c>
      <c r="Y3672" t="s">
        <v>15</v>
      </c>
      <c r="Z3672" t="s">
        <v>164</v>
      </c>
      <c r="AA3672" t="s">
        <v>164</v>
      </c>
      <c r="AB3672" t="s">
        <v>15</v>
      </c>
      <c r="AE3672">
        <v>0</v>
      </c>
      <c r="AF3672">
        <v>0</v>
      </c>
    </row>
    <row r="3673" spans="1:32" x14ac:dyDescent="0.2">
      <c r="A3673" t="s">
        <v>6353</v>
      </c>
      <c r="B3673" s="107">
        <v>44879</v>
      </c>
      <c r="C3673" s="107">
        <v>44879</v>
      </c>
      <c r="D3673" s="107">
        <v>44879</v>
      </c>
      <c r="E3673">
        <v>-80</v>
      </c>
      <c r="F3673">
        <v>-80</v>
      </c>
      <c r="G3673" t="s">
        <v>43</v>
      </c>
      <c r="H3673">
        <v>1</v>
      </c>
      <c r="I3673">
        <v>-80</v>
      </c>
      <c r="J3673">
        <v>-80</v>
      </c>
      <c r="K3673">
        <v>1</v>
      </c>
      <c r="M3673" t="s">
        <v>50</v>
      </c>
      <c r="N3673" t="s">
        <v>2496</v>
      </c>
      <c r="O3673">
        <v>100</v>
      </c>
      <c r="Q3673" t="s">
        <v>2496</v>
      </c>
      <c r="S3673" t="s">
        <v>2497</v>
      </c>
      <c r="U3673" t="s">
        <v>50</v>
      </c>
      <c r="W3673" t="s">
        <v>2497</v>
      </c>
      <c r="X3673" t="s">
        <v>30</v>
      </c>
      <c r="Y3673" t="s">
        <v>182</v>
      </c>
      <c r="Z3673" t="s">
        <v>182</v>
      </c>
      <c r="AA3673" t="s">
        <v>182</v>
      </c>
      <c r="AB3673" t="s">
        <v>30</v>
      </c>
      <c r="AE3673">
        <v>0</v>
      </c>
      <c r="AF3673">
        <v>0</v>
      </c>
    </row>
    <row r="3674" spans="1:32" x14ac:dyDescent="0.2">
      <c r="A3674" t="s">
        <v>6354</v>
      </c>
      <c r="B3674" s="107">
        <v>44879</v>
      </c>
      <c r="C3674" s="107">
        <v>44879</v>
      </c>
      <c r="D3674" s="107">
        <v>44879</v>
      </c>
      <c r="E3674">
        <v>-143215.1</v>
      </c>
      <c r="F3674">
        <v>-143215.1</v>
      </c>
      <c r="G3674" t="s">
        <v>43</v>
      </c>
      <c r="H3674">
        <v>1</v>
      </c>
      <c r="I3674">
        <v>-143215.1</v>
      </c>
      <c r="J3674">
        <v>-143215.1</v>
      </c>
      <c r="K3674">
        <v>1</v>
      </c>
      <c r="M3674" t="s">
        <v>52</v>
      </c>
      <c r="N3674" t="s">
        <v>1136</v>
      </c>
      <c r="O3674">
        <v>100</v>
      </c>
      <c r="P3674" t="s">
        <v>160</v>
      </c>
      <c r="Q3674" t="s">
        <v>1136</v>
      </c>
      <c r="S3674" t="s">
        <v>6355</v>
      </c>
      <c r="U3674" t="s">
        <v>52</v>
      </c>
      <c r="V3674" t="s">
        <v>4868</v>
      </c>
      <c r="W3674" t="s">
        <v>4885</v>
      </c>
      <c r="X3674" t="s">
        <v>4886</v>
      </c>
      <c r="Y3674" t="s">
        <v>4887</v>
      </c>
      <c r="Z3674" t="s">
        <v>176</v>
      </c>
      <c r="AA3674" t="s">
        <v>176</v>
      </c>
      <c r="AB3674" t="s">
        <v>25</v>
      </c>
      <c r="AE3674">
        <v>0</v>
      </c>
      <c r="AF3674">
        <v>0</v>
      </c>
    </row>
    <row r="3675" spans="1:32" x14ac:dyDescent="0.2">
      <c r="A3675" t="s">
        <v>6356</v>
      </c>
      <c r="B3675" s="107">
        <v>44879</v>
      </c>
      <c r="C3675" s="107">
        <v>44879</v>
      </c>
      <c r="D3675" s="107">
        <v>44879</v>
      </c>
      <c r="E3675">
        <v>-21000</v>
      </c>
      <c r="F3675">
        <v>-21000</v>
      </c>
      <c r="G3675" t="s">
        <v>43</v>
      </c>
      <c r="H3675">
        <v>1</v>
      </c>
      <c r="I3675">
        <v>-21000</v>
      </c>
      <c r="J3675">
        <v>-21000</v>
      </c>
      <c r="K3675">
        <v>1</v>
      </c>
      <c r="M3675" t="s">
        <v>52</v>
      </c>
      <c r="N3675" t="s">
        <v>4878</v>
      </c>
      <c r="O3675">
        <v>100</v>
      </c>
      <c r="Q3675" t="s">
        <v>4878</v>
      </c>
      <c r="S3675" t="s">
        <v>5980</v>
      </c>
      <c r="U3675" t="s">
        <v>52</v>
      </c>
      <c r="V3675" t="s">
        <v>4868</v>
      </c>
      <c r="W3675" t="s">
        <v>4879</v>
      </c>
      <c r="X3675" t="s">
        <v>115</v>
      </c>
      <c r="Y3675" t="s">
        <v>175</v>
      </c>
      <c r="Z3675" t="s">
        <v>176</v>
      </c>
      <c r="AA3675" t="s">
        <v>176</v>
      </c>
      <c r="AB3675" t="s">
        <v>25</v>
      </c>
      <c r="AE3675">
        <v>0</v>
      </c>
      <c r="AF3675">
        <v>0</v>
      </c>
    </row>
    <row r="3676" spans="1:32" x14ac:dyDescent="0.2">
      <c r="A3676" t="s">
        <v>6357</v>
      </c>
      <c r="B3676" s="107">
        <v>44879</v>
      </c>
      <c r="C3676" s="107">
        <v>44879</v>
      </c>
      <c r="D3676" s="107">
        <v>44879</v>
      </c>
      <c r="E3676">
        <v>-1026.23</v>
      </c>
      <c r="F3676">
        <v>-1026.23</v>
      </c>
      <c r="G3676" t="s">
        <v>43</v>
      </c>
      <c r="H3676">
        <v>1</v>
      </c>
      <c r="I3676">
        <v>-1026.23</v>
      </c>
      <c r="J3676">
        <v>-1026.23</v>
      </c>
      <c r="K3676">
        <v>1</v>
      </c>
      <c r="M3676" t="s">
        <v>52</v>
      </c>
      <c r="N3676" t="s">
        <v>4469</v>
      </c>
      <c r="O3676">
        <v>100</v>
      </c>
      <c r="Q3676" t="s">
        <v>4469</v>
      </c>
      <c r="S3676" t="s">
        <v>6358</v>
      </c>
      <c r="U3676" t="s">
        <v>52</v>
      </c>
      <c r="W3676" t="s">
        <v>4893</v>
      </c>
      <c r="X3676" t="s">
        <v>169</v>
      </c>
      <c r="Y3676" t="s">
        <v>170</v>
      </c>
      <c r="Z3676" t="s">
        <v>164</v>
      </c>
      <c r="AA3676" t="s">
        <v>164</v>
      </c>
      <c r="AB3676" t="s">
        <v>22</v>
      </c>
      <c r="AE3676">
        <v>0</v>
      </c>
      <c r="AF3676">
        <v>0</v>
      </c>
    </row>
    <row r="3677" spans="1:32" x14ac:dyDescent="0.2">
      <c r="A3677" t="s">
        <v>6359</v>
      </c>
      <c r="B3677" s="107">
        <v>44879</v>
      </c>
      <c r="C3677" s="107">
        <v>44879</v>
      </c>
      <c r="D3677" s="107">
        <v>44879</v>
      </c>
      <c r="E3677">
        <v>-14.38</v>
      </c>
      <c r="F3677">
        <v>-14.38</v>
      </c>
      <c r="G3677" t="s">
        <v>43</v>
      </c>
      <c r="H3677">
        <v>1</v>
      </c>
      <c r="I3677">
        <v>-14.38</v>
      </c>
      <c r="J3677">
        <v>-14.38</v>
      </c>
      <c r="K3677">
        <v>1</v>
      </c>
      <c r="M3677" t="s">
        <v>50</v>
      </c>
      <c r="N3677" t="s">
        <v>199</v>
      </c>
      <c r="O3677">
        <v>100</v>
      </c>
      <c r="P3677" t="s">
        <v>340</v>
      </c>
      <c r="Q3677" t="s">
        <v>199</v>
      </c>
      <c r="S3677" t="s">
        <v>4281</v>
      </c>
      <c r="U3677" t="s">
        <v>50</v>
      </c>
      <c r="W3677" t="s">
        <v>4282</v>
      </c>
      <c r="X3677" t="s">
        <v>30</v>
      </c>
      <c r="Y3677" t="s">
        <v>182</v>
      </c>
      <c r="Z3677" t="s">
        <v>182</v>
      </c>
      <c r="AA3677" t="s">
        <v>182</v>
      </c>
      <c r="AB3677" t="s">
        <v>30</v>
      </c>
      <c r="AE3677">
        <v>0</v>
      </c>
      <c r="AF3677">
        <v>0</v>
      </c>
    </row>
    <row r="3678" spans="1:32" x14ac:dyDescent="0.2">
      <c r="A3678" t="s">
        <v>6360</v>
      </c>
      <c r="B3678" s="107">
        <v>44879</v>
      </c>
      <c r="C3678" s="107">
        <v>44879</v>
      </c>
      <c r="D3678" s="107">
        <v>44879</v>
      </c>
      <c r="E3678">
        <v>2000</v>
      </c>
      <c r="F3678">
        <v>2000</v>
      </c>
      <c r="G3678" t="s">
        <v>43</v>
      </c>
      <c r="H3678">
        <v>1</v>
      </c>
      <c r="I3678">
        <v>2000</v>
      </c>
      <c r="J3678">
        <v>2000</v>
      </c>
      <c r="K3678">
        <v>1</v>
      </c>
      <c r="M3678" t="s">
        <v>199</v>
      </c>
      <c r="N3678" t="s">
        <v>50</v>
      </c>
      <c r="O3678">
        <v>100</v>
      </c>
      <c r="Q3678" t="s">
        <v>199</v>
      </c>
      <c r="S3678" t="s">
        <v>1378</v>
      </c>
      <c r="U3678" t="s">
        <v>50</v>
      </c>
      <c r="W3678" t="s">
        <v>1379</v>
      </c>
      <c r="X3678" t="s">
        <v>1379</v>
      </c>
      <c r="Y3678" t="s">
        <v>163</v>
      </c>
      <c r="Z3678" t="s">
        <v>193</v>
      </c>
      <c r="AA3678" t="s">
        <v>193</v>
      </c>
      <c r="AB3678" t="s">
        <v>24</v>
      </c>
      <c r="AE3678">
        <v>0</v>
      </c>
      <c r="AF3678">
        <v>0</v>
      </c>
    </row>
    <row r="3679" spans="1:32" x14ac:dyDescent="0.2">
      <c r="A3679" t="s">
        <v>6361</v>
      </c>
      <c r="B3679" s="107">
        <v>44879</v>
      </c>
      <c r="C3679" s="107">
        <v>44879</v>
      </c>
      <c r="D3679" s="107">
        <v>44879</v>
      </c>
      <c r="E3679">
        <v>-2000</v>
      </c>
      <c r="F3679">
        <v>-2000</v>
      </c>
      <c r="G3679" t="s">
        <v>43</v>
      </c>
      <c r="H3679">
        <v>1</v>
      </c>
      <c r="I3679">
        <v>-2000</v>
      </c>
      <c r="J3679">
        <v>-2000</v>
      </c>
      <c r="K3679">
        <v>1</v>
      </c>
      <c r="M3679" t="s">
        <v>52</v>
      </c>
      <c r="N3679" t="s">
        <v>199</v>
      </c>
      <c r="O3679">
        <v>100</v>
      </c>
      <c r="P3679" t="s">
        <v>340</v>
      </c>
      <c r="Q3679" t="s">
        <v>199</v>
      </c>
      <c r="S3679" t="s">
        <v>1378</v>
      </c>
      <c r="U3679" t="s">
        <v>52</v>
      </c>
      <c r="W3679" t="s">
        <v>1379</v>
      </c>
      <c r="X3679" t="s">
        <v>1379</v>
      </c>
      <c r="Y3679" t="s">
        <v>163</v>
      </c>
      <c r="Z3679" t="s">
        <v>193</v>
      </c>
      <c r="AA3679" t="s">
        <v>193</v>
      </c>
      <c r="AB3679" t="s">
        <v>24</v>
      </c>
      <c r="AE3679">
        <v>0</v>
      </c>
      <c r="AF3679">
        <v>0</v>
      </c>
    </row>
    <row r="3680" spans="1:32" x14ac:dyDescent="0.2">
      <c r="A3680" t="s">
        <v>6362</v>
      </c>
      <c r="B3680" s="107">
        <v>44879</v>
      </c>
      <c r="C3680" s="107">
        <v>44879</v>
      </c>
      <c r="D3680" s="107">
        <v>44879</v>
      </c>
      <c r="E3680">
        <v>1.4249999999999999E-4</v>
      </c>
      <c r="F3680">
        <v>1.4249999999999999E-4</v>
      </c>
      <c r="G3680" t="s">
        <v>58</v>
      </c>
      <c r="H3680">
        <v>6582.1314952279963</v>
      </c>
      <c r="I3680">
        <v>0.93795373806998938</v>
      </c>
      <c r="J3680">
        <v>0.93795373806998938</v>
      </c>
      <c r="K3680">
        <v>1</v>
      </c>
      <c r="M3680" t="s">
        <v>3597</v>
      </c>
      <c r="N3680" t="s">
        <v>63</v>
      </c>
      <c r="S3680" t="s">
        <v>1608</v>
      </c>
      <c r="U3680" t="s">
        <v>63</v>
      </c>
      <c r="W3680" t="s">
        <v>3598</v>
      </c>
      <c r="X3680" t="s">
        <v>3598</v>
      </c>
      <c r="Y3680" t="s">
        <v>1062</v>
      </c>
      <c r="Z3680" t="s">
        <v>1063</v>
      </c>
      <c r="AA3680" t="s">
        <v>1063</v>
      </c>
      <c r="AB3680" t="s">
        <v>29</v>
      </c>
      <c r="AD3680" t="s">
        <v>6363</v>
      </c>
      <c r="AE3680">
        <v>1</v>
      </c>
      <c r="AF3680">
        <v>1</v>
      </c>
    </row>
    <row r="3681" spans="1:32" x14ac:dyDescent="0.2">
      <c r="A3681" t="s">
        <v>6364</v>
      </c>
      <c r="B3681" s="107">
        <v>44879</v>
      </c>
      <c r="C3681" s="107">
        <v>44879</v>
      </c>
      <c r="D3681" s="107">
        <v>44879</v>
      </c>
      <c r="E3681">
        <v>1.4249999999999999E-4</v>
      </c>
      <c r="F3681">
        <v>1.4249999999999999E-4</v>
      </c>
      <c r="G3681" t="s">
        <v>58</v>
      </c>
      <c r="H3681">
        <v>6582.1314952279963</v>
      </c>
      <c r="I3681">
        <v>0.93795373806998938</v>
      </c>
      <c r="J3681">
        <v>0.93795373806998938</v>
      </c>
      <c r="K3681">
        <v>1</v>
      </c>
      <c r="M3681" t="s">
        <v>3597</v>
      </c>
      <c r="N3681" t="s">
        <v>63</v>
      </c>
      <c r="S3681" t="s">
        <v>1608</v>
      </c>
      <c r="U3681" t="s">
        <v>63</v>
      </c>
      <c r="W3681" t="s">
        <v>3598</v>
      </c>
      <c r="X3681" t="s">
        <v>3598</v>
      </c>
      <c r="Y3681" t="s">
        <v>1062</v>
      </c>
      <c r="Z3681" t="s">
        <v>1063</v>
      </c>
      <c r="AA3681" t="s">
        <v>1063</v>
      </c>
      <c r="AB3681" t="s">
        <v>29</v>
      </c>
      <c r="AD3681" t="s">
        <v>6365</v>
      </c>
      <c r="AE3681">
        <v>1</v>
      </c>
      <c r="AF3681">
        <v>1</v>
      </c>
    </row>
    <row r="3682" spans="1:32" x14ac:dyDescent="0.2">
      <c r="A3682" t="s">
        <v>6366</v>
      </c>
      <c r="B3682" s="107">
        <v>44879</v>
      </c>
      <c r="C3682" s="107">
        <v>44879</v>
      </c>
      <c r="D3682" s="107">
        <v>44879</v>
      </c>
      <c r="E3682">
        <v>2.2499999999999999E-4</v>
      </c>
      <c r="F3682">
        <v>2.2499999999999999E-4</v>
      </c>
      <c r="G3682" t="s">
        <v>58</v>
      </c>
      <c r="H3682">
        <v>6582.1314952279963</v>
      </c>
      <c r="I3682">
        <v>1.4809795864262989</v>
      </c>
      <c r="J3682">
        <v>1.4809795864262989</v>
      </c>
      <c r="K3682">
        <v>1</v>
      </c>
      <c r="M3682" t="s">
        <v>3597</v>
      </c>
      <c r="N3682" t="s">
        <v>63</v>
      </c>
      <c r="S3682" t="s">
        <v>1608</v>
      </c>
      <c r="U3682" t="s">
        <v>63</v>
      </c>
      <c r="W3682" t="s">
        <v>3598</v>
      </c>
      <c r="X3682" t="s">
        <v>3598</v>
      </c>
      <c r="Y3682" t="s">
        <v>1062</v>
      </c>
      <c r="Z3682" t="s">
        <v>1063</v>
      </c>
      <c r="AA3682" t="s">
        <v>1063</v>
      </c>
      <c r="AB3682" t="s">
        <v>29</v>
      </c>
      <c r="AD3682" t="s">
        <v>6367</v>
      </c>
      <c r="AE3682">
        <v>1</v>
      </c>
      <c r="AF3682">
        <v>1</v>
      </c>
    </row>
    <row r="3683" spans="1:32" x14ac:dyDescent="0.2">
      <c r="A3683" t="s">
        <v>6368</v>
      </c>
      <c r="B3683" s="107">
        <v>44879</v>
      </c>
      <c r="C3683" s="107">
        <v>44879</v>
      </c>
      <c r="D3683" s="107">
        <v>44879</v>
      </c>
      <c r="E3683">
        <v>-4.6607903999999999E-3</v>
      </c>
      <c r="F3683">
        <v>-4.6607903999999999E-3</v>
      </c>
      <c r="G3683" t="s">
        <v>72</v>
      </c>
      <c r="H3683">
        <v>4.8610816542948037</v>
      </c>
      <c r="I3683">
        <v>-2.265648270795334E-2</v>
      </c>
      <c r="J3683">
        <v>-2.265648270795334E-2</v>
      </c>
      <c r="K3683">
        <v>1</v>
      </c>
      <c r="M3683" t="s">
        <v>67</v>
      </c>
      <c r="N3683" t="s">
        <v>4995</v>
      </c>
      <c r="S3683" t="s">
        <v>1608</v>
      </c>
      <c r="U3683" t="s">
        <v>67</v>
      </c>
      <c r="W3683" t="s">
        <v>1270</v>
      </c>
      <c r="X3683" t="s">
        <v>1271</v>
      </c>
      <c r="Y3683" t="s">
        <v>182</v>
      </c>
      <c r="Z3683" t="s">
        <v>164</v>
      </c>
      <c r="AA3683" t="s">
        <v>164</v>
      </c>
      <c r="AB3683" t="s">
        <v>18</v>
      </c>
      <c r="AD3683" t="s">
        <v>6369</v>
      </c>
      <c r="AE3683">
        <v>1</v>
      </c>
      <c r="AF3683">
        <v>1</v>
      </c>
    </row>
    <row r="3684" spans="1:32" x14ac:dyDescent="0.2">
      <c r="A3684" t="s">
        <v>6370</v>
      </c>
      <c r="B3684" s="107">
        <v>44879</v>
      </c>
      <c r="C3684" s="107">
        <v>44879</v>
      </c>
      <c r="D3684" s="107">
        <v>44879</v>
      </c>
      <c r="E3684">
        <v>-5.4475707000000003E-3</v>
      </c>
      <c r="F3684">
        <v>-5.4475707000000003E-3</v>
      </c>
      <c r="G3684" t="s">
        <v>72</v>
      </c>
      <c r="H3684">
        <v>4.8610816542948037</v>
      </c>
      <c r="I3684">
        <v>-2.6481085990243899E-2</v>
      </c>
      <c r="J3684">
        <v>-2.6481085990243899E-2</v>
      </c>
      <c r="K3684">
        <v>1</v>
      </c>
      <c r="M3684" t="s">
        <v>67</v>
      </c>
      <c r="N3684" t="s">
        <v>4995</v>
      </c>
      <c r="S3684" t="s">
        <v>1608</v>
      </c>
      <c r="U3684" t="s">
        <v>67</v>
      </c>
      <c r="W3684" t="s">
        <v>1270</v>
      </c>
      <c r="X3684" t="s">
        <v>1271</v>
      </c>
      <c r="Y3684" t="s">
        <v>182</v>
      </c>
      <c r="Z3684" t="s">
        <v>164</v>
      </c>
      <c r="AA3684" t="s">
        <v>164</v>
      </c>
      <c r="AB3684" t="s">
        <v>18</v>
      </c>
      <c r="AD3684" t="s">
        <v>6371</v>
      </c>
      <c r="AE3684">
        <v>1</v>
      </c>
      <c r="AF3684">
        <v>1</v>
      </c>
    </row>
    <row r="3685" spans="1:32" x14ac:dyDescent="0.2">
      <c r="A3685" t="s">
        <v>6372</v>
      </c>
      <c r="B3685" s="107">
        <v>44879</v>
      </c>
      <c r="C3685" s="107">
        <v>44879</v>
      </c>
      <c r="D3685" s="107">
        <v>44879</v>
      </c>
      <c r="E3685">
        <v>-1.1187697599999999E-2</v>
      </c>
      <c r="F3685">
        <v>-1.1187697599999999E-2</v>
      </c>
      <c r="G3685" t="s">
        <v>72</v>
      </c>
      <c r="H3685">
        <v>4.8610816542948037</v>
      </c>
      <c r="I3685">
        <v>-5.4384311557157998E-2</v>
      </c>
      <c r="J3685">
        <v>-5.4384311557157998E-2</v>
      </c>
      <c r="K3685">
        <v>1</v>
      </c>
      <c r="M3685" t="s">
        <v>67</v>
      </c>
      <c r="N3685" t="s">
        <v>4995</v>
      </c>
      <c r="S3685" t="s">
        <v>1608</v>
      </c>
      <c r="U3685" t="s">
        <v>67</v>
      </c>
      <c r="W3685" t="s">
        <v>1270</v>
      </c>
      <c r="X3685" t="s">
        <v>1271</v>
      </c>
      <c r="Y3685" t="s">
        <v>182</v>
      </c>
      <c r="Z3685" t="s">
        <v>164</v>
      </c>
      <c r="AA3685" t="s">
        <v>164</v>
      </c>
      <c r="AB3685" t="s">
        <v>18</v>
      </c>
      <c r="AD3685" t="s">
        <v>6373</v>
      </c>
      <c r="AE3685">
        <v>1</v>
      </c>
      <c r="AF3685">
        <v>1</v>
      </c>
    </row>
    <row r="3686" spans="1:32" x14ac:dyDescent="0.2">
      <c r="A3686" t="s">
        <v>6374</v>
      </c>
      <c r="B3686" s="107">
        <v>44879</v>
      </c>
      <c r="C3686" s="107">
        <v>44879</v>
      </c>
      <c r="D3686" s="107">
        <v>44879</v>
      </c>
      <c r="E3686">
        <v>-7.7840579000000003E-3</v>
      </c>
      <c r="F3686">
        <v>-7.7840579000000003E-3</v>
      </c>
      <c r="G3686" t="s">
        <v>72</v>
      </c>
      <c r="H3686">
        <v>4.8610816542948037</v>
      </c>
      <c r="I3686">
        <v>-3.7838941053658537E-2</v>
      </c>
      <c r="J3686">
        <v>-3.7838941053658537E-2</v>
      </c>
      <c r="K3686">
        <v>1</v>
      </c>
      <c r="M3686" t="s">
        <v>67</v>
      </c>
      <c r="N3686" t="s">
        <v>4995</v>
      </c>
      <c r="S3686" t="s">
        <v>1608</v>
      </c>
      <c r="U3686" t="s">
        <v>67</v>
      </c>
      <c r="W3686" t="s">
        <v>1270</v>
      </c>
      <c r="X3686" t="s">
        <v>1271</v>
      </c>
      <c r="Y3686" t="s">
        <v>182</v>
      </c>
      <c r="Z3686" t="s">
        <v>164</v>
      </c>
      <c r="AA3686" t="s">
        <v>164</v>
      </c>
      <c r="AB3686" t="s">
        <v>18</v>
      </c>
      <c r="AD3686" t="s">
        <v>6375</v>
      </c>
      <c r="AE3686">
        <v>1</v>
      </c>
      <c r="AF3686">
        <v>1</v>
      </c>
    </row>
    <row r="3687" spans="1:32" x14ac:dyDescent="0.2">
      <c r="A3687" t="s">
        <v>6376</v>
      </c>
      <c r="B3687" s="107">
        <v>44879</v>
      </c>
      <c r="C3687" s="107">
        <v>44879</v>
      </c>
      <c r="D3687" s="107">
        <v>44879</v>
      </c>
      <c r="E3687">
        <v>-1.4600551200000001E-2</v>
      </c>
      <c r="F3687">
        <v>-1.4600551200000001E-2</v>
      </c>
      <c r="G3687" t="s">
        <v>72</v>
      </c>
      <c r="H3687">
        <v>4.8610816542948037</v>
      </c>
      <c r="I3687">
        <v>-7.0974471580911982E-2</v>
      </c>
      <c r="J3687">
        <v>-7.0974471580911982E-2</v>
      </c>
      <c r="K3687">
        <v>1</v>
      </c>
      <c r="M3687" t="s">
        <v>67</v>
      </c>
      <c r="N3687" t="s">
        <v>4995</v>
      </c>
      <c r="S3687" t="s">
        <v>1608</v>
      </c>
      <c r="U3687" t="s">
        <v>67</v>
      </c>
      <c r="W3687" t="s">
        <v>1270</v>
      </c>
      <c r="X3687" t="s">
        <v>1271</v>
      </c>
      <c r="Y3687" t="s">
        <v>182</v>
      </c>
      <c r="Z3687" t="s">
        <v>164</v>
      </c>
      <c r="AA3687" t="s">
        <v>164</v>
      </c>
      <c r="AB3687" t="s">
        <v>18</v>
      </c>
      <c r="AD3687" t="s">
        <v>6377</v>
      </c>
      <c r="AE3687">
        <v>1</v>
      </c>
      <c r="AF3687">
        <v>1</v>
      </c>
    </row>
    <row r="3688" spans="1:32" x14ac:dyDescent="0.2">
      <c r="A3688" t="s">
        <v>6378</v>
      </c>
      <c r="B3688" s="107">
        <v>44879</v>
      </c>
      <c r="C3688" s="107">
        <v>44879</v>
      </c>
      <c r="D3688" s="107">
        <v>44879</v>
      </c>
      <c r="E3688">
        <v>-1.39300351E-2</v>
      </c>
      <c r="F3688">
        <v>-1.39300351E-2</v>
      </c>
      <c r="G3688" t="s">
        <v>72</v>
      </c>
      <c r="H3688">
        <v>4.8610816542948037</v>
      </c>
      <c r="I3688">
        <v>-6.7715038068292682E-2</v>
      </c>
      <c r="J3688">
        <v>-6.7715038068292682E-2</v>
      </c>
      <c r="K3688">
        <v>1</v>
      </c>
      <c r="M3688" t="s">
        <v>67</v>
      </c>
      <c r="N3688" t="s">
        <v>4995</v>
      </c>
      <c r="S3688" t="s">
        <v>1608</v>
      </c>
      <c r="U3688" t="s">
        <v>67</v>
      </c>
      <c r="W3688" t="s">
        <v>1270</v>
      </c>
      <c r="X3688" t="s">
        <v>1271</v>
      </c>
      <c r="Y3688" t="s">
        <v>182</v>
      </c>
      <c r="Z3688" t="s">
        <v>164</v>
      </c>
      <c r="AA3688" t="s">
        <v>164</v>
      </c>
      <c r="AB3688" t="s">
        <v>18</v>
      </c>
      <c r="AD3688" t="s">
        <v>6379</v>
      </c>
      <c r="AE3688">
        <v>1</v>
      </c>
      <c r="AF3688">
        <v>1</v>
      </c>
    </row>
    <row r="3689" spans="1:32" x14ac:dyDescent="0.2">
      <c r="A3689" t="s">
        <v>6380</v>
      </c>
      <c r="B3689" s="107">
        <v>44879</v>
      </c>
      <c r="C3689" s="107">
        <v>44879</v>
      </c>
      <c r="D3689" s="107">
        <v>44879</v>
      </c>
      <c r="E3689">
        <v>-8.0226719999999998E-3</v>
      </c>
      <c r="F3689">
        <v>-8.0226719999999998E-3</v>
      </c>
      <c r="G3689" t="s">
        <v>72</v>
      </c>
      <c r="H3689">
        <v>4.8610816542948037</v>
      </c>
      <c r="I3689">
        <v>-3.8998863677624597E-2</v>
      </c>
      <c r="J3689">
        <v>-3.8998863677624597E-2</v>
      </c>
      <c r="K3689">
        <v>1</v>
      </c>
      <c r="M3689" t="s">
        <v>67</v>
      </c>
      <c r="N3689" t="s">
        <v>4995</v>
      </c>
      <c r="S3689" t="s">
        <v>1608</v>
      </c>
      <c r="U3689" t="s">
        <v>67</v>
      </c>
      <c r="W3689" t="s">
        <v>1270</v>
      </c>
      <c r="X3689" t="s">
        <v>1271</v>
      </c>
      <c r="Y3689" t="s">
        <v>182</v>
      </c>
      <c r="Z3689" t="s">
        <v>164</v>
      </c>
      <c r="AA3689" t="s">
        <v>164</v>
      </c>
      <c r="AB3689" t="s">
        <v>18</v>
      </c>
      <c r="AD3689" t="s">
        <v>6381</v>
      </c>
      <c r="AE3689">
        <v>1</v>
      </c>
      <c r="AF3689">
        <v>1</v>
      </c>
    </row>
    <row r="3690" spans="1:32" x14ac:dyDescent="0.2">
      <c r="A3690" t="s">
        <v>6382</v>
      </c>
      <c r="B3690" s="107">
        <v>44879</v>
      </c>
      <c r="C3690" s="107">
        <v>44879</v>
      </c>
      <c r="D3690" s="107">
        <v>44879</v>
      </c>
      <c r="E3690">
        <v>-1.0641175399999999E-2</v>
      </c>
      <c r="F3690">
        <v>-1.0641175399999999E-2</v>
      </c>
      <c r="G3690" t="s">
        <v>72</v>
      </c>
      <c r="H3690">
        <v>4.8610816542948037</v>
      </c>
      <c r="I3690">
        <v>-5.1727622517073163E-2</v>
      </c>
      <c r="J3690">
        <v>-5.1727622517073163E-2</v>
      </c>
      <c r="K3690">
        <v>1</v>
      </c>
      <c r="M3690" t="s">
        <v>67</v>
      </c>
      <c r="N3690" t="s">
        <v>4995</v>
      </c>
      <c r="S3690" t="s">
        <v>1608</v>
      </c>
      <c r="U3690" t="s">
        <v>67</v>
      </c>
      <c r="W3690" t="s">
        <v>1270</v>
      </c>
      <c r="X3690" t="s">
        <v>1271</v>
      </c>
      <c r="Y3690" t="s">
        <v>182</v>
      </c>
      <c r="Z3690" t="s">
        <v>164</v>
      </c>
      <c r="AA3690" t="s">
        <v>164</v>
      </c>
      <c r="AB3690" t="s">
        <v>18</v>
      </c>
      <c r="AD3690" t="s">
        <v>6383</v>
      </c>
      <c r="AE3690">
        <v>1</v>
      </c>
      <c r="AF3690">
        <v>1</v>
      </c>
    </row>
    <row r="3691" spans="1:32" x14ac:dyDescent="0.2">
      <c r="A3691" t="s">
        <v>6384</v>
      </c>
      <c r="B3691" s="107">
        <v>44879</v>
      </c>
      <c r="C3691" s="107">
        <v>44879</v>
      </c>
      <c r="D3691" s="107">
        <v>44879</v>
      </c>
      <c r="E3691">
        <v>-4.9967840399999998E-2</v>
      </c>
      <c r="F3691">
        <v>-4.9967840399999998E-2</v>
      </c>
      <c r="G3691" t="s">
        <v>72</v>
      </c>
      <c r="H3691">
        <v>4.8610816542948037</v>
      </c>
      <c r="I3691">
        <v>-0.2428977522731707</v>
      </c>
      <c r="J3691">
        <v>-0.2428977522731707</v>
      </c>
      <c r="K3691">
        <v>1</v>
      </c>
      <c r="M3691" t="s">
        <v>67</v>
      </c>
      <c r="N3691" t="s">
        <v>4995</v>
      </c>
      <c r="S3691" t="s">
        <v>1608</v>
      </c>
      <c r="U3691" t="s">
        <v>67</v>
      </c>
      <c r="W3691" t="s">
        <v>1270</v>
      </c>
      <c r="X3691" t="s">
        <v>1271</v>
      </c>
      <c r="Y3691" t="s">
        <v>182</v>
      </c>
      <c r="Z3691" t="s">
        <v>164</v>
      </c>
      <c r="AA3691" t="s">
        <v>164</v>
      </c>
      <c r="AB3691" t="s">
        <v>18</v>
      </c>
      <c r="AD3691" t="s">
        <v>6385</v>
      </c>
      <c r="AE3691">
        <v>1</v>
      </c>
      <c r="AF3691">
        <v>1</v>
      </c>
    </row>
    <row r="3692" spans="1:32" x14ac:dyDescent="0.2">
      <c r="A3692" t="s">
        <v>6386</v>
      </c>
      <c r="B3692" s="107">
        <v>44879</v>
      </c>
      <c r="C3692" s="107">
        <v>44879</v>
      </c>
      <c r="D3692" s="107">
        <v>44879</v>
      </c>
      <c r="E3692">
        <v>-3.4022493799999998E-2</v>
      </c>
      <c r="F3692">
        <v>-3.4022493799999998E-2</v>
      </c>
      <c r="G3692" t="s">
        <v>72</v>
      </c>
      <c r="H3692">
        <v>4.8610816542948037</v>
      </c>
      <c r="I3692">
        <v>-0.16538612044453871</v>
      </c>
      <c r="J3692">
        <v>-0.16538612044453871</v>
      </c>
      <c r="K3692">
        <v>1</v>
      </c>
      <c r="M3692" t="s">
        <v>67</v>
      </c>
      <c r="N3692" t="s">
        <v>4995</v>
      </c>
      <c r="S3692" t="s">
        <v>1608</v>
      </c>
      <c r="U3692" t="s">
        <v>67</v>
      </c>
      <c r="W3692" t="s">
        <v>1270</v>
      </c>
      <c r="X3692" t="s">
        <v>1271</v>
      </c>
      <c r="Y3692" t="s">
        <v>182</v>
      </c>
      <c r="Z3692" t="s">
        <v>164</v>
      </c>
      <c r="AA3692" t="s">
        <v>164</v>
      </c>
      <c r="AB3692" t="s">
        <v>18</v>
      </c>
      <c r="AD3692" t="s">
        <v>6387</v>
      </c>
      <c r="AE3692">
        <v>1</v>
      </c>
      <c r="AF3692">
        <v>1</v>
      </c>
    </row>
    <row r="3693" spans="1:32" x14ac:dyDescent="0.2">
      <c r="A3693" t="s">
        <v>6388</v>
      </c>
      <c r="B3693" s="107">
        <v>44879</v>
      </c>
      <c r="C3693" s="107">
        <v>44879</v>
      </c>
      <c r="D3693" s="107">
        <v>44879</v>
      </c>
      <c r="E3693">
        <v>-5.3428428999999994E-3</v>
      </c>
      <c r="F3693">
        <v>-5.3428428999999994E-3</v>
      </c>
      <c r="G3693" t="s">
        <v>72</v>
      </c>
      <c r="H3693">
        <v>4.8610816542948037</v>
      </c>
      <c r="I3693">
        <v>-2.5971995602969249E-2</v>
      </c>
      <c r="J3693">
        <v>-2.5971995602969249E-2</v>
      </c>
      <c r="K3693">
        <v>1</v>
      </c>
      <c r="M3693" t="s">
        <v>67</v>
      </c>
      <c r="N3693" t="s">
        <v>4995</v>
      </c>
      <c r="S3693" t="s">
        <v>1608</v>
      </c>
      <c r="U3693" t="s">
        <v>67</v>
      </c>
      <c r="W3693" t="s">
        <v>1270</v>
      </c>
      <c r="X3693" t="s">
        <v>1271</v>
      </c>
      <c r="Y3693" t="s">
        <v>182</v>
      </c>
      <c r="Z3693" t="s">
        <v>164</v>
      </c>
      <c r="AA3693" t="s">
        <v>164</v>
      </c>
      <c r="AB3693" t="s">
        <v>18</v>
      </c>
      <c r="AD3693" t="s">
        <v>6389</v>
      </c>
      <c r="AE3693">
        <v>1</v>
      </c>
      <c r="AF3693">
        <v>1</v>
      </c>
    </row>
    <row r="3694" spans="1:32" x14ac:dyDescent="0.2">
      <c r="A3694" t="s">
        <v>6390</v>
      </c>
      <c r="B3694" s="107">
        <v>44879</v>
      </c>
      <c r="C3694" s="107">
        <v>44879</v>
      </c>
      <c r="D3694" s="107">
        <v>44879</v>
      </c>
      <c r="E3694">
        <v>-5.5490915000000014E-3</v>
      </c>
      <c r="F3694">
        <v>-5.5490915000000014E-3</v>
      </c>
      <c r="G3694" t="s">
        <v>72</v>
      </c>
      <c r="H3694">
        <v>4.8610816542948037</v>
      </c>
      <c r="I3694">
        <v>-2.697458688865324E-2</v>
      </c>
      <c r="J3694">
        <v>-2.697458688865324E-2</v>
      </c>
      <c r="K3694">
        <v>1</v>
      </c>
      <c r="M3694" t="s">
        <v>67</v>
      </c>
      <c r="N3694" t="s">
        <v>4995</v>
      </c>
      <c r="S3694" t="s">
        <v>1608</v>
      </c>
      <c r="U3694" t="s">
        <v>67</v>
      </c>
      <c r="W3694" t="s">
        <v>1270</v>
      </c>
      <c r="X3694" t="s">
        <v>1271</v>
      </c>
      <c r="Y3694" t="s">
        <v>182</v>
      </c>
      <c r="Z3694" t="s">
        <v>164</v>
      </c>
      <c r="AA3694" t="s">
        <v>164</v>
      </c>
      <c r="AB3694" t="s">
        <v>18</v>
      </c>
      <c r="AD3694" t="s">
        <v>6391</v>
      </c>
      <c r="AE3694">
        <v>1</v>
      </c>
      <c r="AF3694">
        <v>1</v>
      </c>
    </row>
    <row r="3695" spans="1:32" x14ac:dyDescent="0.2">
      <c r="A3695" t="s">
        <v>6392</v>
      </c>
      <c r="B3695" s="107">
        <v>44879</v>
      </c>
      <c r="C3695" s="107">
        <v>44879</v>
      </c>
      <c r="D3695" s="107">
        <v>44879</v>
      </c>
      <c r="E3695">
        <v>-9.688480000000001E-3</v>
      </c>
      <c r="F3695">
        <v>-9.688480000000001E-3</v>
      </c>
      <c r="G3695" t="s">
        <v>72</v>
      </c>
      <c r="H3695">
        <v>4.8610816542948037</v>
      </c>
      <c r="I3695">
        <v>-4.7096492386002123E-2</v>
      </c>
      <c r="J3695">
        <v>-4.7096492386002123E-2</v>
      </c>
      <c r="K3695">
        <v>1</v>
      </c>
      <c r="M3695" t="s">
        <v>67</v>
      </c>
      <c r="N3695" t="s">
        <v>4995</v>
      </c>
      <c r="S3695" t="s">
        <v>1608</v>
      </c>
      <c r="U3695" t="s">
        <v>67</v>
      </c>
      <c r="W3695" t="s">
        <v>1270</v>
      </c>
      <c r="X3695" t="s">
        <v>1271</v>
      </c>
      <c r="Y3695" t="s">
        <v>182</v>
      </c>
      <c r="Z3695" t="s">
        <v>164</v>
      </c>
      <c r="AA3695" t="s">
        <v>164</v>
      </c>
      <c r="AB3695" t="s">
        <v>18</v>
      </c>
      <c r="AD3695" t="s">
        <v>6393</v>
      </c>
      <c r="AE3695">
        <v>1</v>
      </c>
      <c r="AF3695">
        <v>1</v>
      </c>
    </row>
    <row r="3696" spans="1:32" x14ac:dyDescent="0.2">
      <c r="A3696" t="s">
        <v>6394</v>
      </c>
      <c r="B3696" s="107">
        <v>44879</v>
      </c>
      <c r="C3696" s="107">
        <v>44879</v>
      </c>
      <c r="D3696" s="107">
        <v>44879</v>
      </c>
      <c r="E3696">
        <v>-1.3833164E-2</v>
      </c>
      <c r="F3696">
        <v>-1.3833164E-2</v>
      </c>
      <c r="G3696" t="s">
        <v>72</v>
      </c>
      <c r="H3696">
        <v>4.8610816542948037</v>
      </c>
      <c r="I3696">
        <v>-6.7244139741251319E-2</v>
      </c>
      <c r="J3696">
        <v>-6.7244139741251319E-2</v>
      </c>
      <c r="K3696">
        <v>1</v>
      </c>
      <c r="M3696" t="s">
        <v>67</v>
      </c>
      <c r="N3696" t="s">
        <v>4995</v>
      </c>
      <c r="S3696" t="s">
        <v>1608</v>
      </c>
      <c r="U3696" t="s">
        <v>67</v>
      </c>
      <c r="W3696" t="s">
        <v>1270</v>
      </c>
      <c r="X3696" t="s">
        <v>1271</v>
      </c>
      <c r="Y3696" t="s">
        <v>182</v>
      </c>
      <c r="Z3696" t="s">
        <v>164</v>
      </c>
      <c r="AA3696" t="s">
        <v>164</v>
      </c>
      <c r="AB3696" t="s">
        <v>18</v>
      </c>
      <c r="AD3696" t="s">
        <v>6395</v>
      </c>
      <c r="AE3696">
        <v>1</v>
      </c>
      <c r="AF3696">
        <v>1</v>
      </c>
    </row>
    <row r="3697" spans="1:32" x14ac:dyDescent="0.2">
      <c r="A3697" t="s">
        <v>6396</v>
      </c>
      <c r="B3697" s="107">
        <v>44879</v>
      </c>
      <c r="C3697" s="107">
        <v>44879</v>
      </c>
      <c r="D3697" s="107">
        <v>44879</v>
      </c>
      <c r="E3697">
        <v>-6.0075644000000001E-3</v>
      </c>
      <c r="F3697">
        <v>-6.0075644000000001E-3</v>
      </c>
      <c r="G3697" t="s">
        <v>72</v>
      </c>
      <c r="H3697">
        <v>4.8610816542948037</v>
      </c>
      <c r="I3697">
        <v>-2.9203261091834569E-2</v>
      </c>
      <c r="J3697">
        <v>-2.9203261091834569E-2</v>
      </c>
      <c r="K3697">
        <v>1</v>
      </c>
      <c r="M3697" t="s">
        <v>67</v>
      </c>
      <c r="N3697" t="s">
        <v>4995</v>
      </c>
      <c r="S3697" t="s">
        <v>1608</v>
      </c>
      <c r="U3697" t="s">
        <v>67</v>
      </c>
      <c r="W3697" t="s">
        <v>1270</v>
      </c>
      <c r="X3697" t="s">
        <v>1271</v>
      </c>
      <c r="Y3697" t="s">
        <v>182</v>
      </c>
      <c r="Z3697" t="s">
        <v>164</v>
      </c>
      <c r="AA3697" t="s">
        <v>164</v>
      </c>
      <c r="AB3697" t="s">
        <v>18</v>
      </c>
      <c r="AD3697" t="s">
        <v>6397</v>
      </c>
      <c r="AE3697">
        <v>1</v>
      </c>
      <c r="AF3697">
        <v>1</v>
      </c>
    </row>
    <row r="3698" spans="1:32" x14ac:dyDescent="0.2">
      <c r="A3698" t="s">
        <v>6398</v>
      </c>
      <c r="B3698" s="107">
        <v>44879</v>
      </c>
      <c r="C3698" s="107">
        <v>44879</v>
      </c>
      <c r="D3698" s="107">
        <v>44879</v>
      </c>
      <c r="E3698">
        <v>-6.0789616000000001E-3</v>
      </c>
      <c r="F3698">
        <v>-6.0789616000000001E-3</v>
      </c>
      <c r="G3698" t="s">
        <v>72</v>
      </c>
      <c r="H3698">
        <v>4.8610816542948037</v>
      </c>
      <c r="I3698">
        <v>-2.9550328710922589E-2</v>
      </c>
      <c r="J3698">
        <v>-2.9550328710922589E-2</v>
      </c>
      <c r="K3698">
        <v>1</v>
      </c>
      <c r="M3698" t="s">
        <v>67</v>
      </c>
      <c r="N3698" t="s">
        <v>4995</v>
      </c>
      <c r="S3698" t="s">
        <v>1608</v>
      </c>
      <c r="U3698" t="s">
        <v>67</v>
      </c>
      <c r="W3698" t="s">
        <v>1270</v>
      </c>
      <c r="X3698" t="s">
        <v>1271</v>
      </c>
      <c r="Y3698" t="s">
        <v>182</v>
      </c>
      <c r="Z3698" t="s">
        <v>164</v>
      </c>
      <c r="AA3698" t="s">
        <v>164</v>
      </c>
      <c r="AB3698" t="s">
        <v>18</v>
      </c>
      <c r="AD3698" t="s">
        <v>6399</v>
      </c>
      <c r="AE3698">
        <v>1</v>
      </c>
      <c r="AF3698">
        <v>1</v>
      </c>
    </row>
    <row r="3699" spans="1:32" x14ac:dyDescent="0.2">
      <c r="A3699" t="s">
        <v>6400</v>
      </c>
      <c r="B3699" s="107">
        <v>44879</v>
      </c>
      <c r="C3699" s="107">
        <v>44879</v>
      </c>
      <c r="D3699" s="107">
        <v>44879</v>
      </c>
      <c r="E3699">
        <v>-7.8359008000000001E-3</v>
      </c>
      <c r="F3699">
        <v>-7.8359008000000001E-3</v>
      </c>
      <c r="G3699" t="s">
        <v>72</v>
      </c>
      <c r="H3699">
        <v>4.8610816542948037</v>
      </c>
      <c r="I3699">
        <v>-3.8090953623753983E-2</v>
      </c>
      <c r="J3699">
        <v>-3.8090953623753983E-2</v>
      </c>
      <c r="K3699">
        <v>1</v>
      </c>
      <c r="M3699" t="s">
        <v>67</v>
      </c>
      <c r="N3699" t="s">
        <v>4995</v>
      </c>
      <c r="S3699" t="s">
        <v>1608</v>
      </c>
      <c r="U3699" t="s">
        <v>67</v>
      </c>
      <c r="W3699" t="s">
        <v>1270</v>
      </c>
      <c r="X3699" t="s">
        <v>1271</v>
      </c>
      <c r="Y3699" t="s">
        <v>182</v>
      </c>
      <c r="Z3699" t="s">
        <v>164</v>
      </c>
      <c r="AA3699" t="s">
        <v>164</v>
      </c>
      <c r="AB3699" t="s">
        <v>18</v>
      </c>
      <c r="AD3699" t="s">
        <v>6401</v>
      </c>
      <c r="AE3699">
        <v>1</v>
      </c>
      <c r="AF3699">
        <v>1</v>
      </c>
    </row>
    <row r="3700" spans="1:32" x14ac:dyDescent="0.2">
      <c r="A3700" t="s">
        <v>6402</v>
      </c>
      <c r="B3700" s="107">
        <v>44879</v>
      </c>
      <c r="C3700" s="107">
        <v>44879</v>
      </c>
      <c r="D3700" s="107">
        <v>44879</v>
      </c>
      <c r="E3700">
        <v>-1.17332292E-2</v>
      </c>
      <c r="F3700">
        <v>-1.17332292E-2</v>
      </c>
      <c r="G3700" t="s">
        <v>72</v>
      </c>
      <c r="H3700">
        <v>4.8610816542948037</v>
      </c>
      <c r="I3700">
        <v>-5.7036185209756091E-2</v>
      </c>
      <c r="J3700">
        <v>-5.7036185209756091E-2</v>
      </c>
      <c r="K3700">
        <v>1</v>
      </c>
      <c r="M3700" t="s">
        <v>67</v>
      </c>
      <c r="N3700" t="s">
        <v>4995</v>
      </c>
      <c r="S3700" t="s">
        <v>1608</v>
      </c>
      <c r="U3700" t="s">
        <v>67</v>
      </c>
      <c r="W3700" t="s">
        <v>1270</v>
      </c>
      <c r="X3700" t="s">
        <v>1271</v>
      </c>
      <c r="Y3700" t="s">
        <v>182</v>
      </c>
      <c r="Z3700" t="s">
        <v>164</v>
      </c>
      <c r="AA3700" t="s">
        <v>164</v>
      </c>
      <c r="AB3700" t="s">
        <v>18</v>
      </c>
      <c r="AD3700" t="s">
        <v>6403</v>
      </c>
      <c r="AE3700">
        <v>1</v>
      </c>
      <c r="AF3700">
        <v>1</v>
      </c>
    </row>
    <row r="3701" spans="1:32" x14ac:dyDescent="0.2">
      <c r="A3701" t="s">
        <v>6404</v>
      </c>
      <c r="B3701" s="107">
        <v>44879</v>
      </c>
      <c r="C3701" s="107">
        <v>44879</v>
      </c>
      <c r="D3701" s="107">
        <v>44879</v>
      </c>
      <c r="E3701">
        <v>-5.3751891999999999E-3</v>
      </c>
      <c r="F3701">
        <v>-5.3751891999999999E-3</v>
      </c>
      <c r="G3701" t="s">
        <v>72</v>
      </c>
      <c r="H3701">
        <v>4.8610816542948037</v>
      </c>
      <c r="I3701">
        <v>-2.612923360848356E-2</v>
      </c>
      <c r="J3701">
        <v>-2.612923360848356E-2</v>
      </c>
      <c r="K3701">
        <v>1</v>
      </c>
      <c r="M3701" t="s">
        <v>67</v>
      </c>
      <c r="N3701" t="s">
        <v>4995</v>
      </c>
      <c r="S3701" t="s">
        <v>1608</v>
      </c>
      <c r="U3701" t="s">
        <v>67</v>
      </c>
      <c r="W3701" t="s">
        <v>1270</v>
      </c>
      <c r="X3701" t="s">
        <v>1271</v>
      </c>
      <c r="Y3701" t="s">
        <v>182</v>
      </c>
      <c r="Z3701" t="s">
        <v>164</v>
      </c>
      <c r="AA3701" t="s">
        <v>164</v>
      </c>
      <c r="AB3701" t="s">
        <v>18</v>
      </c>
      <c r="AD3701" t="s">
        <v>6405</v>
      </c>
      <c r="AE3701">
        <v>1</v>
      </c>
      <c r="AF3701">
        <v>1</v>
      </c>
    </row>
    <row r="3702" spans="1:32" x14ac:dyDescent="0.2">
      <c r="A3702" t="s">
        <v>6406</v>
      </c>
      <c r="B3702" s="107">
        <v>44879</v>
      </c>
      <c r="C3702" s="107">
        <v>44879</v>
      </c>
      <c r="D3702" s="107">
        <v>44879</v>
      </c>
      <c r="E3702">
        <v>-5.7219756E-3</v>
      </c>
      <c r="F3702">
        <v>-5.7219756E-3</v>
      </c>
      <c r="G3702" t="s">
        <v>72</v>
      </c>
      <c r="H3702">
        <v>4.8610816542948037</v>
      </c>
      <c r="I3702">
        <v>-2.78149906154825E-2</v>
      </c>
      <c r="J3702">
        <v>-2.78149906154825E-2</v>
      </c>
      <c r="K3702">
        <v>1</v>
      </c>
      <c r="M3702" t="s">
        <v>67</v>
      </c>
      <c r="N3702" t="s">
        <v>4995</v>
      </c>
      <c r="S3702" t="s">
        <v>1608</v>
      </c>
      <c r="U3702" t="s">
        <v>67</v>
      </c>
      <c r="W3702" t="s">
        <v>1270</v>
      </c>
      <c r="X3702" t="s">
        <v>1271</v>
      </c>
      <c r="Y3702" t="s">
        <v>182</v>
      </c>
      <c r="Z3702" t="s">
        <v>164</v>
      </c>
      <c r="AA3702" t="s">
        <v>164</v>
      </c>
      <c r="AB3702" t="s">
        <v>18</v>
      </c>
      <c r="AD3702" t="s">
        <v>6407</v>
      </c>
      <c r="AE3702">
        <v>1</v>
      </c>
      <c r="AF3702">
        <v>1</v>
      </c>
    </row>
    <row r="3703" spans="1:32" x14ac:dyDescent="0.2">
      <c r="A3703" t="s">
        <v>6408</v>
      </c>
      <c r="B3703" s="107">
        <v>44879</v>
      </c>
      <c r="C3703" s="107">
        <v>44879</v>
      </c>
      <c r="D3703" s="107">
        <v>44879</v>
      </c>
      <c r="E3703">
        <v>-9.8244720000000008E-3</v>
      </c>
      <c r="F3703">
        <v>-9.8244720000000008E-3</v>
      </c>
      <c r="G3703" t="s">
        <v>72</v>
      </c>
      <c r="H3703">
        <v>4.8610816542948037</v>
      </c>
      <c r="I3703">
        <v>-4.775756060233298E-2</v>
      </c>
      <c r="J3703">
        <v>-4.775756060233298E-2</v>
      </c>
      <c r="K3703">
        <v>1</v>
      </c>
      <c r="M3703" t="s">
        <v>67</v>
      </c>
      <c r="N3703" t="s">
        <v>4995</v>
      </c>
      <c r="S3703" t="s">
        <v>1608</v>
      </c>
      <c r="U3703" t="s">
        <v>67</v>
      </c>
      <c r="W3703" t="s">
        <v>1270</v>
      </c>
      <c r="X3703" t="s">
        <v>1271</v>
      </c>
      <c r="Y3703" t="s">
        <v>182</v>
      </c>
      <c r="Z3703" t="s">
        <v>164</v>
      </c>
      <c r="AA3703" t="s">
        <v>164</v>
      </c>
      <c r="AB3703" t="s">
        <v>18</v>
      </c>
      <c r="AD3703" t="s">
        <v>6409</v>
      </c>
      <c r="AE3703">
        <v>1</v>
      </c>
      <c r="AF3703">
        <v>1</v>
      </c>
    </row>
    <row r="3704" spans="1:32" x14ac:dyDescent="0.2">
      <c r="A3704" t="s">
        <v>6410</v>
      </c>
      <c r="B3704" s="107">
        <v>44879</v>
      </c>
      <c r="C3704" s="107">
        <v>44879</v>
      </c>
      <c r="D3704" s="107">
        <v>44879</v>
      </c>
      <c r="E3704">
        <v>-8.0761188000000005E-3</v>
      </c>
      <c r="F3704">
        <v>-8.0761188000000005E-3</v>
      </c>
      <c r="G3704" t="s">
        <v>72</v>
      </c>
      <c r="H3704">
        <v>4.8610816542948037</v>
      </c>
      <c r="I3704">
        <v>-3.9258672936585373E-2</v>
      </c>
      <c r="J3704">
        <v>-3.9258672936585373E-2</v>
      </c>
      <c r="K3704">
        <v>1</v>
      </c>
      <c r="M3704" t="s">
        <v>67</v>
      </c>
      <c r="N3704" t="s">
        <v>4995</v>
      </c>
      <c r="S3704" t="s">
        <v>1608</v>
      </c>
      <c r="U3704" t="s">
        <v>67</v>
      </c>
      <c r="W3704" t="s">
        <v>1270</v>
      </c>
      <c r="X3704" t="s">
        <v>1271</v>
      </c>
      <c r="Y3704" t="s">
        <v>182</v>
      </c>
      <c r="Z3704" t="s">
        <v>164</v>
      </c>
      <c r="AA3704" t="s">
        <v>164</v>
      </c>
      <c r="AB3704" t="s">
        <v>18</v>
      </c>
      <c r="AD3704" t="s">
        <v>6411</v>
      </c>
      <c r="AE3704">
        <v>1</v>
      </c>
      <c r="AF3704">
        <v>1</v>
      </c>
    </row>
    <row r="3705" spans="1:32" x14ac:dyDescent="0.2">
      <c r="A3705" t="s">
        <v>6412</v>
      </c>
      <c r="B3705" s="107">
        <v>44879</v>
      </c>
      <c r="C3705" s="107">
        <v>44879</v>
      </c>
      <c r="D3705" s="107">
        <v>44879</v>
      </c>
      <c r="E3705">
        <v>-5.8237990000000002E-3</v>
      </c>
      <c r="F3705">
        <v>-5.8237990000000002E-3</v>
      </c>
      <c r="G3705" t="s">
        <v>72</v>
      </c>
      <c r="H3705">
        <v>4.8610816542948037</v>
      </c>
      <c r="I3705">
        <v>-2.8309962477200419E-2</v>
      </c>
      <c r="J3705">
        <v>-2.8309962477200419E-2</v>
      </c>
      <c r="K3705">
        <v>1</v>
      </c>
      <c r="M3705" t="s">
        <v>67</v>
      </c>
      <c r="N3705" t="s">
        <v>4995</v>
      </c>
      <c r="S3705" t="s">
        <v>1608</v>
      </c>
      <c r="U3705" t="s">
        <v>67</v>
      </c>
      <c r="W3705" t="s">
        <v>1270</v>
      </c>
      <c r="X3705" t="s">
        <v>1271</v>
      </c>
      <c r="Y3705" t="s">
        <v>182</v>
      </c>
      <c r="Z3705" t="s">
        <v>164</v>
      </c>
      <c r="AA3705" t="s">
        <v>164</v>
      </c>
      <c r="AB3705" t="s">
        <v>18</v>
      </c>
      <c r="AD3705" t="s">
        <v>6413</v>
      </c>
      <c r="AE3705">
        <v>1</v>
      </c>
      <c r="AF3705">
        <v>1</v>
      </c>
    </row>
    <row r="3706" spans="1:32" x14ac:dyDescent="0.2">
      <c r="A3706" t="s">
        <v>6414</v>
      </c>
      <c r="B3706" s="107">
        <v>44879</v>
      </c>
      <c r="C3706" s="107">
        <v>44879</v>
      </c>
      <c r="D3706" s="107">
        <v>44879</v>
      </c>
      <c r="E3706">
        <v>-1.03117956E-2</v>
      </c>
      <c r="F3706">
        <v>-1.03117956E-2</v>
      </c>
      <c r="G3706" t="s">
        <v>72</v>
      </c>
      <c r="H3706">
        <v>4.8610816542948037</v>
      </c>
      <c r="I3706">
        <v>-5.0126480413997879E-2</v>
      </c>
      <c r="J3706">
        <v>-5.0126480413997879E-2</v>
      </c>
      <c r="K3706">
        <v>1</v>
      </c>
      <c r="M3706" t="s">
        <v>67</v>
      </c>
      <c r="N3706" t="s">
        <v>4995</v>
      </c>
      <c r="S3706" t="s">
        <v>1608</v>
      </c>
      <c r="U3706" t="s">
        <v>67</v>
      </c>
      <c r="W3706" t="s">
        <v>1270</v>
      </c>
      <c r="X3706" t="s">
        <v>1271</v>
      </c>
      <c r="Y3706" t="s">
        <v>182</v>
      </c>
      <c r="Z3706" t="s">
        <v>164</v>
      </c>
      <c r="AA3706" t="s">
        <v>164</v>
      </c>
      <c r="AB3706" t="s">
        <v>18</v>
      </c>
      <c r="AD3706" t="s">
        <v>6415</v>
      </c>
      <c r="AE3706">
        <v>1</v>
      </c>
      <c r="AF3706">
        <v>1</v>
      </c>
    </row>
    <row r="3707" spans="1:32" x14ac:dyDescent="0.2">
      <c r="A3707" t="s">
        <v>6416</v>
      </c>
      <c r="B3707" s="107">
        <v>44879</v>
      </c>
      <c r="C3707" s="107">
        <v>44879</v>
      </c>
      <c r="D3707" s="107">
        <v>44879</v>
      </c>
      <c r="E3707">
        <v>-5.1609976000000007E-3</v>
      </c>
      <c r="F3707">
        <v>-5.1609976000000007E-3</v>
      </c>
      <c r="G3707" t="s">
        <v>72</v>
      </c>
      <c r="H3707">
        <v>4.8610816542948037</v>
      </c>
      <c r="I3707">
        <v>-2.5088030751219511E-2</v>
      </c>
      <c r="J3707">
        <v>-2.5088030751219511E-2</v>
      </c>
      <c r="K3707">
        <v>1</v>
      </c>
      <c r="M3707" t="s">
        <v>67</v>
      </c>
      <c r="N3707" t="s">
        <v>4995</v>
      </c>
      <c r="S3707" t="s">
        <v>1608</v>
      </c>
      <c r="U3707" t="s">
        <v>67</v>
      </c>
      <c r="W3707" t="s">
        <v>1270</v>
      </c>
      <c r="X3707" t="s">
        <v>1271</v>
      </c>
      <c r="Y3707" t="s">
        <v>182</v>
      </c>
      <c r="Z3707" t="s">
        <v>164</v>
      </c>
      <c r="AA3707" t="s">
        <v>164</v>
      </c>
      <c r="AB3707" t="s">
        <v>18</v>
      </c>
      <c r="AD3707" t="s">
        <v>6417</v>
      </c>
      <c r="AE3707">
        <v>1</v>
      </c>
      <c r="AF3707">
        <v>1</v>
      </c>
    </row>
    <row r="3708" spans="1:32" x14ac:dyDescent="0.2">
      <c r="A3708" t="s">
        <v>6418</v>
      </c>
      <c r="B3708" s="107">
        <v>44879</v>
      </c>
      <c r="C3708" s="107">
        <v>44879</v>
      </c>
      <c r="D3708" s="107">
        <v>44879</v>
      </c>
      <c r="E3708">
        <v>-1.11277636E-2</v>
      </c>
      <c r="F3708">
        <v>-1.11277636E-2</v>
      </c>
      <c r="G3708" t="s">
        <v>72</v>
      </c>
      <c r="H3708">
        <v>4.8610816542948037</v>
      </c>
      <c r="I3708">
        <v>-5.4092967489289497E-2</v>
      </c>
      <c r="J3708">
        <v>-5.4092967489289497E-2</v>
      </c>
      <c r="K3708">
        <v>1</v>
      </c>
      <c r="M3708" t="s">
        <v>67</v>
      </c>
      <c r="N3708" t="s">
        <v>4995</v>
      </c>
      <c r="S3708" t="s">
        <v>1608</v>
      </c>
      <c r="U3708" t="s">
        <v>67</v>
      </c>
      <c r="W3708" t="s">
        <v>1270</v>
      </c>
      <c r="X3708" t="s">
        <v>1271</v>
      </c>
      <c r="Y3708" t="s">
        <v>182</v>
      </c>
      <c r="Z3708" t="s">
        <v>164</v>
      </c>
      <c r="AA3708" t="s">
        <v>164</v>
      </c>
      <c r="AB3708" t="s">
        <v>18</v>
      </c>
      <c r="AD3708" t="s">
        <v>6419</v>
      </c>
      <c r="AE3708">
        <v>1</v>
      </c>
      <c r="AF3708">
        <v>1</v>
      </c>
    </row>
    <row r="3709" spans="1:32" x14ac:dyDescent="0.2">
      <c r="A3709" t="s">
        <v>6420</v>
      </c>
      <c r="B3709" s="107">
        <v>44879</v>
      </c>
      <c r="C3709" s="107">
        <v>44879</v>
      </c>
      <c r="D3709" s="107">
        <v>44879</v>
      </c>
      <c r="E3709">
        <v>-5.9512096E-3</v>
      </c>
      <c r="F3709">
        <v>-5.9512096E-3</v>
      </c>
      <c r="G3709" t="s">
        <v>72</v>
      </c>
      <c r="H3709">
        <v>4.8610816542948037</v>
      </c>
      <c r="I3709">
        <v>-2.8929315807423119E-2</v>
      </c>
      <c r="J3709">
        <v>-2.8929315807423119E-2</v>
      </c>
      <c r="K3709">
        <v>1</v>
      </c>
      <c r="M3709" t="s">
        <v>67</v>
      </c>
      <c r="N3709" t="s">
        <v>4995</v>
      </c>
      <c r="S3709" t="s">
        <v>1608</v>
      </c>
      <c r="U3709" t="s">
        <v>67</v>
      </c>
      <c r="W3709" t="s">
        <v>1270</v>
      </c>
      <c r="X3709" t="s">
        <v>1271</v>
      </c>
      <c r="Y3709" t="s">
        <v>182</v>
      </c>
      <c r="Z3709" t="s">
        <v>164</v>
      </c>
      <c r="AA3709" t="s">
        <v>164</v>
      </c>
      <c r="AB3709" t="s">
        <v>18</v>
      </c>
      <c r="AD3709" t="s">
        <v>6421</v>
      </c>
      <c r="AE3709">
        <v>1</v>
      </c>
      <c r="AF3709">
        <v>1</v>
      </c>
    </row>
    <row r="3710" spans="1:32" x14ac:dyDescent="0.2">
      <c r="A3710" t="s">
        <v>6422</v>
      </c>
      <c r="B3710" s="107">
        <v>44879</v>
      </c>
      <c r="C3710" s="107">
        <v>44879</v>
      </c>
      <c r="D3710" s="107">
        <v>44879</v>
      </c>
      <c r="E3710">
        <v>-1.5448715999999999E-2</v>
      </c>
      <c r="F3710">
        <v>-1.5448715999999999E-2</v>
      </c>
      <c r="G3710" t="s">
        <v>72</v>
      </c>
      <c r="H3710">
        <v>4.8610816542948037</v>
      </c>
      <c r="I3710">
        <v>-7.509746993001061E-2</v>
      </c>
      <c r="J3710">
        <v>-7.509746993001061E-2</v>
      </c>
      <c r="K3710">
        <v>1</v>
      </c>
      <c r="M3710" t="s">
        <v>67</v>
      </c>
      <c r="N3710" t="s">
        <v>4995</v>
      </c>
      <c r="S3710" t="s">
        <v>1608</v>
      </c>
      <c r="U3710" t="s">
        <v>67</v>
      </c>
      <c r="W3710" t="s">
        <v>1270</v>
      </c>
      <c r="X3710" t="s">
        <v>1271</v>
      </c>
      <c r="Y3710" t="s">
        <v>182</v>
      </c>
      <c r="Z3710" t="s">
        <v>164</v>
      </c>
      <c r="AA3710" t="s">
        <v>164</v>
      </c>
      <c r="AB3710" t="s">
        <v>18</v>
      </c>
      <c r="AD3710" t="s">
        <v>6423</v>
      </c>
      <c r="AE3710">
        <v>1</v>
      </c>
      <c r="AF3710">
        <v>1</v>
      </c>
    </row>
    <row r="3711" spans="1:32" x14ac:dyDescent="0.2">
      <c r="A3711" t="s">
        <v>6424</v>
      </c>
      <c r="B3711" s="107">
        <v>44879</v>
      </c>
      <c r="C3711" s="107">
        <v>44879</v>
      </c>
      <c r="D3711" s="107">
        <v>44879</v>
      </c>
      <c r="E3711">
        <v>-7.0785224000000004E-3</v>
      </c>
      <c r="F3711">
        <v>-7.0785224000000004E-3</v>
      </c>
      <c r="G3711" t="s">
        <v>72</v>
      </c>
      <c r="H3711">
        <v>4.8610816542948037</v>
      </c>
      <c r="I3711">
        <v>-3.4409275378154823E-2</v>
      </c>
      <c r="J3711">
        <v>-3.4409275378154823E-2</v>
      </c>
      <c r="K3711">
        <v>1</v>
      </c>
      <c r="M3711" t="s">
        <v>67</v>
      </c>
      <c r="N3711" t="s">
        <v>4995</v>
      </c>
      <c r="S3711" t="s">
        <v>1608</v>
      </c>
      <c r="U3711" t="s">
        <v>67</v>
      </c>
      <c r="W3711" t="s">
        <v>1270</v>
      </c>
      <c r="X3711" t="s">
        <v>1271</v>
      </c>
      <c r="Y3711" t="s">
        <v>182</v>
      </c>
      <c r="Z3711" t="s">
        <v>164</v>
      </c>
      <c r="AA3711" t="s">
        <v>164</v>
      </c>
      <c r="AB3711" t="s">
        <v>18</v>
      </c>
      <c r="AD3711" t="s">
        <v>6425</v>
      </c>
      <c r="AE3711">
        <v>1</v>
      </c>
      <c r="AF3711">
        <v>1</v>
      </c>
    </row>
    <row r="3712" spans="1:32" x14ac:dyDescent="0.2">
      <c r="A3712" t="s">
        <v>6426</v>
      </c>
      <c r="B3712" s="107">
        <v>44879</v>
      </c>
      <c r="C3712" s="107">
        <v>44879</v>
      </c>
      <c r="D3712" s="107">
        <v>44879</v>
      </c>
      <c r="E3712">
        <v>-5.6709776E-3</v>
      </c>
      <c r="F3712">
        <v>-5.6709776E-3</v>
      </c>
      <c r="G3712" t="s">
        <v>72</v>
      </c>
      <c r="H3712">
        <v>4.8610816542948037</v>
      </c>
      <c r="I3712">
        <v>-2.756708517327678E-2</v>
      </c>
      <c r="J3712">
        <v>-2.756708517327678E-2</v>
      </c>
      <c r="K3712">
        <v>1</v>
      </c>
      <c r="M3712" t="s">
        <v>67</v>
      </c>
      <c r="N3712" t="s">
        <v>4995</v>
      </c>
      <c r="S3712" t="s">
        <v>1608</v>
      </c>
      <c r="U3712" t="s">
        <v>67</v>
      </c>
      <c r="W3712" t="s">
        <v>1270</v>
      </c>
      <c r="X3712" t="s">
        <v>1271</v>
      </c>
      <c r="Y3712" t="s">
        <v>182</v>
      </c>
      <c r="Z3712" t="s">
        <v>164</v>
      </c>
      <c r="AA3712" t="s">
        <v>164</v>
      </c>
      <c r="AB3712" t="s">
        <v>18</v>
      </c>
      <c r="AD3712" t="s">
        <v>6427</v>
      </c>
      <c r="AE3712">
        <v>1</v>
      </c>
      <c r="AF3712">
        <v>1</v>
      </c>
    </row>
    <row r="3713" spans="1:32" x14ac:dyDescent="0.2">
      <c r="A3713" t="s">
        <v>6428</v>
      </c>
      <c r="B3713" s="107">
        <v>44879</v>
      </c>
      <c r="C3713" s="107">
        <v>44879</v>
      </c>
      <c r="D3713" s="107">
        <v>44879</v>
      </c>
      <c r="E3713">
        <v>-5.5383828E-3</v>
      </c>
      <c r="F3713">
        <v>-5.5383828E-3</v>
      </c>
      <c r="G3713" t="s">
        <v>72</v>
      </c>
      <c r="H3713">
        <v>4.8610816542948037</v>
      </c>
      <c r="I3713">
        <v>-2.692253102354189E-2</v>
      </c>
      <c r="J3713">
        <v>-2.692253102354189E-2</v>
      </c>
      <c r="K3713">
        <v>1</v>
      </c>
      <c r="M3713" t="s">
        <v>67</v>
      </c>
      <c r="N3713" t="s">
        <v>4995</v>
      </c>
      <c r="S3713" t="s">
        <v>1608</v>
      </c>
      <c r="U3713" t="s">
        <v>67</v>
      </c>
      <c r="W3713" t="s">
        <v>1270</v>
      </c>
      <c r="X3713" t="s">
        <v>1271</v>
      </c>
      <c r="Y3713" t="s">
        <v>182</v>
      </c>
      <c r="Z3713" t="s">
        <v>164</v>
      </c>
      <c r="AA3713" t="s">
        <v>164</v>
      </c>
      <c r="AB3713" t="s">
        <v>18</v>
      </c>
      <c r="AD3713" t="s">
        <v>6429</v>
      </c>
      <c r="AE3713">
        <v>1</v>
      </c>
      <c r="AF3713">
        <v>1</v>
      </c>
    </row>
    <row r="3714" spans="1:32" x14ac:dyDescent="0.2">
      <c r="A3714" t="s">
        <v>6430</v>
      </c>
      <c r="B3714" s="107">
        <v>44879</v>
      </c>
      <c r="C3714" s="107">
        <v>44879</v>
      </c>
      <c r="D3714" s="107">
        <v>44879</v>
      </c>
      <c r="E3714">
        <v>-3.2332732000000001E-3</v>
      </c>
      <c r="F3714">
        <v>-3.2332732000000001E-3</v>
      </c>
      <c r="G3714" t="s">
        <v>72</v>
      </c>
      <c r="H3714">
        <v>4.8610816542948037</v>
      </c>
      <c r="I3714">
        <v>-1.5717205035843059E-2</v>
      </c>
      <c r="J3714">
        <v>-1.5717205035843059E-2</v>
      </c>
      <c r="K3714">
        <v>1</v>
      </c>
      <c r="M3714" t="s">
        <v>67</v>
      </c>
      <c r="N3714" t="s">
        <v>4995</v>
      </c>
      <c r="S3714" t="s">
        <v>1608</v>
      </c>
      <c r="U3714" t="s">
        <v>67</v>
      </c>
      <c r="W3714" t="s">
        <v>1270</v>
      </c>
      <c r="X3714" t="s">
        <v>1271</v>
      </c>
      <c r="Y3714" t="s">
        <v>182</v>
      </c>
      <c r="Z3714" t="s">
        <v>164</v>
      </c>
      <c r="AA3714" t="s">
        <v>164</v>
      </c>
      <c r="AB3714" t="s">
        <v>18</v>
      </c>
      <c r="AD3714" t="s">
        <v>6431</v>
      </c>
      <c r="AE3714">
        <v>1</v>
      </c>
      <c r="AF3714">
        <v>1</v>
      </c>
    </row>
    <row r="3715" spans="1:32" x14ac:dyDescent="0.2">
      <c r="A3715" t="s">
        <v>6432</v>
      </c>
      <c r="B3715" s="107">
        <v>44879</v>
      </c>
      <c r="C3715" s="107">
        <v>44879</v>
      </c>
      <c r="D3715" s="107">
        <v>44879</v>
      </c>
      <c r="E3715">
        <v>-4.7626656000000003E-3</v>
      </c>
      <c r="F3715">
        <v>-4.7626656000000003E-3</v>
      </c>
      <c r="G3715" t="s">
        <v>72</v>
      </c>
      <c r="H3715">
        <v>4.8610816542948037</v>
      </c>
      <c r="I3715">
        <v>-2.315170637370096E-2</v>
      </c>
      <c r="J3715">
        <v>-2.315170637370096E-2</v>
      </c>
      <c r="K3715">
        <v>1</v>
      </c>
      <c r="M3715" t="s">
        <v>67</v>
      </c>
      <c r="N3715" t="s">
        <v>4995</v>
      </c>
      <c r="S3715" t="s">
        <v>1608</v>
      </c>
      <c r="U3715" t="s">
        <v>67</v>
      </c>
      <c r="W3715" t="s">
        <v>1270</v>
      </c>
      <c r="X3715" t="s">
        <v>1271</v>
      </c>
      <c r="Y3715" t="s">
        <v>182</v>
      </c>
      <c r="Z3715" t="s">
        <v>164</v>
      </c>
      <c r="AA3715" t="s">
        <v>164</v>
      </c>
      <c r="AB3715" t="s">
        <v>18</v>
      </c>
      <c r="AD3715" t="s">
        <v>6433</v>
      </c>
      <c r="AE3715">
        <v>1</v>
      </c>
      <c r="AF3715">
        <v>1</v>
      </c>
    </row>
    <row r="3716" spans="1:32" x14ac:dyDescent="0.2">
      <c r="A3716" t="s">
        <v>6434</v>
      </c>
      <c r="B3716" s="107">
        <v>44879</v>
      </c>
      <c r="C3716" s="107">
        <v>44879</v>
      </c>
      <c r="D3716" s="107">
        <v>44879</v>
      </c>
      <c r="E3716">
        <v>-3.7948512000000002E-3</v>
      </c>
      <c r="F3716">
        <v>-3.7948512000000002E-3</v>
      </c>
      <c r="G3716" t="s">
        <v>72</v>
      </c>
      <c r="H3716">
        <v>4.8610816542948037</v>
      </c>
      <c r="I3716">
        <v>-1.8447081549098621E-2</v>
      </c>
      <c r="J3716">
        <v>-1.8447081549098621E-2</v>
      </c>
      <c r="K3716">
        <v>1</v>
      </c>
      <c r="M3716" t="s">
        <v>67</v>
      </c>
      <c r="N3716" t="s">
        <v>4995</v>
      </c>
      <c r="S3716" t="s">
        <v>1608</v>
      </c>
      <c r="U3716" t="s">
        <v>67</v>
      </c>
      <c r="W3716" t="s">
        <v>1270</v>
      </c>
      <c r="X3716" t="s">
        <v>1271</v>
      </c>
      <c r="Y3716" t="s">
        <v>182</v>
      </c>
      <c r="Z3716" t="s">
        <v>164</v>
      </c>
      <c r="AA3716" t="s">
        <v>164</v>
      </c>
      <c r="AB3716" t="s">
        <v>18</v>
      </c>
      <c r="AD3716" t="s">
        <v>6435</v>
      </c>
      <c r="AE3716">
        <v>1</v>
      </c>
      <c r="AF3716">
        <v>1</v>
      </c>
    </row>
    <row r="3717" spans="1:32" x14ac:dyDescent="0.2">
      <c r="A3717" t="s">
        <v>6436</v>
      </c>
      <c r="B3717" s="107">
        <v>44879</v>
      </c>
      <c r="C3717" s="107">
        <v>44879</v>
      </c>
      <c r="D3717" s="107">
        <v>44879</v>
      </c>
      <c r="E3717">
        <v>-9.9571503999999998E-3</v>
      </c>
      <c r="F3717">
        <v>-9.9571503999999998E-3</v>
      </c>
      <c r="G3717" t="s">
        <v>72</v>
      </c>
      <c r="H3717">
        <v>4.8610816542948037</v>
      </c>
      <c r="I3717">
        <v>-4.8402521138494158E-2</v>
      </c>
      <c r="J3717">
        <v>-4.8402521138494158E-2</v>
      </c>
      <c r="K3717">
        <v>1</v>
      </c>
      <c r="M3717" t="s">
        <v>67</v>
      </c>
      <c r="N3717" t="s">
        <v>4995</v>
      </c>
      <c r="S3717" t="s">
        <v>1608</v>
      </c>
      <c r="U3717" t="s">
        <v>67</v>
      </c>
      <c r="W3717" t="s">
        <v>1270</v>
      </c>
      <c r="X3717" t="s">
        <v>1271</v>
      </c>
      <c r="Y3717" t="s">
        <v>182</v>
      </c>
      <c r="Z3717" t="s">
        <v>164</v>
      </c>
      <c r="AA3717" t="s">
        <v>164</v>
      </c>
      <c r="AB3717" t="s">
        <v>18</v>
      </c>
      <c r="AD3717" t="s">
        <v>6437</v>
      </c>
      <c r="AE3717">
        <v>1</v>
      </c>
      <c r="AF3717">
        <v>1</v>
      </c>
    </row>
    <row r="3718" spans="1:32" x14ac:dyDescent="0.2">
      <c r="A3718" t="s">
        <v>6438</v>
      </c>
      <c r="B3718" s="107">
        <v>44879</v>
      </c>
      <c r="C3718" s="107">
        <v>44879</v>
      </c>
      <c r="D3718" s="107">
        <v>44879</v>
      </c>
      <c r="E3718">
        <v>-4.7371967999999993E-3</v>
      </c>
      <c r="F3718">
        <v>-4.7371967999999993E-3</v>
      </c>
      <c r="G3718" t="s">
        <v>72</v>
      </c>
      <c r="H3718">
        <v>4.8610816542948037</v>
      </c>
      <c r="I3718">
        <v>-2.302790045726405E-2</v>
      </c>
      <c r="J3718">
        <v>-2.302790045726405E-2</v>
      </c>
      <c r="K3718">
        <v>1</v>
      </c>
      <c r="M3718" t="s">
        <v>67</v>
      </c>
      <c r="N3718" t="s">
        <v>4995</v>
      </c>
      <c r="S3718" t="s">
        <v>1608</v>
      </c>
      <c r="U3718" t="s">
        <v>67</v>
      </c>
      <c r="W3718" t="s">
        <v>1270</v>
      </c>
      <c r="X3718" t="s">
        <v>1271</v>
      </c>
      <c r="Y3718" t="s">
        <v>182</v>
      </c>
      <c r="Z3718" t="s">
        <v>164</v>
      </c>
      <c r="AA3718" t="s">
        <v>164</v>
      </c>
      <c r="AB3718" t="s">
        <v>18</v>
      </c>
      <c r="AD3718" t="s">
        <v>6439</v>
      </c>
      <c r="AE3718">
        <v>1</v>
      </c>
      <c r="AF3718">
        <v>1</v>
      </c>
    </row>
    <row r="3719" spans="1:32" x14ac:dyDescent="0.2">
      <c r="A3719" t="s">
        <v>6440</v>
      </c>
      <c r="B3719" s="107">
        <v>44879</v>
      </c>
      <c r="C3719" s="107">
        <v>44879</v>
      </c>
      <c r="D3719" s="107">
        <v>44879</v>
      </c>
      <c r="E3719">
        <v>-3.6616563999999998E-3</v>
      </c>
      <c r="F3719">
        <v>-3.6616563999999998E-3</v>
      </c>
      <c r="G3719" t="s">
        <v>72</v>
      </c>
      <c r="H3719">
        <v>4.8610816542948037</v>
      </c>
      <c r="I3719">
        <v>-1.7799610750371151E-2</v>
      </c>
      <c r="J3719">
        <v>-1.7799610750371151E-2</v>
      </c>
      <c r="K3719">
        <v>1</v>
      </c>
      <c r="M3719" t="s">
        <v>67</v>
      </c>
      <c r="N3719" t="s">
        <v>4995</v>
      </c>
      <c r="S3719" t="s">
        <v>1608</v>
      </c>
      <c r="U3719" t="s">
        <v>67</v>
      </c>
      <c r="W3719" t="s">
        <v>1270</v>
      </c>
      <c r="X3719" t="s">
        <v>1271</v>
      </c>
      <c r="Y3719" t="s">
        <v>182</v>
      </c>
      <c r="Z3719" t="s">
        <v>164</v>
      </c>
      <c r="AA3719" t="s">
        <v>164</v>
      </c>
      <c r="AB3719" t="s">
        <v>18</v>
      </c>
      <c r="AD3719" t="s">
        <v>6441</v>
      </c>
      <c r="AE3719">
        <v>1</v>
      </c>
      <c r="AF3719">
        <v>1</v>
      </c>
    </row>
    <row r="3720" spans="1:32" x14ac:dyDescent="0.2">
      <c r="A3720" t="s">
        <v>6442</v>
      </c>
      <c r="B3720" s="107">
        <v>44879</v>
      </c>
      <c r="C3720" s="107">
        <v>44879</v>
      </c>
      <c r="D3720" s="107">
        <v>44879</v>
      </c>
      <c r="E3720">
        <v>-3.0392767999999999E-3</v>
      </c>
      <c r="F3720">
        <v>-3.0392767999999999E-3</v>
      </c>
      <c r="G3720" t="s">
        <v>72</v>
      </c>
      <c r="H3720">
        <v>4.8610816542948037</v>
      </c>
      <c r="I3720">
        <v>-1.4774172694803821E-2</v>
      </c>
      <c r="J3720">
        <v>-1.4774172694803821E-2</v>
      </c>
      <c r="K3720">
        <v>1</v>
      </c>
      <c r="M3720" t="s">
        <v>67</v>
      </c>
      <c r="N3720" t="s">
        <v>4995</v>
      </c>
      <c r="S3720" t="s">
        <v>1608</v>
      </c>
      <c r="U3720" t="s">
        <v>67</v>
      </c>
      <c r="W3720" t="s">
        <v>1270</v>
      </c>
      <c r="X3720" t="s">
        <v>1271</v>
      </c>
      <c r="Y3720" t="s">
        <v>182</v>
      </c>
      <c r="Z3720" t="s">
        <v>164</v>
      </c>
      <c r="AA3720" t="s">
        <v>164</v>
      </c>
      <c r="AB3720" t="s">
        <v>18</v>
      </c>
      <c r="AD3720" t="s">
        <v>6443</v>
      </c>
      <c r="AE3720">
        <v>1</v>
      </c>
      <c r="AF3720">
        <v>1</v>
      </c>
    </row>
    <row r="3721" spans="1:32" x14ac:dyDescent="0.2">
      <c r="A3721" t="s">
        <v>6444</v>
      </c>
      <c r="B3721" s="107">
        <v>44879</v>
      </c>
      <c r="C3721" s="107">
        <v>44879</v>
      </c>
      <c r="D3721" s="107">
        <v>44879</v>
      </c>
      <c r="E3721">
        <v>-5.5893808E-3</v>
      </c>
      <c r="F3721">
        <v>-5.5893808E-3</v>
      </c>
      <c r="G3721" t="s">
        <v>72</v>
      </c>
      <c r="H3721">
        <v>4.8610816542948037</v>
      </c>
      <c r="I3721">
        <v>-2.717043646574761E-2</v>
      </c>
      <c r="J3721">
        <v>-2.717043646574761E-2</v>
      </c>
      <c r="K3721">
        <v>1</v>
      </c>
      <c r="M3721" t="s">
        <v>67</v>
      </c>
      <c r="N3721" t="s">
        <v>4995</v>
      </c>
      <c r="S3721" t="s">
        <v>1608</v>
      </c>
      <c r="U3721" t="s">
        <v>67</v>
      </c>
      <c r="W3721" t="s">
        <v>1270</v>
      </c>
      <c r="X3721" t="s">
        <v>1271</v>
      </c>
      <c r="Y3721" t="s">
        <v>182</v>
      </c>
      <c r="Z3721" t="s">
        <v>164</v>
      </c>
      <c r="AA3721" t="s">
        <v>164</v>
      </c>
      <c r="AB3721" t="s">
        <v>18</v>
      </c>
      <c r="AD3721" t="s">
        <v>6445</v>
      </c>
      <c r="AE3721">
        <v>1</v>
      </c>
      <c r="AF3721">
        <v>1</v>
      </c>
    </row>
    <row r="3722" spans="1:32" x14ac:dyDescent="0.2">
      <c r="A3722" t="s">
        <v>6446</v>
      </c>
      <c r="B3722" s="107">
        <v>44879</v>
      </c>
      <c r="C3722" s="107">
        <v>44879</v>
      </c>
      <c r="D3722" s="107">
        <v>44879</v>
      </c>
      <c r="E3722">
        <v>-5.2063030000000007E-3</v>
      </c>
      <c r="F3722">
        <v>-5.2063030000000007E-3</v>
      </c>
      <c r="G3722" t="s">
        <v>72</v>
      </c>
      <c r="H3722">
        <v>4.8610816542948037</v>
      </c>
      <c r="I3722">
        <v>-2.5308264E-2</v>
      </c>
      <c r="J3722">
        <v>-2.5308264E-2</v>
      </c>
      <c r="K3722">
        <v>1</v>
      </c>
      <c r="M3722" t="s">
        <v>67</v>
      </c>
      <c r="N3722" t="s">
        <v>4995</v>
      </c>
      <c r="S3722" t="s">
        <v>1608</v>
      </c>
      <c r="U3722" t="s">
        <v>67</v>
      </c>
      <c r="W3722" t="s">
        <v>1270</v>
      </c>
      <c r="X3722" t="s">
        <v>1271</v>
      </c>
      <c r="Y3722" t="s">
        <v>182</v>
      </c>
      <c r="Z3722" t="s">
        <v>164</v>
      </c>
      <c r="AA3722" t="s">
        <v>164</v>
      </c>
      <c r="AB3722" t="s">
        <v>18</v>
      </c>
      <c r="AD3722" t="s">
        <v>6447</v>
      </c>
      <c r="AE3722">
        <v>1</v>
      </c>
      <c r="AF3722">
        <v>1</v>
      </c>
    </row>
    <row r="3723" spans="1:32" x14ac:dyDescent="0.2">
      <c r="A3723" t="s">
        <v>6448</v>
      </c>
      <c r="B3723" s="107">
        <v>44879</v>
      </c>
      <c r="C3723" s="107">
        <v>44879</v>
      </c>
      <c r="D3723" s="107">
        <v>44879</v>
      </c>
      <c r="E3723">
        <v>-4.7456864E-3</v>
      </c>
      <c r="F3723">
        <v>-4.7456864E-3</v>
      </c>
      <c r="G3723" t="s">
        <v>72</v>
      </c>
      <c r="H3723">
        <v>4.8610816542948037</v>
      </c>
      <c r="I3723">
        <v>-2.3069169096076349E-2</v>
      </c>
      <c r="J3723">
        <v>-2.3069169096076349E-2</v>
      </c>
      <c r="K3723">
        <v>1</v>
      </c>
      <c r="M3723" t="s">
        <v>67</v>
      </c>
      <c r="N3723" t="s">
        <v>4995</v>
      </c>
      <c r="S3723" t="s">
        <v>1608</v>
      </c>
      <c r="U3723" t="s">
        <v>67</v>
      </c>
      <c r="W3723" t="s">
        <v>1270</v>
      </c>
      <c r="X3723" t="s">
        <v>1271</v>
      </c>
      <c r="Y3723" t="s">
        <v>182</v>
      </c>
      <c r="Z3723" t="s">
        <v>164</v>
      </c>
      <c r="AA3723" t="s">
        <v>164</v>
      </c>
      <c r="AB3723" t="s">
        <v>18</v>
      </c>
      <c r="AD3723" t="s">
        <v>6449</v>
      </c>
      <c r="AE3723">
        <v>1</v>
      </c>
      <c r="AF3723">
        <v>1</v>
      </c>
    </row>
    <row r="3724" spans="1:32" x14ac:dyDescent="0.2">
      <c r="A3724" t="s">
        <v>6450</v>
      </c>
      <c r="B3724" s="107">
        <v>44879</v>
      </c>
      <c r="C3724" s="107">
        <v>44879</v>
      </c>
      <c r="D3724" s="107">
        <v>44879</v>
      </c>
      <c r="E3724">
        <v>-9.3900752000000004E-3</v>
      </c>
      <c r="F3724">
        <v>-9.3900752000000004E-3</v>
      </c>
      <c r="G3724" t="s">
        <v>72</v>
      </c>
      <c r="H3724">
        <v>4.8610816542948037</v>
      </c>
      <c r="I3724">
        <v>-4.5645922287168607E-2</v>
      </c>
      <c r="J3724">
        <v>-4.5645922287168607E-2</v>
      </c>
      <c r="K3724">
        <v>1</v>
      </c>
      <c r="M3724" t="s">
        <v>67</v>
      </c>
      <c r="N3724" t="s">
        <v>4995</v>
      </c>
      <c r="S3724" t="s">
        <v>1608</v>
      </c>
      <c r="U3724" t="s">
        <v>67</v>
      </c>
      <c r="W3724" t="s">
        <v>1270</v>
      </c>
      <c r="X3724" t="s">
        <v>1271</v>
      </c>
      <c r="Y3724" t="s">
        <v>182</v>
      </c>
      <c r="Z3724" t="s">
        <v>164</v>
      </c>
      <c r="AA3724" t="s">
        <v>164</v>
      </c>
      <c r="AB3724" t="s">
        <v>18</v>
      </c>
      <c r="AD3724" t="s">
        <v>6451</v>
      </c>
      <c r="AE3724">
        <v>1</v>
      </c>
      <c r="AF3724">
        <v>1</v>
      </c>
    </row>
    <row r="3725" spans="1:32" x14ac:dyDescent="0.2">
      <c r="A3725" t="s">
        <v>6452</v>
      </c>
      <c r="B3725" s="107">
        <v>44879</v>
      </c>
      <c r="C3725" s="107">
        <v>44879</v>
      </c>
      <c r="D3725" s="107">
        <v>44879</v>
      </c>
      <c r="E3725">
        <v>-7.6951698000000002E-3</v>
      </c>
      <c r="F3725">
        <v>-7.6951698000000002E-3</v>
      </c>
      <c r="G3725" t="s">
        <v>72</v>
      </c>
      <c r="H3725">
        <v>4.8610816542948037</v>
      </c>
      <c r="I3725">
        <v>-3.7406848741463418E-2</v>
      </c>
      <c r="J3725">
        <v>-3.7406848741463418E-2</v>
      </c>
      <c r="K3725">
        <v>1</v>
      </c>
      <c r="M3725" t="s">
        <v>67</v>
      </c>
      <c r="N3725" t="s">
        <v>4995</v>
      </c>
      <c r="S3725" t="s">
        <v>1608</v>
      </c>
      <c r="U3725" t="s">
        <v>67</v>
      </c>
      <c r="W3725" t="s">
        <v>1270</v>
      </c>
      <c r="X3725" t="s">
        <v>1271</v>
      </c>
      <c r="Y3725" t="s">
        <v>182</v>
      </c>
      <c r="Z3725" t="s">
        <v>164</v>
      </c>
      <c r="AA3725" t="s">
        <v>164</v>
      </c>
      <c r="AB3725" t="s">
        <v>18</v>
      </c>
      <c r="AD3725" t="s">
        <v>6453</v>
      </c>
      <c r="AE3725">
        <v>1</v>
      </c>
      <c r="AF3725">
        <v>1</v>
      </c>
    </row>
    <row r="3726" spans="1:32" x14ac:dyDescent="0.2">
      <c r="A3726" t="s">
        <v>6454</v>
      </c>
      <c r="B3726" s="107">
        <v>44879</v>
      </c>
      <c r="C3726" s="107">
        <v>44879</v>
      </c>
      <c r="D3726" s="107">
        <v>44879</v>
      </c>
      <c r="E3726">
        <v>-1.24537116E-2</v>
      </c>
      <c r="F3726">
        <v>-1.24537116E-2</v>
      </c>
      <c r="G3726" t="s">
        <v>72</v>
      </c>
      <c r="H3726">
        <v>4.8610816542948037</v>
      </c>
      <c r="I3726">
        <v>-6.053850898663838E-2</v>
      </c>
      <c r="J3726">
        <v>-6.053850898663838E-2</v>
      </c>
      <c r="K3726">
        <v>1</v>
      </c>
      <c r="M3726" t="s">
        <v>67</v>
      </c>
      <c r="N3726" t="s">
        <v>4995</v>
      </c>
      <c r="S3726" t="s">
        <v>1608</v>
      </c>
      <c r="U3726" t="s">
        <v>67</v>
      </c>
      <c r="W3726" t="s">
        <v>1270</v>
      </c>
      <c r="X3726" t="s">
        <v>1271</v>
      </c>
      <c r="Y3726" t="s">
        <v>182</v>
      </c>
      <c r="Z3726" t="s">
        <v>164</v>
      </c>
      <c r="AA3726" t="s">
        <v>164</v>
      </c>
      <c r="AB3726" t="s">
        <v>18</v>
      </c>
      <c r="AD3726" t="s">
        <v>6455</v>
      </c>
      <c r="AE3726">
        <v>1</v>
      </c>
      <c r="AF3726">
        <v>1</v>
      </c>
    </row>
    <row r="3727" spans="1:32" x14ac:dyDescent="0.2">
      <c r="A3727" t="s">
        <v>6456</v>
      </c>
      <c r="B3727" s="107">
        <v>44879</v>
      </c>
      <c r="C3727" s="107">
        <v>44879</v>
      </c>
      <c r="D3727" s="107">
        <v>44879</v>
      </c>
      <c r="E3727">
        <v>-5.7729736E-3</v>
      </c>
      <c r="F3727">
        <v>-5.7729736E-3</v>
      </c>
      <c r="G3727" t="s">
        <v>72</v>
      </c>
      <c r="H3727">
        <v>4.8610816542948037</v>
      </c>
      <c r="I3727">
        <v>-2.806289605768823E-2</v>
      </c>
      <c r="J3727">
        <v>-2.806289605768823E-2</v>
      </c>
      <c r="K3727">
        <v>1</v>
      </c>
      <c r="M3727" t="s">
        <v>67</v>
      </c>
      <c r="N3727" t="s">
        <v>4995</v>
      </c>
      <c r="S3727" t="s">
        <v>1608</v>
      </c>
      <c r="U3727" t="s">
        <v>67</v>
      </c>
      <c r="W3727" t="s">
        <v>1270</v>
      </c>
      <c r="X3727" t="s">
        <v>1271</v>
      </c>
      <c r="Y3727" t="s">
        <v>182</v>
      </c>
      <c r="Z3727" t="s">
        <v>164</v>
      </c>
      <c r="AA3727" t="s">
        <v>164</v>
      </c>
      <c r="AB3727" t="s">
        <v>18</v>
      </c>
      <c r="AD3727" t="s">
        <v>6457</v>
      </c>
      <c r="AE3727">
        <v>1</v>
      </c>
      <c r="AF3727">
        <v>1</v>
      </c>
    </row>
    <row r="3728" spans="1:32" x14ac:dyDescent="0.2">
      <c r="A3728" t="s">
        <v>6458</v>
      </c>
      <c r="B3728" s="107">
        <v>44879</v>
      </c>
      <c r="C3728" s="107">
        <v>44879</v>
      </c>
      <c r="D3728" s="107">
        <v>44879</v>
      </c>
      <c r="E3728">
        <v>-7.8856442999999995E-3</v>
      </c>
      <c r="F3728">
        <v>-7.8856442999999995E-3</v>
      </c>
      <c r="G3728" t="s">
        <v>72</v>
      </c>
      <c r="H3728">
        <v>4.8610816542948037</v>
      </c>
      <c r="I3728">
        <v>-3.8332760839024392E-2</v>
      </c>
      <c r="J3728">
        <v>-3.8332760839024392E-2</v>
      </c>
      <c r="K3728">
        <v>1</v>
      </c>
      <c r="M3728" t="s">
        <v>67</v>
      </c>
      <c r="N3728" t="s">
        <v>4995</v>
      </c>
      <c r="S3728" t="s">
        <v>1608</v>
      </c>
      <c r="U3728" t="s">
        <v>67</v>
      </c>
      <c r="W3728" t="s">
        <v>1270</v>
      </c>
      <c r="X3728" t="s">
        <v>1271</v>
      </c>
      <c r="Y3728" t="s">
        <v>182</v>
      </c>
      <c r="Z3728" t="s">
        <v>164</v>
      </c>
      <c r="AA3728" t="s">
        <v>164</v>
      </c>
      <c r="AB3728" t="s">
        <v>18</v>
      </c>
      <c r="AD3728" t="s">
        <v>6459</v>
      </c>
      <c r="AE3728">
        <v>1</v>
      </c>
      <c r="AF3728">
        <v>1</v>
      </c>
    </row>
    <row r="3729" spans="1:32" x14ac:dyDescent="0.2">
      <c r="A3729" t="s">
        <v>6460</v>
      </c>
      <c r="B3729" s="107">
        <v>44879</v>
      </c>
      <c r="C3729" s="107">
        <v>44879</v>
      </c>
      <c r="D3729" s="107">
        <v>44879</v>
      </c>
      <c r="E3729">
        <v>-7.1618411999999996E-3</v>
      </c>
      <c r="F3729">
        <v>-7.1618411999999996E-3</v>
      </c>
      <c r="G3729" t="s">
        <v>72</v>
      </c>
      <c r="H3729">
        <v>4.8610816542948037</v>
      </c>
      <c r="I3729">
        <v>-3.4814294868292683E-2</v>
      </c>
      <c r="J3729">
        <v>-3.4814294868292683E-2</v>
      </c>
      <c r="K3729">
        <v>1</v>
      </c>
      <c r="M3729" t="s">
        <v>67</v>
      </c>
      <c r="N3729" t="s">
        <v>4995</v>
      </c>
      <c r="S3729" t="s">
        <v>1608</v>
      </c>
      <c r="U3729" t="s">
        <v>67</v>
      </c>
      <c r="W3729" t="s">
        <v>1270</v>
      </c>
      <c r="X3729" t="s">
        <v>1271</v>
      </c>
      <c r="Y3729" t="s">
        <v>182</v>
      </c>
      <c r="Z3729" t="s">
        <v>164</v>
      </c>
      <c r="AA3729" t="s">
        <v>164</v>
      </c>
      <c r="AB3729" t="s">
        <v>18</v>
      </c>
      <c r="AD3729" t="s">
        <v>6461</v>
      </c>
      <c r="AE3729">
        <v>1</v>
      </c>
      <c r="AF3729">
        <v>1</v>
      </c>
    </row>
    <row r="3730" spans="1:32" x14ac:dyDescent="0.2">
      <c r="A3730" t="s">
        <v>6462</v>
      </c>
      <c r="B3730" s="107">
        <v>44879</v>
      </c>
      <c r="C3730" s="107">
        <v>44879</v>
      </c>
      <c r="D3730" s="107">
        <v>44879</v>
      </c>
      <c r="E3730">
        <v>-2.8834269199999998E-2</v>
      </c>
      <c r="F3730">
        <v>-2.8834269199999998E-2</v>
      </c>
      <c r="G3730" t="s">
        <v>72</v>
      </c>
      <c r="H3730">
        <v>4.8610816542948037</v>
      </c>
      <c r="I3730">
        <v>-0.14016573702311769</v>
      </c>
      <c r="J3730">
        <v>-0.14016573702311769</v>
      </c>
      <c r="K3730">
        <v>1</v>
      </c>
      <c r="M3730" t="s">
        <v>67</v>
      </c>
      <c r="N3730" t="s">
        <v>4995</v>
      </c>
      <c r="S3730" t="s">
        <v>1608</v>
      </c>
      <c r="U3730" t="s">
        <v>67</v>
      </c>
      <c r="W3730" t="s">
        <v>1270</v>
      </c>
      <c r="X3730" t="s">
        <v>1271</v>
      </c>
      <c r="Y3730" t="s">
        <v>182</v>
      </c>
      <c r="Z3730" t="s">
        <v>164</v>
      </c>
      <c r="AA3730" t="s">
        <v>164</v>
      </c>
      <c r="AB3730" t="s">
        <v>18</v>
      </c>
      <c r="AD3730" t="s">
        <v>6463</v>
      </c>
      <c r="AE3730">
        <v>1</v>
      </c>
      <c r="AF3730">
        <v>1</v>
      </c>
    </row>
    <row r="3731" spans="1:32" x14ac:dyDescent="0.2">
      <c r="A3731" t="s">
        <v>6464</v>
      </c>
      <c r="B3731" s="107">
        <v>44879</v>
      </c>
      <c r="C3731" s="107">
        <v>44879</v>
      </c>
      <c r="D3731" s="107">
        <v>44879</v>
      </c>
      <c r="E3731">
        <v>-1.13141853E-2</v>
      </c>
      <c r="F3731">
        <v>-1.13141853E-2</v>
      </c>
      <c r="G3731" t="s">
        <v>72</v>
      </c>
      <c r="H3731">
        <v>4.8610816542948037</v>
      </c>
      <c r="I3731">
        <v>-5.4999178595121948E-2</v>
      </c>
      <c r="J3731">
        <v>-5.4999178595121948E-2</v>
      </c>
      <c r="K3731">
        <v>1</v>
      </c>
      <c r="M3731" t="s">
        <v>67</v>
      </c>
      <c r="N3731" t="s">
        <v>4995</v>
      </c>
      <c r="S3731" t="s">
        <v>1608</v>
      </c>
      <c r="U3731" t="s">
        <v>67</v>
      </c>
      <c r="W3731" t="s">
        <v>1270</v>
      </c>
      <c r="X3731" t="s">
        <v>1271</v>
      </c>
      <c r="Y3731" t="s">
        <v>182</v>
      </c>
      <c r="Z3731" t="s">
        <v>164</v>
      </c>
      <c r="AA3731" t="s">
        <v>164</v>
      </c>
      <c r="AB3731" t="s">
        <v>18</v>
      </c>
      <c r="AD3731" t="s">
        <v>6465</v>
      </c>
      <c r="AE3731">
        <v>1</v>
      </c>
      <c r="AF3731">
        <v>1</v>
      </c>
    </row>
    <row r="3732" spans="1:32" x14ac:dyDescent="0.2">
      <c r="A3732" t="s">
        <v>6466</v>
      </c>
      <c r="B3732" s="107">
        <v>44879</v>
      </c>
      <c r="C3732" s="107">
        <v>44879</v>
      </c>
      <c r="D3732" s="107">
        <v>44879</v>
      </c>
      <c r="E3732">
        <v>-9.130077700000001E-3</v>
      </c>
      <c r="F3732">
        <v>-9.130077700000001E-3</v>
      </c>
      <c r="G3732" t="s">
        <v>72</v>
      </c>
      <c r="H3732">
        <v>4.8610816542948037</v>
      </c>
      <c r="I3732">
        <v>-4.4382053209756099E-2</v>
      </c>
      <c r="J3732">
        <v>-4.4382053209756099E-2</v>
      </c>
      <c r="K3732">
        <v>1</v>
      </c>
      <c r="M3732" t="s">
        <v>67</v>
      </c>
      <c r="N3732" t="s">
        <v>4995</v>
      </c>
      <c r="S3732" t="s">
        <v>1608</v>
      </c>
      <c r="U3732" t="s">
        <v>67</v>
      </c>
      <c r="W3732" t="s">
        <v>1270</v>
      </c>
      <c r="X3732" t="s">
        <v>1271</v>
      </c>
      <c r="Y3732" t="s">
        <v>182</v>
      </c>
      <c r="Z3732" t="s">
        <v>164</v>
      </c>
      <c r="AA3732" t="s">
        <v>164</v>
      </c>
      <c r="AB3732" t="s">
        <v>18</v>
      </c>
      <c r="AD3732" t="s">
        <v>6467</v>
      </c>
      <c r="AE3732">
        <v>1</v>
      </c>
      <c r="AF3732">
        <v>1</v>
      </c>
    </row>
    <row r="3733" spans="1:32" x14ac:dyDescent="0.2">
      <c r="A3733" t="s">
        <v>6468</v>
      </c>
      <c r="B3733" s="107">
        <v>44879</v>
      </c>
      <c r="C3733" s="107">
        <v>44879</v>
      </c>
      <c r="D3733" s="107">
        <v>44879</v>
      </c>
      <c r="E3733">
        <v>-5.4831616999999992E-3</v>
      </c>
      <c r="F3733">
        <v>-5.4831616999999992E-3</v>
      </c>
      <c r="G3733" t="s">
        <v>72</v>
      </c>
      <c r="H3733">
        <v>4.8610816542948037</v>
      </c>
      <c r="I3733">
        <v>-2.6654096747401899E-2</v>
      </c>
      <c r="J3733">
        <v>-2.6654096747401899E-2</v>
      </c>
      <c r="K3733">
        <v>1</v>
      </c>
      <c r="M3733" t="s">
        <v>67</v>
      </c>
      <c r="N3733" t="s">
        <v>4995</v>
      </c>
      <c r="S3733" t="s">
        <v>1608</v>
      </c>
      <c r="U3733" t="s">
        <v>67</v>
      </c>
      <c r="W3733" t="s">
        <v>1270</v>
      </c>
      <c r="X3733" t="s">
        <v>1271</v>
      </c>
      <c r="Y3733" t="s">
        <v>182</v>
      </c>
      <c r="Z3733" t="s">
        <v>164</v>
      </c>
      <c r="AA3733" t="s">
        <v>164</v>
      </c>
      <c r="AB3733" t="s">
        <v>18</v>
      </c>
      <c r="AD3733" t="s">
        <v>6469</v>
      </c>
      <c r="AE3733">
        <v>1</v>
      </c>
      <c r="AF3733">
        <v>1</v>
      </c>
    </row>
    <row r="3734" spans="1:32" x14ac:dyDescent="0.2">
      <c r="A3734" t="s">
        <v>6470</v>
      </c>
      <c r="B3734" s="107">
        <v>44879</v>
      </c>
      <c r="C3734" s="107">
        <v>44879</v>
      </c>
      <c r="D3734" s="107">
        <v>44879</v>
      </c>
      <c r="E3734">
        <v>-1.9082632400000001E-2</v>
      </c>
      <c r="F3734">
        <v>-1.9082632400000001E-2</v>
      </c>
      <c r="G3734" t="s">
        <v>72</v>
      </c>
      <c r="H3734">
        <v>4.8610816542948037</v>
      </c>
      <c r="I3734">
        <v>-9.2762234275291622E-2</v>
      </c>
      <c r="J3734">
        <v>-9.2762234275291622E-2</v>
      </c>
      <c r="K3734">
        <v>1</v>
      </c>
      <c r="M3734" t="s">
        <v>67</v>
      </c>
      <c r="N3734" t="s">
        <v>4995</v>
      </c>
      <c r="S3734" t="s">
        <v>1608</v>
      </c>
      <c r="U3734" t="s">
        <v>67</v>
      </c>
      <c r="W3734" t="s">
        <v>1270</v>
      </c>
      <c r="X3734" t="s">
        <v>1271</v>
      </c>
      <c r="Y3734" t="s">
        <v>182</v>
      </c>
      <c r="Z3734" t="s">
        <v>164</v>
      </c>
      <c r="AA3734" t="s">
        <v>164</v>
      </c>
      <c r="AB3734" t="s">
        <v>18</v>
      </c>
      <c r="AD3734" t="s">
        <v>6471</v>
      </c>
      <c r="AE3734">
        <v>1</v>
      </c>
      <c r="AF3734">
        <v>1</v>
      </c>
    </row>
    <row r="3735" spans="1:32" x14ac:dyDescent="0.2">
      <c r="A3735" t="s">
        <v>6472</v>
      </c>
      <c r="B3735" s="107">
        <v>44879</v>
      </c>
      <c r="C3735" s="107">
        <v>44879</v>
      </c>
      <c r="D3735" s="107">
        <v>44879</v>
      </c>
      <c r="E3735">
        <v>-4.5674048E-3</v>
      </c>
      <c r="F3735">
        <v>-4.5674048E-3</v>
      </c>
      <c r="G3735" t="s">
        <v>72</v>
      </c>
      <c r="H3735">
        <v>4.8610816542948037</v>
      </c>
      <c r="I3735">
        <v>-2.220252768101803E-2</v>
      </c>
      <c r="J3735">
        <v>-2.220252768101803E-2</v>
      </c>
      <c r="K3735">
        <v>1</v>
      </c>
      <c r="M3735" t="s">
        <v>67</v>
      </c>
      <c r="N3735" t="s">
        <v>4995</v>
      </c>
      <c r="S3735" t="s">
        <v>1608</v>
      </c>
      <c r="U3735" t="s">
        <v>67</v>
      </c>
      <c r="W3735" t="s">
        <v>1270</v>
      </c>
      <c r="X3735" t="s">
        <v>1271</v>
      </c>
      <c r="Y3735" t="s">
        <v>182</v>
      </c>
      <c r="Z3735" t="s">
        <v>164</v>
      </c>
      <c r="AA3735" t="s">
        <v>164</v>
      </c>
      <c r="AB3735" t="s">
        <v>18</v>
      </c>
      <c r="AD3735" t="s">
        <v>6473</v>
      </c>
      <c r="AE3735">
        <v>1</v>
      </c>
      <c r="AF3735">
        <v>1</v>
      </c>
    </row>
    <row r="3736" spans="1:32" x14ac:dyDescent="0.2">
      <c r="A3736" t="s">
        <v>6474</v>
      </c>
      <c r="B3736" s="107">
        <v>44878</v>
      </c>
      <c r="C3736" s="107">
        <v>44878</v>
      </c>
      <c r="D3736" s="107">
        <v>44878</v>
      </c>
      <c r="E3736">
        <v>1.4249999999999999E-4</v>
      </c>
      <c r="F3736">
        <v>1.4249999999999999E-4</v>
      </c>
      <c r="G3736" t="s">
        <v>58</v>
      </c>
      <c r="H3736">
        <v>6383.3071690214538</v>
      </c>
      <c r="I3736">
        <v>0.90962127158555717</v>
      </c>
      <c r="J3736">
        <v>0.90962127158555717</v>
      </c>
      <c r="K3736">
        <v>1</v>
      </c>
      <c r="M3736" t="s">
        <v>3597</v>
      </c>
      <c r="N3736" t="s">
        <v>63</v>
      </c>
      <c r="S3736" t="s">
        <v>1608</v>
      </c>
      <c r="U3736" t="s">
        <v>63</v>
      </c>
      <c r="W3736" t="s">
        <v>3598</v>
      </c>
      <c r="X3736" t="s">
        <v>3598</v>
      </c>
      <c r="Y3736" t="s">
        <v>1062</v>
      </c>
      <c r="Z3736" t="s">
        <v>1063</v>
      </c>
      <c r="AA3736" t="s">
        <v>1063</v>
      </c>
      <c r="AB3736" t="s">
        <v>29</v>
      </c>
      <c r="AD3736" t="s">
        <v>6475</v>
      </c>
      <c r="AE3736">
        <v>1</v>
      </c>
      <c r="AF3736">
        <v>1</v>
      </c>
    </row>
    <row r="3737" spans="1:32" x14ac:dyDescent="0.2">
      <c r="A3737" t="s">
        <v>6476</v>
      </c>
      <c r="B3737" s="107">
        <v>44878</v>
      </c>
      <c r="C3737" s="107">
        <v>44878</v>
      </c>
      <c r="D3737" s="107">
        <v>44878</v>
      </c>
      <c r="E3737">
        <v>-5.7904248E-3</v>
      </c>
      <c r="F3737">
        <v>-5.7904248E-3</v>
      </c>
      <c r="G3737" t="s">
        <v>72</v>
      </c>
      <c r="H3737">
        <v>4.6478283621140761</v>
      </c>
      <c r="I3737">
        <v>-2.6912900614128731E-2</v>
      </c>
      <c r="J3737">
        <v>-2.6912900614128731E-2</v>
      </c>
      <c r="K3737">
        <v>1</v>
      </c>
      <c r="M3737" t="s">
        <v>67</v>
      </c>
      <c r="N3737" t="s">
        <v>4995</v>
      </c>
      <c r="S3737" t="s">
        <v>1608</v>
      </c>
      <c r="U3737" t="s">
        <v>67</v>
      </c>
      <c r="W3737" t="s">
        <v>1270</v>
      </c>
      <c r="X3737" t="s">
        <v>1271</v>
      </c>
      <c r="Y3737" t="s">
        <v>182</v>
      </c>
      <c r="Z3737" t="s">
        <v>164</v>
      </c>
      <c r="AA3737" t="s">
        <v>164</v>
      </c>
      <c r="AB3737" t="s">
        <v>18</v>
      </c>
      <c r="AD3737" t="s">
        <v>6477</v>
      </c>
      <c r="AE3737">
        <v>1</v>
      </c>
      <c r="AF3737">
        <v>1</v>
      </c>
    </row>
    <row r="3738" spans="1:32" x14ac:dyDescent="0.2">
      <c r="A3738" t="s">
        <v>6478</v>
      </c>
      <c r="B3738" s="107">
        <v>44878</v>
      </c>
      <c r="C3738" s="107">
        <v>44878</v>
      </c>
      <c r="D3738" s="107">
        <v>44878</v>
      </c>
      <c r="E3738">
        <v>-3.6505280000000001E-3</v>
      </c>
      <c r="F3738">
        <v>-3.6505280000000001E-3</v>
      </c>
      <c r="G3738" t="s">
        <v>72</v>
      </c>
      <c r="H3738">
        <v>4.6478283621140761</v>
      </c>
      <c r="I3738">
        <v>-1.6967027575091571E-2</v>
      </c>
      <c r="J3738">
        <v>-1.6967027575091571E-2</v>
      </c>
      <c r="K3738">
        <v>1</v>
      </c>
      <c r="M3738" t="s">
        <v>67</v>
      </c>
      <c r="N3738" t="s">
        <v>4995</v>
      </c>
      <c r="S3738" t="s">
        <v>1608</v>
      </c>
      <c r="U3738" t="s">
        <v>67</v>
      </c>
      <c r="W3738" t="s">
        <v>1270</v>
      </c>
      <c r="X3738" t="s">
        <v>1271</v>
      </c>
      <c r="Y3738" t="s">
        <v>182</v>
      </c>
      <c r="Z3738" t="s">
        <v>164</v>
      </c>
      <c r="AA3738" t="s">
        <v>164</v>
      </c>
      <c r="AB3738" t="s">
        <v>18</v>
      </c>
      <c r="AD3738" t="s">
        <v>6479</v>
      </c>
      <c r="AE3738">
        <v>1</v>
      </c>
      <c r="AF3738">
        <v>1</v>
      </c>
    </row>
    <row r="3739" spans="1:32" x14ac:dyDescent="0.2">
      <c r="A3739" t="s">
        <v>6480</v>
      </c>
      <c r="B3739" s="107">
        <v>44878</v>
      </c>
      <c r="C3739" s="107">
        <v>44878</v>
      </c>
      <c r="D3739" s="107">
        <v>44878</v>
      </c>
      <c r="E3739">
        <v>-7.9767880000000003E-3</v>
      </c>
      <c r="F3739">
        <v>-7.9767880000000003E-3</v>
      </c>
      <c r="G3739" t="s">
        <v>72</v>
      </c>
      <c r="H3739">
        <v>4.6478283621140761</v>
      </c>
      <c r="I3739">
        <v>-3.7074741504971219E-2</v>
      </c>
      <c r="J3739">
        <v>-3.7074741504971219E-2</v>
      </c>
      <c r="K3739">
        <v>1</v>
      </c>
      <c r="M3739" t="s">
        <v>67</v>
      </c>
      <c r="N3739" t="s">
        <v>4995</v>
      </c>
      <c r="S3739" t="s">
        <v>1608</v>
      </c>
      <c r="U3739" t="s">
        <v>67</v>
      </c>
      <c r="W3739" t="s">
        <v>1270</v>
      </c>
      <c r="X3739" t="s">
        <v>1271</v>
      </c>
      <c r="Y3739" t="s">
        <v>182</v>
      </c>
      <c r="Z3739" t="s">
        <v>164</v>
      </c>
      <c r="AA3739" t="s">
        <v>164</v>
      </c>
      <c r="AB3739" t="s">
        <v>18</v>
      </c>
      <c r="AD3739" t="s">
        <v>6481</v>
      </c>
      <c r="AE3739">
        <v>1</v>
      </c>
      <c r="AF3739">
        <v>1</v>
      </c>
    </row>
    <row r="3740" spans="1:32" x14ac:dyDescent="0.2">
      <c r="A3740" t="s">
        <v>6482</v>
      </c>
      <c r="B3740" s="107">
        <v>44877</v>
      </c>
      <c r="C3740" s="107">
        <v>44877</v>
      </c>
      <c r="D3740" s="107">
        <v>44877</v>
      </c>
      <c r="E3740">
        <v>-6.1094948000000003E-3</v>
      </c>
      <c r="F3740">
        <v>-6.1094948000000003E-3</v>
      </c>
      <c r="G3740" t="s">
        <v>72</v>
      </c>
      <c r="H3740">
        <v>4.9472573839662441</v>
      </c>
      <c r="I3740">
        <v>-3.022524326160337E-2</v>
      </c>
      <c r="J3740">
        <v>-3.022524326160337E-2</v>
      </c>
      <c r="K3740">
        <v>1</v>
      </c>
      <c r="M3740" t="s">
        <v>67</v>
      </c>
      <c r="N3740" t="s">
        <v>4995</v>
      </c>
      <c r="S3740" t="s">
        <v>1608</v>
      </c>
      <c r="U3740" t="s">
        <v>67</v>
      </c>
      <c r="W3740" t="s">
        <v>1270</v>
      </c>
      <c r="X3740" t="s">
        <v>1271</v>
      </c>
      <c r="Y3740" t="s">
        <v>182</v>
      </c>
      <c r="Z3740" t="s">
        <v>164</v>
      </c>
      <c r="AA3740" t="s">
        <v>164</v>
      </c>
      <c r="AB3740" t="s">
        <v>18</v>
      </c>
      <c r="AD3740" t="s">
        <v>6483</v>
      </c>
      <c r="AE3740">
        <v>1</v>
      </c>
      <c r="AF3740">
        <v>1</v>
      </c>
    </row>
    <row r="3741" spans="1:32" x14ac:dyDescent="0.2">
      <c r="A3741" t="s">
        <v>6484</v>
      </c>
      <c r="B3741" s="107">
        <v>44877</v>
      </c>
      <c r="C3741" s="107">
        <v>44877</v>
      </c>
      <c r="D3741" s="107">
        <v>44877</v>
      </c>
      <c r="E3741">
        <v>-6.1804288000000002E-3</v>
      </c>
      <c r="F3741">
        <v>-6.1804288000000002E-3</v>
      </c>
      <c r="G3741" t="s">
        <v>72</v>
      </c>
      <c r="H3741">
        <v>4.9472573839662441</v>
      </c>
      <c r="I3741">
        <v>-3.057617201687763E-2</v>
      </c>
      <c r="J3741">
        <v>-3.057617201687763E-2</v>
      </c>
      <c r="K3741">
        <v>1</v>
      </c>
      <c r="M3741" t="s">
        <v>67</v>
      </c>
      <c r="N3741" t="s">
        <v>4995</v>
      </c>
      <c r="S3741" t="s">
        <v>1608</v>
      </c>
      <c r="U3741" t="s">
        <v>67</v>
      </c>
      <c r="W3741" t="s">
        <v>1270</v>
      </c>
      <c r="X3741" t="s">
        <v>1271</v>
      </c>
      <c r="Y3741" t="s">
        <v>182</v>
      </c>
      <c r="Z3741" t="s">
        <v>164</v>
      </c>
      <c r="AA3741" t="s">
        <v>164</v>
      </c>
      <c r="AB3741" t="s">
        <v>18</v>
      </c>
      <c r="AD3741" t="s">
        <v>6485</v>
      </c>
      <c r="AE3741">
        <v>1</v>
      </c>
      <c r="AF3741">
        <v>1</v>
      </c>
    </row>
    <row r="3742" spans="1:32" x14ac:dyDescent="0.2">
      <c r="A3742" t="s">
        <v>6486</v>
      </c>
      <c r="B3742" s="107">
        <v>44877</v>
      </c>
      <c r="C3742" s="107">
        <v>44877</v>
      </c>
      <c r="D3742" s="107">
        <v>44877</v>
      </c>
      <c r="E3742">
        <v>-5.1813967999999998E-3</v>
      </c>
      <c r="F3742">
        <v>-5.1813967999999998E-3</v>
      </c>
      <c r="G3742" t="s">
        <v>72</v>
      </c>
      <c r="H3742">
        <v>4.9472573839662441</v>
      </c>
      <c r="I3742">
        <v>-2.563370357805907E-2</v>
      </c>
      <c r="J3742">
        <v>-2.563370357805907E-2</v>
      </c>
      <c r="K3742">
        <v>1</v>
      </c>
      <c r="M3742" t="s">
        <v>67</v>
      </c>
      <c r="N3742" t="s">
        <v>4995</v>
      </c>
      <c r="S3742" t="s">
        <v>1608</v>
      </c>
      <c r="U3742" t="s">
        <v>67</v>
      </c>
      <c r="W3742" t="s">
        <v>1270</v>
      </c>
      <c r="X3742" t="s">
        <v>1271</v>
      </c>
      <c r="Y3742" t="s">
        <v>182</v>
      </c>
      <c r="Z3742" t="s">
        <v>164</v>
      </c>
      <c r="AA3742" t="s">
        <v>164</v>
      </c>
      <c r="AB3742" t="s">
        <v>18</v>
      </c>
      <c r="AD3742" t="s">
        <v>6487</v>
      </c>
      <c r="AE3742">
        <v>1</v>
      </c>
      <c r="AF3742">
        <v>1</v>
      </c>
    </row>
    <row r="3743" spans="1:32" x14ac:dyDescent="0.2">
      <c r="A3743" t="s">
        <v>6488</v>
      </c>
      <c r="B3743" s="107">
        <v>44877</v>
      </c>
      <c r="C3743" s="107">
        <v>44877</v>
      </c>
      <c r="D3743" s="107">
        <v>44877</v>
      </c>
      <c r="E3743">
        <v>-7.4658947999999992E-3</v>
      </c>
      <c r="F3743">
        <v>-7.4658947999999992E-3</v>
      </c>
      <c r="G3743" t="s">
        <v>72</v>
      </c>
      <c r="H3743">
        <v>4.9472573839662441</v>
      </c>
      <c r="I3743">
        <v>-3.693570317721518E-2</v>
      </c>
      <c r="J3743">
        <v>-3.693570317721518E-2</v>
      </c>
      <c r="K3743">
        <v>1</v>
      </c>
      <c r="M3743" t="s">
        <v>67</v>
      </c>
      <c r="N3743" t="s">
        <v>4995</v>
      </c>
      <c r="S3743" t="s">
        <v>1608</v>
      </c>
      <c r="U3743" t="s">
        <v>67</v>
      </c>
      <c r="W3743" t="s">
        <v>1270</v>
      </c>
      <c r="X3743" t="s">
        <v>1271</v>
      </c>
      <c r="Y3743" t="s">
        <v>182</v>
      </c>
      <c r="Z3743" t="s">
        <v>164</v>
      </c>
      <c r="AA3743" t="s">
        <v>164</v>
      </c>
      <c r="AB3743" t="s">
        <v>18</v>
      </c>
      <c r="AD3743" t="s">
        <v>6489</v>
      </c>
      <c r="AE3743">
        <v>1</v>
      </c>
      <c r="AF3743">
        <v>1</v>
      </c>
    </row>
    <row r="3744" spans="1:32" x14ac:dyDescent="0.2">
      <c r="A3744" t="s">
        <v>6490</v>
      </c>
      <c r="B3744" s="107">
        <v>44877</v>
      </c>
      <c r="C3744" s="107">
        <v>44877</v>
      </c>
      <c r="D3744" s="107">
        <v>44877</v>
      </c>
      <c r="E3744">
        <v>-1.28023168E-2</v>
      </c>
      <c r="F3744">
        <v>-1.28023168E-2</v>
      </c>
      <c r="G3744" t="s">
        <v>72</v>
      </c>
      <c r="H3744">
        <v>4.9472573839662441</v>
      </c>
      <c r="I3744">
        <v>-6.3336356320675094E-2</v>
      </c>
      <c r="J3744">
        <v>-6.3336356320675094E-2</v>
      </c>
      <c r="K3744">
        <v>1</v>
      </c>
      <c r="M3744" t="s">
        <v>67</v>
      </c>
      <c r="N3744" t="s">
        <v>4995</v>
      </c>
      <c r="S3744" t="s">
        <v>1608</v>
      </c>
      <c r="U3744" t="s">
        <v>67</v>
      </c>
      <c r="W3744" t="s">
        <v>1270</v>
      </c>
      <c r="X3744" t="s">
        <v>1271</v>
      </c>
      <c r="Y3744" t="s">
        <v>182</v>
      </c>
      <c r="Z3744" t="s">
        <v>164</v>
      </c>
      <c r="AA3744" t="s">
        <v>164</v>
      </c>
      <c r="AB3744" t="s">
        <v>18</v>
      </c>
      <c r="AD3744" t="s">
        <v>6491</v>
      </c>
      <c r="AE3744">
        <v>1</v>
      </c>
      <c r="AF3744">
        <v>1</v>
      </c>
    </row>
    <row r="3745" spans="1:32" x14ac:dyDescent="0.2">
      <c r="A3745" t="s">
        <v>6492</v>
      </c>
      <c r="B3745" s="107">
        <v>44877</v>
      </c>
      <c r="C3745" s="107">
        <v>44877</v>
      </c>
      <c r="D3745" s="107">
        <v>44877</v>
      </c>
      <c r="E3745">
        <v>-6.7028630000000007E-3</v>
      </c>
      <c r="F3745">
        <v>-6.7028630000000007E-3</v>
      </c>
      <c r="G3745" t="s">
        <v>72</v>
      </c>
      <c r="H3745">
        <v>4.9472573839662441</v>
      </c>
      <c r="I3745">
        <v>-3.3160788470464143E-2</v>
      </c>
      <c r="J3745">
        <v>-3.3160788470464143E-2</v>
      </c>
      <c r="K3745">
        <v>1</v>
      </c>
      <c r="M3745" t="s">
        <v>67</v>
      </c>
      <c r="N3745" t="s">
        <v>4995</v>
      </c>
      <c r="S3745" t="s">
        <v>1608</v>
      </c>
      <c r="U3745" t="s">
        <v>67</v>
      </c>
      <c r="W3745" t="s">
        <v>1270</v>
      </c>
      <c r="X3745" t="s">
        <v>1271</v>
      </c>
      <c r="Y3745" t="s">
        <v>182</v>
      </c>
      <c r="Z3745" t="s">
        <v>164</v>
      </c>
      <c r="AA3745" t="s">
        <v>164</v>
      </c>
      <c r="AB3745" t="s">
        <v>18</v>
      </c>
      <c r="AD3745" t="s">
        <v>6493</v>
      </c>
      <c r="AE3745">
        <v>1</v>
      </c>
      <c r="AF3745">
        <v>1</v>
      </c>
    </row>
    <row r="3746" spans="1:32" x14ac:dyDescent="0.2">
      <c r="A3746" t="s">
        <v>6494</v>
      </c>
      <c r="B3746" s="107">
        <v>44877</v>
      </c>
      <c r="C3746" s="107">
        <v>44877</v>
      </c>
      <c r="D3746" s="107">
        <v>44877</v>
      </c>
      <c r="E3746">
        <v>-5.7219756E-3</v>
      </c>
      <c r="F3746">
        <v>-5.7219756E-3</v>
      </c>
      <c r="G3746" t="s">
        <v>72</v>
      </c>
      <c r="H3746">
        <v>4.9472573839662441</v>
      </c>
      <c r="I3746">
        <v>-2.8308086037974679E-2</v>
      </c>
      <c r="J3746">
        <v>-2.8308086037974679E-2</v>
      </c>
      <c r="K3746">
        <v>1</v>
      </c>
      <c r="M3746" t="s">
        <v>67</v>
      </c>
      <c r="N3746" t="s">
        <v>4995</v>
      </c>
      <c r="S3746" t="s">
        <v>1608</v>
      </c>
      <c r="U3746" t="s">
        <v>67</v>
      </c>
      <c r="W3746" t="s">
        <v>1270</v>
      </c>
      <c r="X3746" t="s">
        <v>1271</v>
      </c>
      <c r="Y3746" t="s">
        <v>182</v>
      </c>
      <c r="Z3746" t="s">
        <v>164</v>
      </c>
      <c r="AA3746" t="s">
        <v>164</v>
      </c>
      <c r="AB3746" t="s">
        <v>18</v>
      </c>
      <c r="AD3746" t="s">
        <v>6495</v>
      </c>
      <c r="AE3746">
        <v>1</v>
      </c>
      <c r="AF3746">
        <v>1</v>
      </c>
    </row>
    <row r="3747" spans="1:32" x14ac:dyDescent="0.2">
      <c r="A3747" t="s">
        <v>6496</v>
      </c>
      <c r="B3747" s="107">
        <v>44877</v>
      </c>
      <c r="C3747" s="107">
        <v>44877</v>
      </c>
      <c r="D3747" s="107">
        <v>44877</v>
      </c>
      <c r="E3747">
        <v>-9.0919828000000005E-3</v>
      </c>
      <c r="F3747">
        <v>-9.0919828000000005E-3</v>
      </c>
      <c r="G3747" t="s">
        <v>72</v>
      </c>
      <c r="H3747">
        <v>4.9472573839662441</v>
      </c>
      <c r="I3747">
        <v>-4.4980379042194089E-2</v>
      </c>
      <c r="J3747">
        <v>-4.4980379042194089E-2</v>
      </c>
      <c r="K3747">
        <v>1</v>
      </c>
      <c r="M3747" t="s">
        <v>67</v>
      </c>
      <c r="N3747" t="s">
        <v>4995</v>
      </c>
      <c r="S3747" t="s">
        <v>1608</v>
      </c>
      <c r="U3747" t="s">
        <v>67</v>
      </c>
      <c r="W3747" t="s">
        <v>1270</v>
      </c>
      <c r="X3747" t="s">
        <v>1271</v>
      </c>
      <c r="Y3747" t="s">
        <v>182</v>
      </c>
      <c r="Z3747" t="s">
        <v>164</v>
      </c>
      <c r="AA3747" t="s">
        <v>164</v>
      </c>
      <c r="AB3747" t="s">
        <v>18</v>
      </c>
      <c r="AD3747" t="s">
        <v>6497</v>
      </c>
      <c r="AE3747">
        <v>1</v>
      </c>
      <c r="AF3747">
        <v>1</v>
      </c>
    </row>
    <row r="3748" spans="1:32" x14ac:dyDescent="0.2">
      <c r="A3748" t="s">
        <v>6498</v>
      </c>
      <c r="B3748" s="107">
        <v>44877</v>
      </c>
      <c r="C3748" s="107">
        <v>44877</v>
      </c>
      <c r="D3748" s="107">
        <v>44877</v>
      </c>
      <c r="E3748">
        <v>-4.2278207999999996E-3</v>
      </c>
      <c r="F3748">
        <v>-4.2278207999999996E-3</v>
      </c>
      <c r="G3748" t="s">
        <v>72</v>
      </c>
      <c r="H3748">
        <v>4.9472573839662441</v>
      </c>
      <c r="I3748">
        <v>-2.0916117670886081E-2</v>
      </c>
      <c r="J3748">
        <v>-2.0916117670886081E-2</v>
      </c>
      <c r="K3748">
        <v>1</v>
      </c>
      <c r="M3748" t="s">
        <v>67</v>
      </c>
      <c r="N3748" t="s">
        <v>4995</v>
      </c>
      <c r="S3748" t="s">
        <v>1608</v>
      </c>
      <c r="U3748" t="s">
        <v>67</v>
      </c>
      <c r="W3748" t="s">
        <v>1270</v>
      </c>
      <c r="X3748" t="s">
        <v>1271</v>
      </c>
      <c r="Y3748" t="s">
        <v>182</v>
      </c>
      <c r="Z3748" t="s">
        <v>164</v>
      </c>
      <c r="AA3748" t="s">
        <v>164</v>
      </c>
      <c r="AB3748" t="s">
        <v>18</v>
      </c>
      <c r="AD3748" t="s">
        <v>6499</v>
      </c>
      <c r="AE3748">
        <v>1</v>
      </c>
      <c r="AF3748">
        <v>1</v>
      </c>
    </row>
    <row r="3749" spans="1:32" x14ac:dyDescent="0.2">
      <c r="A3749" t="s">
        <v>6500</v>
      </c>
      <c r="B3749" s="107">
        <v>44877</v>
      </c>
      <c r="C3749" s="107">
        <v>44877</v>
      </c>
      <c r="D3749" s="107">
        <v>44877</v>
      </c>
      <c r="E3749">
        <v>-9.219705600000001E-3</v>
      </c>
      <c r="F3749">
        <v>-9.219705600000001E-3</v>
      </c>
      <c r="G3749" t="s">
        <v>72</v>
      </c>
      <c r="H3749">
        <v>4.9472573839662441</v>
      </c>
      <c r="I3749">
        <v>-4.5612256607594943E-2</v>
      </c>
      <c r="J3749">
        <v>-4.5612256607594943E-2</v>
      </c>
      <c r="K3749">
        <v>1</v>
      </c>
      <c r="M3749" t="s">
        <v>67</v>
      </c>
      <c r="N3749" t="s">
        <v>4995</v>
      </c>
      <c r="S3749" t="s">
        <v>1608</v>
      </c>
      <c r="U3749" t="s">
        <v>67</v>
      </c>
      <c r="W3749" t="s">
        <v>1270</v>
      </c>
      <c r="X3749" t="s">
        <v>1271</v>
      </c>
      <c r="Y3749" t="s">
        <v>182</v>
      </c>
      <c r="Z3749" t="s">
        <v>164</v>
      </c>
      <c r="AA3749" t="s">
        <v>164</v>
      </c>
      <c r="AB3749" t="s">
        <v>18</v>
      </c>
      <c r="AD3749" t="s">
        <v>6501</v>
      </c>
      <c r="AE3749">
        <v>1</v>
      </c>
      <c r="AF3749">
        <v>1</v>
      </c>
    </row>
    <row r="3750" spans="1:32" x14ac:dyDescent="0.2">
      <c r="A3750" t="s">
        <v>6502</v>
      </c>
      <c r="B3750" s="107">
        <v>44877</v>
      </c>
      <c r="C3750" s="107">
        <v>44877</v>
      </c>
      <c r="D3750" s="107">
        <v>44877</v>
      </c>
      <c r="E3750">
        <v>-2.41934512E-2</v>
      </c>
      <c r="F3750">
        <v>-2.41934512E-2</v>
      </c>
      <c r="G3750" t="s">
        <v>72</v>
      </c>
      <c r="H3750">
        <v>4.9472573839662441</v>
      </c>
      <c r="I3750">
        <v>-0.11969123009282701</v>
      </c>
      <c r="J3750">
        <v>-0.11969123009282701</v>
      </c>
      <c r="K3750">
        <v>1</v>
      </c>
      <c r="M3750" t="s">
        <v>67</v>
      </c>
      <c r="N3750" t="s">
        <v>4995</v>
      </c>
      <c r="S3750" t="s">
        <v>1608</v>
      </c>
      <c r="U3750" t="s">
        <v>67</v>
      </c>
      <c r="W3750" t="s">
        <v>1270</v>
      </c>
      <c r="X3750" t="s">
        <v>1271</v>
      </c>
      <c r="Y3750" t="s">
        <v>182</v>
      </c>
      <c r="Z3750" t="s">
        <v>164</v>
      </c>
      <c r="AA3750" t="s">
        <v>164</v>
      </c>
      <c r="AB3750" t="s">
        <v>18</v>
      </c>
      <c r="AD3750" t="s">
        <v>6503</v>
      </c>
      <c r="AE3750">
        <v>1</v>
      </c>
      <c r="AF3750">
        <v>1</v>
      </c>
    </row>
    <row r="3751" spans="1:32" x14ac:dyDescent="0.2">
      <c r="A3751" t="s">
        <v>6504</v>
      </c>
      <c r="B3751" s="107">
        <v>44877</v>
      </c>
      <c r="C3751" s="107">
        <v>44877</v>
      </c>
      <c r="D3751" s="107">
        <v>44877</v>
      </c>
      <c r="E3751">
        <v>-4.2023520000000003E-3</v>
      </c>
      <c r="F3751">
        <v>-4.2023520000000003E-3</v>
      </c>
      <c r="G3751" t="s">
        <v>72</v>
      </c>
      <c r="H3751">
        <v>4.9472573839662441</v>
      </c>
      <c r="I3751">
        <v>-2.0790116962025311E-2</v>
      </c>
      <c r="J3751">
        <v>-2.0790116962025311E-2</v>
      </c>
      <c r="K3751">
        <v>1</v>
      </c>
      <c r="M3751" t="s">
        <v>67</v>
      </c>
      <c r="N3751" t="s">
        <v>4995</v>
      </c>
      <c r="S3751" t="s">
        <v>1608</v>
      </c>
      <c r="U3751" t="s">
        <v>67</v>
      </c>
      <c r="W3751" t="s">
        <v>1270</v>
      </c>
      <c r="X3751" t="s">
        <v>1271</v>
      </c>
      <c r="Y3751" t="s">
        <v>182</v>
      </c>
      <c r="Z3751" t="s">
        <v>164</v>
      </c>
      <c r="AA3751" t="s">
        <v>164</v>
      </c>
      <c r="AB3751" t="s">
        <v>18</v>
      </c>
      <c r="AD3751" t="s">
        <v>6505</v>
      </c>
      <c r="AE3751">
        <v>1</v>
      </c>
      <c r="AF3751">
        <v>1</v>
      </c>
    </row>
    <row r="3752" spans="1:32" x14ac:dyDescent="0.2">
      <c r="A3752" t="s">
        <v>6506</v>
      </c>
      <c r="B3752" s="107">
        <v>44877</v>
      </c>
      <c r="C3752" s="107">
        <v>44877</v>
      </c>
      <c r="D3752" s="107">
        <v>44877</v>
      </c>
      <c r="E3752">
        <v>-6.4860543999999999E-3</v>
      </c>
      <c r="F3752">
        <v>-6.4860543999999999E-3</v>
      </c>
      <c r="G3752" t="s">
        <v>72</v>
      </c>
      <c r="H3752">
        <v>4.9472573839662441</v>
      </c>
      <c r="I3752">
        <v>-3.208818052320675E-2</v>
      </c>
      <c r="J3752">
        <v>-3.208818052320675E-2</v>
      </c>
      <c r="K3752">
        <v>1</v>
      </c>
      <c r="M3752" t="s">
        <v>67</v>
      </c>
      <c r="N3752" t="s">
        <v>4995</v>
      </c>
      <c r="S3752" t="s">
        <v>1608</v>
      </c>
      <c r="U3752" t="s">
        <v>67</v>
      </c>
      <c r="W3752" t="s">
        <v>1270</v>
      </c>
      <c r="X3752" t="s">
        <v>1271</v>
      </c>
      <c r="Y3752" t="s">
        <v>182</v>
      </c>
      <c r="Z3752" t="s">
        <v>164</v>
      </c>
      <c r="AA3752" t="s">
        <v>164</v>
      </c>
      <c r="AB3752" t="s">
        <v>18</v>
      </c>
      <c r="AD3752" t="s">
        <v>6507</v>
      </c>
      <c r="AE3752">
        <v>1</v>
      </c>
      <c r="AF3752">
        <v>1</v>
      </c>
    </row>
    <row r="3753" spans="1:32" x14ac:dyDescent="0.2">
      <c r="A3753" t="s">
        <v>6508</v>
      </c>
      <c r="B3753" s="107">
        <v>44877</v>
      </c>
      <c r="C3753" s="107">
        <v>44877</v>
      </c>
      <c r="D3753" s="107">
        <v>44877</v>
      </c>
      <c r="E3753">
        <v>-2.3698727499999999E-2</v>
      </c>
      <c r="F3753">
        <v>-2.3698727499999999E-2</v>
      </c>
      <c r="G3753" t="s">
        <v>72</v>
      </c>
      <c r="H3753">
        <v>4.9472573839662441</v>
      </c>
      <c r="I3753">
        <v>-0.11724370461497891</v>
      </c>
      <c r="J3753">
        <v>-0.11724370461497891</v>
      </c>
      <c r="K3753">
        <v>1</v>
      </c>
      <c r="M3753" t="s">
        <v>67</v>
      </c>
      <c r="N3753" t="s">
        <v>4995</v>
      </c>
      <c r="S3753" t="s">
        <v>1608</v>
      </c>
      <c r="U3753" t="s">
        <v>67</v>
      </c>
      <c r="W3753" t="s">
        <v>1270</v>
      </c>
      <c r="X3753" t="s">
        <v>1271</v>
      </c>
      <c r="Y3753" t="s">
        <v>182</v>
      </c>
      <c r="Z3753" t="s">
        <v>164</v>
      </c>
      <c r="AA3753" t="s">
        <v>164</v>
      </c>
      <c r="AB3753" t="s">
        <v>18</v>
      </c>
      <c r="AD3753" t="s">
        <v>6509</v>
      </c>
      <c r="AE3753">
        <v>1</v>
      </c>
      <c r="AF3753">
        <v>1</v>
      </c>
    </row>
    <row r="3754" spans="1:32" x14ac:dyDescent="0.2">
      <c r="A3754" t="s">
        <v>6510</v>
      </c>
      <c r="B3754" s="107">
        <v>44876</v>
      </c>
      <c r="C3754" s="107">
        <v>44876</v>
      </c>
      <c r="D3754" s="107">
        <v>44876</v>
      </c>
      <c r="E3754">
        <v>-258.85000000000002</v>
      </c>
      <c r="F3754">
        <v>-258.85000000000002</v>
      </c>
      <c r="G3754" t="s">
        <v>43</v>
      </c>
      <c r="H3754">
        <v>1</v>
      </c>
      <c r="I3754">
        <v>-258.85000000000002</v>
      </c>
      <c r="J3754">
        <v>-258.85000000000002</v>
      </c>
      <c r="K3754">
        <v>1</v>
      </c>
      <c r="M3754" t="s">
        <v>50</v>
      </c>
      <c r="N3754" t="s">
        <v>263</v>
      </c>
      <c r="O3754">
        <v>100</v>
      </c>
      <c r="Q3754" t="s">
        <v>263</v>
      </c>
      <c r="S3754" t="s">
        <v>263</v>
      </c>
      <c r="U3754" t="s">
        <v>50</v>
      </c>
      <c r="W3754" t="s">
        <v>265</v>
      </c>
      <c r="X3754" t="s">
        <v>30</v>
      </c>
      <c r="Y3754" t="s">
        <v>182</v>
      </c>
      <c r="Z3754" t="s">
        <v>182</v>
      </c>
      <c r="AA3754" t="s">
        <v>182</v>
      </c>
      <c r="AB3754" t="s">
        <v>30</v>
      </c>
      <c r="AE3754">
        <v>0</v>
      </c>
      <c r="AF3754">
        <v>0</v>
      </c>
    </row>
    <row r="3755" spans="1:32" x14ac:dyDescent="0.2">
      <c r="A3755" t="s">
        <v>6511</v>
      </c>
      <c r="B3755" s="107">
        <v>44876</v>
      </c>
      <c r="C3755" s="107">
        <v>44876</v>
      </c>
      <c r="D3755" s="107">
        <v>44876</v>
      </c>
      <c r="E3755">
        <v>-259.08</v>
      </c>
      <c r="F3755">
        <v>-259.08</v>
      </c>
      <c r="G3755" t="s">
        <v>43</v>
      </c>
      <c r="H3755">
        <v>1</v>
      </c>
      <c r="I3755">
        <v>-259.08</v>
      </c>
      <c r="J3755">
        <v>-259.08</v>
      </c>
      <c r="K3755">
        <v>1</v>
      </c>
      <c r="M3755" t="s">
        <v>49</v>
      </c>
      <c r="N3755" t="s">
        <v>199</v>
      </c>
      <c r="O3755">
        <v>100</v>
      </c>
      <c r="P3755" t="s">
        <v>340</v>
      </c>
      <c r="Q3755" t="s">
        <v>199</v>
      </c>
      <c r="S3755" t="s">
        <v>4726</v>
      </c>
      <c r="U3755" t="s">
        <v>49</v>
      </c>
      <c r="W3755" t="s">
        <v>274</v>
      </c>
      <c r="X3755" t="s">
        <v>30</v>
      </c>
      <c r="Y3755" t="s">
        <v>182</v>
      </c>
      <c r="Z3755" t="s">
        <v>182</v>
      </c>
      <c r="AA3755" t="s">
        <v>182</v>
      </c>
      <c r="AB3755" t="s">
        <v>30</v>
      </c>
      <c r="AE3755">
        <v>0</v>
      </c>
      <c r="AF3755">
        <v>0</v>
      </c>
    </row>
    <row r="3756" spans="1:32" x14ac:dyDescent="0.2">
      <c r="A3756" t="s">
        <v>6512</v>
      </c>
      <c r="B3756" s="107">
        <v>44876</v>
      </c>
      <c r="C3756" s="107">
        <v>44876</v>
      </c>
      <c r="D3756" s="107">
        <v>44876</v>
      </c>
      <c r="E3756">
        <v>-39.57</v>
      </c>
      <c r="F3756">
        <v>-39.57</v>
      </c>
      <c r="G3756" t="s">
        <v>43</v>
      </c>
      <c r="H3756">
        <v>1</v>
      </c>
      <c r="I3756">
        <v>-39.57</v>
      </c>
      <c r="J3756">
        <v>-39.57</v>
      </c>
      <c r="K3756">
        <v>1</v>
      </c>
      <c r="M3756" t="s">
        <v>49</v>
      </c>
      <c r="N3756" t="s">
        <v>2104</v>
      </c>
      <c r="O3756">
        <v>100</v>
      </c>
      <c r="Q3756" t="s">
        <v>2104</v>
      </c>
      <c r="S3756" t="s">
        <v>6513</v>
      </c>
      <c r="U3756" t="s">
        <v>49</v>
      </c>
      <c r="W3756" t="s">
        <v>1452</v>
      </c>
      <c r="X3756" t="s">
        <v>1452</v>
      </c>
      <c r="Y3756" t="s">
        <v>192</v>
      </c>
      <c r="Z3756" t="s">
        <v>193</v>
      </c>
      <c r="AA3756" t="s">
        <v>193</v>
      </c>
      <c r="AB3756" t="s">
        <v>24</v>
      </c>
      <c r="AE3756">
        <v>0</v>
      </c>
      <c r="AF3756">
        <v>0</v>
      </c>
    </row>
    <row r="3757" spans="1:32" x14ac:dyDescent="0.2">
      <c r="A3757" t="s">
        <v>6514</v>
      </c>
      <c r="B3757" s="107">
        <v>44876</v>
      </c>
      <c r="C3757" s="107">
        <v>44876</v>
      </c>
      <c r="D3757" s="107">
        <v>44876</v>
      </c>
      <c r="E3757">
        <v>39.57</v>
      </c>
      <c r="F3757">
        <v>39.57</v>
      </c>
      <c r="G3757" t="s">
        <v>43</v>
      </c>
      <c r="H3757">
        <v>1</v>
      </c>
      <c r="I3757">
        <v>39.57</v>
      </c>
      <c r="J3757">
        <v>39.57</v>
      </c>
      <c r="K3757">
        <v>1</v>
      </c>
      <c r="M3757" t="s">
        <v>331</v>
      </c>
      <c r="N3757" t="s">
        <v>52</v>
      </c>
      <c r="O3757">
        <v>100</v>
      </c>
      <c r="P3757" t="s">
        <v>160</v>
      </c>
      <c r="Q3757" t="s">
        <v>331</v>
      </c>
      <c r="S3757" t="s">
        <v>6515</v>
      </c>
      <c r="U3757" t="s">
        <v>52</v>
      </c>
      <c r="W3757" t="s">
        <v>1452</v>
      </c>
      <c r="X3757" t="s">
        <v>1452</v>
      </c>
      <c r="Y3757" t="s">
        <v>192</v>
      </c>
      <c r="Z3757" t="s">
        <v>193</v>
      </c>
      <c r="AA3757" t="s">
        <v>193</v>
      </c>
      <c r="AB3757" t="s">
        <v>24</v>
      </c>
      <c r="AE3757">
        <v>0</v>
      </c>
      <c r="AF3757">
        <v>0</v>
      </c>
    </row>
    <row r="3758" spans="1:32" x14ac:dyDescent="0.2">
      <c r="A3758" t="s">
        <v>6516</v>
      </c>
      <c r="B3758" s="107">
        <v>44876</v>
      </c>
      <c r="C3758" s="107">
        <v>44876</v>
      </c>
      <c r="D3758" s="107">
        <v>44876</v>
      </c>
      <c r="E3758">
        <v>0</v>
      </c>
      <c r="F3758">
        <v>0</v>
      </c>
      <c r="G3758" t="s">
        <v>58</v>
      </c>
      <c r="H3758">
        <v>6836.3297872340427</v>
      </c>
      <c r="I3758">
        <v>0</v>
      </c>
      <c r="J3758">
        <v>0</v>
      </c>
      <c r="K3758">
        <v>1</v>
      </c>
      <c r="M3758" t="s">
        <v>61</v>
      </c>
      <c r="N3758" t="s">
        <v>69</v>
      </c>
      <c r="S3758" t="s">
        <v>6517</v>
      </c>
      <c r="U3758" t="s">
        <v>69</v>
      </c>
      <c r="W3758" t="s">
        <v>6518</v>
      </c>
      <c r="X3758" t="s">
        <v>115</v>
      </c>
      <c r="Y3758" t="s">
        <v>175</v>
      </c>
      <c r="Z3758" t="s">
        <v>176</v>
      </c>
      <c r="AA3758" t="s">
        <v>176</v>
      </c>
      <c r="AB3758" t="s">
        <v>25</v>
      </c>
      <c r="AD3758" t="s">
        <v>6519</v>
      </c>
      <c r="AE3758">
        <v>1</v>
      </c>
      <c r="AF3758">
        <v>1</v>
      </c>
    </row>
    <row r="3759" spans="1:32" x14ac:dyDescent="0.2">
      <c r="A3759" t="s">
        <v>6520</v>
      </c>
      <c r="B3759" s="107">
        <v>44876</v>
      </c>
      <c r="C3759" s="107">
        <v>44876</v>
      </c>
      <c r="D3759" s="107">
        <v>44876</v>
      </c>
      <c r="E3759">
        <v>-4.3970705476272381E-3</v>
      </c>
      <c r="F3759">
        <v>-4.3970705476272381E-3</v>
      </c>
      <c r="G3759" t="s">
        <v>58</v>
      </c>
      <c r="H3759">
        <v>6836.3297872340427</v>
      </c>
      <c r="I3759">
        <v>-30.059824361313591</v>
      </c>
      <c r="J3759">
        <v>-30.059824361313591</v>
      </c>
      <c r="K3759">
        <v>1</v>
      </c>
      <c r="M3759" t="s">
        <v>61</v>
      </c>
      <c r="N3759" t="s">
        <v>69</v>
      </c>
      <c r="S3759" t="s">
        <v>6517</v>
      </c>
      <c r="U3759" t="s">
        <v>61</v>
      </c>
      <c r="W3759" t="s">
        <v>6518</v>
      </c>
      <c r="X3759" t="s">
        <v>115</v>
      </c>
      <c r="Y3759" t="s">
        <v>175</v>
      </c>
      <c r="Z3759" t="s">
        <v>176</v>
      </c>
      <c r="AA3759" t="s">
        <v>176</v>
      </c>
      <c r="AB3759" t="s">
        <v>25</v>
      </c>
      <c r="AD3759" t="s">
        <v>6519</v>
      </c>
      <c r="AE3759">
        <v>1</v>
      </c>
      <c r="AF3759">
        <v>1</v>
      </c>
    </row>
    <row r="3760" spans="1:32" x14ac:dyDescent="0.2">
      <c r="A3760" t="s">
        <v>6521</v>
      </c>
      <c r="B3760" s="107">
        <v>44876</v>
      </c>
      <c r="C3760" s="107">
        <v>44876</v>
      </c>
      <c r="D3760" s="107">
        <v>44876</v>
      </c>
      <c r="E3760">
        <v>0.75</v>
      </c>
      <c r="F3760">
        <v>0.75</v>
      </c>
      <c r="G3760" t="s">
        <v>58</v>
      </c>
      <c r="H3760">
        <v>6836.3297872340427</v>
      </c>
      <c r="I3760">
        <v>5127.2473404255315</v>
      </c>
      <c r="J3760">
        <v>5127.2473404255315</v>
      </c>
      <c r="K3760">
        <v>1</v>
      </c>
      <c r="M3760" t="s">
        <v>6522</v>
      </c>
      <c r="N3760" t="s">
        <v>69</v>
      </c>
      <c r="S3760" t="s">
        <v>6523</v>
      </c>
      <c r="U3760" t="s">
        <v>69</v>
      </c>
      <c r="W3760" t="s">
        <v>6524</v>
      </c>
      <c r="X3760" t="s">
        <v>6525</v>
      </c>
      <c r="Y3760" t="s">
        <v>2776</v>
      </c>
      <c r="Z3760" t="s">
        <v>1063</v>
      </c>
      <c r="AA3760" t="s">
        <v>1063</v>
      </c>
      <c r="AB3760" t="s">
        <v>29</v>
      </c>
      <c r="AD3760" t="s">
        <v>6526</v>
      </c>
      <c r="AE3760">
        <v>1</v>
      </c>
      <c r="AF3760">
        <v>1</v>
      </c>
    </row>
    <row r="3761" spans="1:32" x14ac:dyDescent="0.2">
      <c r="A3761" t="s">
        <v>6527</v>
      </c>
      <c r="B3761" s="107">
        <v>44876</v>
      </c>
      <c r="C3761" s="107">
        <v>44876</v>
      </c>
      <c r="D3761" s="107">
        <v>44876</v>
      </c>
      <c r="E3761">
        <v>-0.74299999999999999</v>
      </c>
      <c r="F3761">
        <v>-0.74299999999999999</v>
      </c>
      <c r="G3761" t="s">
        <v>58</v>
      </c>
      <c r="H3761">
        <v>6836.3297872340427</v>
      </c>
      <c r="I3761">
        <v>-5079.393031914894</v>
      </c>
      <c r="J3761">
        <v>-5079.393031914894</v>
      </c>
      <c r="K3761">
        <v>1</v>
      </c>
      <c r="M3761" t="s">
        <v>69</v>
      </c>
      <c r="N3761" t="s">
        <v>6528</v>
      </c>
      <c r="S3761" t="s">
        <v>6517</v>
      </c>
      <c r="U3761" t="s">
        <v>69</v>
      </c>
      <c r="W3761" t="s">
        <v>6518</v>
      </c>
      <c r="X3761" t="s">
        <v>115</v>
      </c>
      <c r="Y3761" t="s">
        <v>175</v>
      </c>
      <c r="Z3761" t="s">
        <v>176</v>
      </c>
      <c r="AA3761" t="s">
        <v>176</v>
      </c>
      <c r="AB3761" t="s">
        <v>25</v>
      </c>
      <c r="AD3761" t="s">
        <v>6519</v>
      </c>
      <c r="AE3761">
        <v>1</v>
      </c>
      <c r="AF3761">
        <v>1</v>
      </c>
    </row>
    <row r="3762" spans="1:32" x14ac:dyDescent="0.2">
      <c r="A3762" t="s">
        <v>6529</v>
      </c>
      <c r="B3762" s="107">
        <v>44876</v>
      </c>
      <c r="C3762" s="107">
        <v>44876</v>
      </c>
      <c r="D3762" s="107">
        <v>44876</v>
      </c>
      <c r="E3762">
        <v>-1.4746298600000001E-2</v>
      </c>
      <c r="F3762">
        <v>-1.4746298600000001E-2</v>
      </c>
      <c r="G3762" t="s">
        <v>72</v>
      </c>
      <c r="H3762">
        <v>5.6489361702127674</v>
      </c>
      <c r="I3762">
        <v>-8.3300899538297876E-2</v>
      </c>
      <c r="J3762">
        <v>-8.3300899538297876E-2</v>
      </c>
      <c r="K3762">
        <v>1</v>
      </c>
      <c r="M3762" t="s">
        <v>67</v>
      </c>
      <c r="N3762" t="s">
        <v>4995</v>
      </c>
      <c r="S3762" t="s">
        <v>1608</v>
      </c>
      <c r="U3762" t="s">
        <v>67</v>
      </c>
      <c r="W3762" t="s">
        <v>1270</v>
      </c>
      <c r="X3762" t="s">
        <v>1271</v>
      </c>
      <c r="Y3762" t="s">
        <v>182</v>
      </c>
      <c r="Z3762" t="s">
        <v>164</v>
      </c>
      <c r="AA3762" t="s">
        <v>164</v>
      </c>
      <c r="AB3762" t="s">
        <v>18</v>
      </c>
      <c r="AD3762" t="s">
        <v>6530</v>
      </c>
      <c r="AE3762">
        <v>1</v>
      </c>
      <c r="AF3762">
        <v>1</v>
      </c>
    </row>
    <row r="3763" spans="1:32" x14ac:dyDescent="0.2">
      <c r="A3763" t="s">
        <v>6531</v>
      </c>
      <c r="B3763" s="107">
        <v>44876</v>
      </c>
      <c r="C3763" s="107">
        <v>44876</v>
      </c>
      <c r="D3763" s="107">
        <v>44876</v>
      </c>
      <c r="E3763">
        <v>-1.13929532E-2</v>
      </c>
      <c r="F3763">
        <v>-1.13929532E-2</v>
      </c>
      <c r="G3763" t="s">
        <v>72</v>
      </c>
      <c r="H3763">
        <v>5.6489361702127674</v>
      </c>
      <c r="I3763">
        <v>-6.4358065417021285E-2</v>
      </c>
      <c r="J3763">
        <v>-6.4358065417021285E-2</v>
      </c>
      <c r="K3763">
        <v>1</v>
      </c>
      <c r="M3763" t="s">
        <v>67</v>
      </c>
      <c r="N3763" t="s">
        <v>4995</v>
      </c>
      <c r="S3763" t="s">
        <v>1608</v>
      </c>
      <c r="U3763" t="s">
        <v>67</v>
      </c>
      <c r="W3763" t="s">
        <v>1270</v>
      </c>
      <c r="X3763" t="s">
        <v>1271</v>
      </c>
      <c r="Y3763" t="s">
        <v>182</v>
      </c>
      <c r="Z3763" t="s">
        <v>164</v>
      </c>
      <c r="AA3763" t="s">
        <v>164</v>
      </c>
      <c r="AB3763" t="s">
        <v>18</v>
      </c>
      <c r="AD3763" t="s">
        <v>6532</v>
      </c>
      <c r="AE3763">
        <v>1</v>
      </c>
      <c r="AF3763">
        <v>1</v>
      </c>
    </row>
    <row r="3764" spans="1:32" x14ac:dyDescent="0.2">
      <c r="A3764" t="s">
        <v>6533</v>
      </c>
      <c r="B3764" s="107">
        <v>44876</v>
      </c>
      <c r="C3764" s="107">
        <v>44876</v>
      </c>
      <c r="D3764" s="107">
        <v>44876</v>
      </c>
      <c r="E3764">
        <v>-2.5621612799999999E-2</v>
      </c>
      <c r="F3764">
        <v>-2.5621612799999999E-2</v>
      </c>
      <c r="G3764" t="s">
        <v>72</v>
      </c>
      <c r="H3764">
        <v>5.6489361702127674</v>
      </c>
      <c r="I3764">
        <v>-0.14473485528510641</v>
      </c>
      <c r="J3764">
        <v>-0.14473485528510641</v>
      </c>
      <c r="K3764">
        <v>1</v>
      </c>
      <c r="M3764" t="s">
        <v>67</v>
      </c>
      <c r="N3764" t="s">
        <v>4995</v>
      </c>
      <c r="S3764" t="s">
        <v>1608</v>
      </c>
      <c r="U3764" t="s">
        <v>67</v>
      </c>
      <c r="W3764" t="s">
        <v>1270</v>
      </c>
      <c r="X3764" t="s">
        <v>1271</v>
      </c>
      <c r="Y3764" t="s">
        <v>182</v>
      </c>
      <c r="Z3764" t="s">
        <v>164</v>
      </c>
      <c r="AA3764" t="s">
        <v>164</v>
      </c>
      <c r="AB3764" t="s">
        <v>18</v>
      </c>
      <c r="AD3764" t="s">
        <v>6534</v>
      </c>
      <c r="AE3764">
        <v>1</v>
      </c>
      <c r="AF3764">
        <v>1</v>
      </c>
    </row>
    <row r="3765" spans="1:32" x14ac:dyDescent="0.2">
      <c r="A3765" t="s">
        <v>6535</v>
      </c>
      <c r="B3765" s="107">
        <v>44876</v>
      </c>
      <c r="C3765" s="107">
        <v>44876</v>
      </c>
      <c r="D3765" s="107">
        <v>44876</v>
      </c>
      <c r="E3765">
        <v>-8.3504125200000001E-2</v>
      </c>
      <c r="F3765">
        <v>-8.3504125200000001E-2</v>
      </c>
      <c r="G3765" t="s">
        <v>72</v>
      </c>
      <c r="H3765">
        <v>5.6489361702127674</v>
      </c>
      <c r="I3765">
        <v>-0.47170947320425538</v>
      </c>
      <c r="J3765">
        <v>-0.47170947320425538</v>
      </c>
      <c r="K3765">
        <v>1</v>
      </c>
      <c r="M3765" t="s">
        <v>67</v>
      </c>
      <c r="N3765" t="s">
        <v>4995</v>
      </c>
      <c r="S3765" t="s">
        <v>1608</v>
      </c>
      <c r="U3765" t="s">
        <v>67</v>
      </c>
      <c r="W3765" t="s">
        <v>1270</v>
      </c>
      <c r="X3765" t="s">
        <v>1271</v>
      </c>
      <c r="Y3765" t="s">
        <v>182</v>
      </c>
      <c r="Z3765" t="s">
        <v>164</v>
      </c>
      <c r="AA3765" t="s">
        <v>164</v>
      </c>
      <c r="AB3765" t="s">
        <v>18</v>
      </c>
      <c r="AD3765" t="s">
        <v>6536</v>
      </c>
      <c r="AE3765">
        <v>1</v>
      </c>
      <c r="AF3765">
        <v>1</v>
      </c>
    </row>
    <row r="3766" spans="1:32" x14ac:dyDescent="0.2">
      <c r="A3766" t="s">
        <v>6537</v>
      </c>
      <c r="B3766" s="107">
        <v>44876</v>
      </c>
      <c r="C3766" s="107">
        <v>44876</v>
      </c>
      <c r="D3766" s="107">
        <v>44876</v>
      </c>
      <c r="E3766">
        <v>-5.2762864E-2</v>
      </c>
      <c r="F3766">
        <v>-5.2762864E-2</v>
      </c>
      <c r="G3766" t="s">
        <v>72</v>
      </c>
      <c r="H3766">
        <v>5.6489361702127674</v>
      </c>
      <c r="I3766">
        <v>-0.29805405089361697</v>
      </c>
      <c r="J3766">
        <v>-0.29805405089361697</v>
      </c>
      <c r="K3766">
        <v>1</v>
      </c>
      <c r="M3766" t="s">
        <v>67</v>
      </c>
      <c r="N3766" t="s">
        <v>4995</v>
      </c>
      <c r="S3766" t="s">
        <v>1608</v>
      </c>
      <c r="U3766" t="s">
        <v>67</v>
      </c>
      <c r="W3766" t="s">
        <v>1270</v>
      </c>
      <c r="X3766" t="s">
        <v>1271</v>
      </c>
      <c r="Y3766" t="s">
        <v>182</v>
      </c>
      <c r="Z3766" t="s">
        <v>164</v>
      </c>
      <c r="AA3766" t="s">
        <v>164</v>
      </c>
      <c r="AB3766" t="s">
        <v>18</v>
      </c>
      <c r="AD3766" t="s">
        <v>6538</v>
      </c>
      <c r="AE3766">
        <v>1</v>
      </c>
      <c r="AF3766">
        <v>1</v>
      </c>
    </row>
    <row r="3767" spans="1:32" x14ac:dyDescent="0.2">
      <c r="A3767" t="s">
        <v>6539</v>
      </c>
      <c r="B3767" s="107">
        <v>44876</v>
      </c>
      <c r="C3767" s="107">
        <v>44876</v>
      </c>
      <c r="D3767" s="107">
        <v>44876</v>
      </c>
      <c r="E3767">
        <v>-2.56906454E-2</v>
      </c>
      <c r="F3767">
        <v>-2.56906454E-2</v>
      </c>
      <c r="G3767" t="s">
        <v>72</v>
      </c>
      <c r="H3767">
        <v>5.6489361702127674</v>
      </c>
      <c r="I3767">
        <v>-0.1451248160361702</v>
      </c>
      <c r="J3767">
        <v>-0.1451248160361702</v>
      </c>
      <c r="K3767">
        <v>1</v>
      </c>
      <c r="M3767" t="s">
        <v>67</v>
      </c>
      <c r="N3767" t="s">
        <v>4995</v>
      </c>
      <c r="S3767" t="s">
        <v>1608</v>
      </c>
      <c r="U3767" t="s">
        <v>67</v>
      </c>
      <c r="W3767" t="s">
        <v>1270</v>
      </c>
      <c r="X3767" t="s">
        <v>1271</v>
      </c>
      <c r="Y3767" t="s">
        <v>182</v>
      </c>
      <c r="Z3767" t="s">
        <v>164</v>
      </c>
      <c r="AA3767" t="s">
        <v>164</v>
      </c>
      <c r="AB3767" t="s">
        <v>18</v>
      </c>
      <c r="AD3767" t="s">
        <v>6540</v>
      </c>
      <c r="AE3767">
        <v>1</v>
      </c>
      <c r="AF3767">
        <v>1</v>
      </c>
    </row>
    <row r="3768" spans="1:32" x14ac:dyDescent="0.2">
      <c r="A3768" t="s">
        <v>6541</v>
      </c>
      <c r="B3768" s="107">
        <v>44876</v>
      </c>
      <c r="C3768" s="107">
        <v>44876</v>
      </c>
      <c r="D3768" s="107">
        <v>44876</v>
      </c>
      <c r="E3768">
        <v>-1.98220463E-2</v>
      </c>
      <c r="F3768">
        <v>-1.98220463E-2</v>
      </c>
      <c r="G3768" t="s">
        <v>72</v>
      </c>
      <c r="H3768">
        <v>5.6489361702127674</v>
      </c>
      <c r="I3768">
        <v>-0.1119734743117021</v>
      </c>
      <c r="J3768">
        <v>-0.1119734743117021</v>
      </c>
      <c r="K3768">
        <v>1</v>
      </c>
      <c r="M3768" t="s">
        <v>67</v>
      </c>
      <c r="N3768" t="s">
        <v>4995</v>
      </c>
      <c r="S3768" t="s">
        <v>1608</v>
      </c>
      <c r="U3768" t="s">
        <v>67</v>
      </c>
      <c r="W3768" t="s">
        <v>1270</v>
      </c>
      <c r="X3768" t="s">
        <v>1271</v>
      </c>
      <c r="Y3768" t="s">
        <v>182</v>
      </c>
      <c r="Z3768" t="s">
        <v>164</v>
      </c>
      <c r="AA3768" t="s">
        <v>164</v>
      </c>
      <c r="AB3768" t="s">
        <v>18</v>
      </c>
      <c r="AD3768" t="s">
        <v>6542</v>
      </c>
      <c r="AE3768">
        <v>1</v>
      </c>
      <c r="AF3768">
        <v>1</v>
      </c>
    </row>
    <row r="3769" spans="1:32" x14ac:dyDescent="0.2">
      <c r="A3769" t="s">
        <v>6543</v>
      </c>
      <c r="B3769" s="107">
        <v>44876</v>
      </c>
      <c r="C3769" s="107">
        <v>44876</v>
      </c>
      <c r="D3769" s="107">
        <v>44876</v>
      </c>
      <c r="E3769">
        <v>-2.6733151600000001E-2</v>
      </c>
      <c r="F3769">
        <v>-2.6733151600000001E-2</v>
      </c>
      <c r="G3769" t="s">
        <v>72</v>
      </c>
      <c r="H3769">
        <v>5.6489361702127674</v>
      </c>
      <c r="I3769">
        <v>-0.1510138670170213</v>
      </c>
      <c r="J3769">
        <v>-0.1510138670170213</v>
      </c>
      <c r="K3769">
        <v>1</v>
      </c>
      <c r="M3769" t="s">
        <v>67</v>
      </c>
      <c r="N3769" t="s">
        <v>4995</v>
      </c>
      <c r="S3769" t="s">
        <v>1608</v>
      </c>
      <c r="U3769" t="s">
        <v>67</v>
      </c>
      <c r="W3769" t="s">
        <v>1270</v>
      </c>
      <c r="X3769" t="s">
        <v>1271</v>
      </c>
      <c r="Y3769" t="s">
        <v>182</v>
      </c>
      <c r="Z3769" t="s">
        <v>164</v>
      </c>
      <c r="AA3769" t="s">
        <v>164</v>
      </c>
      <c r="AB3769" t="s">
        <v>18</v>
      </c>
      <c r="AD3769" t="s">
        <v>6544</v>
      </c>
      <c r="AE3769">
        <v>1</v>
      </c>
      <c r="AF3769">
        <v>1</v>
      </c>
    </row>
    <row r="3770" spans="1:32" x14ac:dyDescent="0.2">
      <c r="A3770" t="s">
        <v>6545</v>
      </c>
      <c r="B3770" s="107">
        <v>44876</v>
      </c>
      <c r="C3770" s="107">
        <v>44876</v>
      </c>
      <c r="D3770" s="107">
        <v>44876</v>
      </c>
      <c r="E3770">
        <v>-1.8044284300000001E-2</v>
      </c>
      <c r="F3770">
        <v>-1.8044284300000001E-2</v>
      </c>
      <c r="G3770" t="s">
        <v>72</v>
      </c>
      <c r="H3770">
        <v>5.6489361702127674</v>
      </c>
      <c r="I3770">
        <v>-0.10193101024787241</v>
      </c>
      <c r="J3770">
        <v>-0.10193101024787241</v>
      </c>
      <c r="K3770">
        <v>1</v>
      </c>
      <c r="M3770" t="s">
        <v>67</v>
      </c>
      <c r="N3770" t="s">
        <v>4995</v>
      </c>
      <c r="S3770" t="s">
        <v>1608</v>
      </c>
      <c r="U3770" t="s">
        <v>67</v>
      </c>
      <c r="W3770" t="s">
        <v>1270</v>
      </c>
      <c r="X3770" t="s">
        <v>1271</v>
      </c>
      <c r="Y3770" t="s">
        <v>182</v>
      </c>
      <c r="Z3770" t="s">
        <v>164</v>
      </c>
      <c r="AA3770" t="s">
        <v>164</v>
      </c>
      <c r="AB3770" t="s">
        <v>18</v>
      </c>
      <c r="AD3770" t="s">
        <v>6546</v>
      </c>
      <c r="AE3770">
        <v>1</v>
      </c>
      <c r="AF3770">
        <v>1</v>
      </c>
    </row>
    <row r="3771" spans="1:32" x14ac:dyDescent="0.2">
      <c r="A3771" t="s">
        <v>6547</v>
      </c>
      <c r="B3771" s="107">
        <v>44876</v>
      </c>
      <c r="C3771" s="107">
        <v>44876</v>
      </c>
      <c r="D3771" s="107">
        <v>44876</v>
      </c>
      <c r="E3771">
        <v>-1.337112E-2</v>
      </c>
      <c r="F3771">
        <v>-1.337112E-2</v>
      </c>
      <c r="G3771" t="s">
        <v>72</v>
      </c>
      <c r="H3771">
        <v>5.6489361702127674</v>
      </c>
      <c r="I3771">
        <v>-7.5532603404255327E-2</v>
      </c>
      <c r="J3771">
        <v>-7.5532603404255327E-2</v>
      </c>
      <c r="K3771">
        <v>1</v>
      </c>
      <c r="M3771" t="s">
        <v>67</v>
      </c>
      <c r="N3771" t="s">
        <v>4995</v>
      </c>
      <c r="S3771" t="s">
        <v>1608</v>
      </c>
      <c r="U3771" t="s">
        <v>67</v>
      </c>
      <c r="W3771" t="s">
        <v>1270</v>
      </c>
      <c r="X3771" t="s">
        <v>1271</v>
      </c>
      <c r="Y3771" t="s">
        <v>182</v>
      </c>
      <c r="Z3771" t="s">
        <v>164</v>
      </c>
      <c r="AA3771" t="s">
        <v>164</v>
      </c>
      <c r="AB3771" t="s">
        <v>18</v>
      </c>
      <c r="AD3771" t="s">
        <v>6548</v>
      </c>
      <c r="AE3771">
        <v>1</v>
      </c>
      <c r="AF3771">
        <v>1</v>
      </c>
    </row>
    <row r="3772" spans="1:32" x14ac:dyDescent="0.2">
      <c r="A3772" t="s">
        <v>6549</v>
      </c>
      <c r="B3772" s="107">
        <v>44876</v>
      </c>
      <c r="C3772" s="107">
        <v>44876</v>
      </c>
      <c r="D3772" s="107">
        <v>44876</v>
      </c>
      <c r="E3772">
        <v>-3.7832515599999998E-2</v>
      </c>
      <c r="F3772">
        <v>-3.7832515599999998E-2</v>
      </c>
      <c r="G3772" t="s">
        <v>72</v>
      </c>
      <c r="H3772">
        <v>5.6489361702127674</v>
      </c>
      <c r="I3772">
        <v>-0.2137134657829787</v>
      </c>
      <c r="J3772">
        <v>-0.2137134657829787</v>
      </c>
      <c r="K3772">
        <v>1</v>
      </c>
      <c r="M3772" t="s">
        <v>67</v>
      </c>
      <c r="N3772" t="s">
        <v>4995</v>
      </c>
      <c r="S3772" t="s">
        <v>1608</v>
      </c>
      <c r="U3772" t="s">
        <v>67</v>
      </c>
      <c r="W3772" t="s">
        <v>1270</v>
      </c>
      <c r="X3772" t="s">
        <v>1271</v>
      </c>
      <c r="Y3772" t="s">
        <v>182</v>
      </c>
      <c r="Z3772" t="s">
        <v>164</v>
      </c>
      <c r="AA3772" t="s">
        <v>164</v>
      </c>
      <c r="AB3772" t="s">
        <v>18</v>
      </c>
      <c r="AD3772" t="s">
        <v>6550</v>
      </c>
      <c r="AE3772">
        <v>1</v>
      </c>
      <c r="AF3772">
        <v>1</v>
      </c>
    </row>
    <row r="3773" spans="1:32" x14ac:dyDescent="0.2">
      <c r="A3773" t="s">
        <v>6551</v>
      </c>
      <c r="B3773" s="107">
        <v>44876</v>
      </c>
      <c r="C3773" s="107">
        <v>44876</v>
      </c>
      <c r="D3773" s="107">
        <v>44876</v>
      </c>
      <c r="E3773">
        <v>-7.1567327999999993E-3</v>
      </c>
      <c r="F3773">
        <v>-7.1567327999999993E-3</v>
      </c>
      <c r="G3773" t="s">
        <v>72</v>
      </c>
      <c r="H3773">
        <v>5.6489361702127674</v>
      </c>
      <c r="I3773">
        <v>-4.0427926774468083E-2</v>
      </c>
      <c r="J3773">
        <v>-4.0427926774468083E-2</v>
      </c>
      <c r="K3773">
        <v>1</v>
      </c>
      <c r="M3773" t="s">
        <v>67</v>
      </c>
      <c r="N3773" t="s">
        <v>4995</v>
      </c>
      <c r="S3773" t="s">
        <v>1608</v>
      </c>
      <c r="U3773" t="s">
        <v>67</v>
      </c>
      <c r="W3773" t="s">
        <v>1270</v>
      </c>
      <c r="X3773" t="s">
        <v>1271</v>
      </c>
      <c r="Y3773" t="s">
        <v>182</v>
      </c>
      <c r="Z3773" t="s">
        <v>164</v>
      </c>
      <c r="AA3773" t="s">
        <v>164</v>
      </c>
      <c r="AB3773" t="s">
        <v>18</v>
      </c>
      <c r="AD3773" t="s">
        <v>6552</v>
      </c>
      <c r="AE3773">
        <v>1</v>
      </c>
      <c r="AF3773">
        <v>1</v>
      </c>
    </row>
    <row r="3774" spans="1:32" x14ac:dyDescent="0.2">
      <c r="A3774" t="s">
        <v>6553</v>
      </c>
      <c r="B3774" s="107">
        <v>44876</v>
      </c>
      <c r="C3774" s="107">
        <v>44876</v>
      </c>
      <c r="D3774" s="107">
        <v>44876</v>
      </c>
      <c r="E3774">
        <v>-1.3591849600000001E-2</v>
      </c>
      <c r="F3774">
        <v>-1.3591849600000001E-2</v>
      </c>
      <c r="G3774" t="s">
        <v>72</v>
      </c>
      <c r="H3774">
        <v>5.6489361702127674</v>
      </c>
      <c r="I3774">
        <v>-7.6779490825531926E-2</v>
      </c>
      <c r="J3774">
        <v>-7.6779490825531926E-2</v>
      </c>
      <c r="K3774">
        <v>1</v>
      </c>
      <c r="M3774" t="s">
        <v>67</v>
      </c>
      <c r="N3774" t="s">
        <v>4995</v>
      </c>
      <c r="S3774" t="s">
        <v>1608</v>
      </c>
      <c r="U3774" t="s">
        <v>67</v>
      </c>
      <c r="W3774" t="s">
        <v>1270</v>
      </c>
      <c r="X3774" t="s">
        <v>1271</v>
      </c>
      <c r="Y3774" t="s">
        <v>182</v>
      </c>
      <c r="Z3774" t="s">
        <v>164</v>
      </c>
      <c r="AA3774" t="s">
        <v>164</v>
      </c>
      <c r="AB3774" t="s">
        <v>18</v>
      </c>
      <c r="AD3774" t="s">
        <v>6554</v>
      </c>
      <c r="AE3774">
        <v>1</v>
      </c>
      <c r="AF3774">
        <v>1</v>
      </c>
    </row>
    <row r="3775" spans="1:32" x14ac:dyDescent="0.2">
      <c r="A3775" t="s">
        <v>6555</v>
      </c>
      <c r="B3775" s="107">
        <v>44876</v>
      </c>
      <c r="C3775" s="107">
        <v>44876</v>
      </c>
      <c r="D3775" s="107">
        <v>44876</v>
      </c>
      <c r="E3775">
        <v>-9.4233215999999995E-3</v>
      </c>
      <c r="F3775">
        <v>-9.4233215999999995E-3</v>
      </c>
      <c r="G3775" t="s">
        <v>72</v>
      </c>
      <c r="H3775">
        <v>5.6489361702127674</v>
      </c>
      <c r="I3775">
        <v>-5.3231742229787243E-2</v>
      </c>
      <c r="J3775">
        <v>-5.3231742229787243E-2</v>
      </c>
      <c r="K3775">
        <v>1</v>
      </c>
      <c r="M3775" t="s">
        <v>67</v>
      </c>
      <c r="N3775" t="s">
        <v>4995</v>
      </c>
      <c r="S3775" t="s">
        <v>1608</v>
      </c>
      <c r="U3775" t="s">
        <v>67</v>
      </c>
      <c r="W3775" t="s">
        <v>1270</v>
      </c>
      <c r="X3775" t="s">
        <v>1271</v>
      </c>
      <c r="Y3775" t="s">
        <v>182</v>
      </c>
      <c r="Z3775" t="s">
        <v>164</v>
      </c>
      <c r="AA3775" t="s">
        <v>164</v>
      </c>
      <c r="AB3775" t="s">
        <v>18</v>
      </c>
      <c r="AD3775" t="s">
        <v>6556</v>
      </c>
      <c r="AE3775">
        <v>1</v>
      </c>
      <c r="AF3775">
        <v>1</v>
      </c>
    </row>
    <row r="3776" spans="1:32" x14ac:dyDescent="0.2">
      <c r="A3776" t="s">
        <v>6557</v>
      </c>
      <c r="B3776" s="107">
        <v>44876</v>
      </c>
      <c r="C3776" s="107">
        <v>44876</v>
      </c>
      <c r="D3776" s="107">
        <v>44876</v>
      </c>
      <c r="E3776">
        <v>-1.39554317E-2</v>
      </c>
      <c r="F3776">
        <v>-1.39554317E-2</v>
      </c>
      <c r="G3776" t="s">
        <v>72</v>
      </c>
      <c r="H3776">
        <v>5.6489361702127674</v>
      </c>
      <c r="I3776">
        <v>-7.8833342901063835E-2</v>
      </c>
      <c r="J3776">
        <v>-7.8833342901063835E-2</v>
      </c>
      <c r="K3776">
        <v>1</v>
      </c>
      <c r="M3776" t="s">
        <v>67</v>
      </c>
      <c r="N3776" t="s">
        <v>4995</v>
      </c>
      <c r="S3776" t="s">
        <v>1608</v>
      </c>
      <c r="U3776" t="s">
        <v>67</v>
      </c>
      <c r="W3776" t="s">
        <v>1270</v>
      </c>
      <c r="X3776" t="s">
        <v>1271</v>
      </c>
      <c r="Y3776" t="s">
        <v>182</v>
      </c>
      <c r="Z3776" t="s">
        <v>164</v>
      </c>
      <c r="AA3776" t="s">
        <v>164</v>
      </c>
      <c r="AB3776" t="s">
        <v>18</v>
      </c>
      <c r="AD3776" t="s">
        <v>6558</v>
      </c>
      <c r="AE3776">
        <v>1</v>
      </c>
      <c r="AF3776">
        <v>1</v>
      </c>
    </row>
    <row r="3777" spans="1:32" x14ac:dyDescent="0.2">
      <c r="A3777" t="s">
        <v>6559</v>
      </c>
      <c r="B3777" s="107">
        <v>44876</v>
      </c>
      <c r="C3777" s="107">
        <v>44876</v>
      </c>
      <c r="D3777" s="107">
        <v>44876</v>
      </c>
      <c r="E3777">
        <v>-1.20651534E-2</v>
      </c>
      <c r="F3777">
        <v>-1.20651534E-2</v>
      </c>
      <c r="G3777" t="s">
        <v>72</v>
      </c>
      <c r="H3777">
        <v>5.6489361702127674</v>
      </c>
      <c r="I3777">
        <v>-6.8155281440425541E-2</v>
      </c>
      <c r="J3777">
        <v>-6.8155281440425541E-2</v>
      </c>
      <c r="K3777">
        <v>1</v>
      </c>
      <c r="M3777" t="s">
        <v>67</v>
      </c>
      <c r="N3777" t="s">
        <v>4995</v>
      </c>
      <c r="S3777" t="s">
        <v>1608</v>
      </c>
      <c r="U3777" t="s">
        <v>67</v>
      </c>
      <c r="W3777" t="s">
        <v>1270</v>
      </c>
      <c r="X3777" t="s">
        <v>1271</v>
      </c>
      <c r="Y3777" t="s">
        <v>182</v>
      </c>
      <c r="Z3777" t="s">
        <v>164</v>
      </c>
      <c r="AA3777" t="s">
        <v>164</v>
      </c>
      <c r="AB3777" t="s">
        <v>18</v>
      </c>
      <c r="AD3777" t="s">
        <v>6560</v>
      </c>
      <c r="AE3777">
        <v>1</v>
      </c>
      <c r="AF3777">
        <v>1</v>
      </c>
    </row>
    <row r="3778" spans="1:32" x14ac:dyDescent="0.2">
      <c r="A3778" t="s">
        <v>6561</v>
      </c>
      <c r="B3778" s="107">
        <v>44876</v>
      </c>
      <c r="C3778" s="107">
        <v>44876</v>
      </c>
      <c r="D3778" s="107">
        <v>44876</v>
      </c>
      <c r="E3778">
        <v>-1.0300383999999999E-2</v>
      </c>
      <c r="F3778">
        <v>-1.0300383999999999E-2</v>
      </c>
      <c r="G3778" t="s">
        <v>72</v>
      </c>
      <c r="H3778">
        <v>5.6489361702127674</v>
      </c>
      <c r="I3778">
        <v>-5.818621174468086E-2</v>
      </c>
      <c r="J3778">
        <v>-5.818621174468086E-2</v>
      </c>
      <c r="K3778">
        <v>1</v>
      </c>
      <c r="M3778" t="s">
        <v>67</v>
      </c>
      <c r="N3778" t="s">
        <v>4995</v>
      </c>
      <c r="S3778" t="s">
        <v>1608</v>
      </c>
      <c r="U3778" t="s">
        <v>67</v>
      </c>
      <c r="W3778" t="s">
        <v>1270</v>
      </c>
      <c r="X3778" t="s">
        <v>1271</v>
      </c>
      <c r="Y3778" t="s">
        <v>182</v>
      </c>
      <c r="Z3778" t="s">
        <v>164</v>
      </c>
      <c r="AA3778" t="s">
        <v>164</v>
      </c>
      <c r="AB3778" t="s">
        <v>18</v>
      </c>
      <c r="AD3778" t="s">
        <v>6562</v>
      </c>
      <c r="AE3778">
        <v>1</v>
      </c>
      <c r="AF3778">
        <v>1</v>
      </c>
    </row>
    <row r="3779" spans="1:32" x14ac:dyDescent="0.2">
      <c r="A3779" t="s">
        <v>6563</v>
      </c>
      <c r="B3779" s="107">
        <v>44876</v>
      </c>
      <c r="C3779" s="107">
        <v>44876</v>
      </c>
      <c r="D3779" s="107">
        <v>44876</v>
      </c>
      <c r="E3779">
        <v>-7.936437499999999E-3</v>
      </c>
      <c r="F3779">
        <v>-7.936437499999999E-3</v>
      </c>
      <c r="G3779" t="s">
        <v>72</v>
      </c>
      <c r="H3779">
        <v>5.6489361702127674</v>
      </c>
      <c r="I3779">
        <v>-4.4832428856382979E-2</v>
      </c>
      <c r="J3779">
        <v>-4.4832428856382979E-2</v>
      </c>
      <c r="K3779">
        <v>1</v>
      </c>
      <c r="M3779" t="s">
        <v>67</v>
      </c>
      <c r="N3779" t="s">
        <v>4995</v>
      </c>
      <c r="S3779" t="s">
        <v>1608</v>
      </c>
      <c r="U3779" t="s">
        <v>67</v>
      </c>
      <c r="W3779" t="s">
        <v>1270</v>
      </c>
      <c r="X3779" t="s">
        <v>1271</v>
      </c>
      <c r="Y3779" t="s">
        <v>182</v>
      </c>
      <c r="Z3779" t="s">
        <v>164</v>
      </c>
      <c r="AA3779" t="s">
        <v>164</v>
      </c>
      <c r="AB3779" t="s">
        <v>18</v>
      </c>
      <c r="AD3779" t="s">
        <v>6564</v>
      </c>
      <c r="AE3779">
        <v>1</v>
      </c>
      <c r="AF3779">
        <v>1</v>
      </c>
    </row>
    <row r="3780" spans="1:32" x14ac:dyDescent="0.2">
      <c r="A3780" t="s">
        <v>6565</v>
      </c>
      <c r="B3780" s="107">
        <v>44876</v>
      </c>
      <c r="C3780" s="107">
        <v>44876</v>
      </c>
      <c r="D3780" s="107">
        <v>44876</v>
      </c>
      <c r="E3780">
        <v>-8.7614563999999992E-3</v>
      </c>
      <c r="F3780">
        <v>-8.7614563999999992E-3</v>
      </c>
      <c r="G3780" t="s">
        <v>72</v>
      </c>
      <c r="H3780">
        <v>5.6489361702127674</v>
      </c>
      <c r="I3780">
        <v>-4.949290796170213E-2</v>
      </c>
      <c r="J3780">
        <v>-4.949290796170213E-2</v>
      </c>
      <c r="K3780">
        <v>1</v>
      </c>
      <c r="M3780" t="s">
        <v>67</v>
      </c>
      <c r="N3780" t="s">
        <v>4995</v>
      </c>
      <c r="S3780" t="s">
        <v>1608</v>
      </c>
      <c r="U3780" t="s">
        <v>67</v>
      </c>
      <c r="W3780" t="s">
        <v>1270</v>
      </c>
      <c r="X3780" t="s">
        <v>1271</v>
      </c>
      <c r="Y3780" t="s">
        <v>182</v>
      </c>
      <c r="Z3780" t="s">
        <v>164</v>
      </c>
      <c r="AA3780" t="s">
        <v>164</v>
      </c>
      <c r="AB3780" t="s">
        <v>18</v>
      </c>
      <c r="AD3780" t="s">
        <v>6566</v>
      </c>
      <c r="AE3780">
        <v>1</v>
      </c>
      <c r="AF3780">
        <v>1</v>
      </c>
    </row>
    <row r="3781" spans="1:32" x14ac:dyDescent="0.2">
      <c r="A3781" t="s">
        <v>6567</v>
      </c>
      <c r="B3781" s="107">
        <v>44876</v>
      </c>
      <c r="C3781" s="107">
        <v>44876</v>
      </c>
      <c r="D3781" s="107">
        <v>44876</v>
      </c>
      <c r="E3781">
        <v>-1.49640504E-2</v>
      </c>
      <c r="F3781">
        <v>-1.49640504E-2</v>
      </c>
      <c r="G3781" t="s">
        <v>72</v>
      </c>
      <c r="H3781">
        <v>5.6489361702127674</v>
      </c>
      <c r="I3781">
        <v>-8.4530965557446811E-2</v>
      </c>
      <c r="J3781">
        <v>-8.4530965557446811E-2</v>
      </c>
      <c r="K3781">
        <v>1</v>
      </c>
      <c r="M3781" t="s">
        <v>67</v>
      </c>
      <c r="N3781" t="s">
        <v>4995</v>
      </c>
      <c r="S3781" t="s">
        <v>1608</v>
      </c>
      <c r="U3781" t="s">
        <v>67</v>
      </c>
      <c r="W3781" t="s">
        <v>1270</v>
      </c>
      <c r="X3781" t="s">
        <v>1271</v>
      </c>
      <c r="Y3781" t="s">
        <v>182</v>
      </c>
      <c r="Z3781" t="s">
        <v>164</v>
      </c>
      <c r="AA3781" t="s">
        <v>164</v>
      </c>
      <c r="AB3781" t="s">
        <v>18</v>
      </c>
      <c r="AD3781" t="s">
        <v>6568</v>
      </c>
      <c r="AE3781">
        <v>1</v>
      </c>
      <c r="AF3781">
        <v>1</v>
      </c>
    </row>
    <row r="3782" spans="1:32" x14ac:dyDescent="0.2">
      <c r="A3782" t="s">
        <v>6569</v>
      </c>
      <c r="B3782" s="107">
        <v>44876</v>
      </c>
      <c r="C3782" s="107">
        <v>44876</v>
      </c>
      <c r="D3782" s="107">
        <v>44876</v>
      </c>
      <c r="E3782">
        <v>-6.5396244999999997E-3</v>
      </c>
      <c r="F3782">
        <v>-6.5396244999999997E-3</v>
      </c>
      <c r="G3782" t="s">
        <v>72</v>
      </c>
      <c r="H3782">
        <v>5.6489361702127674</v>
      </c>
      <c r="I3782">
        <v>-3.694192137765958E-2</v>
      </c>
      <c r="J3782">
        <v>-3.694192137765958E-2</v>
      </c>
      <c r="K3782">
        <v>1</v>
      </c>
      <c r="M3782" t="s">
        <v>67</v>
      </c>
      <c r="N3782" t="s">
        <v>4995</v>
      </c>
      <c r="S3782" t="s">
        <v>1608</v>
      </c>
      <c r="U3782" t="s">
        <v>67</v>
      </c>
      <c r="W3782" t="s">
        <v>1270</v>
      </c>
      <c r="X3782" t="s">
        <v>1271</v>
      </c>
      <c r="Y3782" t="s">
        <v>182</v>
      </c>
      <c r="Z3782" t="s">
        <v>164</v>
      </c>
      <c r="AA3782" t="s">
        <v>164</v>
      </c>
      <c r="AB3782" t="s">
        <v>18</v>
      </c>
      <c r="AD3782" t="s">
        <v>6570</v>
      </c>
      <c r="AE3782">
        <v>1</v>
      </c>
      <c r="AF3782">
        <v>1</v>
      </c>
    </row>
    <row r="3783" spans="1:32" x14ac:dyDescent="0.2">
      <c r="A3783" t="s">
        <v>6571</v>
      </c>
      <c r="B3783" s="107">
        <v>44876</v>
      </c>
      <c r="C3783" s="107">
        <v>44876</v>
      </c>
      <c r="D3783" s="107">
        <v>44876</v>
      </c>
      <c r="E3783">
        <v>-9.3020351999999994E-3</v>
      </c>
      <c r="F3783">
        <v>-9.3020351999999994E-3</v>
      </c>
      <c r="G3783" t="s">
        <v>72</v>
      </c>
      <c r="H3783">
        <v>5.6489361702127674</v>
      </c>
      <c r="I3783">
        <v>-5.2546603097872339E-2</v>
      </c>
      <c r="J3783">
        <v>-5.2546603097872339E-2</v>
      </c>
      <c r="K3783">
        <v>1</v>
      </c>
      <c r="M3783" t="s">
        <v>67</v>
      </c>
      <c r="N3783" t="s">
        <v>4995</v>
      </c>
      <c r="S3783" t="s">
        <v>1608</v>
      </c>
      <c r="U3783" t="s">
        <v>67</v>
      </c>
      <c r="W3783" t="s">
        <v>1270</v>
      </c>
      <c r="X3783" t="s">
        <v>1271</v>
      </c>
      <c r="Y3783" t="s">
        <v>182</v>
      </c>
      <c r="Z3783" t="s">
        <v>164</v>
      </c>
      <c r="AA3783" t="s">
        <v>164</v>
      </c>
      <c r="AB3783" t="s">
        <v>18</v>
      </c>
      <c r="AD3783" t="s">
        <v>6572</v>
      </c>
      <c r="AE3783">
        <v>1</v>
      </c>
      <c r="AF3783">
        <v>1</v>
      </c>
    </row>
    <row r="3784" spans="1:32" x14ac:dyDescent="0.2">
      <c r="A3784" t="s">
        <v>6573</v>
      </c>
      <c r="B3784" s="107">
        <v>44876</v>
      </c>
      <c r="C3784" s="107">
        <v>44876</v>
      </c>
      <c r="D3784" s="107">
        <v>44876</v>
      </c>
      <c r="E3784">
        <v>-9.2961119999999987E-3</v>
      </c>
      <c r="F3784">
        <v>-9.2961119999999987E-3</v>
      </c>
      <c r="G3784" t="s">
        <v>72</v>
      </c>
      <c r="H3784">
        <v>5.6489361702127674</v>
      </c>
      <c r="I3784">
        <v>-5.2513143319148928E-2</v>
      </c>
      <c r="J3784">
        <v>-5.2513143319148928E-2</v>
      </c>
      <c r="K3784">
        <v>1</v>
      </c>
      <c r="M3784" t="s">
        <v>67</v>
      </c>
      <c r="N3784" t="s">
        <v>4995</v>
      </c>
      <c r="S3784" t="s">
        <v>1608</v>
      </c>
      <c r="U3784" t="s">
        <v>67</v>
      </c>
      <c r="W3784" t="s">
        <v>1270</v>
      </c>
      <c r="X3784" t="s">
        <v>1271</v>
      </c>
      <c r="Y3784" t="s">
        <v>182</v>
      </c>
      <c r="Z3784" t="s">
        <v>164</v>
      </c>
      <c r="AA3784" t="s">
        <v>164</v>
      </c>
      <c r="AB3784" t="s">
        <v>18</v>
      </c>
      <c r="AD3784" t="s">
        <v>6574</v>
      </c>
      <c r="AE3784">
        <v>1</v>
      </c>
      <c r="AF3784">
        <v>1</v>
      </c>
    </row>
    <row r="3785" spans="1:32" x14ac:dyDescent="0.2">
      <c r="A3785" t="s">
        <v>6575</v>
      </c>
      <c r="B3785" s="107">
        <v>44876</v>
      </c>
      <c r="C3785" s="107">
        <v>44876</v>
      </c>
      <c r="D3785" s="107">
        <v>44876</v>
      </c>
      <c r="E3785">
        <v>-1.0781792E-2</v>
      </c>
      <c r="F3785">
        <v>-1.0781792E-2</v>
      </c>
      <c r="G3785" t="s">
        <v>72</v>
      </c>
      <c r="H3785">
        <v>5.6489361702127674</v>
      </c>
      <c r="I3785">
        <v>-6.0905654808510658E-2</v>
      </c>
      <c r="J3785">
        <v>-6.0905654808510658E-2</v>
      </c>
      <c r="K3785">
        <v>1</v>
      </c>
      <c r="M3785" t="s">
        <v>67</v>
      </c>
      <c r="N3785" t="s">
        <v>4995</v>
      </c>
      <c r="S3785" t="s">
        <v>1608</v>
      </c>
      <c r="U3785" t="s">
        <v>67</v>
      </c>
      <c r="W3785" t="s">
        <v>1270</v>
      </c>
      <c r="X3785" t="s">
        <v>1271</v>
      </c>
      <c r="Y3785" t="s">
        <v>182</v>
      </c>
      <c r="Z3785" t="s">
        <v>164</v>
      </c>
      <c r="AA3785" t="s">
        <v>164</v>
      </c>
      <c r="AB3785" t="s">
        <v>18</v>
      </c>
      <c r="AD3785" t="s">
        <v>6576</v>
      </c>
      <c r="AE3785">
        <v>1</v>
      </c>
      <c r="AF3785">
        <v>1</v>
      </c>
    </row>
    <row r="3786" spans="1:32" x14ac:dyDescent="0.2">
      <c r="A3786" t="s">
        <v>6577</v>
      </c>
      <c r="B3786" s="107">
        <v>44876</v>
      </c>
      <c r="C3786" s="107">
        <v>44876</v>
      </c>
      <c r="D3786" s="107">
        <v>44876</v>
      </c>
      <c r="E3786">
        <v>-2.7722512800000002E-2</v>
      </c>
      <c r="F3786">
        <v>-2.7722512800000002E-2</v>
      </c>
      <c r="G3786" t="s">
        <v>72</v>
      </c>
      <c r="H3786">
        <v>5.6489361702127674</v>
      </c>
      <c r="I3786">
        <v>-0.15660270528510639</v>
      </c>
      <c r="J3786">
        <v>-0.15660270528510639</v>
      </c>
      <c r="K3786">
        <v>1</v>
      </c>
      <c r="M3786" t="s">
        <v>67</v>
      </c>
      <c r="N3786" t="s">
        <v>4995</v>
      </c>
      <c r="S3786" t="s">
        <v>1608</v>
      </c>
      <c r="U3786" t="s">
        <v>67</v>
      </c>
      <c r="W3786" t="s">
        <v>1270</v>
      </c>
      <c r="X3786" t="s">
        <v>1271</v>
      </c>
      <c r="Y3786" t="s">
        <v>182</v>
      </c>
      <c r="Z3786" t="s">
        <v>164</v>
      </c>
      <c r="AA3786" t="s">
        <v>164</v>
      </c>
      <c r="AB3786" t="s">
        <v>18</v>
      </c>
      <c r="AD3786" t="s">
        <v>6578</v>
      </c>
      <c r="AE3786">
        <v>1</v>
      </c>
      <c r="AF3786">
        <v>1</v>
      </c>
    </row>
    <row r="3787" spans="1:32" x14ac:dyDescent="0.2">
      <c r="A3787" t="s">
        <v>6579</v>
      </c>
      <c r="B3787" s="107">
        <v>44876</v>
      </c>
      <c r="C3787" s="107">
        <v>44876</v>
      </c>
      <c r="D3787" s="107">
        <v>44876</v>
      </c>
      <c r="E3787">
        <v>-1.9986512000000001E-2</v>
      </c>
      <c r="F3787">
        <v>-1.9986512000000001E-2</v>
      </c>
      <c r="G3787" t="s">
        <v>72</v>
      </c>
      <c r="H3787">
        <v>5.6489361702127674</v>
      </c>
      <c r="I3787">
        <v>-0.11290253055319149</v>
      </c>
      <c r="J3787">
        <v>-0.11290253055319149</v>
      </c>
      <c r="K3787">
        <v>1</v>
      </c>
      <c r="M3787" t="s">
        <v>67</v>
      </c>
      <c r="N3787" t="s">
        <v>4995</v>
      </c>
      <c r="S3787" t="s">
        <v>1608</v>
      </c>
      <c r="U3787" t="s">
        <v>67</v>
      </c>
      <c r="W3787" t="s">
        <v>1270</v>
      </c>
      <c r="X3787" t="s">
        <v>1271</v>
      </c>
      <c r="Y3787" t="s">
        <v>182</v>
      </c>
      <c r="Z3787" t="s">
        <v>164</v>
      </c>
      <c r="AA3787" t="s">
        <v>164</v>
      </c>
      <c r="AB3787" t="s">
        <v>18</v>
      </c>
      <c r="AD3787" t="s">
        <v>6580</v>
      </c>
      <c r="AE3787">
        <v>1</v>
      </c>
      <c r="AF3787">
        <v>1</v>
      </c>
    </row>
    <row r="3788" spans="1:32" x14ac:dyDescent="0.2">
      <c r="A3788" t="s">
        <v>6581</v>
      </c>
      <c r="B3788" s="107">
        <v>44876</v>
      </c>
      <c r="C3788" s="107">
        <v>44876</v>
      </c>
      <c r="D3788" s="107">
        <v>44876</v>
      </c>
      <c r="E3788">
        <v>-1.63463472E-2</v>
      </c>
      <c r="F3788">
        <v>-1.63463472E-2</v>
      </c>
      <c r="G3788" t="s">
        <v>72</v>
      </c>
      <c r="H3788">
        <v>5.6489361702127674</v>
      </c>
      <c r="I3788">
        <v>-9.2339471948936172E-2</v>
      </c>
      <c r="J3788">
        <v>-9.2339471948936172E-2</v>
      </c>
      <c r="K3788">
        <v>1</v>
      </c>
      <c r="M3788" t="s">
        <v>67</v>
      </c>
      <c r="N3788" t="s">
        <v>4995</v>
      </c>
      <c r="S3788" t="s">
        <v>1608</v>
      </c>
      <c r="U3788" t="s">
        <v>67</v>
      </c>
      <c r="W3788" t="s">
        <v>1270</v>
      </c>
      <c r="X3788" t="s">
        <v>1271</v>
      </c>
      <c r="Y3788" t="s">
        <v>182</v>
      </c>
      <c r="Z3788" t="s">
        <v>164</v>
      </c>
      <c r="AA3788" t="s">
        <v>164</v>
      </c>
      <c r="AB3788" t="s">
        <v>18</v>
      </c>
      <c r="AD3788" t="s">
        <v>6582</v>
      </c>
      <c r="AE3788">
        <v>1</v>
      </c>
      <c r="AF3788">
        <v>1</v>
      </c>
    </row>
    <row r="3789" spans="1:32" x14ac:dyDescent="0.2">
      <c r="A3789" t="s">
        <v>6583</v>
      </c>
      <c r="B3789" s="107">
        <v>44876</v>
      </c>
      <c r="C3789" s="107">
        <v>44876</v>
      </c>
      <c r="D3789" s="107">
        <v>44876</v>
      </c>
      <c r="E3789">
        <v>-9.1898396000000011E-3</v>
      </c>
      <c r="F3789">
        <v>-9.1898396000000011E-3</v>
      </c>
      <c r="G3789" t="s">
        <v>72</v>
      </c>
      <c r="H3789">
        <v>5.6489361702127674</v>
      </c>
      <c r="I3789">
        <v>-5.1912817314893632E-2</v>
      </c>
      <c r="J3789">
        <v>-5.1912817314893632E-2</v>
      </c>
      <c r="K3789">
        <v>1</v>
      </c>
      <c r="M3789" t="s">
        <v>67</v>
      </c>
      <c r="N3789" t="s">
        <v>4995</v>
      </c>
      <c r="S3789" t="s">
        <v>1608</v>
      </c>
      <c r="U3789" t="s">
        <v>67</v>
      </c>
      <c r="W3789" t="s">
        <v>1270</v>
      </c>
      <c r="X3789" t="s">
        <v>1271</v>
      </c>
      <c r="Y3789" t="s">
        <v>182</v>
      </c>
      <c r="Z3789" t="s">
        <v>164</v>
      </c>
      <c r="AA3789" t="s">
        <v>164</v>
      </c>
      <c r="AB3789" t="s">
        <v>18</v>
      </c>
      <c r="AD3789" t="s">
        <v>6584</v>
      </c>
      <c r="AE3789">
        <v>1</v>
      </c>
      <c r="AF3789">
        <v>1</v>
      </c>
    </row>
    <row r="3790" spans="1:32" x14ac:dyDescent="0.2">
      <c r="A3790" t="s">
        <v>6585</v>
      </c>
      <c r="B3790" s="107">
        <v>44876</v>
      </c>
      <c r="C3790" s="107">
        <v>44876</v>
      </c>
      <c r="D3790" s="107">
        <v>44876</v>
      </c>
      <c r="E3790">
        <v>-1.4603450699999999E-2</v>
      </c>
      <c r="F3790">
        <v>-1.4603450699999999E-2</v>
      </c>
      <c r="G3790" t="s">
        <v>72</v>
      </c>
      <c r="H3790">
        <v>5.6489361702127674</v>
      </c>
      <c r="I3790">
        <v>-8.2493960869148952E-2</v>
      </c>
      <c r="J3790">
        <v>-8.2493960869148952E-2</v>
      </c>
      <c r="K3790">
        <v>1</v>
      </c>
      <c r="M3790" t="s">
        <v>67</v>
      </c>
      <c r="N3790" t="s">
        <v>4995</v>
      </c>
      <c r="S3790" t="s">
        <v>1608</v>
      </c>
      <c r="U3790" t="s">
        <v>67</v>
      </c>
      <c r="W3790" t="s">
        <v>1270</v>
      </c>
      <c r="X3790" t="s">
        <v>1271</v>
      </c>
      <c r="Y3790" t="s">
        <v>182</v>
      </c>
      <c r="Z3790" t="s">
        <v>164</v>
      </c>
      <c r="AA3790" t="s">
        <v>164</v>
      </c>
      <c r="AB3790" t="s">
        <v>18</v>
      </c>
      <c r="AD3790" t="s">
        <v>6586</v>
      </c>
      <c r="AE3790">
        <v>1</v>
      </c>
      <c r="AF3790">
        <v>1</v>
      </c>
    </row>
    <row r="3791" spans="1:32" x14ac:dyDescent="0.2">
      <c r="A3791" t="s">
        <v>6587</v>
      </c>
      <c r="B3791" s="107">
        <v>44876</v>
      </c>
      <c r="C3791" s="107">
        <v>44876</v>
      </c>
      <c r="D3791" s="107">
        <v>44876</v>
      </c>
      <c r="E3791">
        <v>-1.03933924E-2</v>
      </c>
      <c r="F3791">
        <v>-1.03933924E-2</v>
      </c>
      <c r="G3791" t="s">
        <v>72</v>
      </c>
      <c r="H3791">
        <v>5.6489361702127674</v>
      </c>
      <c r="I3791">
        <v>-5.8711610259574477E-2</v>
      </c>
      <c r="J3791">
        <v>-5.8711610259574477E-2</v>
      </c>
      <c r="K3791">
        <v>1</v>
      </c>
      <c r="M3791" t="s">
        <v>67</v>
      </c>
      <c r="N3791" t="s">
        <v>4995</v>
      </c>
      <c r="S3791" t="s">
        <v>1608</v>
      </c>
      <c r="U3791" t="s">
        <v>67</v>
      </c>
      <c r="W3791" t="s">
        <v>1270</v>
      </c>
      <c r="X3791" t="s">
        <v>1271</v>
      </c>
      <c r="Y3791" t="s">
        <v>182</v>
      </c>
      <c r="Z3791" t="s">
        <v>164</v>
      </c>
      <c r="AA3791" t="s">
        <v>164</v>
      </c>
      <c r="AB3791" t="s">
        <v>18</v>
      </c>
      <c r="AD3791" t="s">
        <v>6588</v>
      </c>
      <c r="AE3791">
        <v>1</v>
      </c>
      <c r="AF3791">
        <v>1</v>
      </c>
    </row>
    <row r="3792" spans="1:32" x14ac:dyDescent="0.2">
      <c r="A3792" t="s">
        <v>6589</v>
      </c>
      <c r="B3792" s="107">
        <v>44876</v>
      </c>
      <c r="C3792" s="107">
        <v>44876</v>
      </c>
      <c r="D3792" s="107">
        <v>44876</v>
      </c>
      <c r="E3792">
        <v>-1.4544629599999999E-2</v>
      </c>
      <c r="F3792">
        <v>-1.4544629599999999E-2</v>
      </c>
      <c r="G3792" t="s">
        <v>72</v>
      </c>
      <c r="H3792">
        <v>5.6489361702127674</v>
      </c>
      <c r="I3792">
        <v>-8.2161684229787244E-2</v>
      </c>
      <c r="J3792">
        <v>-8.2161684229787244E-2</v>
      </c>
      <c r="K3792">
        <v>1</v>
      </c>
      <c r="M3792" t="s">
        <v>67</v>
      </c>
      <c r="N3792" t="s">
        <v>4995</v>
      </c>
      <c r="S3792" t="s">
        <v>1608</v>
      </c>
      <c r="U3792" t="s">
        <v>67</v>
      </c>
      <c r="W3792" t="s">
        <v>1270</v>
      </c>
      <c r="X3792" t="s">
        <v>1271</v>
      </c>
      <c r="Y3792" t="s">
        <v>182</v>
      </c>
      <c r="Z3792" t="s">
        <v>164</v>
      </c>
      <c r="AA3792" t="s">
        <v>164</v>
      </c>
      <c r="AB3792" t="s">
        <v>18</v>
      </c>
      <c r="AD3792" t="s">
        <v>6590</v>
      </c>
      <c r="AE3792">
        <v>1</v>
      </c>
      <c r="AF3792">
        <v>1</v>
      </c>
    </row>
    <row r="3793" spans="1:32" x14ac:dyDescent="0.2">
      <c r="A3793" t="s">
        <v>6591</v>
      </c>
      <c r="B3793" s="107">
        <v>44876</v>
      </c>
      <c r="C3793" s="107">
        <v>44876</v>
      </c>
      <c r="D3793" s="107">
        <v>44876</v>
      </c>
      <c r="E3793">
        <v>-1.3463472000000001E-2</v>
      </c>
      <c r="F3793">
        <v>-1.3463472000000001E-2</v>
      </c>
      <c r="G3793" t="s">
        <v>72</v>
      </c>
      <c r="H3793">
        <v>5.6489361702127674</v>
      </c>
      <c r="I3793">
        <v>-7.6054293957446811E-2</v>
      </c>
      <c r="J3793">
        <v>-7.6054293957446811E-2</v>
      </c>
      <c r="K3793">
        <v>1</v>
      </c>
      <c r="M3793" t="s">
        <v>67</v>
      </c>
      <c r="N3793" t="s">
        <v>4995</v>
      </c>
      <c r="S3793" t="s">
        <v>1608</v>
      </c>
      <c r="U3793" t="s">
        <v>67</v>
      </c>
      <c r="W3793" t="s">
        <v>1270</v>
      </c>
      <c r="X3793" t="s">
        <v>1271</v>
      </c>
      <c r="Y3793" t="s">
        <v>182</v>
      </c>
      <c r="Z3793" t="s">
        <v>164</v>
      </c>
      <c r="AA3793" t="s">
        <v>164</v>
      </c>
      <c r="AB3793" t="s">
        <v>18</v>
      </c>
      <c r="AD3793" t="s">
        <v>6592</v>
      </c>
      <c r="AE3793">
        <v>1</v>
      </c>
      <c r="AF3793">
        <v>1</v>
      </c>
    </row>
    <row r="3794" spans="1:32" x14ac:dyDescent="0.2">
      <c r="A3794" t="s">
        <v>6593</v>
      </c>
      <c r="B3794" s="107">
        <v>44876</v>
      </c>
      <c r="C3794" s="107">
        <v>44876</v>
      </c>
      <c r="D3794" s="107">
        <v>44876</v>
      </c>
      <c r="E3794">
        <v>-9.7814164000000012E-3</v>
      </c>
      <c r="F3794">
        <v>-9.7814164000000012E-3</v>
      </c>
      <c r="G3794" t="s">
        <v>72</v>
      </c>
      <c r="H3794">
        <v>5.6489361702127674</v>
      </c>
      <c r="I3794">
        <v>-5.5254596897872363E-2</v>
      </c>
      <c r="J3794">
        <v>-5.5254596897872363E-2</v>
      </c>
      <c r="K3794">
        <v>1</v>
      </c>
      <c r="M3794" t="s">
        <v>67</v>
      </c>
      <c r="N3794" t="s">
        <v>4995</v>
      </c>
      <c r="S3794" t="s">
        <v>1608</v>
      </c>
      <c r="U3794" t="s">
        <v>67</v>
      </c>
      <c r="W3794" t="s">
        <v>1270</v>
      </c>
      <c r="X3794" t="s">
        <v>1271</v>
      </c>
      <c r="Y3794" t="s">
        <v>182</v>
      </c>
      <c r="Z3794" t="s">
        <v>164</v>
      </c>
      <c r="AA3794" t="s">
        <v>164</v>
      </c>
      <c r="AB3794" t="s">
        <v>18</v>
      </c>
      <c r="AD3794" t="s">
        <v>6594</v>
      </c>
      <c r="AE3794">
        <v>1</v>
      </c>
      <c r="AF3794">
        <v>1</v>
      </c>
    </row>
    <row r="3795" spans="1:32" x14ac:dyDescent="0.2">
      <c r="A3795" t="s">
        <v>6595</v>
      </c>
      <c r="B3795" s="107">
        <v>44876</v>
      </c>
      <c r="C3795" s="107">
        <v>44876</v>
      </c>
      <c r="D3795" s="107">
        <v>44876</v>
      </c>
      <c r="E3795">
        <v>-7.6415403199999996E-2</v>
      </c>
      <c r="F3795">
        <v>-7.6415403199999996E-2</v>
      </c>
      <c r="G3795" t="s">
        <v>72</v>
      </c>
      <c r="H3795">
        <v>5.6489361702127674</v>
      </c>
      <c r="I3795">
        <v>-0.43166573509787243</v>
      </c>
      <c r="J3795">
        <v>-0.43166573509787243</v>
      </c>
      <c r="K3795">
        <v>1</v>
      </c>
      <c r="M3795" t="s">
        <v>67</v>
      </c>
      <c r="N3795" t="s">
        <v>4995</v>
      </c>
      <c r="S3795" t="s">
        <v>1608</v>
      </c>
      <c r="U3795" t="s">
        <v>67</v>
      </c>
      <c r="W3795" t="s">
        <v>1270</v>
      </c>
      <c r="X3795" t="s">
        <v>1271</v>
      </c>
      <c r="Y3795" t="s">
        <v>182</v>
      </c>
      <c r="Z3795" t="s">
        <v>164</v>
      </c>
      <c r="AA3795" t="s">
        <v>164</v>
      </c>
      <c r="AB3795" t="s">
        <v>18</v>
      </c>
      <c r="AD3795" t="s">
        <v>6596</v>
      </c>
      <c r="AE3795">
        <v>1</v>
      </c>
      <c r="AF3795">
        <v>1</v>
      </c>
    </row>
    <row r="3796" spans="1:32" x14ac:dyDescent="0.2">
      <c r="A3796" t="s">
        <v>6597</v>
      </c>
      <c r="B3796" s="107">
        <v>44876</v>
      </c>
      <c r="C3796" s="107">
        <v>44876</v>
      </c>
      <c r="D3796" s="107">
        <v>44876</v>
      </c>
      <c r="E3796">
        <v>-1.23211168E-2</v>
      </c>
      <c r="F3796">
        <v>-1.23211168E-2</v>
      </c>
      <c r="G3796" t="s">
        <v>72</v>
      </c>
      <c r="H3796">
        <v>5.6489361702127674</v>
      </c>
      <c r="I3796">
        <v>-6.9601202348936173E-2</v>
      </c>
      <c r="J3796">
        <v>-6.9601202348936173E-2</v>
      </c>
      <c r="K3796">
        <v>1</v>
      </c>
      <c r="M3796" t="s">
        <v>67</v>
      </c>
      <c r="N3796" t="s">
        <v>4995</v>
      </c>
      <c r="S3796" t="s">
        <v>1608</v>
      </c>
      <c r="U3796" t="s">
        <v>67</v>
      </c>
      <c r="W3796" t="s">
        <v>1270</v>
      </c>
      <c r="X3796" t="s">
        <v>1271</v>
      </c>
      <c r="Y3796" t="s">
        <v>182</v>
      </c>
      <c r="Z3796" t="s">
        <v>164</v>
      </c>
      <c r="AA3796" t="s">
        <v>164</v>
      </c>
      <c r="AB3796" t="s">
        <v>18</v>
      </c>
      <c r="AD3796" t="s">
        <v>6598</v>
      </c>
      <c r="AE3796">
        <v>1</v>
      </c>
      <c r="AF3796">
        <v>1</v>
      </c>
    </row>
    <row r="3797" spans="1:32" x14ac:dyDescent="0.2">
      <c r="A3797" t="s">
        <v>6599</v>
      </c>
      <c r="B3797" s="107">
        <v>44876</v>
      </c>
      <c r="C3797" s="107">
        <v>44876</v>
      </c>
      <c r="D3797" s="107">
        <v>44876</v>
      </c>
      <c r="E3797">
        <v>-1.63046172E-2</v>
      </c>
      <c r="F3797">
        <v>-1.63046172E-2</v>
      </c>
      <c r="G3797" t="s">
        <v>72</v>
      </c>
      <c r="H3797">
        <v>5.6489361702127674</v>
      </c>
      <c r="I3797">
        <v>-9.2103741842553224E-2</v>
      </c>
      <c r="J3797">
        <v>-9.2103741842553224E-2</v>
      </c>
      <c r="K3797">
        <v>1</v>
      </c>
      <c r="M3797" t="s">
        <v>67</v>
      </c>
      <c r="N3797" t="s">
        <v>4995</v>
      </c>
      <c r="S3797" t="s">
        <v>1608</v>
      </c>
      <c r="U3797" t="s">
        <v>67</v>
      </c>
      <c r="W3797" t="s">
        <v>1270</v>
      </c>
      <c r="X3797" t="s">
        <v>1271</v>
      </c>
      <c r="Y3797" t="s">
        <v>182</v>
      </c>
      <c r="Z3797" t="s">
        <v>164</v>
      </c>
      <c r="AA3797" t="s">
        <v>164</v>
      </c>
      <c r="AB3797" t="s">
        <v>18</v>
      </c>
      <c r="AD3797" t="s">
        <v>6600</v>
      </c>
      <c r="AE3797">
        <v>1</v>
      </c>
      <c r="AF3797">
        <v>1</v>
      </c>
    </row>
    <row r="3798" spans="1:32" x14ac:dyDescent="0.2">
      <c r="A3798" t="s">
        <v>6601</v>
      </c>
      <c r="B3798" s="107">
        <v>44876</v>
      </c>
      <c r="C3798" s="107">
        <v>44876</v>
      </c>
      <c r="D3798" s="107">
        <v>44876</v>
      </c>
      <c r="E3798">
        <v>-8.5982627999999992E-3</v>
      </c>
      <c r="F3798">
        <v>-8.5982627999999992E-3</v>
      </c>
      <c r="G3798" t="s">
        <v>72</v>
      </c>
      <c r="H3798">
        <v>5.6489361702127674</v>
      </c>
      <c r="I3798">
        <v>-4.8571037731914887E-2</v>
      </c>
      <c r="J3798">
        <v>-4.8571037731914887E-2</v>
      </c>
      <c r="K3798">
        <v>1</v>
      </c>
      <c r="M3798" t="s">
        <v>67</v>
      </c>
      <c r="N3798" t="s">
        <v>4995</v>
      </c>
      <c r="S3798" t="s">
        <v>1608</v>
      </c>
      <c r="U3798" t="s">
        <v>67</v>
      </c>
      <c r="W3798" t="s">
        <v>1270</v>
      </c>
      <c r="X3798" t="s">
        <v>1271</v>
      </c>
      <c r="Y3798" t="s">
        <v>182</v>
      </c>
      <c r="Z3798" t="s">
        <v>164</v>
      </c>
      <c r="AA3798" t="s">
        <v>164</v>
      </c>
      <c r="AB3798" t="s">
        <v>18</v>
      </c>
      <c r="AD3798" t="s">
        <v>6602</v>
      </c>
      <c r="AE3798">
        <v>1</v>
      </c>
      <c r="AF3798">
        <v>1</v>
      </c>
    </row>
    <row r="3799" spans="1:32" x14ac:dyDescent="0.2">
      <c r="A3799" t="s">
        <v>6603</v>
      </c>
      <c r="B3799" s="107">
        <v>44876</v>
      </c>
      <c r="C3799" s="107">
        <v>44876</v>
      </c>
      <c r="D3799" s="107">
        <v>44876</v>
      </c>
      <c r="E3799">
        <v>-1.5625787200000001E-2</v>
      </c>
      <c r="F3799">
        <v>-1.5625787200000001E-2</v>
      </c>
      <c r="G3799" t="s">
        <v>72</v>
      </c>
      <c r="H3799">
        <v>5.6489361702127674</v>
      </c>
      <c r="I3799">
        <v>-8.8269074502127662E-2</v>
      </c>
      <c r="J3799">
        <v>-8.8269074502127662E-2</v>
      </c>
      <c r="K3799">
        <v>1</v>
      </c>
      <c r="M3799" t="s">
        <v>67</v>
      </c>
      <c r="N3799" t="s">
        <v>4995</v>
      </c>
      <c r="S3799" t="s">
        <v>1608</v>
      </c>
      <c r="U3799" t="s">
        <v>67</v>
      </c>
      <c r="W3799" t="s">
        <v>1270</v>
      </c>
      <c r="X3799" t="s">
        <v>1271</v>
      </c>
      <c r="Y3799" t="s">
        <v>182</v>
      </c>
      <c r="Z3799" t="s">
        <v>164</v>
      </c>
      <c r="AA3799" t="s">
        <v>164</v>
      </c>
      <c r="AB3799" t="s">
        <v>18</v>
      </c>
      <c r="AD3799" t="s">
        <v>6604</v>
      </c>
      <c r="AE3799">
        <v>1</v>
      </c>
      <c r="AF3799">
        <v>1</v>
      </c>
    </row>
    <row r="3800" spans="1:32" x14ac:dyDescent="0.2">
      <c r="A3800" t="s">
        <v>6605</v>
      </c>
      <c r="B3800" s="107">
        <v>44876</v>
      </c>
      <c r="C3800" s="107">
        <v>44876</v>
      </c>
      <c r="D3800" s="107">
        <v>44876</v>
      </c>
      <c r="E3800">
        <v>-2.5650566E-2</v>
      </c>
      <c r="F3800">
        <v>-2.5650566E-2</v>
      </c>
      <c r="G3800" t="s">
        <v>72</v>
      </c>
      <c r="H3800">
        <v>5.6489361702127674</v>
      </c>
      <c r="I3800">
        <v>-0.14489841006382981</v>
      </c>
      <c r="J3800">
        <v>-0.14489841006382981</v>
      </c>
      <c r="K3800">
        <v>1</v>
      </c>
      <c r="M3800" t="s">
        <v>67</v>
      </c>
      <c r="N3800" t="s">
        <v>4995</v>
      </c>
      <c r="S3800" t="s">
        <v>1608</v>
      </c>
      <c r="U3800" t="s">
        <v>67</v>
      </c>
      <c r="W3800" t="s">
        <v>1270</v>
      </c>
      <c r="X3800" t="s">
        <v>1271</v>
      </c>
      <c r="Y3800" t="s">
        <v>182</v>
      </c>
      <c r="Z3800" t="s">
        <v>164</v>
      </c>
      <c r="AA3800" t="s">
        <v>164</v>
      </c>
      <c r="AB3800" t="s">
        <v>18</v>
      </c>
      <c r="AD3800" t="s">
        <v>6606</v>
      </c>
      <c r="AE3800">
        <v>1</v>
      </c>
      <c r="AF3800">
        <v>1</v>
      </c>
    </row>
    <row r="3801" spans="1:32" x14ac:dyDescent="0.2">
      <c r="A3801" t="s">
        <v>6607</v>
      </c>
      <c r="B3801" s="107">
        <v>44876</v>
      </c>
      <c r="C3801" s="107">
        <v>44876</v>
      </c>
      <c r="D3801" s="107">
        <v>44876</v>
      </c>
      <c r="E3801">
        <v>-1.7471914799999998E-2</v>
      </c>
      <c r="F3801">
        <v>-1.7471914799999998E-2</v>
      </c>
      <c r="G3801" t="s">
        <v>72</v>
      </c>
      <c r="H3801">
        <v>5.6489361702127674</v>
      </c>
      <c r="I3801">
        <v>-9.869773147659576E-2</v>
      </c>
      <c r="J3801">
        <v>-9.869773147659576E-2</v>
      </c>
      <c r="K3801">
        <v>1</v>
      </c>
      <c r="M3801" t="s">
        <v>67</v>
      </c>
      <c r="N3801" t="s">
        <v>4995</v>
      </c>
      <c r="S3801" t="s">
        <v>1608</v>
      </c>
      <c r="U3801" t="s">
        <v>67</v>
      </c>
      <c r="W3801" t="s">
        <v>1270</v>
      </c>
      <c r="X3801" t="s">
        <v>1271</v>
      </c>
      <c r="Y3801" t="s">
        <v>182</v>
      </c>
      <c r="Z3801" t="s">
        <v>164</v>
      </c>
      <c r="AA3801" t="s">
        <v>164</v>
      </c>
      <c r="AB3801" t="s">
        <v>18</v>
      </c>
      <c r="AD3801" t="s">
        <v>6608</v>
      </c>
      <c r="AE3801">
        <v>1</v>
      </c>
      <c r="AF3801">
        <v>1</v>
      </c>
    </row>
    <row r="3802" spans="1:32" x14ac:dyDescent="0.2">
      <c r="A3802" t="s">
        <v>6609</v>
      </c>
      <c r="B3802" s="107">
        <v>44876</v>
      </c>
      <c r="C3802" s="107">
        <v>44876</v>
      </c>
      <c r="D3802" s="107">
        <v>44876</v>
      </c>
      <c r="E3802">
        <v>-1.4626226399999999E-2</v>
      </c>
      <c r="F3802">
        <v>-1.4626226399999999E-2</v>
      </c>
      <c r="G3802" t="s">
        <v>72</v>
      </c>
      <c r="H3802">
        <v>5.6489361702127674</v>
      </c>
      <c r="I3802">
        <v>-8.2622619344680862E-2</v>
      </c>
      <c r="J3802">
        <v>-8.2622619344680862E-2</v>
      </c>
      <c r="K3802">
        <v>1</v>
      </c>
      <c r="M3802" t="s">
        <v>67</v>
      </c>
      <c r="N3802" t="s">
        <v>4995</v>
      </c>
      <c r="S3802" t="s">
        <v>1608</v>
      </c>
      <c r="U3802" t="s">
        <v>67</v>
      </c>
      <c r="W3802" t="s">
        <v>1270</v>
      </c>
      <c r="X3802" t="s">
        <v>1271</v>
      </c>
      <c r="Y3802" t="s">
        <v>182</v>
      </c>
      <c r="Z3802" t="s">
        <v>164</v>
      </c>
      <c r="AA3802" t="s">
        <v>164</v>
      </c>
      <c r="AB3802" t="s">
        <v>18</v>
      </c>
      <c r="AD3802" t="s">
        <v>6610</v>
      </c>
      <c r="AE3802">
        <v>1</v>
      </c>
      <c r="AF3802">
        <v>1</v>
      </c>
    </row>
    <row r="3803" spans="1:32" x14ac:dyDescent="0.2">
      <c r="A3803" t="s">
        <v>6611</v>
      </c>
      <c r="B3803" s="107">
        <v>44876</v>
      </c>
      <c r="C3803" s="107">
        <v>44876</v>
      </c>
      <c r="D3803" s="107">
        <v>44876</v>
      </c>
      <c r="E3803">
        <v>-9.4998623999999997E-3</v>
      </c>
      <c r="F3803">
        <v>-9.4998623999999997E-3</v>
      </c>
      <c r="G3803" t="s">
        <v>72</v>
      </c>
      <c r="H3803">
        <v>5.6489361702127674</v>
      </c>
      <c r="I3803">
        <v>-5.366411632340426E-2</v>
      </c>
      <c r="J3803">
        <v>-5.366411632340426E-2</v>
      </c>
      <c r="K3803">
        <v>1</v>
      </c>
      <c r="M3803" t="s">
        <v>67</v>
      </c>
      <c r="N3803" t="s">
        <v>4995</v>
      </c>
      <c r="S3803" t="s">
        <v>1608</v>
      </c>
      <c r="U3803" t="s">
        <v>67</v>
      </c>
      <c r="W3803" t="s">
        <v>1270</v>
      </c>
      <c r="X3803" t="s">
        <v>1271</v>
      </c>
      <c r="Y3803" t="s">
        <v>182</v>
      </c>
      <c r="Z3803" t="s">
        <v>164</v>
      </c>
      <c r="AA3803" t="s">
        <v>164</v>
      </c>
      <c r="AB3803" t="s">
        <v>18</v>
      </c>
      <c r="AD3803" t="s">
        <v>6612</v>
      </c>
      <c r="AE3803">
        <v>1</v>
      </c>
      <c r="AF3803">
        <v>1</v>
      </c>
    </row>
    <row r="3804" spans="1:32" x14ac:dyDescent="0.2">
      <c r="A3804" t="s">
        <v>6613</v>
      </c>
      <c r="B3804" s="107">
        <v>44876</v>
      </c>
      <c r="C3804" s="107">
        <v>44876</v>
      </c>
      <c r="D3804" s="107">
        <v>44876</v>
      </c>
      <c r="E3804">
        <v>-9.0002840000000008E-3</v>
      </c>
      <c r="F3804">
        <v>-9.0002840000000008E-3</v>
      </c>
      <c r="G3804" t="s">
        <v>72</v>
      </c>
      <c r="H3804">
        <v>5.6489361702127674</v>
      </c>
      <c r="I3804">
        <v>-5.0842029829787243E-2</v>
      </c>
      <c r="J3804">
        <v>-5.0842029829787243E-2</v>
      </c>
      <c r="K3804">
        <v>1</v>
      </c>
      <c r="M3804" t="s">
        <v>67</v>
      </c>
      <c r="N3804" t="s">
        <v>4995</v>
      </c>
      <c r="S3804" t="s">
        <v>1608</v>
      </c>
      <c r="U3804" t="s">
        <v>67</v>
      </c>
      <c r="W3804" t="s">
        <v>1270</v>
      </c>
      <c r="X3804" t="s">
        <v>1271</v>
      </c>
      <c r="Y3804" t="s">
        <v>182</v>
      </c>
      <c r="Z3804" t="s">
        <v>164</v>
      </c>
      <c r="AA3804" t="s">
        <v>164</v>
      </c>
      <c r="AB3804" t="s">
        <v>18</v>
      </c>
      <c r="AD3804" t="s">
        <v>6614</v>
      </c>
      <c r="AE3804">
        <v>1</v>
      </c>
      <c r="AF3804">
        <v>1</v>
      </c>
    </row>
    <row r="3805" spans="1:32" x14ac:dyDescent="0.2">
      <c r="A3805" t="s">
        <v>6615</v>
      </c>
      <c r="B3805" s="107">
        <v>44876</v>
      </c>
      <c r="C3805" s="107">
        <v>44876</v>
      </c>
      <c r="D3805" s="107">
        <v>44876</v>
      </c>
      <c r="E3805">
        <v>-1.55849888E-2</v>
      </c>
      <c r="F3805">
        <v>-1.55849888E-2</v>
      </c>
      <c r="G3805" t="s">
        <v>72</v>
      </c>
      <c r="H3805">
        <v>5.6489361702127674</v>
      </c>
      <c r="I3805">
        <v>-8.8038606944680853E-2</v>
      </c>
      <c r="J3805">
        <v>-8.8038606944680853E-2</v>
      </c>
      <c r="K3805">
        <v>1</v>
      </c>
      <c r="M3805" t="s">
        <v>67</v>
      </c>
      <c r="N3805" t="s">
        <v>4995</v>
      </c>
      <c r="S3805" t="s">
        <v>1608</v>
      </c>
      <c r="U3805" t="s">
        <v>67</v>
      </c>
      <c r="W3805" t="s">
        <v>1270</v>
      </c>
      <c r="X3805" t="s">
        <v>1271</v>
      </c>
      <c r="Y3805" t="s">
        <v>182</v>
      </c>
      <c r="Z3805" t="s">
        <v>164</v>
      </c>
      <c r="AA3805" t="s">
        <v>164</v>
      </c>
      <c r="AB3805" t="s">
        <v>18</v>
      </c>
      <c r="AD3805" t="s">
        <v>6616</v>
      </c>
      <c r="AE3805">
        <v>1</v>
      </c>
      <c r="AF3805">
        <v>1</v>
      </c>
    </row>
    <row r="3806" spans="1:32" x14ac:dyDescent="0.2">
      <c r="A3806" t="s">
        <v>6617</v>
      </c>
      <c r="B3806" s="107">
        <v>44876</v>
      </c>
      <c r="C3806" s="107">
        <v>44876</v>
      </c>
      <c r="D3806" s="107">
        <v>44876</v>
      </c>
      <c r="E3806">
        <v>-1.4127235385102511E-2</v>
      </c>
      <c r="F3806">
        <v>-1.4127235385102511E-2</v>
      </c>
      <c r="G3806" t="s">
        <v>72</v>
      </c>
      <c r="H3806">
        <v>5.6489361702127674</v>
      </c>
      <c r="I3806">
        <v>-7.9803850952015226E-2</v>
      </c>
      <c r="J3806">
        <v>-7.9803850952015226E-2</v>
      </c>
      <c r="K3806">
        <v>1</v>
      </c>
      <c r="M3806" t="s">
        <v>67</v>
      </c>
      <c r="N3806" t="s">
        <v>4995</v>
      </c>
      <c r="S3806" t="s">
        <v>1608</v>
      </c>
      <c r="U3806" t="s">
        <v>67</v>
      </c>
      <c r="W3806" t="s">
        <v>1270</v>
      </c>
      <c r="X3806" t="s">
        <v>1271</v>
      </c>
      <c r="Y3806" t="s">
        <v>182</v>
      </c>
      <c r="Z3806" t="s">
        <v>164</v>
      </c>
      <c r="AA3806" t="s">
        <v>164</v>
      </c>
      <c r="AB3806" t="s">
        <v>18</v>
      </c>
      <c r="AD3806" t="s">
        <v>6618</v>
      </c>
      <c r="AE3806">
        <v>1</v>
      </c>
      <c r="AF3806">
        <v>1</v>
      </c>
    </row>
    <row r="3807" spans="1:32" x14ac:dyDescent="0.2">
      <c r="A3807" t="s">
        <v>6619</v>
      </c>
      <c r="B3807" s="107">
        <v>44876</v>
      </c>
      <c r="C3807" s="107">
        <v>44876</v>
      </c>
      <c r="D3807" s="107">
        <v>44876</v>
      </c>
      <c r="E3807">
        <v>-1.3117023199999999E-2</v>
      </c>
      <c r="F3807">
        <v>-1.3117023199999999E-2</v>
      </c>
      <c r="G3807" t="s">
        <v>72</v>
      </c>
      <c r="H3807">
        <v>5.6489361702127674</v>
      </c>
      <c r="I3807">
        <v>-7.4097226799999999E-2</v>
      </c>
      <c r="J3807">
        <v>-7.4097226799999999E-2</v>
      </c>
      <c r="K3807">
        <v>1</v>
      </c>
      <c r="M3807" t="s">
        <v>67</v>
      </c>
      <c r="N3807" t="s">
        <v>4995</v>
      </c>
      <c r="S3807" t="s">
        <v>1608</v>
      </c>
      <c r="U3807" t="s">
        <v>67</v>
      </c>
      <c r="W3807" t="s">
        <v>1270</v>
      </c>
      <c r="X3807" t="s">
        <v>1271</v>
      </c>
      <c r="Y3807" t="s">
        <v>182</v>
      </c>
      <c r="Z3807" t="s">
        <v>164</v>
      </c>
      <c r="AA3807" t="s">
        <v>164</v>
      </c>
      <c r="AB3807" t="s">
        <v>18</v>
      </c>
      <c r="AD3807" t="s">
        <v>6620</v>
      </c>
      <c r="AE3807">
        <v>1</v>
      </c>
      <c r="AF3807">
        <v>1</v>
      </c>
    </row>
    <row r="3808" spans="1:32" x14ac:dyDescent="0.2">
      <c r="A3808" t="s">
        <v>6621</v>
      </c>
      <c r="B3808" s="107">
        <v>44876</v>
      </c>
      <c r="C3808" s="107">
        <v>44876</v>
      </c>
      <c r="D3808" s="107">
        <v>44876</v>
      </c>
      <c r="E3808">
        <v>-1.9787223999999999E-2</v>
      </c>
      <c r="F3808">
        <v>-1.9787223999999999E-2</v>
      </c>
      <c r="G3808" t="s">
        <v>72</v>
      </c>
      <c r="H3808">
        <v>5.6489361702127674</v>
      </c>
      <c r="I3808">
        <v>-0.1117767653617021</v>
      </c>
      <c r="J3808">
        <v>-0.1117767653617021</v>
      </c>
      <c r="K3808">
        <v>1</v>
      </c>
      <c r="M3808" t="s">
        <v>67</v>
      </c>
      <c r="N3808" t="s">
        <v>4995</v>
      </c>
      <c r="S3808" t="s">
        <v>1608</v>
      </c>
      <c r="U3808" t="s">
        <v>67</v>
      </c>
      <c r="W3808" t="s">
        <v>1270</v>
      </c>
      <c r="X3808" t="s">
        <v>1271</v>
      </c>
      <c r="Y3808" t="s">
        <v>182</v>
      </c>
      <c r="Z3808" t="s">
        <v>164</v>
      </c>
      <c r="AA3808" t="s">
        <v>164</v>
      </c>
      <c r="AB3808" t="s">
        <v>18</v>
      </c>
      <c r="AD3808" t="s">
        <v>6622</v>
      </c>
      <c r="AE3808">
        <v>1</v>
      </c>
      <c r="AF3808">
        <v>1</v>
      </c>
    </row>
    <row r="3809" spans="1:32" x14ac:dyDescent="0.2">
      <c r="A3809" t="s">
        <v>6623</v>
      </c>
      <c r="B3809" s="107">
        <v>44876</v>
      </c>
      <c r="C3809" s="107">
        <v>44876</v>
      </c>
      <c r="D3809" s="107">
        <v>44876</v>
      </c>
      <c r="E3809">
        <v>-1.5170915199999999E-2</v>
      </c>
      <c r="F3809">
        <v>-1.5170915199999999E-2</v>
      </c>
      <c r="G3809" t="s">
        <v>72</v>
      </c>
      <c r="H3809">
        <v>5.6489361702127674</v>
      </c>
      <c r="I3809">
        <v>-8.5699531608510654E-2</v>
      </c>
      <c r="J3809">
        <v>-8.5699531608510654E-2</v>
      </c>
      <c r="K3809">
        <v>1</v>
      </c>
      <c r="M3809" t="s">
        <v>67</v>
      </c>
      <c r="N3809" t="s">
        <v>4995</v>
      </c>
      <c r="S3809" t="s">
        <v>1608</v>
      </c>
      <c r="U3809" t="s">
        <v>67</v>
      </c>
      <c r="W3809" t="s">
        <v>1270</v>
      </c>
      <c r="X3809" t="s">
        <v>1271</v>
      </c>
      <c r="Y3809" t="s">
        <v>182</v>
      </c>
      <c r="Z3809" t="s">
        <v>164</v>
      </c>
      <c r="AA3809" t="s">
        <v>164</v>
      </c>
      <c r="AB3809" t="s">
        <v>18</v>
      </c>
      <c r="AD3809" t="s">
        <v>6624</v>
      </c>
      <c r="AE3809">
        <v>1</v>
      </c>
      <c r="AF3809">
        <v>1</v>
      </c>
    </row>
    <row r="3810" spans="1:32" x14ac:dyDescent="0.2">
      <c r="A3810" t="s">
        <v>6625</v>
      </c>
      <c r="B3810" s="107">
        <v>44876</v>
      </c>
      <c r="C3810" s="107">
        <v>44876</v>
      </c>
      <c r="D3810" s="107">
        <v>44876</v>
      </c>
      <c r="E3810">
        <v>-1.55808141E-2</v>
      </c>
      <c r="F3810">
        <v>-1.55808141E-2</v>
      </c>
      <c r="G3810" t="s">
        <v>72</v>
      </c>
      <c r="H3810">
        <v>5.6489361702127674</v>
      </c>
      <c r="I3810">
        <v>-8.801502433085108E-2</v>
      </c>
      <c r="J3810">
        <v>-8.801502433085108E-2</v>
      </c>
      <c r="K3810">
        <v>1</v>
      </c>
      <c r="M3810" t="s">
        <v>67</v>
      </c>
      <c r="N3810" t="s">
        <v>4995</v>
      </c>
      <c r="S3810" t="s">
        <v>1608</v>
      </c>
      <c r="U3810" t="s">
        <v>67</v>
      </c>
      <c r="W3810" t="s">
        <v>1270</v>
      </c>
      <c r="X3810" t="s">
        <v>1271</v>
      </c>
      <c r="Y3810" t="s">
        <v>182</v>
      </c>
      <c r="Z3810" t="s">
        <v>164</v>
      </c>
      <c r="AA3810" t="s">
        <v>164</v>
      </c>
      <c r="AB3810" t="s">
        <v>18</v>
      </c>
      <c r="AD3810" t="s">
        <v>6626</v>
      </c>
      <c r="AE3810">
        <v>1</v>
      </c>
      <c r="AF3810">
        <v>1</v>
      </c>
    </row>
    <row r="3811" spans="1:32" x14ac:dyDescent="0.2">
      <c r="A3811" t="s">
        <v>6627</v>
      </c>
      <c r="B3811" s="107">
        <v>44876</v>
      </c>
      <c r="C3811" s="107">
        <v>44876</v>
      </c>
      <c r="D3811" s="107">
        <v>44876</v>
      </c>
      <c r="E3811">
        <v>-1.27363949E-2</v>
      </c>
      <c r="F3811">
        <v>-1.27363949E-2</v>
      </c>
      <c r="G3811" t="s">
        <v>72</v>
      </c>
      <c r="H3811">
        <v>5.6489361702127674</v>
      </c>
      <c r="I3811">
        <v>-7.1947081828723419E-2</v>
      </c>
      <c r="J3811">
        <v>-7.1947081828723419E-2</v>
      </c>
      <c r="K3811">
        <v>1</v>
      </c>
      <c r="M3811" t="s">
        <v>67</v>
      </c>
      <c r="N3811" t="s">
        <v>4995</v>
      </c>
      <c r="S3811" t="s">
        <v>1608</v>
      </c>
      <c r="U3811" t="s">
        <v>67</v>
      </c>
      <c r="W3811" t="s">
        <v>1270</v>
      </c>
      <c r="X3811" t="s">
        <v>1271</v>
      </c>
      <c r="Y3811" t="s">
        <v>182</v>
      </c>
      <c r="Z3811" t="s">
        <v>164</v>
      </c>
      <c r="AA3811" t="s">
        <v>164</v>
      </c>
      <c r="AB3811" t="s">
        <v>18</v>
      </c>
      <c r="AD3811" t="s">
        <v>6628</v>
      </c>
      <c r="AE3811">
        <v>1</v>
      </c>
      <c r="AF3811">
        <v>1</v>
      </c>
    </row>
    <row r="3812" spans="1:32" x14ac:dyDescent="0.2">
      <c r="A3812" t="s">
        <v>6629</v>
      </c>
      <c r="B3812" s="107">
        <v>44876</v>
      </c>
      <c r="C3812" s="107">
        <v>44876</v>
      </c>
      <c r="D3812" s="107">
        <v>44876</v>
      </c>
      <c r="E3812">
        <v>-1.09078397E-2</v>
      </c>
      <c r="F3812">
        <v>-1.09078397E-2</v>
      </c>
      <c r="G3812" t="s">
        <v>72</v>
      </c>
      <c r="H3812">
        <v>5.6489361702127674</v>
      </c>
      <c r="I3812">
        <v>-6.1617690220212767E-2</v>
      </c>
      <c r="J3812">
        <v>-6.1617690220212767E-2</v>
      </c>
      <c r="K3812">
        <v>1</v>
      </c>
      <c r="M3812" t="s">
        <v>67</v>
      </c>
      <c r="N3812" t="s">
        <v>4995</v>
      </c>
      <c r="S3812" t="s">
        <v>1608</v>
      </c>
      <c r="U3812" t="s">
        <v>67</v>
      </c>
      <c r="W3812" t="s">
        <v>1270</v>
      </c>
      <c r="X3812" t="s">
        <v>1271</v>
      </c>
      <c r="Y3812" t="s">
        <v>182</v>
      </c>
      <c r="Z3812" t="s">
        <v>164</v>
      </c>
      <c r="AA3812" t="s">
        <v>164</v>
      </c>
      <c r="AB3812" t="s">
        <v>18</v>
      </c>
      <c r="AD3812" t="s">
        <v>6630</v>
      </c>
      <c r="AE3812">
        <v>1</v>
      </c>
      <c r="AF3812">
        <v>1</v>
      </c>
    </row>
    <row r="3813" spans="1:32" x14ac:dyDescent="0.2">
      <c r="A3813" t="s">
        <v>6631</v>
      </c>
      <c r="B3813" s="107">
        <v>44876</v>
      </c>
      <c r="C3813" s="107">
        <v>44876</v>
      </c>
      <c r="D3813" s="107">
        <v>44876</v>
      </c>
      <c r="E3813">
        <v>-9.5774243999999994E-3</v>
      </c>
      <c r="F3813">
        <v>-9.5774243999999994E-3</v>
      </c>
      <c r="G3813" t="s">
        <v>72</v>
      </c>
      <c r="H3813">
        <v>5.6489361702127674</v>
      </c>
      <c r="I3813">
        <v>-5.4102259110638297E-2</v>
      </c>
      <c r="J3813">
        <v>-5.4102259110638297E-2</v>
      </c>
      <c r="K3813">
        <v>1</v>
      </c>
      <c r="M3813" t="s">
        <v>67</v>
      </c>
      <c r="N3813" t="s">
        <v>4995</v>
      </c>
      <c r="S3813" t="s">
        <v>1608</v>
      </c>
      <c r="U3813" t="s">
        <v>67</v>
      </c>
      <c r="W3813" t="s">
        <v>1270</v>
      </c>
      <c r="X3813" t="s">
        <v>1271</v>
      </c>
      <c r="Y3813" t="s">
        <v>182</v>
      </c>
      <c r="Z3813" t="s">
        <v>164</v>
      </c>
      <c r="AA3813" t="s">
        <v>164</v>
      </c>
      <c r="AB3813" t="s">
        <v>18</v>
      </c>
      <c r="AD3813" t="s">
        <v>6632</v>
      </c>
      <c r="AE3813">
        <v>1</v>
      </c>
      <c r="AF3813">
        <v>1</v>
      </c>
    </row>
    <row r="3814" spans="1:32" x14ac:dyDescent="0.2">
      <c r="A3814" t="s">
        <v>6633</v>
      </c>
      <c r="B3814" s="107">
        <v>44876</v>
      </c>
      <c r="C3814" s="107">
        <v>44876</v>
      </c>
      <c r="D3814" s="107">
        <v>44876</v>
      </c>
      <c r="E3814">
        <v>-1.096457E-2</v>
      </c>
      <c r="F3814">
        <v>-1.096457E-2</v>
      </c>
      <c r="G3814" t="s">
        <v>72</v>
      </c>
      <c r="H3814">
        <v>5.6489361702127674</v>
      </c>
      <c r="I3814">
        <v>-6.193815606382979E-2</v>
      </c>
      <c r="J3814">
        <v>-6.193815606382979E-2</v>
      </c>
      <c r="K3814">
        <v>1</v>
      </c>
      <c r="M3814" t="s">
        <v>67</v>
      </c>
      <c r="N3814" t="s">
        <v>4995</v>
      </c>
      <c r="S3814" t="s">
        <v>1608</v>
      </c>
      <c r="U3814" t="s">
        <v>67</v>
      </c>
      <c r="W3814" t="s">
        <v>1270</v>
      </c>
      <c r="X3814" t="s">
        <v>1271</v>
      </c>
      <c r="Y3814" t="s">
        <v>182</v>
      </c>
      <c r="Z3814" t="s">
        <v>164</v>
      </c>
      <c r="AA3814" t="s">
        <v>164</v>
      </c>
      <c r="AB3814" t="s">
        <v>18</v>
      </c>
      <c r="AD3814" t="s">
        <v>6634</v>
      </c>
      <c r="AE3814">
        <v>1</v>
      </c>
      <c r="AF3814">
        <v>1</v>
      </c>
    </row>
    <row r="3815" spans="1:32" x14ac:dyDescent="0.2">
      <c r="A3815" t="s">
        <v>6635</v>
      </c>
      <c r="B3815" s="107">
        <v>44876</v>
      </c>
      <c r="C3815" s="107">
        <v>44876</v>
      </c>
      <c r="D3815" s="107">
        <v>44876</v>
      </c>
      <c r="E3815">
        <v>-1.3820458000000001E-2</v>
      </c>
      <c r="F3815">
        <v>-1.3820458000000001E-2</v>
      </c>
      <c r="G3815" t="s">
        <v>72</v>
      </c>
      <c r="H3815">
        <v>5.6489361702127674</v>
      </c>
      <c r="I3815">
        <v>-7.8070885085106387E-2</v>
      </c>
      <c r="J3815">
        <v>-7.8070885085106387E-2</v>
      </c>
      <c r="K3815">
        <v>1</v>
      </c>
      <c r="M3815" t="s">
        <v>67</v>
      </c>
      <c r="N3815" t="s">
        <v>4995</v>
      </c>
      <c r="S3815" t="s">
        <v>1608</v>
      </c>
      <c r="U3815" t="s">
        <v>67</v>
      </c>
      <c r="W3815" t="s">
        <v>1270</v>
      </c>
      <c r="X3815" t="s">
        <v>1271</v>
      </c>
      <c r="Y3815" t="s">
        <v>182</v>
      </c>
      <c r="Z3815" t="s">
        <v>164</v>
      </c>
      <c r="AA3815" t="s">
        <v>164</v>
      </c>
      <c r="AB3815" t="s">
        <v>18</v>
      </c>
      <c r="AD3815" t="s">
        <v>6636</v>
      </c>
      <c r="AE3815">
        <v>1</v>
      </c>
      <c r="AF3815">
        <v>1</v>
      </c>
    </row>
    <row r="3816" spans="1:32" x14ac:dyDescent="0.2">
      <c r="A3816" t="s">
        <v>6637</v>
      </c>
      <c r="B3816" s="107">
        <v>44876</v>
      </c>
      <c r="C3816" s="107">
        <v>44876</v>
      </c>
      <c r="D3816" s="107">
        <v>44876</v>
      </c>
      <c r="E3816">
        <v>-1.3413568000000001E-2</v>
      </c>
      <c r="F3816">
        <v>-1.3413568000000001E-2</v>
      </c>
      <c r="G3816" t="s">
        <v>72</v>
      </c>
      <c r="H3816">
        <v>5.6489361702127674</v>
      </c>
      <c r="I3816">
        <v>-7.5772389446808516E-2</v>
      </c>
      <c r="J3816">
        <v>-7.5772389446808516E-2</v>
      </c>
      <c r="K3816">
        <v>1</v>
      </c>
      <c r="M3816" t="s">
        <v>67</v>
      </c>
      <c r="N3816" t="s">
        <v>4995</v>
      </c>
      <c r="S3816" t="s">
        <v>1608</v>
      </c>
      <c r="U3816" t="s">
        <v>67</v>
      </c>
      <c r="W3816" t="s">
        <v>1270</v>
      </c>
      <c r="X3816" t="s">
        <v>1271</v>
      </c>
      <c r="Y3816" t="s">
        <v>182</v>
      </c>
      <c r="Z3816" t="s">
        <v>164</v>
      </c>
      <c r="AA3816" t="s">
        <v>164</v>
      </c>
      <c r="AB3816" t="s">
        <v>18</v>
      </c>
      <c r="AD3816" t="s">
        <v>6638</v>
      </c>
      <c r="AE3816">
        <v>1</v>
      </c>
      <c r="AF3816">
        <v>1</v>
      </c>
    </row>
    <row r="3817" spans="1:32" x14ac:dyDescent="0.2">
      <c r="A3817" t="s">
        <v>6639</v>
      </c>
      <c r="B3817" s="107">
        <v>44876</v>
      </c>
      <c r="C3817" s="107">
        <v>44876</v>
      </c>
      <c r="D3817" s="107">
        <v>44876</v>
      </c>
      <c r="E3817">
        <v>-4.982232203840478E-3</v>
      </c>
      <c r="F3817">
        <v>-4.982232203840478E-3</v>
      </c>
      <c r="G3817" t="s">
        <v>72</v>
      </c>
      <c r="H3817">
        <v>5.6489361702127674</v>
      </c>
      <c r="I3817">
        <v>-2.8144311704673339E-2</v>
      </c>
      <c r="J3817">
        <v>-2.8144311704673339E-2</v>
      </c>
      <c r="K3817">
        <v>1</v>
      </c>
      <c r="M3817" t="s">
        <v>67</v>
      </c>
      <c r="N3817" t="s">
        <v>4995</v>
      </c>
      <c r="S3817" t="s">
        <v>6338</v>
      </c>
      <c r="U3817" t="s">
        <v>67</v>
      </c>
      <c r="W3817" t="s">
        <v>1270</v>
      </c>
      <c r="X3817" t="s">
        <v>1271</v>
      </c>
      <c r="Y3817" t="s">
        <v>182</v>
      </c>
      <c r="Z3817" t="s">
        <v>164</v>
      </c>
      <c r="AA3817" t="s">
        <v>164</v>
      </c>
      <c r="AB3817" t="s">
        <v>18</v>
      </c>
      <c r="AD3817" t="s">
        <v>6640</v>
      </c>
      <c r="AE3817">
        <v>1</v>
      </c>
      <c r="AF3817">
        <v>1</v>
      </c>
    </row>
    <row r="3818" spans="1:32" x14ac:dyDescent="0.2">
      <c r="A3818" t="s">
        <v>6641</v>
      </c>
      <c r="B3818" s="107">
        <v>44876</v>
      </c>
      <c r="C3818" s="107">
        <v>44876</v>
      </c>
      <c r="D3818" s="107">
        <v>44876</v>
      </c>
      <c r="E3818">
        <v>-1.4222096E-2</v>
      </c>
      <c r="F3818">
        <v>-1.4222096E-2</v>
      </c>
      <c r="G3818" t="s">
        <v>72</v>
      </c>
      <c r="H3818">
        <v>5.6489361702127674</v>
      </c>
      <c r="I3818">
        <v>-8.0339712510638303E-2</v>
      </c>
      <c r="J3818">
        <v>-8.0339712510638303E-2</v>
      </c>
      <c r="K3818">
        <v>1</v>
      </c>
      <c r="M3818" t="s">
        <v>67</v>
      </c>
      <c r="N3818" t="s">
        <v>4995</v>
      </c>
      <c r="S3818" t="s">
        <v>1608</v>
      </c>
      <c r="U3818" t="s">
        <v>67</v>
      </c>
      <c r="W3818" t="s">
        <v>1270</v>
      </c>
      <c r="X3818" t="s">
        <v>1271</v>
      </c>
      <c r="Y3818" t="s">
        <v>182</v>
      </c>
      <c r="Z3818" t="s">
        <v>164</v>
      </c>
      <c r="AA3818" t="s">
        <v>164</v>
      </c>
      <c r="AB3818" t="s">
        <v>18</v>
      </c>
      <c r="AD3818" t="s">
        <v>6642</v>
      </c>
      <c r="AE3818">
        <v>1</v>
      </c>
      <c r="AF3818">
        <v>1</v>
      </c>
    </row>
    <row r="3819" spans="1:32" x14ac:dyDescent="0.2">
      <c r="A3819" t="s">
        <v>6643</v>
      </c>
      <c r="B3819" s="107">
        <v>44876</v>
      </c>
      <c r="C3819" s="107">
        <v>44876</v>
      </c>
      <c r="D3819" s="107">
        <v>44876</v>
      </c>
      <c r="E3819">
        <v>-1.4844312700000001E-2</v>
      </c>
      <c r="F3819">
        <v>-1.4844312700000001E-2</v>
      </c>
      <c r="G3819" t="s">
        <v>72</v>
      </c>
      <c r="H3819">
        <v>5.6489361702127674</v>
      </c>
      <c r="I3819">
        <v>-8.3854574932978723E-2</v>
      </c>
      <c r="J3819">
        <v>-8.3854574932978723E-2</v>
      </c>
      <c r="K3819">
        <v>1</v>
      </c>
      <c r="M3819" t="s">
        <v>67</v>
      </c>
      <c r="N3819" t="s">
        <v>4995</v>
      </c>
      <c r="S3819" t="s">
        <v>1608</v>
      </c>
      <c r="U3819" t="s">
        <v>67</v>
      </c>
      <c r="W3819" t="s">
        <v>1270</v>
      </c>
      <c r="X3819" t="s">
        <v>1271</v>
      </c>
      <c r="Y3819" t="s">
        <v>182</v>
      </c>
      <c r="Z3819" t="s">
        <v>164</v>
      </c>
      <c r="AA3819" t="s">
        <v>164</v>
      </c>
      <c r="AB3819" t="s">
        <v>18</v>
      </c>
      <c r="AD3819" t="s">
        <v>6644</v>
      </c>
      <c r="AE3819">
        <v>1</v>
      </c>
      <c r="AF3819">
        <v>1</v>
      </c>
    </row>
    <row r="3820" spans="1:32" x14ac:dyDescent="0.2">
      <c r="A3820" t="s">
        <v>6645</v>
      </c>
      <c r="B3820" s="107">
        <v>44876</v>
      </c>
      <c r="C3820" s="107">
        <v>44876</v>
      </c>
      <c r="D3820" s="107">
        <v>44876</v>
      </c>
      <c r="E3820">
        <v>-1.19233324E-2</v>
      </c>
      <c r="F3820">
        <v>-1.19233324E-2</v>
      </c>
      <c r="G3820" t="s">
        <v>72</v>
      </c>
      <c r="H3820">
        <v>5.6489361702127674</v>
      </c>
      <c r="I3820">
        <v>-6.7354143663829788E-2</v>
      </c>
      <c r="J3820">
        <v>-6.7354143663829788E-2</v>
      </c>
      <c r="K3820">
        <v>1</v>
      </c>
      <c r="M3820" t="s">
        <v>67</v>
      </c>
      <c r="N3820" t="s">
        <v>4995</v>
      </c>
      <c r="S3820" t="s">
        <v>1608</v>
      </c>
      <c r="U3820" t="s">
        <v>67</v>
      </c>
      <c r="W3820" t="s">
        <v>1270</v>
      </c>
      <c r="X3820" t="s">
        <v>1271</v>
      </c>
      <c r="Y3820" t="s">
        <v>182</v>
      </c>
      <c r="Z3820" t="s">
        <v>164</v>
      </c>
      <c r="AA3820" t="s">
        <v>164</v>
      </c>
      <c r="AB3820" t="s">
        <v>18</v>
      </c>
      <c r="AD3820" t="s">
        <v>6646</v>
      </c>
      <c r="AE3820">
        <v>1</v>
      </c>
      <c r="AF3820">
        <v>1</v>
      </c>
    </row>
    <row r="3821" spans="1:32" x14ac:dyDescent="0.2">
      <c r="A3821" t="s">
        <v>6647</v>
      </c>
      <c r="B3821" s="107">
        <v>44876</v>
      </c>
      <c r="C3821" s="107">
        <v>44876</v>
      </c>
      <c r="D3821" s="107">
        <v>44876</v>
      </c>
      <c r="E3821">
        <v>-1.04647896E-2</v>
      </c>
      <c r="F3821">
        <v>-1.04647896E-2</v>
      </c>
      <c r="G3821" t="s">
        <v>72</v>
      </c>
      <c r="H3821">
        <v>5.6489361702127674</v>
      </c>
      <c r="I3821">
        <v>-5.911492848510639E-2</v>
      </c>
      <c r="J3821">
        <v>-5.911492848510639E-2</v>
      </c>
      <c r="K3821">
        <v>1</v>
      </c>
      <c r="M3821" t="s">
        <v>67</v>
      </c>
      <c r="N3821" t="s">
        <v>4995</v>
      </c>
      <c r="S3821" t="s">
        <v>1608</v>
      </c>
      <c r="U3821" t="s">
        <v>67</v>
      </c>
      <c r="W3821" t="s">
        <v>1270</v>
      </c>
      <c r="X3821" t="s">
        <v>1271</v>
      </c>
      <c r="Y3821" t="s">
        <v>182</v>
      </c>
      <c r="Z3821" t="s">
        <v>164</v>
      </c>
      <c r="AA3821" t="s">
        <v>164</v>
      </c>
      <c r="AB3821" t="s">
        <v>18</v>
      </c>
      <c r="AD3821" t="s">
        <v>6648</v>
      </c>
      <c r="AE3821">
        <v>1</v>
      </c>
      <c r="AF3821">
        <v>1</v>
      </c>
    </row>
    <row r="3822" spans="1:32" x14ac:dyDescent="0.2">
      <c r="A3822" t="s">
        <v>6649</v>
      </c>
      <c r="B3822" s="107">
        <v>44876</v>
      </c>
      <c r="C3822" s="107">
        <v>44876</v>
      </c>
      <c r="D3822" s="107">
        <v>44876</v>
      </c>
      <c r="E3822">
        <v>-5.1750410803537593E-3</v>
      </c>
      <c r="F3822">
        <v>-5.1750410803537593E-3</v>
      </c>
      <c r="G3822" t="s">
        <v>72</v>
      </c>
      <c r="H3822">
        <v>5.6489361702127674</v>
      </c>
      <c r="I3822">
        <v>-2.9233476741147301E-2</v>
      </c>
      <c r="J3822">
        <v>-2.9233476741147301E-2</v>
      </c>
      <c r="K3822">
        <v>1</v>
      </c>
      <c r="M3822" t="s">
        <v>67</v>
      </c>
      <c r="N3822" t="s">
        <v>4995</v>
      </c>
      <c r="S3822" t="s">
        <v>1608</v>
      </c>
      <c r="U3822" t="s">
        <v>67</v>
      </c>
      <c r="W3822" t="s">
        <v>1270</v>
      </c>
      <c r="X3822" t="s">
        <v>1271</v>
      </c>
      <c r="Y3822" t="s">
        <v>182</v>
      </c>
      <c r="Z3822" t="s">
        <v>164</v>
      </c>
      <c r="AA3822" t="s">
        <v>164</v>
      </c>
      <c r="AB3822" t="s">
        <v>18</v>
      </c>
      <c r="AD3822" t="s">
        <v>6650</v>
      </c>
      <c r="AE3822">
        <v>1</v>
      </c>
      <c r="AF3822">
        <v>1</v>
      </c>
    </row>
    <row r="3823" spans="1:32" x14ac:dyDescent="0.2">
      <c r="A3823" t="s">
        <v>6651</v>
      </c>
      <c r="B3823" s="107">
        <v>44876</v>
      </c>
      <c r="C3823" s="107">
        <v>44876</v>
      </c>
      <c r="D3823" s="107">
        <v>44876</v>
      </c>
      <c r="E3823">
        <v>-8.6084543999999999E-3</v>
      </c>
      <c r="F3823">
        <v>-8.6084543999999999E-3</v>
      </c>
      <c r="G3823" t="s">
        <v>72</v>
      </c>
      <c r="H3823">
        <v>5.6489361702127674</v>
      </c>
      <c r="I3823">
        <v>-4.8628609429787237E-2</v>
      </c>
      <c r="J3823">
        <v>-4.8628609429787237E-2</v>
      </c>
      <c r="K3823">
        <v>1</v>
      </c>
      <c r="M3823" t="s">
        <v>67</v>
      </c>
      <c r="N3823" t="s">
        <v>4995</v>
      </c>
      <c r="S3823" t="s">
        <v>1608</v>
      </c>
      <c r="U3823" t="s">
        <v>67</v>
      </c>
      <c r="W3823" t="s">
        <v>1270</v>
      </c>
      <c r="X3823" t="s">
        <v>1271</v>
      </c>
      <c r="Y3823" t="s">
        <v>182</v>
      </c>
      <c r="Z3823" t="s">
        <v>164</v>
      </c>
      <c r="AA3823" t="s">
        <v>164</v>
      </c>
      <c r="AB3823" t="s">
        <v>18</v>
      </c>
      <c r="AD3823" t="s">
        <v>6652</v>
      </c>
      <c r="AE3823">
        <v>1</v>
      </c>
      <c r="AF3823">
        <v>1</v>
      </c>
    </row>
    <row r="3824" spans="1:32" x14ac:dyDescent="0.2">
      <c r="A3824" t="s">
        <v>6653</v>
      </c>
      <c r="B3824" s="107">
        <v>44876</v>
      </c>
      <c r="C3824" s="107">
        <v>44876</v>
      </c>
      <c r="D3824" s="107">
        <v>44876</v>
      </c>
      <c r="E3824">
        <v>-2.30816948E-2</v>
      </c>
      <c r="F3824">
        <v>-2.30816948E-2</v>
      </c>
      <c r="G3824" t="s">
        <v>72</v>
      </c>
      <c r="H3824">
        <v>5.6489361702127674</v>
      </c>
      <c r="I3824">
        <v>-0.1303870206255319</v>
      </c>
      <c r="J3824">
        <v>-0.1303870206255319</v>
      </c>
      <c r="K3824">
        <v>1</v>
      </c>
      <c r="M3824" t="s">
        <v>67</v>
      </c>
      <c r="N3824" t="s">
        <v>4995</v>
      </c>
      <c r="S3824" t="s">
        <v>1608</v>
      </c>
      <c r="U3824" t="s">
        <v>67</v>
      </c>
      <c r="W3824" t="s">
        <v>1270</v>
      </c>
      <c r="X3824" t="s">
        <v>1271</v>
      </c>
      <c r="Y3824" t="s">
        <v>182</v>
      </c>
      <c r="Z3824" t="s">
        <v>164</v>
      </c>
      <c r="AA3824" t="s">
        <v>164</v>
      </c>
      <c r="AB3824" t="s">
        <v>18</v>
      </c>
      <c r="AD3824" t="s">
        <v>6654</v>
      </c>
      <c r="AE3824">
        <v>1</v>
      </c>
      <c r="AF3824">
        <v>1</v>
      </c>
    </row>
    <row r="3825" spans="1:32" x14ac:dyDescent="0.2">
      <c r="A3825" t="s">
        <v>6655</v>
      </c>
      <c r="B3825" s="107">
        <v>44876</v>
      </c>
      <c r="C3825" s="107">
        <v>44876</v>
      </c>
      <c r="D3825" s="107">
        <v>44876</v>
      </c>
      <c r="E3825">
        <v>-4.3376843300000002E-2</v>
      </c>
      <c r="F3825">
        <v>-4.3376843300000002E-2</v>
      </c>
      <c r="G3825" t="s">
        <v>72</v>
      </c>
      <c r="H3825">
        <v>5.6489361702127674</v>
      </c>
      <c r="I3825">
        <v>-0.2450330190670213</v>
      </c>
      <c r="J3825">
        <v>-0.2450330190670213</v>
      </c>
      <c r="K3825">
        <v>1</v>
      </c>
      <c r="M3825" t="s">
        <v>67</v>
      </c>
      <c r="N3825" t="s">
        <v>4995</v>
      </c>
      <c r="S3825" t="s">
        <v>1608</v>
      </c>
      <c r="U3825" t="s">
        <v>67</v>
      </c>
      <c r="W3825" t="s">
        <v>1270</v>
      </c>
      <c r="X3825" t="s">
        <v>1271</v>
      </c>
      <c r="Y3825" t="s">
        <v>182</v>
      </c>
      <c r="Z3825" t="s">
        <v>164</v>
      </c>
      <c r="AA3825" t="s">
        <v>164</v>
      </c>
      <c r="AB3825" t="s">
        <v>18</v>
      </c>
      <c r="AD3825" t="s">
        <v>6656</v>
      </c>
      <c r="AE3825">
        <v>1</v>
      </c>
      <c r="AF3825">
        <v>1</v>
      </c>
    </row>
    <row r="3826" spans="1:32" x14ac:dyDescent="0.2">
      <c r="A3826" t="s">
        <v>6657</v>
      </c>
      <c r="B3826" s="107">
        <v>44876</v>
      </c>
      <c r="C3826" s="107">
        <v>44876</v>
      </c>
      <c r="D3826" s="107">
        <v>44876</v>
      </c>
      <c r="E3826">
        <v>-1.3830657600000001E-2</v>
      </c>
      <c r="F3826">
        <v>-1.3830657600000001E-2</v>
      </c>
      <c r="G3826" t="s">
        <v>72</v>
      </c>
      <c r="H3826">
        <v>5.6489361702127674</v>
      </c>
      <c r="I3826">
        <v>-7.8128501974468093E-2</v>
      </c>
      <c r="J3826">
        <v>-7.8128501974468093E-2</v>
      </c>
      <c r="K3826">
        <v>1</v>
      </c>
      <c r="M3826" t="s">
        <v>67</v>
      </c>
      <c r="N3826" t="s">
        <v>4995</v>
      </c>
      <c r="S3826" t="s">
        <v>1608</v>
      </c>
      <c r="U3826" t="s">
        <v>67</v>
      </c>
      <c r="W3826" t="s">
        <v>1270</v>
      </c>
      <c r="X3826" t="s">
        <v>1271</v>
      </c>
      <c r="Y3826" t="s">
        <v>182</v>
      </c>
      <c r="Z3826" t="s">
        <v>164</v>
      </c>
      <c r="AA3826" t="s">
        <v>164</v>
      </c>
      <c r="AB3826" t="s">
        <v>18</v>
      </c>
      <c r="AD3826" t="s">
        <v>6658</v>
      </c>
      <c r="AE3826">
        <v>1</v>
      </c>
      <c r="AF3826">
        <v>1</v>
      </c>
    </row>
    <row r="3827" spans="1:32" x14ac:dyDescent="0.2">
      <c r="A3827" t="s">
        <v>6659</v>
      </c>
      <c r="B3827" s="107">
        <v>44876</v>
      </c>
      <c r="C3827" s="107">
        <v>44876</v>
      </c>
      <c r="D3827" s="107">
        <v>44876</v>
      </c>
      <c r="E3827">
        <v>-1.10869652E-2</v>
      </c>
      <c r="F3827">
        <v>-1.10869652E-2</v>
      </c>
      <c r="G3827" t="s">
        <v>72</v>
      </c>
      <c r="H3827">
        <v>5.6489361702127674</v>
      </c>
      <c r="I3827">
        <v>-6.2629558736170224E-2</v>
      </c>
      <c r="J3827">
        <v>-6.2629558736170224E-2</v>
      </c>
      <c r="K3827">
        <v>1</v>
      </c>
      <c r="M3827" t="s">
        <v>67</v>
      </c>
      <c r="N3827" t="s">
        <v>4995</v>
      </c>
      <c r="S3827" t="s">
        <v>1608</v>
      </c>
      <c r="U3827" t="s">
        <v>67</v>
      </c>
      <c r="W3827" t="s">
        <v>1270</v>
      </c>
      <c r="X3827" t="s">
        <v>1271</v>
      </c>
      <c r="Y3827" t="s">
        <v>182</v>
      </c>
      <c r="Z3827" t="s">
        <v>164</v>
      </c>
      <c r="AA3827" t="s">
        <v>164</v>
      </c>
      <c r="AB3827" t="s">
        <v>18</v>
      </c>
      <c r="AD3827" t="s">
        <v>6660</v>
      </c>
      <c r="AE3827">
        <v>1</v>
      </c>
      <c r="AF3827">
        <v>1</v>
      </c>
    </row>
    <row r="3828" spans="1:32" x14ac:dyDescent="0.2">
      <c r="A3828" t="s">
        <v>6661</v>
      </c>
      <c r="B3828" s="107">
        <v>44876</v>
      </c>
      <c r="C3828" s="107">
        <v>44876</v>
      </c>
      <c r="D3828" s="107">
        <v>44876</v>
      </c>
      <c r="E3828">
        <v>-1.2148432000000001E-2</v>
      </c>
      <c r="F3828">
        <v>-1.2148432000000001E-2</v>
      </c>
      <c r="G3828" t="s">
        <v>72</v>
      </c>
      <c r="H3828">
        <v>5.6489361702127674</v>
      </c>
      <c r="I3828">
        <v>-6.8625716936170228E-2</v>
      </c>
      <c r="J3828">
        <v>-6.8625716936170228E-2</v>
      </c>
      <c r="K3828">
        <v>1</v>
      </c>
      <c r="M3828" t="s">
        <v>67</v>
      </c>
      <c r="N3828" t="s">
        <v>4995</v>
      </c>
      <c r="S3828" t="s">
        <v>1608</v>
      </c>
      <c r="U3828" t="s">
        <v>67</v>
      </c>
      <c r="W3828" t="s">
        <v>1270</v>
      </c>
      <c r="X3828" t="s">
        <v>1271</v>
      </c>
      <c r="Y3828" t="s">
        <v>182</v>
      </c>
      <c r="Z3828" t="s">
        <v>164</v>
      </c>
      <c r="AA3828" t="s">
        <v>164</v>
      </c>
      <c r="AB3828" t="s">
        <v>18</v>
      </c>
      <c r="AD3828" t="s">
        <v>6662</v>
      </c>
      <c r="AE3828">
        <v>1</v>
      </c>
      <c r="AF3828">
        <v>1</v>
      </c>
    </row>
    <row r="3829" spans="1:32" x14ac:dyDescent="0.2">
      <c r="A3829" t="s">
        <v>6663</v>
      </c>
      <c r="B3829" s="107">
        <v>44876</v>
      </c>
      <c r="C3829" s="107">
        <v>44876</v>
      </c>
      <c r="D3829" s="107">
        <v>44876</v>
      </c>
      <c r="E3829">
        <v>-3.5845059999999998E-2</v>
      </c>
      <c r="F3829">
        <v>-3.5845059999999998E-2</v>
      </c>
      <c r="G3829" t="s">
        <v>72</v>
      </c>
      <c r="H3829">
        <v>5.6489361702127674</v>
      </c>
      <c r="I3829">
        <v>-0.2024864559574468</v>
      </c>
      <c r="J3829">
        <v>-0.2024864559574468</v>
      </c>
      <c r="K3829">
        <v>1</v>
      </c>
      <c r="M3829" t="s">
        <v>67</v>
      </c>
      <c r="N3829" t="s">
        <v>4995</v>
      </c>
      <c r="S3829" t="s">
        <v>1608</v>
      </c>
      <c r="U3829" t="s">
        <v>67</v>
      </c>
      <c r="W3829" t="s">
        <v>1270</v>
      </c>
      <c r="X3829" t="s">
        <v>1271</v>
      </c>
      <c r="Y3829" t="s">
        <v>182</v>
      </c>
      <c r="Z3829" t="s">
        <v>164</v>
      </c>
      <c r="AA3829" t="s">
        <v>164</v>
      </c>
      <c r="AB3829" t="s">
        <v>18</v>
      </c>
      <c r="AD3829" t="s">
        <v>6664</v>
      </c>
      <c r="AE3829">
        <v>1</v>
      </c>
      <c r="AF3829">
        <v>1</v>
      </c>
    </row>
    <row r="3830" spans="1:32" x14ac:dyDescent="0.2">
      <c r="A3830" t="s">
        <v>6665</v>
      </c>
      <c r="B3830" s="107">
        <v>44876</v>
      </c>
      <c r="C3830" s="107">
        <v>44876</v>
      </c>
      <c r="D3830" s="107">
        <v>44876</v>
      </c>
      <c r="E3830">
        <v>-1.8396963200000001E-2</v>
      </c>
      <c r="F3830">
        <v>-1.8396963200000001E-2</v>
      </c>
      <c r="G3830" t="s">
        <v>72</v>
      </c>
      <c r="H3830">
        <v>5.6489361702127674</v>
      </c>
      <c r="I3830">
        <v>-0.10392327084255321</v>
      </c>
      <c r="J3830">
        <v>-0.10392327084255321</v>
      </c>
      <c r="K3830">
        <v>1</v>
      </c>
      <c r="M3830" t="s">
        <v>67</v>
      </c>
      <c r="N3830" t="s">
        <v>4995</v>
      </c>
      <c r="S3830" t="s">
        <v>1608</v>
      </c>
      <c r="U3830" t="s">
        <v>67</v>
      </c>
      <c r="W3830" t="s">
        <v>1270</v>
      </c>
      <c r="X3830" t="s">
        <v>1271</v>
      </c>
      <c r="Y3830" t="s">
        <v>182</v>
      </c>
      <c r="Z3830" t="s">
        <v>164</v>
      </c>
      <c r="AA3830" t="s">
        <v>164</v>
      </c>
      <c r="AB3830" t="s">
        <v>18</v>
      </c>
      <c r="AD3830" t="s">
        <v>6666</v>
      </c>
      <c r="AE3830">
        <v>1</v>
      </c>
      <c r="AF3830">
        <v>1</v>
      </c>
    </row>
    <row r="3831" spans="1:32" x14ac:dyDescent="0.2">
      <c r="A3831" t="s">
        <v>6667</v>
      </c>
      <c r="B3831" s="107">
        <v>44876</v>
      </c>
      <c r="C3831" s="107">
        <v>44876</v>
      </c>
      <c r="D3831" s="107">
        <v>44876</v>
      </c>
      <c r="E3831">
        <v>-2.7613999968019678E-2</v>
      </c>
      <c r="F3831">
        <v>-2.7613999968019678E-2</v>
      </c>
      <c r="G3831" t="s">
        <v>72</v>
      </c>
      <c r="H3831">
        <v>5.6489361702127674</v>
      </c>
      <c r="I3831">
        <v>-0.1559897232236005</v>
      </c>
      <c r="J3831">
        <v>-0.1559897232236005</v>
      </c>
      <c r="K3831">
        <v>1</v>
      </c>
      <c r="M3831" t="s">
        <v>67</v>
      </c>
      <c r="N3831" t="s">
        <v>4995</v>
      </c>
      <c r="S3831" t="s">
        <v>1608</v>
      </c>
      <c r="U3831" t="s">
        <v>67</v>
      </c>
      <c r="W3831" t="s">
        <v>1270</v>
      </c>
      <c r="X3831" t="s">
        <v>1271</v>
      </c>
      <c r="Y3831" t="s">
        <v>182</v>
      </c>
      <c r="Z3831" t="s">
        <v>164</v>
      </c>
      <c r="AA3831" t="s">
        <v>164</v>
      </c>
      <c r="AB3831" t="s">
        <v>18</v>
      </c>
      <c r="AD3831" t="s">
        <v>6668</v>
      </c>
      <c r="AE3831">
        <v>1</v>
      </c>
      <c r="AF3831">
        <v>1</v>
      </c>
    </row>
    <row r="3832" spans="1:32" x14ac:dyDescent="0.2">
      <c r="A3832" t="s">
        <v>6669</v>
      </c>
      <c r="B3832" s="107">
        <v>44876</v>
      </c>
      <c r="C3832" s="107">
        <v>44876</v>
      </c>
      <c r="D3832" s="107">
        <v>44876</v>
      </c>
      <c r="E3832">
        <v>-1.3482284799999999E-2</v>
      </c>
      <c r="F3832">
        <v>-1.3482284799999999E-2</v>
      </c>
      <c r="G3832" t="s">
        <v>72</v>
      </c>
      <c r="H3832">
        <v>5.6489361702127674</v>
      </c>
      <c r="I3832">
        <v>-7.6160566263829804E-2</v>
      </c>
      <c r="J3832">
        <v>-7.6160566263829804E-2</v>
      </c>
      <c r="K3832">
        <v>1</v>
      </c>
      <c r="M3832" t="s">
        <v>67</v>
      </c>
      <c r="N3832" t="s">
        <v>4995</v>
      </c>
      <c r="S3832" t="s">
        <v>1608</v>
      </c>
      <c r="U3832" t="s">
        <v>67</v>
      </c>
      <c r="W3832" t="s">
        <v>1270</v>
      </c>
      <c r="X3832" t="s">
        <v>1271</v>
      </c>
      <c r="Y3832" t="s">
        <v>182</v>
      </c>
      <c r="Z3832" t="s">
        <v>164</v>
      </c>
      <c r="AA3832" t="s">
        <v>164</v>
      </c>
      <c r="AB3832" t="s">
        <v>18</v>
      </c>
      <c r="AD3832" t="s">
        <v>6670</v>
      </c>
      <c r="AE3832">
        <v>1</v>
      </c>
      <c r="AF3832">
        <v>1</v>
      </c>
    </row>
    <row r="3833" spans="1:32" x14ac:dyDescent="0.2">
      <c r="A3833" t="s">
        <v>6671</v>
      </c>
      <c r="B3833" s="107">
        <v>44876</v>
      </c>
      <c r="C3833" s="107">
        <v>44876</v>
      </c>
      <c r="D3833" s="107">
        <v>44876</v>
      </c>
      <c r="E3833">
        <v>-1.3432873200000001E-2</v>
      </c>
      <c r="F3833">
        <v>-1.3432873200000001E-2</v>
      </c>
      <c r="G3833" t="s">
        <v>72</v>
      </c>
      <c r="H3833">
        <v>5.6489361702127674</v>
      </c>
      <c r="I3833">
        <v>-7.5881443289361708E-2</v>
      </c>
      <c r="J3833">
        <v>-7.5881443289361708E-2</v>
      </c>
      <c r="K3833">
        <v>1</v>
      </c>
      <c r="M3833" t="s">
        <v>67</v>
      </c>
      <c r="N3833" t="s">
        <v>4995</v>
      </c>
      <c r="S3833" t="s">
        <v>1608</v>
      </c>
      <c r="U3833" t="s">
        <v>67</v>
      </c>
      <c r="W3833" t="s">
        <v>1270</v>
      </c>
      <c r="X3833" t="s">
        <v>1271</v>
      </c>
      <c r="Y3833" t="s">
        <v>182</v>
      </c>
      <c r="Z3833" t="s">
        <v>164</v>
      </c>
      <c r="AA3833" t="s">
        <v>164</v>
      </c>
      <c r="AB3833" t="s">
        <v>18</v>
      </c>
      <c r="AD3833" t="s">
        <v>6672</v>
      </c>
      <c r="AE3833">
        <v>1</v>
      </c>
      <c r="AF3833">
        <v>1</v>
      </c>
    </row>
    <row r="3834" spans="1:32" x14ac:dyDescent="0.2">
      <c r="A3834" t="s">
        <v>6673</v>
      </c>
      <c r="B3834" s="107">
        <v>44876</v>
      </c>
      <c r="C3834" s="107">
        <v>44876</v>
      </c>
      <c r="D3834" s="107">
        <v>44876</v>
      </c>
      <c r="E3834">
        <v>-8.7716560000000009E-3</v>
      </c>
      <c r="F3834">
        <v>-8.7716560000000009E-3</v>
      </c>
      <c r="G3834" t="s">
        <v>72</v>
      </c>
      <c r="H3834">
        <v>5.6489361702127674</v>
      </c>
      <c r="I3834">
        <v>-4.9550524851063843E-2</v>
      </c>
      <c r="J3834">
        <v>-4.9550524851063843E-2</v>
      </c>
      <c r="K3834">
        <v>1</v>
      </c>
      <c r="M3834" t="s">
        <v>67</v>
      </c>
      <c r="N3834" t="s">
        <v>4995</v>
      </c>
      <c r="S3834" t="s">
        <v>1608</v>
      </c>
      <c r="U3834" t="s">
        <v>67</v>
      </c>
      <c r="W3834" t="s">
        <v>1270</v>
      </c>
      <c r="X3834" t="s">
        <v>1271</v>
      </c>
      <c r="Y3834" t="s">
        <v>182</v>
      </c>
      <c r="Z3834" t="s">
        <v>164</v>
      </c>
      <c r="AA3834" t="s">
        <v>164</v>
      </c>
      <c r="AB3834" t="s">
        <v>18</v>
      </c>
      <c r="AD3834" t="s">
        <v>6674</v>
      </c>
      <c r="AE3834">
        <v>1</v>
      </c>
      <c r="AF3834">
        <v>1</v>
      </c>
    </row>
    <row r="3835" spans="1:32" x14ac:dyDescent="0.2">
      <c r="A3835" t="s">
        <v>6675</v>
      </c>
      <c r="B3835" s="107">
        <v>44876</v>
      </c>
      <c r="C3835" s="107">
        <v>44876</v>
      </c>
      <c r="D3835" s="107">
        <v>44876</v>
      </c>
      <c r="E3835">
        <v>-9.5253312000000007E-3</v>
      </c>
      <c r="F3835">
        <v>-9.5253312000000007E-3</v>
      </c>
      <c r="G3835" t="s">
        <v>72</v>
      </c>
      <c r="H3835">
        <v>5.6489361702127674</v>
      </c>
      <c r="I3835">
        <v>-5.3807987948936181E-2</v>
      </c>
      <c r="J3835">
        <v>-5.3807987948936181E-2</v>
      </c>
      <c r="K3835">
        <v>1</v>
      </c>
      <c r="M3835" t="s">
        <v>67</v>
      </c>
      <c r="N3835" t="s">
        <v>4995</v>
      </c>
      <c r="S3835" t="s">
        <v>1608</v>
      </c>
      <c r="U3835" t="s">
        <v>67</v>
      </c>
      <c r="W3835" t="s">
        <v>1270</v>
      </c>
      <c r="X3835" t="s">
        <v>1271</v>
      </c>
      <c r="Y3835" t="s">
        <v>182</v>
      </c>
      <c r="Z3835" t="s">
        <v>164</v>
      </c>
      <c r="AA3835" t="s">
        <v>164</v>
      </c>
      <c r="AB3835" t="s">
        <v>18</v>
      </c>
      <c r="AD3835" t="s">
        <v>6676</v>
      </c>
      <c r="AE3835">
        <v>1</v>
      </c>
      <c r="AF3835">
        <v>1</v>
      </c>
    </row>
    <row r="3836" spans="1:32" x14ac:dyDescent="0.2">
      <c r="A3836" t="s">
        <v>6677</v>
      </c>
      <c r="B3836" s="107">
        <v>44876</v>
      </c>
      <c r="C3836" s="107">
        <v>44876</v>
      </c>
      <c r="D3836" s="107">
        <v>44876</v>
      </c>
      <c r="E3836">
        <v>-8.7910208000000004E-3</v>
      </c>
      <c r="F3836">
        <v>-8.7910208000000004E-3</v>
      </c>
      <c r="G3836" t="s">
        <v>72</v>
      </c>
      <c r="H3836">
        <v>5.6489361702127674</v>
      </c>
      <c r="I3836">
        <v>-4.9659915370212783E-2</v>
      </c>
      <c r="J3836">
        <v>-4.9659915370212783E-2</v>
      </c>
      <c r="K3836">
        <v>1</v>
      </c>
      <c r="M3836" t="s">
        <v>67</v>
      </c>
      <c r="N3836" t="s">
        <v>4995</v>
      </c>
      <c r="S3836" t="s">
        <v>1608</v>
      </c>
      <c r="U3836" t="s">
        <v>67</v>
      </c>
      <c r="W3836" t="s">
        <v>1270</v>
      </c>
      <c r="X3836" t="s">
        <v>1271</v>
      </c>
      <c r="Y3836" t="s">
        <v>182</v>
      </c>
      <c r="Z3836" t="s">
        <v>164</v>
      </c>
      <c r="AA3836" t="s">
        <v>164</v>
      </c>
      <c r="AB3836" t="s">
        <v>18</v>
      </c>
      <c r="AD3836" t="s">
        <v>6678</v>
      </c>
      <c r="AE3836">
        <v>1</v>
      </c>
      <c r="AF3836">
        <v>1</v>
      </c>
    </row>
    <row r="3837" spans="1:32" x14ac:dyDescent="0.2">
      <c r="A3837" t="s">
        <v>6679</v>
      </c>
      <c r="B3837" s="107">
        <v>44876</v>
      </c>
      <c r="C3837" s="107">
        <v>44876</v>
      </c>
      <c r="D3837" s="107">
        <v>44876</v>
      </c>
      <c r="E3837">
        <v>-1.54625936E-2</v>
      </c>
      <c r="F3837">
        <v>-1.54625936E-2</v>
      </c>
      <c r="G3837" t="s">
        <v>72</v>
      </c>
      <c r="H3837">
        <v>5.6489361702127674</v>
      </c>
      <c r="I3837">
        <v>-8.734720427234044E-2</v>
      </c>
      <c r="J3837">
        <v>-8.734720427234044E-2</v>
      </c>
      <c r="K3837">
        <v>1</v>
      </c>
      <c r="M3837" t="s">
        <v>67</v>
      </c>
      <c r="N3837" t="s">
        <v>4995</v>
      </c>
      <c r="S3837" t="s">
        <v>1608</v>
      </c>
      <c r="U3837" t="s">
        <v>67</v>
      </c>
      <c r="W3837" t="s">
        <v>1270</v>
      </c>
      <c r="X3837" t="s">
        <v>1271</v>
      </c>
      <c r="Y3837" t="s">
        <v>182</v>
      </c>
      <c r="Z3837" t="s">
        <v>164</v>
      </c>
      <c r="AA3837" t="s">
        <v>164</v>
      </c>
      <c r="AB3837" t="s">
        <v>18</v>
      </c>
      <c r="AD3837" t="s">
        <v>6680</v>
      </c>
      <c r="AE3837">
        <v>1</v>
      </c>
      <c r="AF3837">
        <v>1</v>
      </c>
    </row>
    <row r="3838" spans="1:32" x14ac:dyDescent="0.2">
      <c r="A3838" t="s">
        <v>6681</v>
      </c>
      <c r="B3838" s="107">
        <v>44876</v>
      </c>
      <c r="C3838" s="107">
        <v>44876</v>
      </c>
      <c r="D3838" s="107">
        <v>44876</v>
      </c>
      <c r="E3838">
        <v>-8.8012192E-3</v>
      </c>
      <c r="F3838">
        <v>-8.8012192E-3</v>
      </c>
      <c r="G3838" t="s">
        <v>72</v>
      </c>
      <c r="H3838">
        <v>5.6489361702127674</v>
      </c>
      <c r="I3838">
        <v>-4.9717525480851073E-2</v>
      </c>
      <c r="J3838">
        <v>-4.9717525480851073E-2</v>
      </c>
      <c r="K3838">
        <v>1</v>
      </c>
      <c r="M3838" t="s">
        <v>67</v>
      </c>
      <c r="N3838" t="s">
        <v>4995</v>
      </c>
      <c r="S3838" t="s">
        <v>1608</v>
      </c>
      <c r="U3838" t="s">
        <v>67</v>
      </c>
      <c r="W3838" t="s">
        <v>1270</v>
      </c>
      <c r="X3838" t="s">
        <v>1271</v>
      </c>
      <c r="Y3838" t="s">
        <v>182</v>
      </c>
      <c r="Z3838" t="s">
        <v>164</v>
      </c>
      <c r="AA3838" t="s">
        <v>164</v>
      </c>
      <c r="AB3838" t="s">
        <v>18</v>
      </c>
      <c r="AD3838" t="s">
        <v>6682</v>
      </c>
      <c r="AE3838">
        <v>1</v>
      </c>
      <c r="AF3838">
        <v>1</v>
      </c>
    </row>
    <row r="3839" spans="1:32" x14ac:dyDescent="0.2">
      <c r="A3839" t="s">
        <v>6683</v>
      </c>
      <c r="B3839" s="107">
        <v>44876</v>
      </c>
      <c r="C3839" s="107">
        <v>44876</v>
      </c>
      <c r="D3839" s="107">
        <v>44876</v>
      </c>
      <c r="E3839">
        <v>-8.8226539999999992E-3</v>
      </c>
      <c r="F3839">
        <v>-8.8226539999999992E-3</v>
      </c>
      <c r="G3839" t="s">
        <v>72</v>
      </c>
      <c r="H3839">
        <v>5.6489361702127674</v>
      </c>
      <c r="I3839">
        <v>-4.9838609297872337E-2</v>
      </c>
      <c r="J3839">
        <v>-4.9838609297872337E-2</v>
      </c>
      <c r="K3839">
        <v>1</v>
      </c>
      <c r="M3839" t="s">
        <v>67</v>
      </c>
      <c r="N3839" t="s">
        <v>4995</v>
      </c>
      <c r="S3839" t="s">
        <v>1608</v>
      </c>
      <c r="U3839" t="s">
        <v>67</v>
      </c>
      <c r="W3839" t="s">
        <v>1270</v>
      </c>
      <c r="X3839" t="s">
        <v>1271</v>
      </c>
      <c r="Y3839" t="s">
        <v>182</v>
      </c>
      <c r="Z3839" t="s">
        <v>164</v>
      </c>
      <c r="AA3839" t="s">
        <v>164</v>
      </c>
      <c r="AB3839" t="s">
        <v>18</v>
      </c>
      <c r="AD3839" t="s">
        <v>6684</v>
      </c>
      <c r="AE3839">
        <v>1</v>
      </c>
      <c r="AF3839">
        <v>1</v>
      </c>
    </row>
    <row r="3840" spans="1:32" x14ac:dyDescent="0.2">
      <c r="A3840" t="s">
        <v>6685</v>
      </c>
      <c r="B3840" s="107">
        <v>44876</v>
      </c>
      <c r="C3840" s="107">
        <v>44876</v>
      </c>
      <c r="D3840" s="107">
        <v>44876</v>
      </c>
      <c r="E3840">
        <v>-1.3249591250725419E-2</v>
      </c>
      <c r="F3840">
        <v>-1.3249591250725419E-2</v>
      </c>
      <c r="G3840" t="s">
        <v>72</v>
      </c>
      <c r="H3840">
        <v>5.6489361702127674</v>
      </c>
      <c r="I3840">
        <v>-7.4846095256757436E-2</v>
      </c>
      <c r="J3840">
        <v>-7.4846095256757436E-2</v>
      </c>
      <c r="K3840">
        <v>1</v>
      </c>
      <c r="M3840" t="s">
        <v>67</v>
      </c>
      <c r="N3840" t="s">
        <v>4995</v>
      </c>
      <c r="S3840" t="s">
        <v>1608</v>
      </c>
      <c r="U3840" t="s">
        <v>67</v>
      </c>
      <c r="W3840" t="s">
        <v>1270</v>
      </c>
      <c r="X3840" t="s">
        <v>1271</v>
      </c>
      <c r="Y3840" t="s">
        <v>182</v>
      </c>
      <c r="Z3840" t="s">
        <v>164</v>
      </c>
      <c r="AA3840" t="s">
        <v>164</v>
      </c>
      <c r="AB3840" t="s">
        <v>18</v>
      </c>
      <c r="AD3840" t="s">
        <v>6686</v>
      </c>
      <c r="AE3840">
        <v>1</v>
      </c>
      <c r="AF3840">
        <v>1</v>
      </c>
    </row>
    <row r="3841" spans="1:32" x14ac:dyDescent="0.2">
      <c r="A3841" t="s">
        <v>6687</v>
      </c>
      <c r="B3841" s="107">
        <v>44876</v>
      </c>
      <c r="C3841" s="107">
        <v>44876</v>
      </c>
      <c r="D3841" s="107">
        <v>44876</v>
      </c>
      <c r="E3841">
        <v>-1.00874044E-2</v>
      </c>
      <c r="F3841">
        <v>-1.00874044E-2</v>
      </c>
      <c r="G3841" t="s">
        <v>72</v>
      </c>
      <c r="H3841">
        <v>5.6489361702127674</v>
      </c>
      <c r="I3841">
        <v>-5.6983103578723417E-2</v>
      </c>
      <c r="J3841">
        <v>-5.6983103578723417E-2</v>
      </c>
      <c r="K3841">
        <v>1</v>
      </c>
      <c r="M3841" t="s">
        <v>67</v>
      </c>
      <c r="N3841" t="s">
        <v>4995</v>
      </c>
      <c r="S3841" t="s">
        <v>1608</v>
      </c>
      <c r="U3841" t="s">
        <v>67</v>
      </c>
      <c r="W3841" t="s">
        <v>1270</v>
      </c>
      <c r="X3841" t="s">
        <v>1271</v>
      </c>
      <c r="Y3841" t="s">
        <v>182</v>
      </c>
      <c r="Z3841" t="s">
        <v>164</v>
      </c>
      <c r="AA3841" t="s">
        <v>164</v>
      </c>
      <c r="AB3841" t="s">
        <v>18</v>
      </c>
      <c r="AD3841" t="s">
        <v>6688</v>
      </c>
      <c r="AE3841">
        <v>1</v>
      </c>
      <c r="AF3841">
        <v>1</v>
      </c>
    </row>
    <row r="3842" spans="1:32" x14ac:dyDescent="0.2">
      <c r="A3842" t="s">
        <v>6689</v>
      </c>
      <c r="B3842" s="107">
        <v>44876</v>
      </c>
      <c r="C3842" s="107">
        <v>44876</v>
      </c>
      <c r="D3842" s="107">
        <v>44876</v>
      </c>
      <c r="E3842">
        <v>-4.3976127999999998E-3</v>
      </c>
      <c r="F3842">
        <v>-4.3976127999999998E-3</v>
      </c>
      <c r="G3842" t="s">
        <v>72</v>
      </c>
      <c r="H3842">
        <v>5.6489361702127674</v>
      </c>
      <c r="I3842">
        <v>-2.484183400851064E-2</v>
      </c>
      <c r="J3842">
        <v>-2.484183400851064E-2</v>
      </c>
      <c r="K3842">
        <v>1</v>
      </c>
      <c r="M3842" t="s">
        <v>67</v>
      </c>
      <c r="N3842" t="s">
        <v>4995</v>
      </c>
      <c r="S3842" t="s">
        <v>1608</v>
      </c>
      <c r="U3842" t="s">
        <v>67</v>
      </c>
      <c r="W3842" t="s">
        <v>1270</v>
      </c>
      <c r="X3842" t="s">
        <v>1271</v>
      </c>
      <c r="Y3842" t="s">
        <v>182</v>
      </c>
      <c r="Z3842" t="s">
        <v>164</v>
      </c>
      <c r="AA3842" t="s">
        <v>164</v>
      </c>
      <c r="AB3842" t="s">
        <v>18</v>
      </c>
      <c r="AD3842" t="s">
        <v>6690</v>
      </c>
      <c r="AE3842">
        <v>1</v>
      </c>
      <c r="AF3842">
        <v>1</v>
      </c>
    </row>
    <row r="3843" spans="1:32" x14ac:dyDescent="0.2">
      <c r="A3843" t="s">
        <v>6691</v>
      </c>
      <c r="B3843" s="107">
        <v>44876</v>
      </c>
      <c r="C3843" s="107">
        <v>44876</v>
      </c>
      <c r="D3843" s="107">
        <v>44876</v>
      </c>
      <c r="E3843">
        <v>-1.09849692E-2</v>
      </c>
      <c r="F3843">
        <v>-1.09849692E-2</v>
      </c>
      <c r="G3843" t="s">
        <v>72</v>
      </c>
      <c r="H3843">
        <v>5.6489361702127674</v>
      </c>
      <c r="I3843">
        <v>-6.2053389842553187E-2</v>
      </c>
      <c r="J3843">
        <v>-6.2053389842553187E-2</v>
      </c>
      <c r="K3843">
        <v>1</v>
      </c>
      <c r="M3843" t="s">
        <v>67</v>
      </c>
      <c r="N3843" t="s">
        <v>4995</v>
      </c>
      <c r="S3843" t="s">
        <v>1608</v>
      </c>
      <c r="U3843" t="s">
        <v>67</v>
      </c>
      <c r="W3843" t="s">
        <v>1270</v>
      </c>
      <c r="X3843" t="s">
        <v>1271</v>
      </c>
      <c r="Y3843" t="s">
        <v>182</v>
      </c>
      <c r="Z3843" t="s">
        <v>164</v>
      </c>
      <c r="AA3843" t="s">
        <v>164</v>
      </c>
      <c r="AB3843" t="s">
        <v>18</v>
      </c>
      <c r="AD3843" t="s">
        <v>6692</v>
      </c>
      <c r="AE3843">
        <v>1</v>
      </c>
      <c r="AF3843">
        <v>1</v>
      </c>
    </row>
    <row r="3844" spans="1:32" x14ac:dyDescent="0.2">
      <c r="A3844" t="s">
        <v>6693</v>
      </c>
      <c r="B3844" s="107">
        <v>44876</v>
      </c>
      <c r="C3844" s="107">
        <v>44876</v>
      </c>
      <c r="D3844" s="107">
        <v>44876</v>
      </c>
      <c r="E3844">
        <v>-9.8834123999999995E-3</v>
      </c>
      <c r="F3844">
        <v>-9.8834123999999995E-3</v>
      </c>
      <c r="G3844" t="s">
        <v>72</v>
      </c>
      <c r="H3844">
        <v>5.6489361702127674</v>
      </c>
      <c r="I3844">
        <v>-5.5830765791489358E-2</v>
      </c>
      <c r="J3844">
        <v>-5.5830765791489358E-2</v>
      </c>
      <c r="K3844">
        <v>1</v>
      </c>
      <c r="M3844" t="s">
        <v>67</v>
      </c>
      <c r="N3844" t="s">
        <v>4995</v>
      </c>
      <c r="S3844" t="s">
        <v>1608</v>
      </c>
      <c r="U3844" t="s">
        <v>67</v>
      </c>
      <c r="W3844" t="s">
        <v>1270</v>
      </c>
      <c r="X3844" t="s">
        <v>1271</v>
      </c>
      <c r="Y3844" t="s">
        <v>182</v>
      </c>
      <c r="Z3844" t="s">
        <v>164</v>
      </c>
      <c r="AA3844" t="s">
        <v>164</v>
      </c>
      <c r="AB3844" t="s">
        <v>18</v>
      </c>
      <c r="AD3844" t="s">
        <v>6694</v>
      </c>
      <c r="AE3844">
        <v>1</v>
      </c>
      <c r="AF3844">
        <v>1</v>
      </c>
    </row>
    <row r="3845" spans="1:32" x14ac:dyDescent="0.2">
      <c r="A3845" t="s">
        <v>6695</v>
      </c>
      <c r="B3845" s="107">
        <v>44876</v>
      </c>
      <c r="C3845" s="107">
        <v>44876</v>
      </c>
      <c r="D3845" s="107">
        <v>44876</v>
      </c>
      <c r="E3845">
        <v>-9.3009407999999991E-3</v>
      </c>
      <c r="F3845">
        <v>-9.3009407999999991E-3</v>
      </c>
      <c r="G3845" t="s">
        <v>72</v>
      </c>
      <c r="H3845">
        <v>5.6489361702127674</v>
      </c>
      <c r="I3845">
        <v>-5.2540420902127662E-2</v>
      </c>
      <c r="J3845">
        <v>-5.2540420902127662E-2</v>
      </c>
      <c r="K3845">
        <v>1</v>
      </c>
      <c r="M3845" t="s">
        <v>67</v>
      </c>
      <c r="N3845" t="s">
        <v>4995</v>
      </c>
      <c r="S3845" t="s">
        <v>1608</v>
      </c>
      <c r="U3845" t="s">
        <v>67</v>
      </c>
      <c r="W3845" t="s">
        <v>1270</v>
      </c>
      <c r="X3845" t="s">
        <v>1271</v>
      </c>
      <c r="Y3845" t="s">
        <v>182</v>
      </c>
      <c r="Z3845" t="s">
        <v>164</v>
      </c>
      <c r="AA3845" t="s">
        <v>164</v>
      </c>
      <c r="AB3845" t="s">
        <v>18</v>
      </c>
      <c r="AD3845" t="s">
        <v>6696</v>
      </c>
      <c r="AE3845">
        <v>1</v>
      </c>
      <c r="AF3845">
        <v>1</v>
      </c>
    </row>
    <row r="3846" spans="1:32" x14ac:dyDescent="0.2">
      <c r="A3846" t="s">
        <v>6697</v>
      </c>
      <c r="B3846" s="107">
        <v>44876</v>
      </c>
      <c r="C3846" s="107">
        <v>44876</v>
      </c>
      <c r="D3846" s="107">
        <v>44876</v>
      </c>
      <c r="E3846">
        <v>-1.79680945E-2</v>
      </c>
      <c r="F3846">
        <v>-1.79680945E-2</v>
      </c>
      <c r="G3846" t="s">
        <v>72</v>
      </c>
      <c r="H3846">
        <v>5.6489361702127674</v>
      </c>
      <c r="I3846">
        <v>-0.10150061893085111</v>
      </c>
      <c r="J3846">
        <v>-0.10150061893085111</v>
      </c>
      <c r="K3846">
        <v>1</v>
      </c>
      <c r="M3846" t="s">
        <v>67</v>
      </c>
      <c r="N3846" t="s">
        <v>4995</v>
      </c>
      <c r="S3846" t="s">
        <v>1608</v>
      </c>
      <c r="U3846" t="s">
        <v>67</v>
      </c>
      <c r="W3846" t="s">
        <v>1270</v>
      </c>
      <c r="X3846" t="s">
        <v>1271</v>
      </c>
      <c r="Y3846" t="s">
        <v>182</v>
      </c>
      <c r="Z3846" t="s">
        <v>164</v>
      </c>
      <c r="AA3846" t="s">
        <v>164</v>
      </c>
      <c r="AB3846" t="s">
        <v>18</v>
      </c>
      <c r="AD3846" t="s">
        <v>6698</v>
      </c>
      <c r="AE3846">
        <v>1</v>
      </c>
      <c r="AF3846">
        <v>1</v>
      </c>
    </row>
    <row r="3847" spans="1:32" x14ac:dyDescent="0.2">
      <c r="A3847" t="s">
        <v>6699</v>
      </c>
      <c r="B3847" s="107">
        <v>44876</v>
      </c>
      <c r="C3847" s="107">
        <v>44876</v>
      </c>
      <c r="D3847" s="107">
        <v>44876</v>
      </c>
      <c r="E3847">
        <v>-2.2754E-2</v>
      </c>
      <c r="F3847">
        <v>-2.2754E-2</v>
      </c>
      <c r="G3847" t="s">
        <v>72</v>
      </c>
      <c r="H3847">
        <v>5.6489361702127674</v>
      </c>
      <c r="I3847">
        <v>-0.12853589361702131</v>
      </c>
      <c r="J3847">
        <v>-0.12853589361702131</v>
      </c>
      <c r="K3847">
        <v>1</v>
      </c>
      <c r="M3847" t="s">
        <v>67</v>
      </c>
      <c r="N3847" t="s">
        <v>4995</v>
      </c>
      <c r="S3847" t="s">
        <v>1608</v>
      </c>
      <c r="U3847" t="s">
        <v>67</v>
      </c>
      <c r="W3847" t="s">
        <v>1270</v>
      </c>
      <c r="X3847" t="s">
        <v>1271</v>
      </c>
      <c r="Y3847" t="s">
        <v>182</v>
      </c>
      <c r="Z3847" t="s">
        <v>164</v>
      </c>
      <c r="AA3847" t="s">
        <v>164</v>
      </c>
      <c r="AB3847" t="s">
        <v>18</v>
      </c>
      <c r="AD3847" t="s">
        <v>6700</v>
      </c>
      <c r="AE3847">
        <v>1</v>
      </c>
      <c r="AF3847">
        <v>1</v>
      </c>
    </row>
    <row r="3848" spans="1:32" x14ac:dyDescent="0.2">
      <c r="A3848" t="s">
        <v>6701</v>
      </c>
      <c r="B3848" s="107">
        <v>44876</v>
      </c>
      <c r="C3848" s="107">
        <v>44876</v>
      </c>
      <c r="D3848" s="107">
        <v>44876</v>
      </c>
      <c r="E3848">
        <v>-1.1682435999999999E-2</v>
      </c>
      <c r="F3848">
        <v>-1.1682435999999999E-2</v>
      </c>
      <c r="G3848" t="s">
        <v>72</v>
      </c>
      <c r="H3848">
        <v>5.6489361702127674</v>
      </c>
      <c r="I3848">
        <v>-6.599333527659576E-2</v>
      </c>
      <c r="J3848">
        <v>-6.599333527659576E-2</v>
      </c>
      <c r="K3848">
        <v>1</v>
      </c>
      <c r="M3848" t="s">
        <v>67</v>
      </c>
      <c r="N3848" t="s">
        <v>4995</v>
      </c>
      <c r="S3848" t="s">
        <v>1608</v>
      </c>
      <c r="U3848" t="s">
        <v>67</v>
      </c>
      <c r="W3848" t="s">
        <v>1270</v>
      </c>
      <c r="X3848" t="s">
        <v>1271</v>
      </c>
      <c r="Y3848" t="s">
        <v>182</v>
      </c>
      <c r="Z3848" t="s">
        <v>164</v>
      </c>
      <c r="AA3848" t="s">
        <v>164</v>
      </c>
      <c r="AB3848" t="s">
        <v>18</v>
      </c>
      <c r="AD3848" t="s">
        <v>6702</v>
      </c>
      <c r="AE3848">
        <v>1</v>
      </c>
      <c r="AF3848">
        <v>1</v>
      </c>
    </row>
    <row r="3849" spans="1:32" x14ac:dyDescent="0.2">
      <c r="A3849" t="s">
        <v>6703</v>
      </c>
      <c r="B3849" s="107">
        <v>44876</v>
      </c>
      <c r="C3849" s="107">
        <v>44876</v>
      </c>
      <c r="D3849" s="107">
        <v>44876</v>
      </c>
      <c r="E3849">
        <v>-9.1887584000000001E-3</v>
      </c>
      <c r="F3849">
        <v>-9.1887584000000001E-3</v>
      </c>
      <c r="G3849" t="s">
        <v>72</v>
      </c>
      <c r="H3849">
        <v>5.6489361702127674</v>
      </c>
      <c r="I3849">
        <v>-5.1906709685106391E-2</v>
      </c>
      <c r="J3849">
        <v>-5.1906709685106391E-2</v>
      </c>
      <c r="K3849">
        <v>1</v>
      </c>
      <c r="M3849" t="s">
        <v>67</v>
      </c>
      <c r="N3849" t="s">
        <v>4995</v>
      </c>
      <c r="S3849" t="s">
        <v>1608</v>
      </c>
      <c r="U3849" t="s">
        <v>67</v>
      </c>
      <c r="W3849" t="s">
        <v>1270</v>
      </c>
      <c r="X3849" t="s">
        <v>1271</v>
      </c>
      <c r="Y3849" t="s">
        <v>182</v>
      </c>
      <c r="Z3849" t="s">
        <v>164</v>
      </c>
      <c r="AA3849" t="s">
        <v>164</v>
      </c>
      <c r="AB3849" t="s">
        <v>18</v>
      </c>
      <c r="AD3849" t="s">
        <v>6704</v>
      </c>
      <c r="AE3849">
        <v>1</v>
      </c>
      <c r="AF3849">
        <v>1</v>
      </c>
    </row>
    <row r="3850" spans="1:32" x14ac:dyDescent="0.2">
      <c r="A3850" t="s">
        <v>6705</v>
      </c>
      <c r="B3850" s="107">
        <v>44876</v>
      </c>
      <c r="C3850" s="107">
        <v>44876</v>
      </c>
      <c r="D3850" s="107">
        <v>44876</v>
      </c>
      <c r="E3850">
        <v>-1.9346235199999999E-2</v>
      </c>
      <c r="F3850">
        <v>-1.9346235199999999E-2</v>
      </c>
      <c r="G3850" t="s">
        <v>72</v>
      </c>
      <c r="H3850">
        <v>5.6489361702127674</v>
      </c>
      <c r="I3850">
        <v>-0.1092856477787234</v>
      </c>
      <c r="J3850">
        <v>-0.1092856477787234</v>
      </c>
      <c r="K3850">
        <v>1</v>
      </c>
      <c r="M3850" t="s">
        <v>67</v>
      </c>
      <c r="N3850" t="s">
        <v>4995</v>
      </c>
      <c r="S3850" t="s">
        <v>1608</v>
      </c>
      <c r="U3850" t="s">
        <v>67</v>
      </c>
      <c r="W3850" t="s">
        <v>1270</v>
      </c>
      <c r="X3850" t="s">
        <v>1271</v>
      </c>
      <c r="Y3850" t="s">
        <v>182</v>
      </c>
      <c r="Z3850" t="s">
        <v>164</v>
      </c>
      <c r="AA3850" t="s">
        <v>164</v>
      </c>
      <c r="AB3850" t="s">
        <v>18</v>
      </c>
      <c r="AD3850" t="s">
        <v>6706</v>
      </c>
      <c r="AE3850">
        <v>1</v>
      </c>
      <c r="AF3850">
        <v>1</v>
      </c>
    </row>
    <row r="3851" spans="1:32" x14ac:dyDescent="0.2">
      <c r="A3851" t="s">
        <v>6707</v>
      </c>
      <c r="B3851" s="107">
        <v>44876</v>
      </c>
      <c r="C3851" s="107">
        <v>44876</v>
      </c>
      <c r="D3851" s="107">
        <v>44876</v>
      </c>
      <c r="E3851">
        <v>-2.3720424399999999E-2</v>
      </c>
      <c r="F3851">
        <v>-2.3720424399999999E-2</v>
      </c>
      <c r="G3851" t="s">
        <v>72</v>
      </c>
      <c r="H3851">
        <v>5.6489361702127674</v>
      </c>
      <c r="I3851">
        <v>-0.13399516336595749</v>
      </c>
      <c r="J3851">
        <v>-0.13399516336595749</v>
      </c>
      <c r="K3851">
        <v>1</v>
      </c>
      <c r="M3851" t="s">
        <v>67</v>
      </c>
      <c r="N3851" t="s">
        <v>4995</v>
      </c>
      <c r="S3851" t="s">
        <v>1608</v>
      </c>
      <c r="U3851" t="s">
        <v>67</v>
      </c>
      <c r="W3851" t="s">
        <v>1270</v>
      </c>
      <c r="X3851" t="s">
        <v>1271</v>
      </c>
      <c r="Y3851" t="s">
        <v>182</v>
      </c>
      <c r="Z3851" t="s">
        <v>164</v>
      </c>
      <c r="AA3851" t="s">
        <v>164</v>
      </c>
      <c r="AB3851" t="s">
        <v>18</v>
      </c>
      <c r="AD3851" t="s">
        <v>6708</v>
      </c>
      <c r="AE3851">
        <v>1</v>
      </c>
      <c r="AF3851">
        <v>1</v>
      </c>
    </row>
    <row r="3852" spans="1:32" x14ac:dyDescent="0.2">
      <c r="A3852" t="s">
        <v>6709</v>
      </c>
      <c r="B3852" s="107">
        <v>44876</v>
      </c>
      <c r="C3852" s="107">
        <v>44876</v>
      </c>
      <c r="D3852" s="107">
        <v>44876</v>
      </c>
      <c r="E3852">
        <v>-2.6191201599999998E-2</v>
      </c>
      <c r="F3852">
        <v>-2.6191201599999998E-2</v>
      </c>
      <c r="G3852" t="s">
        <v>72</v>
      </c>
      <c r="H3852">
        <v>5.6489361702127674</v>
      </c>
      <c r="I3852">
        <v>-0.14795242605957451</v>
      </c>
      <c r="J3852">
        <v>-0.14795242605957451</v>
      </c>
      <c r="K3852">
        <v>1</v>
      </c>
      <c r="M3852" t="s">
        <v>67</v>
      </c>
      <c r="N3852" t="s">
        <v>4995</v>
      </c>
      <c r="S3852" t="s">
        <v>1608</v>
      </c>
      <c r="U3852" t="s">
        <v>67</v>
      </c>
      <c r="W3852" t="s">
        <v>1270</v>
      </c>
      <c r="X3852" t="s">
        <v>1271</v>
      </c>
      <c r="Y3852" t="s">
        <v>182</v>
      </c>
      <c r="Z3852" t="s">
        <v>164</v>
      </c>
      <c r="AA3852" t="s">
        <v>164</v>
      </c>
      <c r="AB3852" t="s">
        <v>18</v>
      </c>
      <c r="AD3852" t="s">
        <v>6710</v>
      </c>
      <c r="AE3852">
        <v>1</v>
      </c>
      <c r="AF3852">
        <v>1</v>
      </c>
    </row>
    <row r="3853" spans="1:32" x14ac:dyDescent="0.2">
      <c r="A3853" t="s">
        <v>6711</v>
      </c>
      <c r="B3853" s="107">
        <v>44876</v>
      </c>
      <c r="C3853" s="107">
        <v>44876</v>
      </c>
      <c r="D3853" s="107">
        <v>44876</v>
      </c>
      <c r="E3853">
        <v>-2.3275983900000002E-2</v>
      </c>
      <c r="F3853">
        <v>-2.3275983900000002E-2</v>
      </c>
      <c r="G3853" t="s">
        <v>72</v>
      </c>
      <c r="H3853">
        <v>5.6489361702127674</v>
      </c>
      <c r="I3853">
        <v>-0.13148454735000001</v>
      </c>
      <c r="J3853">
        <v>-0.13148454735000001</v>
      </c>
      <c r="K3853">
        <v>1</v>
      </c>
      <c r="M3853" t="s">
        <v>67</v>
      </c>
      <c r="N3853" t="s">
        <v>4995</v>
      </c>
      <c r="S3853" t="s">
        <v>1608</v>
      </c>
      <c r="U3853" t="s">
        <v>67</v>
      </c>
      <c r="W3853" t="s">
        <v>1270</v>
      </c>
      <c r="X3853" t="s">
        <v>1271</v>
      </c>
      <c r="Y3853" t="s">
        <v>182</v>
      </c>
      <c r="Z3853" t="s">
        <v>164</v>
      </c>
      <c r="AA3853" t="s">
        <v>164</v>
      </c>
      <c r="AB3853" t="s">
        <v>18</v>
      </c>
      <c r="AD3853" t="s">
        <v>6712</v>
      </c>
      <c r="AE3853">
        <v>1</v>
      </c>
      <c r="AF3853">
        <v>1</v>
      </c>
    </row>
    <row r="3854" spans="1:32" x14ac:dyDescent="0.2">
      <c r="A3854" t="s">
        <v>6713</v>
      </c>
      <c r="B3854" s="107">
        <v>44876</v>
      </c>
      <c r="C3854" s="107">
        <v>44876</v>
      </c>
      <c r="D3854" s="107">
        <v>44876</v>
      </c>
      <c r="E3854">
        <v>-7.1568162300000002E-2</v>
      </c>
      <c r="F3854">
        <v>-7.1568162300000002E-2</v>
      </c>
      <c r="G3854" t="s">
        <v>72</v>
      </c>
      <c r="H3854">
        <v>5.6489361702127674</v>
      </c>
      <c r="I3854">
        <v>-0.40428398065212767</v>
      </c>
      <c r="J3854">
        <v>-0.40428398065212767</v>
      </c>
      <c r="K3854">
        <v>1</v>
      </c>
      <c r="M3854" t="s">
        <v>67</v>
      </c>
      <c r="N3854" t="s">
        <v>4995</v>
      </c>
      <c r="S3854" t="s">
        <v>1608</v>
      </c>
      <c r="U3854" t="s">
        <v>67</v>
      </c>
      <c r="W3854" t="s">
        <v>1270</v>
      </c>
      <c r="X3854" t="s">
        <v>1271</v>
      </c>
      <c r="Y3854" t="s">
        <v>182</v>
      </c>
      <c r="Z3854" t="s">
        <v>164</v>
      </c>
      <c r="AA3854" t="s">
        <v>164</v>
      </c>
      <c r="AB3854" t="s">
        <v>18</v>
      </c>
      <c r="AD3854" t="s">
        <v>6714</v>
      </c>
      <c r="AE3854">
        <v>1</v>
      </c>
      <c r="AF3854">
        <v>1</v>
      </c>
    </row>
    <row r="3855" spans="1:32" x14ac:dyDescent="0.2">
      <c r="A3855" t="s">
        <v>6715</v>
      </c>
      <c r="B3855" s="107">
        <v>44876</v>
      </c>
      <c r="C3855" s="107">
        <v>44876</v>
      </c>
      <c r="D3855" s="107">
        <v>44876</v>
      </c>
      <c r="E3855">
        <v>-5.7533527014591041E-3</v>
      </c>
      <c r="F3855">
        <v>-5.7533527014591041E-3</v>
      </c>
      <c r="G3855" t="s">
        <v>72</v>
      </c>
      <c r="H3855">
        <v>5.6489361702127674</v>
      </c>
      <c r="I3855">
        <v>-3.2500322175263663E-2</v>
      </c>
      <c r="J3855">
        <v>-3.2500322175263663E-2</v>
      </c>
      <c r="K3855">
        <v>1</v>
      </c>
      <c r="M3855" t="s">
        <v>67</v>
      </c>
      <c r="N3855" t="s">
        <v>4995</v>
      </c>
      <c r="S3855" t="s">
        <v>6716</v>
      </c>
      <c r="U3855" t="s">
        <v>67</v>
      </c>
      <c r="W3855" t="s">
        <v>1270</v>
      </c>
      <c r="X3855" t="s">
        <v>1271</v>
      </c>
      <c r="Y3855" t="s">
        <v>182</v>
      </c>
      <c r="Z3855" t="s">
        <v>164</v>
      </c>
      <c r="AA3855" t="s">
        <v>164</v>
      </c>
      <c r="AB3855" t="s">
        <v>18</v>
      </c>
      <c r="AD3855" t="s">
        <v>6717</v>
      </c>
      <c r="AE3855">
        <v>1</v>
      </c>
      <c r="AF3855">
        <v>1</v>
      </c>
    </row>
    <row r="3856" spans="1:32" x14ac:dyDescent="0.2">
      <c r="A3856" t="s">
        <v>6718</v>
      </c>
      <c r="B3856" s="107">
        <v>44876</v>
      </c>
      <c r="C3856" s="107">
        <v>44876</v>
      </c>
      <c r="D3856" s="107">
        <v>44876</v>
      </c>
      <c r="E3856">
        <v>-6.1735688596529559E-2</v>
      </c>
      <c r="F3856">
        <v>-6.1735688596529559E-2</v>
      </c>
      <c r="G3856" t="s">
        <v>72</v>
      </c>
      <c r="H3856">
        <v>5.6489361702127674</v>
      </c>
      <c r="I3856">
        <v>-0.34874096430592771</v>
      </c>
      <c r="J3856">
        <v>-0.34874096430592771</v>
      </c>
      <c r="K3856">
        <v>1</v>
      </c>
      <c r="M3856" t="s">
        <v>67</v>
      </c>
      <c r="N3856" t="s">
        <v>4995</v>
      </c>
      <c r="S3856" t="s">
        <v>6716</v>
      </c>
      <c r="U3856" t="s">
        <v>67</v>
      </c>
      <c r="W3856" t="s">
        <v>1270</v>
      </c>
      <c r="X3856" t="s">
        <v>1271</v>
      </c>
      <c r="Y3856" t="s">
        <v>182</v>
      </c>
      <c r="Z3856" t="s">
        <v>164</v>
      </c>
      <c r="AA3856" t="s">
        <v>164</v>
      </c>
      <c r="AB3856" t="s">
        <v>18</v>
      </c>
      <c r="AD3856" t="s">
        <v>6719</v>
      </c>
      <c r="AE3856">
        <v>1</v>
      </c>
      <c r="AF3856">
        <v>1</v>
      </c>
    </row>
    <row r="3857" spans="1:32" x14ac:dyDescent="0.2">
      <c r="A3857" t="s">
        <v>6720</v>
      </c>
      <c r="B3857" s="107">
        <v>44876</v>
      </c>
      <c r="C3857" s="107">
        <v>44876</v>
      </c>
      <c r="D3857" s="107">
        <v>44876</v>
      </c>
      <c r="E3857">
        <v>-1.552139968932666E-2</v>
      </c>
      <c r="F3857">
        <v>-1.552139968932666E-2</v>
      </c>
      <c r="G3857" t="s">
        <v>72</v>
      </c>
      <c r="H3857">
        <v>5.6489361702127674</v>
      </c>
      <c r="I3857">
        <v>-8.767939611736654E-2</v>
      </c>
      <c r="J3857">
        <v>-8.767939611736654E-2</v>
      </c>
      <c r="K3857">
        <v>1</v>
      </c>
      <c r="M3857" t="s">
        <v>67</v>
      </c>
      <c r="N3857" t="s">
        <v>4995</v>
      </c>
      <c r="S3857" t="s">
        <v>6716</v>
      </c>
      <c r="U3857" t="s">
        <v>67</v>
      </c>
      <c r="W3857" t="s">
        <v>1270</v>
      </c>
      <c r="X3857" t="s">
        <v>1271</v>
      </c>
      <c r="Y3857" t="s">
        <v>182</v>
      </c>
      <c r="Z3857" t="s">
        <v>164</v>
      </c>
      <c r="AA3857" t="s">
        <v>164</v>
      </c>
      <c r="AB3857" t="s">
        <v>18</v>
      </c>
      <c r="AD3857" t="s">
        <v>6721</v>
      </c>
      <c r="AE3857">
        <v>1</v>
      </c>
      <c r="AF3857">
        <v>1</v>
      </c>
    </row>
    <row r="3858" spans="1:32" x14ac:dyDescent="0.2">
      <c r="A3858" t="s">
        <v>6722</v>
      </c>
      <c r="B3858" s="107">
        <v>44876</v>
      </c>
      <c r="C3858" s="107">
        <v>44876</v>
      </c>
      <c r="D3858" s="107">
        <v>44876</v>
      </c>
      <c r="E3858">
        <v>-9.5221584617306912E-3</v>
      </c>
      <c r="F3858">
        <v>-9.5221584617306912E-3</v>
      </c>
      <c r="G3858" t="s">
        <v>72</v>
      </c>
      <c r="H3858">
        <v>5.6489361702127674</v>
      </c>
      <c r="I3858">
        <v>-5.3790065352968063E-2</v>
      </c>
      <c r="J3858">
        <v>-5.3790065352968063E-2</v>
      </c>
      <c r="K3858">
        <v>1</v>
      </c>
      <c r="M3858" t="s">
        <v>67</v>
      </c>
      <c r="N3858" t="s">
        <v>4995</v>
      </c>
      <c r="S3858" t="s">
        <v>6716</v>
      </c>
      <c r="U3858" t="s">
        <v>67</v>
      </c>
      <c r="W3858" t="s">
        <v>1270</v>
      </c>
      <c r="X3858" t="s">
        <v>1271</v>
      </c>
      <c r="Y3858" t="s">
        <v>182</v>
      </c>
      <c r="Z3858" t="s">
        <v>164</v>
      </c>
      <c r="AA3858" t="s">
        <v>164</v>
      </c>
      <c r="AB3858" t="s">
        <v>18</v>
      </c>
      <c r="AD3858" t="s">
        <v>6723</v>
      </c>
      <c r="AE3858">
        <v>1</v>
      </c>
      <c r="AF3858">
        <v>1</v>
      </c>
    </row>
    <row r="3859" spans="1:32" x14ac:dyDescent="0.2">
      <c r="A3859" t="s">
        <v>6724</v>
      </c>
      <c r="B3859" s="107">
        <v>44876</v>
      </c>
      <c r="C3859" s="107">
        <v>44876</v>
      </c>
      <c r="D3859" s="107">
        <v>44876</v>
      </c>
      <c r="E3859">
        <v>-9.1198130637603729E-3</v>
      </c>
      <c r="F3859">
        <v>-9.1198130637603729E-3</v>
      </c>
      <c r="G3859" t="s">
        <v>72</v>
      </c>
      <c r="H3859">
        <v>5.6489361702127674</v>
      </c>
      <c r="I3859">
        <v>-5.151724188145488E-2</v>
      </c>
      <c r="J3859">
        <v>-5.151724188145488E-2</v>
      </c>
      <c r="K3859">
        <v>1</v>
      </c>
      <c r="M3859" t="s">
        <v>67</v>
      </c>
      <c r="N3859" t="s">
        <v>4995</v>
      </c>
      <c r="S3859" t="s">
        <v>1608</v>
      </c>
      <c r="U3859" t="s">
        <v>67</v>
      </c>
      <c r="W3859" t="s">
        <v>1270</v>
      </c>
      <c r="X3859" t="s">
        <v>1271</v>
      </c>
      <c r="Y3859" t="s">
        <v>182</v>
      </c>
      <c r="Z3859" t="s">
        <v>164</v>
      </c>
      <c r="AA3859" t="s">
        <v>164</v>
      </c>
      <c r="AB3859" t="s">
        <v>18</v>
      </c>
      <c r="AD3859" t="s">
        <v>6725</v>
      </c>
      <c r="AE3859">
        <v>1</v>
      </c>
      <c r="AF3859">
        <v>1</v>
      </c>
    </row>
    <row r="3860" spans="1:32" x14ac:dyDescent="0.2">
      <c r="A3860" t="s">
        <v>6726</v>
      </c>
      <c r="B3860" s="107">
        <v>44876</v>
      </c>
      <c r="C3860" s="107">
        <v>44876</v>
      </c>
      <c r="D3860" s="107">
        <v>44876</v>
      </c>
      <c r="E3860">
        <v>-8.1562469166661759E-3</v>
      </c>
      <c r="F3860">
        <v>-8.1562469166661759E-3</v>
      </c>
      <c r="G3860" t="s">
        <v>72</v>
      </c>
      <c r="H3860">
        <v>5.6489361702127674</v>
      </c>
      <c r="I3860">
        <v>-4.6074118220741922E-2</v>
      </c>
      <c r="J3860">
        <v>-4.6074118220741922E-2</v>
      </c>
      <c r="K3860">
        <v>1</v>
      </c>
      <c r="M3860" t="s">
        <v>67</v>
      </c>
      <c r="N3860" t="s">
        <v>4995</v>
      </c>
      <c r="S3860" t="s">
        <v>1608</v>
      </c>
      <c r="U3860" t="s">
        <v>67</v>
      </c>
      <c r="W3860" t="s">
        <v>1270</v>
      </c>
      <c r="X3860" t="s">
        <v>1271</v>
      </c>
      <c r="Y3860" t="s">
        <v>182</v>
      </c>
      <c r="Z3860" t="s">
        <v>164</v>
      </c>
      <c r="AA3860" t="s">
        <v>164</v>
      </c>
      <c r="AB3860" t="s">
        <v>18</v>
      </c>
      <c r="AD3860" t="s">
        <v>6727</v>
      </c>
      <c r="AE3860">
        <v>1</v>
      </c>
      <c r="AF3860">
        <v>1</v>
      </c>
    </row>
    <row r="3861" spans="1:32" x14ac:dyDescent="0.2">
      <c r="A3861" t="s">
        <v>6728</v>
      </c>
      <c r="B3861" s="107">
        <v>44876</v>
      </c>
      <c r="C3861" s="107">
        <v>44876</v>
      </c>
      <c r="D3861" s="107">
        <v>44876</v>
      </c>
      <c r="E3861">
        <v>-4.9376849510721597E-3</v>
      </c>
      <c r="F3861">
        <v>-4.9376849510721597E-3</v>
      </c>
      <c r="G3861" t="s">
        <v>72</v>
      </c>
      <c r="H3861">
        <v>5.6489361702127674</v>
      </c>
      <c r="I3861">
        <v>-2.789266711722678E-2</v>
      </c>
      <c r="J3861">
        <v>-2.789266711722678E-2</v>
      </c>
      <c r="K3861">
        <v>1</v>
      </c>
      <c r="M3861" t="s">
        <v>67</v>
      </c>
      <c r="N3861" t="s">
        <v>4995</v>
      </c>
      <c r="S3861" t="s">
        <v>1608</v>
      </c>
      <c r="U3861" t="s">
        <v>67</v>
      </c>
      <c r="W3861" t="s">
        <v>1270</v>
      </c>
      <c r="X3861" t="s">
        <v>1271</v>
      </c>
      <c r="Y3861" t="s">
        <v>182</v>
      </c>
      <c r="Z3861" t="s">
        <v>164</v>
      </c>
      <c r="AA3861" t="s">
        <v>164</v>
      </c>
      <c r="AB3861" t="s">
        <v>18</v>
      </c>
      <c r="AD3861" t="s">
        <v>6729</v>
      </c>
      <c r="AE3861">
        <v>1</v>
      </c>
      <c r="AF3861">
        <v>1</v>
      </c>
    </row>
    <row r="3862" spans="1:32" x14ac:dyDescent="0.2">
      <c r="A3862" t="s">
        <v>6730</v>
      </c>
      <c r="B3862" s="107">
        <v>44876</v>
      </c>
      <c r="C3862" s="107">
        <v>44876</v>
      </c>
      <c r="D3862" s="107">
        <v>44876</v>
      </c>
      <c r="E3862">
        <v>-1.8271639889308119E-2</v>
      </c>
      <c r="F3862">
        <v>-1.8271639889308119E-2</v>
      </c>
      <c r="G3862" t="s">
        <v>72</v>
      </c>
      <c r="H3862">
        <v>5.6489361702127674</v>
      </c>
      <c r="I3862">
        <v>-0.103215327459815</v>
      </c>
      <c r="J3862">
        <v>-0.103215327459815</v>
      </c>
      <c r="K3862">
        <v>1</v>
      </c>
      <c r="M3862" t="s">
        <v>67</v>
      </c>
      <c r="N3862" t="s">
        <v>4995</v>
      </c>
      <c r="S3862" t="s">
        <v>1608</v>
      </c>
      <c r="U3862" t="s">
        <v>67</v>
      </c>
      <c r="W3862" t="s">
        <v>1270</v>
      </c>
      <c r="X3862" t="s">
        <v>1271</v>
      </c>
      <c r="Y3862" t="s">
        <v>182</v>
      </c>
      <c r="Z3862" t="s">
        <v>164</v>
      </c>
      <c r="AA3862" t="s">
        <v>164</v>
      </c>
      <c r="AB3862" t="s">
        <v>18</v>
      </c>
      <c r="AD3862" t="s">
        <v>6731</v>
      </c>
      <c r="AE3862">
        <v>1</v>
      </c>
      <c r="AF3862">
        <v>1</v>
      </c>
    </row>
    <row r="3863" spans="1:32" x14ac:dyDescent="0.2">
      <c r="A3863" t="s">
        <v>6732</v>
      </c>
      <c r="B3863" s="107">
        <v>44876</v>
      </c>
      <c r="C3863" s="107">
        <v>44876</v>
      </c>
      <c r="D3863" s="107">
        <v>44876</v>
      </c>
      <c r="E3863">
        <v>-1.8869713199999999E-2</v>
      </c>
      <c r="F3863">
        <v>-1.8869713199999999E-2</v>
      </c>
      <c r="G3863" t="s">
        <v>72</v>
      </c>
      <c r="H3863">
        <v>5.6489361702127674</v>
      </c>
      <c r="I3863">
        <v>-0.10659380541702131</v>
      </c>
      <c r="J3863">
        <v>-0.10659380541702131</v>
      </c>
      <c r="K3863">
        <v>1</v>
      </c>
      <c r="M3863" t="s">
        <v>67</v>
      </c>
      <c r="N3863" t="s">
        <v>4995</v>
      </c>
      <c r="S3863" t="s">
        <v>1608</v>
      </c>
      <c r="U3863" t="s">
        <v>67</v>
      </c>
      <c r="W3863" t="s">
        <v>1270</v>
      </c>
      <c r="X3863" t="s">
        <v>1271</v>
      </c>
      <c r="Y3863" t="s">
        <v>182</v>
      </c>
      <c r="Z3863" t="s">
        <v>164</v>
      </c>
      <c r="AA3863" t="s">
        <v>164</v>
      </c>
      <c r="AB3863" t="s">
        <v>18</v>
      </c>
      <c r="AD3863" t="s">
        <v>6733</v>
      </c>
      <c r="AE3863">
        <v>1</v>
      </c>
      <c r="AF3863">
        <v>1</v>
      </c>
    </row>
    <row r="3864" spans="1:32" x14ac:dyDescent="0.2">
      <c r="A3864" t="s">
        <v>6734</v>
      </c>
      <c r="B3864" s="107">
        <v>44876</v>
      </c>
      <c r="C3864" s="107">
        <v>44876</v>
      </c>
      <c r="D3864" s="107">
        <v>44876</v>
      </c>
      <c r="E3864">
        <v>-2.1496491371612539E-2</v>
      </c>
      <c r="F3864">
        <v>-2.1496491371612539E-2</v>
      </c>
      <c r="G3864" t="s">
        <v>72</v>
      </c>
      <c r="H3864">
        <v>5.6489361702127674</v>
      </c>
      <c r="I3864">
        <v>-0.1214323076417687</v>
      </c>
      <c r="J3864">
        <v>-0.1214323076417687</v>
      </c>
      <c r="K3864">
        <v>1</v>
      </c>
      <c r="M3864" t="s">
        <v>67</v>
      </c>
      <c r="N3864" t="s">
        <v>4995</v>
      </c>
      <c r="S3864" t="s">
        <v>6716</v>
      </c>
      <c r="U3864" t="s">
        <v>67</v>
      </c>
      <c r="W3864" t="s">
        <v>1270</v>
      </c>
      <c r="X3864" t="s">
        <v>1271</v>
      </c>
      <c r="Y3864" t="s">
        <v>182</v>
      </c>
      <c r="Z3864" t="s">
        <v>164</v>
      </c>
      <c r="AA3864" t="s">
        <v>164</v>
      </c>
      <c r="AB3864" t="s">
        <v>18</v>
      </c>
      <c r="AD3864" t="s">
        <v>6735</v>
      </c>
      <c r="AE3864">
        <v>1</v>
      </c>
      <c r="AF3864">
        <v>1</v>
      </c>
    </row>
    <row r="3865" spans="1:32" x14ac:dyDescent="0.2">
      <c r="A3865" t="s">
        <v>6736</v>
      </c>
      <c r="B3865" s="107">
        <v>44876</v>
      </c>
      <c r="C3865" s="107">
        <v>44876</v>
      </c>
      <c r="D3865" s="107">
        <v>44876</v>
      </c>
      <c r="E3865">
        <v>-2.1436239999999999E-2</v>
      </c>
      <c r="F3865">
        <v>-2.1436239999999999E-2</v>
      </c>
      <c r="G3865" t="s">
        <v>72</v>
      </c>
      <c r="H3865">
        <v>5.6489361702127674</v>
      </c>
      <c r="I3865">
        <v>-0.12109195148936169</v>
      </c>
      <c r="J3865">
        <v>-0.12109195148936169</v>
      </c>
      <c r="K3865">
        <v>1</v>
      </c>
      <c r="M3865" t="s">
        <v>67</v>
      </c>
      <c r="N3865" t="s">
        <v>4995</v>
      </c>
      <c r="S3865" t="s">
        <v>1608</v>
      </c>
      <c r="U3865" t="s">
        <v>67</v>
      </c>
      <c r="W3865" t="s">
        <v>1270</v>
      </c>
      <c r="X3865" t="s">
        <v>1271</v>
      </c>
      <c r="Y3865" t="s">
        <v>182</v>
      </c>
      <c r="Z3865" t="s">
        <v>164</v>
      </c>
      <c r="AA3865" t="s">
        <v>164</v>
      </c>
      <c r="AB3865" t="s">
        <v>18</v>
      </c>
      <c r="AD3865" t="s">
        <v>6737</v>
      </c>
      <c r="AE3865">
        <v>1</v>
      </c>
      <c r="AF3865">
        <v>1</v>
      </c>
    </row>
    <row r="3866" spans="1:32" x14ac:dyDescent="0.2">
      <c r="A3866" t="s">
        <v>6738</v>
      </c>
      <c r="B3866" s="107">
        <v>44876</v>
      </c>
      <c r="C3866" s="107">
        <v>44876</v>
      </c>
      <c r="D3866" s="107">
        <v>44876</v>
      </c>
      <c r="E3866">
        <v>-8.4146700000000008E-3</v>
      </c>
      <c r="F3866">
        <v>-8.4146700000000008E-3</v>
      </c>
      <c r="G3866" t="s">
        <v>72</v>
      </c>
      <c r="H3866">
        <v>5.6489361702127674</v>
      </c>
      <c r="I3866">
        <v>-4.7533933723404267E-2</v>
      </c>
      <c r="J3866">
        <v>-4.7533933723404267E-2</v>
      </c>
      <c r="K3866">
        <v>1</v>
      </c>
      <c r="M3866" t="s">
        <v>67</v>
      </c>
      <c r="N3866" t="s">
        <v>4995</v>
      </c>
      <c r="S3866" t="s">
        <v>1608</v>
      </c>
      <c r="U3866" t="s">
        <v>67</v>
      </c>
      <c r="W3866" t="s">
        <v>1270</v>
      </c>
      <c r="X3866" t="s">
        <v>1271</v>
      </c>
      <c r="Y3866" t="s">
        <v>182</v>
      </c>
      <c r="Z3866" t="s">
        <v>164</v>
      </c>
      <c r="AA3866" t="s">
        <v>164</v>
      </c>
      <c r="AB3866" t="s">
        <v>18</v>
      </c>
      <c r="AD3866" t="s">
        <v>6739</v>
      </c>
      <c r="AE3866">
        <v>1</v>
      </c>
      <c r="AF3866">
        <v>1</v>
      </c>
    </row>
    <row r="3867" spans="1:32" x14ac:dyDescent="0.2">
      <c r="A3867" t="s">
        <v>6740</v>
      </c>
      <c r="B3867" s="107">
        <v>44876</v>
      </c>
      <c r="C3867" s="107">
        <v>44876</v>
      </c>
      <c r="D3867" s="107">
        <v>44876</v>
      </c>
      <c r="E3867">
        <v>-2.7262439999999999E-2</v>
      </c>
      <c r="F3867">
        <v>-2.7262439999999999E-2</v>
      </c>
      <c r="G3867" t="s">
        <v>72</v>
      </c>
      <c r="H3867">
        <v>5.6489361702127674</v>
      </c>
      <c r="I3867">
        <v>-0.15400378340425541</v>
      </c>
      <c r="J3867">
        <v>-0.15400378340425541</v>
      </c>
      <c r="K3867">
        <v>1</v>
      </c>
      <c r="M3867" t="s">
        <v>67</v>
      </c>
      <c r="N3867" t="s">
        <v>4995</v>
      </c>
      <c r="S3867" t="s">
        <v>1608</v>
      </c>
      <c r="U3867" t="s">
        <v>67</v>
      </c>
      <c r="W3867" t="s">
        <v>1270</v>
      </c>
      <c r="X3867" t="s">
        <v>1271</v>
      </c>
      <c r="Y3867" t="s">
        <v>182</v>
      </c>
      <c r="Z3867" t="s">
        <v>164</v>
      </c>
      <c r="AA3867" t="s">
        <v>164</v>
      </c>
      <c r="AB3867" t="s">
        <v>18</v>
      </c>
      <c r="AD3867" t="s">
        <v>6741</v>
      </c>
      <c r="AE3867">
        <v>1</v>
      </c>
      <c r="AF3867">
        <v>1</v>
      </c>
    </row>
    <row r="3868" spans="1:32" x14ac:dyDescent="0.2">
      <c r="A3868" t="s">
        <v>6742</v>
      </c>
      <c r="B3868" s="107">
        <v>44876</v>
      </c>
      <c r="C3868" s="107">
        <v>44876</v>
      </c>
      <c r="D3868" s="107">
        <v>44876</v>
      </c>
      <c r="E3868">
        <v>-1.0780856700000001E-2</v>
      </c>
      <c r="F3868">
        <v>-1.0780856700000001E-2</v>
      </c>
      <c r="G3868" t="s">
        <v>72</v>
      </c>
      <c r="H3868">
        <v>5.6489361702127674</v>
      </c>
      <c r="I3868">
        <v>-6.090037135851064E-2</v>
      </c>
      <c r="J3868">
        <v>-6.090037135851064E-2</v>
      </c>
      <c r="K3868">
        <v>1</v>
      </c>
      <c r="M3868" t="s">
        <v>67</v>
      </c>
      <c r="N3868" t="s">
        <v>4995</v>
      </c>
      <c r="S3868" t="s">
        <v>1608</v>
      </c>
      <c r="U3868" t="s">
        <v>67</v>
      </c>
      <c r="W3868" t="s">
        <v>1270</v>
      </c>
      <c r="X3868" t="s">
        <v>1271</v>
      </c>
      <c r="Y3868" t="s">
        <v>182</v>
      </c>
      <c r="Z3868" t="s">
        <v>164</v>
      </c>
      <c r="AA3868" t="s">
        <v>164</v>
      </c>
      <c r="AB3868" t="s">
        <v>18</v>
      </c>
      <c r="AD3868" t="s">
        <v>6743</v>
      </c>
      <c r="AE3868">
        <v>1</v>
      </c>
      <c r="AF3868">
        <v>1</v>
      </c>
    </row>
    <row r="3869" spans="1:32" x14ac:dyDescent="0.2">
      <c r="A3869" t="s">
        <v>6744</v>
      </c>
      <c r="B3869" s="107">
        <v>44876</v>
      </c>
      <c r="C3869" s="107">
        <v>44876</v>
      </c>
      <c r="D3869" s="107">
        <v>44876</v>
      </c>
      <c r="E3869">
        <v>-7.5987019999999997E-3</v>
      </c>
      <c r="F3869">
        <v>-7.5987019999999997E-3</v>
      </c>
      <c r="G3869" t="s">
        <v>72</v>
      </c>
      <c r="H3869">
        <v>5.6489361702127674</v>
      </c>
      <c r="I3869">
        <v>-4.2924582574468087E-2</v>
      </c>
      <c r="J3869">
        <v>-4.2924582574468087E-2</v>
      </c>
      <c r="K3869">
        <v>1</v>
      </c>
      <c r="M3869" t="s">
        <v>67</v>
      </c>
      <c r="N3869" t="s">
        <v>4995</v>
      </c>
      <c r="S3869" t="s">
        <v>1608</v>
      </c>
      <c r="U3869" t="s">
        <v>67</v>
      </c>
      <c r="W3869" t="s">
        <v>1270</v>
      </c>
      <c r="X3869" t="s">
        <v>1271</v>
      </c>
      <c r="Y3869" t="s">
        <v>182</v>
      </c>
      <c r="Z3869" t="s">
        <v>164</v>
      </c>
      <c r="AA3869" t="s">
        <v>164</v>
      </c>
      <c r="AB3869" t="s">
        <v>18</v>
      </c>
      <c r="AD3869" t="s">
        <v>6745</v>
      </c>
      <c r="AE3869">
        <v>1</v>
      </c>
      <c r="AF3869">
        <v>1</v>
      </c>
    </row>
    <row r="3870" spans="1:32" x14ac:dyDescent="0.2">
      <c r="A3870" t="s">
        <v>6746</v>
      </c>
      <c r="B3870" s="107">
        <v>44876</v>
      </c>
      <c r="C3870" s="107">
        <v>44876</v>
      </c>
      <c r="D3870" s="107">
        <v>44876</v>
      </c>
      <c r="E3870">
        <v>-1.5481171199999999E-2</v>
      </c>
      <c r="F3870">
        <v>-1.5481171199999999E-2</v>
      </c>
      <c r="G3870" t="s">
        <v>72</v>
      </c>
      <c r="H3870">
        <v>5.6489361702127674</v>
      </c>
      <c r="I3870">
        <v>-8.7452147948936174E-2</v>
      </c>
      <c r="J3870">
        <v>-8.7452147948936174E-2</v>
      </c>
      <c r="K3870">
        <v>1</v>
      </c>
      <c r="M3870" t="s">
        <v>67</v>
      </c>
      <c r="N3870" t="s">
        <v>4995</v>
      </c>
      <c r="S3870" t="s">
        <v>1608</v>
      </c>
      <c r="U3870" t="s">
        <v>67</v>
      </c>
      <c r="W3870" t="s">
        <v>1270</v>
      </c>
      <c r="X3870" t="s">
        <v>1271</v>
      </c>
      <c r="Y3870" t="s">
        <v>182</v>
      </c>
      <c r="Z3870" t="s">
        <v>164</v>
      </c>
      <c r="AA3870" t="s">
        <v>164</v>
      </c>
      <c r="AB3870" t="s">
        <v>18</v>
      </c>
      <c r="AD3870" t="s">
        <v>6747</v>
      </c>
      <c r="AE3870">
        <v>1</v>
      </c>
      <c r="AF3870">
        <v>1</v>
      </c>
    </row>
    <row r="3871" spans="1:32" x14ac:dyDescent="0.2">
      <c r="A3871" t="s">
        <v>6748</v>
      </c>
      <c r="B3871" s="107">
        <v>44876</v>
      </c>
      <c r="C3871" s="107">
        <v>44876</v>
      </c>
      <c r="D3871" s="107">
        <v>44876</v>
      </c>
      <c r="E3871">
        <v>-2.3303344E-2</v>
      </c>
      <c r="F3871">
        <v>-2.3303344E-2</v>
      </c>
      <c r="G3871" t="s">
        <v>72</v>
      </c>
      <c r="H3871">
        <v>5.6489361702127674</v>
      </c>
      <c r="I3871">
        <v>-0.13163910280851071</v>
      </c>
      <c r="J3871">
        <v>-0.13163910280851071</v>
      </c>
      <c r="K3871">
        <v>1</v>
      </c>
      <c r="M3871" t="s">
        <v>67</v>
      </c>
      <c r="N3871" t="s">
        <v>4995</v>
      </c>
      <c r="S3871" t="s">
        <v>1608</v>
      </c>
      <c r="U3871" t="s">
        <v>67</v>
      </c>
      <c r="W3871" t="s">
        <v>1270</v>
      </c>
      <c r="X3871" t="s">
        <v>1271</v>
      </c>
      <c r="Y3871" t="s">
        <v>182</v>
      </c>
      <c r="Z3871" t="s">
        <v>164</v>
      </c>
      <c r="AA3871" t="s">
        <v>164</v>
      </c>
      <c r="AB3871" t="s">
        <v>18</v>
      </c>
      <c r="AD3871" t="s">
        <v>6749</v>
      </c>
      <c r="AE3871">
        <v>1</v>
      </c>
      <c r="AF3871">
        <v>1</v>
      </c>
    </row>
    <row r="3872" spans="1:32" x14ac:dyDescent="0.2">
      <c r="A3872" t="s">
        <v>6750</v>
      </c>
      <c r="B3872" s="107">
        <v>44876</v>
      </c>
      <c r="C3872" s="107">
        <v>44876</v>
      </c>
      <c r="D3872" s="107">
        <v>44876</v>
      </c>
      <c r="E3872">
        <v>-1.23721148E-2</v>
      </c>
      <c r="F3872">
        <v>-1.23721148E-2</v>
      </c>
      <c r="G3872" t="s">
        <v>72</v>
      </c>
      <c r="H3872">
        <v>5.6489361702127674</v>
      </c>
      <c r="I3872">
        <v>-6.9889286795744687E-2</v>
      </c>
      <c r="J3872">
        <v>-6.9889286795744687E-2</v>
      </c>
      <c r="K3872">
        <v>1</v>
      </c>
      <c r="M3872" t="s">
        <v>67</v>
      </c>
      <c r="N3872" t="s">
        <v>4995</v>
      </c>
      <c r="S3872" t="s">
        <v>1608</v>
      </c>
      <c r="U3872" t="s">
        <v>67</v>
      </c>
      <c r="W3872" t="s">
        <v>1270</v>
      </c>
      <c r="X3872" t="s">
        <v>1271</v>
      </c>
      <c r="Y3872" t="s">
        <v>182</v>
      </c>
      <c r="Z3872" t="s">
        <v>164</v>
      </c>
      <c r="AA3872" t="s">
        <v>164</v>
      </c>
      <c r="AB3872" t="s">
        <v>18</v>
      </c>
      <c r="AD3872" t="s">
        <v>6751</v>
      </c>
      <c r="AE3872">
        <v>1</v>
      </c>
      <c r="AF3872">
        <v>1</v>
      </c>
    </row>
    <row r="3873" spans="1:32" x14ac:dyDescent="0.2">
      <c r="A3873" t="s">
        <v>6752</v>
      </c>
      <c r="B3873" s="107">
        <v>44876</v>
      </c>
      <c r="C3873" s="107">
        <v>44876</v>
      </c>
      <c r="D3873" s="107">
        <v>44876</v>
      </c>
      <c r="E3873">
        <v>-1.20151288E-2</v>
      </c>
      <c r="F3873">
        <v>-1.20151288E-2</v>
      </c>
      <c r="G3873" t="s">
        <v>72</v>
      </c>
      <c r="H3873">
        <v>5.6489361702127674</v>
      </c>
      <c r="I3873">
        <v>-6.7872695668085112E-2</v>
      </c>
      <c r="J3873">
        <v>-6.7872695668085112E-2</v>
      </c>
      <c r="K3873">
        <v>1</v>
      </c>
      <c r="M3873" t="s">
        <v>67</v>
      </c>
      <c r="N3873" t="s">
        <v>4995</v>
      </c>
      <c r="S3873" t="s">
        <v>1608</v>
      </c>
      <c r="U3873" t="s">
        <v>67</v>
      </c>
      <c r="W3873" t="s">
        <v>1270</v>
      </c>
      <c r="X3873" t="s">
        <v>1271</v>
      </c>
      <c r="Y3873" t="s">
        <v>182</v>
      </c>
      <c r="Z3873" t="s">
        <v>164</v>
      </c>
      <c r="AA3873" t="s">
        <v>164</v>
      </c>
      <c r="AB3873" t="s">
        <v>18</v>
      </c>
      <c r="AD3873" t="s">
        <v>6753</v>
      </c>
      <c r="AE3873">
        <v>1</v>
      </c>
      <c r="AF3873">
        <v>1</v>
      </c>
    </row>
    <row r="3874" spans="1:32" x14ac:dyDescent="0.2">
      <c r="A3874" t="s">
        <v>6754</v>
      </c>
      <c r="B3874" s="107">
        <v>44876</v>
      </c>
      <c r="C3874" s="107">
        <v>44876</v>
      </c>
      <c r="D3874" s="107">
        <v>44876</v>
      </c>
      <c r="E3874">
        <v>-1.06789812E-2</v>
      </c>
      <c r="F3874">
        <v>-1.06789812E-2</v>
      </c>
      <c r="G3874" t="s">
        <v>72</v>
      </c>
      <c r="H3874">
        <v>5.6489361702127674</v>
      </c>
      <c r="I3874">
        <v>-6.0324883161702127E-2</v>
      </c>
      <c r="J3874">
        <v>-6.0324883161702127E-2</v>
      </c>
      <c r="K3874">
        <v>1</v>
      </c>
      <c r="M3874" t="s">
        <v>67</v>
      </c>
      <c r="N3874" t="s">
        <v>4995</v>
      </c>
      <c r="S3874" t="s">
        <v>1608</v>
      </c>
      <c r="U3874" t="s">
        <v>67</v>
      </c>
      <c r="W3874" t="s">
        <v>1270</v>
      </c>
      <c r="X3874" t="s">
        <v>1271</v>
      </c>
      <c r="Y3874" t="s">
        <v>182</v>
      </c>
      <c r="Z3874" t="s">
        <v>164</v>
      </c>
      <c r="AA3874" t="s">
        <v>164</v>
      </c>
      <c r="AB3874" t="s">
        <v>18</v>
      </c>
      <c r="AD3874" t="s">
        <v>6755</v>
      </c>
      <c r="AE3874">
        <v>1</v>
      </c>
      <c r="AF3874">
        <v>1</v>
      </c>
    </row>
    <row r="3875" spans="1:32" x14ac:dyDescent="0.2">
      <c r="A3875" t="s">
        <v>6756</v>
      </c>
      <c r="B3875" s="107">
        <v>44876</v>
      </c>
      <c r="C3875" s="107">
        <v>44876</v>
      </c>
      <c r="D3875" s="107">
        <v>44876</v>
      </c>
      <c r="E3875">
        <v>-1.8961056399999999E-2</v>
      </c>
      <c r="F3875">
        <v>-1.8961056399999999E-2</v>
      </c>
      <c r="G3875" t="s">
        <v>72</v>
      </c>
      <c r="H3875">
        <v>5.6489361702127674</v>
      </c>
      <c r="I3875">
        <v>-0.1071097973234043</v>
      </c>
      <c r="J3875">
        <v>-0.1071097973234043</v>
      </c>
      <c r="K3875">
        <v>1</v>
      </c>
      <c r="M3875" t="s">
        <v>67</v>
      </c>
      <c r="N3875" t="s">
        <v>4995</v>
      </c>
      <c r="S3875" t="s">
        <v>1608</v>
      </c>
      <c r="U3875" t="s">
        <v>67</v>
      </c>
      <c r="W3875" t="s">
        <v>1270</v>
      </c>
      <c r="X3875" t="s">
        <v>1271</v>
      </c>
      <c r="Y3875" t="s">
        <v>182</v>
      </c>
      <c r="Z3875" t="s">
        <v>164</v>
      </c>
      <c r="AA3875" t="s">
        <v>164</v>
      </c>
      <c r="AB3875" t="s">
        <v>18</v>
      </c>
      <c r="AD3875" t="s">
        <v>6757</v>
      </c>
      <c r="AE3875">
        <v>1</v>
      </c>
      <c r="AF3875">
        <v>1</v>
      </c>
    </row>
    <row r="3876" spans="1:32" x14ac:dyDescent="0.2">
      <c r="A3876" t="s">
        <v>6758</v>
      </c>
      <c r="B3876" s="107">
        <v>44876</v>
      </c>
      <c r="C3876" s="107">
        <v>44876</v>
      </c>
      <c r="D3876" s="107">
        <v>44876</v>
      </c>
      <c r="E3876">
        <v>-2.5548979600000001E-2</v>
      </c>
      <c r="F3876">
        <v>-2.5548979600000001E-2</v>
      </c>
      <c r="G3876" t="s">
        <v>72</v>
      </c>
      <c r="H3876">
        <v>5.6489361702127674</v>
      </c>
      <c r="I3876">
        <v>-0.14432455497446811</v>
      </c>
      <c r="J3876">
        <v>-0.14432455497446811</v>
      </c>
      <c r="K3876">
        <v>1</v>
      </c>
      <c r="M3876" t="s">
        <v>67</v>
      </c>
      <c r="N3876" t="s">
        <v>4995</v>
      </c>
      <c r="S3876" t="s">
        <v>1608</v>
      </c>
      <c r="U3876" t="s">
        <v>67</v>
      </c>
      <c r="W3876" t="s">
        <v>1270</v>
      </c>
      <c r="X3876" t="s">
        <v>1271</v>
      </c>
      <c r="Y3876" t="s">
        <v>182</v>
      </c>
      <c r="Z3876" t="s">
        <v>164</v>
      </c>
      <c r="AA3876" t="s">
        <v>164</v>
      </c>
      <c r="AB3876" t="s">
        <v>18</v>
      </c>
      <c r="AD3876" t="s">
        <v>6759</v>
      </c>
      <c r="AE3876">
        <v>1</v>
      </c>
      <c r="AF3876">
        <v>1</v>
      </c>
    </row>
    <row r="3877" spans="1:32" x14ac:dyDescent="0.2">
      <c r="A3877" t="s">
        <v>6760</v>
      </c>
      <c r="B3877" s="107">
        <v>44876</v>
      </c>
      <c r="C3877" s="107">
        <v>44876</v>
      </c>
      <c r="D3877" s="107">
        <v>44876</v>
      </c>
      <c r="E3877">
        <v>-1.13399256E-2</v>
      </c>
      <c r="F3877">
        <v>-1.13399256E-2</v>
      </c>
      <c r="G3877" t="s">
        <v>72</v>
      </c>
      <c r="H3877">
        <v>5.6489361702127674</v>
      </c>
      <c r="I3877">
        <v>-6.4058515889361706E-2</v>
      </c>
      <c r="J3877">
        <v>-6.4058515889361706E-2</v>
      </c>
      <c r="K3877">
        <v>1</v>
      </c>
      <c r="M3877" t="s">
        <v>67</v>
      </c>
      <c r="N3877" t="s">
        <v>4995</v>
      </c>
      <c r="S3877" t="s">
        <v>1608</v>
      </c>
      <c r="U3877" t="s">
        <v>67</v>
      </c>
      <c r="W3877" t="s">
        <v>1270</v>
      </c>
      <c r="X3877" t="s">
        <v>1271</v>
      </c>
      <c r="Y3877" t="s">
        <v>182</v>
      </c>
      <c r="Z3877" t="s">
        <v>164</v>
      </c>
      <c r="AA3877" t="s">
        <v>164</v>
      </c>
      <c r="AB3877" t="s">
        <v>18</v>
      </c>
      <c r="AD3877" t="s">
        <v>6761</v>
      </c>
      <c r="AE3877">
        <v>1</v>
      </c>
      <c r="AF3877">
        <v>1</v>
      </c>
    </row>
    <row r="3878" spans="1:32" x14ac:dyDescent="0.2">
      <c r="A3878" t="s">
        <v>6762</v>
      </c>
      <c r="B3878" s="107">
        <v>44876</v>
      </c>
      <c r="C3878" s="107">
        <v>44876</v>
      </c>
      <c r="D3878" s="107">
        <v>44876</v>
      </c>
      <c r="E3878">
        <v>-6.6195404000000003E-3</v>
      </c>
      <c r="F3878">
        <v>-6.6195404000000003E-3</v>
      </c>
      <c r="G3878" t="s">
        <v>72</v>
      </c>
      <c r="H3878">
        <v>5.6489361702127674</v>
      </c>
      <c r="I3878">
        <v>-3.7393361195744677E-2</v>
      </c>
      <c r="J3878">
        <v>-3.7393361195744677E-2</v>
      </c>
      <c r="K3878">
        <v>1</v>
      </c>
      <c r="M3878" t="s">
        <v>67</v>
      </c>
      <c r="N3878" t="s">
        <v>4995</v>
      </c>
      <c r="S3878" t="s">
        <v>1608</v>
      </c>
      <c r="U3878" t="s">
        <v>67</v>
      </c>
      <c r="W3878" t="s">
        <v>1270</v>
      </c>
      <c r="X3878" t="s">
        <v>1271</v>
      </c>
      <c r="Y3878" t="s">
        <v>182</v>
      </c>
      <c r="Z3878" t="s">
        <v>164</v>
      </c>
      <c r="AA3878" t="s">
        <v>164</v>
      </c>
      <c r="AB3878" t="s">
        <v>18</v>
      </c>
      <c r="AD3878" t="s">
        <v>6763</v>
      </c>
      <c r="AE3878">
        <v>1</v>
      </c>
      <c r="AF3878">
        <v>1</v>
      </c>
    </row>
    <row r="3879" spans="1:32" x14ac:dyDescent="0.2">
      <c r="A3879" t="s">
        <v>6764</v>
      </c>
      <c r="B3879" s="107">
        <v>44876</v>
      </c>
      <c r="C3879" s="107">
        <v>44876</v>
      </c>
      <c r="D3879" s="107">
        <v>44876</v>
      </c>
      <c r="E3879">
        <v>-1.4004050800000001E-2</v>
      </c>
      <c r="F3879">
        <v>-1.4004050800000001E-2</v>
      </c>
      <c r="G3879" t="s">
        <v>72</v>
      </c>
      <c r="H3879">
        <v>5.6489361702127674</v>
      </c>
      <c r="I3879">
        <v>-7.910798909361702E-2</v>
      </c>
      <c r="J3879">
        <v>-7.910798909361702E-2</v>
      </c>
      <c r="K3879">
        <v>1</v>
      </c>
      <c r="M3879" t="s">
        <v>67</v>
      </c>
      <c r="N3879" t="s">
        <v>4995</v>
      </c>
      <c r="S3879" t="s">
        <v>1608</v>
      </c>
      <c r="U3879" t="s">
        <v>67</v>
      </c>
      <c r="W3879" t="s">
        <v>1270</v>
      </c>
      <c r="X3879" t="s">
        <v>1271</v>
      </c>
      <c r="Y3879" t="s">
        <v>182</v>
      </c>
      <c r="Z3879" t="s">
        <v>164</v>
      </c>
      <c r="AA3879" t="s">
        <v>164</v>
      </c>
      <c r="AB3879" t="s">
        <v>18</v>
      </c>
      <c r="AD3879" t="s">
        <v>6765</v>
      </c>
      <c r="AE3879">
        <v>1</v>
      </c>
      <c r="AF3879">
        <v>1</v>
      </c>
    </row>
    <row r="3880" spans="1:32" x14ac:dyDescent="0.2">
      <c r="A3880" t="s">
        <v>6766</v>
      </c>
      <c r="B3880" s="107">
        <v>44876</v>
      </c>
      <c r="C3880" s="107">
        <v>44876</v>
      </c>
      <c r="D3880" s="107">
        <v>44876</v>
      </c>
      <c r="E3880">
        <v>-2.1053781399999999E-2</v>
      </c>
      <c r="F3880">
        <v>-2.1053781399999999E-2</v>
      </c>
      <c r="G3880" t="s">
        <v>72</v>
      </c>
      <c r="H3880">
        <v>5.6489361702127674</v>
      </c>
      <c r="I3880">
        <v>-0.1189314672702128</v>
      </c>
      <c r="J3880">
        <v>-0.1189314672702128</v>
      </c>
      <c r="K3880">
        <v>1</v>
      </c>
      <c r="M3880" t="s">
        <v>67</v>
      </c>
      <c r="N3880" t="s">
        <v>4995</v>
      </c>
      <c r="S3880" t="s">
        <v>1608</v>
      </c>
      <c r="U3880" t="s">
        <v>67</v>
      </c>
      <c r="W3880" t="s">
        <v>1270</v>
      </c>
      <c r="X3880" t="s">
        <v>1271</v>
      </c>
      <c r="Y3880" t="s">
        <v>182</v>
      </c>
      <c r="Z3880" t="s">
        <v>164</v>
      </c>
      <c r="AA3880" t="s">
        <v>164</v>
      </c>
      <c r="AB3880" t="s">
        <v>18</v>
      </c>
      <c r="AD3880" t="s">
        <v>6767</v>
      </c>
      <c r="AE3880">
        <v>1</v>
      </c>
      <c r="AF3880">
        <v>1</v>
      </c>
    </row>
    <row r="3881" spans="1:32" x14ac:dyDescent="0.2">
      <c r="A3881" t="s">
        <v>6768</v>
      </c>
      <c r="B3881" s="107">
        <v>44876</v>
      </c>
      <c r="C3881" s="107">
        <v>44876</v>
      </c>
      <c r="D3881" s="107">
        <v>44876</v>
      </c>
      <c r="E3881">
        <v>-1.0556586E-2</v>
      </c>
      <c r="F3881">
        <v>-1.0556586E-2</v>
      </c>
      <c r="G3881" t="s">
        <v>72</v>
      </c>
      <c r="H3881">
        <v>5.6489361702127674</v>
      </c>
      <c r="I3881">
        <v>-5.9633480489361707E-2</v>
      </c>
      <c r="J3881">
        <v>-5.9633480489361707E-2</v>
      </c>
      <c r="K3881">
        <v>1</v>
      </c>
      <c r="M3881" t="s">
        <v>67</v>
      </c>
      <c r="N3881" t="s">
        <v>4995</v>
      </c>
      <c r="S3881" t="s">
        <v>1608</v>
      </c>
      <c r="U3881" t="s">
        <v>67</v>
      </c>
      <c r="W3881" t="s">
        <v>1270</v>
      </c>
      <c r="X3881" t="s">
        <v>1271</v>
      </c>
      <c r="Y3881" t="s">
        <v>182</v>
      </c>
      <c r="Z3881" t="s">
        <v>164</v>
      </c>
      <c r="AA3881" t="s">
        <v>164</v>
      </c>
      <c r="AB3881" t="s">
        <v>18</v>
      </c>
      <c r="AD3881" t="s">
        <v>6769</v>
      </c>
      <c r="AE3881">
        <v>1</v>
      </c>
      <c r="AF3881">
        <v>1</v>
      </c>
    </row>
    <row r="3882" spans="1:32" x14ac:dyDescent="0.2">
      <c r="A3882" t="s">
        <v>6770</v>
      </c>
      <c r="B3882" s="107">
        <v>44876</v>
      </c>
      <c r="C3882" s="107">
        <v>44876</v>
      </c>
      <c r="D3882" s="107">
        <v>44876</v>
      </c>
      <c r="E3882">
        <v>-8.4939558999999991E-3</v>
      </c>
      <c r="F3882">
        <v>-8.4939558999999991E-3</v>
      </c>
      <c r="G3882" t="s">
        <v>72</v>
      </c>
      <c r="H3882">
        <v>5.6489361702127674</v>
      </c>
      <c r="I3882">
        <v>-4.7981814711702132E-2</v>
      </c>
      <c r="J3882">
        <v>-4.7981814711702132E-2</v>
      </c>
      <c r="K3882">
        <v>1</v>
      </c>
      <c r="M3882" t="s">
        <v>67</v>
      </c>
      <c r="N3882" t="s">
        <v>4995</v>
      </c>
      <c r="S3882" t="s">
        <v>1608</v>
      </c>
      <c r="U3882" t="s">
        <v>67</v>
      </c>
      <c r="W3882" t="s">
        <v>1270</v>
      </c>
      <c r="X3882" t="s">
        <v>1271</v>
      </c>
      <c r="Y3882" t="s">
        <v>182</v>
      </c>
      <c r="Z3882" t="s">
        <v>164</v>
      </c>
      <c r="AA3882" t="s">
        <v>164</v>
      </c>
      <c r="AB3882" t="s">
        <v>18</v>
      </c>
      <c r="AD3882" t="s">
        <v>6771</v>
      </c>
      <c r="AE3882">
        <v>1</v>
      </c>
      <c r="AF3882">
        <v>1</v>
      </c>
    </row>
    <row r="3883" spans="1:32" x14ac:dyDescent="0.2">
      <c r="A3883" t="s">
        <v>6772</v>
      </c>
      <c r="B3883" s="107">
        <v>44876</v>
      </c>
      <c r="C3883" s="107">
        <v>44876</v>
      </c>
      <c r="D3883" s="107">
        <v>44876</v>
      </c>
      <c r="E3883">
        <v>-7.7878893133535359E-3</v>
      </c>
      <c r="F3883">
        <v>-7.7878893133535359E-3</v>
      </c>
      <c r="G3883" t="s">
        <v>72</v>
      </c>
      <c r="H3883">
        <v>5.6489361702127674</v>
      </c>
      <c r="I3883">
        <v>-4.3993289631816257E-2</v>
      </c>
      <c r="J3883">
        <v>-4.3993289631816257E-2</v>
      </c>
      <c r="K3883">
        <v>1</v>
      </c>
      <c r="M3883" t="s">
        <v>67</v>
      </c>
      <c r="N3883" t="s">
        <v>4995</v>
      </c>
      <c r="S3883" t="s">
        <v>1608</v>
      </c>
      <c r="U3883" t="s">
        <v>67</v>
      </c>
      <c r="W3883" t="s">
        <v>1270</v>
      </c>
      <c r="X3883" t="s">
        <v>1271</v>
      </c>
      <c r="Y3883" t="s">
        <v>182</v>
      </c>
      <c r="Z3883" t="s">
        <v>164</v>
      </c>
      <c r="AA3883" t="s">
        <v>164</v>
      </c>
      <c r="AB3883" t="s">
        <v>18</v>
      </c>
      <c r="AD3883" t="s">
        <v>6773</v>
      </c>
      <c r="AE3883">
        <v>1</v>
      </c>
      <c r="AF3883">
        <v>1</v>
      </c>
    </row>
    <row r="3884" spans="1:32" x14ac:dyDescent="0.2">
      <c r="A3884" t="s">
        <v>6774</v>
      </c>
      <c r="B3884" s="107">
        <v>44876</v>
      </c>
      <c r="C3884" s="107">
        <v>44876</v>
      </c>
      <c r="D3884" s="107">
        <v>44876</v>
      </c>
      <c r="E3884">
        <v>-1.5397620827313741E-2</v>
      </c>
      <c r="F3884">
        <v>-1.5397620827313741E-2</v>
      </c>
      <c r="G3884" t="s">
        <v>72</v>
      </c>
      <c r="H3884">
        <v>5.6489361702127674</v>
      </c>
      <c r="I3884">
        <v>-8.6980177226633981E-2</v>
      </c>
      <c r="J3884">
        <v>-8.6980177226633981E-2</v>
      </c>
      <c r="K3884">
        <v>1</v>
      </c>
      <c r="M3884" t="s">
        <v>67</v>
      </c>
      <c r="N3884" t="s">
        <v>4995</v>
      </c>
      <c r="S3884" t="s">
        <v>1608</v>
      </c>
      <c r="U3884" t="s">
        <v>67</v>
      </c>
      <c r="W3884" t="s">
        <v>1270</v>
      </c>
      <c r="X3884" t="s">
        <v>1271</v>
      </c>
      <c r="Y3884" t="s">
        <v>182</v>
      </c>
      <c r="Z3884" t="s">
        <v>164</v>
      </c>
      <c r="AA3884" t="s">
        <v>164</v>
      </c>
      <c r="AB3884" t="s">
        <v>18</v>
      </c>
      <c r="AD3884" t="s">
        <v>6775</v>
      </c>
      <c r="AE3884">
        <v>1</v>
      </c>
      <c r="AF3884">
        <v>1</v>
      </c>
    </row>
    <row r="3885" spans="1:32" x14ac:dyDescent="0.2">
      <c r="A3885" t="s">
        <v>6776</v>
      </c>
      <c r="B3885" s="107">
        <v>44876</v>
      </c>
      <c r="C3885" s="107">
        <v>44876</v>
      </c>
      <c r="D3885" s="107">
        <v>44876</v>
      </c>
      <c r="E3885">
        <v>-1.9762885651420928E-2</v>
      </c>
      <c r="F3885">
        <v>-1.9762885651420928E-2</v>
      </c>
      <c r="G3885" t="s">
        <v>72</v>
      </c>
      <c r="H3885">
        <v>5.6489361702127674</v>
      </c>
      <c r="I3885">
        <v>-0.1116392795840906</v>
      </c>
      <c r="J3885">
        <v>-0.1116392795840906</v>
      </c>
      <c r="K3885">
        <v>1</v>
      </c>
      <c r="M3885" t="s">
        <v>67</v>
      </c>
      <c r="N3885" t="s">
        <v>4995</v>
      </c>
      <c r="S3885" t="s">
        <v>1608</v>
      </c>
      <c r="U3885" t="s">
        <v>67</v>
      </c>
      <c r="W3885" t="s">
        <v>1270</v>
      </c>
      <c r="X3885" t="s">
        <v>1271</v>
      </c>
      <c r="Y3885" t="s">
        <v>182</v>
      </c>
      <c r="Z3885" t="s">
        <v>164</v>
      </c>
      <c r="AA3885" t="s">
        <v>164</v>
      </c>
      <c r="AB3885" t="s">
        <v>18</v>
      </c>
      <c r="AD3885" t="s">
        <v>6777</v>
      </c>
      <c r="AE3885">
        <v>1</v>
      </c>
      <c r="AF3885">
        <v>1</v>
      </c>
    </row>
    <row r="3886" spans="1:32" x14ac:dyDescent="0.2">
      <c r="A3886" t="s">
        <v>6778</v>
      </c>
      <c r="B3886" s="107">
        <v>44876</v>
      </c>
      <c r="C3886" s="107">
        <v>44876</v>
      </c>
      <c r="D3886" s="107">
        <v>44876</v>
      </c>
      <c r="E3886">
        <v>-0.22290205839999999</v>
      </c>
      <c r="F3886">
        <v>-0.22290205839999999</v>
      </c>
      <c r="G3886" t="s">
        <v>72</v>
      </c>
      <c r="H3886">
        <v>5.6489361702127674</v>
      </c>
      <c r="I3886">
        <v>-1.2591595001106379</v>
      </c>
      <c r="J3886">
        <v>-1.2591595001106379</v>
      </c>
      <c r="K3886">
        <v>1</v>
      </c>
      <c r="M3886" t="s">
        <v>67</v>
      </c>
      <c r="N3886" t="s">
        <v>4995</v>
      </c>
      <c r="S3886" t="s">
        <v>1608</v>
      </c>
      <c r="U3886" t="s">
        <v>67</v>
      </c>
      <c r="W3886" t="s">
        <v>1270</v>
      </c>
      <c r="X3886" t="s">
        <v>1271</v>
      </c>
      <c r="Y3886" t="s">
        <v>182</v>
      </c>
      <c r="Z3886" t="s">
        <v>164</v>
      </c>
      <c r="AA3886" t="s">
        <v>164</v>
      </c>
      <c r="AB3886" t="s">
        <v>18</v>
      </c>
      <c r="AD3886" t="s">
        <v>6779</v>
      </c>
      <c r="AE3886">
        <v>1</v>
      </c>
      <c r="AF3886">
        <v>1</v>
      </c>
    </row>
    <row r="3887" spans="1:32" x14ac:dyDescent="0.2">
      <c r="A3887" t="s">
        <v>6780</v>
      </c>
      <c r="B3887" s="107">
        <v>44876</v>
      </c>
      <c r="C3887" s="107">
        <v>44876</v>
      </c>
      <c r="D3887" s="107">
        <v>44876</v>
      </c>
      <c r="E3887">
        <v>-0.20991559730000001</v>
      </c>
      <c r="F3887">
        <v>-0.20991559730000001</v>
      </c>
      <c r="G3887" t="s">
        <v>72</v>
      </c>
      <c r="H3887">
        <v>5.6489361702127674</v>
      </c>
      <c r="I3887">
        <v>-1.1857998102797871</v>
      </c>
      <c r="J3887">
        <v>-1.1857998102797871</v>
      </c>
      <c r="K3887">
        <v>1</v>
      </c>
      <c r="M3887" t="s">
        <v>67</v>
      </c>
      <c r="N3887" t="s">
        <v>4995</v>
      </c>
      <c r="S3887" t="s">
        <v>1608</v>
      </c>
      <c r="U3887" t="s">
        <v>67</v>
      </c>
      <c r="W3887" t="s">
        <v>1270</v>
      </c>
      <c r="X3887" t="s">
        <v>1271</v>
      </c>
      <c r="Y3887" t="s">
        <v>182</v>
      </c>
      <c r="Z3887" t="s">
        <v>164</v>
      </c>
      <c r="AA3887" t="s">
        <v>164</v>
      </c>
      <c r="AB3887" t="s">
        <v>18</v>
      </c>
      <c r="AD3887" t="s">
        <v>6781</v>
      </c>
      <c r="AE3887">
        <v>1</v>
      </c>
      <c r="AF3887">
        <v>1</v>
      </c>
    </row>
    <row r="3888" spans="1:32" x14ac:dyDescent="0.2">
      <c r="A3888" t="s">
        <v>6782</v>
      </c>
      <c r="B3888" s="107">
        <v>44876</v>
      </c>
      <c r="C3888" s="107">
        <v>44876</v>
      </c>
      <c r="D3888" s="107">
        <v>44876</v>
      </c>
      <c r="E3888">
        <v>-7.2670975999999986E-3</v>
      </c>
      <c r="F3888">
        <v>-7.2670975999999986E-3</v>
      </c>
      <c r="G3888" t="s">
        <v>72</v>
      </c>
      <c r="H3888">
        <v>5.6489361702127674</v>
      </c>
      <c r="I3888">
        <v>-4.1051370485106382E-2</v>
      </c>
      <c r="J3888">
        <v>-4.1051370485106382E-2</v>
      </c>
      <c r="K3888">
        <v>1</v>
      </c>
      <c r="M3888" t="s">
        <v>67</v>
      </c>
      <c r="N3888" t="s">
        <v>4995</v>
      </c>
      <c r="S3888" t="s">
        <v>1608</v>
      </c>
      <c r="U3888" t="s">
        <v>67</v>
      </c>
      <c r="W3888" t="s">
        <v>1270</v>
      </c>
      <c r="X3888" t="s">
        <v>1271</v>
      </c>
      <c r="Y3888" t="s">
        <v>182</v>
      </c>
      <c r="Z3888" t="s">
        <v>164</v>
      </c>
      <c r="AA3888" t="s">
        <v>164</v>
      </c>
      <c r="AB3888" t="s">
        <v>18</v>
      </c>
      <c r="AD3888" t="s">
        <v>6783</v>
      </c>
      <c r="AE3888">
        <v>1</v>
      </c>
      <c r="AF3888">
        <v>1</v>
      </c>
    </row>
    <row r="3889" spans="1:32" x14ac:dyDescent="0.2">
      <c r="A3889" t="s">
        <v>6784</v>
      </c>
      <c r="B3889" s="107">
        <v>44876</v>
      </c>
      <c r="C3889" s="107">
        <v>44876</v>
      </c>
      <c r="D3889" s="107">
        <v>44876</v>
      </c>
      <c r="E3889">
        <v>-7.1397536000000006E-3</v>
      </c>
      <c r="F3889">
        <v>-7.1397536000000006E-3</v>
      </c>
      <c r="G3889" t="s">
        <v>72</v>
      </c>
      <c r="H3889">
        <v>5.6489361702127674</v>
      </c>
      <c r="I3889">
        <v>-4.0332012357446823E-2</v>
      </c>
      <c r="J3889">
        <v>-4.0332012357446823E-2</v>
      </c>
      <c r="K3889">
        <v>1</v>
      </c>
      <c r="M3889" t="s">
        <v>67</v>
      </c>
      <c r="N3889" t="s">
        <v>4995</v>
      </c>
      <c r="S3889" t="s">
        <v>1608</v>
      </c>
      <c r="U3889" t="s">
        <v>67</v>
      </c>
      <c r="W3889" t="s">
        <v>1270</v>
      </c>
      <c r="X3889" t="s">
        <v>1271</v>
      </c>
      <c r="Y3889" t="s">
        <v>182</v>
      </c>
      <c r="Z3889" t="s">
        <v>164</v>
      </c>
      <c r="AA3889" t="s">
        <v>164</v>
      </c>
      <c r="AB3889" t="s">
        <v>18</v>
      </c>
      <c r="AD3889" t="s">
        <v>6785</v>
      </c>
      <c r="AE3889">
        <v>1</v>
      </c>
      <c r="AF3889">
        <v>1</v>
      </c>
    </row>
    <row r="3890" spans="1:32" x14ac:dyDescent="0.2">
      <c r="A3890" t="s">
        <v>6786</v>
      </c>
      <c r="B3890" s="107">
        <v>44876</v>
      </c>
      <c r="C3890" s="107">
        <v>44876</v>
      </c>
      <c r="D3890" s="107">
        <v>44876</v>
      </c>
      <c r="E3890">
        <v>-2.48378748E-2</v>
      </c>
      <c r="F3890">
        <v>-2.48378748E-2</v>
      </c>
      <c r="G3890" t="s">
        <v>72</v>
      </c>
      <c r="H3890">
        <v>5.6489361702127674</v>
      </c>
      <c r="I3890">
        <v>-0.14030756934893621</v>
      </c>
      <c r="J3890">
        <v>-0.14030756934893621</v>
      </c>
      <c r="K3890">
        <v>1</v>
      </c>
      <c r="M3890" t="s">
        <v>67</v>
      </c>
      <c r="N3890" t="s">
        <v>4995</v>
      </c>
      <c r="S3890" t="s">
        <v>1608</v>
      </c>
      <c r="U3890" t="s">
        <v>67</v>
      </c>
      <c r="W3890" t="s">
        <v>1270</v>
      </c>
      <c r="X3890" t="s">
        <v>1271</v>
      </c>
      <c r="Y3890" t="s">
        <v>182</v>
      </c>
      <c r="Z3890" t="s">
        <v>164</v>
      </c>
      <c r="AA3890" t="s">
        <v>164</v>
      </c>
      <c r="AB3890" t="s">
        <v>18</v>
      </c>
      <c r="AD3890" t="s">
        <v>6787</v>
      </c>
      <c r="AE3890">
        <v>1</v>
      </c>
      <c r="AF3890">
        <v>1</v>
      </c>
    </row>
    <row r="3891" spans="1:32" x14ac:dyDescent="0.2">
      <c r="A3891" t="s">
        <v>6788</v>
      </c>
      <c r="B3891" s="107">
        <v>44876</v>
      </c>
      <c r="C3891" s="107">
        <v>44876</v>
      </c>
      <c r="D3891" s="107">
        <v>44876</v>
      </c>
      <c r="E3891">
        <v>-1.82143424E-2</v>
      </c>
      <c r="F3891">
        <v>-1.82143424E-2</v>
      </c>
      <c r="G3891" t="s">
        <v>72</v>
      </c>
      <c r="H3891">
        <v>5.6489361702127674</v>
      </c>
      <c r="I3891">
        <v>-0.10289165760000001</v>
      </c>
      <c r="J3891">
        <v>-0.10289165760000001</v>
      </c>
      <c r="K3891">
        <v>1</v>
      </c>
      <c r="M3891" t="s">
        <v>67</v>
      </c>
      <c r="N3891" t="s">
        <v>4995</v>
      </c>
      <c r="S3891" t="s">
        <v>1608</v>
      </c>
      <c r="U3891" t="s">
        <v>67</v>
      </c>
      <c r="W3891" t="s">
        <v>1270</v>
      </c>
      <c r="X3891" t="s">
        <v>1271</v>
      </c>
      <c r="Y3891" t="s">
        <v>182</v>
      </c>
      <c r="Z3891" t="s">
        <v>164</v>
      </c>
      <c r="AA3891" t="s">
        <v>164</v>
      </c>
      <c r="AB3891" t="s">
        <v>18</v>
      </c>
      <c r="AD3891" t="s">
        <v>6789</v>
      </c>
      <c r="AE3891">
        <v>1</v>
      </c>
      <c r="AF3891">
        <v>1</v>
      </c>
    </row>
    <row r="3892" spans="1:32" x14ac:dyDescent="0.2">
      <c r="A3892" t="s">
        <v>6790</v>
      </c>
      <c r="B3892" s="107">
        <v>44876</v>
      </c>
      <c r="C3892" s="107">
        <v>44876</v>
      </c>
      <c r="D3892" s="107">
        <v>44876</v>
      </c>
      <c r="E3892">
        <v>-9.3400549999999999E-3</v>
      </c>
      <c r="F3892">
        <v>-9.3400549999999999E-3</v>
      </c>
      <c r="G3892" t="s">
        <v>72</v>
      </c>
      <c r="H3892">
        <v>5.6489361702127674</v>
      </c>
      <c r="I3892">
        <v>-5.2761374521276598E-2</v>
      </c>
      <c r="J3892">
        <v>-5.2761374521276598E-2</v>
      </c>
      <c r="K3892">
        <v>1</v>
      </c>
      <c r="M3892" t="s">
        <v>67</v>
      </c>
      <c r="N3892" t="s">
        <v>4995</v>
      </c>
      <c r="S3892" t="s">
        <v>1608</v>
      </c>
      <c r="U3892" t="s">
        <v>67</v>
      </c>
      <c r="W3892" t="s">
        <v>1270</v>
      </c>
      <c r="X3892" t="s">
        <v>1271</v>
      </c>
      <c r="Y3892" t="s">
        <v>182</v>
      </c>
      <c r="Z3892" t="s">
        <v>164</v>
      </c>
      <c r="AA3892" t="s">
        <v>164</v>
      </c>
      <c r="AB3892" t="s">
        <v>18</v>
      </c>
      <c r="AD3892" t="s">
        <v>6791</v>
      </c>
      <c r="AE3892">
        <v>1</v>
      </c>
      <c r="AF3892">
        <v>1</v>
      </c>
    </row>
    <row r="3893" spans="1:32" x14ac:dyDescent="0.2">
      <c r="A3893" t="s">
        <v>6792</v>
      </c>
      <c r="B3893" s="107">
        <v>44876</v>
      </c>
      <c r="C3893" s="107">
        <v>44876</v>
      </c>
      <c r="D3893" s="107">
        <v>44876</v>
      </c>
      <c r="E3893">
        <v>-1.16036448E-2</v>
      </c>
      <c r="F3893">
        <v>-1.16036448E-2</v>
      </c>
      <c r="G3893" t="s">
        <v>72</v>
      </c>
      <c r="H3893">
        <v>5.6489361702127674</v>
      </c>
      <c r="I3893">
        <v>-6.5548248817021287E-2</v>
      </c>
      <c r="J3893">
        <v>-6.5548248817021287E-2</v>
      </c>
      <c r="K3893">
        <v>1</v>
      </c>
      <c r="M3893" t="s">
        <v>67</v>
      </c>
      <c r="N3893" t="s">
        <v>4995</v>
      </c>
      <c r="S3893" t="s">
        <v>1608</v>
      </c>
      <c r="U3893" t="s">
        <v>67</v>
      </c>
      <c r="W3893" t="s">
        <v>1270</v>
      </c>
      <c r="X3893" t="s">
        <v>1271</v>
      </c>
      <c r="Y3893" t="s">
        <v>182</v>
      </c>
      <c r="Z3893" t="s">
        <v>164</v>
      </c>
      <c r="AA3893" t="s">
        <v>164</v>
      </c>
      <c r="AB3893" t="s">
        <v>18</v>
      </c>
      <c r="AD3893" t="s">
        <v>6793</v>
      </c>
      <c r="AE3893">
        <v>1</v>
      </c>
      <c r="AF3893">
        <v>1</v>
      </c>
    </row>
    <row r="3894" spans="1:32" x14ac:dyDescent="0.2">
      <c r="A3894" t="s">
        <v>6794</v>
      </c>
      <c r="B3894" s="107">
        <v>44876</v>
      </c>
      <c r="C3894" s="107">
        <v>44876</v>
      </c>
      <c r="D3894" s="107">
        <v>44876</v>
      </c>
      <c r="E3894">
        <v>-8.0651200000000003E-3</v>
      </c>
      <c r="F3894">
        <v>-8.0651200000000003E-3</v>
      </c>
      <c r="G3894" t="s">
        <v>72</v>
      </c>
      <c r="H3894">
        <v>5.6489361702127674</v>
      </c>
      <c r="I3894">
        <v>-4.5559348085106387E-2</v>
      </c>
      <c r="J3894">
        <v>-4.5559348085106387E-2</v>
      </c>
      <c r="K3894">
        <v>1</v>
      </c>
      <c r="M3894" t="s">
        <v>67</v>
      </c>
      <c r="N3894" t="s">
        <v>4995</v>
      </c>
      <c r="S3894" t="s">
        <v>1608</v>
      </c>
      <c r="U3894" t="s">
        <v>67</v>
      </c>
      <c r="W3894" t="s">
        <v>1270</v>
      </c>
      <c r="X3894" t="s">
        <v>1271</v>
      </c>
      <c r="Y3894" t="s">
        <v>182</v>
      </c>
      <c r="Z3894" t="s">
        <v>164</v>
      </c>
      <c r="AA3894" t="s">
        <v>164</v>
      </c>
      <c r="AB3894" t="s">
        <v>18</v>
      </c>
      <c r="AD3894" t="s">
        <v>6795</v>
      </c>
      <c r="AE3894">
        <v>1</v>
      </c>
      <c r="AF3894">
        <v>1</v>
      </c>
    </row>
    <row r="3895" spans="1:32" x14ac:dyDescent="0.2">
      <c r="A3895" t="s">
        <v>6796</v>
      </c>
      <c r="B3895" s="107">
        <v>44876</v>
      </c>
      <c r="C3895" s="107">
        <v>44876</v>
      </c>
      <c r="D3895" s="107">
        <v>44876</v>
      </c>
      <c r="E3895">
        <v>-1.9789257599999999E-2</v>
      </c>
      <c r="F3895">
        <v>-1.9789257599999999E-2</v>
      </c>
      <c r="G3895" t="s">
        <v>72</v>
      </c>
      <c r="H3895">
        <v>5.6489361702127674</v>
      </c>
      <c r="I3895">
        <v>-0.1117882530382979</v>
      </c>
      <c r="J3895">
        <v>-0.1117882530382979</v>
      </c>
      <c r="K3895">
        <v>1</v>
      </c>
      <c r="M3895" t="s">
        <v>67</v>
      </c>
      <c r="N3895" t="s">
        <v>4995</v>
      </c>
      <c r="S3895" t="s">
        <v>1608</v>
      </c>
      <c r="U3895" t="s">
        <v>67</v>
      </c>
      <c r="W3895" t="s">
        <v>1270</v>
      </c>
      <c r="X3895" t="s">
        <v>1271</v>
      </c>
      <c r="Y3895" t="s">
        <v>182</v>
      </c>
      <c r="Z3895" t="s">
        <v>164</v>
      </c>
      <c r="AA3895" t="s">
        <v>164</v>
      </c>
      <c r="AB3895" t="s">
        <v>18</v>
      </c>
      <c r="AD3895" t="s">
        <v>6797</v>
      </c>
      <c r="AE3895">
        <v>1</v>
      </c>
      <c r="AF3895">
        <v>1</v>
      </c>
    </row>
    <row r="3896" spans="1:32" x14ac:dyDescent="0.2">
      <c r="A3896" t="s">
        <v>6798</v>
      </c>
      <c r="B3896" s="107">
        <v>44876</v>
      </c>
      <c r="C3896" s="107">
        <v>44876</v>
      </c>
      <c r="D3896" s="107">
        <v>44876</v>
      </c>
      <c r="E3896">
        <v>-4.4970036400000003E-2</v>
      </c>
      <c r="F3896">
        <v>-4.4970036400000003E-2</v>
      </c>
      <c r="G3896" t="s">
        <v>72</v>
      </c>
      <c r="H3896">
        <v>5.6489361702127674</v>
      </c>
      <c r="I3896">
        <v>-0.25403286519574469</v>
      </c>
      <c r="J3896">
        <v>-0.25403286519574469</v>
      </c>
      <c r="K3896">
        <v>1</v>
      </c>
      <c r="M3896" t="s">
        <v>67</v>
      </c>
      <c r="N3896" t="s">
        <v>4995</v>
      </c>
      <c r="S3896" t="s">
        <v>1608</v>
      </c>
      <c r="U3896" t="s">
        <v>67</v>
      </c>
      <c r="W3896" t="s">
        <v>1270</v>
      </c>
      <c r="X3896" t="s">
        <v>1271</v>
      </c>
      <c r="Y3896" t="s">
        <v>182</v>
      </c>
      <c r="Z3896" t="s">
        <v>164</v>
      </c>
      <c r="AA3896" t="s">
        <v>164</v>
      </c>
      <c r="AB3896" t="s">
        <v>18</v>
      </c>
      <c r="AD3896" t="s">
        <v>6799</v>
      </c>
      <c r="AE3896">
        <v>1</v>
      </c>
      <c r="AF3896">
        <v>1</v>
      </c>
    </row>
    <row r="3897" spans="1:32" x14ac:dyDescent="0.2">
      <c r="A3897" t="s">
        <v>6800</v>
      </c>
      <c r="B3897" s="107">
        <v>44876</v>
      </c>
      <c r="C3897" s="107">
        <v>44876</v>
      </c>
      <c r="D3897" s="107">
        <v>44876</v>
      </c>
      <c r="E3897">
        <v>-8.3672792652480631E-3</v>
      </c>
      <c r="F3897">
        <v>-8.3672792652480631E-3</v>
      </c>
      <c r="G3897" t="s">
        <v>72</v>
      </c>
      <c r="H3897">
        <v>5.6489361702127674</v>
      </c>
      <c r="I3897">
        <v>-4.7266226487731093E-2</v>
      </c>
      <c r="J3897">
        <v>-4.7266226487731093E-2</v>
      </c>
      <c r="K3897">
        <v>1</v>
      </c>
      <c r="M3897" t="s">
        <v>67</v>
      </c>
      <c r="N3897" t="s">
        <v>4995</v>
      </c>
      <c r="S3897" t="s">
        <v>6716</v>
      </c>
      <c r="U3897" t="s">
        <v>67</v>
      </c>
      <c r="W3897" t="s">
        <v>1270</v>
      </c>
      <c r="X3897" t="s">
        <v>1271</v>
      </c>
      <c r="Y3897" t="s">
        <v>182</v>
      </c>
      <c r="Z3897" t="s">
        <v>164</v>
      </c>
      <c r="AA3897" t="s">
        <v>164</v>
      </c>
      <c r="AB3897" t="s">
        <v>18</v>
      </c>
      <c r="AD3897" t="s">
        <v>6801</v>
      </c>
      <c r="AE3897">
        <v>1</v>
      </c>
      <c r="AF3897">
        <v>1</v>
      </c>
    </row>
    <row r="3898" spans="1:32" x14ac:dyDescent="0.2">
      <c r="A3898" t="s">
        <v>6802</v>
      </c>
      <c r="B3898" s="107">
        <v>44876</v>
      </c>
      <c r="C3898" s="107">
        <v>44876</v>
      </c>
      <c r="D3898" s="107">
        <v>44876</v>
      </c>
      <c r="E3898">
        <v>-1.310163457419096E-2</v>
      </c>
      <c r="F3898">
        <v>-1.310163457419096E-2</v>
      </c>
      <c r="G3898" t="s">
        <v>72</v>
      </c>
      <c r="H3898">
        <v>5.6489361702127674</v>
      </c>
      <c r="I3898">
        <v>-7.4010297435057451E-2</v>
      </c>
      <c r="J3898">
        <v>-7.4010297435057451E-2</v>
      </c>
      <c r="K3898">
        <v>1</v>
      </c>
      <c r="M3898" t="s">
        <v>67</v>
      </c>
      <c r="N3898" t="s">
        <v>4995</v>
      </c>
      <c r="S3898" t="s">
        <v>6716</v>
      </c>
      <c r="U3898" t="s">
        <v>67</v>
      </c>
      <c r="W3898" t="s">
        <v>1270</v>
      </c>
      <c r="X3898" t="s">
        <v>1271</v>
      </c>
      <c r="Y3898" t="s">
        <v>182</v>
      </c>
      <c r="Z3898" t="s">
        <v>164</v>
      </c>
      <c r="AA3898" t="s">
        <v>164</v>
      </c>
      <c r="AB3898" t="s">
        <v>18</v>
      </c>
      <c r="AD3898" t="s">
        <v>6803</v>
      </c>
      <c r="AE3898">
        <v>1</v>
      </c>
      <c r="AF3898">
        <v>1</v>
      </c>
    </row>
    <row r="3899" spans="1:32" x14ac:dyDescent="0.2">
      <c r="A3899" t="s">
        <v>6804</v>
      </c>
      <c r="B3899" s="107">
        <v>44876</v>
      </c>
      <c r="C3899" s="107">
        <v>44876</v>
      </c>
      <c r="D3899" s="107">
        <v>44876</v>
      </c>
      <c r="E3899">
        <v>-8.5166659999999991E-3</v>
      </c>
      <c r="F3899">
        <v>-8.5166659999999991E-3</v>
      </c>
      <c r="G3899" t="s">
        <v>72</v>
      </c>
      <c r="H3899">
        <v>5.6489361702127674</v>
      </c>
      <c r="I3899">
        <v>-4.8110102617021283E-2</v>
      </c>
      <c r="J3899">
        <v>-4.8110102617021283E-2</v>
      </c>
      <c r="K3899">
        <v>1</v>
      </c>
      <c r="M3899" t="s">
        <v>67</v>
      </c>
      <c r="N3899" t="s">
        <v>4995</v>
      </c>
      <c r="S3899" t="s">
        <v>1608</v>
      </c>
      <c r="U3899" t="s">
        <v>67</v>
      </c>
      <c r="W3899" t="s">
        <v>1270</v>
      </c>
      <c r="X3899" t="s">
        <v>1271</v>
      </c>
      <c r="Y3899" t="s">
        <v>182</v>
      </c>
      <c r="Z3899" t="s">
        <v>164</v>
      </c>
      <c r="AA3899" t="s">
        <v>164</v>
      </c>
      <c r="AB3899" t="s">
        <v>18</v>
      </c>
      <c r="AD3899" t="s">
        <v>6805</v>
      </c>
      <c r="AE3899">
        <v>1</v>
      </c>
      <c r="AF3899">
        <v>1</v>
      </c>
    </row>
    <row r="3900" spans="1:32" x14ac:dyDescent="0.2">
      <c r="A3900" t="s">
        <v>6806</v>
      </c>
      <c r="B3900" s="107">
        <v>44876</v>
      </c>
      <c r="C3900" s="107">
        <v>44876</v>
      </c>
      <c r="D3900" s="107">
        <v>44876</v>
      </c>
      <c r="E3900">
        <v>-1.14030734E-2</v>
      </c>
      <c r="F3900">
        <v>-1.14030734E-2</v>
      </c>
      <c r="G3900" t="s">
        <v>72</v>
      </c>
      <c r="H3900">
        <v>5.6489361702127674</v>
      </c>
      <c r="I3900">
        <v>-6.4415233780851067E-2</v>
      </c>
      <c r="J3900">
        <v>-6.4415233780851067E-2</v>
      </c>
      <c r="K3900">
        <v>1</v>
      </c>
      <c r="M3900" t="s">
        <v>67</v>
      </c>
      <c r="N3900" t="s">
        <v>4995</v>
      </c>
      <c r="S3900" t="s">
        <v>1608</v>
      </c>
      <c r="U3900" t="s">
        <v>67</v>
      </c>
      <c r="W3900" t="s">
        <v>1270</v>
      </c>
      <c r="X3900" t="s">
        <v>1271</v>
      </c>
      <c r="Y3900" t="s">
        <v>182</v>
      </c>
      <c r="Z3900" t="s">
        <v>164</v>
      </c>
      <c r="AA3900" t="s">
        <v>164</v>
      </c>
      <c r="AB3900" t="s">
        <v>18</v>
      </c>
      <c r="AD3900" t="s">
        <v>6807</v>
      </c>
      <c r="AE3900">
        <v>1</v>
      </c>
      <c r="AF3900">
        <v>1</v>
      </c>
    </row>
    <row r="3901" spans="1:32" x14ac:dyDescent="0.2">
      <c r="A3901" t="s">
        <v>6808</v>
      </c>
      <c r="B3901" s="107">
        <v>44876</v>
      </c>
      <c r="C3901" s="107">
        <v>44876</v>
      </c>
      <c r="D3901" s="107">
        <v>44876</v>
      </c>
      <c r="E3901">
        <v>-8.4464436000000007E-3</v>
      </c>
      <c r="F3901">
        <v>-8.4464436000000007E-3</v>
      </c>
      <c r="G3901" t="s">
        <v>72</v>
      </c>
      <c r="H3901">
        <v>5.6489361702127674</v>
      </c>
      <c r="I3901">
        <v>-4.7713420761702138E-2</v>
      </c>
      <c r="J3901">
        <v>-4.7713420761702138E-2</v>
      </c>
      <c r="K3901">
        <v>1</v>
      </c>
      <c r="M3901" t="s">
        <v>67</v>
      </c>
      <c r="N3901" t="s">
        <v>4995</v>
      </c>
      <c r="S3901" t="s">
        <v>1608</v>
      </c>
      <c r="U3901" t="s">
        <v>67</v>
      </c>
      <c r="W3901" t="s">
        <v>1270</v>
      </c>
      <c r="X3901" t="s">
        <v>1271</v>
      </c>
      <c r="Y3901" t="s">
        <v>182</v>
      </c>
      <c r="Z3901" t="s">
        <v>164</v>
      </c>
      <c r="AA3901" t="s">
        <v>164</v>
      </c>
      <c r="AB3901" t="s">
        <v>18</v>
      </c>
      <c r="AD3901" t="s">
        <v>6809</v>
      </c>
      <c r="AE3901">
        <v>1</v>
      </c>
      <c r="AF3901">
        <v>1</v>
      </c>
    </row>
    <row r="3902" spans="1:32" x14ac:dyDescent="0.2">
      <c r="A3902" t="s">
        <v>6810</v>
      </c>
      <c r="B3902" s="107">
        <v>44876</v>
      </c>
      <c r="C3902" s="107">
        <v>44876</v>
      </c>
      <c r="D3902" s="107">
        <v>44876</v>
      </c>
      <c r="E3902">
        <v>-2.0497316000000002E-2</v>
      </c>
      <c r="F3902">
        <v>-2.0497316000000002E-2</v>
      </c>
      <c r="G3902" t="s">
        <v>72</v>
      </c>
      <c r="H3902">
        <v>5.6489361702127674</v>
      </c>
      <c r="I3902">
        <v>-0.1157880297446809</v>
      </c>
      <c r="J3902">
        <v>-0.1157880297446809</v>
      </c>
      <c r="K3902">
        <v>1</v>
      </c>
      <c r="M3902" t="s">
        <v>67</v>
      </c>
      <c r="N3902" t="s">
        <v>4995</v>
      </c>
      <c r="S3902" t="s">
        <v>1608</v>
      </c>
      <c r="U3902" t="s">
        <v>67</v>
      </c>
      <c r="W3902" t="s">
        <v>1270</v>
      </c>
      <c r="X3902" t="s">
        <v>1271</v>
      </c>
      <c r="Y3902" t="s">
        <v>182</v>
      </c>
      <c r="Z3902" t="s">
        <v>164</v>
      </c>
      <c r="AA3902" t="s">
        <v>164</v>
      </c>
      <c r="AB3902" t="s">
        <v>18</v>
      </c>
      <c r="AD3902" t="s">
        <v>6811</v>
      </c>
      <c r="AE3902">
        <v>1</v>
      </c>
      <c r="AF3902">
        <v>1</v>
      </c>
    </row>
    <row r="3903" spans="1:32" x14ac:dyDescent="0.2">
      <c r="A3903" t="s">
        <v>6812</v>
      </c>
      <c r="B3903" s="107">
        <v>44876</v>
      </c>
      <c r="C3903" s="107">
        <v>44876</v>
      </c>
      <c r="D3903" s="107">
        <v>44876</v>
      </c>
      <c r="E3903">
        <v>-1.12252972E-2</v>
      </c>
      <c r="F3903">
        <v>-1.12252972E-2</v>
      </c>
      <c r="G3903" t="s">
        <v>72</v>
      </c>
      <c r="H3903">
        <v>5.6489361702127674</v>
      </c>
      <c r="I3903">
        <v>-6.3410987374468084E-2</v>
      </c>
      <c r="J3903">
        <v>-6.3410987374468084E-2</v>
      </c>
      <c r="K3903">
        <v>1</v>
      </c>
      <c r="M3903" t="s">
        <v>67</v>
      </c>
      <c r="N3903" t="s">
        <v>4995</v>
      </c>
      <c r="S3903" t="s">
        <v>1608</v>
      </c>
      <c r="U3903" t="s">
        <v>67</v>
      </c>
      <c r="W3903" t="s">
        <v>1270</v>
      </c>
      <c r="X3903" t="s">
        <v>1271</v>
      </c>
      <c r="Y3903" t="s">
        <v>182</v>
      </c>
      <c r="Z3903" t="s">
        <v>164</v>
      </c>
      <c r="AA3903" t="s">
        <v>164</v>
      </c>
      <c r="AB3903" t="s">
        <v>18</v>
      </c>
      <c r="AD3903" t="s">
        <v>6813</v>
      </c>
      <c r="AE3903">
        <v>1</v>
      </c>
      <c r="AF3903">
        <v>1</v>
      </c>
    </row>
    <row r="3904" spans="1:32" x14ac:dyDescent="0.2">
      <c r="A3904" t="s">
        <v>6814</v>
      </c>
      <c r="B3904" s="107">
        <v>44876</v>
      </c>
      <c r="C3904" s="107">
        <v>44876</v>
      </c>
      <c r="D3904" s="107">
        <v>44876</v>
      </c>
      <c r="E3904">
        <v>-1.54285216E-2</v>
      </c>
      <c r="F3904">
        <v>-1.54285216E-2</v>
      </c>
      <c r="G3904" t="s">
        <v>72</v>
      </c>
      <c r="H3904">
        <v>5.6489361702127674</v>
      </c>
      <c r="I3904">
        <v>-8.7154733719148947E-2</v>
      </c>
      <c r="J3904">
        <v>-8.7154733719148947E-2</v>
      </c>
      <c r="K3904">
        <v>1</v>
      </c>
      <c r="M3904" t="s">
        <v>67</v>
      </c>
      <c r="N3904" t="s">
        <v>4995</v>
      </c>
      <c r="S3904" t="s">
        <v>1608</v>
      </c>
      <c r="U3904" t="s">
        <v>67</v>
      </c>
      <c r="W3904" t="s">
        <v>1270</v>
      </c>
      <c r="X3904" t="s">
        <v>1271</v>
      </c>
      <c r="Y3904" t="s">
        <v>182</v>
      </c>
      <c r="Z3904" t="s">
        <v>164</v>
      </c>
      <c r="AA3904" t="s">
        <v>164</v>
      </c>
      <c r="AB3904" t="s">
        <v>18</v>
      </c>
      <c r="AD3904" t="s">
        <v>6815</v>
      </c>
      <c r="AE3904">
        <v>1</v>
      </c>
      <c r="AF3904">
        <v>1</v>
      </c>
    </row>
    <row r="3905" spans="1:32" x14ac:dyDescent="0.2">
      <c r="A3905" t="s">
        <v>6816</v>
      </c>
      <c r="B3905" s="107">
        <v>44876</v>
      </c>
      <c r="C3905" s="107">
        <v>44876</v>
      </c>
      <c r="D3905" s="107">
        <v>44876</v>
      </c>
      <c r="E3905">
        <v>-7.6802988000000006E-3</v>
      </c>
      <c r="F3905">
        <v>-7.6802988000000006E-3</v>
      </c>
      <c r="G3905" t="s">
        <v>72</v>
      </c>
      <c r="H3905">
        <v>5.6489361702127674</v>
      </c>
      <c r="I3905">
        <v>-4.3385517689361712E-2</v>
      </c>
      <c r="J3905">
        <v>-4.3385517689361712E-2</v>
      </c>
      <c r="K3905">
        <v>1</v>
      </c>
      <c r="M3905" t="s">
        <v>67</v>
      </c>
      <c r="N3905" t="s">
        <v>4995</v>
      </c>
      <c r="S3905" t="s">
        <v>1608</v>
      </c>
      <c r="U3905" t="s">
        <v>67</v>
      </c>
      <c r="W3905" t="s">
        <v>1270</v>
      </c>
      <c r="X3905" t="s">
        <v>1271</v>
      </c>
      <c r="Y3905" t="s">
        <v>182</v>
      </c>
      <c r="Z3905" t="s">
        <v>164</v>
      </c>
      <c r="AA3905" t="s">
        <v>164</v>
      </c>
      <c r="AB3905" t="s">
        <v>18</v>
      </c>
      <c r="AD3905" t="s">
        <v>6817</v>
      </c>
      <c r="AE3905">
        <v>1</v>
      </c>
      <c r="AF3905">
        <v>1</v>
      </c>
    </row>
    <row r="3906" spans="1:32" x14ac:dyDescent="0.2">
      <c r="A3906" t="s">
        <v>6818</v>
      </c>
      <c r="B3906" s="107">
        <v>44876</v>
      </c>
      <c r="C3906" s="107">
        <v>44876</v>
      </c>
      <c r="D3906" s="107">
        <v>44876</v>
      </c>
      <c r="E3906">
        <v>-0.19272144199999999</v>
      </c>
      <c r="F3906">
        <v>-0.19272144199999999</v>
      </c>
      <c r="G3906" t="s">
        <v>72</v>
      </c>
      <c r="H3906">
        <v>5.6489361702127674</v>
      </c>
      <c r="I3906">
        <v>-1.0886711244893621</v>
      </c>
      <c r="J3906">
        <v>-1.0886711244893621</v>
      </c>
      <c r="K3906">
        <v>1</v>
      </c>
      <c r="M3906" t="s">
        <v>67</v>
      </c>
      <c r="N3906" t="s">
        <v>4995</v>
      </c>
      <c r="S3906" t="s">
        <v>1608</v>
      </c>
      <c r="U3906" t="s">
        <v>67</v>
      </c>
      <c r="W3906" t="s">
        <v>1270</v>
      </c>
      <c r="X3906" t="s">
        <v>1271</v>
      </c>
      <c r="Y3906" t="s">
        <v>182</v>
      </c>
      <c r="Z3906" t="s">
        <v>164</v>
      </c>
      <c r="AA3906" t="s">
        <v>164</v>
      </c>
      <c r="AB3906" t="s">
        <v>18</v>
      </c>
      <c r="AD3906" t="s">
        <v>6819</v>
      </c>
      <c r="AE3906">
        <v>1</v>
      </c>
      <c r="AF3906">
        <v>1</v>
      </c>
    </row>
    <row r="3907" spans="1:32" x14ac:dyDescent="0.2">
      <c r="A3907" t="s">
        <v>6820</v>
      </c>
      <c r="B3907" s="107">
        <v>44876</v>
      </c>
      <c r="C3907" s="107">
        <v>44876</v>
      </c>
      <c r="D3907" s="107">
        <v>44876</v>
      </c>
      <c r="E3907">
        <v>-5.3459943199999999E-2</v>
      </c>
      <c r="F3907">
        <v>-5.3459943199999999E-2</v>
      </c>
      <c r="G3907" t="s">
        <v>72</v>
      </c>
      <c r="H3907">
        <v>5.6489361702127674</v>
      </c>
      <c r="I3907">
        <v>-0.30199180679999998</v>
      </c>
      <c r="J3907">
        <v>-0.30199180679999998</v>
      </c>
      <c r="K3907">
        <v>1</v>
      </c>
      <c r="M3907" t="s">
        <v>67</v>
      </c>
      <c r="N3907" t="s">
        <v>4995</v>
      </c>
      <c r="S3907" t="s">
        <v>1608</v>
      </c>
      <c r="U3907" t="s">
        <v>67</v>
      </c>
      <c r="W3907" t="s">
        <v>1270</v>
      </c>
      <c r="X3907" t="s">
        <v>1271</v>
      </c>
      <c r="Y3907" t="s">
        <v>182</v>
      </c>
      <c r="Z3907" t="s">
        <v>164</v>
      </c>
      <c r="AA3907" t="s">
        <v>164</v>
      </c>
      <c r="AB3907" t="s">
        <v>18</v>
      </c>
      <c r="AD3907" t="s">
        <v>6821</v>
      </c>
      <c r="AE3907">
        <v>1</v>
      </c>
      <c r="AF3907">
        <v>1</v>
      </c>
    </row>
    <row r="3908" spans="1:32" x14ac:dyDescent="0.2">
      <c r="A3908" t="s">
        <v>6822</v>
      </c>
      <c r="B3908" s="107">
        <v>44876</v>
      </c>
      <c r="C3908" s="107">
        <v>44876</v>
      </c>
      <c r="D3908" s="107">
        <v>44876</v>
      </c>
      <c r="E3908">
        <v>-0.14417557049999999</v>
      </c>
      <c r="F3908">
        <v>-0.14417557049999999</v>
      </c>
      <c r="G3908" t="s">
        <v>72</v>
      </c>
      <c r="H3908">
        <v>5.6489361702127674</v>
      </c>
      <c r="I3908">
        <v>-0.81443859505851068</v>
      </c>
      <c r="J3908">
        <v>-0.81443859505851068</v>
      </c>
      <c r="K3908">
        <v>1</v>
      </c>
      <c r="M3908" t="s">
        <v>67</v>
      </c>
      <c r="N3908" t="s">
        <v>4995</v>
      </c>
      <c r="S3908" t="s">
        <v>1608</v>
      </c>
      <c r="U3908" t="s">
        <v>67</v>
      </c>
      <c r="W3908" t="s">
        <v>1270</v>
      </c>
      <c r="X3908" t="s">
        <v>1271</v>
      </c>
      <c r="Y3908" t="s">
        <v>182</v>
      </c>
      <c r="Z3908" t="s">
        <v>164</v>
      </c>
      <c r="AA3908" t="s">
        <v>164</v>
      </c>
      <c r="AB3908" t="s">
        <v>18</v>
      </c>
      <c r="AD3908" t="s">
        <v>6823</v>
      </c>
      <c r="AE3908">
        <v>1</v>
      </c>
      <c r="AF3908">
        <v>1</v>
      </c>
    </row>
    <row r="3909" spans="1:32" x14ac:dyDescent="0.2">
      <c r="A3909" t="s">
        <v>6824</v>
      </c>
      <c r="B3909" s="107">
        <v>44876</v>
      </c>
      <c r="C3909" s="107">
        <v>44876</v>
      </c>
      <c r="D3909" s="107">
        <v>44876</v>
      </c>
      <c r="E3909">
        <v>-1.6859938800000002E-2</v>
      </c>
      <c r="F3909">
        <v>-1.6859938800000002E-2</v>
      </c>
      <c r="G3909" t="s">
        <v>72</v>
      </c>
      <c r="H3909">
        <v>5.6489361702127674</v>
      </c>
      <c r="I3909">
        <v>-9.5240718114893638E-2</v>
      </c>
      <c r="J3909">
        <v>-9.5240718114893638E-2</v>
      </c>
      <c r="K3909">
        <v>1</v>
      </c>
      <c r="M3909" t="s">
        <v>67</v>
      </c>
      <c r="N3909" t="s">
        <v>4995</v>
      </c>
      <c r="S3909" t="s">
        <v>1608</v>
      </c>
      <c r="U3909" t="s">
        <v>67</v>
      </c>
      <c r="W3909" t="s">
        <v>1270</v>
      </c>
      <c r="X3909" t="s">
        <v>1271</v>
      </c>
      <c r="Y3909" t="s">
        <v>182</v>
      </c>
      <c r="Z3909" t="s">
        <v>164</v>
      </c>
      <c r="AA3909" t="s">
        <v>164</v>
      </c>
      <c r="AB3909" t="s">
        <v>18</v>
      </c>
      <c r="AD3909" t="s">
        <v>6825</v>
      </c>
      <c r="AE3909">
        <v>1</v>
      </c>
      <c r="AF3909">
        <v>1</v>
      </c>
    </row>
    <row r="3910" spans="1:32" x14ac:dyDescent="0.2">
      <c r="A3910" t="s">
        <v>6826</v>
      </c>
      <c r="B3910" s="107">
        <v>44876</v>
      </c>
      <c r="C3910" s="107">
        <v>44876</v>
      </c>
      <c r="D3910" s="107">
        <v>44876</v>
      </c>
      <c r="E3910">
        <v>-1.147455E-2</v>
      </c>
      <c r="F3910">
        <v>-1.147455E-2</v>
      </c>
      <c r="G3910" t="s">
        <v>72</v>
      </c>
      <c r="H3910">
        <v>5.6489361702127674</v>
      </c>
      <c r="I3910">
        <v>-6.4819000531914903E-2</v>
      </c>
      <c r="J3910">
        <v>-6.4819000531914903E-2</v>
      </c>
      <c r="K3910">
        <v>1</v>
      </c>
      <c r="M3910" t="s">
        <v>67</v>
      </c>
      <c r="N3910" t="s">
        <v>4995</v>
      </c>
      <c r="S3910" t="s">
        <v>1608</v>
      </c>
      <c r="U3910" t="s">
        <v>67</v>
      </c>
      <c r="W3910" t="s">
        <v>1270</v>
      </c>
      <c r="X3910" t="s">
        <v>1271</v>
      </c>
      <c r="Y3910" t="s">
        <v>182</v>
      </c>
      <c r="Z3910" t="s">
        <v>164</v>
      </c>
      <c r="AA3910" t="s">
        <v>164</v>
      </c>
      <c r="AB3910" t="s">
        <v>18</v>
      </c>
      <c r="AD3910" t="s">
        <v>6827</v>
      </c>
      <c r="AE3910">
        <v>1</v>
      </c>
      <c r="AF3910">
        <v>1</v>
      </c>
    </row>
    <row r="3911" spans="1:32" x14ac:dyDescent="0.2">
      <c r="A3911" t="s">
        <v>6828</v>
      </c>
      <c r="B3911" s="107">
        <v>44876</v>
      </c>
      <c r="C3911" s="107">
        <v>44876</v>
      </c>
      <c r="D3911" s="107">
        <v>44876</v>
      </c>
      <c r="E3911">
        <v>-6.8171487999999997E-3</v>
      </c>
      <c r="F3911">
        <v>-6.8171487999999997E-3</v>
      </c>
      <c r="G3911" t="s">
        <v>72</v>
      </c>
      <c r="H3911">
        <v>5.6489361702127674</v>
      </c>
      <c r="I3911">
        <v>-3.8509638434042558E-2</v>
      </c>
      <c r="J3911">
        <v>-3.8509638434042558E-2</v>
      </c>
      <c r="K3911">
        <v>1</v>
      </c>
      <c r="M3911" t="s">
        <v>67</v>
      </c>
      <c r="N3911" t="s">
        <v>4995</v>
      </c>
      <c r="S3911" t="s">
        <v>1608</v>
      </c>
      <c r="U3911" t="s">
        <v>67</v>
      </c>
      <c r="W3911" t="s">
        <v>1270</v>
      </c>
      <c r="X3911" t="s">
        <v>1271</v>
      </c>
      <c r="Y3911" t="s">
        <v>182</v>
      </c>
      <c r="Z3911" t="s">
        <v>164</v>
      </c>
      <c r="AA3911" t="s">
        <v>164</v>
      </c>
      <c r="AB3911" t="s">
        <v>18</v>
      </c>
      <c r="AD3911" t="s">
        <v>6829</v>
      </c>
      <c r="AE3911">
        <v>1</v>
      </c>
      <c r="AF3911">
        <v>1</v>
      </c>
    </row>
    <row r="3912" spans="1:32" x14ac:dyDescent="0.2">
      <c r="A3912" t="s">
        <v>6830</v>
      </c>
      <c r="B3912" s="107">
        <v>44876</v>
      </c>
      <c r="C3912" s="107">
        <v>44876</v>
      </c>
      <c r="D3912" s="107">
        <v>44876</v>
      </c>
      <c r="E3912">
        <v>-1.0170540800000001E-2</v>
      </c>
      <c r="F3912">
        <v>-1.0170540800000001E-2</v>
      </c>
      <c r="G3912" t="s">
        <v>72</v>
      </c>
      <c r="H3912">
        <v>5.6489361702127674</v>
      </c>
      <c r="I3912">
        <v>-5.745273579574469E-2</v>
      </c>
      <c r="J3912">
        <v>-5.745273579574469E-2</v>
      </c>
      <c r="K3912">
        <v>1</v>
      </c>
      <c r="M3912" t="s">
        <v>67</v>
      </c>
      <c r="N3912" t="s">
        <v>4995</v>
      </c>
      <c r="S3912" t="s">
        <v>1608</v>
      </c>
      <c r="U3912" t="s">
        <v>67</v>
      </c>
      <c r="W3912" t="s">
        <v>1270</v>
      </c>
      <c r="X3912" t="s">
        <v>1271</v>
      </c>
      <c r="Y3912" t="s">
        <v>182</v>
      </c>
      <c r="Z3912" t="s">
        <v>164</v>
      </c>
      <c r="AA3912" t="s">
        <v>164</v>
      </c>
      <c r="AB3912" t="s">
        <v>18</v>
      </c>
      <c r="AD3912" t="s">
        <v>6831</v>
      </c>
      <c r="AE3912">
        <v>1</v>
      </c>
      <c r="AF3912">
        <v>1</v>
      </c>
    </row>
    <row r="3913" spans="1:32" x14ac:dyDescent="0.2">
      <c r="A3913" t="s">
        <v>6832</v>
      </c>
      <c r="B3913" s="107">
        <v>44876</v>
      </c>
      <c r="C3913" s="107">
        <v>44876</v>
      </c>
      <c r="D3913" s="107">
        <v>44876</v>
      </c>
      <c r="E3913">
        <v>-1.52887532E-2</v>
      </c>
      <c r="F3913">
        <v>-1.52887532E-2</v>
      </c>
      <c r="G3913" t="s">
        <v>72</v>
      </c>
      <c r="H3913">
        <v>5.6489361702127674</v>
      </c>
      <c r="I3913">
        <v>-8.6365190948936174E-2</v>
      </c>
      <c r="J3913">
        <v>-8.6365190948936174E-2</v>
      </c>
      <c r="K3913">
        <v>1</v>
      </c>
      <c r="M3913" t="s">
        <v>67</v>
      </c>
      <c r="N3913" t="s">
        <v>4995</v>
      </c>
      <c r="S3913" t="s">
        <v>1608</v>
      </c>
      <c r="U3913" t="s">
        <v>67</v>
      </c>
      <c r="W3913" t="s">
        <v>1270</v>
      </c>
      <c r="X3913" t="s">
        <v>1271</v>
      </c>
      <c r="Y3913" t="s">
        <v>182</v>
      </c>
      <c r="Z3913" t="s">
        <v>164</v>
      </c>
      <c r="AA3913" t="s">
        <v>164</v>
      </c>
      <c r="AB3913" t="s">
        <v>18</v>
      </c>
      <c r="AD3913" t="s">
        <v>6833</v>
      </c>
      <c r="AE3913">
        <v>1</v>
      </c>
      <c r="AF3913">
        <v>1</v>
      </c>
    </row>
    <row r="3914" spans="1:32" x14ac:dyDescent="0.2">
      <c r="A3914" t="s">
        <v>6834</v>
      </c>
      <c r="B3914" s="107">
        <v>44876</v>
      </c>
      <c r="C3914" s="107">
        <v>44876</v>
      </c>
      <c r="D3914" s="107">
        <v>44876</v>
      </c>
      <c r="E3914">
        <v>-3.7137501599999997E-2</v>
      </c>
      <c r="F3914">
        <v>-3.7137501599999997E-2</v>
      </c>
      <c r="G3914" t="s">
        <v>72</v>
      </c>
      <c r="H3914">
        <v>5.6489361702127674</v>
      </c>
      <c r="I3914">
        <v>-0.20978737605957451</v>
      </c>
      <c r="J3914">
        <v>-0.20978737605957451</v>
      </c>
      <c r="K3914">
        <v>1</v>
      </c>
      <c r="M3914" t="s">
        <v>67</v>
      </c>
      <c r="N3914" t="s">
        <v>4995</v>
      </c>
      <c r="S3914" t="s">
        <v>1608</v>
      </c>
      <c r="U3914" t="s">
        <v>67</v>
      </c>
      <c r="W3914" t="s">
        <v>1270</v>
      </c>
      <c r="X3914" t="s">
        <v>1271</v>
      </c>
      <c r="Y3914" t="s">
        <v>182</v>
      </c>
      <c r="Z3914" t="s">
        <v>164</v>
      </c>
      <c r="AA3914" t="s">
        <v>164</v>
      </c>
      <c r="AB3914" t="s">
        <v>18</v>
      </c>
      <c r="AD3914" t="s">
        <v>6835</v>
      </c>
      <c r="AE3914">
        <v>1</v>
      </c>
      <c r="AF3914">
        <v>1</v>
      </c>
    </row>
    <row r="3915" spans="1:32" x14ac:dyDescent="0.2">
      <c r="A3915" t="s">
        <v>6836</v>
      </c>
      <c r="B3915" s="107">
        <v>44876</v>
      </c>
      <c r="C3915" s="107">
        <v>44876</v>
      </c>
      <c r="D3915" s="107">
        <v>44876</v>
      </c>
      <c r="E3915">
        <v>-3.0672924800000001E-2</v>
      </c>
      <c r="F3915">
        <v>-3.0672924800000001E-2</v>
      </c>
      <c r="G3915" t="s">
        <v>72</v>
      </c>
      <c r="H3915">
        <v>5.6489361702127674</v>
      </c>
      <c r="I3915">
        <v>-0.17326939434893621</v>
      </c>
      <c r="J3915">
        <v>-0.17326939434893621</v>
      </c>
      <c r="K3915">
        <v>1</v>
      </c>
      <c r="M3915" t="s">
        <v>67</v>
      </c>
      <c r="N3915" t="s">
        <v>4995</v>
      </c>
      <c r="S3915" t="s">
        <v>1608</v>
      </c>
      <c r="U3915" t="s">
        <v>67</v>
      </c>
      <c r="W3915" t="s">
        <v>1270</v>
      </c>
      <c r="X3915" t="s">
        <v>1271</v>
      </c>
      <c r="Y3915" t="s">
        <v>182</v>
      </c>
      <c r="Z3915" t="s">
        <v>164</v>
      </c>
      <c r="AA3915" t="s">
        <v>164</v>
      </c>
      <c r="AB3915" t="s">
        <v>18</v>
      </c>
      <c r="AD3915" t="s">
        <v>6837</v>
      </c>
      <c r="AE3915">
        <v>1</v>
      </c>
      <c r="AF3915">
        <v>1</v>
      </c>
    </row>
    <row r="3916" spans="1:32" x14ac:dyDescent="0.2">
      <c r="A3916" t="s">
        <v>6838</v>
      </c>
      <c r="B3916" s="107">
        <v>44876</v>
      </c>
      <c r="C3916" s="107">
        <v>44876</v>
      </c>
      <c r="D3916" s="107">
        <v>44876</v>
      </c>
      <c r="E3916">
        <v>-2.93167844E-2</v>
      </c>
      <c r="F3916">
        <v>-2.93167844E-2</v>
      </c>
      <c r="G3916" t="s">
        <v>72</v>
      </c>
      <c r="H3916">
        <v>5.6489361702127674</v>
      </c>
      <c r="I3916">
        <v>-0.1656086437914894</v>
      </c>
      <c r="J3916">
        <v>-0.1656086437914894</v>
      </c>
      <c r="K3916">
        <v>1</v>
      </c>
      <c r="M3916" t="s">
        <v>67</v>
      </c>
      <c r="N3916" t="s">
        <v>4995</v>
      </c>
      <c r="S3916" t="s">
        <v>1608</v>
      </c>
      <c r="U3916" t="s">
        <v>67</v>
      </c>
      <c r="W3916" t="s">
        <v>1270</v>
      </c>
      <c r="X3916" t="s">
        <v>1271</v>
      </c>
      <c r="Y3916" t="s">
        <v>182</v>
      </c>
      <c r="Z3916" t="s">
        <v>164</v>
      </c>
      <c r="AA3916" t="s">
        <v>164</v>
      </c>
      <c r="AB3916" t="s">
        <v>18</v>
      </c>
      <c r="AD3916" t="s">
        <v>6839</v>
      </c>
      <c r="AE3916">
        <v>1</v>
      </c>
      <c r="AF3916">
        <v>1</v>
      </c>
    </row>
    <row r="3917" spans="1:32" x14ac:dyDescent="0.2">
      <c r="A3917" t="s">
        <v>6840</v>
      </c>
      <c r="B3917" s="107">
        <v>44876</v>
      </c>
      <c r="C3917" s="107">
        <v>44876</v>
      </c>
      <c r="D3917" s="107">
        <v>44876</v>
      </c>
      <c r="E3917">
        <v>-1.7317560799999999E-2</v>
      </c>
      <c r="F3917">
        <v>-1.7317560799999999E-2</v>
      </c>
      <c r="G3917" t="s">
        <v>72</v>
      </c>
      <c r="H3917">
        <v>5.6489361702127674</v>
      </c>
      <c r="I3917">
        <v>-9.7825795582978728E-2</v>
      </c>
      <c r="J3917">
        <v>-9.7825795582978728E-2</v>
      </c>
      <c r="K3917">
        <v>1</v>
      </c>
      <c r="M3917" t="s">
        <v>67</v>
      </c>
      <c r="N3917" t="s">
        <v>4995</v>
      </c>
      <c r="S3917" t="s">
        <v>1608</v>
      </c>
      <c r="U3917" t="s">
        <v>67</v>
      </c>
      <c r="W3917" t="s">
        <v>1270</v>
      </c>
      <c r="X3917" t="s">
        <v>1271</v>
      </c>
      <c r="Y3917" t="s">
        <v>182</v>
      </c>
      <c r="Z3917" t="s">
        <v>164</v>
      </c>
      <c r="AA3917" t="s">
        <v>164</v>
      </c>
      <c r="AB3917" t="s">
        <v>18</v>
      </c>
      <c r="AD3917" t="s">
        <v>6841</v>
      </c>
      <c r="AE3917">
        <v>1</v>
      </c>
      <c r="AF3917">
        <v>1</v>
      </c>
    </row>
    <row r="3918" spans="1:32" x14ac:dyDescent="0.2">
      <c r="A3918" t="s">
        <v>6842</v>
      </c>
      <c r="B3918" s="107">
        <v>44876</v>
      </c>
      <c r="C3918" s="107">
        <v>44876</v>
      </c>
      <c r="D3918" s="107">
        <v>44876</v>
      </c>
      <c r="E3918">
        <v>-2.0782540799999999E-2</v>
      </c>
      <c r="F3918">
        <v>-2.0782540799999999E-2</v>
      </c>
      <c r="G3918" t="s">
        <v>72</v>
      </c>
      <c r="H3918">
        <v>5.6489361702127674</v>
      </c>
      <c r="I3918">
        <v>-0.11739924643404261</v>
      </c>
      <c r="J3918">
        <v>-0.11739924643404261</v>
      </c>
      <c r="K3918">
        <v>1</v>
      </c>
      <c r="M3918" t="s">
        <v>67</v>
      </c>
      <c r="N3918" t="s">
        <v>4995</v>
      </c>
      <c r="S3918" t="s">
        <v>1608</v>
      </c>
      <c r="U3918" t="s">
        <v>67</v>
      </c>
      <c r="W3918" t="s">
        <v>1270</v>
      </c>
      <c r="X3918" t="s">
        <v>1271</v>
      </c>
      <c r="Y3918" t="s">
        <v>182</v>
      </c>
      <c r="Z3918" t="s">
        <v>164</v>
      </c>
      <c r="AA3918" t="s">
        <v>164</v>
      </c>
      <c r="AB3918" t="s">
        <v>18</v>
      </c>
      <c r="AD3918" t="s">
        <v>6843</v>
      </c>
      <c r="AE3918">
        <v>1</v>
      </c>
      <c r="AF3918">
        <v>1</v>
      </c>
    </row>
    <row r="3919" spans="1:32" x14ac:dyDescent="0.2">
      <c r="A3919" t="s">
        <v>6844</v>
      </c>
      <c r="B3919" s="107">
        <v>44876</v>
      </c>
      <c r="C3919" s="107">
        <v>44876</v>
      </c>
      <c r="D3919" s="107">
        <v>44876</v>
      </c>
      <c r="E3919">
        <v>-2.37237397E-2</v>
      </c>
      <c r="F3919">
        <v>-2.37237397E-2</v>
      </c>
      <c r="G3919" t="s">
        <v>72</v>
      </c>
      <c r="H3919">
        <v>5.6489361702127674</v>
      </c>
      <c r="I3919">
        <v>-0.13401389128404259</v>
      </c>
      <c r="J3919">
        <v>-0.13401389128404259</v>
      </c>
      <c r="K3919">
        <v>1</v>
      </c>
      <c r="M3919" t="s">
        <v>67</v>
      </c>
      <c r="N3919" t="s">
        <v>4995</v>
      </c>
      <c r="S3919" t="s">
        <v>1608</v>
      </c>
      <c r="U3919" t="s">
        <v>67</v>
      </c>
      <c r="W3919" t="s">
        <v>1270</v>
      </c>
      <c r="X3919" t="s">
        <v>1271</v>
      </c>
      <c r="Y3919" t="s">
        <v>182</v>
      </c>
      <c r="Z3919" t="s">
        <v>164</v>
      </c>
      <c r="AA3919" t="s">
        <v>164</v>
      </c>
      <c r="AB3919" t="s">
        <v>18</v>
      </c>
      <c r="AD3919" t="s">
        <v>6845</v>
      </c>
      <c r="AE3919">
        <v>1</v>
      </c>
      <c r="AF3919">
        <v>1</v>
      </c>
    </row>
    <row r="3920" spans="1:32" x14ac:dyDescent="0.2">
      <c r="A3920" t="s">
        <v>6846</v>
      </c>
      <c r="B3920" s="107">
        <v>44876</v>
      </c>
      <c r="C3920" s="107">
        <v>44876</v>
      </c>
      <c r="D3920" s="107">
        <v>44876</v>
      </c>
      <c r="E3920">
        <v>-1.27698992E-2</v>
      </c>
      <c r="F3920">
        <v>-1.27698992E-2</v>
      </c>
      <c r="G3920" t="s">
        <v>72</v>
      </c>
      <c r="H3920">
        <v>5.6489361702127674</v>
      </c>
      <c r="I3920">
        <v>-7.2136345480851072E-2</v>
      </c>
      <c r="J3920">
        <v>-7.2136345480851072E-2</v>
      </c>
      <c r="K3920">
        <v>1</v>
      </c>
      <c r="M3920" t="s">
        <v>67</v>
      </c>
      <c r="N3920" t="s">
        <v>4995</v>
      </c>
      <c r="S3920" t="s">
        <v>1608</v>
      </c>
      <c r="U3920" t="s">
        <v>67</v>
      </c>
      <c r="W3920" t="s">
        <v>1270</v>
      </c>
      <c r="X3920" t="s">
        <v>1271</v>
      </c>
      <c r="Y3920" t="s">
        <v>182</v>
      </c>
      <c r="Z3920" t="s">
        <v>164</v>
      </c>
      <c r="AA3920" t="s">
        <v>164</v>
      </c>
      <c r="AB3920" t="s">
        <v>18</v>
      </c>
      <c r="AD3920" t="s">
        <v>6847</v>
      </c>
      <c r="AE3920">
        <v>1</v>
      </c>
      <c r="AF3920">
        <v>1</v>
      </c>
    </row>
    <row r="3921" spans="1:32" x14ac:dyDescent="0.2">
      <c r="A3921" t="s">
        <v>6848</v>
      </c>
      <c r="B3921" s="107">
        <v>44876</v>
      </c>
      <c r="C3921" s="107">
        <v>44876</v>
      </c>
      <c r="D3921" s="107">
        <v>44876</v>
      </c>
      <c r="E3921">
        <v>-2.1769563200000001E-2</v>
      </c>
      <c r="F3921">
        <v>-2.1769563200000001E-2</v>
      </c>
      <c r="G3921" t="s">
        <v>72</v>
      </c>
      <c r="H3921">
        <v>5.6489361702127674</v>
      </c>
      <c r="I3921">
        <v>-0.1229748729702128</v>
      </c>
      <c r="J3921">
        <v>-0.1229748729702128</v>
      </c>
      <c r="K3921">
        <v>1</v>
      </c>
      <c r="M3921" t="s">
        <v>67</v>
      </c>
      <c r="N3921" t="s">
        <v>4995</v>
      </c>
      <c r="S3921" t="s">
        <v>1608</v>
      </c>
      <c r="U3921" t="s">
        <v>67</v>
      </c>
      <c r="W3921" t="s">
        <v>1270</v>
      </c>
      <c r="X3921" t="s">
        <v>1271</v>
      </c>
      <c r="Y3921" t="s">
        <v>182</v>
      </c>
      <c r="Z3921" t="s">
        <v>164</v>
      </c>
      <c r="AA3921" t="s">
        <v>164</v>
      </c>
      <c r="AB3921" t="s">
        <v>18</v>
      </c>
      <c r="AD3921" t="s">
        <v>6849</v>
      </c>
      <c r="AE3921">
        <v>1</v>
      </c>
      <c r="AF3921">
        <v>1</v>
      </c>
    </row>
    <row r="3922" spans="1:32" x14ac:dyDescent="0.2">
      <c r="A3922" t="s">
        <v>6850</v>
      </c>
      <c r="B3922" s="107">
        <v>44876</v>
      </c>
      <c r="C3922" s="107">
        <v>44876</v>
      </c>
      <c r="D3922" s="107">
        <v>44876</v>
      </c>
      <c r="E3922">
        <v>-4.4226728700000002E-2</v>
      </c>
      <c r="F3922">
        <v>-4.4226728700000002E-2</v>
      </c>
      <c r="G3922" t="s">
        <v>72</v>
      </c>
      <c r="H3922">
        <v>5.6489361702127674</v>
      </c>
      <c r="I3922">
        <v>-0.24983396744361699</v>
      </c>
      <c r="J3922">
        <v>-0.24983396744361699</v>
      </c>
      <c r="K3922">
        <v>1</v>
      </c>
      <c r="M3922" t="s">
        <v>67</v>
      </c>
      <c r="N3922" t="s">
        <v>4995</v>
      </c>
      <c r="S3922" t="s">
        <v>1608</v>
      </c>
      <c r="U3922" t="s">
        <v>67</v>
      </c>
      <c r="W3922" t="s">
        <v>1270</v>
      </c>
      <c r="X3922" t="s">
        <v>1271</v>
      </c>
      <c r="Y3922" t="s">
        <v>182</v>
      </c>
      <c r="Z3922" t="s">
        <v>164</v>
      </c>
      <c r="AA3922" t="s">
        <v>164</v>
      </c>
      <c r="AB3922" t="s">
        <v>18</v>
      </c>
      <c r="AD3922" t="s">
        <v>6851</v>
      </c>
      <c r="AE3922">
        <v>1</v>
      </c>
      <c r="AF3922">
        <v>1</v>
      </c>
    </row>
    <row r="3923" spans="1:32" x14ac:dyDescent="0.2">
      <c r="A3923" t="s">
        <v>6852</v>
      </c>
      <c r="B3923" s="107">
        <v>44876</v>
      </c>
      <c r="C3923" s="107">
        <v>44876</v>
      </c>
      <c r="D3923" s="107">
        <v>44876</v>
      </c>
      <c r="E3923">
        <v>-8.027085199999999E-3</v>
      </c>
      <c r="F3923">
        <v>-8.027085199999999E-3</v>
      </c>
      <c r="G3923" t="s">
        <v>72</v>
      </c>
      <c r="H3923">
        <v>5.6489361702127674</v>
      </c>
      <c r="I3923">
        <v>-4.5344491927659568E-2</v>
      </c>
      <c r="J3923">
        <v>-4.5344491927659568E-2</v>
      </c>
      <c r="K3923">
        <v>1</v>
      </c>
      <c r="M3923" t="s">
        <v>67</v>
      </c>
      <c r="N3923" t="s">
        <v>4995</v>
      </c>
      <c r="S3923" t="s">
        <v>1608</v>
      </c>
      <c r="U3923" t="s">
        <v>67</v>
      </c>
      <c r="W3923" t="s">
        <v>1270</v>
      </c>
      <c r="X3923" t="s">
        <v>1271</v>
      </c>
      <c r="Y3923" t="s">
        <v>182</v>
      </c>
      <c r="Z3923" t="s">
        <v>164</v>
      </c>
      <c r="AA3923" t="s">
        <v>164</v>
      </c>
      <c r="AB3923" t="s">
        <v>18</v>
      </c>
      <c r="AD3923" t="s">
        <v>6853</v>
      </c>
      <c r="AE3923">
        <v>1</v>
      </c>
      <c r="AF3923">
        <v>1</v>
      </c>
    </row>
    <row r="3924" spans="1:32" x14ac:dyDescent="0.2">
      <c r="A3924" t="s">
        <v>6854</v>
      </c>
      <c r="B3924" s="107">
        <v>44876</v>
      </c>
      <c r="C3924" s="107">
        <v>44876</v>
      </c>
      <c r="D3924" s="107">
        <v>44876</v>
      </c>
      <c r="E3924">
        <v>-1.3177883200000001E-2</v>
      </c>
      <c r="F3924">
        <v>-1.3177883200000001E-2</v>
      </c>
      <c r="G3924" t="s">
        <v>72</v>
      </c>
      <c r="H3924">
        <v>5.6489361702127674</v>
      </c>
      <c r="I3924">
        <v>-7.4441021055319148E-2</v>
      </c>
      <c r="J3924">
        <v>-7.4441021055319148E-2</v>
      </c>
      <c r="K3924">
        <v>1</v>
      </c>
      <c r="M3924" t="s">
        <v>67</v>
      </c>
      <c r="N3924" t="s">
        <v>4995</v>
      </c>
      <c r="S3924" t="s">
        <v>1608</v>
      </c>
      <c r="U3924" t="s">
        <v>67</v>
      </c>
      <c r="W3924" t="s">
        <v>1270</v>
      </c>
      <c r="X3924" t="s">
        <v>1271</v>
      </c>
      <c r="Y3924" t="s">
        <v>182</v>
      </c>
      <c r="Z3924" t="s">
        <v>164</v>
      </c>
      <c r="AA3924" t="s">
        <v>164</v>
      </c>
      <c r="AB3924" t="s">
        <v>18</v>
      </c>
      <c r="AD3924" t="s">
        <v>6855</v>
      </c>
      <c r="AE3924">
        <v>1</v>
      </c>
      <c r="AF3924">
        <v>1</v>
      </c>
    </row>
    <row r="3925" spans="1:32" x14ac:dyDescent="0.2">
      <c r="A3925" t="s">
        <v>6856</v>
      </c>
      <c r="B3925" s="107">
        <v>44876</v>
      </c>
      <c r="C3925" s="107">
        <v>44876</v>
      </c>
      <c r="D3925" s="107">
        <v>44876</v>
      </c>
      <c r="E3925">
        <v>-1.3565468000000001E-2</v>
      </c>
      <c r="F3925">
        <v>-1.3565468000000001E-2</v>
      </c>
      <c r="G3925" t="s">
        <v>72</v>
      </c>
      <c r="H3925">
        <v>5.6489361702127674</v>
      </c>
      <c r="I3925">
        <v>-7.6630462851063841E-2</v>
      </c>
      <c r="J3925">
        <v>-7.6630462851063841E-2</v>
      </c>
      <c r="K3925">
        <v>1</v>
      </c>
      <c r="M3925" t="s">
        <v>67</v>
      </c>
      <c r="N3925" t="s">
        <v>4995</v>
      </c>
      <c r="S3925" t="s">
        <v>1608</v>
      </c>
      <c r="U3925" t="s">
        <v>67</v>
      </c>
      <c r="W3925" t="s">
        <v>1270</v>
      </c>
      <c r="X3925" t="s">
        <v>1271</v>
      </c>
      <c r="Y3925" t="s">
        <v>182</v>
      </c>
      <c r="Z3925" t="s">
        <v>164</v>
      </c>
      <c r="AA3925" t="s">
        <v>164</v>
      </c>
      <c r="AB3925" t="s">
        <v>18</v>
      </c>
      <c r="AD3925" t="s">
        <v>6857</v>
      </c>
      <c r="AE3925">
        <v>1</v>
      </c>
      <c r="AF3925">
        <v>1</v>
      </c>
    </row>
    <row r="3926" spans="1:32" x14ac:dyDescent="0.2">
      <c r="A3926" t="s">
        <v>6858</v>
      </c>
      <c r="B3926" s="107">
        <v>44876</v>
      </c>
      <c r="C3926" s="107">
        <v>44876</v>
      </c>
      <c r="D3926" s="107">
        <v>44876</v>
      </c>
      <c r="E3926">
        <v>-1.5944023299999999E-2</v>
      </c>
      <c r="F3926">
        <v>-1.5944023299999999E-2</v>
      </c>
      <c r="G3926" t="s">
        <v>72</v>
      </c>
      <c r="H3926">
        <v>5.6489361702127674</v>
      </c>
      <c r="I3926">
        <v>-9.0066769918085113E-2</v>
      </c>
      <c r="J3926">
        <v>-9.0066769918085113E-2</v>
      </c>
      <c r="K3926">
        <v>1</v>
      </c>
      <c r="M3926" t="s">
        <v>67</v>
      </c>
      <c r="N3926" t="s">
        <v>4995</v>
      </c>
      <c r="S3926" t="s">
        <v>1608</v>
      </c>
      <c r="U3926" t="s">
        <v>67</v>
      </c>
      <c r="W3926" t="s">
        <v>1270</v>
      </c>
      <c r="X3926" t="s">
        <v>1271</v>
      </c>
      <c r="Y3926" t="s">
        <v>182</v>
      </c>
      <c r="Z3926" t="s">
        <v>164</v>
      </c>
      <c r="AA3926" t="s">
        <v>164</v>
      </c>
      <c r="AB3926" t="s">
        <v>18</v>
      </c>
      <c r="AD3926" t="s">
        <v>6859</v>
      </c>
      <c r="AE3926">
        <v>1</v>
      </c>
      <c r="AF3926">
        <v>1</v>
      </c>
    </row>
    <row r="3927" spans="1:32" x14ac:dyDescent="0.2">
      <c r="A3927" t="s">
        <v>6860</v>
      </c>
      <c r="B3927" s="107">
        <v>44876</v>
      </c>
      <c r="C3927" s="107">
        <v>44876</v>
      </c>
      <c r="D3927" s="107">
        <v>44876</v>
      </c>
      <c r="E3927">
        <v>-7.4122697599999995E-2</v>
      </c>
      <c r="F3927">
        <v>-7.4122697599999995E-2</v>
      </c>
      <c r="G3927" t="s">
        <v>72</v>
      </c>
      <c r="H3927">
        <v>5.6489361702127674</v>
      </c>
      <c r="I3927">
        <v>-0.41871438750638301</v>
      </c>
      <c r="J3927">
        <v>-0.41871438750638301</v>
      </c>
      <c r="K3927">
        <v>1</v>
      </c>
      <c r="M3927" t="s">
        <v>67</v>
      </c>
      <c r="N3927" t="s">
        <v>4995</v>
      </c>
      <c r="S3927" t="s">
        <v>1608</v>
      </c>
      <c r="U3927" t="s">
        <v>67</v>
      </c>
      <c r="W3927" t="s">
        <v>1270</v>
      </c>
      <c r="X3927" t="s">
        <v>1271</v>
      </c>
      <c r="Y3927" t="s">
        <v>182</v>
      </c>
      <c r="Z3927" t="s">
        <v>164</v>
      </c>
      <c r="AA3927" t="s">
        <v>164</v>
      </c>
      <c r="AB3927" t="s">
        <v>18</v>
      </c>
      <c r="AD3927" t="s">
        <v>6861</v>
      </c>
      <c r="AE3927">
        <v>1</v>
      </c>
      <c r="AF3927">
        <v>1</v>
      </c>
    </row>
    <row r="3928" spans="1:32" x14ac:dyDescent="0.2">
      <c r="A3928" t="s">
        <v>6862</v>
      </c>
      <c r="B3928" s="107">
        <v>44876</v>
      </c>
      <c r="C3928" s="107">
        <v>44876</v>
      </c>
      <c r="D3928" s="107">
        <v>44876</v>
      </c>
      <c r="E3928">
        <v>-0.1064498489</v>
      </c>
      <c r="F3928">
        <v>-0.1064498489</v>
      </c>
      <c r="G3928" t="s">
        <v>72</v>
      </c>
      <c r="H3928">
        <v>5.6489361702127674</v>
      </c>
      <c r="I3928">
        <v>-0.60132840176489366</v>
      </c>
      <c r="J3928">
        <v>-0.60132840176489366</v>
      </c>
      <c r="K3928">
        <v>1</v>
      </c>
      <c r="M3928" t="s">
        <v>67</v>
      </c>
      <c r="N3928" t="s">
        <v>4995</v>
      </c>
      <c r="S3928" t="s">
        <v>1608</v>
      </c>
      <c r="U3928" t="s">
        <v>67</v>
      </c>
      <c r="W3928" t="s">
        <v>1270</v>
      </c>
      <c r="X3928" t="s">
        <v>1271</v>
      </c>
      <c r="Y3928" t="s">
        <v>182</v>
      </c>
      <c r="Z3928" t="s">
        <v>164</v>
      </c>
      <c r="AA3928" t="s">
        <v>164</v>
      </c>
      <c r="AB3928" t="s">
        <v>18</v>
      </c>
      <c r="AD3928" t="s">
        <v>6863</v>
      </c>
      <c r="AE3928">
        <v>1</v>
      </c>
      <c r="AF3928">
        <v>1</v>
      </c>
    </row>
    <row r="3929" spans="1:32" x14ac:dyDescent="0.2">
      <c r="A3929" t="s">
        <v>6864</v>
      </c>
      <c r="B3929" s="107">
        <v>44876</v>
      </c>
      <c r="C3929" s="107">
        <v>44876</v>
      </c>
      <c r="D3929" s="107">
        <v>44876</v>
      </c>
      <c r="E3929">
        <v>-4.62245872E-2</v>
      </c>
      <c r="F3929">
        <v>-4.62245872E-2</v>
      </c>
      <c r="G3929" t="s">
        <v>72</v>
      </c>
      <c r="H3929">
        <v>5.6489361702127674</v>
      </c>
      <c r="I3929">
        <v>-0.26111974258723408</v>
      </c>
      <c r="J3929">
        <v>-0.26111974258723408</v>
      </c>
      <c r="K3929">
        <v>1</v>
      </c>
      <c r="M3929" t="s">
        <v>67</v>
      </c>
      <c r="N3929" t="s">
        <v>4995</v>
      </c>
      <c r="S3929" t="s">
        <v>1608</v>
      </c>
      <c r="U3929" t="s">
        <v>67</v>
      </c>
      <c r="W3929" t="s">
        <v>1270</v>
      </c>
      <c r="X3929" t="s">
        <v>1271</v>
      </c>
      <c r="Y3929" t="s">
        <v>182</v>
      </c>
      <c r="Z3929" t="s">
        <v>164</v>
      </c>
      <c r="AA3929" t="s">
        <v>164</v>
      </c>
      <c r="AB3929" t="s">
        <v>18</v>
      </c>
      <c r="AD3929" t="s">
        <v>6865</v>
      </c>
      <c r="AE3929">
        <v>1</v>
      </c>
      <c r="AF3929">
        <v>1</v>
      </c>
    </row>
    <row r="3930" spans="1:32" x14ac:dyDescent="0.2">
      <c r="A3930" t="s">
        <v>6866</v>
      </c>
      <c r="B3930" s="107">
        <v>44876</v>
      </c>
      <c r="C3930" s="107">
        <v>44876</v>
      </c>
      <c r="D3930" s="107">
        <v>44876</v>
      </c>
      <c r="E3930">
        <v>-8.2094431999999995E-3</v>
      </c>
      <c r="F3930">
        <v>-8.2094431999999995E-3</v>
      </c>
      <c r="G3930" t="s">
        <v>72</v>
      </c>
      <c r="H3930">
        <v>5.6489361702127674</v>
      </c>
      <c r="I3930">
        <v>-4.6374620629787228E-2</v>
      </c>
      <c r="J3930">
        <v>-4.6374620629787228E-2</v>
      </c>
      <c r="K3930">
        <v>1</v>
      </c>
      <c r="M3930" t="s">
        <v>67</v>
      </c>
      <c r="N3930" t="s">
        <v>4995</v>
      </c>
      <c r="S3930" t="s">
        <v>1608</v>
      </c>
      <c r="U3930" t="s">
        <v>67</v>
      </c>
      <c r="W3930" t="s">
        <v>1270</v>
      </c>
      <c r="X3930" t="s">
        <v>1271</v>
      </c>
      <c r="Y3930" t="s">
        <v>182</v>
      </c>
      <c r="Z3930" t="s">
        <v>164</v>
      </c>
      <c r="AA3930" t="s">
        <v>164</v>
      </c>
      <c r="AB3930" t="s">
        <v>18</v>
      </c>
      <c r="AD3930" t="s">
        <v>6867</v>
      </c>
      <c r="AE3930">
        <v>1</v>
      </c>
      <c r="AF3930">
        <v>1</v>
      </c>
    </row>
    <row r="3931" spans="1:32" x14ac:dyDescent="0.2">
      <c r="A3931" t="s">
        <v>6868</v>
      </c>
      <c r="B3931" s="107">
        <v>44876</v>
      </c>
      <c r="C3931" s="107">
        <v>44876</v>
      </c>
      <c r="D3931" s="107">
        <v>44876</v>
      </c>
      <c r="E3931">
        <v>-6.7747008000000001E-3</v>
      </c>
      <c r="F3931">
        <v>-6.7747008000000001E-3</v>
      </c>
      <c r="G3931" t="s">
        <v>72</v>
      </c>
      <c r="H3931">
        <v>5.6489361702127674</v>
      </c>
      <c r="I3931">
        <v>-3.8269852391489369E-2</v>
      </c>
      <c r="J3931">
        <v>-3.8269852391489369E-2</v>
      </c>
      <c r="K3931">
        <v>1</v>
      </c>
      <c r="M3931" t="s">
        <v>67</v>
      </c>
      <c r="N3931" t="s">
        <v>4995</v>
      </c>
      <c r="S3931" t="s">
        <v>1608</v>
      </c>
      <c r="U3931" t="s">
        <v>67</v>
      </c>
      <c r="W3931" t="s">
        <v>1270</v>
      </c>
      <c r="X3931" t="s">
        <v>1271</v>
      </c>
      <c r="Y3931" t="s">
        <v>182</v>
      </c>
      <c r="Z3931" t="s">
        <v>164</v>
      </c>
      <c r="AA3931" t="s">
        <v>164</v>
      </c>
      <c r="AB3931" t="s">
        <v>18</v>
      </c>
      <c r="AD3931" t="s">
        <v>6869</v>
      </c>
      <c r="AE3931">
        <v>1</v>
      </c>
      <c r="AF3931">
        <v>1</v>
      </c>
    </row>
    <row r="3932" spans="1:32" x14ac:dyDescent="0.2">
      <c r="A3932" t="s">
        <v>6870</v>
      </c>
      <c r="B3932" s="107">
        <v>44876</v>
      </c>
      <c r="C3932" s="107">
        <v>44876</v>
      </c>
      <c r="D3932" s="107">
        <v>44876</v>
      </c>
      <c r="E3932">
        <v>-8.0226719999999998E-3</v>
      </c>
      <c r="F3932">
        <v>-8.0226719999999998E-3</v>
      </c>
      <c r="G3932" t="s">
        <v>72</v>
      </c>
      <c r="H3932">
        <v>5.6489361702127674</v>
      </c>
      <c r="I3932">
        <v>-4.5319562042553198E-2</v>
      </c>
      <c r="J3932">
        <v>-4.5319562042553198E-2</v>
      </c>
      <c r="K3932">
        <v>1</v>
      </c>
      <c r="M3932" t="s">
        <v>67</v>
      </c>
      <c r="N3932" t="s">
        <v>4995</v>
      </c>
      <c r="S3932" t="s">
        <v>1608</v>
      </c>
      <c r="U3932" t="s">
        <v>67</v>
      </c>
      <c r="W3932" t="s">
        <v>1270</v>
      </c>
      <c r="X3932" t="s">
        <v>1271</v>
      </c>
      <c r="Y3932" t="s">
        <v>182</v>
      </c>
      <c r="Z3932" t="s">
        <v>164</v>
      </c>
      <c r="AA3932" t="s">
        <v>164</v>
      </c>
      <c r="AB3932" t="s">
        <v>18</v>
      </c>
      <c r="AD3932" t="s">
        <v>6871</v>
      </c>
      <c r="AE3932">
        <v>1</v>
      </c>
      <c r="AF3932">
        <v>1</v>
      </c>
    </row>
    <row r="3933" spans="1:32" x14ac:dyDescent="0.2">
      <c r="A3933" t="s">
        <v>6872</v>
      </c>
      <c r="B3933" s="107">
        <v>44876</v>
      </c>
      <c r="C3933" s="107">
        <v>44876</v>
      </c>
      <c r="D3933" s="107">
        <v>44876</v>
      </c>
      <c r="E3933">
        <v>-2.7032893299999999E-2</v>
      </c>
      <c r="F3933">
        <v>-2.7032893299999999E-2</v>
      </c>
      <c r="G3933" t="s">
        <v>72</v>
      </c>
      <c r="H3933">
        <v>5.6489361702127674</v>
      </c>
      <c r="I3933">
        <v>-0.15270708874787239</v>
      </c>
      <c r="J3933">
        <v>-0.15270708874787239</v>
      </c>
      <c r="K3933">
        <v>1</v>
      </c>
      <c r="M3933" t="s">
        <v>67</v>
      </c>
      <c r="N3933" t="s">
        <v>4995</v>
      </c>
      <c r="S3933" t="s">
        <v>1608</v>
      </c>
      <c r="U3933" t="s">
        <v>67</v>
      </c>
      <c r="W3933" t="s">
        <v>1270</v>
      </c>
      <c r="X3933" t="s">
        <v>1271</v>
      </c>
      <c r="Y3933" t="s">
        <v>182</v>
      </c>
      <c r="Z3933" t="s">
        <v>164</v>
      </c>
      <c r="AA3933" t="s">
        <v>164</v>
      </c>
      <c r="AB3933" t="s">
        <v>18</v>
      </c>
      <c r="AD3933" t="s">
        <v>6873</v>
      </c>
      <c r="AE3933">
        <v>1</v>
      </c>
      <c r="AF3933">
        <v>1</v>
      </c>
    </row>
    <row r="3934" spans="1:32" x14ac:dyDescent="0.2">
      <c r="A3934" t="s">
        <v>6874</v>
      </c>
      <c r="B3934" s="107">
        <v>44876</v>
      </c>
      <c r="C3934" s="107">
        <v>44876</v>
      </c>
      <c r="D3934" s="107">
        <v>44876</v>
      </c>
      <c r="E3934">
        <v>-8.7103296000000004E-3</v>
      </c>
      <c r="F3934">
        <v>-8.7103296000000004E-3</v>
      </c>
      <c r="G3934" t="s">
        <v>72</v>
      </c>
      <c r="H3934">
        <v>5.6489361702127674</v>
      </c>
      <c r="I3934">
        <v>-4.9204095931914903E-2</v>
      </c>
      <c r="J3934">
        <v>-4.9204095931914903E-2</v>
      </c>
      <c r="K3934">
        <v>1</v>
      </c>
      <c r="M3934" t="s">
        <v>67</v>
      </c>
      <c r="N3934" t="s">
        <v>4995</v>
      </c>
      <c r="S3934" t="s">
        <v>1608</v>
      </c>
      <c r="U3934" t="s">
        <v>67</v>
      </c>
      <c r="W3934" t="s">
        <v>1270</v>
      </c>
      <c r="X3934" t="s">
        <v>1271</v>
      </c>
      <c r="Y3934" t="s">
        <v>182</v>
      </c>
      <c r="Z3934" t="s">
        <v>164</v>
      </c>
      <c r="AA3934" t="s">
        <v>164</v>
      </c>
      <c r="AB3934" t="s">
        <v>18</v>
      </c>
      <c r="AD3934" t="s">
        <v>6875</v>
      </c>
      <c r="AE3934">
        <v>1</v>
      </c>
      <c r="AF3934">
        <v>1</v>
      </c>
    </row>
    <row r="3935" spans="1:32" x14ac:dyDescent="0.2">
      <c r="A3935" t="s">
        <v>6876</v>
      </c>
      <c r="B3935" s="107">
        <v>44876</v>
      </c>
      <c r="C3935" s="107">
        <v>44876</v>
      </c>
      <c r="D3935" s="107">
        <v>44876</v>
      </c>
      <c r="E3935">
        <v>-6.3417311999999998E-3</v>
      </c>
      <c r="F3935">
        <v>-6.3417311999999998E-3</v>
      </c>
      <c r="G3935" t="s">
        <v>72</v>
      </c>
      <c r="H3935">
        <v>5.6489361702127674</v>
      </c>
      <c r="I3935">
        <v>-3.5824034757446811E-2</v>
      </c>
      <c r="J3935">
        <v>-3.5824034757446811E-2</v>
      </c>
      <c r="K3935">
        <v>1</v>
      </c>
      <c r="M3935" t="s">
        <v>67</v>
      </c>
      <c r="N3935" t="s">
        <v>4995</v>
      </c>
      <c r="S3935" t="s">
        <v>1608</v>
      </c>
      <c r="U3935" t="s">
        <v>67</v>
      </c>
      <c r="W3935" t="s">
        <v>1270</v>
      </c>
      <c r="X3935" t="s">
        <v>1271</v>
      </c>
      <c r="Y3935" t="s">
        <v>182</v>
      </c>
      <c r="Z3935" t="s">
        <v>164</v>
      </c>
      <c r="AA3935" t="s">
        <v>164</v>
      </c>
      <c r="AB3935" t="s">
        <v>18</v>
      </c>
      <c r="AD3935" t="s">
        <v>6877</v>
      </c>
      <c r="AE3935">
        <v>1</v>
      </c>
      <c r="AF3935">
        <v>1</v>
      </c>
    </row>
    <row r="3936" spans="1:32" x14ac:dyDescent="0.2">
      <c r="A3936" t="s">
        <v>6878</v>
      </c>
      <c r="B3936" s="107">
        <v>44875</v>
      </c>
      <c r="C3936" s="107">
        <v>44875</v>
      </c>
      <c r="D3936" s="107">
        <v>44875</v>
      </c>
      <c r="E3936">
        <v>-3296</v>
      </c>
      <c r="F3936">
        <v>-3296</v>
      </c>
      <c r="G3936" t="s">
        <v>43</v>
      </c>
      <c r="H3936">
        <v>1</v>
      </c>
      <c r="I3936">
        <v>-3296</v>
      </c>
      <c r="J3936">
        <v>-3296</v>
      </c>
      <c r="K3936">
        <v>1</v>
      </c>
      <c r="M3936" t="s">
        <v>52</v>
      </c>
      <c r="N3936" t="s">
        <v>2491</v>
      </c>
      <c r="O3936">
        <v>100</v>
      </c>
      <c r="Q3936" t="s">
        <v>2491</v>
      </c>
      <c r="S3936" t="s">
        <v>6879</v>
      </c>
      <c r="U3936" t="s">
        <v>52</v>
      </c>
      <c r="W3936" t="s">
        <v>6880</v>
      </c>
      <c r="X3936" t="s">
        <v>169</v>
      </c>
      <c r="Y3936" t="s">
        <v>170</v>
      </c>
      <c r="Z3936" t="s">
        <v>164</v>
      </c>
      <c r="AA3936" t="s">
        <v>164</v>
      </c>
      <c r="AB3936" t="s">
        <v>22</v>
      </c>
      <c r="AE3936">
        <v>0</v>
      </c>
      <c r="AF3936">
        <v>0</v>
      </c>
    </row>
    <row r="3937" spans="1:32" x14ac:dyDescent="0.2">
      <c r="A3937" t="s">
        <v>6881</v>
      </c>
      <c r="B3937" s="107">
        <v>44875</v>
      </c>
      <c r="C3937" s="107">
        <v>44875</v>
      </c>
      <c r="D3937" s="107">
        <v>44875</v>
      </c>
      <c r="E3937">
        <v>20000</v>
      </c>
      <c r="F3937">
        <v>20000</v>
      </c>
      <c r="G3937" t="s">
        <v>43</v>
      </c>
      <c r="H3937">
        <v>1</v>
      </c>
      <c r="I3937">
        <v>20000</v>
      </c>
      <c r="J3937">
        <v>20000</v>
      </c>
      <c r="K3937">
        <v>1</v>
      </c>
      <c r="M3937" t="s">
        <v>199</v>
      </c>
      <c r="N3937" t="s">
        <v>52</v>
      </c>
      <c r="O3937">
        <v>100</v>
      </c>
      <c r="Q3937" t="s">
        <v>199</v>
      </c>
      <c r="S3937" t="s">
        <v>1378</v>
      </c>
      <c r="U3937" t="s">
        <v>52</v>
      </c>
      <c r="W3937" t="s">
        <v>1379</v>
      </c>
      <c r="X3937" t="s">
        <v>1379</v>
      </c>
      <c r="Y3937" t="s">
        <v>163</v>
      </c>
      <c r="Z3937" t="s">
        <v>193</v>
      </c>
      <c r="AA3937" t="s">
        <v>193</v>
      </c>
      <c r="AB3937" t="s">
        <v>24</v>
      </c>
      <c r="AE3937">
        <v>0</v>
      </c>
      <c r="AF3937">
        <v>0</v>
      </c>
    </row>
    <row r="3938" spans="1:32" x14ac:dyDescent="0.2">
      <c r="A3938" t="s">
        <v>6882</v>
      </c>
      <c r="B3938" s="107">
        <v>44875</v>
      </c>
      <c r="C3938" s="107">
        <v>44875</v>
      </c>
      <c r="D3938" s="107">
        <v>44875</v>
      </c>
      <c r="E3938">
        <v>-20000</v>
      </c>
      <c r="F3938">
        <v>-20000</v>
      </c>
      <c r="G3938" t="s">
        <v>43</v>
      </c>
      <c r="H3938">
        <v>1</v>
      </c>
      <c r="I3938">
        <v>-20000</v>
      </c>
      <c r="J3938">
        <v>-20000</v>
      </c>
      <c r="K3938">
        <v>1</v>
      </c>
      <c r="M3938" t="s">
        <v>1419</v>
      </c>
      <c r="N3938" t="s">
        <v>199</v>
      </c>
      <c r="O3938">
        <v>100</v>
      </c>
      <c r="P3938" t="s">
        <v>340</v>
      </c>
      <c r="Q3938" t="s">
        <v>199</v>
      </c>
      <c r="S3938" t="s">
        <v>1378</v>
      </c>
      <c r="U3938" t="s">
        <v>1419</v>
      </c>
      <c r="W3938" t="s">
        <v>1379</v>
      </c>
      <c r="X3938" t="s">
        <v>1379</v>
      </c>
      <c r="Y3938" t="s">
        <v>163</v>
      </c>
      <c r="Z3938" t="s">
        <v>193</v>
      </c>
      <c r="AA3938" t="s">
        <v>193</v>
      </c>
      <c r="AB3938" t="s">
        <v>24</v>
      </c>
      <c r="AE3938">
        <v>0</v>
      </c>
      <c r="AF3938">
        <v>0</v>
      </c>
    </row>
    <row r="3939" spans="1:32" x14ac:dyDescent="0.2">
      <c r="A3939" t="s">
        <v>6883</v>
      </c>
      <c r="B3939" s="107">
        <v>44875</v>
      </c>
      <c r="C3939" s="107">
        <v>44875</v>
      </c>
      <c r="D3939" s="107">
        <v>44875</v>
      </c>
      <c r="E3939">
        <v>-0.15324552082409301</v>
      </c>
      <c r="F3939">
        <v>-0.15324552082409301</v>
      </c>
      <c r="G3939" t="s">
        <v>58</v>
      </c>
      <c r="H3939">
        <v>6967.7956989247295</v>
      </c>
      <c r="I3939">
        <v>-1067.783480877596</v>
      </c>
      <c r="J3939">
        <v>-1067.783480877596</v>
      </c>
      <c r="K3939">
        <v>1</v>
      </c>
      <c r="M3939" t="s">
        <v>56</v>
      </c>
      <c r="N3939" t="s">
        <v>6884</v>
      </c>
      <c r="S3939" t="s">
        <v>6885</v>
      </c>
      <c r="U3939" t="s">
        <v>56</v>
      </c>
      <c r="W3939" t="s">
        <v>1850</v>
      </c>
      <c r="X3939" t="s">
        <v>1850</v>
      </c>
      <c r="Y3939" t="s">
        <v>1356</v>
      </c>
      <c r="Z3939" t="s">
        <v>1356</v>
      </c>
      <c r="AA3939" t="s">
        <v>1356</v>
      </c>
      <c r="AB3939" t="s">
        <v>28</v>
      </c>
      <c r="AD3939" t="s">
        <v>6886</v>
      </c>
      <c r="AE3939">
        <v>1</v>
      </c>
      <c r="AF3939">
        <v>1</v>
      </c>
    </row>
    <row r="3940" spans="1:32" x14ac:dyDescent="0.2">
      <c r="A3940" t="s">
        <v>6887</v>
      </c>
      <c r="B3940" s="107">
        <v>44875</v>
      </c>
      <c r="C3940" s="107">
        <v>44875</v>
      </c>
      <c r="D3940" s="107">
        <v>44875</v>
      </c>
      <c r="E3940">
        <v>1.4999999999999999E-4</v>
      </c>
      <c r="F3940">
        <v>1.4999999999999999E-4</v>
      </c>
      <c r="G3940" t="s">
        <v>58</v>
      </c>
      <c r="H3940">
        <v>6967.7956989247295</v>
      </c>
      <c r="I3940">
        <v>1.04516935483871</v>
      </c>
      <c r="J3940">
        <v>1.04516935483871</v>
      </c>
      <c r="K3940">
        <v>1</v>
      </c>
      <c r="M3940" t="s">
        <v>3597</v>
      </c>
      <c r="N3940" t="s">
        <v>63</v>
      </c>
      <c r="S3940" t="s">
        <v>1608</v>
      </c>
      <c r="U3940" t="s">
        <v>63</v>
      </c>
      <c r="W3940" t="s">
        <v>3598</v>
      </c>
      <c r="X3940" t="s">
        <v>3598</v>
      </c>
      <c r="Y3940" t="s">
        <v>1062</v>
      </c>
      <c r="Z3940" t="s">
        <v>1063</v>
      </c>
      <c r="AA3940" t="s">
        <v>1063</v>
      </c>
      <c r="AB3940" t="s">
        <v>29</v>
      </c>
      <c r="AD3940" t="s">
        <v>6888</v>
      </c>
      <c r="AE3940">
        <v>1</v>
      </c>
      <c r="AF3940">
        <v>1</v>
      </c>
    </row>
    <row r="3941" spans="1:32" x14ac:dyDescent="0.2">
      <c r="A3941" t="s">
        <v>6889</v>
      </c>
      <c r="B3941" s="107">
        <v>44875</v>
      </c>
      <c r="C3941" s="107">
        <v>44875</v>
      </c>
      <c r="D3941" s="107">
        <v>44875</v>
      </c>
      <c r="E3941">
        <v>1.9875000000000001E-3</v>
      </c>
      <c r="F3941">
        <v>1.9875000000000001E-3</v>
      </c>
      <c r="G3941" t="s">
        <v>58</v>
      </c>
      <c r="H3941">
        <v>6967.7956989247295</v>
      </c>
      <c r="I3941">
        <v>13.8484939516129</v>
      </c>
      <c r="J3941">
        <v>13.8484939516129</v>
      </c>
      <c r="K3941">
        <v>1</v>
      </c>
      <c r="M3941" t="s">
        <v>3597</v>
      </c>
      <c r="N3941" t="s">
        <v>65</v>
      </c>
      <c r="S3941" t="s">
        <v>1608</v>
      </c>
      <c r="U3941" t="s">
        <v>65</v>
      </c>
      <c r="W3941" t="s">
        <v>3598</v>
      </c>
      <c r="X3941" t="s">
        <v>3598</v>
      </c>
      <c r="Y3941" t="s">
        <v>1062</v>
      </c>
      <c r="Z3941" t="s">
        <v>1063</v>
      </c>
      <c r="AA3941" t="s">
        <v>1063</v>
      </c>
      <c r="AB3941" t="s">
        <v>29</v>
      </c>
      <c r="AD3941" t="s">
        <v>6890</v>
      </c>
      <c r="AE3941">
        <v>1</v>
      </c>
      <c r="AF3941">
        <v>1</v>
      </c>
    </row>
    <row r="3942" spans="1:32" x14ac:dyDescent="0.2">
      <c r="A3942" t="s">
        <v>6891</v>
      </c>
      <c r="B3942" s="107">
        <v>44875</v>
      </c>
      <c r="C3942" s="107">
        <v>44875</v>
      </c>
      <c r="D3942" s="107">
        <v>44875</v>
      </c>
      <c r="E3942">
        <v>-4.9717524681361603E-3</v>
      </c>
      <c r="F3942">
        <v>-4.9717524681361603E-3</v>
      </c>
      <c r="G3942" t="s">
        <v>72</v>
      </c>
      <c r="H3942">
        <v>6.032258064516129</v>
      </c>
      <c r="I3942">
        <v>-2.9990893920692319E-2</v>
      </c>
      <c r="J3942">
        <v>-2.9990893920692319E-2</v>
      </c>
      <c r="K3942">
        <v>1</v>
      </c>
      <c r="M3942" t="s">
        <v>67</v>
      </c>
      <c r="N3942" t="s">
        <v>4995</v>
      </c>
      <c r="S3942" t="s">
        <v>6716</v>
      </c>
      <c r="U3942" t="s">
        <v>67</v>
      </c>
      <c r="W3942" t="s">
        <v>1270</v>
      </c>
      <c r="X3942" t="s">
        <v>1271</v>
      </c>
      <c r="Y3942" t="s">
        <v>182</v>
      </c>
      <c r="Z3942" t="s">
        <v>164</v>
      </c>
      <c r="AA3942" t="s">
        <v>164</v>
      </c>
      <c r="AB3942" t="s">
        <v>18</v>
      </c>
      <c r="AD3942" t="s">
        <v>6892</v>
      </c>
      <c r="AE3942">
        <v>1</v>
      </c>
      <c r="AF3942">
        <v>1</v>
      </c>
    </row>
    <row r="3943" spans="1:32" x14ac:dyDescent="0.2">
      <c r="A3943" t="s">
        <v>6893</v>
      </c>
      <c r="B3943" s="107">
        <v>44875</v>
      </c>
      <c r="C3943" s="107">
        <v>44875</v>
      </c>
      <c r="D3943" s="107">
        <v>44875</v>
      </c>
      <c r="E3943">
        <v>-6.3490853613355786E-3</v>
      </c>
      <c r="F3943">
        <v>-6.3490853613355786E-3</v>
      </c>
      <c r="G3943" t="s">
        <v>72</v>
      </c>
      <c r="H3943">
        <v>6.032258064516129</v>
      </c>
      <c r="I3943">
        <v>-3.8299321373217843E-2</v>
      </c>
      <c r="J3943">
        <v>-3.8299321373217843E-2</v>
      </c>
      <c r="K3943">
        <v>1</v>
      </c>
      <c r="M3943" t="s">
        <v>67</v>
      </c>
      <c r="N3943" t="s">
        <v>4995</v>
      </c>
      <c r="S3943" t="s">
        <v>6716</v>
      </c>
      <c r="U3943" t="s">
        <v>67</v>
      </c>
      <c r="W3943" t="s">
        <v>1270</v>
      </c>
      <c r="X3943" t="s">
        <v>1271</v>
      </c>
      <c r="Y3943" t="s">
        <v>182</v>
      </c>
      <c r="Z3943" t="s">
        <v>164</v>
      </c>
      <c r="AA3943" t="s">
        <v>164</v>
      </c>
      <c r="AB3943" t="s">
        <v>18</v>
      </c>
      <c r="AD3943" t="s">
        <v>6894</v>
      </c>
      <c r="AE3943">
        <v>1</v>
      </c>
      <c r="AF3943">
        <v>1</v>
      </c>
    </row>
    <row r="3944" spans="1:32" x14ac:dyDescent="0.2">
      <c r="A3944" t="s">
        <v>6895</v>
      </c>
      <c r="B3944" s="107">
        <v>44875</v>
      </c>
      <c r="C3944" s="107">
        <v>44875</v>
      </c>
      <c r="D3944" s="107">
        <v>44875</v>
      </c>
      <c r="E3944">
        <v>-4.9498822368945266E-3</v>
      </c>
      <c r="F3944">
        <v>-4.9498822368945266E-3</v>
      </c>
      <c r="G3944" t="s">
        <v>72</v>
      </c>
      <c r="H3944">
        <v>6.032258064516129</v>
      </c>
      <c r="I3944">
        <v>-2.9858967041912151E-2</v>
      </c>
      <c r="J3944">
        <v>-2.9858967041912151E-2</v>
      </c>
      <c r="K3944">
        <v>1</v>
      </c>
      <c r="M3944" t="s">
        <v>67</v>
      </c>
      <c r="N3944" t="s">
        <v>4995</v>
      </c>
      <c r="S3944" t="s">
        <v>6716</v>
      </c>
      <c r="U3944" t="s">
        <v>67</v>
      </c>
      <c r="W3944" t="s">
        <v>1270</v>
      </c>
      <c r="X3944" t="s">
        <v>1271</v>
      </c>
      <c r="Y3944" t="s">
        <v>182</v>
      </c>
      <c r="Z3944" t="s">
        <v>164</v>
      </c>
      <c r="AA3944" t="s">
        <v>164</v>
      </c>
      <c r="AB3944" t="s">
        <v>18</v>
      </c>
      <c r="AD3944" t="s">
        <v>6896</v>
      </c>
      <c r="AE3944">
        <v>1</v>
      </c>
      <c r="AF3944">
        <v>1</v>
      </c>
    </row>
    <row r="3945" spans="1:32" x14ac:dyDescent="0.2">
      <c r="A3945" t="s">
        <v>6897</v>
      </c>
      <c r="B3945" s="107">
        <v>44875</v>
      </c>
      <c r="C3945" s="107">
        <v>44875</v>
      </c>
      <c r="D3945" s="107">
        <v>44875</v>
      </c>
      <c r="E3945">
        <v>-4.4658844613747837E-3</v>
      </c>
      <c r="F3945">
        <v>-4.4658844613747837E-3</v>
      </c>
      <c r="G3945" t="s">
        <v>72</v>
      </c>
      <c r="H3945">
        <v>6.032258064516129</v>
      </c>
      <c r="I3945">
        <v>-2.693936755732531E-2</v>
      </c>
      <c r="J3945">
        <v>-2.693936755732531E-2</v>
      </c>
      <c r="K3945">
        <v>1</v>
      </c>
      <c r="M3945" t="s">
        <v>67</v>
      </c>
      <c r="N3945" t="s">
        <v>4995</v>
      </c>
      <c r="S3945" t="s">
        <v>6716</v>
      </c>
      <c r="U3945" t="s">
        <v>67</v>
      </c>
      <c r="W3945" t="s">
        <v>1270</v>
      </c>
      <c r="X3945" t="s">
        <v>1271</v>
      </c>
      <c r="Y3945" t="s">
        <v>182</v>
      </c>
      <c r="Z3945" t="s">
        <v>164</v>
      </c>
      <c r="AA3945" t="s">
        <v>164</v>
      </c>
      <c r="AB3945" t="s">
        <v>18</v>
      </c>
      <c r="AD3945" t="s">
        <v>6898</v>
      </c>
      <c r="AE3945">
        <v>1</v>
      </c>
      <c r="AF3945">
        <v>1</v>
      </c>
    </row>
    <row r="3946" spans="1:32" x14ac:dyDescent="0.2">
      <c r="A3946" t="s">
        <v>6899</v>
      </c>
      <c r="B3946" s="107">
        <v>44875</v>
      </c>
      <c r="C3946" s="107">
        <v>44875</v>
      </c>
      <c r="D3946" s="107">
        <v>44875</v>
      </c>
      <c r="E3946">
        <v>-1.661408015377994E-2</v>
      </c>
      <c r="F3946">
        <v>-1.661408015377994E-2</v>
      </c>
      <c r="G3946" t="s">
        <v>72</v>
      </c>
      <c r="H3946">
        <v>6.032258064516129</v>
      </c>
      <c r="I3946">
        <v>-0.1002204189921564</v>
      </c>
      <c r="J3946">
        <v>-0.1002204189921564</v>
      </c>
      <c r="K3946">
        <v>1</v>
      </c>
      <c r="M3946" t="s">
        <v>67</v>
      </c>
      <c r="N3946" t="s">
        <v>4995</v>
      </c>
      <c r="S3946" t="s">
        <v>6716</v>
      </c>
      <c r="U3946" t="s">
        <v>67</v>
      </c>
      <c r="W3946" t="s">
        <v>1270</v>
      </c>
      <c r="X3946" t="s">
        <v>1271</v>
      </c>
      <c r="Y3946" t="s">
        <v>182</v>
      </c>
      <c r="Z3946" t="s">
        <v>164</v>
      </c>
      <c r="AA3946" t="s">
        <v>164</v>
      </c>
      <c r="AB3946" t="s">
        <v>18</v>
      </c>
      <c r="AD3946" t="s">
        <v>6900</v>
      </c>
      <c r="AE3946">
        <v>1</v>
      </c>
      <c r="AF3946">
        <v>1</v>
      </c>
    </row>
    <row r="3947" spans="1:32" x14ac:dyDescent="0.2">
      <c r="A3947" t="s">
        <v>6901</v>
      </c>
      <c r="B3947" s="107">
        <v>44875</v>
      </c>
      <c r="C3947" s="107">
        <v>44875</v>
      </c>
      <c r="D3947" s="107">
        <v>44875</v>
      </c>
      <c r="E3947">
        <v>-2.5283984438583089E-2</v>
      </c>
      <c r="F3947">
        <v>-2.5283984438583089E-2</v>
      </c>
      <c r="G3947" t="s">
        <v>72</v>
      </c>
      <c r="H3947">
        <v>6.032258064516129</v>
      </c>
      <c r="I3947">
        <v>-0.15251951903274319</v>
      </c>
      <c r="J3947">
        <v>-0.15251951903274319</v>
      </c>
      <c r="K3947">
        <v>1</v>
      </c>
      <c r="M3947" t="s">
        <v>67</v>
      </c>
      <c r="N3947" t="s">
        <v>4995</v>
      </c>
      <c r="S3947" t="s">
        <v>6716</v>
      </c>
      <c r="U3947" t="s">
        <v>67</v>
      </c>
      <c r="W3947" t="s">
        <v>1270</v>
      </c>
      <c r="X3947" t="s">
        <v>1271</v>
      </c>
      <c r="Y3947" t="s">
        <v>182</v>
      </c>
      <c r="Z3947" t="s">
        <v>164</v>
      </c>
      <c r="AA3947" t="s">
        <v>164</v>
      </c>
      <c r="AB3947" t="s">
        <v>18</v>
      </c>
      <c r="AD3947" t="s">
        <v>6902</v>
      </c>
      <c r="AE3947">
        <v>1</v>
      </c>
      <c r="AF3947">
        <v>1</v>
      </c>
    </row>
    <row r="3948" spans="1:32" x14ac:dyDescent="0.2">
      <c r="A3948" t="s">
        <v>6903</v>
      </c>
      <c r="B3948" s="107">
        <v>44875</v>
      </c>
      <c r="C3948" s="107">
        <v>44875</v>
      </c>
      <c r="D3948" s="107">
        <v>44875</v>
      </c>
      <c r="E3948">
        <v>-5.1702630497440956E-3</v>
      </c>
      <c r="F3948">
        <v>-5.1702630497440956E-3</v>
      </c>
      <c r="G3948" t="s">
        <v>72</v>
      </c>
      <c r="H3948">
        <v>6.032258064516129</v>
      </c>
      <c r="I3948">
        <v>-3.1188360977488581E-2</v>
      </c>
      <c r="J3948">
        <v>-3.1188360977488581E-2</v>
      </c>
      <c r="K3948">
        <v>1</v>
      </c>
      <c r="M3948" t="s">
        <v>67</v>
      </c>
      <c r="N3948" t="s">
        <v>4995</v>
      </c>
      <c r="S3948" t="s">
        <v>6716</v>
      </c>
      <c r="U3948" t="s">
        <v>67</v>
      </c>
      <c r="W3948" t="s">
        <v>1270</v>
      </c>
      <c r="X3948" t="s">
        <v>1271</v>
      </c>
      <c r="Y3948" t="s">
        <v>182</v>
      </c>
      <c r="Z3948" t="s">
        <v>164</v>
      </c>
      <c r="AA3948" t="s">
        <v>164</v>
      </c>
      <c r="AB3948" t="s">
        <v>18</v>
      </c>
      <c r="AD3948" t="s">
        <v>6904</v>
      </c>
      <c r="AE3948">
        <v>1</v>
      </c>
      <c r="AF3948">
        <v>1</v>
      </c>
    </row>
    <row r="3949" spans="1:32" x14ac:dyDescent="0.2">
      <c r="A3949" t="s">
        <v>6905</v>
      </c>
      <c r="B3949" s="107">
        <v>44875</v>
      </c>
      <c r="C3949" s="107">
        <v>44875</v>
      </c>
      <c r="D3949" s="107">
        <v>44875</v>
      </c>
      <c r="E3949">
        <v>-5.420219249013705E-3</v>
      </c>
      <c r="F3949">
        <v>-5.420219249013705E-3</v>
      </c>
      <c r="G3949" t="s">
        <v>72</v>
      </c>
      <c r="H3949">
        <v>6.032258064516129</v>
      </c>
      <c r="I3949">
        <v>-3.2696161276308477E-2</v>
      </c>
      <c r="J3949">
        <v>-3.2696161276308477E-2</v>
      </c>
      <c r="K3949">
        <v>1</v>
      </c>
      <c r="M3949" t="s">
        <v>67</v>
      </c>
      <c r="N3949" t="s">
        <v>4995</v>
      </c>
      <c r="S3949" t="s">
        <v>6716</v>
      </c>
      <c r="U3949" t="s">
        <v>67</v>
      </c>
      <c r="W3949" t="s">
        <v>1270</v>
      </c>
      <c r="X3949" t="s">
        <v>1271</v>
      </c>
      <c r="Y3949" t="s">
        <v>182</v>
      </c>
      <c r="Z3949" t="s">
        <v>164</v>
      </c>
      <c r="AA3949" t="s">
        <v>164</v>
      </c>
      <c r="AB3949" t="s">
        <v>18</v>
      </c>
      <c r="AD3949" t="s">
        <v>6906</v>
      </c>
      <c r="AE3949">
        <v>1</v>
      </c>
      <c r="AF3949">
        <v>1</v>
      </c>
    </row>
    <row r="3950" spans="1:32" x14ac:dyDescent="0.2">
      <c r="A3950" t="s">
        <v>6907</v>
      </c>
      <c r="B3950" s="107">
        <v>44875</v>
      </c>
      <c r="C3950" s="107">
        <v>44875</v>
      </c>
      <c r="D3950" s="107">
        <v>44875</v>
      </c>
      <c r="E3950">
        <v>-6.7302010447404317E-3</v>
      </c>
      <c r="F3950">
        <v>-6.7302010447404317E-3</v>
      </c>
      <c r="G3950" t="s">
        <v>72</v>
      </c>
      <c r="H3950">
        <v>6.032258064516129</v>
      </c>
      <c r="I3950">
        <v>-4.0598309527950349E-2</v>
      </c>
      <c r="J3950">
        <v>-4.0598309527950349E-2</v>
      </c>
      <c r="K3950">
        <v>1</v>
      </c>
      <c r="M3950" t="s">
        <v>67</v>
      </c>
      <c r="N3950" t="s">
        <v>4995</v>
      </c>
      <c r="S3950" t="s">
        <v>6716</v>
      </c>
      <c r="U3950" t="s">
        <v>67</v>
      </c>
      <c r="W3950" t="s">
        <v>1270</v>
      </c>
      <c r="X3950" t="s">
        <v>1271</v>
      </c>
      <c r="Y3950" t="s">
        <v>182</v>
      </c>
      <c r="Z3950" t="s">
        <v>164</v>
      </c>
      <c r="AA3950" t="s">
        <v>164</v>
      </c>
      <c r="AB3950" t="s">
        <v>18</v>
      </c>
      <c r="AD3950" t="s">
        <v>6908</v>
      </c>
      <c r="AE3950">
        <v>1</v>
      </c>
      <c r="AF3950">
        <v>1</v>
      </c>
    </row>
    <row r="3951" spans="1:32" x14ac:dyDescent="0.2">
      <c r="A3951" t="s">
        <v>6909</v>
      </c>
      <c r="B3951" s="107">
        <v>44875</v>
      </c>
      <c r="C3951" s="107">
        <v>44875</v>
      </c>
      <c r="D3951" s="107">
        <v>44875</v>
      </c>
      <c r="E3951">
        <v>-6.6477162230064316E-3</v>
      </c>
      <c r="F3951">
        <v>-6.6477162230064316E-3</v>
      </c>
      <c r="G3951" t="s">
        <v>72</v>
      </c>
      <c r="H3951">
        <v>6.032258064516129</v>
      </c>
      <c r="I3951">
        <v>-4.0100739796845253E-2</v>
      </c>
      <c r="J3951">
        <v>-4.0100739796845253E-2</v>
      </c>
      <c r="K3951">
        <v>1</v>
      </c>
      <c r="M3951" t="s">
        <v>67</v>
      </c>
      <c r="N3951" t="s">
        <v>4995</v>
      </c>
      <c r="S3951" t="s">
        <v>6716</v>
      </c>
      <c r="U3951" t="s">
        <v>67</v>
      </c>
      <c r="W3951" t="s">
        <v>1270</v>
      </c>
      <c r="X3951" t="s">
        <v>1271</v>
      </c>
      <c r="Y3951" t="s">
        <v>182</v>
      </c>
      <c r="Z3951" t="s">
        <v>164</v>
      </c>
      <c r="AA3951" t="s">
        <v>164</v>
      </c>
      <c r="AB3951" t="s">
        <v>18</v>
      </c>
      <c r="AD3951" t="s">
        <v>6910</v>
      </c>
      <c r="AE3951">
        <v>1</v>
      </c>
      <c r="AF3951">
        <v>1</v>
      </c>
    </row>
    <row r="3952" spans="1:32" x14ac:dyDescent="0.2">
      <c r="A3952" t="s">
        <v>6911</v>
      </c>
      <c r="B3952" s="107">
        <v>44875</v>
      </c>
      <c r="C3952" s="107">
        <v>44875</v>
      </c>
      <c r="D3952" s="107">
        <v>44875</v>
      </c>
      <c r="E3952">
        <v>-4.3658519808686409E-2</v>
      </c>
      <c r="F3952">
        <v>-4.3658519808686409E-2</v>
      </c>
      <c r="G3952" t="s">
        <v>72</v>
      </c>
      <c r="H3952">
        <v>6.032258064516129</v>
      </c>
      <c r="I3952">
        <v>-0.26335945820078582</v>
      </c>
      <c r="J3952">
        <v>-0.26335945820078582</v>
      </c>
      <c r="K3952">
        <v>1</v>
      </c>
      <c r="M3952" t="s">
        <v>67</v>
      </c>
      <c r="N3952" t="s">
        <v>4995</v>
      </c>
      <c r="S3952" t="s">
        <v>6716</v>
      </c>
      <c r="U3952" t="s">
        <v>67</v>
      </c>
      <c r="W3952" t="s">
        <v>1270</v>
      </c>
      <c r="X3952" t="s">
        <v>1271</v>
      </c>
      <c r="Y3952" t="s">
        <v>182</v>
      </c>
      <c r="Z3952" t="s">
        <v>164</v>
      </c>
      <c r="AA3952" t="s">
        <v>164</v>
      </c>
      <c r="AB3952" t="s">
        <v>18</v>
      </c>
      <c r="AD3952" t="s">
        <v>6912</v>
      </c>
      <c r="AE3952">
        <v>1</v>
      </c>
      <c r="AF3952">
        <v>1</v>
      </c>
    </row>
    <row r="3953" spans="1:32" x14ac:dyDescent="0.2">
      <c r="A3953" t="s">
        <v>6913</v>
      </c>
      <c r="B3953" s="107">
        <v>44875</v>
      </c>
      <c r="C3953" s="107">
        <v>44875</v>
      </c>
      <c r="D3953" s="107">
        <v>44875</v>
      </c>
      <c r="E3953">
        <v>-1.8926097879549311E-2</v>
      </c>
      <c r="F3953">
        <v>-1.8926097879549311E-2</v>
      </c>
      <c r="G3953" t="s">
        <v>72</v>
      </c>
      <c r="H3953">
        <v>6.032258064516129</v>
      </c>
      <c r="I3953">
        <v>-0.1141671065637329</v>
      </c>
      <c r="J3953">
        <v>-0.1141671065637329</v>
      </c>
      <c r="K3953">
        <v>1</v>
      </c>
      <c r="M3953" t="s">
        <v>67</v>
      </c>
      <c r="N3953" t="s">
        <v>4995</v>
      </c>
      <c r="S3953" t="s">
        <v>6716</v>
      </c>
      <c r="U3953" t="s">
        <v>67</v>
      </c>
      <c r="W3953" t="s">
        <v>1270</v>
      </c>
      <c r="X3953" t="s">
        <v>1271</v>
      </c>
      <c r="Y3953" t="s">
        <v>182</v>
      </c>
      <c r="Z3953" t="s">
        <v>164</v>
      </c>
      <c r="AA3953" t="s">
        <v>164</v>
      </c>
      <c r="AB3953" t="s">
        <v>18</v>
      </c>
      <c r="AD3953" t="s">
        <v>6914</v>
      </c>
      <c r="AE3953">
        <v>1</v>
      </c>
      <c r="AF3953">
        <v>1</v>
      </c>
    </row>
    <row r="3954" spans="1:32" x14ac:dyDescent="0.2">
      <c r="A3954" t="s">
        <v>6915</v>
      </c>
      <c r="B3954" s="107">
        <v>44875</v>
      </c>
      <c r="C3954" s="107">
        <v>44875</v>
      </c>
      <c r="D3954" s="107">
        <v>44875</v>
      </c>
      <c r="E3954">
        <v>-9.4937202105222079E-3</v>
      </c>
      <c r="F3954">
        <v>-9.4937202105222079E-3</v>
      </c>
      <c r="G3954" t="s">
        <v>72</v>
      </c>
      <c r="H3954">
        <v>6.032258064516129</v>
      </c>
      <c r="I3954">
        <v>-5.7268570302182353E-2</v>
      </c>
      <c r="J3954">
        <v>-5.7268570302182353E-2</v>
      </c>
      <c r="K3954">
        <v>1</v>
      </c>
      <c r="M3954" t="s">
        <v>67</v>
      </c>
      <c r="N3954" t="s">
        <v>4995</v>
      </c>
      <c r="S3954" t="s">
        <v>6716</v>
      </c>
      <c r="U3954" t="s">
        <v>67</v>
      </c>
      <c r="W3954" t="s">
        <v>1270</v>
      </c>
      <c r="X3954" t="s">
        <v>1271</v>
      </c>
      <c r="Y3954" t="s">
        <v>182</v>
      </c>
      <c r="Z3954" t="s">
        <v>164</v>
      </c>
      <c r="AA3954" t="s">
        <v>164</v>
      </c>
      <c r="AB3954" t="s">
        <v>18</v>
      </c>
      <c r="AD3954" t="s">
        <v>6916</v>
      </c>
      <c r="AE3954">
        <v>1</v>
      </c>
      <c r="AF3954">
        <v>1</v>
      </c>
    </row>
    <row r="3955" spans="1:32" x14ac:dyDescent="0.2">
      <c r="A3955" t="s">
        <v>6917</v>
      </c>
      <c r="B3955" s="107">
        <v>44875</v>
      </c>
      <c r="C3955" s="107">
        <v>44875</v>
      </c>
      <c r="D3955" s="107">
        <v>44875</v>
      </c>
      <c r="E3955">
        <v>-9.8999158868000592E-3</v>
      </c>
      <c r="F3955">
        <v>-9.8999158868000592E-3</v>
      </c>
      <c r="G3955" t="s">
        <v>72</v>
      </c>
      <c r="H3955">
        <v>6.032258064516129</v>
      </c>
      <c r="I3955">
        <v>-5.9718847446181E-2</v>
      </c>
      <c r="J3955">
        <v>-5.9718847446181E-2</v>
      </c>
      <c r="K3955">
        <v>1</v>
      </c>
      <c r="M3955" t="s">
        <v>67</v>
      </c>
      <c r="N3955" t="s">
        <v>4995</v>
      </c>
      <c r="S3955" t="s">
        <v>6716</v>
      </c>
      <c r="U3955" t="s">
        <v>67</v>
      </c>
      <c r="W3955" t="s">
        <v>1270</v>
      </c>
      <c r="X3955" t="s">
        <v>1271</v>
      </c>
      <c r="Y3955" t="s">
        <v>182</v>
      </c>
      <c r="Z3955" t="s">
        <v>164</v>
      </c>
      <c r="AA3955" t="s">
        <v>164</v>
      </c>
      <c r="AB3955" t="s">
        <v>18</v>
      </c>
      <c r="AD3955" t="s">
        <v>6918</v>
      </c>
      <c r="AE3955">
        <v>1</v>
      </c>
      <c r="AF3955">
        <v>1</v>
      </c>
    </row>
    <row r="3956" spans="1:32" x14ac:dyDescent="0.2">
      <c r="A3956" t="s">
        <v>6919</v>
      </c>
      <c r="B3956" s="107">
        <v>44875</v>
      </c>
      <c r="C3956" s="107">
        <v>44875</v>
      </c>
      <c r="D3956" s="107">
        <v>44875</v>
      </c>
      <c r="E3956">
        <v>-8.2931364689897268E-3</v>
      </c>
      <c r="F3956">
        <v>-8.2931364689897268E-3</v>
      </c>
      <c r="G3956" t="s">
        <v>72</v>
      </c>
      <c r="H3956">
        <v>6.032258064516129</v>
      </c>
      <c r="I3956">
        <v>-5.0026339345196097E-2</v>
      </c>
      <c r="J3956">
        <v>-5.0026339345196097E-2</v>
      </c>
      <c r="K3956">
        <v>1</v>
      </c>
      <c r="M3956" t="s">
        <v>67</v>
      </c>
      <c r="N3956" t="s">
        <v>4995</v>
      </c>
      <c r="S3956" t="s">
        <v>6716</v>
      </c>
      <c r="U3956" t="s">
        <v>67</v>
      </c>
      <c r="W3956" t="s">
        <v>1270</v>
      </c>
      <c r="X3956" t="s">
        <v>1271</v>
      </c>
      <c r="Y3956" t="s">
        <v>182</v>
      </c>
      <c r="Z3956" t="s">
        <v>164</v>
      </c>
      <c r="AA3956" t="s">
        <v>164</v>
      </c>
      <c r="AB3956" t="s">
        <v>18</v>
      </c>
      <c r="AD3956" t="s">
        <v>6920</v>
      </c>
      <c r="AE3956">
        <v>1</v>
      </c>
      <c r="AF3956">
        <v>1</v>
      </c>
    </row>
    <row r="3957" spans="1:32" x14ac:dyDescent="0.2">
      <c r="A3957" t="s">
        <v>6921</v>
      </c>
      <c r="B3957" s="107">
        <v>44875</v>
      </c>
      <c r="C3957" s="107">
        <v>44875</v>
      </c>
      <c r="D3957" s="107">
        <v>44875</v>
      </c>
      <c r="E3957">
        <v>-6.2026686556031687E-3</v>
      </c>
      <c r="F3957">
        <v>-6.2026686556031687E-3</v>
      </c>
      <c r="G3957" t="s">
        <v>72</v>
      </c>
      <c r="H3957">
        <v>6.032258064516129</v>
      </c>
      <c r="I3957">
        <v>-3.7416098019283632E-2</v>
      </c>
      <c r="J3957">
        <v>-3.7416098019283632E-2</v>
      </c>
      <c r="K3957">
        <v>1</v>
      </c>
      <c r="M3957" t="s">
        <v>67</v>
      </c>
      <c r="N3957" t="s">
        <v>4995</v>
      </c>
      <c r="S3957" t="s">
        <v>6716</v>
      </c>
      <c r="U3957" t="s">
        <v>67</v>
      </c>
      <c r="W3957" t="s">
        <v>1270</v>
      </c>
      <c r="X3957" t="s">
        <v>1271</v>
      </c>
      <c r="Y3957" t="s">
        <v>182</v>
      </c>
      <c r="Z3957" t="s">
        <v>164</v>
      </c>
      <c r="AA3957" t="s">
        <v>164</v>
      </c>
      <c r="AB3957" t="s">
        <v>18</v>
      </c>
      <c r="AD3957" t="s">
        <v>6922</v>
      </c>
      <c r="AE3957">
        <v>1</v>
      </c>
      <c r="AF3957">
        <v>1</v>
      </c>
    </row>
    <row r="3958" spans="1:32" x14ac:dyDescent="0.2">
      <c r="A3958" t="s">
        <v>6923</v>
      </c>
      <c r="B3958" s="107">
        <v>44875</v>
      </c>
      <c r="C3958" s="107">
        <v>44875</v>
      </c>
      <c r="D3958" s="107">
        <v>44875</v>
      </c>
      <c r="E3958">
        <v>-8.7894165855959515E-3</v>
      </c>
      <c r="F3958">
        <v>-8.7894165855959515E-3</v>
      </c>
      <c r="G3958" t="s">
        <v>72</v>
      </c>
      <c r="H3958">
        <v>6.032258064516129</v>
      </c>
      <c r="I3958">
        <v>-5.3020029080852987E-2</v>
      </c>
      <c r="J3958">
        <v>-5.3020029080852987E-2</v>
      </c>
      <c r="K3958">
        <v>1</v>
      </c>
      <c r="M3958" t="s">
        <v>67</v>
      </c>
      <c r="N3958" t="s">
        <v>4995</v>
      </c>
      <c r="S3958" t="s">
        <v>6716</v>
      </c>
      <c r="U3958" t="s">
        <v>67</v>
      </c>
      <c r="W3958" t="s">
        <v>1270</v>
      </c>
      <c r="X3958" t="s">
        <v>1271</v>
      </c>
      <c r="Y3958" t="s">
        <v>182</v>
      </c>
      <c r="Z3958" t="s">
        <v>164</v>
      </c>
      <c r="AA3958" t="s">
        <v>164</v>
      </c>
      <c r="AB3958" t="s">
        <v>18</v>
      </c>
      <c r="AD3958" t="s">
        <v>6924</v>
      </c>
      <c r="AE3958">
        <v>1</v>
      </c>
      <c r="AF3958">
        <v>1</v>
      </c>
    </row>
    <row r="3959" spans="1:32" x14ac:dyDescent="0.2">
      <c r="A3959" t="s">
        <v>6925</v>
      </c>
      <c r="B3959" s="107">
        <v>44875</v>
      </c>
      <c r="C3959" s="107">
        <v>44875</v>
      </c>
      <c r="D3959" s="107">
        <v>44875</v>
      </c>
      <c r="E3959">
        <v>55</v>
      </c>
      <c r="F3959">
        <v>55</v>
      </c>
      <c r="G3959" t="s">
        <v>72</v>
      </c>
      <c r="H3959">
        <v>6.032258064516129</v>
      </c>
      <c r="I3959">
        <v>331.77419354838707</v>
      </c>
      <c r="J3959">
        <v>331.77419354838707</v>
      </c>
      <c r="K3959">
        <v>1</v>
      </c>
      <c r="M3959" t="s">
        <v>56</v>
      </c>
      <c r="N3959" t="s">
        <v>67</v>
      </c>
      <c r="S3959" t="s">
        <v>1408</v>
      </c>
      <c r="U3959" t="s">
        <v>67</v>
      </c>
      <c r="W3959" t="s">
        <v>1379</v>
      </c>
      <c r="X3959" t="s">
        <v>1379</v>
      </c>
      <c r="Y3959" t="s">
        <v>163</v>
      </c>
      <c r="Z3959" t="s">
        <v>193</v>
      </c>
      <c r="AA3959" t="s">
        <v>193</v>
      </c>
      <c r="AB3959" t="s">
        <v>24</v>
      </c>
      <c r="AD3959" t="s">
        <v>6926</v>
      </c>
      <c r="AE3959">
        <v>1</v>
      </c>
      <c r="AF3959">
        <v>1</v>
      </c>
    </row>
    <row r="3960" spans="1:32" x14ac:dyDescent="0.2">
      <c r="A3960" t="s">
        <v>6927</v>
      </c>
      <c r="B3960" s="107">
        <v>44875</v>
      </c>
      <c r="C3960" s="107">
        <v>44875</v>
      </c>
      <c r="D3960" s="107">
        <v>44875</v>
      </c>
      <c r="E3960">
        <v>-5.3223153322286276E-3</v>
      </c>
      <c r="F3960">
        <v>-5.3223153322286276E-3</v>
      </c>
      <c r="G3960" t="s">
        <v>72</v>
      </c>
      <c r="H3960">
        <v>6.032258064516129</v>
      </c>
      <c r="I3960">
        <v>-3.2105579584733993E-2</v>
      </c>
      <c r="J3960">
        <v>-3.2105579584733993E-2</v>
      </c>
      <c r="K3960">
        <v>1</v>
      </c>
      <c r="M3960" t="s">
        <v>67</v>
      </c>
      <c r="S3960" t="s">
        <v>6716</v>
      </c>
      <c r="U3960" t="s">
        <v>67</v>
      </c>
      <c r="W3960" t="s">
        <v>1270</v>
      </c>
      <c r="X3960" t="s">
        <v>1271</v>
      </c>
      <c r="Y3960" t="s">
        <v>182</v>
      </c>
      <c r="Z3960" t="s">
        <v>164</v>
      </c>
      <c r="AA3960" t="s">
        <v>164</v>
      </c>
      <c r="AB3960" t="s">
        <v>18</v>
      </c>
      <c r="AD3960" t="s">
        <v>6928</v>
      </c>
      <c r="AE3960">
        <v>1</v>
      </c>
      <c r="AF3960">
        <v>1</v>
      </c>
    </row>
    <row r="3961" spans="1:32" x14ac:dyDescent="0.2">
      <c r="A3961" t="s">
        <v>6929</v>
      </c>
      <c r="B3961" s="107">
        <v>44875</v>
      </c>
      <c r="C3961" s="107">
        <v>44875</v>
      </c>
      <c r="D3961" s="107">
        <v>44875</v>
      </c>
      <c r="E3961">
        <v>-5.3228321583881442E-3</v>
      </c>
      <c r="F3961">
        <v>-5.3228321583881442E-3</v>
      </c>
      <c r="G3961" t="s">
        <v>72</v>
      </c>
      <c r="H3961">
        <v>6.032258064516129</v>
      </c>
      <c r="I3961">
        <v>-3.2108697213502679E-2</v>
      </c>
      <c r="J3961">
        <v>-3.2108697213502679E-2</v>
      </c>
      <c r="K3961">
        <v>1</v>
      </c>
      <c r="M3961" t="s">
        <v>67</v>
      </c>
      <c r="S3961" t="s">
        <v>6716</v>
      </c>
      <c r="U3961" t="s">
        <v>67</v>
      </c>
      <c r="W3961" t="s">
        <v>1270</v>
      </c>
      <c r="X3961" t="s">
        <v>1271</v>
      </c>
      <c r="Y3961" t="s">
        <v>182</v>
      </c>
      <c r="Z3961" t="s">
        <v>164</v>
      </c>
      <c r="AA3961" t="s">
        <v>164</v>
      </c>
      <c r="AB3961" t="s">
        <v>18</v>
      </c>
      <c r="AD3961" t="s">
        <v>6930</v>
      </c>
      <c r="AE3961">
        <v>1</v>
      </c>
      <c r="AF3961">
        <v>1</v>
      </c>
    </row>
    <row r="3962" spans="1:32" x14ac:dyDescent="0.2">
      <c r="A3962" t="s">
        <v>6931</v>
      </c>
      <c r="B3962" s="107">
        <v>44875</v>
      </c>
      <c r="C3962" s="107">
        <v>44875</v>
      </c>
      <c r="D3962" s="107">
        <v>44875</v>
      </c>
      <c r="E3962">
        <v>-7.5205901478207033E-3</v>
      </c>
      <c r="F3962">
        <v>-7.5205901478207033E-3</v>
      </c>
      <c r="G3962" t="s">
        <v>72</v>
      </c>
      <c r="H3962">
        <v>6.032258064516129</v>
      </c>
      <c r="I3962">
        <v>-4.5366140569111993E-2</v>
      </c>
      <c r="J3962">
        <v>-4.5366140569111993E-2</v>
      </c>
      <c r="K3962">
        <v>1</v>
      </c>
      <c r="M3962" t="s">
        <v>67</v>
      </c>
      <c r="N3962" t="s">
        <v>4995</v>
      </c>
      <c r="S3962" t="s">
        <v>6716</v>
      </c>
      <c r="U3962" t="s">
        <v>67</v>
      </c>
      <c r="W3962" t="s">
        <v>1270</v>
      </c>
      <c r="X3962" t="s">
        <v>1271</v>
      </c>
      <c r="Y3962" t="s">
        <v>182</v>
      </c>
      <c r="Z3962" t="s">
        <v>164</v>
      </c>
      <c r="AA3962" t="s">
        <v>164</v>
      </c>
      <c r="AB3962" t="s">
        <v>18</v>
      </c>
      <c r="AD3962" t="s">
        <v>6932</v>
      </c>
      <c r="AE3962">
        <v>1</v>
      </c>
      <c r="AF3962">
        <v>1</v>
      </c>
    </row>
    <row r="3963" spans="1:32" x14ac:dyDescent="0.2">
      <c r="A3963" t="s">
        <v>6933</v>
      </c>
      <c r="B3963" s="107">
        <v>44875</v>
      </c>
      <c r="C3963" s="107">
        <v>44875</v>
      </c>
      <c r="D3963" s="107">
        <v>44875</v>
      </c>
      <c r="E3963">
        <v>-5.0510368830080921E-3</v>
      </c>
      <c r="F3963">
        <v>-5.0510368830080921E-3</v>
      </c>
      <c r="G3963" t="s">
        <v>72</v>
      </c>
      <c r="H3963">
        <v>6.032258064516129</v>
      </c>
      <c r="I3963">
        <v>-3.0469157971693979E-2</v>
      </c>
      <c r="J3963">
        <v>-3.0469157971693979E-2</v>
      </c>
      <c r="K3963">
        <v>1</v>
      </c>
      <c r="M3963" t="s">
        <v>67</v>
      </c>
      <c r="N3963" t="s">
        <v>4995</v>
      </c>
      <c r="S3963" t="s">
        <v>6716</v>
      </c>
      <c r="U3963" t="s">
        <v>67</v>
      </c>
      <c r="W3963" t="s">
        <v>1270</v>
      </c>
      <c r="X3963" t="s">
        <v>1271</v>
      </c>
      <c r="Y3963" t="s">
        <v>182</v>
      </c>
      <c r="Z3963" t="s">
        <v>164</v>
      </c>
      <c r="AA3963" t="s">
        <v>164</v>
      </c>
      <c r="AB3963" t="s">
        <v>18</v>
      </c>
      <c r="AD3963" t="s">
        <v>6934</v>
      </c>
      <c r="AE3963">
        <v>1</v>
      </c>
      <c r="AF3963">
        <v>1</v>
      </c>
    </row>
    <row r="3964" spans="1:32" x14ac:dyDescent="0.2">
      <c r="A3964" t="s">
        <v>6935</v>
      </c>
      <c r="B3964" s="107">
        <v>44875</v>
      </c>
      <c r="C3964" s="107">
        <v>44875</v>
      </c>
      <c r="D3964" s="107">
        <v>44875</v>
      </c>
      <c r="E3964">
        <v>-6.3473824912423354E-3</v>
      </c>
      <c r="F3964">
        <v>-6.3473824912423354E-3</v>
      </c>
      <c r="G3964" t="s">
        <v>72</v>
      </c>
      <c r="H3964">
        <v>6.032258064516129</v>
      </c>
      <c r="I3964">
        <v>-3.8289049221365057E-2</v>
      </c>
      <c r="J3964">
        <v>-3.8289049221365057E-2</v>
      </c>
      <c r="K3964">
        <v>1</v>
      </c>
      <c r="M3964" t="s">
        <v>67</v>
      </c>
      <c r="N3964" t="s">
        <v>4995</v>
      </c>
      <c r="S3964" t="s">
        <v>6716</v>
      </c>
      <c r="U3964" t="s">
        <v>67</v>
      </c>
      <c r="W3964" t="s">
        <v>1270</v>
      </c>
      <c r="X3964" t="s">
        <v>1271</v>
      </c>
      <c r="Y3964" t="s">
        <v>182</v>
      </c>
      <c r="Z3964" t="s">
        <v>164</v>
      </c>
      <c r="AA3964" t="s">
        <v>164</v>
      </c>
      <c r="AB3964" t="s">
        <v>18</v>
      </c>
      <c r="AD3964" t="s">
        <v>6936</v>
      </c>
      <c r="AE3964">
        <v>1</v>
      </c>
      <c r="AF3964">
        <v>1</v>
      </c>
    </row>
    <row r="3965" spans="1:32" x14ac:dyDescent="0.2">
      <c r="A3965" t="s">
        <v>6937</v>
      </c>
      <c r="B3965" s="107">
        <v>44875</v>
      </c>
      <c r="C3965" s="107">
        <v>44875</v>
      </c>
      <c r="D3965" s="107">
        <v>44875</v>
      </c>
      <c r="E3965">
        <v>-9.9248880143441368E-3</v>
      </c>
      <c r="F3965">
        <v>-9.9248880143441368E-3</v>
      </c>
      <c r="G3965" t="s">
        <v>72</v>
      </c>
      <c r="H3965">
        <v>6.032258064516129</v>
      </c>
      <c r="I3965">
        <v>-5.9869485763946892E-2</v>
      </c>
      <c r="J3965">
        <v>-5.9869485763946892E-2</v>
      </c>
      <c r="K3965">
        <v>1</v>
      </c>
      <c r="M3965" t="s">
        <v>67</v>
      </c>
      <c r="N3965" t="s">
        <v>4995</v>
      </c>
      <c r="S3965" t="s">
        <v>6716</v>
      </c>
      <c r="U3965" t="s">
        <v>67</v>
      </c>
      <c r="W3965" t="s">
        <v>1270</v>
      </c>
      <c r="X3965" t="s">
        <v>1271</v>
      </c>
      <c r="Y3965" t="s">
        <v>182</v>
      </c>
      <c r="Z3965" t="s">
        <v>164</v>
      </c>
      <c r="AA3965" t="s">
        <v>164</v>
      </c>
      <c r="AB3965" t="s">
        <v>18</v>
      </c>
      <c r="AD3965" t="s">
        <v>6938</v>
      </c>
      <c r="AE3965">
        <v>1</v>
      </c>
      <c r="AF3965">
        <v>1</v>
      </c>
    </row>
    <row r="3966" spans="1:32" x14ac:dyDescent="0.2">
      <c r="A3966" t="s">
        <v>6939</v>
      </c>
      <c r="B3966" s="107">
        <v>44875</v>
      </c>
      <c r="C3966" s="107">
        <v>44875</v>
      </c>
      <c r="D3966" s="107">
        <v>44875</v>
      </c>
      <c r="E3966">
        <v>-6.4998316258633049E-3</v>
      </c>
      <c r="F3966">
        <v>-6.4998316258633049E-3</v>
      </c>
      <c r="G3966" t="s">
        <v>72</v>
      </c>
      <c r="H3966">
        <v>6.032258064516129</v>
      </c>
      <c r="I3966">
        <v>-3.9208661743110898E-2</v>
      </c>
      <c r="J3966">
        <v>-3.9208661743110898E-2</v>
      </c>
      <c r="K3966">
        <v>1</v>
      </c>
      <c r="M3966" t="s">
        <v>67</v>
      </c>
      <c r="N3966" t="s">
        <v>4995</v>
      </c>
      <c r="S3966" t="s">
        <v>6716</v>
      </c>
      <c r="U3966" t="s">
        <v>67</v>
      </c>
      <c r="W3966" t="s">
        <v>1270</v>
      </c>
      <c r="X3966" t="s">
        <v>1271</v>
      </c>
      <c r="Y3966" t="s">
        <v>182</v>
      </c>
      <c r="Z3966" t="s">
        <v>164</v>
      </c>
      <c r="AA3966" t="s">
        <v>164</v>
      </c>
      <c r="AB3966" t="s">
        <v>18</v>
      </c>
      <c r="AD3966" t="s">
        <v>6940</v>
      </c>
      <c r="AE3966">
        <v>1</v>
      </c>
      <c r="AF3966">
        <v>1</v>
      </c>
    </row>
    <row r="3967" spans="1:32" x14ac:dyDescent="0.2">
      <c r="A3967" t="s">
        <v>6941</v>
      </c>
      <c r="B3967" s="107">
        <v>44875</v>
      </c>
      <c r="C3967" s="107">
        <v>44875</v>
      </c>
      <c r="D3967" s="107">
        <v>44875</v>
      </c>
      <c r="E3967">
        <v>-5.9703872400722509E-3</v>
      </c>
      <c r="F3967">
        <v>-5.9703872400722509E-3</v>
      </c>
      <c r="G3967" t="s">
        <v>72</v>
      </c>
      <c r="H3967">
        <v>6.032258064516129</v>
      </c>
      <c r="I3967">
        <v>-3.6014916577210031E-2</v>
      </c>
      <c r="J3967">
        <v>-3.6014916577210031E-2</v>
      </c>
      <c r="K3967">
        <v>1</v>
      </c>
      <c r="M3967" t="s">
        <v>67</v>
      </c>
      <c r="N3967" t="s">
        <v>4995</v>
      </c>
      <c r="S3967" t="s">
        <v>6716</v>
      </c>
      <c r="U3967" t="s">
        <v>67</v>
      </c>
      <c r="W3967" t="s">
        <v>1270</v>
      </c>
      <c r="X3967" t="s">
        <v>1271</v>
      </c>
      <c r="Y3967" t="s">
        <v>182</v>
      </c>
      <c r="Z3967" t="s">
        <v>164</v>
      </c>
      <c r="AA3967" t="s">
        <v>164</v>
      </c>
      <c r="AB3967" t="s">
        <v>18</v>
      </c>
      <c r="AD3967" t="s">
        <v>6942</v>
      </c>
      <c r="AE3967">
        <v>1</v>
      </c>
      <c r="AF3967">
        <v>1</v>
      </c>
    </row>
    <row r="3968" spans="1:32" x14ac:dyDescent="0.2">
      <c r="A3968" t="s">
        <v>6943</v>
      </c>
      <c r="B3968" s="107">
        <v>44875</v>
      </c>
      <c r="C3968" s="107">
        <v>44875</v>
      </c>
      <c r="D3968" s="107">
        <v>44875</v>
      </c>
      <c r="E3968">
        <v>-6.4061216073883686E-3</v>
      </c>
      <c r="F3968">
        <v>-6.4061216073883686E-3</v>
      </c>
      <c r="G3968" t="s">
        <v>72</v>
      </c>
      <c r="H3968">
        <v>6.032258064516129</v>
      </c>
      <c r="I3968">
        <v>-3.8643378728439523E-2</v>
      </c>
      <c r="J3968">
        <v>-3.8643378728439523E-2</v>
      </c>
      <c r="K3968">
        <v>1</v>
      </c>
      <c r="M3968" t="s">
        <v>67</v>
      </c>
      <c r="N3968" t="s">
        <v>4995</v>
      </c>
      <c r="S3968" t="s">
        <v>6716</v>
      </c>
      <c r="U3968" t="s">
        <v>67</v>
      </c>
      <c r="W3968" t="s">
        <v>1270</v>
      </c>
      <c r="X3968" t="s">
        <v>1271</v>
      </c>
      <c r="Y3968" t="s">
        <v>182</v>
      </c>
      <c r="Z3968" t="s">
        <v>164</v>
      </c>
      <c r="AA3968" t="s">
        <v>164</v>
      </c>
      <c r="AB3968" t="s">
        <v>18</v>
      </c>
      <c r="AD3968" t="s">
        <v>6944</v>
      </c>
      <c r="AE3968">
        <v>1</v>
      </c>
      <c r="AF3968">
        <v>1</v>
      </c>
    </row>
    <row r="3969" spans="1:32" x14ac:dyDescent="0.2">
      <c r="A3969" t="s">
        <v>6945</v>
      </c>
      <c r="B3969" s="107">
        <v>44875</v>
      </c>
      <c r="C3969" s="107">
        <v>44875</v>
      </c>
      <c r="D3969" s="107">
        <v>44875</v>
      </c>
      <c r="E3969">
        <v>-1.03775467436086E-2</v>
      </c>
      <c r="F3969">
        <v>-1.03775467436086E-2</v>
      </c>
      <c r="G3969" t="s">
        <v>72</v>
      </c>
      <c r="H3969">
        <v>6.032258064516129</v>
      </c>
      <c r="I3969">
        <v>-6.2600040034026069E-2</v>
      </c>
      <c r="J3969">
        <v>-6.2600040034026069E-2</v>
      </c>
      <c r="K3969">
        <v>1</v>
      </c>
      <c r="M3969" t="s">
        <v>67</v>
      </c>
      <c r="N3969" t="s">
        <v>4995</v>
      </c>
      <c r="S3969" t="s">
        <v>6716</v>
      </c>
      <c r="U3969" t="s">
        <v>67</v>
      </c>
      <c r="W3969" t="s">
        <v>1270</v>
      </c>
      <c r="X3969" t="s">
        <v>1271</v>
      </c>
      <c r="Y3969" t="s">
        <v>182</v>
      </c>
      <c r="Z3969" t="s">
        <v>164</v>
      </c>
      <c r="AA3969" t="s">
        <v>164</v>
      </c>
      <c r="AB3969" t="s">
        <v>18</v>
      </c>
      <c r="AD3969" t="s">
        <v>6946</v>
      </c>
      <c r="AE3969">
        <v>1</v>
      </c>
      <c r="AF3969">
        <v>1</v>
      </c>
    </row>
    <row r="3970" spans="1:32" x14ac:dyDescent="0.2">
      <c r="A3970" t="s">
        <v>6947</v>
      </c>
      <c r="B3970" s="107">
        <v>44875</v>
      </c>
      <c r="C3970" s="107">
        <v>44875</v>
      </c>
      <c r="D3970" s="107">
        <v>44875</v>
      </c>
      <c r="E3970">
        <v>-1.4439628487320001E-3</v>
      </c>
      <c r="F3970">
        <v>-1.4439628487320001E-3</v>
      </c>
      <c r="G3970" t="s">
        <v>72</v>
      </c>
      <c r="H3970">
        <v>6.032258064516129</v>
      </c>
      <c r="I3970">
        <v>-8.7103565391252902E-3</v>
      </c>
      <c r="J3970">
        <v>-8.7103565391252902E-3</v>
      </c>
      <c r="K3970">
        <v>1</v>
      </c>
      <c r="M3970" t="s">
        <v>67</v>
      </c>
      <c r="N3970" t="s">
        <v>56</v>
      </c>
      <c r="S3970" t="s">
        <v>1408</v>
      </c>
      <c r="U3970" t="s">
        <v>67</v>
      </c>
      <c r="W3970" t="s">
        <v>1379</v>
      </c>
      <c r="X3970" t="s">
        <v>1379</v>
      </c>
      <c r="Y3970" t="s">
        <v>163</v>
      </c>
      <c r="Z3970" t="s">
        <v>193</v>
      </c>
      <c r="AA3970" t="s">
        <v>193</v>
      </c>
      <c r="AB3970" t="s">
        <v>24</v>
      </c>
      <c r="AD3970" t="s">
        <v>6948</v>
      </c>
      <c r="AE3970">
        <v>1</v>
      </c>
      <c r="AF3970">
        <v>1</v>
      </c>
    </row>
    <row r="3971" spans="1:32" x14ac:dyDescent="0.2">
      <c r="A3971" t="s">
        <v>6949</v>
      </c>
      <c r="B3971" s="107">
        <v>44875</v>
      </c>
      <c r="C3971" s="107">
        <v>44875</v>
      </c>
      <c r="D3971" s="107">
        <v>44875</v>
      </c>
      <c r="E3971">
        <v>-8.9919498974564832E-3</v>
      </c>
      <c r="F3971">
        <v>-8.9919498974564832E-3</v>
      </c>
      <c r="G3971" t="s">
        <v>72</v>
      </c>
      <c r="H3971">
        <v>6.032258064516129</v>
      </c>
      <c r="I3971">
        <v>-5.4241762284656853E-2</v>
      </c>
      <c r="J3971">
        <v>-5.4241762284656853E-2</v>
      </c>
      <c r="K3971">
        <v>1</v>
      </c>
      <c r="M3971" t="s">
        <v>67</v>
      </c>
      <c r="N3971" t="s">
        <v>4995</v>
      </c>
      <c r="S3971" t="s">
        <v>6716</v>
      </c>
      <c r="U3971" t="s">
        <v>67</v>
      </c>
      <c r="W3971" t="s">
        <v>1270</v>
      </c>
      <c r="X3971" t="s">
        <v>1271</v>
      </c>
      <c r="Y3971" t="s">
        <v>182</v>
      </c>
      <c r="Z3971" t="s">
        <v>164</v>
      </c>
      <c r="AA3971" t="s">
        <v>164</v>
      </c>
      <c r="AB3971" t="s">
        <v>18</v>
      </c>
      <c r="AD3971" t="s">
        <v>6950</v>
      </c>
      <c r="AE3971">
        <v>1</v>
      </c>
      <c r="AF3971">
        <v>1</v>
      </c>
    </row>
    <row r="3972" spans="1:32" x14ac:dyDescent="0.2">
      <c r="A3972" t="s">
        <v>6951</v>
      </c>
      <c r="B3972" s="107">
        <v>44875</v>
      </c>
      <c r="C3972" s="107">
        <v>44875</v>
      </c>
      <c r="D3972" s="107">
        <v>44875</v>
      </c>
      <c r="E3972">
        <v>-4.2789397657867836E-3</v>
      </c>
      <c r="F3972">
        <v>-4.2789397657867836E-3</v>
      </c>
      <c r="G3972" t="s">
        <v>72</v>
      </c>
      <c r="H3972">
        <v>6.032258064516129</v>
      </c>
      <c r="I3972">
        <v>-2.581166890974608E-2</v>
      </c>
      <c r="J3972">
        <v>-2.581166890974608E-2</v>
      </c>
      <c r="K3972">
        <v>1</v>
      </c>
      <c r="M3972" t="s">
        <v>67</v>
      </c>
      <c r="S3972" t="s">
        <v>6716</v>
      </c>
      <c r="U3972" t="s">
        <v>67</v>
      </c>
      <c r="W3972" t="s">
        <v>1270</v>
      </c>
      <c r="X3972" t="s">
        <v>1271</v>
      </c>
      <c r="Y3972" t="s">
        <v>182</v>
      </c>
      <c r="Z3972" t="s">
        <v>164</v>
      </c>
      <c r="AA3972" t="s">
        <v>164</v>
      </c>
      <c r="AB3972" t="s">
        <v>18</v>
      </c>
      <c r="AD3972" t="s">
        <v>6952</v>
      </c>
      <c r="AE3972">
        <v>1</v>
      </c>
      <c r="AF3972">
        <v>1</v>
      </c>
    </row>
    <row r="3973" spans="1:32" x14ac:dyDescent="0.2">
      <c r="A3973" t="s">
        <v>6953</v>
      </c>
      <c r="B3973" s="107">
        <v>44875</v>
      </c>
      <c r="C3973" s="107">
        <v>44875</v>
      </c>
      <c r="D3973" s="107">
        <v>44875</v>
      </c>
      <c r="E3973">
        <v>-7.5146520163810529E-3</v>
      </c>
      <c r="F3973">
        <v>-7.5146520163810529E-3</v>
      </c>
      <c r="G3973" t="s">
        <v>72</v>
      </c>
      <c r="H3973">
        <v>6.032258064516129</v>
      </c>
      <c r="I3973">
        <v>-4.5330320227846999E-2</v>
      </c>
      <c r="J3973">
        <v>-4.5330320227846999E-2</v>
      </c>
      <c r="K3973">
        <v>1</v>
      </c>
      <c r="M3973" t="s">
        <v>67</v>
      </c>
      <c r="S3973" t="s">
        <v>6716</v>
      </c>
      <c r="U3973" t="s">
        <v>67</v>
      </c>
      <c r="W3973" t="s">
        <v>1270</v>
      </c>
      <c r="X3973" t="s">
        <v>1271</v>
      </c>
      <c r="Y3973" t="s">
        <v>182</v>
      </c>
      <c r="Z3973" t="s">
        <v>164</v>
      </c>
      <c r="AA3973" t="s">
        <v>164</v>
      </c>
      <c r="AB3973" t="s">
        <v>18</v>
      </c>
      <c r="AD3973" t="s">
        <v>6954</v>
      </c>
      <c r="AE3973">
        <v>1</v>
      </c>
      <c r="AF3973">
        <v>1</v>
      </c>
    </row>
    <row r="3974" spans="1:32" x14ac:dyDescent="0.2">
      <c r="A3974" t="s">
        <v>6955</v>
      </c>
      <c r="B3974" s="107">
        <v>44875</v>
      </c>
      <c r="C3974" s="107">
        <v>44875</v>
      </c>
      <c r="D3974" s="107">
        <v>44875</v>
      </c>
      <c r="E3974">
        <v>-4.4718122230209996E-3</v>
      </c>
      <c r="F3974">
        <v>-4.4718122230209996E-3</v>
      </c>
      <c r="G3974" t="s">
        <v>72</v>
      </c>
      <c r="H3974">
        <v>6.032258064516129</v>
      </c>
      <c r="I3974">
        <v>-2.6975125345320219E-2</v>
      </c>
      <c r="J3974">
        <v>-2.6975125345320219E-2</v>
      </c>
      <c r="K3974">
        <v>1</v>
      </c>
      <c r="M3974" t="s">
        <v>67</v>
      </c>
      <c r="S3974" t="s">
        <v>6716</v>
      </c>
      <c r="U3974" t="s">
        <v>67</v>
      </c>
      <c r="W3974" t="s">
        <v>1270</v>
      </c>
      <c r="X3974" t="s">
        <v>1271</v>
      </c>
      <c r="Y3974" t="s">
        <v>182</v>
      </c>
      <c r="Z3974" t="s">
        <v>164</v>
      </c>
      <c r="AA3974" t="s">
        <v>164</v>
      </c>
      <c r="AB3974" t="s">
        <v>18</v>
      </c>
      <c r="AD3974" t="s">
        <v>6956</v>
      </c>
      <c r="AE3974">
        <v>1</v>
      </c>
      <c r="AF3974">
        <v>1</v>
      </c>
    </row>
    <row r="3975" spans="1:32" x14ac:dyDescent="0.2">
      <c r="A3975" t="s">
        <v>6957</v>
      </c>
      <c r="B3975" s="107">
        <v>44875</v>
      </c>
      <c r="C3975" s="107">
        <v>44875</v>
      </c>
      <c r="D3975" s="107">
        <v>44875</v>
      </c>
      <c r="E3975">
        <v>-9.4211919753748718E-3</v>
      </c>
      <c r="F3975">
        <v>-9.4211919753748718E-3</v>
      </c>
      <c r="G3975" t="s">
        <v>72</v>
      </c>
      <c r="H3975">
        <v>6.032258064516129</v>
      </c>
      <c r="I3975">
        <v>-5.683106127080971E-2</v>
      </c>
      <c r="J3975">
        <v>-5.683106127080971E-2</v>
      </c>
      <c r="K3975">
        <v>1</v>
      </c>
      <c r="M3975" t="s">
        <v>67</v>
      </c>
      <c r="S3975" t="s">
        <v>6716</v>
      </c>
      <c r="U3975" t="s">
        <v>67</v>
      </c>
      <c r="W3975" t="s">
        <v>1270</v>
      </c>
      <c r="X3975" t="s">
        <v>1271</v>
      </c>
      <c r="Y3975" t="s">
        <v>182</v>
      </c>
      <c r="Z3975" t="s">
        <v>164</v>
      </c>
      <c r="AA3975" t="s">
        <v>164</v>
      </c>
      <c r="AB3975" t="s">
        <v>18</v>
      </c>
      <c r="AD3975" t="s">
        <v>6958</v>
      </c>
      <c r="AE3975">
        <v>1</v>
      </c>
      <c r="AF3975">
        <v>1</v>
      </c>
    </row>
    <row r="3976" spans="1:32" x14ac:dyDescent="0.2">
      <c r="A3976" t="s">
        <v>6959</v>
      </c>
      <c r="B3976" s="107">
        <v>44875</v>
      </c>
      <c r="C3976" s="107">
        <v>44875</v>
      </c>
      <c r="D3976" s="107">
        <v>44875</v>
      </c>
      <c r="E3976">
        <v>-4.4797390899880638E-3</v>
      </c>
      <c r="F3976">
        <v>-4.4797390899880638E-3</v>
      </c>
      <c r="G3976" t="s">
        <v>72</v>
      </c>
      <c r="H3976">
        <v>6.032258064516129</v>
      </c>
      <c r="I3976">
        <v>-2.702294225250864E-2</v>
      </c>
      <c r="J3976">
        <v>-2.702294225250864E-2</v>
      </c>
      <c r="K3976">
        <v>1</v>
      </c>
      <c r="M3976" t="s">
        <v>67</v>
      </c>
      <c r="S3976" t="s">
        <v>6716</v>
      </c>
      <c r="U3976" t="s">
        <v>67</v>
      </c>
      <c r="W3976" t="s">
        <v>1270</v>
      </c>
      <c r="X3976" t="s">
        <v>1271</v>
      </c>
      <c r="Y3976" t="s">
        <v>182</v>
      </c>
      <c r="Z3976" t="s">
        <v>164</v>
      </c>
      <c r="AA3976" t="s">
        <v>164</v>
      </c>
      <c r="AB3976" t="s">
        <v>18</v>
      </c>
      <c r="AD3976" t="s">
        <v>6960</v>
      </c>
      <c r="AE3976">
        <v>1</v>
      </c>
      <c r="AF3976">
        <v>1</v>
      </c>
    </row>
    <row r="3977" spans="1:32" x14ac:dyDescent="0.2">
      <c r="A3977" t="s">
        <v>6961</v>
      </c>
      <c r="B3977" s="107">
        <v>44875</v>
      </c>
      <c r="C3977" s="107">
        <v>44875</v>
      </c>
      <c r="D3977" s="107">
        <v>44875</v>
      </c>
      <c r="E3977">
        <v>-5.5148182489400876E-3</v>
      </c>
      <c r="F3977">
        <v>-5.5148182489400876E-3</v>
      </c>
      <c r="G3977" t="s">
        <v>72</v>
      </c>
      <c r="H3977">
        <v>6.032258064516129</v>
      </c>
      <c r="I3977">
        <v>-3.3266806856509561E-2</v>
      </c>
      <c r="J3977">
        <v>-3.3266806856509561E-2</v>
      </c>
      <c r="K3977">
        <v>1</v>
      </c>
      <c r="M3977" t="s">
        <v>67</v>
      </c>
      <c r="S3977" t="s">
        <v>6716</v>
      </c>
      <c r="U3977" t="s">
        <v>67</v>
      </c>
      <c r="W3977" t="s">
        <v>1270</v>
      </c>
      <c r="X3977" t="s">
        <v>1271</v>
      </c>
      <c r="Y3977" t="s">
        <v>182</v>
      </c>
      <c r="Z3977" t="s">
        <v>164</v>
      </c>
      <c r="AA3977" t="s">
        <v>164</v>
      </c>
      <c r="AB3977" t="s">
        <v>18</v>
      </c>
      <c r="AD3977" t="s">
        <v>6962</v>
      </c>
      <c r="AE3977">
        <v>1</v>
      </c>
      <c r="AF3977">
        <v>1</v>
      </c>
    </row>
    <row r="3978" spans="1:32" x14ac:dyDescent="0.2">
      <c r="A3978" t="s">
        <v>6963</v>
      </c>
      <c r="B3978" s="107">
        <v>44875</v>
      </c>
      <c r="C3978" s="107">
        <v>44875</v>
      </c>
      <c r="D3978" s="107">
        <v>44875</v>
      </c>
      <c r="E3978">
        <v>-9.6049855682170879E-3</v>
      </c>
      <c r="F3978">
        <v>-9.6049855682170879E-3</v>
      </c>
      <c r="G3978" t="s">
        <v>72</v>
      </c>
      <c r="H3978">
        <v>6.032258064516129</v>
      </c>
      <c r="I3978">
        <v>-5.7939751653438558E-2</v>
      </c>
      <c r="J3978">
        <v>-5.7939751653438558E-2</v>
      </c>
      <c r="K3978">
        <v>1</v>
      </c>
      <c r="M3978" t="s">
        <v>67</v>
      </c>
      <c r="S3978" t="s">
        <v>6716</v>
      </c>
      <c r="U3978" t="s">
        <v>67</v>
      </c>
      <c r="W3978" t="s">
        <v>1270</v>
      </c>
      <c r="X3978" t="s">
        <v>1271</v>
      </c>
      <c r="Y3978" t="s">
        <v>182</v>
      </c>
      <c r="Z3978" t="s">
        <v>164</v>
      </c>
      <c r="AA3978" t="s">
        <v>164</v>
      </c>
      <c r="AB3978" t="s">
        <v>18</v>
      </c>
      <c r="AD3978" t="s">
        <v>6964</v>
      </c>
      <c r="AE3978">
        <v>1</v>
      </c>
      <c r="AF3978">
        <v>1</v>
      </c>
    </row>
    <row r="3979" spans="1:32" x14ac:dyDescent="0.2">
      <c r="A3979" t="s">
        <v>6965</v>
      </c>
      <c r="B3979" s="107">
        <v>44875</v>
      </c>
      <c r="C3979" s="107">
        <v>44875</v>
      </c>
      <c r="D3979" s="107">
        <v>44875</v>
      </c>
      <c r="E3979">
        <v>-4.38726371569584E-3</v>
      </c>
      <c r="F3979">
        <v>-4.38726371569584E-3</v>
      </c>
      <c r="G3979" t="s">
        <v>72</v>
      </c>
      <c r="H3979">
        <v>6.032258064516129</v>
      </c>
      <c r="I3979">
        <v>-2.6465106930165232E-2</v>
      </c>
      <c r="J3979">
        <v>-2.6465106930165232E-2</v>
      </c>
      <c r="K3979">
        <v>1</v>
      </c>
      <c r="M3979" t="s">
        <v>67</v>
      </c>
      <c r="S3979" t="s">
        <v>6716</v>
      </c>
      <c r="U3979" t="s">
        <v>67</v>
      </c>
      <c r="W3979" t="s">
        <v>1270</v>
      </c>
      <c r="X3979" t="s">
        <v>1271</v>
      </c>
      <c r="Y3979" t="s">
        <v>182</v>
      </c>
      <c r="Z3979" t="s">
        <v>164</v>
      </c>
      <c r="AA3979" t="s">
        <v>164</v>
      </c>
      <c r="AB3979" t="s">
        <v>18</v>
      </c>
      <c r="AD3979" t="s">
        <v>6966</v>
      </c>
      <c r="AE3979">
        <v>1</v>
      </c>
      <c r="AF3979">
        <v>1</v>
      </c>
    </row>
    <row r="3980" spans="1:32" x14ac:dyDescent="0.2">
      <c r="A3980" t="s">
        <v>6967</v>
      </c>
      <c r="B3980" s="107">
        <v>44875</v>
      </c>
      <c r="C3980" s="107">
        <v>44875</v>
      </c>
      <c r="D3980" s="107">
        <v>44875</v>
      </c>
      <c r="E3980">
        <v>-6.3903599509840744E-2</v>
      </c>
      <c r="F3980">
        <v>-6.3903599509840744E-2</v>
      </c>
      <c r="G3980" t="s">
        <v>72</v>
      </c>
      <c r="H3980">
        <v>6.032258064516129</v>
      </c>
      <c r="I3980">
        <v>-0.38548300349484582</v>
      </c>
      <c r="J3980">
        <v>-0.38548300349484582</v>
      </c>
      <c r="K3980">
        <v>1</v>
      </c>
      <c r="M3980" t="s">
        <v>67</v>
      </c>
      <c r="S3980" t="s">
        <v>6716</v>
      </c>
      <c r="U3980" t="s">
        <v>67</v>
      </c>
      <c r="W3980" t="s">
        <v>1270</v>
      </c>
      <c r="X3980" t="s">
        <v>1271</v>
      </c>
      <c r="Y3980" t="s">
        <v>182</v>
      </c>
      <c r="Z3980" t="s">
        <v>164</v>
      </c>
      <c r="AA3980" t="s">
        <v>164</v>
      </c>
      <c r="AB3980" t="s">
        <v>18</v>
      </c>
      <c r="AD3980" t="s">
        <v>6968</v>
      </c>
      <c r="AE3980">
        <v>1</v>
      </c>
      <c r="AF3980">
        <v>1</v>
      </c>
    </row>
    <row r="3981" spans="1:32" x14ac:dyDescent="0.2">
      <c r="A3981" t="s">
        <v>6969</v>
      </c>
      <c r="B3981" s="107">
        <v>44875</v>
      </c>
      <c r="C3981" s="107">
        <v>44875</v>
      </c>
      <c r="D3981" s="107">
        <v>44875</v>
      </c>
      <c r="E3981">
        <v>-6.5792186495511849E-3</v>
      </c>
      <c r="F3981">
        <v>-6.5792186495511849E-3</v>
      </c>
      <c r="G3981" t="s">
        <v>72</v>
      </c>
      <c r="H3981">
        <v>6.032258064516129</v>
      </c>
      <c r="I3981">
        <v>-3.9687544756970047E-2</v>
      </c>
      <c r="J3981">
        <v>-3.9687544756970047E-2</v>
      </c>
      <c r="K3981">
        <v>1</v>
      </c>
      <c r="M3981" t="s">
        <v>67</v>
      </c>
      <c r="S3981" t="s">
        <v>6716</v>
      </c>
      <c r="U3981" t="s">
        <v>67</v>
      </c>
      <c r="W3981" t="s">
        <v>1270</v>
      </c>
      <c r="X3981" t="s">
        <v>1271</v>
      </c>
      <c r="Y3981" t="s">
        <v>182</v>
      </c>
      <c r="Z3981" t="s">
        <v>164</v>
      </c>
      <c r="AA3981" t="s">
        <v>164</v>
      </c>
      <c r="AB3981" t="s">
        <v>18</v>
      </c>
      <c r="AD3981" t="s">
        <v>6970</v>
      </c>
      <c r="AE3981">
        <v>1</v>
      </c>
      <c r="AF3981">
        <v>1</v>
      </c>
    </row>
    <row r="3982" spans="1:32" x14ac:dyDescent="0.2">
      <c r="A3982" t="s">
        <v>6971</v>
      </c>
      <c r="B3982" s="107">
        <v>44875</v>
      </c>
      <c r="C3982" s="107">
        <v>44875</v>
      </c>
      <c r="D3982" s="107">
        <v>44875</v>
      </c>
      <c r="E3982">
        <v>-5.246191098819456E-3</v>
      </c>
      <c r="F3982">
        <v>-5.246191098819456E-3</v>
      </c>
      <c r="G3982" t="s">
        <v>72</v>
      </c>
      <c r="H3982">
        <v>6.032258064516129</v>
      </c>
      <c r="I3982">
        <v>-3.1646378563846403E-2</v>
      </c>
      <c r="J3982">
        <v>-3.1646378563846403E-2</v>
      </c>
      <c r="K3982">
        <v>1</v>
      </c>
      <c r="M3982" t="s">
        <v>67</v>
      </c>
      <c r="S3982" t="s">
        <v>6716</v>
      </c>
      <c r="U3982" t="s">
        <v>67</v>
      </c>
      <c r="W3982" t="s">
        <v>1270</v>
      </c>
      <c r="X3982" t="s">
        <v>1271</v>
      </c>
      <c r="Y3982" t="s">
        <v>182</v>
      </c>
      <c r="Z3982" t="s">
        <v>164</v>
      </c>
      <c r="AA3982" t="s">
        <v>164</v>
      </c>
      <c r="AB3982" t="s">
        <v>18</v>
      </c>
      <c r="AD3982" t="s">
        <v>6972</v>
      </c>
      <c r="AE3982">
        <v>1</v>
      </c>
      <c r="AF3982">
        <v>1</v>
      </c>
    </row>
    <row r="3983" spans="1:32" x14ac:dyDescent="0.2">
      <c r="A3983" t="s">
        <v>6973</v>
      </c>
      <c r="B3983" s="107">
        <v>44875</v>
      </c>
      <c r="C3983" s="107">
        <v>44875</v>
      </c>
      <c r="D3983" s="107">
        <v>44875</v>
      </c>
      <c r="E3983">
        <v>-9.5867728468266473E-3</v>
      </c>
      <c r="F3983">
        <v>-9.5867728468266473E-3</v>
      </c>
      <c r="G3983" t="s">
        <v>72</v>
      </c>
      <c r="H3983">
        <v>6.032258064516129</v>
      </c>
      <c r="I3983">
        <v>-5.7829887817954291E-2</v>
      </c>
      <c r="J3983">
        <v>-5.7829887817954291E-2</v>
      </c>
      <c r="K3983">
        <v>1</v>
      </c>
      <c r="M3983" t="s">
        <v>67</v>
      </c>
      <c r="S3983" t="s">
        <v>6716</v>
      </c>
      <c r="U3983" t="s">
        <v>67</v>
      </c>
      <c r="W3983" t="s">
        <v>1270</v>
      </c>
      <c r="X3983" t="s">
        <v>1271</v>
      </c>
      <c r="Y3983" t="s">
        <v>182</v>
      </c>
      <c r="Z3983" t="s">
        <v>164</v>
      </c>
      <c r="AA3983" t="s">
        <v>164</v>
      </c>
      <c r="AB3983" t="s">
        <v>18</v>
      </c>
      <c r="AD3983" t="s">
        <v>6974</v>
      </c>
      <c r="AE3983">
        <v>1</v>
      </c>
      <c r="AF3983">
        <v>1</v>
      </c>
    </row>
    <row r="3984" spans="1:32" x14ac:dyDescent="0.2">
      <c r="A3984" t="s">
        <v>6975</v>
      </c>
      <c r="B3984" s="107">
        <v>44875</v>
      </c>
      <c r="C3984" s="107">
        <v>44875</v>
      </c>
      <c r="D3984" s="107">
        <v>44875</v>
      </c>
      <c r="E3984">
        <v>-4.9836404487533436E-3</v>
      </c>
      <c r="F3984">
        <v>-4.9836404487533436E-3</v>
      </c>
      <c r="G3984" t="s">
        <v>72</v>
      </c>
      <c r="H3984">
        <v>6.032258064516129</v>
      </c>
      <c r="I3984">
        <v>-3.0062605287641139E-2</v>
      </c>
      <c r="J3984">
        <v>-3.0062605287641139E-2</v>
      </c>
      <c r="K3984">
        <v>1</v>
      </c>
      <c r="M3984" t="s">
        <v>67</v>
      </c>
      <c r="S3984" t="s">
        <v>6716</v>
      </c>
      <c r="U3984" t="s">
        <v>67</v>
      </c>
      <c r="W3984" t="s">
        <v>1270</v>
      </c>
      <c r="X3984" t="s">
        <v>1271</v>
      </c>
      <c r="Y3984" t="s">
        <v>182</v>
      </c>
      <c r="Z3984" t="s">
        <v>164</v>
      </c>
      <c r="AA3984" t="s">
        <v>164</v>
      </c>
      <c r="AB3984" t="s">
        <v>18</v>
      </c>
      <c r="AD3984" t="s">
        <v>6976</v>
      </c>
      <c r="AE3984">
        <v>1</v>
      </c>
      <c r="AF3984">
        <v>1</v>
      </c>
    </row>
    <row r="3985" spans="1:32" x14ac:dyDescent="0.2">
      <c r="A3985" t="s">
        <v>6977</v>
      </c>
      <c r="B3985" s="107">
        <v>44875</v>
      </c>
      <c r="C3985" s="107">
        <v>44875</v>
      </c>
      <c r="D3985" s="107">
        <v>44875</v>
      </c>
      <c r="E3985">
        <v>-6.1628226747771813E-3</v>
      </c>
      <c r="F3985">
        <v>-6.1628226747771813E-3</v>
      </c>
      <c r="G3985" t="s">
        <v>72</v>
      </c>
      <c r="H3985">
        <v>6.032258064516129</v>
      </c>
      <c r="I3985">
        <v>-3.7175736780107507E-2</v>
      </c>
      <c r="J3985">
        <v>-3.7175736780107507E-2</v>
      </c>
      <c r="K3985">
        <v>1</v>
      </c>
      <c r="M3985" t="s">
        <v>67</v>
      </c>
      <c r="S3985" t="s">
        <v>6716</v>
      </c>
      <c r="U3985" t="s">
        <v>67</v>
      </c>
      <c r="W3985" t="s">
        <v>1270</v>
      </c>
      <c r="X3985" t="s">
        <v>1271</v>
      </c>
      <c r="Y3985" t="s">
        <v>182</v>
      </c>
      <c r="Z3985" t="s">
        <v>164</v>
      </c>
      <c r="AA3985" t="s">
        <v>164</v>
      </c>
      <c r="AB3985" t="s">
        <v>18</v>
      </c>
      <c r="AD3985" t="s">
        <v>6978</v>
      </c>
      <c r="AE3985">
        <v>1</v>
      </c>
      <c r="AF3985">
        <v>1</v>
      </c>
    </row>
    <row r="3986" spans="1:32" x14ac:dyDescent="0.2">
      <c r="A3986" t="s">
        <v>6979</v>
      </c>
      <c r="B3986" s="107">
        <v>44875</v>
      </c>
      <c r="C3986" s="107">
        <v>44875</v>
      </c>
      <c r="D3986" s="107">
        <v>44875</v>
      </c>
      <c r="E3986">
        <v>-5.674410951966166E-3</v>
      </c>
      <c r="F3986">
        <v>-5.674410951966166E-3</v>
      </c>
      <c r="G3986" t="s">
        <v>72</v>
      </c>
      <c r="H3986">
        <v>6.032258064516129</v>
      </c>
      <c r="I3986">
        <v>-3.4229511226376547E-2</v>
      </c>
      <c r="J3986">
        <v>-3.4229511226376547E-2</v>
      </c>
      <c r="K3986">
        <v>1</v>
      </c>
      <c r="M3986" t="s">
        <v>67</v>
      </c>
      <c r="S3986" t="s">
        <v>6716</v>
      </c>
      <c r="U3986" t="s">
        <v>67</v>
      </c>
      <c r="W3986" t="s">
        <v>1270</v>
      </c>
      <c r="X3986" t="s">
        <v>1271</v>
      </c>
      <c r="Y3986" t="s">
        <v>182</v>
      </c>
      <c r="Z3986" t="s">
        <v>164</v>
      </c>
      <c r="AA3986" t="s">
        <v>164</v>
      </c>
      <c r="AB3986" t="s">
        <v>18</v>
      </c>
      <c r="AD3986" t="s">
        <v>6980</v>
      </c>
      <c r="AE3986">
        <v>1</v>
      </c>
      <c r="AF3986">
        <v>1</v>
      </c>
    </row>
    <row r="3987" spans="1:32" x14ac:dyDescent="0.2">
      <c r="A3987" t="s">
        <v>6981</v>
      </c>
      <c r="B3987" s="107">
        <v>44875</v>
      </c>
      <c r="C3987" s="107">
        <v>44875</v>
      </c>
      <c r="D3987" s="107">
        <v>44875</v>
      </c>
      <c r="E3987">
        <v>-5.5055497533908473E-3</v>
      </c>
      <c r="F3987">
        <v>-5.5055497533908473E-3</v>
      </c>
      <c r="G3987" t="s">
        <v>72</v>
      </c>
      <c r="H3987">
        <v>6.032258064516129</v>
      </c>
      <c r="I3987">
        <v>-3.3210896899486718E-2</v>
      </c>
      <c r="J3987">
        <v>-3.3210896899486718E-2</v>
      </c>
      <c r="K3987">
        <v>1</v>
      </c>
      <c r="M3987" t="s">
        <v>67</v>
      </c>
      <c r="S3987" t="s">
        <v>6716</v>
      </c>
      <c r="U3987" t="s">
        <v>67</v>
      </c>
      <c r="W3987" t="s">
        <v>1270</v>
      </c>
      <c r="X3987" t="s">
        <v>1271</v>
      </c>
      <c r="Y3987" t="s">
        <v>182</v>
      </c>
      <c r="Z3987" t="s">
        <v>164</v>
      </c>
      <c r="AA3987" t="s">
        <v>164</v>
      </c>
      <c r="AB3987" t="s">
        <v>18</v>
      </c>
      <c r="AD3987" t="s">
        <v>6982</v>
      </c>
      <c r="AE3987">
        <v>1</v>
      </c>
      <c r="AF3987">
        <v>1</v>
      </c>
    </row>
    <row r="3988" spans="1:32" x14ac:dyDescent="0.2">
      <c r="A3988" t="s">
        <v>6983</v>
      </c>
      <c r="B3988" s="107">
        <v>44875</v>
      </c>
      <c r="C3988" s="107">
        <v>44875</v>
      </c>
      <c r="D3988" s="107">
        <v>44875</v>
      </c>
      <c r="E3988">
        <v>-5.3261616256288953E-3</v>
      </c>
      <c r="F3988">
        <v>-5.3261616256288953E-3</v>
      </c>
      <c r="G3988" t="s">
        <v>72</v>
      </c>
      <c r="H3988">
        <v>6.032258064516129</v>
      </c>
      <c r="I3988">
        <v>-3.2128781419116237E-2</v>
      </c>
      <c r="J3988">
        <v>-3.2128781419116237E-2</v>
      </c>
      <c r="K3988">
        <v>1</v>
      </c>
      <c r="M3988" t="s">
        <v>67</v>
      </c>
      <c r="S3988" t="s">
        <v>6716</v>
      </c>
      <c r="U3988" t="s">
        <v>67</v>
      </c>
      <c r="W3988" t="s">
        <v>1270</v>
      </c>
      <c r="X3988" t="s">
        <v>1271</v>
      </c>
      <c r="Y3988" t="s">
        <v>182</v>
      </c>
      <c r="Z3988" t="s">
        <v>164</v>
      </c>
      <c r="AA3988" t="s">
        <v>164</v>
      </c>
      <c r="AB3988" t="s">
        <v>18</v>
      </c>
      <c r="AD3988" t="s">
        <v>6984</v>
      </c>
      <c r="AE3988">
        <v>1</v>
      </c>
      <c r="AF3988">
        <v>1</v>
      </c>
    </row>
    <row r="3989" spans="1:32" x14ac:dyDescent="0.2">
      <c r="A3989" t="s">
        <v>6985</v>
      </c>
      <c r="B3989" s="107">
        <v>44875</v>
      </c>
      <c r="C3989" s="107">
        <v>44875</v>
      </c>
      <c r="D3989" s="107">
        <v>44875</v>
      </c>
      <c r="E3989">
        <v>-5.1018604712936956E-3</v>
      </c>
      <c r="F3989">
        <v>-5.1018604712936956E-3</v>
      </c>
      <c r="G3989" t="s">
        <v>72</v>
      </c>
      <c r="H3989">
        <v>6.032258064516129</v>
      </c>
      <c r="I3989">
        <v>-3.0775738971997459E-2</v>
      </c>
      <c r="J3989">
        <v>-3.0775738971997459E-2</v>
      </c>
      <c r="K3989">
        <v>1</v>
      </c>
      <c r="M3989" t="s">
        <v>67</v>
      </c>
      <c r="S3989" t="s">
        <v>6716</v>
      </c>
      <c r="U3989" t="s">
        <v>67</v>
      </c>
      <c r="W3989" t="s">
        <v>1270</v>
      </c>
      <c r="X3989" t="s">
        <v>1271</v>
      </c>
      <c r="Y3989" t="s">
        <v>182</v>
      </c>
      <c r="Z3989" t="s">
        <v>164</v>
      </c>
      <c r="AA3989" t="s">
        <v>164</v>
      </c>
      <c r="AB3989" t="s">
        <v>18</v>
      </c>
      <c r="AD3989" t="s">
        <v>6986</v>
      </c>
      <c r="AE3989">
        <v>1</v>
      </c>
      <c r="AF3989">
        <v>1</v>
      </c>
    </row>
    <row r="3990" spans="1:32" x14ac:dyDescent="0.2">
      <c r="A3990" t="s">
        <v>6987</v>
      </c>
      <c r="B3990" s="107">
        <v>44875</v>
      </c>
      <c r="C3990" s="107">
        <v>44875</v>
      </c>
      <c r="D3990" s="107">
        <v>44875</v>
      </c>
      <c r="E3990">
        <v>-5.684811746024216E-3</v>
      </c>
      <c r="F3990">
        <v>-5.684811746024216E-3</v>
      </c>
      <c r="G3990" t="s">
        <v>72</v>
      </c>
      <c r="H3990">
        <v>6.032258064516129</v>
      </c>
      <c r="I3990">
        <v>-3.4292251500210591E-2</v>
      </c>
      <c r="J3990">
        <v>-3.4292251500210591E-2</v>
      </c>
      <c r="K3990">
        <v>1</v>
      </c>
      <c r="M3990" t="s">
        <v>67</v>
      </c>
      <c r="S3990" t="s">
        <v>6716</v>
      </c>
      <c r="U3990" t="s">
        <v>67</v>
      </c>
      <c r="W3990" t="s">
        <v>1270</v>
      </c>
      <c r="X3990" t="s">
        <v>1271</v>
      </c>
      <c r="Y3990" t="s">
        <v>182</v>
      </c>
      <c r="Z3990" t="s">
        <v>164</v>
      </c>
      <c r="AA3990" t="s">
        <v>164</v>
      </c>
      <c r="AB3990" t="s">
        <v>18</v>
      </c>
      <c r="AD3990" t="s">
        <v>6988</v>
      </c>
      <c r="AE3990">
        <v>1</v>
      </c>
      <c r="AF3990">
        <v>1</v>
      </c>
    </row>
    <row r="3991" spans="1:32" x14ac:dyDescent="0.2">
      <c r="A3991" t="s">
        <v>6989</v>
      </c>
      <c r="B3991" s="107">
        <v>44875</v>
      </c>
      <c r="C3991" s="107">
        <v>44875</v>
      </c>
      <c r="D3991" s="107">
        <v>44875</v>
      </c>
      <c r="E3991">
        <v>-1.6396133927783729E-2</v>
      </c>
      <c r="F3991">
        <v>-1.6396133927783729E-2</v>
      </c>
      <c r="G3991" t="s">
        <v>72</v>
      </c>
      <c r="H3991">
        <v>6.032258064516129</v>
      </c>
      <c r="I3991">
        <v>-9.8905711112759906E-2</v>
      </c>
      <c r="J3991">
        <v>-9.8905711112759906E-2</v>
      </c>
      <c r="K3991">
        <v>1</v>
      </c>
      <c r="M3991" t="s">
        <v>67</v>
      </c>
      <c r="S3991" t="s">
        <v>6716</v>
      </c>
      <c r="U3991" t="s">
        <v>67</v>
      </c>
      <c r="W3991" t="s">
        <v>1270</v>
      </c>
      <c r="X3991" t="s">
        <v>1271</v>
      </c>
      <c r="Y3991" t="s">
        <v>182</v>
      </c>
      <c r="Z3991" t="s">
        <v>164</v>
      </c>
      <c r="AA3991" t="s">
        <v>164</v>
      </c>
      <c r="AB3991" t="s">
        <v>18</v>
      </c>
      <c r="AD3991" t="s">
        <v>6990</v>
      </c>
      <c r="AE3991">
        <v>1</v>
      </c>
      <c r="AF3991">
        <v>1</v>
      </c>
    </row>
    <row r="3992" spans="1:32" x14ac:dyDescent="0.2">
      <c r="A3992" t="s">
        <v>6991</v>
      </c>
      <c r="B3992" s="107">
        <v>44875</v>
      </c>
      <c r="C3992" s="107">
        <v>44875</v>
      </c>
      <c r="D3992" s="107">
        <v>44875</v>
      </c>
      <c r="E3992">
        <v>-1.086870739831909E-2</v>
      </c>
      <c r="F3992">
        <v>-1.086870739831909E-2</v>
      </c>
      <c r="G3992" t="s">
        <v>72</v>
      </c>
      <c r="H3992">
        <v>6.032258064516129</v>
      </c>
      <c r="I3992">
        <v>-6.5562847854376452E-2</v>
      </c>
      <c r="J3992">
        <v>-6.5562847854376452E-2</v>
      </c>
      <c r="K3992">
        <v>1</v>
      </c>
      <c r="M3992" t="s">
        <v>67</v>
      </c>
      <c r="S3992" t="s">
        <v>6716</v>
      </c>
      <c r="U3992" t="s">
        <v>67</v>
      </c>
      <c r="W3992" t="s">
        <v>1270</v>
      </c>
      <c r="X3992" t="s">
        <v>1271</v>
      </c>
      <c r="Y3992" t="s">
        <v>182</v>
      </c>
      <c r="Z3992" t="s">
        <v>164</v>
      </c>
      <c r="AA3992" t="s">
        <v>164</v>
      </c>
      <c r="AB3992" t="s">
        <v>18</v>
      </c>
      <c r="AD3992" t="s">
        <v>6992</v>
      </c>
      <c r="AE3992">
        <v>1</v>
      </c>
      <c r="AF3992">
        <v>1</v>
      </c>
    </row>
    <row r="3993" spans="1:32" x14ac:dyDescent="0.2">
      <c r="A3993" t="s">
        <v>6993</v>
      </c>
      <c r="B3993" s="107">
        <v>44875</v>
      </c>
      <c r="C3993" s="107">
        <v>44875</v>
      </c>
      <c r="D3993" s="107">
        <v>44875</v>
      </c>
      <c r="E3993">
        <v>-6.23517294805454E-3</v>
      </c>
      <c r="F3993">
        <v>-6.23517294805454E-3</v>
      </c>
      <c r="G3993" t="s">
        <v>72</v>
      </c>
      <c r="H3993">
        <v>6.032258064516129</v>
      </c>
      <c r="I3993">
        <v>-3.7612172299554797E-2</v>
      </c>
      <c r="J3993">
        <v>-3.7612172299554797E-2</v>
      </c>
      <c r="K3993">
        <v>1</v>
      </c>
      <c r="M3993" t="s">
        <v>67</v>
      </c>
      <c r="S3993" t="s">
        <v>6716</v>
      </c>
      <c r="U3993" t="s">
        <v>67</v>
      </c>
      <c r="W3993" t="s">
        <v>1270</v>
      </c>
      <c r="X3993" t="s">
        <v>1271</v>
      </c>
      <c r="Y3993" t="s">
        <v>182</v>
      </c>
      <c r="Z3993" t="s">
        <v>164</v>
      </c>
      <c r="AA3993" t="s">
        <v>164</v>
      </c>
      <c r="AB3993" t="s">
        <v>18</v>
      </c>
      <c r="AD3993" t="s">
        <v>6994</v>
      </c>
      <c r="AE3993">
        <v>1</v>
      </c>
      <c r="AF3993">
        <v>1</v>
      </c>
    </row>
    <row r="3994" spans="1:32" x14ac:dyDescent="0.2">
      <c r="A3994" t="s">
        <v>6995</v>
      </c>
      <c r="B3994" s="107">
        <v>44875</v>
      </c>
      <c r="C3994" s="107">
        <v>44875</v>
      </c>
      <c r="D3994" s="107">
        <v>44875</v>
      </c>
      <c r="E3994">
        <v>-4.307749960656272E-3</v>
      </c>
      <c r="F3994">
        <v>-4.307749960656272E-3</v>
      </c>
      <c r="G3994" t="s">
        <v>72</v>
      </c>
      <c r="H3994">
        <v>6.032258064516129</v>
      </c>
      <c r="I3994">
        <v>-2.598545944008783E-2</v>
      </c>
      <c r="J3994">
        <v>-2.598545944008783E-2</v>
      </c>
      <c r="K3994">
        <v>1</v>
      </c>
      <c r="M3994" t="s">
        <v>67</v>
      </c>
      <c r="S3994" t="s">
        <v>6716</v>
      </c>
      <c r="U3994" t="s">
        <v>67</v>
      </c>
      <c r="W3994" t="s">
        <v>1270</v>
      </c>
      <c r="X3994" t="s">
        <v>1271</v>
      </c>
      <c r="Y3994" t="s">
        <v>182</v>
      </c>
      <c r="Z3994" t="s">
        <v>164</v>
      </c>
      <c r="AA3994" t="s">
        <v>164</v>
      </c>
      <c r="AB3994" t="s">
        <v>18</v>
      </c>
      <c r="AD3994" t="s">
        <v>6996</v>
      </c>
      <c r="AE3994">
        <v>1</v>
      </c>
      <c r="AF3994">
        <v>1</v>
      </c>
    </row>
    <row r="3995" spans="1:32" x14ac:dyDescent="0.2">
      <c r="A3995" t="s">
        <v>6997</v>
      </c>
      <c r="B3995" s="107">
        <v>44875</v>
      </c>
      <c r="C3995" s="107">
        <v>44875</v>
      </c>
      <c r="D3995" s="107">
        <v>44875</v>
      </c>
      <c r="E3995">
        <v>-1.0695723756901421E-2</v>
      </c>
      <c r="F3995">
        <v>-1.0695723756901421E-2</v>
      </c>
      <c r="G3995" t="s">
        <v>72</v>
      </c>
      <c r="H3995">
        <v>6.032258064516129</v>
      </c>
      <c r="I3995">
        <v>-6.4519365888405358E-2</v>
      </c>
      <c r="J3995">
        <v>-6.4519365888405358E-2</v>
      </c>
      <c r="K3995">
        <v>1</v>
      </c>
      <c r="M3995" t="s">
        <v>67</v>
      </c>
      <c r="S3995" t="s">
        <v>6716</v>
      </c>
      <c r="U3995" t="s">
        <v>67</v>
      </c>
      <c r="W3995" t="s">
        <v>1270</v>
      </c>
      <c r="X3995" t="s">
        <v>1271</v>
      </c>
      <c r="Y3995" t="s">
        <v>182</v>
      </c>
      <c r="Z3995" t="s">
        <v>164</v>
      </c>
      <c r="AA3995" t="s">
        <v>164</v>
      </c>
      <c r="AB3995" t="s">
        <v>18</v>
      </c>
      <c r="AD3995" t="s">
        <v>6998</v>
      </c>
      <c r="AE3995">
        <v>1</v>
      </c>
      <c r="AF3995">
        <v>1</v>
      </c>
    </row>
    <row r="3996" spans="1:32" x14ac:dyDescent="0.2">
      <c r="A3996" t="s">
        <v>6999</v>
      </c>
      <c r="B3996" s="107">
        <v>44875</v>
      </c>
      <c r="C3996" s="107">
        <v>44875</v>
      </c>
      <c r="D3996" s="107">
        <v>44875</v>
      </c>
      <c r="E3996">
        <v>-1.6937677353241119E-2</v>
      </c>
      <c r="F3996">
        <v>-1.6937677353241119E-2</v>
      </c>
      <c r="G3996" t="s">
        <v>72</v>
      </c>
      <c r="H3996">
        <v>6.032258064516129</v>
      </c>
      <c r="I3996">
        <v>-0.102172440808261</v>
      </c>
      <c r="J3996">
        <v>-0.102172440808261</v>
      </c>
      <c r="K3996">
        <v>1</v>
      </c>
      <c r="M3996" t="s">
        <v>67</v>
      </c>
      <c r="N3996" t="s">
        <v>4995</v>
      </c>
      <c r="S3996" t="s">
        <v>6716</v>
      </c>
      <c r="U3996" t="s">
        <v>67</v>
      </c>
      <c r="W3996" t="s">
        <v>1270</v>
      </c>
      <c r="X3996" t="s">
        <v>1271</v>
      </c>
      <c r="Y3996" t="s">
        <v>182</v>
      </c>
      <c r="Z3996" t="s">
        <v>164</v>
      </c>
      <c r="AA3996" t="s">
        <v>164</v>
      </c>
      <c r="AB3996" t="s">
        <v>18</v>
      </c>
      <c r="AD3996" t="s">
        <v>7000</v>
      </c>
      <c r="AE3996">
        <v>1</v>
      </c>
      <c r="AF3996">
        <v>1</v>
      </c>
    </row>
    <row r="3997" spans="1:32" x14ac:dyDescent="0.2">
      <c r="A3997" t="s">
        <v>7001</v>
      </c>
      <c r="B3997" s="107">
        <v>44875</v>
      </c>
      <c r="C3997" s="107">
        <v>44875</v>
      </c>
      <c r="D3997" s="107">
        <v>44875</v>
      </c>
      <c r="E3997">
        <v>-6.7844452411538721E-3</v>
      </c>
      <c r="F3997">
        <v>-6.7844452411538721E-3</v>
      </c>
      <c r="G3997" t="s">
        <v>72</v>
      </c>
      <c r="H3997">
        <v>6.032258064516129</v>
      </c>
      <c r="I3997">
        <v>-4.092552451921852E-2</v>
      </c>
      <c r="J3997">
        <v>-4.092552451921852E-2</v>
      </c>
      <c r="K3997">
        <v>1</v>
      </c>
      <c r="M3997" t="s">
        <v>67</v>
      </c>
      <c r="N3997" t="s">
        <v>4995</v>
      </c>
      <c r="S3997" t="s">
        <v>6716</v>
      </c>
      <c r="U3997" t="s">
        <v>67</v>
      </c>
      <c r="W3997" t="s">
        <v>1270</v>
      </c>
      <c r="X3997" t="s">
        <v>1271</v>
      </c>
      <c r="Y3997" t="s">
        <v>182</v>
      </c>
      <c r="Z3997" t="s">
        <v>164</v>
      </c>
      <c r="AA3997" t="s">
        <v>164</v>
      </c>
      <c r="AB3997" t="s">
        <v>18</v>
      </c>
      <c r="AD3997" t="s">
        <v>7002</v>
      </c>
      <c r="AE3997">
        <v>1</v>
      </c>
      <c r="AF3997">
        <v>1</v>
      </c>
    </row>
    <row r="3998" spans="1:32" x14ac:dyDescent="0.2">
      <c r="A3998" t="s">
        <v>7003</v>
      </c>
      <c r="B3998" s="107">
        <v>44875</v>
      </c>
      <c r="C3998" s="107">
        <v>44875</v>
      </c>
      <c r="D3998" s="107">
        <v>44875</v>
      </c>
      <c r="E3998">
        <v>1E-4</v>
      </c>
      <c r="F3998">
        <v>1E-4</v>
      </c>
      <c r="G3998" t="s">
        <v>72</v>
      </c>
      <c r="H3998">
        <v>6.032258064516129</v>
      </c>
      <c r="I3998">
        <v>6.0322580645161294E-4</v>
      </c>
      <c r="J3998">
        <v>6.0322580645161294E-4</v>
      </c>
      <c r="K3998">
        <v>1</v>
      </c>
      <c r="M3998" t="s">
        <v>67</v>
      </c>
      <c r="N3998" t="s">
        <v>56</v>
      </c>
      <c r="S3998" t="s">
        <v>1408</v>
      </c>
      <c r="U3998" t="s">
        <v>56</v>
      </c>
      <c r="W3998" t="s">
        <v>1379</v>
      </c>
      <c r="X3998" t="s">
        <v>1379</v>
      </c>
      <c r="Y3998" t="s">
        <v>163</v>
      </c>
      <c r="Z3998" t="s">
        <v>193</v>
      </c>
      <c r="AA3998" t="s">
        <v>193</v>
      </c>
      <c r="AB3998" t="s">
        <v>24</v>
      </c>
      <c r="AD3998" t="s">
        <v>6948</v>
      </c>
      <c r="AE3998">
        <v>1</v>
      </c>
      <c r="AF3998">
        <v>1</v>
      </c>
    </row>
    <row r="3999" spans="1:32" x14ac:dyDescent="0.2">
      <c r="A3999" t="s">
        <v>7004</v>
      </c>
      <c r="B3999" s="107">
        <v>44875</v>
      </c>
      <c r="C3999" s="107">
        <v>44875</v>
      </c>
      <c r="D3999" s="107">
        <v>44875</v>
      </c>
      <c r="E3999">
        <v>-1.5534715365231841E-2</v>
      </c>
      <c r="F3999">
        <v>-1.5534715365231841E-2</v>
      </c>
      <c r="G3999" t="s">
        <v>72</v>
      </c>
      <c r="H3999">
        <v>6.032258064516129</v>
      </c>
      <c r="I3999">
        <v>-9.3709412041882365E-2</v>
      </c>
      <c r="J3999">
        <v>-9.3709412041882365E-2</v>
      </c>
      <c r="K3999">
        <v>1</v>
      </c>
      <c r="M3999" t="s">
        <v>56</v>
      </c>
      <c r="N3999" t="s">
        <v>7005</v>
      </c>
      <c r="S3999" t="s">
        <v>6885</v>
      </c>
      <c r="U3999" t="s">
        <v>56</v>
      </c>
      <c r="W3999" t="s">
        <v>1850</v>
      </c>
      <c r="X3999" t="s">
        <v>1850</v>
      </c>
      <c r="Y3999" t="s">
        <v>1356</v>
      </c>
      <c r="Z3999" t="s">
        <v>1356</v>
      </c>
      <c r="AA3999" t="s">
        <v>1356</v>
      </c>
      <c r="AB3999" t="s">
        <v>28</v>
      </c>
      <c r="AD3999" t="s">
        <v>7006</v>
      </c>
      <c r="AE3999">
        <v>1</v>
      </c>
      <c r="AF3999">
        <v>1</v>
      </c>
    </row>
    <row r="4000" spans="1:32" x14ac:dyDescent="0.2">
      <c r="A4000" t="s">
        <v>7007</v>
      </c>
      <c r="B4000" s="107">
        <v>44875</v>
      </c>
      <c r="C4000" s="107">
        <v>44875</v>
      </c>
      <c r="D4000" s="107">
        <v>44875</v>
      </c>
      <c r="E4000">
        <v>-0.37027565700789822</v>
      </c>
      <c r="F4000">
        <v>-0.37027565700789822</v>
      </c>
      <c r="G4000" t="s">
        <v>72</v>
      </c>
      <c r="H4000">
        <v>6.032258064516129</v>
      </c>
      <c r="I4000">
        <v>-2.2335983180799022</v>
      </c>
      <c r="J4000">
        <v>-2.2335983180799022</v>
      </c>
      <c r="K4000">
        <v>1</v>
      </c>
      <c r="M4000" t="s">
        <v>56</v>
      </c>
      <c r="S4000" t="s">
        <v>1608</v>
      </c>
      <c r="U4000" t="s">
        <v>56</v>
      </c>
      <c r="W4000" t="s">
        <v>1415</v>
      </c>
      <c r="X4000" t="s">
        <v>1265</v>
      </c>
      <c r="Y4000" t="s">
        <v>182</v>
      </c>
      <c r="Z4000" t="s">
        <v>164</v>
      </c>
      <c r="AA4000" t="s">
        <v>164</v>
      </c>
      <c r="AB4000" t="s">
        <v>18</v>
      </c>
      <c r="AD4000" t="s">
        <v>7008</v>
      </c>
      <c r="AE4000">
        <v>1</v>
      </c>
      <c r="AF4000">
        <v>1</v>
      </c>
    </row>
    <row r="4001" spans="1:32" x14ac:dyDescent="0.2">
      <c r="A4001" t="s">
        <v>7009</v>
      </c>
      <c r="B4001" s="107">
        <v>44875</v>
      </c>
      <c r="C4001" s="107">
        <v>44875</v>
      </c>
      <c r="D4001" s="107">
        <v>44875</v>
      </c>
      <c r="E4001">
        <v>-55.001054830492031</v>
      </c>
      <c r="F4001">
        <v>-55.001054830492031</v>
      </c>
      <c r="G4001" t="s">
        <v>72</v>
      </c>
      <c r="H4001">
        <v>6.032258064516129</v>
      </c>
      <c r="I4001">
        <v>-331.78055655812932</v>
      </c>
      <c r="J4001">
        <v>-331.78055655812932</v>
      </c>
      <c r="K4001">
        <v>1</v>
      </c>
      <c r="M4001" t="s">
        <v>56</v>
      </c>
      <c r="N4001" t="s">
        <v>67</v>
      </c>
      <c r="S4001" t="s">
        <v>1408</v>
      </c>
      <c r="U4001" t="s">
        <v>56</v>
      </c>
      <c r="W4001" t="s">
        <v>1379</v>
      </c>
      <c r="X4001" t="s">
        <v>1379</v>
      </c>
      <c r="Y4001" t="s">
        <v>163</v>
      </c>
      <c r="Z4001" t="s">
        <v>193</v>
      </c>
      <c r="AA4001" t="s">
        <v>193</v>
      </c>
      <c r="AB4001" t="s">
        <v>24</v>
      </c>
      <c r="AD4001" t="s">
        <v>6926</v>
      </c>
      <c r="AE4001">
        <v>1</v>
      </c>
      <c r="AF4001">
        <v>1</v>
      </c>
    </row>
    <row r="4002" spans="1:32" x14ac:dyDescent="0.2">
      <c r="A4002" t="s">
        <v>7010</v>
      </c>
      <c r="B4002" s="107">
        <v>44875</v>
      </c>
      <c r="C4002" s="107">
        <v>44875</v>
      </c>
      <c r="D4002" s="107">
        <v>44875</v>
      </c>
      <c r="E4002">
        <v>-1.455061354746705E-2</v>
      </c>
      <c r="F4002">
        <v>-1.455061354746705E-2</v>
      </c>
      <c r="G4002" t="s">
        <v>72</v>
      </c>
      <c r="H4002">
        <v>6.032258064516129</v>
      </c>
      <c r="I4002">
        <v>-8.7773055915365758E-2</v>
      </c>
      <c r="J4002">
        <v>-8.7773055915365758E-2</v>
      </c>
      <c r="K4002">
        <v>1</v>
      </c>
      <c r="M4002" t="s">
        <v>67</v>
      </c>
      <c r="N4002" t="s">
        <v>4995</v>
      </c>
      <c r="S4002" t="s">
        <v>6716</v>
      </c>
      <c r="U4002" t="s">
        <v>67</v>
      </c>
      <c r="W4002" t="s">
        <v>1270</v>
      </c>
      <c r="X4002" t="s">
        <v>1271</v>
      </c>
      <c r="Y4002" t="s">
        <v>182</v>
      </c>
      <c r="Z4002" t="s">
        <v>164</v>
      </c>
      <c r="AA4002" t="s">
        <v>164</v>
      </c>
      <c r="AB4002" t="s">
        <v>18</v>
      </c>
      <c r="AD4002" t="s">
        <v>7011</v>
      </c>
      <c r="AE4002">
        <v>1</v>
      </c>
      <c r="AF4002">
        <v>1</v>
      </c>
    </row>
    <row r="4003" spans="1:32" x14ac:dyDescent="0.2">
      <c r="A4003" t="s">
        <v>7012</v>
      </c>
      <c r="B4003" s="107">
        <v>44875</v>
      </c>
      <c r="C4003" s="107">
        <v>44875</v>
      </c>
      <c r="D4003" s="107">
        <v>44875</v>
      </c>
      <c r="E4003">
        <v>-1.040305357173185E-2</v>
      </c>
      <c r="F4003">
        <v>-1.040305357173185E-2</v>
      </c>
      <c r="G4003" t="s">
        <v>72</v>
      </c>
      <c r="H4003">
        <v>6.032258064516129</v>
      </c>
      <c r="I4003">
        <v>-6.2753903803672767E-2</v>
      </c>
      <c r="J4003">
        <v>-6.2753903803672767E-2</v>
      </c>
      <c r="K4003">
        <v>1</v>
      </c>
      <c r="M4003" t="s">
        <v>67</v>
      </c>
      <c r="N4003" t="s">
        <v>4995</v>
      </c>
      <c r="S4003" t="s">
        <v>6716</v>
      </c>
      <c r="U4003" t="s">
        <v>67</v>
      </c>
      <c r="W4003" t="s">
        <v>1270</v>
      </c>
      <c r="X4003" t="s">
        <v>1271</v>
      </c>
      <c r="Y4003" t="s">
        <v>182</v>
      </c>
      <c r="Z4003" t="s">
        <v>164</v>
      </c>
      <c r="AA4003" t="s">
        <v>164</v>
      </c>
      <c r="AB4003" t="s">
        <v>18</v>
      </c>
      <c r="AD4003" t="s">
        <v>7013</v>
      </c>
      <c r="AE4003">
        <v>1</v>
      </c>
      <c r="AF4003">
        <v>1</v>
      </c>
    </row>
    <row r="4004" spans="1:32" x14ac:dyDescent="0.2">
      <c r="A4004" t="s">
        <v>7014</v>
      </c>
      <c r="B4004" s="107">
        <v>44875</v>
      </c>
      <c r="C4004" s="107">
        <v>44875</v>
      </c>
      <c r="D4004" s="107">
        <v>44875</v>
      </c>
      <c r="E4004">
        <v>-6.2414295098056124E-3</v>
      </c>
      <c r="F4004">
        <v>-6.2414295098056124E-3</v>
      </c>
      <c r="G4004" t="s">
        <v>72</v>
      </c>
      <c r="H4004">
        <v>6.032258064516129</v>
      </c>
      <c r="I4004">
        <v>-3.7649913494633848E-2</v>
      </c>
      <c r="J4004">
        <v>-3.7649913494633848E-2</v>
      </c>
      <c r="K4004">
        <v>1</v>
      </c>
      <c r="M4004" t="s">
        <v>67</v>
      </c>
      <c r="N4004" t="s">
        <v>4995</v>
      </c>
      <c r="S4004" t="s">
        <v>6716</v>
      </c>
      <c r="U4004" t="s">
        <v>67</v>
      </c>
      <c r="W4004" t="s">
        <v>1270</v>
      </c>
      <c r="X4004" t="s">
        <v>1271</v>
      </c>
      <c r="Y4004" t="s">
        <v>182</v>
      </c>
      <c r="Z4004" t="s">
        <v>164</v>
      </c>
      <c r="AA4004" t="s">
        <v>164</v>
      </c>
      <c r="AB4004" t="s">
        <v>18</v>
      </c>
      <c r="AD4004" t="s">
        <v>7015</v>
      </c>
      <c r="AE4004">
        <v>1</v>
      </c>
      <c r="AF4004">
        <v>1</v>
      </c>
    </row>
    <row r="4005" spans="1:32" x14ac:dyDescent="0.2">
      <c r="A4005" t="s">
        <v>7016</v>
      </c>
      <c r="B4005" s="107">
        <v>44875</v>
      </c>
      <c r="C4005" s="107">
        <v>44875</v>
      </c>
      <c r="D4005" s="107">
        <v>44875</v>
      </c>
      <c r="E4005">
        <v>-4.0625454677243522E-3</v>
      </c>
      <c r="F4005">
        <v>-4.0625454677243522E-3</v>
      </c>
      <c r="G4005" t="s">
        <v>72</v>
      </c>
      <c r="H4005">
        <v>6.032258064516129</v>
      </c>
      <c r="I4005">
        <v>-2.4506322660143669E-2</v>
      </c>
      <c r="J4005">
        <v>-2.4506322660143669E-2</v>
      </c>
      <c r="K4005">
        <v>1</v>
      </c>
      <c r="M4005" t="s">
        <v>67</v>
      </c>
      <c r="S4005" t="s">
        <v>6716</v>
      </c>
      <c r="U4005" t="s">
        <v>67</v>
      </c>
      <c r="W4005" t="s">
        <v>1270</v>
      </c>
      <c r="X4005" t="s">
        <v>1271</v>
      </c>
      <c r="Y4005" t="s">
        <v>182</v>
      </c>
      <c r="Z4005" t="s">
        <v>164</v>
      </c>
      <c r="AA4005" t="s">
        <v>164</v>
      </c>
      <c r="AB4005" t="s">
        <v>18</v>
      </c>
      <c r="AD4005" t="s">
        <v>7017</v>
      </c>
      <c r="AE4005">
        <v>1</v>
      </c>
      <c r="AF4005">
        <v>1</v>
      </c>
    </row>
    <row r="4006" spans="1:32" x14ac:dyDescent="0.2">
      <c r="A4006" t="s">
        <v>7018</v>
      </c>
      <c r="B4006" s="107">
        <v>44875</v>
      </c>
      <c r="C4006" s="107">
        <v>44875</v>
      </c>
      <c r="D4006" s="107">
        <v>44875</v>
      </c>
      <c r="E4006">
        <v>-9.3091402117227509E-3</v>
      </c>
      <c r="F4006">
        <v>-9.3091402117227509E-3</v>
      </c>
      <c r="G4006" t="s">
        <v>72</v>
      </c>
      <c r="H4006">
        <v>6.032258064516129</v>
      </c>
      <c r="I4006">
        <v>-5.6155136115875949E-2</v>
      </c>
      <c r="J4006">
        <v>-5.6155136115875949E-2</v>
      </c>
      <c r="K4006">
        <v>1</v>
      </c>
      <c r="M4006" t="s">
        <v>67</v>
      </c>
      <c r="S4006" t="s">
        <v>6716</v>
      </c>
      <c r="U4006" t="s">
        <v>67</v>
      </c>
      <c r="W4006" t="s">
        <v>1270</v>
      </c>
      <c r="X4006" t="s">
        <v>1271</v>
      </c>
      <c r="Y4006" t="s">
        <v>182</v>
      </c>
      <c r="Z4006" t="s">
        <v>164</v>
      </c>
      <c r="AA4006" t="s">
        <v>164</v>
      </c>
      <c r="AB4006" t="s">
        <v>18</v>
      </c>
      <c r="AD4006" t="s">
        <v>7019</v>
      </c>
      <c r="AE4006">
        <v>1</v>
      </c>
      <c r="AF4006">
        <v>1</v>
      </c>
    </row>
    <row r="4007" spans="1:32" x14ac:dyDescent="0.2">
      <c r="A4007" t="s">
        <v>7020</v>
      </c>
      <c r="B4007" s="107">
        <v>44875</v>
      </c>
      <c r="C4007" s="107">
        <v>44875</v>
      </c>
      <c r="D4007" s="107">
        <v>44875</v>
      </c>
      <c r="E4007">
        <v>-1.8627607451686911E-2</v>
      </c>
      <c r="F4007">
        <v>-1.8627607451686911E-2</v>
      </c>
      <c r="G4007" t="s">
        <v>72</v>
      </c>
      <c r="H4007">
        <v>6.032258064516129</v>
      </c>
      <c r="I4007">
        <v>-0.1123665352730791</v>
      </c>
      <c r="J4007">
        <v>-0.1123665352730791</v>
      </c>
      <c r="K4007">
        <v>1</v>
      </c>
      <c r="M4007" t="s">
        <v>67</v>
      </c>
      <c r="S4007" t="s">
        <v>6716</v>
      </c>
      <c r="U4007" t="s">
        <v>67</v>
      </c>
      <c r="W4007" t="s">
        <v>1270</v>
      </c>
      <c r="X4007" t="s">
        <v>1271</v>
      </c>
      <c r="Y4007" t="s">
        <v>182</v>
      </c>
      <c r="Z4007" t="s">
        <v>164</v>
      </c>
      <c r="AA4007" t="s">
        <v>164</v>
      </c>
      <c r="AB4007" t="s">
        <v>18</v>
      </c>
      <c r="AD4007" t="s">
        <v>7021</v>
      </c>
      <c r="AE4007">
        <v>1</v>
      </c>
      <c r="AF4007">
        <v>1</v>
      </c>
    </row>
    <row r="4008" spans="1:32" x14ac:dyDescent="0.2">
      <c r="A4008" t="s">
        <v>7022</v>
      </c>
      <c r="B4008" s="107">
        <v>44875</v>
      </c>
      <c r="C4008" s="107">
        <v>44875</v>
      </c>
      <c r="D4008" s="107">
        <v>44875</v>
      </c>
      <c r="E4008">
        <v>-1.0322116907252569E-2</v>
      </c>
      <c r="F4008">
        <v>-1.0322116907252569E-2</v>
      </c>
      <c r="G4008" t="s">
        <v>72</v>
      </c>
      <c r="H4008">
        <v>6.032258064516129</v>
      </c>
      <c r="I4008">
        <v>-6.2265672956652571E-2</v>
      </c>
      <c r="J4008">
        <v>-6.2265672956652571E-2</v>
      </c>
      <c r="K4008">
        <v>1</v>
      </c>
      <c r="M4008" t="s">
        <v>67</v>
      </c>
      <c r="S4008" t="s">
        <v>6716</v>
      </c>
      <c r="U4008" t="s">
        <v>67</v>
      </c>
      <c r="W4008" t="s">
        <v>1270</v>
      </c>
      <c r="X4008" t="s">
        <v>1271</v>
      </c>
      <c r="Y4008" t="s">
        <v>182</v>
      </c>
      <c r="Z4008" t="s">
        <v>164</v>
      </c>
      <c r="AA4008" t="s">
        <v>164</v>
      </c>
      <c r="AB4008" t="s">
        <v>18</v>
      </c>
      <c r="AD4008" t="s">
        <v>7023</v>
      </c>
      <c r="AE4008">
        <v>1</v>
      </c>
      <c r="AF4008">
        <v>1</v>
      </c>
    </row>
    <row r="4009" spans="1:32" x14ac:dyDescent="0.2">
      <c r="A4009" t="s">
        <v>7024</v>
      </c>
      <c r="B4009" s="107">
        <v>44875</v>
      </c>
      <c r="C4009" s="107">
        <v>44875</v>
      </c>
      <c r="D4009" s="107">
        <v>44875</v>
      </c>
      <c r="E4009">
        <v>-6.1980489550573356E-3</v>
      </c>
      <c r="F4009">
        <v>-6.1980489550573356E-3</v>
      </c>
      <c r="G4009" t="s">
        <v>72</v>
      </c>
      <c r="H4009">
        <v>6.032258064516129</v>
      </c>
      <c r="I4009">
        <v>-3.7388230793410387E-2</v>
      </c>
      <c r="J4009">
        <v>-3.7388230793410387E-2</v>
      </c>
      <c r="K4009">
        <v>1</v>
      </c>
      <c r="M4009" t="s">
        <v>56</v>
      </c>
      <c r="S4009" t="s">
        <v>6885</v>
      </c>
      <c r="U4009" t="s">
        <v>56</v>
      </c>
      <c r="W4009" t="s">
        <v>1850</v>
      </c>
      <c r="X4009" t="s">
        <v>1850</v>
      </c>
      <c r="Y4009" t="s">
        <v>1356</v>
      </c>
      <c r="Z4009" t="s">
        <v>1356</v>
      </c>
      <c r="AA4009" t="s">
        <v>1356</v>
      </c>
      <c r="AB4009" t="s">
        <v>28</v>
      </c>
      <c r="AD4009" t="s">
        <v>7025</v>
      </c>
      <c r="AE4009">
        <v>1</v>
      </c>
      <c r="AF4009">
        <v>1</v>
      </c>
    </row>
    <row r="4010" spans="1:32" x14ac:dyDescent="0.2">
      <c r="A4010" t="s">
        <v>7026</v>
      </c>
      <c r="B4010" s="107">
        <v>44875</v>
      </c>
      <c r="C4010" s="107">
        <v>44875</v>
      </c>
      <c r="D4010" s="107">
        <v>44875</v>
      </c>
      <c r="E4010">
        <v>175.49732326943371</v>
      </c>
      <c r="F4010">
        <v>175.49732326943371</v>
      </c>
      <c r="G4010" t="s">
        <v>72</v>
      </c>
      <c r="H4010">
        <v>6.032258064516129</v>
      </c>
      <c r="I4010">
        <v>1058.6451435930351</v>
      </c>
      <c r="J4010">
        <v>1058.6451435930351</v>
      </c>
      <c r="K4010">
        <v>1</v>
      </c>
      <c r="M4010" t="s">
        <v>7005</v>
      </c>
      <c r="N4010" t="s">
        <v>56</v>
      </c>
      <c r="S4010" t="s">
        <v>6885</v>
      </c>
      <c r="U4010" t="s">
        <v>56</v>
      </c>
      <c r="W4010" t="s">
        <v>1850</v>
      </c>
      <c r="X4010" t="s">
        <v>1850</v>
      </c>
      <c r="Y4010" t="s">
        <v>1356</v>
      </c>
      <c r="Z4010" t="s">
        <v>1356</v>
      </c>
      <c r="AA4010" t="s">
        <v>1356</v>
      </c>
      <c r="AB4010" t="s">
        <v>28</v>
      </c>
      <c r="AD4010" t="s">
        <v>7006</v>
      </c>
      <c r="AE4010">
        <v>1</v>
      </c>
      <c r="AF4010">
        <v>1</v>
      </c>
    </row>
    <row r="4011" spans="1:32" x14ac:dyDescent="0.2">
      <c r="A4011" t="s">
        <v>7027</v>
      </c>
      <c r="B4011" s="107">
        <v>44875</v>
      </c>
      <c r="C4011" s="107">
        <v>44875</v>
      </c>
      <c r="D4011" s="107">
        <v>44875</v>
      </c>
      <c r="E4011">
        <v>-0.1432846163008398</v>
      </c>
      <c r="F4011">
        <v>-0.1432846163008398</v>
      </c>
      <c r="G4011" t="s">
        <v>72</v>
      </c>
      <c r="H4011">
        <v>6.032258064516129</v>
      </c>
      <c r="I4011">
        <v>-0.86432978220183987</v>
      </c>
      <c r="J4011">
        <v>-0.86432978220183987</v>
      </c>
      <c r="K4011">
        <v>1</v>
      </c>
      <c r="M4011" t="s">
        <v>56</v>
      </c>
      <c r="S4011" t="s">
        <v>1608</v>
      </c>
      <c r="U4011" t="s">
        <v>56</v>
      </c>
      <c r="W4011" t="s">
        <v>1415</v>
      </c>
      <c r="X4011" t="s">
        <v>1265</v>
      </c>
      <c r="Y4011" t="s">
        <v>182</v>
      </c>
      <c r="Z4011" t="s">
        <v>164</v>
      </c>
      <c r="AA4011" t="s">
        <v>164</v>
      </c>
      <c r="AB4011" t="s">
        <v>18</v>
      </c>
      <c r="AD4011" t="s">
        <v>7028</v>
      </c>
      <c r="AE4011">
        <v>1</v>
      </c>
      <c r="AF4011">
        <v>1</v>
      </c>
    </row>
    <row r="4012" spans="1:32" x14ac:dyDescent="0.2">
      <c r="A4012" t="s">
        <v>7029</v>
      </c>
      <c r="B4012" s="107">
        <v>44875</v>
      </c>
      <c r="C4012" s="107">
        <v>44875</v>
      </c>
      <c r="D4012" s="107">
        <v>44875</v>
      </c>
      <c r="E4012">
        <v>-9.0918151767439351E-3</v>
      </c>
      <c r="F4012">
        <v>-9.0918151767439351E-3</v>
      </c>
      <c r="G4012" t="s">
        <v>72</v>
      </c>
      <c r="H4012">
        <v>6.032258064516129</v>
      </c>
      <c r="I4012">
        <v>-5.4844175421003727E-2</v>
      </c>
      <c r="J4012">
        <v>-5.4844175421003727E-2</v>
      </c>
      <c r="K4012">
        <v>1</v>
      </c>
      <c r="M4012" t="s">
        <v>67</v>
      </c>
      <c r="N4012" t="s">
        <v>4995</v>
      </c>
      <c r="S4012" t="s">
        <v>6716</v>
      </c>
      <c r="U4012" t="s">
        <v>67</v>
      </c>
      <c r="W4012" t="s">
        <v>1270</v>
      </c>
      <c r="X4012" t="s">
        <v>1271</v>
      </c>
      <c r="Y4012" t="s">
        <v>182</v>
      </c>
      <c r="Z4012" t="s">
        <v>164</v>
      </c>
      <c r="AA4012" t="s">
        <v>164</v>
      </c>
      <c r="AB4012" t="s">
        <v>18</v>
      </c>
      <c r="AD4012" t="s">
        <v>7030</v>
      </c>
      <c r="AE4012">
        <v>1</v>
      </c>
      <c r="AF4012">
        <v>1</v>
      </c>
    </row>
    <row r="4013" spans="1:32" x14ac:dyDescent="0.2">
      <c r="A4013" t="s">
        <v>7031</v>
      </c>
      <c r="B4013" s="107">
        <v>44875</v>
      </c>
      <c r="C4013" s="107">
        <v>44875</v>
      </c>
      <c r="D4013" s="107">
        <v>44875</v>
      </c>
      <c r="E4013">
        <v>-1.29591233098075E-2</v>
      </c>
      <c r="F4013">
        <v>-1.29591233098075E-2</v>
      </c>
      <c r="G4013" t="s">
        <v>72</v>
      </c>
      <c r="H4013">
        <v>6.032258064516129</v>
      </c>
      <c r="I4013">
        <v>-7.8172776094645249E-2</v>
      </c>
      <c r="J4013">
        <v>-7.8172776094645249E-2</v>
      </c>
      <c r="K4013">
        <v>1</v>
      </c>
      <c r="M4013" t="s">
        <v>67</v>
      </c>
      <c r="S4013" t="s">
        <v>6716</v>
      </c>
      <c r="U4013" t="s">
        <v>67</v>
      </c>
      <c r="W4013" t="s">
        <v>1270</v>
      </c>
      <c r="X4013" t="s">
        <v>1271</v>
      </c>
      <c r="Y4013" t="s">
        <v>182</v>
      </c>
      <c r="Z4013" t="s">
        <v>164</v>
      </c>
      <c r="AA4013" t="s">
        <v>164</v>
      </c>
      <c r="AB4013" t="s">
        <v>18</v>
      </c>
      <c r="AD4013" t="s">
        <v>7032</v>
      </c>
      <c r="AE4013">
        <v>1</v>
      </c>
      <c r="AF4013">
        <v>1</v>
      </c>
    </row>
    <row r="4014" spans="1:32" x14ac:dyDescent="0.2">
      <c r="A4014" t="s">
        <v>7033</v>
      </c>
      <c r="B4014" s="107">
        <v>44875</v>
      </c>
      <c r="C4014" s="107">
        <v>44875</v>
      </c>
      <c r="D4014" s="107">
        <v>44875</v>
      </c>
      <c r="E4014">
        <v>-3.328626681781182E-2</v>
      </c>
      <c r="F4014">
        <v>-3.328626681781182E-2</v>
      </c>
      <c r="G4014" t="s">
        <v>72</v>
      </c>
      <c r="H4014">
        <v>6.032258064516129</v>
      </c>
      <c r="I4014">
        <v>-0.20079135144938101</v>
      </c>
      <c r="J4014">
        <v>-0.20079135144938101</v>
      </c>
      <c r="K4014">
        <v>1</v>
      </c>
      <c r="M4014" t="s">
        <v>67</v>
      </c>
      <c r="N4014" t="s">
        <v>4995</v>
      </c>
      <c r="S4014" t="s">
        <v>6716</v>
      </c>
      <c r="U4014" t="s">
        <v>67</v>
      </c>
      <c r="W4014" t="s">
        <v>1270</v>
      </c>
      <c r="X4014" t="s">
        <v>1271</v>
      </c>
      <c r="Y4014" t="s">
        <v>182</v>
      </c>
      <c r="Z4014" t="s">
        <v>164</v>
      </c>
      <c r="AA4014" t="s">
        <v>164</v>
      </c>
      <c r="AB4014" t="s">
        <v>18</v>
      </c>
      <c r="AD4014" t="s">
        <v>7034</v>
      </c>
      <c r="AE4014">
        <v>1</v>
      </c>
      <c r="AF4014">
        <v>1</v>
      </c>
    </row>
    <row r="4015" spans="1:32" x14ac:dyDescent="0.2">
      <c r="A4015" t="s">
        <v>7035</v>
      </c>
      <c r="B4015" s="107">
        <v>44875</v>
      </c>
      <c r="C4015" s="107">
        <v>44875</v>
      </c>
      <c r="D4015" s="107">
        <v>44875</v>
      </c>
      <c r="E4015">
        <v>-6.3079897890461461E-3</v>
      </c>
      <c r="F4015">
        <v>-6.3079897890461461E-3</v>
      </c>
      <c r="G4015" t="s">
        <v>72</v>
      </c>
      <c r="H4015">
        <v>6.032258064516129</v>
      </c>
      <c r="I4015">
        <v>-3.8051422275859011E-2</v>
      </c>
      <c r="J4015">
        <v>-3.8051422275859011E-2</v>
      </c>
      <c r="K4015">
        <v>1</v>
      </c>
      <c r="M4015" t="s">
        <v>67</v>
      </c>
      <c r="N4015" t="s">
        <v>4995</v>
      </c>
      <c r="S4015" t="s">
        <v>6716</v>
      </c>
      <c r="U4015" t="s">
        <v>67</v>
      </c>
      <c r="W4015" t="s">
        <v>1270</v>
      </c>
      <c r="X4015" t="s">
        <v>1271</v>
      </c>
      <c r="Y4015" t="s">
        <v>182</v>
      </c>
      <c r="Z4015" t="s">
        <v>164</v>
      </c>
      <c r="AA4015" t="s">
        <v>164</v>
      </c>
      <c r="AB4015" t="s">
        <v>18</v>
      </c>
      <c r="AD4015" t="s">
        <v>7036</v>
      </c>
      <c r="AE4015">
        <v>1</v>
      </c>
      <c r="AF4015">
        <v>1</v>
      </c>
    </row>
    <row r="4016" spans="1:32" x14ac:dyDescent="0.2">
      <c r="A4016" t="s">
        <v>7037</v>
      </c>
      <c r="B4016" s="107">
        <v>44875</v>
      </c>
      <c r="C4016" s="107">
        <v>44875</v>
      </c>
      <c r="D4016" s="107">
        <v>44875</v>
      </c>
      <c r="E4016">
        <v>-5.6184882327079064E-3</v>
      </c>
      <c r="F4016">
        <v>-5.6184882327079064E-3</v>
      </c>
      <c r="G4016" t="s">
        <v>72</v>
      </c>
      <c r="H4016">
        <v>6.032258064516129</v>
      </c>
      <c r="I4016">
        <v>-3.389217095214124E-2</v>
      </c>
      <c r="J4016">
        <v>-3.389217095214124E-2</v>
      </c>
      <c r="K4016">
        <v>1</v>
      </c>
      <c r="M4016" t="s">
        <v>67</v>
      </c>
      <c r="N4016" t="s">
        <v>4995</v>
      </c>
      <c r="S4016" t="s">
        <v>6716</v>
      </c>
      <c r="U4016" t="s">
        <v>67</v>
      </c>
      <c r="W4016" t="s">
        <v>1270</v>
      </c>
      <c r="X4016" t="s">
        <v>1271</v>
      </c>
      <c r="Y4016" t="s">
        <v>182</v>
      </c>
      <c r="Z4016" t="s">
        <v>164</v>
      </c>
      <c r="AA4016" t="s">
        <v>164</v>
      </c>
      <c r="AB4016" t="s">
        <v>18</v>
      </c>
      <c r="AD4016" t="s">
        <v>7038</v>
      </c>
      <c r="AE4016">
        <v>1</v>
      </c>
      <c r="AF4016">
        <v>1</v>
      </c>
    </row>
    <row r="4017" spans="1:32" x14ac:dyDescent="0.2">
      <c r="A4017" t="s">
        <v>7039</v>
      </c>
      <c r="B4017" s="107">
        <v>44875</v>
      </c>
      <c r="C4017" s="107">
        <v>44875</v>
      </c>
      <c r="D4017" s="107">
        <v>44875</v>
      </c>
      <c r="E4017">
        <v>-1.1916246413751139E-2</v>
      </c>
      <c r="F4017">
        <v>-1.1916246413751139E-2</v>
      </c>
      <c r="G4017" t="s">
        <v>72</v>
      </c>
      <c r="H4017">
        <v>6.032258064516129</v>
      </c>
      <c r="I4017">
        <v>-7.1881873528111692E-2</v>
      </c>
      <c r="J4017">
        <v>-7.1881873528111692E-2</v>
      </c>
      <c r="K4017">
        <v>1</v>
      </c>
      <c r="M4017" t="s">
        <v>67</v>
      </c>
      <c r="N4017" t="s">
        <v>4995</v>
      </c>
      <c r="S4017" t="s">
        <v>6716</v>
      </c>
      <c r="U4017" t="s">
        <v>67</v>
      </c>
      <c r="W4017" t="s">
        <v>1270</v>
      </c>
      <c r="X4017" t="s">
        <v>1271</v>
      </c>
      <c r="Y4017" t="s">
        <v>182</v>
      </c>
      <c r="Z4017" t="s">
        <v>164</v>
      </c>
      <c r="AA4017" t="s">
        <v>164</v>
      </c>
      <c r="AB4017" t="s">
        <v>18</v>
      </c>
      <c r="AD4017" t="s">
        <v>7040</v>
      </c>
      <c r="AE4017">
        <v>1</v>
      </c>
      <c r="AF4017">
        <v>1</v>
      </c>
    </row>
    <row r="4018" spans="1:32" x14ac:dyDescent="0.2">
      <c r="A4018" t="s">
        <v>7041</v>
      </c>
      <c r="B4018" s="107">
        <v>44875</v>
      </c>
      <c r="C4018" s="107">
        <v>44875</v>
      </c>
      <c r="D4018" s="107">
        <v>44875</v>
      </c>
      <c r="E4018">
        <v>-5.7728296004422404E-3</v>
      </c>
      <c r="F4018">
        <v>-5.7728296004422404E-3</v>
      </c>
      <c r="G4018" t="s">
        <v>72</v>
      </c>
      <c r="H4018">
        <v>6.032258064516129</v>
      </c>
      <c r="I4018">
        <v>-3.482319791234513E-2</v>
      </c>
      <c r="J4018">
        <v>-3.482319791234513E-2</v>
      </c>
      <c r="K4018">
        <v>1</v>
      </c>
      <c r="M4018" t="s">
        <v>67</v>
      </c>
      <c r="N4018" t="s">
        <v>4995</v>
      </c>
      <c r="S4018" t="s">
        <v>6716</v>
      </c>
      <c r="U4018" t="s">
        <v>67</v>
      </c>
      <c r="W4018" t="s">
        <v>1270</v>
      </c>
      <c r="X4018" t="s">
        <v>1271</v>
      </c>
      <c r="Y4018" t="s">
        <v>182</v>
      </c>
      <c r="Z4018" t="s">
        <v>164</v>
      </c>
      <c r="AA4018" t="s">
        <v>164</v>
      </c>
      <c r="AB4018" t="s">
        <v>18</v>
      </c>
      <c r="AD4018" t="s">
        <v>7042</v>
      </c>
      <c r="AE4018">
        <v>1</v>
      </c>
      <c r="AF4018">
        <v>1</v>
      </c>
    </row>
    <row r="4019" spans="1:32" x14ac:dyDescent="0.2">
      <c r="A4019" t="s">
        <v>7043</v>
      </c>
      <c r="B4019" s="107">
        <v>44875</v>
      </c>
      <c r="C4019" s="107">
        <v>44875</v>
      </c>
      <c r="D4019" s="107">
        <v>44875</v>
      </c>
      <c r="E4019">
        <v>-8.6830986549452562E-3</v>
      </c>
      <c r="F4019">
        <v>-8.6830986549452562E-3</v>
      </c>
      <c r="G4019" t="s">
        <v>72</v>
      </c>
      <c r="H4019">
        <v>6.032258064516129</v>
      </c>
      <c r="I4019">
        <v>-5.2378691886282677E-2</v>
      </c>
      <c r="J4019">
        <v>-5.2378691886282677E-2</v>
      </c>
      <c r="K4019">
        <v>1</v>
      </c>
      <c r="M4019" t="s">
        <v>67</v>
      </c>
      <c r="N4019" t="s">
        <v>4995</v>
      </c>
      <c r="S4019" t="s">
        <v>6716</v>
      </c>
      <c r="U4019" t="s">
        <v>67</v>
      </c>
      <c r="W4019" t="s">
        <v>1270</v>
      </c>
      <c r="X4019" t="s">
        <v>1271</v>
      </c>
      <c r="Y4019" t="s">
        <v>182</v>
      </c>
      <c r="Z4019" t="s">
        <v>164</v>
      </c>
      <c r="AA4019" t="s">
        <v>164</v>
      </c>
      <c r="AB4019" t="s">
        <v>18</v>
      </c>
      <c r="AD4019" t="s">
        <v>7044</v>
      </c>
      <c r="AE4019">
        <v>1</v>
      </c>
      <c r="AF4019">
        <v>1</v>
      </c>
    </row>
    <row r="4020" spans="1:32" x14ac:dyDescent="0.2">
      <c r="A4020" t="s">
        <v>7045</v>
      </c>
      <c r="B4020" s="107">
        <v>44875</v>
      </c>
      <c r="C4020" s="107">
        <v>44875</v>
      </c>
      <c r="D4020" s="107">
        <v>44875</v>
      </c>
      <c r="E4020">
        <v>-9.6820989285141476E-3</v>
      </c>
      <c r="F4020">
        <v>-9.6820989285141476E-3</v>
      </c>
      <c r="G4020" t="s">
        <v>72</v>
      </c>
      <c r="H4020">
        <v>6.032258064516129</v>
      </c>
      <c r="I4020">
        <v>-5.8404919342972442E-2</v>
      </c>
      <c r="J4020">
        <v>-5.8404919342972442E-2</v>
      </c>
      <c r="K4020">
        <v>1</v>
      </c>
      <c r="M4020" t="s">
        <v>67</v>
      </c>
      <c r="N4020" t="s">
        <v>4995</v>
      </c>
      <c r="S4020" t="s">
        <v>6716</v>
      </c>
      <c r="U4020" t="s">
        <v>67</v>
      </c>
      <c r="W4020" t="s">
        <v>1270</v>
      </c>
      <c r="X4020" t="s">
        <v>1271</v>
      </c>
      <c r="Y4020" t="s">
        <v>182</v>
      </c>
      <c r="Z4020" t="s">
        <v>164</v>
      </c>
      <c r="AA4020" t="s">
        <v>164</v>
      </c>
      <c r="AB4020" t="s">
        <v>18</v>
      </c>
      <c r="AD4020" t="s">
        <v>7046</v>
      </c>
      <c r="AE4020">
        <v>1</v>
      </c>
      <c r="AF4020">
        <v>1</v>
      </c>
    </row>
    <row r="4021" spans="1:32" x14ac:dyDescent="0.2">
      <c r="A4021" t="s">
        <v>7047</v>
      </c>
      <c r="B4021" s="107">
        <v>44875</v>
      </c>
      <c r="C4021" s="107">
        <v>44875</v>
      </c>
      <c r="D4021" s="107">
        <v>44875</v>
      </c>
      <c r="E4021">
        <v>-6.4480862351702717E-3</v>
      </c>
      <c r="F4021">
        <v>-6.4480862351702717E-3</v>
      </c>
      <c r="G4021" t="s">
        <v>72</v>
      </c>
      <c r="H4021">
        <v>6.032258064516129</v>
      </c>
      <c r="I4021">
        <v>-3.8896520192801307E-2</v>
      </c>
      <c r="J4021">
        <v>-3.8896520192801307E-2</v>
      </c>
      <c r="K4021">
        <v>1</v>
      </c>
      <c r="M4021" t="s">
        <v>67</v>
      </c>
      <c r="N4021" t="s">
        <v>4995</v>
      </c>
      <c r="S4021" t="s">
        <v>6716</v>
      </c>
      <c r="U4021" t="s">
        <v>67</v>
      </c>
      <c r="W4021" t="s">
        <v>1270</v>
      </c>
      <c r="X4021" t="s">
        <v>1271</v>
      </c>
      <c r="Y4021" t="s">
        <v>182</v>
      </c>
      <c r="Z4021" t="s">
        <v>164</v>
      </c>
      <c r="AA4021" t="s">
        <v>164</v>
      </c>
      <c r="AB4021" t="s">
        <v>18</v>
      </c>
      <c r="AD4021" t="s">
        <v>7048</v>
      </c>
      <c r="AE4021">
        <v>1</v>
      </c>
      <c r="AF4021">
        <v>1</v>
      </c>
    </row>
    <row r="4022" spans="1:32" x14ac:dyDescent="0.2">
      <c r="A4022" t="s">
        <v>7049</v>
      </c>
      <c r="B4022" s="107">
        <v>44875</v>
      </c>
      <c r="C4022" s="107">
        <v>44875</v>
      </c>
      <c r="D4022" s="107">
        <v>44875</v>
      </c>
      <c r="E4022">
        <v>-5.6953492863770156E-3</v>
      </c>
      <c r="F4022">
        <v>-5.6953492863770156E-3</v>
      </c>
      <c r="G4022" t="s">
        <v>72</v>
      </c>
      <c r="H4022">
        <v>6.032258064516129</v>
      </c>
      <c r="I4022">
        <v>-3.4355816662983943E-2</v>
      </c>
      <c r="J4022">
        <v>-3.4355816662983943E-2</v>
      </c>
      <c r="K4022">
        <v>1</v>
      </c>
      <c r="M4022" t="s">
        <v>67</v>
      </c>
      <c r="N4022" t="s">
        <v>4995</v>
      </c>
      <c r="S4022" t="s">
        <v>6716</v>
      </c>
      <c r="U4022" t="s">
        <v>67</v>
      </c>
      <c r="W4022" t="s">
        <v>1270</v>
      </c>
      <c r="X4022" t="s">
        <v>1271</v>
      </c>
      <c r="Y4022" t="s">
        <v>182</v>
      </c>
      <c r="Z4022" t="s">
        <v>164</v>
      </c>
      <c r="AA4022" t="s">
        <v>164</v>
      </c>
      <c r="AB4022" t="s">
        <v>18</v>
      </c>
      <c r="AD4022" t="s">
        <v>7050</v>
      </c>
      <c r="AE4022">
        <v>1</v>
      </c>
      <c r="AF4022">
        <v>1</v>
      </c>
    </row>
    <row r="4023" spans="1:32" x14ac:dyDescent="0.2">
      <c r="A4023" t="s">
        <v>7051</v>
      </c>
      <c r="B4023" s="107">
        <v>44875</v>
      </c>
      <c r="C4023" s="107">
        <v>44875</v>
      </c>
      <c r="D4023" s="107">
        <v>44875</v>
      </c>
      <c r="E4023">
        <v>-9.2419837209204887E-3</v>
      </c>
      <c r="F4023">
        <v>-9.2419837209204887E-3</v>
      </c>
      <c r="G4023" t="s">
        <v>72</v>
      </c>
      <c r="H4023">
        <v>6.032258064516129</v>
      </c>
      <c r="I4023">
        <v>-5.57500308326494E-2</v>
      </c>
      <c r="J4023">
        <v>-5.57500308326494E-2</v>
      </c>
      <c r="K4023">
        <v>1</v>
      </c>
      <c r="M4023" t="s">
        <v>67</v>
      </c>
      <c r="N4023" t="s">
        <v>4995</v>
      </c>
      <c r="S4023" t="s">
        <v>6716</v>
      </c>
      <c r="U4023" t="s">
        <v>67</v>
      </c>
      <c r="W4023" t="s">
        <v>1270</v>
      </c>
      <c r="X4023" t="s">
        <v>1271</v>
      </c>
      <c r="Y4023" t="s">
        <v>182</v>
      </c>
      <c r="Z4023" t="s">
        <v>164</v>
      </c>
      <c r="AA4023" t="s">
        <v>164</v>
      </c>
      <c r="AB4023" t="s">
        <v>18</v>
      </c>
      <c r="AD4023" t="s">
        <v>7052</v>
      </c>
      <c r="AE4023">
        <v>1</v>
      </c>
      <c r="AF4023">
        <v>1</v>
      </c>
    </row>
    <row r="4024" spans="1:32" x14ac:dyDescent="0.2">
      <c r="A4024" t="s">
        <v>7053</v>
      </c>
      <c r="B4024" s="107">
        <v>44875</v>
      </c>
      <c r="C4024" s="107">
        <v>44875</v>
      </c>
      <c r="D4024" s="107">
        <v>44875</v>
      </c>
      <c r="E4024">
        <v>-9.7880109677110604E-3</v>
      </c>
      <c r="F4024">
        <v>-9.7880109677110604E-3</v>
      </c>
      <c r="G4024" t="s">
        <v>72</v>
      </c>
      <c r="H4024">
        <v>6.032258064516129</v>
      </c>
      <c r="I4024">
        <v>-5.9043808095547358E-2</v>
      </c>
      <c r="J4024">
        <v>-5.9043808095547358E-2</v>
      </c>
      <c r="K4024">
        <v>1</v>
      </c>
      <c r="M4024" t="s">
        <v>67</v>
      </c>
      <c r="N4024" t="s">
        <v>4995</v>
      </c>
      <c r="S4024" t="s">
        <v>6716</v>
      </c>
      <c r="U4024" t="s">
        <v>67</v>
      </c>
      <c r="W4024" t="s">
        <v>1270</v>
      </c>
      <c r="X4024" t="s">
        <v>1271</v>
      </c>
      <c r="Y4024" t="s">
        <v>182</v>
      </c>
      <c r="Z4024" t="s">
        <v>164</v>
      </c>
      <c r="AA4024" t="s">
        <v>164</v>
      </c>
      <c r="AB4024" t="s">
        <v>18</v>
      </c>
      <c r="AD4024" t="s">
        <v>7054</v>
      </c>
      <c r="AE4024">
        <v>1</v>
      </c>
      <c r="AF4024">
        <v>1</v>
      </c>
    </row>
    <row r="4025" spans="1:32" x14ac:dyDescent="0.2">
      <c r="A4025" t="s">
        <v>7055</v>
      </c>
      <c r="B4025" s="107">
        <v>44875</v>
      </c>
      <c r="C4025" s="107">
        <v>44875</v>
      </c>
      <c r="D4025" s="107">
        <v>44875</v>
      </c>
      <c r="E4025">
        <v>-9.035398736863957E-3</v>
      </c>
      <c r="F4025">
        <v>-9.035398736863957E-3</v>
      </c>
      <c r="G4025" t="s">
        <v>72</v>
      </c>
      <c r="H4025">
        <v>6.032258064516129</v>
      </c>
      <c r="I4025">
        <v>-5.4503856896566449E-2</v>
      </c>
      <c r="J4025">
        <v>-5.4503856896566449E-2</v>
      </c>
      <c r="K4025">
        <v>1</v>
      </c>
      <c r="M4025" t="s">
        <v>67</v>
      </c>
      <c r="N4025" t="s">
        <v>4995</v>
      </c>
      <c r="S4025" t="s">
        <v>6716</v>
      </c>
      <c r="U4025" t="s">
        <v>67</v>
      </c>
      <c r="W4025" t="s">
        <v>1270</v>
      </c>
      <c r="X4025" t="s">
        <v>1271</v>
      </c>
      <c r="Y4025" t="s">
        <v>182</v>
      </c>
      <c r="Z4025" t="s">
        <v>164</v>
      </c>
      <c r="AA4025" t="s">
        <v>164</v>
      </c>
      <c r="AB4025" t="s">
        <v>18</v>
      </c>
      <c r="AD4025" t="s">
        <v>7056</v>
      </c>
      <c r="AE4025">
        <v>1</v>
      </c>
      <c r="AF4025">
        <v>1</v>
      </c>
    </row>
    <row r="4026" spans="1:32" x14ac:dyDescent="0.2">
      <c r="A4026" t="s">
        <v>7057</v>
      </c>
      <c r="B4026" s="107">
        <v>44875</v>
      </c>
      <c r="C4026" s="107">
        <v>44875</v>
      </c>
      <c r="D4026" s="107">
        <v>44875</v>
      </c>
      <c r="E4026">
        <v>-8.1619674640357534E-3</v>
      </c>
      <c r="F4026">
        <v>-8.1619674640357534E-3</v>
      </c>
      <c r="G4026" t="s">
        <v>72</v>
      </c>
      <c r="H4026">
        <v>6.032258064516129</v>
      </c>
      <c r="I4026">
        <v>-4.9235094057247929E-2</v>
      </c>
      <c r="J4026">
        <v>-4.9235094057247929E-2</v>
      </c>
      <c r="K4026">
        <v>1</v>
      </c>
      <c r="M4026" t="s">
        <v>67</v>
      </c>
      <c r="N4026" t="s">
        <v>4995</v>
      </c>
      <c r="S4026" t="s">
        <v>6716</v>
      </c>
      <c r="U4026" t="s">
        <v>67</v>
      </c>
      <c r="W4026" t="s">
        <v>1270</v>
      </c>
      <c r="X4026" t="s">
        <v>1271</v>
      </c>
      <c r="Y4026" t="s">
        <v>182</v>
      </c>
      <c r="Z4026" t="s">
        <v>164</v>
      </c>
      <c r="AA4026" t="s">
        <v>164</v>
      </c>
      <c r="AB4026" t="s">
        <v>18</v>
      </c>
      <c r="AD4026" t="s">
        <v>7058</v>
      </c>
      <c r="AE4026">
        <v>1</v>
      </c>
      <c r="AF4026">
        <v>1</v>
      </c>
    </row>
    <row r="4027" spans="1:32" x14ac:dyDescent="0.2">
      <c r="A4027" t="s">
        <v>7059</v>
      </c>
      <c r="B4027" s="107">
        <v>44875</v>
      </c>
      <c r="C4027" s="107">
        <v>44875</v>
      </c>
      <c r="D4027" s="107">
        <v>44875</v>
      </c>
      <c r="E4027">
        <v>-1.0282241641220199E-2</v>
      </c>
      <c r="F4027">
        <v>-1.0282241641220199E-2</v>
      </c>
      <c r="G4027" t="s">
        <v>72</v>
      </c>
      <c r="H4027">
        <v>6.032258064516129</v>
      </c>
      <c r="I4027">
        <v>-6.2025135061554097E-2</v>
      </c>
      <c r="J4027">
        <v>-6.2025135061554097E-2</v>
      </c>
      <c r="K4027">
        <v>1</v>
      </c>
      <c r="M4027" t="s">
        <v>67</v>
      </c>
      <c r="N4027" t="s">
        <v>4995</v>
      </c>
      <c r="S4027" t="s">
        <v>6716</v>
      </c>
      <c r="U4027" t="s">
        <v>67</v>
      </c>
      <c r="W4027" t="s">
        <v>1270</v>
      </c>
      <c r="X4027" t="s">
        <v>1271</v>
      </c>
      <c r="Y4027" t="s">
        <v>182</v>
      </c>
      <c r="Z4027" t="s">
        <v>164</v>
      </c>
      <c r="AA4027" t="s">
        <v>164</v>
      </c>
      <c r="AB4027" t="s">
        <v>18</v>
      </c>
      <c r="AD4027" t="s">
        <v>7060</v>
      </c>
      <c r="AE4027">
        <v>1</v>
      </c>
      <c r="AF4027">
        <v>1</v>
      </c>
    </row>
    <row r="4028" spans="1:32" x14ac:dyDescent="0.2">
      <c r="A4028" t="s">
        <v>7061</v>
      </c>
      <c r="B4028" s="107">
        <v>44875</v>
      </c>
      <c r="C4028" s="107">
        <v>44875</v>
      </c>
      <c r="D4028" s="107">
        <v>44875</v>
      </c>
      <c r="E4028">
        <v>-9.2258510649783042E-3</v>
      </c>
      <c r="F4028">
        <v>-9.2258510649783042E-3</v>
      </c>
      <c r="G4028" t="s">
        <v>72</v>
      </c>
      <c r="H4028">
        <v>6.032258064516129</v>
      </c>
      <c r="I4028">
        <v>-5.5652714488740103E-2</v>
      </c>
      <c r="J4028">
        <v>-5.5652714488740103E-2</v>
      </c>
      <c r="K4028">
        <v>1</v>
      </c>
      <c r="M4028" t="s">
        <v>67</v>
      </c>
      <c r="N4028" t="s">
        <v>4995</v>
      </c>
      <c r="S4028" t="s">
        <v>6716</v>
      </c>
      <c r="U4028" t="s">
        <v>67</v>
      </c>
      <c r="W4028" t="s">
        <v>1270</v>
      </c>
      <c r="X4028" t="s">
        <v>1271</v>
      </c>
      <c r="Y4028" t="s">
        <v>182</v>
      </c>
      <c r="Z4028" t="s">
        <v>164</v>
      </c>
      <c r="AA4028" t="s">
        <v>164</v>
      </c>
      <c r="AB4028" t="s">
        <v>18</v>
      </c>
      <c r="AD4028" t="s">
        <v>7062</v>
      </c>
      <c r="AE4028">
        <v>1</v>
      </c>
      <c r="AF4028">
        <v>1</v>
      </c>
    </row>
    <row r="4029" spans="1:32" x14ac:dyDescent="0.2">
      <c r="A4029" t="s">
        <v>7063</v>
      </c>
      <c r="B4029" s="107">
        <v>44875</v>
      </c>
      <c r="C4029" s="107">
        <v>44875</v>
      </c>
      <c r="D4029" s="107">
        <v>44875</v>
      </c>
      <c r="E4029">
        <v>0.15</v>
      </c>
      <c r="F4029">
        <v>0.15</v>
      </c>
      <c r="G4029" t="s">
        <v>71</v>
      </c>
      <c r="H4029">
        <v>6974.4623655913974</v>
      </c>
      <c r="I4029">
        <v>1046.16935483871</v>
      </c>
      <c r="J4029">
        <v>1046.16935483871</v>
      </c>
      <c r="K4029">
        <v>1</v>
      </c>
      <c r="N4029" t="s">
        <v>56</v>
      </c>
      <c r="S4029" t="s">
        <v>7064</v>
      </c>
      <c r="U4029" t="s">
        <v>56</v>
      </c>
      <c r="W4029" t="s">
        <v>7065</v>
      </c>
      <c r="X4029" t="s">
        <v>7065</v>
      </c>
      <c r="Y4029" t="s">
        <v>163</v>
      </c>
      <c r="Z4029" t="s">
        <v>7066</v>
      </c>
      <c r="AA4029" t="s">
        <v>7066</v>
      </c>
      <c r="AB4029" t="s">
        <v>29</v>
      </c>
      <c r="AD4029" t="s">
        <v>7067</v>
      </c>
      <c r="AE4029">
        <v>1</v>
      </c>
      <c r="AF4029">
        <v>1</v>
      </c>
    </row>
    <row r="4030" spans="1:32" x14ac:dyDescent="0.2">
      <c r="A4030" t="s">
        <v>7068</v>
      </c>
      <c r="B4030" s="107">
        <v>44875</v>
      </c>
      <c r="C4030" s="107">
        <v>44875</v>
      </c>
      <c r="D4030" s="107">
        <v>44875</v>
      </c>
      <c r="E4030">
        <v>-0.15</v>
      </c>
      <c r="F4030">
        <v>-0.15</v>
      </c>
      <c r="G4030" t="s">
        <v>71</v>
      </c>
      <c r="H4030">
        <v>6974.4623655913974</v>
      </c>
      <c r="I4030">
        <v>-1046.16935483871</v>
      </c>
      <c r="J4030">
        <v>-1046.16935483871</v>
      </c>
      <c r="K4030">
        <v>1</v>
      </c>
      <c r="M4030" t="s">
        <v>56</v>
      </c>
      <c r="S4030" t="s">
        <v>6885</v>
      </c>
      <c r="U4030" t="s">
        <v>56</v>
      </c>
      <c r="W4030" t="s">
        <v>1850</v>
      </c>
      <c r="X4030" t="s">
        <v>1850</v>
      </c>
      <c r="Y4030" t="s">
        <v>1356</v>
      </c>
      <c r="Z4030" t="s">
        <v>1356</v>
      </c>
      <c r="AA4030" t="s">
        <v>1356</v>
      </c>
      <c r="AB4030" t="s">
        <v>28</v>
      </c>
      <c r="AD4030" t="s">
        <v>7006</v>
      </c>
      <c r="AE4030">
        <v>1</v>
      </c>
      <c r="AF4030">
        <v>1</v>
      </c>
    </row>
    <row r="4031" spans="1:32" x14ac:dyDescent="0.2">
      <c r="A4031" t="s">
        <v>7069</v>
      </c>
      <c r="B4031" s="107">
        <v>44874</v>
      </c>
      <c r="C4031" s="107">
        <v>44874</v>
      </c>
      <c r="D4031" s="107">
        <v>44874</v>
      </c>
      <c r="E4031">
        <v>-1378.74</v>
      </c>
      <c r="F4031">
        <v>-1378.74</v>
      </c>
      <c r="G4031" t="s">
        <v>43</v>
      </c>
      <c r="H4031">
        <v>1</v>
      </c>
      <c r="I4031">
        <v>-1378.74</v>
      </c>
      <c r="J4031">
        <v>-1378.74</v>
      </c>
      <c r="K4031">
        <v>1</v>
      </c>
      <c r="M4031" t="s">
        <v>52</v>
      </c>
      <c r="N4031" t="s">
        <v>199</v>
      </c>
      <c r="O4031">
        <v>100</v>
      </c>
      <c r="P4031" t="s">
        <v>340</v>
      </c>
      <c r="Q4031" t="s">
        <v>199</v>
      </c>
      <c r="S4031" t="s">
        <v>7070</v>
      </c>
      <c r="U4031" t="s">
        <v>52</v>
      </c>
      <c r="W4031" t="s">
        <v>291</v>
      </c>
      <c r="X4031" t="s">
        <v>245</v>
      </c>
      <c r="Y4031" t="s">
        <v>246</v>
      </c>
      <c r="Z4031" t="s">
        <v>246</v>
      </c>
      <c r="AA4031" t="s">
        <v>246</v>
      </c>
      <c r="AB4031" t="s">
        <v>26</v>
      </c>
      <c r="AE4031">
        <v>0</v>
      </c>
      <c r="AF4031">
        <v>0</v>
      </c>
    </row>
    <row r="4032" spans="1:32" x14ac:dyDescent="0.2">
      <c r="A4032" t="s">
        <v>7071</v>
      </c>
      <c r="B4032" s="107">
        <v>44874</v>
      </c>
      <c r="C4032" s="107">
        <v>44874</v>
      </c>
      <c r="D4032" s="107">
        <v>44874</v>
      </c>
      <c r="E4032">
        <v>2000</v>
      </c>
      <c r="F4032">
        <v>2000</v>
      </c>
      <c r="G4032" t="s">
        <v>43</v>
      </c>
      <c r="H4032">
        <v>1</v>
      </c>
      <c r="I4032">
        <v>2000</v>
      </c>
      <c r="J4032">
        <v>2000</v>
      </c>
      <c r="K4032">
        <v>1</v>
      </c>
      <c r="M4032" t="s">
        <v>199</v>
      </c>
      <c r="N4032" t="s">
        <v>49</v>
      </c>
      <c r="O4032">
        <v>100</v>
      </c>
      <c r="Q4032" t="s">
        <v>199</v>
      </c>
      <c r="S4032" t="s">
        <v>1378</v>
      </c>
      <c r="U4032" t="s">
        <v>49</v>
      </c>
      <c r="W4032" t="s">
        <v>1379</v>
      </c>
      <c r="X4032" t="s">
        <v>1379</v>
      </c>
      <c r="Y4032" t="s">
        <v>163</v>
      </c>
      <c r="Z4032" t="s">
        <v>193</v>
      </c>
      <c r="AA4032" t="s">
        <v>193</v>
      </c>
      <c r="AB4032" t="s">
        <v>24</v>
      </c>
      <c r="AE4032">
        <v>0</v>
      </c>
      <c r="AF4032">
        <v>0</v>
      </c>
    </row>
    <row r="4033" spans="1:32" x14ac:dyDescent="0.2">
      <c r="A4033" t="s">
        <v>7072</v>
      </c>
      <c r="B4033" s="107">
        <v>44874</v>
      </c>
      <c r="C4033" s="107">
        <v>44874</v>
      </c>
      <c r="D4033" s="107">
        <v>44874</v>
      </c>
      <c r="E4033">
        <v>-2000</v>
      </c>
      <c r="F4033">
        <v>-2000</v>
      </c>
      <c r="G4033" t="s">
        <v>43</v>
      </c>
      <c r="H4033">
        <v>1</v>
      </c>
      <c r="I4033">
        <v>-2000</v>
      </c>
      <c r="J4033">
        <v>-2000</v>
      </c>
      <c r="K4033">
        <v>1</v>
      </c>
      <c r="M4033" t="s">
        <v>52</v>
      </c>
      <c r="N4033" t="s">
        <v>199</v>
      </c>
      <c r="O4033">
        <v>100</v>
      </c>
      <c r="P4033" t="s">
        <v>340</v>
      </c>
      <c r="Q4033" t="s">
        <v>199</v>
      </c>
      <c r="S4033" t="s">
        <v>1378</v>
      </c>
      <c r="U4033" t="s">
        <v>52</v>
      </c>
      <c r="W4033" t="s">
        <v>1379</v>
      </c>
      <c r="X4033" t="s">
        <v>1379</v>
      </c>
      <c r="Y4033" t="s">
        <v>163</v>
      </c>
      <c r="Z4033" t="s">
        <v>193</v>
      </c>
      <c r="AA4033" t="s">
        <v>193</v>
      </c>
      <c r="AB4033" t="s">
        <v>24</v>
      </c>
      <c r="AE4033">
        <v>0</v>
      </c>
      <c r="AF4033">
        <v>0</v>
      </c>
    </row>
    <row r="4034" spans="1:32" x14ac:dyDescent="0.2">
      <c r="A4034" t="s">
        <v>7073</v>
      </c>
      <c r="B4034" s="107">
        <v>44873</v>
      </c>
      <c r="C4034" s="107">
        <v>44873</v>
      </c>
      <c r="D4034" s="107">
        <v>44873</v>
      </c>
      <c r="E4034">
        <v>-64.7</v>
      </c>
      <c r="F4034">
        <v>-64.7</v>
      </c>
      <c r="G4034" t="s">
        <v>43</v>
      </c>
      <c r="H4034">
        <v>1</v>
      </c>
      <c r="I4034">
        <v>-64.7</v>
      </c>
      <c r="J4034">
        <v>-64.7</v>
      </c>
      <c r="K4034">
        <v>1</v>
      </c>
      <c r="M4034" t="s">
        <v>49</v>
      </c>
      <c r="N4034" t="s">
        <v>1389</v>
      </c>
      <c r="O4034">
        <v>100</v>
      </c>
      <c r="P4034" t="s">
        <v>160</v>
      </c>
      <c r="Q4034" t="s">
        <v>1389</v>
      </c>
      <c r="S4034" t="s">
        <v>7074</v>
      </c>
      <c r="U4034" t="s">
        <v>49</v>
      </c>
      <c r="W4034" t="s">
        <v>2623</v>
      </c>
      <c r="X4034" t="s">
        <v>2623</v>
      </c>
      <c r="Y4034" t="s">
        <v>2078</v>
      </c>
      <c r="Z4034" t="s">
        <v>2079</v>
      </c>
      <c r="AA4034" t="s">
        <v>2079</v>
      </c>
      <c r="AB4034" t="s">
        <v>15</v>
      </c>
      <c r="AE4034">
        <v>0</v>
      </c>
      <c r="AF4034">
        <v>0</v>
      </c>
    </row>
    <row r="4035" spans="1:32" x14ac:dyDescent="0.2">
      <c r="A4035" t="s">
        <v>7075</v>
      </c>
      <c r="B4035" s="107">
        <v>44873</v>
      </c>
      <c r="C4035" s="107">
        <v>44873</v>
      </c>
      <c r="D4035" s="107">
        <v>44873</v>
      </c>
      <c r="E4035">
        <v>-14.19</v>
      </c>
      <c r="F4035">
        <v>-14.19</v>
      </c>
      <c r="G4035" t="s">
        <v>43</v>
      </c>
      <c r="H4035">
        <v>1</v>
      </c>
      <c r="I4035">
        <v>-14.19</v>
      </c>
      <c r="J4035">
        <v>-14.19</v>
      </c>
      <c r="K4035">
        <v>1</v>
      </c>
      <c r="M4035" t="s">
        <v>49</v>
      </c>
      <c r="N4035" t="s">
        <v>1389</v>
      </c>
      <c r="O4035">
        <v>100</v>
      </c>
      <c r="P4035" t="s">
        <v>160</v>
      </c>
      <c r="Q4035" t="s">
        <v>1389</v>
      </c>
      <c r="S4035" t="s">
        <v>7074</v>
      </c>
      <c r="U4035" t="s">
        <v>49</v>
      </c>
      <c r="W4035" t="s">
        <v>2623</v>
      </c>
      <c r="X4035" t="s">
        <v>2623</v>
      </c>
      <c r="Y4035" t="s">
        <v>2078</v>
      </c>
      <c r="Z4035" t="s">
        <v>2079</v>
      </c>
      <c r="AA4035" t="s">
        <v>2079</v>
      </c>
      <c r="AB4035" t="s">
        <v>15</v>
      </c>
      <c r="AE4035">
        <v>0</v>
      </c>
      <c r="AF4035">
        <v>0</v>
      </c>
    </row>
    <row r="4036" spans="1:32" x14ac:dyDescent="0.2">
      <c r="A4036" t="s">
        <v>7076</v>
      </c>
      <c r="B4036" s="107">
        <v>44873</v>
      </c>
      <c r="C4036" s="107">
        <v>44873</v>
      </c>
      <c r="D4036" s="107">
        <v>44873</v>
      </c>
      <c r="E4036">
        <v>-335.82</v>
      </c>
      <c r="F4036">
        <v>-335.82</v>
      </c>
      <c r="G4036" t="s">
        <v>43</v>
      </c>
      <c r="H4036">
        <v>1</v>
      </c>
      <c r="I4036">
        <v>-335.82</v>
      </c>
      <c r="J4036">
        <v>-335.82</v>
      </c>
      <c r="K4036">
        <v>1</v>
      </c>
      <c r="M4036" t="s">
        <v>52</v>
      </c>
      <c r="N4036" t="s">
        <v>282</v>
      </c>
      <c r="O4036">
        <v>100</v>
      </c>
      <c r="Q4036" t="s">
        <v>282</v>
      </c>
      <c r="S4036" t="s">
        <v>283</v>
      </c>
      <c r="U4036" t="s">
        <v>52</v>
      </c>
      <c r="W4036" t="s">
        <v>284</v>
      </c>
      <c r="X4036" t="s">
        <v>191</v>
      </c>
      <c r="Y4036" t="s">
        <v>192</v>
      </c>
      <c r="Z4036" t="s">
        <v>193</v>
      </c>
      <c r="AA4036" t="s">
        <v>193</v>
      </c>
      <c r="AB4036" t="s">
        <v>19</v>
      </c>
      <c r="AE4036">
        <v>0</v>
      </c>
      <c r="AF4036">
        <v>0</v>
      </c>
    </row>
    <row r="4037" spans="1:32" x14ac:dyDescent="0.2">
      <c r="A4037" t="s">
        <v>7077</v>
      </c>
      <c r="B4037" s="107">
        <v>44873</v>
      </c>
      <c r="C4037" s="107">
        <v>44873</v>
      </c>
      <c r="D4037" s="107">
        <v>44873</v>
      </c>
      <c r="E4037">
        <v>-924.36</v>
      </c>
      <c r="F4037">
        <v>-924.36</v>
      </c>
      <c r="G4037" t="s">
        <v>43</v>
      </c>
      <c r="H4037">
        <v>1</v>
      </c>
      <c r="I4037">
        <v>-924.36</v>
      </c>
      <c r="J4037">
        <v>-924.36</v>
      </c>
      <c r="K4037">
        <v>1</v>
      </c>
      <c r="M4037" t="s">
        <v>50</v>
      </c>
      <c r="N4037" t="s">
        <v>304</v>
      </c>
      <c r="O4037">
        <v>100</v>
      </c>
      <c r="Q4037" t="s">
        <v>304</v>
      </c>
      <c r="S4037" t="s">
        <v>305</v>
      </c>
      <c r="U4037" t="s">
        <v>50</v>
      </c>
      <c r="W4037" t="s">
        <v>305</v>
      </c>
      <c r="X4037" t="s">
        <v>30</v>
      </c>
      <c r="Y4037" t="s">
        <v>182</v>
      </c>
      <c r="Z4037" t="s">
        <v>182</v>
      </c>
      <c r="AA4037" t="s">
        <v>182</v>
      </c>
      <c r="AB4037" t="s">
        <v>30</v>
      </c>
      <c r="AE4037">
        <v>0</v>
      </c>
      <c r="AF4037">
        <v>0</v>
      </c>
    </row>
    <row r="4038" spans="1:32" x14ac:dyDescent="0.2">
      <c r="A4038" t="s">
        <v>7078</v>
      </c>
      <c r="B4038" s="107">
        <v>44873</v>
      </c>
      <c r="C4038" s="107">
        <v>44873</v>
      </c>
      <c r="D4038" s="107">
        <v>44873</v>
      </c>
      <c r="E4038">
        <v>-1048.97</v>
      </c>
      <c r="F4038">
        <v>-1048.97</v>
      </c>
      <c r="G4038" t="s">
        <v>43</v>
      </c>
      <c r="H4038">
        <v>1</v>
      </c>
      <c r="I4038">
        <v>-1048.97</v>
      </c>
      <c r="J4038">
        <v>-1048.97</v>
      </c>
      <c r="K4038">
        <v>1</v>
      </c>
      <c r="M4038" t="s">
        <v>49</v>
      </c>
      <c r="N4038" t="s">
        <v>3200</v>
      </c>
      <c r="O4038">
        <v>100</v>
      </c>
      <c r="Q4038" t="s">
        <v>3200</v>
      </c>
      <c r="S4038" t="s">
        <v>5172</v>
      </c>
      <c r="U4038" t="s">
        <v>49</v>
      </c>
      <c r="W4038" t="s">
        <v>3201</v>
      </c>
      <c r="X4038" t="s">
        <v>30</v>
      </c>
      <c r="Y4038" t="s">
        <v>182</v>
      </c>
      <c r="Z4038" t="s">
        <v>182</v>
      </c>
      <c r="AA4038" t="s">
        <v>182</v>
      </c>
      <c r="AB4038" t="s">
        <v>30</v>
      </c>
      <c r="AE4038">
        <v>0</v>
      </c>
      <c r="AF4038">
        <v>0</v>
      </c>
    </row>
    <row r="4039" spans="1:32" x14ac:dyDescent="0.2">
      <c r="A4039" t="s">
        <v>7079</v>
      </c>
      <c r="B4039" s="107">
        <v>44873</v>
      </c>
      <c r="C4039" s="107">
        <v>44873</v>
      </c>
      <c r="D4039" s="107">
        <v>44873</v>
      </c>
      <c r="E4039">
        <v>2.0024999999999999E-3</v>
      </c>
      <c r="F4039">
        <v>2.0024999999999999E-3</v>
      </c>
      <c r="G4039" t="s">
        <v>58</v>
      </c>
      <c r="H4039">
        <v>6967.2062663185388</v>
      </c>
      <c r="I4039">
        <v>13.951830548302871</v>
      </c>
      <c r="J4039">
        <v>13.951830548302871</v>
      </c>
      <c r="K4039">
        <v>1</v>
      </c>
      <c r="M4039" t="s">
        <v>3597</v>
      </c>
      <c r="N4039" t="s">
        <v>65</v>
      </c>
      <c r="S4039" t="s">
        <v>1608</v>
      </c>
      <c r="U4039" t="s">
        <v>65</v>
      </c>
      <c r="W4039" t="s">
        <v>3598</v>
      </c>
      <c r="X4039" t="s">
        <v>3598</v>
      </c>
      <c r="Y4039" t="s">
        <v>1062</v>
      </c>
      <c r="Z4039" t="s">
        <v>1063</v>
      </c>
      <c r="AA4039" t="s">
        <v>1063</v>
      </c>
      <c r="AB4039" t="s">
        <v>29</v>
      </c>
      <c r="AD4039" t="s">
        <v>7080</v>
      </c>
      <c r="AE4039">
        <v>1</v>
      </c>
      <c r="AF4039">
        <v>1</v>
      </c>
    </row>
    <row r="4040" spans="1:32" x14ac:dyDescent="0.2">
      <c r="A4040" t="s">
        <v>7081</v>
      </c>
      <c r="B4040" s="107">
        <v>44872</v>
      </c>
      <c r="C4040" s="107">
        <v>44872</v>
      </c>
      <c r="D4040" s="107">
        <v>44872</v>
      </c>
      <c r="E4040">
        <v>-1500</v>
      </c>
      <c r="F4040">
        <v>-1500</v>
      </c>
      <c r="G4040" t="s">
        <v>43</v>
      </c>
      <c r="H4040">
        <v>1</v>
      </c>
      <c r="I4040">
        <v>-1500</v>
      </c>
      <c r="J4040">
        <v>-1500</v>
      </c>
      <c r="K4040">
        <v>1</v>
      </c>
      <c r="M4040" t="s">
        <v>52</v>
      </c>
      <c r="N4040" t="s">
        <v>3113</v>
      </c>
      <c r="O4040">
        <v>100</v>
      </c>
      <c r="Q4040" t="s">
        <v>3113</v>
      </c>
      <c r="S4040" t="s">
        <v>2343</v>
      </c>
      <c r="U4040" t="s">
        <v>52</v>
      </c>
      <c r="W4040" t="s">
        <v>323</v>
      </c>
      <c r="X4040" t="s">
        <v>324</v>
      </c>
      <c r="Y4040" t="s">
        <v>325</v>
      </c>
      <c r="Z4040" t="s">
        <v>325</v>
      </c>
      <c r="AA4040" t="s">
        <v>325</v>
      </c>
      <c r="AB4040" t="s">
        <v>27</v>
      </c>
      <c r="AE4040">
        <v>0</v>
      </c>
      <c r="AF4040">
        <v>0</v>
      </c>
    </row>
    <row r="4041" spans="1:32" x14ac:dyDescent="0.2">
      <c r="A4041" t="s">
        <v>1237</v>
      </c>
      <c r="B4041" s="107">
        <v>44872</v>
      </c>
      <c r="C4041" s="107">
        <v>44872</v>
      </c>
      <c r="D4041" s="107">
        <v>44872</v>
      </c>
      <c r="E4041">
        <v>-42.7</v>
      </c>
      <c r="F4041">
        <v>-42.7</v>
      </c>
      <c r="G4041" t="s">
        <v>43</v>
      </c>
      <c r="H4041">
        <v>1</v>
      </c>
      <c r="I4041">
        <v>-42.7</v>
      </c>
      <c r="J4041">
        <v>-42.7</v>
      </c>
      <c r="K4041">
        <v>1</v>
      </c>
      <c r="M4041" t="s">
        <v>49</v>
      </c>
      <c r="N4041" t="s">
        <v>1389</v>
      </c>
      <c r="O4041">
        <v>100</v>
      </c>
      <c r="P4041" t="s">
        <v>160</v>
      </c>
      <c r="Q4041" t="s">
        <v>1389</v>
      </c>
      <c r="S4041" t="s">
        <v>7074</v>
      </c>
      <c r="U4041" t="s">
        <v>49</v>
      </c>
      <c r="W4041" t="s">
        <v>2623</v>
      </c>
      <c r="X4041" t="s">
        <v>2623</v>
      </c>
      <c r="Y4041" t="s">
        <v>2078</v>
      </c>
      <c r="Z4041" t="s">
        <v>2079</v>
      </c>
      <c r="AA4041" t="s">
        <v>2079</v>
      </c>
      <c r="AB4041" t="s">
        <v>15</v>
      </c>
      <c r="AE4041">
        <v>0</v>
      </c>
      <c r="AF4041">
        <v>0</v>
      </c>
    </row>
    <row r="4042" spans="1:32" x14ac:dyDescent="0.2">
      <c r="A4042" t="s">
        <v>7082</v>
      </c>
      <c r="B4042" s="107">
        <v>44872</v>
      </c>
      <c r="C4042" s="107">
        <v>44872</v>
      </c>
      <c r="D4042" s="107">
        <v>44872</v>
      </c>
      <c r="E4042">
        <v>-4000</v>
      </c>
      <c r="F4042">
        <v>-4000</v>
      </c>
      <c r="G4042" t="s">
        <v>43</v>
      </c>
      <c r="H4042">
        <v>1</v>
      </c>
      <c r="I4042">
        <v>-4000</v>
      </c>
      <c r="J4042">
        <v>-4000</v>
      </c>
      <c r="K4042">
        <v>1</v>
      </c>
      <c r="M4042" t="s">
        <v>52</v>
      </c>
      <c r="N4042" t="s">
        <v>346</v>
      </c>
      <c r="O4042">
        <v>100</v>
      </c>
      <c r="P4042" t="s">
        <v>236</v>
      </c>
      <c r="Q4042" t="s">
        <v>346</v>
      </c>
      <c r="S4042" t="s">
        <v>2343</v>
      </c>
      <c r="U4042" t="s">
        <v>52</v>
      </c>
      <c r="W4042" t="s">
        <v>323</v>
      </c>
      <c r="X4042" t="s">
        <v>324</v>
      </c>
      <c r="Y4042" t="s">
        <v>325</v>
      </c>
      <c r="Z4042" t="s">
        <v>325</v>
      </c>
      <c r="AA4042" t="s">
        <v>325</v>
      </c>
      <c r="AB4042" t="s">
        <v>27</v>
      </c>
      <c r="AE4042">
        <v>0</v>
      </c>
      <c r="AF4042">
        <v>0</v>
      </c>
    </row>
    <row r="4043" spans="1:32" x14ac:dyDescent="0.2">
      <c r="A4043" t="s">
        <v>7083</v>
      </c>
      <c r="B4043" s="107">
        <v>44872</v>
      </c>
      <c r="C4043" s="107">
        <v>44872</v>
      </c>
      <c r="D4043" s="107">
        <v>44872</v>
      </c>
      <c r="E4043">
        <v>-4339.3</v>
      </c>
      <c r="F4043">
        <v>-4339.3</v>
      </c>
      <c r="G4043" t="s">
        <v>43</v>
      </c>
      <c r="H4043">
        <v>1</v>
      </c>
      <c r="I4043">
        <v>-4339.3</v>
      </c>
      <c r="J4043">
        <v>-4339.3</v>
      </c>
      <c r="K4043">
        <v>1</v>
      </c>
      <c r="M4043" t="s">
        <v>52</v>
      </c>
      <c r="N4043" t="s">
        <v>314</v>
      </c>
      <c r="O4043">
        <v>100</v>
      </c>
      <c r="Q4043" t="s">
        <v>314</v>
      </c>
      <c r="S4043" t="s">
        <v>315</v>
      </c>
      <c r="U4043" t="s">
        <v>52</v>
      </c>
      <c r="W4043" t="s">
        <v>315</v>
      </c>
      <c r="X4043" t="s">
        <v>30</v>
      </c>
      <c r="Y4043" t="s">
        <v>182</v>
      </c>
      <c r="Z4043" t="s">
        <v>182</v>
      </c>
      <c r="AA4043" t="s">
        <v>182</v>
      </c>
      <c r="AB4043" t="s">
        <v>30</v>
      </c>
      <c r="AE4043">
        <v>0</v>
      </c>
      <c r="AF4043">
        <v>0</v>
      </c>
    </row>
    <row r="4044" spans="1:32" x14ac:dyDescent="0.2">
      <c r="A4044" t="s">
        <v>7084</v>
      </c>
      <c r="B4044" s="107">
        <v>44872</v>
      </c>
      <c r="C4044" s="107">
        <v>44872</v>
      </c>
      <c r="D4044" s="107">
        <v>44872</v>
      </c>
      <c r="E4044">
        <v>-82.86</v>
      </c>
      <c r="F4044">
        <v>-82.86</v>
      </c>
      <c r="G4044" t="s">
        <v>43</v>
      </c>
      <c r="H4044">
        <v>1</v>
      </c>
      <c r="I4044">
        <v>-82.86</v>
      </c>
      <c r="J4044">
        <v>-82.86</v>
      </c>
      <c r="K4044">
        <v>1</v>
      </c>
      <c r="M4044" t="s">
        <v>49</v>
      </c>
      <c r="N4044" t="s">
        <v>2173</v>
      </c>
      <c r="O4044">
        <v>100</v>
      </c>
      <c r="Q4044" t="s">
        <v>2173</v>
      </c>
      <c r="S4044" t="s">
        <v>2174</v>
      </c>
      <c r="U4044" t="s">
        <v>49</v>
      </c>
      <c r="W4044" t="s">
        <v>2174</v>
      </c>
      <c r="X4044" t="s">
        <v>30</v>
      </c>
      <c r="Y4044" t="s">
        <v>182</v>
      </c>
      <c r="Z4044" t="s">
        <v>182</v>
      </c>
      <c r="AA4044" t="s">
        <v>182</v>
      </c>
      <c r="AB4044" t="s">
        <v>30</v>
      </c>
      <c r="AE4044">
        <v>0</v>
      </c>
      <c r="AF4044">
        <v>0</v>
      </c>
    </row>
    <row r="4045" spans="1:32" x14ac:dyDescent="0.2">
      <c r="A4045" t="s">
        <v>7085</v>
      </c>
      <c r="B4045" s="107">
        <v>44872</v>
      </c>
      <c r="C4045" s="107">
        <v>44872</v>
      </c>
      <c r="D4045" s="107">
        <v>44872</v>
      </c>
      <c r="E4045">
        <v>-404.99</v>
      </c>
      <c r="F4045">
        <v>-404.99</v>
      </c>
      <c r="G4045" t="s">
        <v>43</v>
      </c>
      <c r="H4045">
        <v>1</v>
      </c>
      <c r="I4045">
        <v>-404.99</v>
      </c>
      <c r="J4045">
        <v>-404.99</v>
      </c>
      <c r="K4045">
        <v>1</v>
      </c>
      <c r="M4045" t="s">
        <v>52</v>
      </c>
      <c r="N4045" t="s">
        <v>307</v>
      </c>
      <c r="O4045">
        <v>100</v>
      </c>
      <c r="Q4045" t="s">
        <v>307</v>
      </c>
      <c r="S4045" t="s">
        <v>2346</v>
      </c>
      <c r="U4045" t="s">
        <v>52</v>
      </c>
      <c r="W4045" t="s">
        <v>309</v>
      </c>
      <c r="X4045" t="s">
        <v>191</v>
      </c>
      <c r="Y4045" t="s">
        <v>192</v>
      </c>
      <c r="Z4045" t="s">
        <v>193</v>
      </c>
      <c r="AA4045" t="s">
        <v>193</v>
      </c>
      <c r="AB4045" t="s">
        <v>19</v>
      </c>
      <c r="AE4045">
        <v>0</v>
      </c>
      <c r="AF4045">
        <v>0</v>
      </c>
    </row>
    <row r="4046" spans="1:32" x14ac:dyDescent="0.2">
      <c r="A4046" t="s">
        <v>7086</v>
      </c>
      <c r="B4046" s="107">
        <v>44872</v>
      </c>
      <c r="C4046" s="107">
        <v>44872</v>
      </c>
      <c r="D4046" s="107">
        <v>44872</v>
      </c>
      <c r="E4046">
        <v>0.5</v>
      </c>
      <c r="F4046">
        <v>0.5</v>
      </c>
      <c r="G4046" t="s">
        <v>72</v>
      </c>
      <c r="H4046">
        <v>6.5129533678756468</v>
      </c>
      <c r="I4046">
        <v>3.256476683937823</v>
      </c>
      <c r="J4046">
        <v>3.256476683937823</v>
      </c>
      <c r="K4046">
        <v>1</v>
      </c>
      <c r="M4046" t="s">
        <v>67</v>
      </c>
      <c r="N4046" t="s">
        <v>56</v>
      </c>
      <c r="S4046" t="s">
        <v>1408</v>
      </c>
      <c r="U4046" t="s">
        <v>56</v>
      </c>
      <c r="W4046" t="s">
        <v>1379</v>
      </c>
      <c r="X4046" t="s">
        <v>1379</v>
      </c>
      <c r="Y4046" t="s">
        <v>163</v>
      </c>
      <c r="Z4046" t="s">
        <v>193</v>
      </c>
      <c r="AA4046" t="s">
        <v>193</v>
      </c>
      <c r="AB4046" t="s">
        <v>24</v>
      </c>
      <c r="AD4046" t="s">
        <v>7087</v>
      </c>
      <c r="AE4046">
        <v>1</v>
      </c>
      <c r="AF4046">
        <v>1</v>
      </c>
    </row>
    <row r="4047" spans="1:32" x14ac:dyDescent="0.2">
      <c r="A4047" t="s">
        <v>7088</v>
      </c>
      <c r="B4047" s="107">
        <v>44872</v>
      </c>
      <c r="C4047" s="107">
        <v>44872</v>
      </c>
      <c r="D4047" s="107">
        <v>44872</v>
      </c>
      <c r="E4047">
        <v>-1.0287437915959541E-2</v>
      </c>
      <c r="F4047">
        <v>-1.0287437915959541E-2</v>
      </c>
      <c r="G4047" t="s">
        <v>72</v>
      </c>
      <c r="H4047">
        <v>6.5129533678756468</v>
      </c>
      <c r="I4047">
        <v>-6.7001603421560293E-2</v>
      </c>
      <c r="J4047">
        <v>-6.7001603421560293E-2</v>
      </c>
      <c r="K4047">
        <v>1</v>
      </c>
      <c r="M4047" t="s">
        <v>56</v>
      </c>
      <c r="S4047" t="s">
        <v>1608</v>
      </c>
      <c r="U4047" t="s">
        <v>56</v>
      </c>
      <c r="W4047" t="s">
        <v>1270</v>
      </c>
      <c r="X4047" t="s">
        <v>1271</v>
      </c>
      <c r="Y4047" t="s">
        <v>182</v>
      </c>
      <c r="Z4047" t="s">
        <v>164</v>
      </c>
      <c r="AA4047" t="s">
        <v>164</v>
      </c>
      <c r="AB4047" t="s">
        <v>18</v>
      </c>
      <c r="AD4047" t="s">
        <v>7089</v>
      </c>
      <c r="AE4047">
        <v>1</v>
      </c>
      <c r="AF4047">
        <v>1</v>
      </c>
    </row>
    <row r="4048" spans="1:32" x14ac:dyDescent="0.2">
      <c r="A4048" t="s">
        <v>7090</v>
      </c>
      <c r="B4048" s="107">
        <v>44872</v>
      </c>
      <c r="C4048" s="107">
        <v>44872</v>
      </c>
      <c r="D4048" s="107">
        <v>44872</v>
      </c>
      <c r="E4048">
        <v>-2.8361497077092038E-3</v>
      </c>
      <c r="F4048">
        <v>-2.8361497077092038E-3</v>
      </c>
      <c r="G4048" t="s">
        <v>72</v>
      </c>
      <c r="H4048">
        <v>6.5129533678756468</v>
      </c>
      <c r="I4048">
        <v>-1.847171079062419E-2</v>
      </c>
      <c r="J4048">
        <v>-1.847171079062419E-2</v>
      </c>
      <c r="K4048">
        <v>1</v>
      </c>
      <c r="M4048" t="s">
        <v>56</v>
      </c>
      <c r="S4048" t="s">
        <v>1608</v>
      </c>
      <c r="U4048" t="s">
        <v>56</v>
      </c>
      <c r="W4048" t="s">
        <v>1415</v>
      </c>
      <c r="X4048" t="s">
        <v>1265</v>
      </c>
      <c r="Y4048" t="s">
        <v>182</v>
      </c>
      <c r="Z4048" t="s">
        <v>164</v>
      </c>
      <c r="AA4048" t="s">
        <v>164</v>
      </c>
      <c r="AB4048" t="s">
        <v>18</v>
      </c>
      <c r="AD4048" t="s">
        <v>7091</v>
      </c>
      <c r="AE4048">
        <v>1</v>
      </c>
      <c r="AF4048">
        <v>1</v>
      </c>
    </row>
    <row r="4049" spans="1:32" x14ac:dyDescent="0.2">
      <c r="A4049" t="s">
        <v>7092</v>
      </c>
      <c r="B4049" s="107">
        <v>44872</v>
      </c>
      <c r="C4049" s="107">
        <v>44872</v>
      </c>
      <c r="D4049" s="107">
        <v>44872</v>
      </c>
      <c r="E4049">
        <v>-0.50224716755446397</v>
      </c>
      <c r="F4049">
        <v>-0.50224716755446397</v>
      </c>
      <c r="G4049" t="s">
        <v>72</v>
      </c>
      <c r="H4049">
        <v>6.5129533678756468</v>
      </c>
      <c r="I4049">
        <v>-3.2711123814298499</v>
      </c>
      <c r="J4049">
        <v>-3.2711123814298499</v>
      </c>
      <c r="K4049">
        <v>1</v>
      </c>
      <c r="M4049" t="s">
        <v>67</v>
      </c>
      <c r="N4049" t="s">
        <v>56</v>
      </c>
      <c r="S4049" t="s">
        <v>1408</v>
      </c>
      <c r="U4049" t="s">
        <v>67</v>
      </c>
      <c r="W4049" t="s">
        <v>1379</v>
      </c>
      <c r="X4049" t="s">
        <v>1379</v>
      </c>
      <c r="Y4049" t="s">
        <v>163</v>
      </c>
      <c r="Z4049" t="s">
        <v>193</v>
      </c>
      <c r="AA4049" t="s">
        <v>193</v>
      </c>
      <c r="AB4049" t="s">
        <v>24</v>
      </c>
      <c r="AD4049" t="s">
        <v>7087</v>
      </c>
      <c r="AE4049">
        <v>1</v>
      </c>
      <c r="AF4049">
        <v>1</v>
      </c>
    </row>
    <row r="4050" spans="1:32" x14ac:dyDescent="0.2">
      <c r="A4050" t="s">
        <v>7093</v>
      </c>
      <c r="B4050" s="107">
        <v>44872</v>
      </c>
      <c r="C4050" s="107">
        <v>44872</v>
      </c>
      <c r="D4050" s="107">
        <v>44872</v>
      </c>
      <c r="E4050">
        <v>-8.6838353326734799E-3</v>
      </c>
      <c r="F4050">
        <v>-8.6838353326734799E-3</v>
      </c>
      <c r="G4050" t="s">
        <v>72</v>
      </c>
      <c r="H4050">
        <v>6.5129533678756468</v>
      </c>
      <c r="I4050">
        <v>-5.6557414576013279E-2</v>
      </c>
      <c r="J4050">
        <v>-5.6557414576013279E-2</v>
      </c>
      <c r="K4050">
        <v>1</v>
      </c>
      <c r="M4050" t="s">
        <v>56</v>
      </c>
      <c r="S4050" t="s">
        <v>1608</v>
      </c>
      <c r="U4050" t="s">
        <v>56</v>
      </c>
      <c r="W4050" t="s">
        <v>1270</v>
      </c>
      <c r="X4050" t="s">
        <v>1271</v>
      </c>
      <c r="Y4050" t="s">
        <v>182</v>
      </c>
      <c r="Z4050" t="s">
        <v>164</v>
      </c>
      <c r="AA4050" t="s">
        <v>164</v>
      </c>
      <c r="AB4050" t="s">
        <v>18</v>
      </c>
      <c r="AD4050" t="s">
        <v>7094</v>
      </c>
      <c r="AE4050">
        <v>1</v>
      </c>
      <c r="AF4050">
        <v>1</v>
      </c>
    </row>
    <row r="4051" spans="1:32" x14ac:dyDescent="0.2">
      <c r="A4051" t="s">
        <v>7095</v>
      </c>
      <c r="B4051" s="107">
        <v>44872</v>
      </c>
      <c r="C4051" s="107">
        <v>44872</v>
      </c>
      <c r="D4051" s="107">
        <v>44872</v>
      </c>
      <c r="E4051">
        <v>-0.17653376350743721</v>
      </c>
      <c r="F4051">
        <v>-0.17653376350743721</v>
      </c>
      <c r="G4051" t="s">
        <v>72</v>
      </c>
      <c r="H4051">
        <v>6.5129533678756468</v>
      </c>
      <c r="I4051">
        <v>-1.149756169579526</v>
      </c>
      <c r="J4051">
        <v>-1.149756169579526</v>
      </c>
      <c r="K4051">
        <v>1</v>
      </c>
      <c r="M4051" t="s">
        <v>56</v>
      </c>
      <c r="S4051" t="s">
        <v>7096</v>
      </c>
      <c r="U4051" t="s">
        <v>56</v>
      </c>
      <c r="W4051" t="s">
        <v>1415</v>
      </c>
      <c r="X4051" t="s">
        <v>1265</v>
      </c>
      <c r="Y4051" t="s">
        <v>182</v>
      </c>
      <c r="Z4051" t="s">
        <v>164</v>
      </c>
      <c r="AA4051" t="s">
        <v>164</v>
      </c>
      <c r="AB4051" t="s">
        <v>18</v>
      </c>
      <c r="AD4051" t="s">
        <v>7097</v>
      </c>
      <c r="AE4051">
        <v>1</v>
      </c>
      <c r="AF4051">
        <v>1</v>
      </c>
    </row>
    <row r="4052" spans="1:32" x14ac:dyDescent="0.2">
      <c r="A4052" t="s">
        <v>7098</v>
      </c>
      <c r="B4052" s="107">
        <v>44872</v>
      </c>
      <c r="C4052" s="107">
        <v>44872</v>
      </c>
      <c r="D4052" s="107">
        <v>44872</v>
      </c>
      <c r="E4052">
        <v>-6.0959371880386594E-3</v>
      </c>
      <c r="F4052">
        <v>-6.0959371880386594E-3</v>
      </c>
      <c r="G4052" t="s">
        <v>72</v>
      </c>
      <c r="H4052">
        <v>6.5129533678756468</v>
      </c>
      <c r="I4052">
        <v>-3.9702554639194788E-2</v>
      </c>
      <c r="J4052">
        <v>-3.9702554639194788E-2</v>
      </c>
      <c r="K4052">
        <v>1</v>
      </c>
      <c r="M4052" t="s">
        <v>56</v>
      </c>
      <c r="S4052" t="s">
        <v>1608</v>
      </c>
      <c r="U4052" t="s">
        <v>56</v>
      </c>
      <c r="W4052" t="s">
        <v>1270</v>
      </c>
      <c r="X4052" t="s">
        <v>1271</v>
      </c>
      <c r="Y4052" t="s">
        <v>182</v>
      </c>
      <c r="Z4052" t="s">
        <v>164</v>
      </c>
      <c r="AA4052" t="s">
        <v>164</v>
      </c>
      <c r="AB4052" t="s">
        <v>18</v>
      </c>
      <c r="AD4052" t="s">
        <v>7099</v>
      </c>
      <c r="AE4052">
        <v>1</v>
      </c>
      <c r="AF4052">
        <v>1</v>
      </c>
    </row>
    <row r="4053" spans="1:32" x14ac:dyDescent="0.2">
      <c r="A4053" t="s">
        <v>7100</v>
      </c>
      <c r="B4053" s="107">
        <v>44871</v>
      </c>
      <c r="C4053" s="107">
        <v>44871</v>
      </c>
      <c r="D4053" s="107">
        <v>44871</v>
      </c>
      <c r="E4053">
        <v>-118.05</v>
      </c>
      <c r="F4053">
        <v>-118.05</v>
      </c>
      <c r="G4053" t="s">
        <v>43</v>
      </c>
      <c r="H4053">
        <v>1</v>
      </c>
      <c r="I4053">
        <v>-118.05</v>
      </c>
      <c r="J4053">
        <v>-118.05</v>
      </c>
      <c r="K4053">
        <v>1</v>
      </c>
      <c r="M4053" t="s">
        <v>49</v>
      </c>
      <c r="N4053" t="s">
        <v>272</v>
      </c>
      <c r="O4053">
        <v>100</v>
      </c>
      <c r="Q4053" t="s">
        <v>272</v>
      </c>
      <c r="S4053" t="s">
        <v>4726</v>
      </c>
      <c r="U4053" t="s">
        <v>49</v>
      </c>
      <c r="W4053" t="s">
        <v>274</v>
      </c>
      <c r="X4053" t="s">
        <v>30</v>
      </c>
      <c r="Y4053" t="s">
        <v>182</v>
      </c>
      <c r="Z4053" t="s">
        <v>182</v>
      </c>
      <c r="AA4053" t="s">
        <v>182</v>
      </c>
      <c r="AB4053" t="s">
        <v>30</v>
      </c>
      <c r="AE4053">
        <v>0</v>
      </c>
      <c r="AF4053">
        <v>0</v>
      </c>
    </row>
    <row r="4054" spans="1:32" x14ac:dyDescent="0.2">
      <c r="A4054" t="s">
        <v>7101</v>
      </c>
      <c r="B4054" s="107">
        <v>44871</v>
      </c>
      <c r="C4054" s="107">
        <v>44871</v>
      </c>
      <c r="D4054" s="107">
        <v>44871</v>
      </c>
      <c r="E4054">
        <v>-84.22</v>
      </c>
      <c r="F4054">
        <v>-84.22</v>
      </c>
      <c r="G4054" t="s">
        <v>43</v>
      </c>
      <c r="H4054">
        <v>1</v>
      </c>
      <c r="I4054">
        <v>-84.22</v>
      </c>
      <c r="J4054">
        <v>-84.22</v>
      </c>
      <c r="K4054">
        <v>1</v>
      </c>
      <c r="M4054" t="s">
        <v>50</v>
      </c>
      <c r="N4054" t="s">
        <v>199</v>
      </c>
      <c r="O4054">
        <v>100</v>
      </c>
      <c r="P4054" t="s">
        <v>340</v>
      </c>
      <c r="Q4054" t="s">
        <v>199</v>
      </c>
      <c r="S4054" t="s">
        <v>312</v>
      </c>
      <c r="U4054" t="s">
        <v>50</v>
      </c>
      <c r="W4054" t="s">
        <v>312</v>
      </c>
      <c r="X4054" t="s">
        <v>30</v>
      </c>
      <c r="Y4054" t="s">
        <v>182</v>
      </c>
      <c r="Z4054" t="s">
        <v>182</v>
      </c>
      <c r="AA4054" t="s">
        <v>182</v>
      </c>
      <c r="AB4054" t="s">
        <v>30</v>
      </c>
      <c r="AE4054">
        <v>0</v>
      </c>
      <c r="AF4054">
        <v>0</v>
      </c>
    </row>
    <row r="4055" spans="1:32" x14ac:dyDescent="0.2">
      <c r="A4055" t="s">
        <v>7102</v>
      </c>
      <c r="B4055" s="107">
        <v>44871</v>
      </c>
      <c r="C4055" s="107">
        <v>44871</v>
      </c>
      <c r="D4055" s="107">
        <v>44871</v>
      </c>
      <c r="E4055">
        <v>1.1624999999999999E-3</v>
      </c>
      <c r="F4055">
        <v>1.1624999999999999E-3</v>
      </c>
      <c r="G4055" t="s">
        <v>71</v>
      </c>
      <c r="H4055">
        <v>8005.9183673469388</v>
      </c>
      <c r="I4055">
        <v>9.3068801020408163</v>
      </c>
      <c r="J4055">
        <v>9.3068801020408163</v>
      </c>
      <c r="K4055">
        <v>1</v>
      </c>
      <c r="N4055" t="s">
        <v>65</v>
      </c>
      <c r="S4055" t="s">
        <v>1608</v>
      </c>
      <c r="U4055" t="s">
        <v>65</v>
      </c>
      <c r="W4055" t="s">
        <v>2841</v>
      </c>
      <c r="X4055" t="s">
        <v>70</v>
      </c>
      <c r="Y4055" t="s">
        <v>182</v>
      </c>
      <c r="Z4055" t="s">
        <v>164</v>
      </c>
      <c r="AA4055" t="s">
        <v>164</v>
      </c>
      <c r="AB4055" t="s">
        <v>18</v>
      </c>
      <c r="AD4055" t="s">
        <v>7103</v>
      </c>
      <c r="AE4055">
        <v>1</v>
      </c>
      <c r="AF4055">
        <v>1</v>
      </c>
    </row>
    <row r="4056" spans="1:32" x14ac:dyDescent="0.2">
      <c r="A4056" t="s">
        <v>7104</v>
      </c>
      <c r="B4056" s="107">
        <v>44870</v>
      </c>
      <c r="C4056" s="107">
        <v>44870</v>
      </c>
      <c r="D4056" s="107">
        <v>44870</v>
      </c>
      <c r="E4056">
        <v>-273</v>
      </c>
      <c r="F4056">
        <v>-273</v>
      </c>
      <c r="G4056" t="s">
        <v>43</v>
      </c>
      <c r="H4056">
        <v>1</v>
      </c>
      <c r="I4056">
        <v>-273</v>
      </c>
      <c r="J4056">
        <v>-273</v>
      </c>
      <c r="K4056">
        <v>1</v>
      </c>
      <c r="M4056" t="s">
        <v>49</v>
      </c>
      <c r="N4056" t="s">
        <v>4677</v>
      </c>
      <c r="O4056">
        <v>100</v>
      </c>
      <c r="Q4056" t="s">
        <v>4677</v>
      </c>
      <c r="S4056" t="s">
        <v>6201</v>
      </c>
      <c r="U4056" t="s">
        <v>49</v>
      </c>
      <c r="W4056" t="s">
        <v>4679</v>
      </c>
      <c r="X4056" t="s">
        <v>1366</v>
      </c>
      <c r="Y4056" t="s">
        <v>15</v>
      </c>
      <c r="Z4056" t="s">
        <v>164</v>
      </c>
      <c r="AA4056" t="s">
        <v>164</v>
      </c>
      <c r="AB4056" t="s">
        <v>15</v>
      </c>
      <c r="AE4056">
        <v>0</v>
      </c>
      <c r="AF4056">
        <v>0</v>
      </c>
    </row>
    <row r="4057" spans="1:32" x14ac:dyDescent="0.2">
      <c r="A4057" t="s">
        <v>7105</v>
      </c>
      <c r="B4057" s="107">
        <v>44870</v>
      </c>
      <c r="C4057" s="107">
        <v>44870</v>
      </c>
      <c r="D4057" s="107">
        <v>44870</v>
      </c>
      <c r="E4057">
        <v>-552.15</v>
      </c>
      <c r="F4057">
        <v>-552.15</v>
      </c>
      <c r="G4057" t="s">
        <v>43</v>
      </c>
      <c r="H4057">
        <v>1</v>
      </c>
      <c r="I4057">
        <v>-552.15</v>
      </c>
      <c r="J4057">
        <v>-552.15</v>
      </c>
      <c r="K4057">
        <v>1</v>
      </c>
      <c r="M4057" t="s">
        <v>50</v>
      </c>
      <c r="N4057" t="s">
        <v>199</v>
      </c>
      <c r="O4057">
        <v>100</v>
      </c>
      <c r="P4057" t="s">
        <v>340</v>
      </c>
      <c r="Q4057" t="s">
        <v>199</v>
      </c>
      <c r="S4057" t="s">
        <v>2276</v>
      </c>
      <c r="U4057" t="s">
        <v>50</v>
      </c>
      <c r="W4057" t="s">
        <v>318</v>
      </c>
      <c r="X4057" t="s">
        <v>30</v>
      </c>
      <c r="Y4057" t="s">
        <v>182</v>
      </c>
      <c r="Z4057" t="s">
        <v>182</v>
      </c>
      <c r="AA4057" t="s">
        <v>182</v>
      </c>
      <c r="AB4057" t="s">
        <v>30</v>
      </c>
      <c r="AE4057">
        <v>0</v>
      </c>
      <c r="AF4057">
        <v>0</v>
      </c>
    </row>
    <row r="4058" spans="1:32" x14ac:dyDescent="0.2">
      <c r="A4058" t="s">
        <v>7106</v>
      </c>
      <c r="B4058" s="107">
        <v>44870</v>
      </c>
      <c r="C4058" s="107">
        <v>44870</v>
      </c>
      <c r="D4058" s="107">
        <v>44870</v>
      </c>
      <c r="E4058">
        <v>1.1325E-3</v>
      </c>
      <c r="F4058">
        <v>1.1325E-3</v>
      </c>
      <c r="G4058" t="s">
        <v>71</v>
      </c>
      <c r="H4058">
        <v>8274.5297407219114</v>
      </c>
      <c r="I4058">
        <v>9.3709049313675656</v>
      </c>
      <c r="J4058">
        <v>9.3709049313675656</v>
      </c>
      <c r="K4058">
        <v>1</v>
      </c>
      <c r="N4058" t="s">
        <v>65</v>
      </c>
      <c r="S4058" t="s">
        <v>1608</v>
      </c>
      <c r="U4058" t="s">
        <v>65</v>
      </c>
      <c r="W4058" t="s">
        <v>2841</v>
      </c>
      <c r="X4058" t="s">
        <v>70</v>
      </c>
      <c r="Y4058" t="s">
        <v>182</v>
      </c>
      <c r="Z4058" t="s">
        <v>164</v>
      </c>
      <c r="AA4058" t="s">
        <v>164</v>
      </c>
      <c r="AB4058" t="s">
        <v>18</v>
      </c>
      <c r="AD4058" t="s">
        <v>7107</v>
      </c>
      <c r="AE4058">
        <v>1</v>
      </c>
      <c r="AF4058">
        <v>1</v>
      </c>
    </row>
    <row r="4059" spans="1:32" x14ac:dyDescent="0.2">
      <c r="A4059" t="s">
        <v>7108</v>
      </c>
      <c r="B4059" s="107">
        <v>44869</v>
      </c>
      <c r="C4059" s="107">
        <v>44869</v>
      </c>
      <c r="D4059" s="107">
        <v>44869</v>
      </c>
      <c r="E4059">
        <v>-4500</v>
      </c>
      <c r="F4059">
        <v>-4500</v>
      </c>
      <c r="G4059" t="s">
        <v>43</v>
      </c>
      <c r="H4059">
        <v>1</v>
      </c>
      <c r="I4059">
        <v>-4500</v>
      </c>
      <c r="J4059">
        <v>-4500</v>
      </c>
      <c r="K4059">
        <v>1</v>
      </c>
      <c r="M4059" t="s">
        <v>52</v>
      </c>
      <c r="N4059" t="s">
        <v>368</v>
      </c>
      <c r="O4059">
        <v>100</v>
      </c>
      <c r="P4059" t="s">
        <v>23</v>
      </c>
      <c r="Q4059" t="s">
        <v>368</v>
      </c>
      <c r="S4059" t="s">
        <v>323</v>
      </c>
      <c r="U4059" t="s">
        <v>52</v>
      </c>
      <c r="W4059" t="s">
        <v>323</v>
      </c>
      <c r="X4059" t="s">
        <v>324</v>
      </c>
      <c r="Y4059" t="s">
        <v>325</v>
      </c>
      <c r="Z4059" t="s">
        <v>325</v>
      </c>
      <c r="AA4059" t="s">
        <v>325</v>
      </c>
      <c r="AB4059" t="s">
        <v>27</v>
      </c>
      <c r="AE4059">
        <v>0</v>
      </c>
      <c r="AF4059">
        <v>0</v>
      </c>
    </row>
    <row r="4060" spans="1:32" x14ac:dyDescent="0.2">
      <c r="A4060" t="s">
        <v>7109</v>
      </c>
      <c r="B4060" s="107">
        <v>44869</v>
      </c>
      <c r="C4060" s="107">
        <v>44869</v>
      </c>
      <c r="D4060" s="107">
        <v>44869</v>
      </c>
      <c r="E4060">
        <v>-10000</v>
      </c>
      <c r="F4060">
        <v>-10000</v>
      </c>
      <c r="G4060" t="s">
        <v>43</v>
      </c>
      <c r="H4060">
        <v>1</v>
      </c>
      <c r="I4060">
        <v>-10000</v>
      </c>
      <c r="J4060">
        <v>-10000</v>
      </c>
      <c r="K4060">
        <v>1</v>
      </c>
      <c r="M4060" t="s">
        <v>52</v>
      </c>
      <c r="N4060" t="s">
        <v>362</v>
      </c>
      <c r="O4060">
        <v>100</v>
      </c>
      <c r="P4060" t="s">
        <v>236</v>
      </c>
      <c r="Q4060" t="s">
        <v>362</v>
      </c>
      <c r="S4060" t="s">
        <v>7110</v>
      </c>
      <c r="U4060" t="s">
        <v>52</v>
      </c>
      <c r="W4060" t="s">
        <v>323</v>
      </c>
      <c r="X4060" t="s">
        <v>324</v>
      </c>
      <c r="Y4060" t="s">
        <v>325</v>
      </c>
      <c r="Z4060" t="s">
        <v>325</v>
      </c>
      <c r="AA4060" t="s">
        <v>325</v>
      </c>
      <c r="AB4060" t="s">
        <v>27</v>
      </c>
      <c r="AE4060">
        <v>0</v>
      </c>
      <c r="AF4060">
        <v>0</v>
      </c>
    </row>
    <row r="4061" spans="1:32" x14ac:dyDescent="0.2">
      <c r="A4061" t="s">
        <v>7111</v>
      </c>
      <c r="B4061" s="107">
        <v>44869</v>
      </c>
      <c r="C4061" s="107">
        <v>44869</v>
      </c>
      <c r="D4061" s="107">
        <v>44869</v>
      </c>
      <c r="E4061">
        <v>-9000</v>
      </c>
      <c r="F4061">
        <v>-9000</v>
      </c>
      <c r="G4061" t="s">
        <v>43</v>
      </c>
      <c r="H4061">
        <v>1</v>
      </c>
      <c r="I4061">
        <v>-9000</v>
      </c>
      <c r="J4061">
        <v>-9000</v>
      </c>
      <c r="K4061">
        <v>1</v>
      </c>
      <c r="M4061" t="s">
        <v>52</v>
      </c>
      <c r="N4061" t="s">
        <v>364</v>
      </c>
      <c r="O4061">
        <v>100</v>
      </c>
      <c r="P4061" t="s">
        <v>23</v>
      </c>
      <c r="Q4061" t="s">
        <v>364</v>
      </c>
      <c r="S4061" t="s">
        <v>323</v>
      </c>
      <c r="U4061" t="s">
        <v>52</v>
      </c>
      <c r="W4061" t="s">
        <v>323</v>
      </c>
      <c r="X4061" t="s">
        <v>324</v>
      </c>
      <c r="Y4061" t="s">
        <v>325</v>
      </c>
      <c r="Z4061" t="s">
        <v>325</v>
      </c>
      <c r="AA4061" t="s">
        <v>325</v>
      </c>
      <c r="AB4061" t="s">
        <v>27</v>
      </c>
      <c r="AE4061">
        <v>0</v>
      </c>
      <c r="AF4061">
        <v>0</v>
      </c>
    </row>
    <row r="4062" spans="1:32" x14ac:dyDescent="0.2">
      <c r="A4062" t="s">
        <v>7112</v>
      </c>
      <c r="B4062" s="107">
        <v>44869</v>
      </c>
      <c r="C4062" s="107">
        <v>44869</v>
      </c>
      <c r="D4062" s="107">
        <v>44869</v>
      </c>
      <c r="E4062">
        <v>-1500</v>
      </c>
      <c r="F4062">
        <v>-1500</v>
      </c>
      <c r="G4062" t="s">
        <v>43</v>
      </c>
      <c r="H4062">
        <v>1</v>
      </c>
      <c r="I4062">
        <v>-1500</v>
      </c>
      <c r="J4062">
        <v>-1500</v>
      </c>
      <c r="K4062">
        <v>1</v>
      </c>
      <c r="M4062" t="s">
        <v>52</v>
      </c>
      <c r="N4062" t="s">
        <v>368</v>
      </c>
      <c r="O4062">
        <v>100</v>
      </c>
      <c r="P4062" t="s">
        <v>23</v>
      </c>
      <c r="Q4062" t="s">
        <v>368</v>
      </c>
      <c r="S4062" t="s">
        <v>7113</v>
      </c>
      <c r="U4062" t="s">
        <v>52</v>
      </c>
      <c r="W4062" t="s">
        <v>323</v>
      </c>
      <c r="X4062" t="s">
        <v>324</v>
      </c>
      <c r="Y4062" t="s">
        <v>325</v>
      </c>
      <c r="Z4062" t="s">
        <v>325</v>
      </c>
      <c r="AA4062" t="s">
        <v>325</v>
      </c>
      <c r="AB4062" t="s">
        <v>27</v>
      </c>
      <c r="AE4062">
        <v>0</v>
      </c>
      <c r="AF4062">
        <v>0</v>
      </c>
    </row>
    <row r="4063" spans="1:32" x14ac:dyDescent="0.2">
      <c r="A4063" t="s">
        <v>7114</v>
      </c>
      <c r="B4063" s="107">
        <v>44869</v>
      </c>
      <c r="C4063" s="107">
        <v>44869</v>
      </c>
      <c r="D4063" s="107">
        <v>44869</v>
      </c>
      <c r="E4063">
        <v>-6500</v>
      </c>
      <c r="F4063">
        <v>-6500</v>
      </c>
      <c r="G4063" t="s">
        <v>43</v>
      </c>
      <c r="H4063">
        <v>1</v>
      </c>
      <c r="I4063">
        <v>-6500</v>
      </c>
      <c r="J4063">
        <v>-6500</v>
      </c>
      <c r="K4063">
        <v>1</v>
      </c>
      <c r="M4063" t="s">
        <v>52</v>
      </c>
      <c r="N4063" t="s">
        <v>352</v>
      </c>
      <c r="O4063">
        <v>100</v>
      </c>
      <c r="P4063" t="s">
        <v>236</v>
      </c>
      <c r="Q4063" t="s">
        <v>352</v>
      </c>
      <c r="S4063" t="s">
        <v>2343</v>
      </c>
      <c r="U4063" t="s">
        <v>52</v>
      </c>
      <c r="W4063" t="s">
        <v>323</v>
      </c>
      <c r="X4063" t="s">
        <v>324</v>
      </c>
      <c r="Y4063" t="s">
        <v>325</v>
      </c>
      <c r="Z4063" t="s">
        <v>325</v>
      </c>
      <c r="AA4063" t="s">
        <v>325</v>
      </c>
      <c r="AB4063" t="s">
        <v>27</v>
      </c>
      <c r="AE4063">
        <v>0</v>
      </c>
      <c r="AF4063">
        <v>0</v>
      </c>
    </row>
    <row r="4064" spans="1:32" x14ac:dyDescent="0.2">
      <c r="A4064" t="s">
        <v>7115</v>
      </c>
      <c r="B4064" s="107">
        <v>44869</v>
      </c>
      <c r="C4064" s="107">
        <v>44869</v>
      </c>
      <c r="D4064" s="107">
        <v>44869</v>
      </c>
      <c r="E4064">
        <v>-6500</v>
      </c>
      <c r="F4064">
        <v>-6500</v>
      </c>
      <c r="G4064" t="s">
        <v>43</v>
      </c>
      <c r="H4064">
        <v>1</v>
      </c>
      <c r="I4064">
        <v>-6500</v>
      </c>
      <c r="J4064">
        <v>-6500</v>
      </c>
      <c r="K4064">
        <v>1</v>
      </c>
      <c r="M4064" t="s">
        <v>52</v>
      </c>
      <c r="N4064" t="s">
        <v>354</v>
      </c>
      <c r="O4064">
        <v>100</v>
      </c>
      <c r="P4064" t="s">
        <v>214</v>
      </c>
      <c r="Q4064" t="s">
        <v>354</v>
      </c>
      <c r="S4064" t="s">
        <v>2343</v>
      </c>
      <c r="U4064" t="s">
        <v>52</v>
      </c>
      <c r="W4064" t="s">
        <v>323</v>
      </c>
      <c r="X4064" t="s">
        <v>324</v>
      </c>
      <c r="Y4064" t="s">
        <v>325</v>
      </c>
      <c r="Z4064" t="s">
        <v>325</v>
      </c>
      <c r="AA4064" t="s">
        <v>325</v>
      </c>
      <c r="AB4064" t="s">
        <v>27</v>
      </c>
      <c r="AE4064">
        <v>0</v>
      </c>
      <c r="AF4064">
        <v>0</v>
      </c>
    </row>
    <row r="4065" spans="1:32" x14ac:dyDescent="0.2">
      <c r="A4065" t="s">
        <v>7116</v>
      </c>
      <c r="B4065" s="107">
        <v>44869</v>
      </c>
      <c r="C4065" s="107">
        <v>44869</v>
      </c>
      <c r="D4065" s="107">
        <v>44869</v>
      </c>
      <c r="E4065">
        <v>-4000</v>
      </c>
      <c r="F4065">
        <v>-4000</v>
      </c>
      <c r="G4065" t="s">
        <v>43</v>
      </c>
      <c r="H4065">
        <v>1</v>
      </c>
      <c r="I4065">
        <v>-4000</v>
      </c>
      <c r="J4065">
        <v>-4000</v>
      </c>
      <c r="K4065">
        <v>1</v>
      </c>
      <c r="M4065" t="s">
        <v>52</v>
      </c>
      <c r="N4065" t="s">
        <v>4465</v>
      </c>
      <c r="O4065">
        <v>100</v>
      </c>
      <c r="Q4065" t="s">
        <v>4465</v>
      </c>
      <c r="S4065" t="s">
        <v>323</v>
      </c>
      <c r="U4065" t="s">
        <v>52</v>
      </c>
      <c r="W4065" t="s">
        <v>323</v>
      </c>
      <c r="X4065" t="s">
        <v>324</v>
      </c>
      <c r="Y4065" t="s">
        <v>325</v>
      </c>
      <c r="Z4065" t="s">
        <v>325</v>
      </c>
      <c r="AA4065" t="s">
        <v>325</v>
      </c>
      <c r="AB4065" t="s">
        <v>27</v>
      </c>
      <c r="AE4065">
        <v>0</v>
      </c>
      <c r="AF4065">
        <v>0</v>
      </c>
    </row>
    <row r="4066" spans="1:32" x14ac:dyDescent="0.2">
      <c r="A4066" t="s">
        <v>7117</v>
      </c>
      <c r="B4066" s="107">
        <v>44869</v>
      </c>
      <c r="C4066" s="107">
        <v>44869</v>
      </c>
      <c r="D4066" s="107">
        <v>44869</v>
      </c>
      <c r="E4066">
        <v>-10000</v>
      </c>
      <c r="F4066">
        <v>-10000</v>
      </c>
      <c r="G4066" t="s">
        <v>43</v>
      </c>
      <c r="H4066">
        <v>1</v>
      </c>
      <c r="I4066">
        <v>-10000</v>
      </c>
      <c r="J4066">
        <v>-10000</v>
      </c>
      <c r="K4066">
        <v>1</v>
      </c>
      <c r="M4066" t="s">
        <v>52</v>
      </c>
      <c r="N4066" t="s">
        <v>350</v>
      </c>
      <c r="O4066">
        <v>100</v>
      </c>
      <c r="P4066" t="s">
        <v>219</v>
      </c>
      <c r="Q4066" t="s">
        <v>350</v>
      </c>
      <c r="S4066" t="s">
        <v>2343</v>
      </c>
      <c r="U4066" t="s">
        <v>52</v>
      </c>
      <c r="W4066" t="s">
        <v>323</v>
      </c>
      <c r="X4066" t="s">
        <v>324</v>
      </c>
      <c r="Y4066" t="s">
        <v>325</v>
      </c>
      <c r="Z4066" t="s">
        <v>325</v>
      </c>
      <c r="AA4066" t="s">
        <v>325</v>
      </c>
      <c r="AB4066" t="s">
        <v>27</v>
      </c>
      <c r="AE4066">
        <v>0</v>
      </c>
      <c r="AF4066">
        <v>0</v>
      </c>
    </row>
    <row r="4067" spans="1:32" x14ac:dyDescent="0.2">
      <c r="A4067" t="s">
        <v>7118</v>
      </c>
      <c r="B4067" s="107">
        <v>44869</v>
      </c>
      <c r="C4067" s="107">
        <v>44869</v>
      </c>
      <c r="D4067" s="107">
        <v>44869</v>
      </c>
      <c r="E4067">
        <v>-2500</v>
      </c>
      <c r="F4067">
        <v>-2500</v>
      </c>
      <c r="G4067" t="s">
        <v>43</v>
      </c>
      <c r="H4067">
        <v>1</v>
      </c>
      <c r="I4067">
        <v>-2500</v>
      </c>
      <c r="J4067">
        <v>-2500</v>
      </c>
      <c r="K4067">
        <v>1</v>
      </c>
      <c r="M4067" t="s">
        <v>52</v>
      </c>
      <c r="N4067" t="s">
        <v>1338</v>
      </c>
      <c r="O4067">
        <v>100</v>
      </c>
      <c r="P4067" t="s">
        <v>236</v>
      </c>
      <c r="Q4067" t="s">
        <v>1338</v>
      </c>
      <c r="S4067" t="s">
        <v>323</v>
      </c>
      <c r="U4067" t="s">
        <v>52</v>
      </c>
      <c r="W4067" t="s">
        <v>323</v>
      </c>
      <c r="X4067" t="s">
        <v>324</v>
      </c>
      <c r="Y4067" t="s">
        <v>325</v>
      </c>
      <c r="Z4067" t="s">
        <v>325</v>
      </c>
      <c r="AA4067" t="s">
        <v>325</v>
      </c>
      <c r="AB4067" t="s">
        <v>27</v>
      </c>
      <c r="AE4067">
        <v>0</v>
      </c>
      <c r="AF4067">
        <v>0</v>
      </c>
    </row>
    <row r="4068" spans="1:32" x14ac:dyDescent="0.2">
      <c r="A4068" t="s">
        <v>7119</v>
      </c>
      <c r="B4068" s="107">
        <v>44869</v>
      </c>
      <c r="C4068" s="107">
        <v>44869</v>
      </c>
      <c r="D4068" s="107">
        <v>44869</v>
      </c>
      <c r="E4068">
        <v>-8788</v>
      </c>
      <c r="F4068">
        <v>-8788</v>
      </c>
      <c r="G4068" t="s">
        <v>43</v>
      </c>
      <c r="H4068">
        <v>1</v>
      </c>
      <c r="I4068">
        <v>-8788</v>
      </c>
      <c r="J4068">
        <v>-8788</v>
      </c>
      <c r="K4068">
        <v>1</v>
      </c>
      <c r="M4068" t="s">
        <v>52</v>
      </c>
      <c r="N4068" t="s">
        <v>342</v>
      </c>
      <c r="O4068">
        <v>100</v>
      </c>
      <c r="P4068" t="s">
        <v>236</v>
      </c>
      <c r="Q4068" t="s">
        <v>342</v>
      </c>
      <c r="S4068" t="s">
        <v>4650</v>
      </c>
      <c r="U4068" t="s">
        <v>52</v>
      </c>
      <c r="W4068" t="s">
        <v>4651</v>
      </c>
      <c r="X4068" t="s">
        <v>324</v>
      </c>
      <c r="Y4068" t="s">
        <v>325</v>
      </c>
      <c r="Z4068" t="s">
        <v>325</v>
      </c>
      <c r="AA4068" t="s">
        <v>325</v>
      </c>
      <c r="AB4068" t="s">
        <v>27</v>
      </c>
      <c r="AE4068">
        <v>0</v>
      </c>
      <c r="AF4068">
        <v>0</v>
      </c>
    </row>
    <row r="4069" spans="1:32" x14ac:dyDescent="0.2">
      <c r="A4069" t="s">
        <v>7120</v>
      </c>
      <c r="B4069" s="107">
        <v>44869</v>
      </c>
      <c r="C4069" s="107">
        <v>44869</v>
      </c>
      <c r="D4069" s="107">
        <v>44869</v>
      </c>
      <c r="E4069">
        <v>-790.32</v>
      </c>
      <c r="F4069">
        <v>-790.32</v>
      </c>
      <c r="G4069" t="s">
        <v>43</v>
      </c>
      <c r="H4069">
        <v>1</v>
      </c>
      <c r="I4069">
        <v>-790.32</v>
      </c>
      <c r="J4069">
        <v>-790.32</v>
      </c>
      <c r="K4069">
        <v>1</v>
      </c>
      <c r="M4069" t="s">
        <v>52</v>
      </c>
      <c r="N4069" t="s">
        <v>7121</v>
      </c>
      <c r="O4069">
        <v>100</v>
      </c>
      <c r="Q4069" t="s">
        <v>7121</v>
      </c>
      <c r="S4069" t="s">
        <v>2343</v>
      </c>
      <c r="U4069" t="s">
        <v>52</v>
      </c>
      <c r="W4069" t="s">
        <v>323</v>
      </c>
      <c r="X4069" t="s">
        <v>324</v>
      </c>
      <c r="Y4069" t="s">
        <v>325</v>
      </c>
      <c r="Z4069" t="s">
        <v>325</v>
      </c>
      <c r="AA4069" t="s">
        <v>325</v>
      </c>
      <c r="AB4069" t="s">
        <v>27</v>
      </c>
      <c r="AE4069">
        <v>0</v>
      </c>
      <c r="AF4069">
        <v>0</v>
      </c>
    </row>
    <row r="4070" spans="1:32" x14ac:dyDescent="0.2">
      <c r="A4070" t="s">
        <v>7122</v>
      </c>
      <c r="B4070" s="107">
        <v>44869</v>
      </c>
      <c r="C4070" s="107">
        <v>44869</v>
      </c>
      <c r="D4070" s="107">
        <v>44869</v>
      </c>
      <c r="E4070">
        <v>-6000</v>
      </c>
      <c r="F4070">
        <v>-6000</v>
      </c>
      <c r="G4070" t="s">
        <v>43</v>
      </c>
      <c r="H4070">
        <v>1</v>
      </c>
      <c r="I4070">
        <v>-6000</v>
      </c>
      <c r="J4070">
        <v>-6000</v>
      </c>
      <c r="K4070">
        <v>1</v>
      </c>
      <c r="M4070" t="s">
        <v>52</v>
      </c>
      <c r="N4070" t="s">
        <v>348</v>
      </c>
      <c r="O4070">
        <v>100</v>
      </c>
      <c r="P4070" t="s">
        <v>15</v>
      </c>
      <c r="Q4070" t="s">
        <v>348</v>
      </c>
      <c r="S4070" t="s">
        <v>2343</v>
      </c>
      <c r="U4070" t="s">
        <v>52</v>
      </c>
      <c r="W4070" t="s">
        <v>323</v>
      </c>
      <c r="X4070" t="s">
        <v>324</v>
      </c>
      <c r="Y4070" t="s">
        <v>325</v>
      </c>
      <c r="Z4070" t="s">
        <v>325</v>
      </c>
      <c r="AA4070" t="s">
        <v>325</v>
      </c>
      <c r="AB4070" t="s">
        <v>27</v>
      </c>
      <c r="AE4070">
        <v>0</v>
      </c>
      <c r="AF4070">
        <v>0</v>
      </c>
    </row>
    <row r="4071" spans="1:32" x14ac:dyDescent="0.2">
      <c r="A4071" t="s">
        <v>7123</v>
      </c>
      <c r="B4071" s="107">
        <v>44869</v>
      </c>
      <c r="C4071" s="107">
        <v>44869</v>
      </c>
      <c r="D4071" s="107">
        <v>44869</v>
      </c>
      <c r="E4071">
        <v>-1500</v>
      </c>
      <c r="F4071">
        <v>-1500</v>
      </c>
      <c r="G4071" t="s">
        <v>43</v>
      </c>
      <c r="H4071">
        <v>1</v>
      </c>
      <c r="I4071">
        <v>-1500</v>
      </c>
      <c r="J4071">
        <v>-1500</v>
      </c>
      <c r="K4071">
        <v>1</v>
      </c>
      <c r="M4071" t="s">
        <v>52</v>
      </c>
      <c r="N4071" t="s">
        <v>331</v>
      </c>
      <c r="O4071">
        <v>100</v>
      </c>
      <c r="P4071" t="s">
        <v>219</v>
      </c>
      <c r="Q4071" t="s">
        <v>331</v>
      </c>
      <c r="S4071" t="s">
        <v>333</v>
      </c>
      <c r="U4071" t="s">
        <v>52</v>
      </c>
      <c r="W4071" t="s">
        <v>333</v>
      </c>
      <c r="X4071" t="s">
        <v>324</v>
      </c>
      <c r="Y4071" t="s">
        <v>325</v>
      </c>
      <c r="Z4071" t="s">
        <v>325</v>
      </c>
      <c r="AA4071" t="s">
        <v>325</v>
      </c>
      <c r="AB4071" t="s">
        <v>27</v>
      </c>
      <c r="AE4071">
        <v>0</v>
      </c>
      <c r="AF4071">
        <v>0</v>
      </c>
    </row>
    <row r="4072" spans="1:32" x14ac:dyDescent="0.2">
      <c r="A4072" t="s">
        <v>7124</v>
      </c>
      <c r="B4072" s="107">
        <v>44869</v>
      </c>
      <c r="C4072" s="107">
        <v>44869</v>
      </c>
      <c r="D4072" s="107">
        <v>44869</v>
      </c>
      <c r="E4072">
        <v>-10000</v>
      </c>
      <c r="F4072">
        <v>-10000</v>
      </c>
      <c r="G4072" t="s">
        <v>43</v>
      </c>
      <c r="H4072">
        <v>1</v>
      </c>
      <c r="I4072">
        <v>-10000</v>
      </c>
      <c r="J4072">
        <v>-10000</v>
      </c>
      <c r="K4072">
        <v>1</v>
      </c>
      <c r="M4072" t="s">
        <v>52</v>
      </c>
      <c r="N4072" t="s">
        <v>5267</v>
      </c>
      <c r="O4072">
        <v>100</v>
      </c>
      <c r="Q4072" t="s">
        <v>5267</v>
      </c>
      <c r="S4072" t="s">
        <v>7125</v>
      </c>
      <c r="U4072" t="s">
        <v>52</v>
      </c>
      <c r="W4072" t="s">
        <v>323</v>
      </c>
      <c r="X4072" t="s">
        <v>324</v>
      </c>
      <c r="Y4072" t="s">
        <v>325</v>
      </c>
      <c r="Z4072" t="s">
        <v>325</v>
      </c>
      <c r="AA4072" t="s">
        <v>325</v>
      </c>
      <c r="AB4072" t="s">
        <v>27</v>
      </c>
      <c r="AE4072">
        <v>0</v>
      </c>
      <c r="AF4072">
        <v>0</v>
      </c>
    </row>
    <row r="4073" spans="1:32" x14ac:dyDescent="0.2">
      <c r="A4073" t="s">
        <v>7126</v>
      </c>
      <c r="B4073" s="107">
        <v>44869</v>
      </c>
      <c r="C4073" s="107">
        <v>44869</v>
      </c>
      <c r="D4073" s="107">
        <v>44869</v>
      </c>
      <c r="E4073">
        <v>-6000</v>
      </c>
      <c r="F4073">
        <v>-6000</v>
      </c>
      <c r="G4073" t="s">
        <v>43</v>
      </c>
      <c r="H4073">
        <v>1</v>
      </c>
      <c r="I4073">
        <v>-6000</v>
      </c>
      <c r="J4073">
        <v>-6000</v>
      </c>
      <c r="K4073">
        <v>1</v>
      </c>
      <c r="M4073" t="s">
        <v>52</v>
      </c>
      <c r="N4073" t="s">
        <v>344</v>
      </c>
      <c r="O4073">
        <v>100</v>
      </c>
      <c r="P4073" t="s">
        <v>179</v>
      </c>
      <c r="Q4073" t="s">
        <v>344</v>
      </c>
      <c r="S4073" t="s">
        <v>323</v>
      </c>
      <c r="U4073" t="s">
        <v>52</v>
      </c>
      <c r="W4073" t="s">
        <v>323</v>
      </c>
      <c r="X4073" t="s">
        <v>324</v>
      </c>
      <c r="Y4073" t="s">
        <v>325</v>
      </c>
      <c r="Z4073" t="s">
        <v>325</v>
      </c>
      <c r="AA4073" t="s">
        <v>325</v>
      </c>
      <c r="AB4073" t="s">
        <v>27</v>
      </c>
      <c r="AE4073">
        <v>0</v>
      </c>
      <c r="AF4073">
        <v>0</v>
      </c>
    </row>
    <row r="4074" spans="1:32" x14ac:dyDescent="0.2">
      <c r="A4074" t="s">
        <v>7127</v>
      </c>
      <c r="B4074" s="107">
        <v>44869</v>
      </c>
      <c r="C4074" s="107">
        <v>44869</v>
      </c>
      <c r="D4074" s="107">
        <v>44869</v>
      </c>
      <c r="E4074">
        <v>-8788</v>
      </c>
      <c r="F4074">
        <v>-8788</v>
      </c>
      <c r="G4074" t="s">
        <v>43</v>
      </c>
      <c r="H4074">
        <v>1</v>
      </c>
      <c r="I4074">
        <v>-8788</v>
      </c>
      <c r="J4074">
        <v>-8788</v>
      </c>
      <c r="K4074">
        <v>1</v>
      </c>
      <c r="M4074" t="s">
        <v>52</v>
      </c>
      <c r="N4074" t="s">
        <v>337</v>
      </c>
      <c r="O4074">
        <v>100</v>
      </c>
      <c r="P4074" t="s">
        <v>15</v>
      </c>
      <c r="Q4074" t="s">
        <v>337</v>
      </c>
      <c r="S4074" t="s">
        <v>4650</v>
      </c>
      <c r="U4074" t="s">
        <v>52</v>
      </c>
      <c r="W4074" t="s">
        <v>4651</v>
      </c>
      <c r="X4074" t="s">
        <v>324</v>
      </c>
      <c r="Y4074" t="s">
        <v>325</v>
      </c>
      <c r="Z4074" t="s">
        <v>325</v>
      </c>
      <c r="AA4074" t="s">
        <v>325</v>
      </c>
      <c r="AB4074" t="s">
        <v>27</v>
      </c>
      <c r="AE4074">
        <v>0</v>
      </c>
      <c r="AF4074">
        <v>0</v>
      </c>
    </row>
    <row r="4075" spans="1:32" x14ac:dyDescent="0.2">
      <c r="A4075" t="s">
        <v>7128</v>
      </c>
      <c r="B4075" s="107">
        <v>44869</v>
      </c>
      <c r="C4075" s="107">
        <v>44869</v>
      </c>
      <c r="D4075" s="107">
        <v>44869</v>
      </c>
      <c r="E4075">
        <v>-10000</v>
      </c>
      <c r="F4075">
        <v>-10000</v>
      </c>
      <c r="G4075" t="s">
        <v>43</v>
      </c>
      <c r="H4075">
        <v>1</v>
      </c>
      <c r="I4075">
        <v>-10000</v>
      </c>
      <c r="J4075">
        <v>-10000</v>
      </c>
      <c r="K4075">
        <v>1</v>
      </c>
      <c r="M4075" t="s">
        <v>52</v>
      </c>
      <c r="N4075" t="s">
        <v>335</v>
      </c>
      <c r="O4075">
        <v>100</v>
      </c>
      <c r="P4075" t="s">
        <v>236</v>
      </c>
      <c r="Q4075" t="s">
        <v>335</v>
      </c>
      <c r="S4075" t="s">
        <v>7125</v>
      </c>
      <c r="U4075" t="s">
        <v>52</v>
      </c>
      <c r="W4075" t="s">
        <v>323</v>
      </c>
      <c r="X4075" t="s">
        <v>324</v>
      </c>
      <c r="Y4075" t="s">
        <v>325</v>
      </c>
      <c r="Z4075" t="s">
        <v>325</v>
      </c>
      <c r="AA4075" t="s">
        <v>325</v>
      </c>
      <c r="AB4075" t="s">
        <v>27</v>
      </c>
      <c r="AE4075">
        <v>0</v>
      </c>
      <c r="AF4075">
        <v>0</v>
      </c>
    </row>
    <row r="4076" spans="1:32" x14ac:dyDescent="0.2">
      <c r="A4076" t="s">
        <v>7129</v>
      </c>
      <c r="B4076" s="107">
        <v>44869</v>
      </c>
      <c r="C4076" s="107">
        <v>44869</v>
      </c>
      <c r="D4076" s="107">
        <v>44869</v>
      </c>
      <c r="E4076">
        <v>-9000</v>
      </c>
      <c r="F4076">
        <v>-9000</v>
      </c>
      <c r="G4076" t="s">
        <v>43</v>
      </c>
      <c r="H4076">
        <v>1</v>
      </c>
      <c r="I4076">
        <v>-9000</v>
      </c>
      <c r="J4076">
        <v>-9000</v>
      </c>
      <c r="K4076">
        <v>1</v>
      </c>
      <c r="M4076" t="s">
        <v>52</v>
      </c>
      <c r="N4076" t="s">
        <v>360</v>
      </c>
      <c r="O4076">
        <v>100</v>
      </c>
      <c r="P4076" t="s">
        <v>15</v>
      </c>
      <c r="Q4076" t="s">
        <v>360</v>
      </c>
      <c r="S4076" t="s">
        <v>2343</v>
      </c>
      <c r="U4076" t="s">
        <v>52</v>
      </c>
      <c r="W4076" t="s">
        <v>323</v>
      </c>
      <c r="X4076" t="s">
        <v>324</v>
      </c>
      <c r="Y4076" t="s">
        <v>325</v>
      </c>
      <c r="Z4076" t="s">
        <v>325</v>
      </c>
      <c r="AA4076" t="s">
        <v>325</v>
      </c>
      <c r="AB4076" t="s">
        <v>27</v>
      </c>
      <c r="AE4076">
        <v>0</v>
      </c>
      <c r="AF4076">
        <v>0</v>
      </c>
    </row>
    <row r="4077" spans="1:32" x14ac:dyDescent="0.2">
      <c r="A4077" t="s">
        <v>7130</v>
      </c>
      <c r="B4077" s="107">
        <v>44869</v>
      </c>
      <c r="C4077" s="107">
        <v>44869</v>
      </c>
      <c r="D4077" s="107">
        <v>44869</v>
      </c>
      <c r="E4077">
        <v>-85</v>
      </c>
      <c r="F4077">
        <v>-85</v>
      </c>
      <c r="G4077" t="s">
        <v>43</v>
      </c>
      <c r="H4077">
        <v>1</v>
      </c>
      <c r="I4077">
        <v>-85</v>
      </c>
      <c r="J4077">
        <v>-85</v>
      </c>
      <c r="K4077">
        <v>1</v>
      </c>
      <c r="M4077" t="s">
        <v>52</v>
      </c>
      <c r="N4077" t="s">
        <v>2179</v>
      </c>
      <c r="O4077">
        <v>100</v>
      </c>
      <c r="Q4077" t="s">
        <v>2179</v>
      </c>
      <c r="S4077" t="s">
        <v>2180</v>
      </c>
      <c r="U4077" t="s">
        <v>52</v>
      </c>
      <c r="W4077" t="s">
        <v>2181</v>
      </c>
      <c r="X4077" t="s">
        <v>30</v>
      </c>
      <c r="Y4077" t="s">
        <v>182</v>
      </c>
      <c r="Z4077" t="s">
        <v>182</v>
      </c>
      <c r="AA4077" t="s">
        <v>182</v>
      </c>
      <c r="AB4077" t="s">
        <v>30</v>
      </c>
      <c r="AE4077">
        <v>0</v>
      </c>
      <c r="AF4077">
        <v>0</v>
      </c>
    </row>
    <row r="4078" spans="1:32" x14ac:dyDescent="0.2">
      <c r="A4078" t="s">
        <v>7131</v>
      </c>
      <c r="B4078" s="107">
        <v>44869</v>
      </c>
      <c r="C4078" s="107">
        <v>44869</v>
      </c>
      <c r="D4078" s="107">
        <v>44869</v>
      </c>
      <c r="E4078">
        <v>-1078.68</v>
      </c>
      <c r="F4078">
        <v>-1078.68</v>
      </c>
      <c r="G4078" t="s">
        <v>43</v>
      </c>
      <c r="H4078">
        <v>1</v>
      </c>
      <c r="I4078">
        <v>-1078.68</v>
      </c>
      <c r="J4078">
        <v>-1078.68</v>
      </c>
      <c r="K4078">
        <v>1</v>
      </c>
      <c r="M4078" t="s">
        <v>52</v>
      </c>
      <c r="N4078" t="s">
        <v>342</v>
      </c>
      <c r="O4078">
        <v>100</v>
      </c>
      <c r="P4078" t="s">
        <v>236</v>
      </c>
      <c r="Q4078" t="s">
        <v>342</v>
      </c>
      <c r="S4078" t="s">
        <v>7132</v>
      </c>
      <c r="U4078" t="s">
        <v>52</v>
      </c>
      <c r="W4078" t="s">
        <v>384</v>
      </c>
      <c r="X4078" t="s">
        <v>324</v>
      </c>
      <c r="Y4078" t="s">
        <v>325</v>
      </c>
      <c r="Z4078" t="s">
        <v>325</v>
      </c>
      <c r="AA4078" t="s">
        <v>325</v>
      </c>
      <c r="AB4078" t="s">
        <v>27</v>
      </c>
      <c r="AE4078">
        <v>0</v>
      </c>
      <c r="AF4078">
        <v>0</v>
      </c>
    </row>
    <row r="4079" spans="1:32" x14ac:dyDescent="0.2">
      <c r="A4079" t="s">
        <v>7133</v>
      </c>
      <c r="B4079" s="107">
        <v>44869</v>
      </c>
      <c r="C4079" s="107">
        <v>44869</v>
      </c>
      <c r="D4079" s="107">
        <v>44869</v>
      </c>
      <c r="E4079">
        <v>-1078.68</v>
      </c>
      <c r="F4079">
        <v>-1078.68</v>
      </c>
      <c r="G4079" t="s">
        <v>43</v>
      </c>
      <c r="H4079">
        <v>1</v>
      </c>
      <c r="I4079">
        <v>-1078.68</v>
      </c>
      <c r="J4079">
        <v>-1078.68</v>
      </c>
      <c r="K4079">
        <v>1</v>
      </c>
      <c r="M4079" t="s">
        <v>52</v>
      </c>
      <c r="N4079" t="s">
        <v>337</v>
      </c>
      <c r="O4079">
        <v>100</v>
      </c>
      <c r="P4079" t="s">
        <v>15</v>
      </c>
      <c r="Q4079" t="s">
        <v>337</v>
      </c>
      <c r="S4079" t="s">
        <v>7134</v>
      </c>
      <c r="U4079" t="s">
        <v>52</v>
      </c>
      <c r="W4079" t="s">
        <v>384</v>
      </c>
      <c r="X4079" t="s">
        <v>324</v>
      </c>
      <c r="Y4079" t="s">
        <v>325</v>
      </c>
      <c r="Z4079" t="s">
        <v>325</v>
      </c>
      <c r="AA4079" t="s">
        <v>325</v>
      </c>
      <c r="AB4079" t="s">
        <v>27</v>
      </c>
      <c r="AE4079">
        <v>0</v>
      </c>
      <c r="AF4079">
        <v>0</v>
      </c>
    </row>
    <row r="4080" spans="1:32" x14ac:dyDescent="0.2">
      <c r="A4080" t="s">
        <v>7135</v>
      </c>
      <c r="B4080" s="107">
        <v>44869</v>
      </c>
      <c r="C4080" s="107">
        <v>44869</v>
      </c>
      <c r="D4080" s="107">
        <v>44869</v>
      </c>
      <c r="E4080">
        <v>-10000</v>
      </c>
      <c r="F4080">
        <v>-10000</v>
      </c>
      <c r="G4080" t="s">
        <v>43</v>
      </c>
      <c r="H4080">
        <v>1</v>
      </c>
      <c r="I4080">
        <v>-10000</v>
      </c>
      <c r="J4080">
        <v>-10000</v>
      </c>
      <c r="K4080">
        <v>1</v>
      </c>
      <c r="M4080" t="s">
        <v>52</v>
      </c>
      <c r="N4080" t="s">
        <v>1169</v>
      </c>
      <c r="O4080">
        <v>100</v>
      </c>
      <c r="P4080" t="s">
        <v>268</v>
      </c>
      <c r="Q4080" t="s">
        <v>1169</v>
      </c>
      <c r="S4080" t="s">
        <v>2343</v>
      </c>
      <c r="U4080" t="s">
        <v>52</v>
      </c>
      <c r="W4080" t="s">
        <v>323</v>
      </c>
      <c r="X4080" t="s">
        <v>324</v>
      </c>
      <c r="Y4080" t="s">
        <v>325</v>
      </c>
      <c r="Z4080" t="s">
        <v>325</v>
      </c>
      <c r="AA4080" t="s">
        <v>325</v>
      </c>
      <c r="AB4080" t="s">
        <v>27</v>
      </c>
      <c r="AE4080">
        <v>0</v>
      </c>
      <c r="AF4080">
        <v>0</v>
      </c>
    </row>
    <row r="4081" spans="1:32" x14ac:dyDescent="0.2">
      <c r="A4081" t="s">
        <v>7136</v>
      </c>
      <c r="B4081" s="107">
        <v>44869</v>
      </c>
      <c r="C4081" s="107">
        <v>44869</v>
      </c>
      <c r="D4081" s="107">
        <v>44869</v>
      </c>
      <c r="E4081">
        <v>-751.44</v>
      </c>
      <c r="F4081">
        <v>-751.44</v>
      </c>
      <c r="G4081" t="s">
        <v>43</v>
      </c>
      <c r="H4081">
        <v>1</v>
      </c>
      <c r="I4081">
        <v>-751.44</v>
      </c>
      <c r="J4081">
        <v>-751.44</v>
      </c>
      <c r="K4081">
        <v>1</v>
      </c>
      <c r="M4081" t="s">
        <v>52</v>
      </c>
      <c r="N4081" t="s">
        <v>3639</v>
      </c>
      <c r="O4081">
        <v>100</v>
      </c>
      <c r="Q4081" t="s">
        <v>3639</v>
      </c>
      <c r="S4081" t="s">
        <v>7137</v>
      </c>
      <c r="U4081" t="s">
        <v>52</v>
      </c>
      <c r="W4081" t="s">
        <v>1441</v>
      </c>
      <c r="X4081" t="s">
        <v>245</v>
      </c>
      <c r="Y4081" t="s">
        <v>246</v>
      </c>
      <c r="Z4081" t="s">
        <v>246</v>
      </c>
      <c r="AA4081" t="s">
        <v>246</v>
      </c>
      <c r="AB4081" t="s">
        <v>20</v>
      </c>
      <c r="AE4081">
        <v>0</v>
      </c>
      <c r="AF4081">
        <v>0</v>
      </c>
    </row>
    <row r="4082" spans="1:32" x14ac:dyDescent="0.2">
      <c r="A4082" t="s">
        <v>7138</v>
      </c>
      <c r="B4082" s="107">
        <v>44869</v>
      </c>
      <c r="C4082" s="107">
        <v>44869</v>
      </c>
      <c r="D4082" s="107">
        <v>44869</v>
      </c>
      <c r="E4082">
        <v>-1600</v>
      </c>
      <c r="F4082">
        <v>-1600</v>
      </c>
      <c r="G4082" t="s">
        <v>43</v>
      </c>
      <c r="H4082">
        <v>1</v>
      </c>
      <c r="I4082">
        <v>-1600</v>
      </c>
      <c r="J4082">
        <v>-1600</v>
      </c>
      <c r="K4082">
        <v>1</v>
      </c>
      <c r="M4082" t="s">
        <v>52</v>
      </c>
      <c r="N4082" t="s">
        <v>366</v>
      </c>
      <c r="O4082">
        <v>100</v>
      </c>
      <c r="P4082" t="s">
        <v>236</v>
      </c>
      <c r="Q4082" t="s">
        <v>366</v>
      </c>
      <c r="S4082" t="s">
        <v>2343</v>
      </c>
      <c r="U4082" t="s">
        <v>52</v>
      </c>
      <c r="W4082" t="s">
        <v>323</v>
      </c>
      <c r="X4082" t="s">
        <v>324</v>
      </c>
      <c r="Y4082" t="s">
        <v>325</v>
      </c>
      <c r="Z4082" t="s">
        <v>325</v>
      </c>
      <c r="AA4082" t="s">
        <v>325</v>
      </c>
      <c r="AB4082" t="s">
        <v>27</v>
      </c>
      <c r="AE4082">
        <v>0</v>
      </c>
      <c r="AF4082">
        <v>0</v>
      </c>
    </row>
    <row r="4083" spans="1:32" x14ac:dyDescent="0.2">
      <c r="A4083" t="s">
        <v>7139</v>
      </c>
      <c r="B4083" s="107">
        <v>44869</v>
      </c>
      <c r="C4083" s="107">
        <v>44869</v>
      </c>
      <c r="D4083" s="107">
        <v>44869</v>
      </c>
      <c r="E4083">
        <v>-4500</v>
      </c>
      <c r="F4083">
        <v>-4500</v>
      </c>
      <c r="G4083" t="s">
        <v>43</v>
      </c>
      <c r="H4083">
        <v>1</v>
      </c>
      <c r="I4083">
        <v>-4500</v>
      </c>
      <c r="J4083">
        <v>-4500</v>
      </c>
      <c r="K4083">
        <v>1</v>
      </c>
      <c r="M4083" t="s">
        <v>52</v>
      </c>
      <c r="N4083" t="s">
        <v>356</v>
      </c>
      <c r="O4083">
        <v>100</v>
      </c>
      <c r="P4083" t="s">
        <v>236</v>
      </c>
      <c r="Q4083" t="s">
        <v>356</v>
      </c>
      <c r="S4083" t="s">
        <v>2343</v>
      </c>
      <c r="U4083" t="s">
        <v>52</v>
      </c>
      <c r="W4083" t="s">
        <v>323</v>
      </c>
      <c r="X4083" t="s">
        <v>324</v>
      </c>
      <c r="Y4083" t="s">
        <v>325</v>
      </c>
      <c r="Z4083" t="s">
        <v>325</v>
      </c>
      <c r="AA4083" t="s">
        <v>325</v>
      </c>
      <c r="AB4083" t="s">
        <v>27</v>
      </c>
      <c r="AE4083">
        <v>0</v>
      </c>
      <c r="AF4083">
        <v>0</v>
      </c>
    </row>
    <row r="4084" spans="1:32" x14ac:dyDescent="0.2">
      <c r="A4084" t="s">
        <v>7140</v>
      </c>
      <c r="B4084" s="107">
        <v>44869</v>
      </c>
      <c r="C4084" s="107">
        <v>44869</v>
      </c>
      <c r="D4084" s="107">
        <v>44869</v>
      </c>
      <c r="E4084">
        <v>-1500</v>
      </c>
      <c r="F4084">
        <v>-1500</v>
      </c>
      <c r="G4084" t="s">
        <v>43</v>
      </c>
      <c r="H4084">
        <v>1</v>
      </c>
      <c r="I4084">
        <v>-1500</v>
      </c>
      <c r="J4084">
        <v>-1500</v>
      </c>
      <c r="K4084">
        <v>1</v>
      </c>
      <c r="M4084" t="s">
        <v>52</v>
      </c>
      <c r="N4084" t="s">
        <v>3117</v>
      </c>
      <c r="O4084">
        <v>100</v>
      </c>
      <c r="Q4084" t="s">
        <v>3117</v>
      </c>
      <c r="S4084" t="s">
        <v>2343</v>
      </c>
      <c r="U4084" t="s">
        <v>52</v>
      </c>
      <c r="W4084" t="s">
        <v>323</v>
      </c>
      <c r="X4084" t="s">
        <v>324</v>
      </c>
      <c r="Y4084" t="s">
        <v>325</v>
      </c>
      <c r="Z4084" t="s">
        <v>325</v>
      </c>
      <c r="AA4084" t="s">
        <v>325</v>
      </c>
      <c r="AB4084" t="s">
        <v>27</v>
      </c>
      <c r="AE4084">
        <v>0</v>
      </c>
      <c r="AF4084">
        <v>0</v>
      </c>
    </row>
    <row r="4085" spans="1:32" x14ac:dyDescent="0.2">
      <c r="A4085" t="s">
        <v>7141</v>
      </c>
      <c r="B4085" s="107">
        <v>44869</v>
      </c>
      <c r="C4085" s="107">
        <v>44869</v>
      </c>
      <c r="D4085" s="107">
        <v>44869</v>
      </c>
      <c r="E4085">
        <v>253.11</v>
      </c>
      <c r="F4085">
        <v>253.11</v>
      </c>
      <c r="G4085" t="s">
        <v>43</v>
      </c>
      <c r="H4085">
        <v>1</v>
      </c>
      <c r="I4085">
        <v>253.11</v>
      </c>
      <c r="J4085">
        <v>253.11</v>
      </c>
      <c r="K4085">
        <v>1</v>
      </c>
      <c r="M4085" t="s">
        <v>199</v>
      </c>
      <c r="N4085" t="s">
        <v>50</v>
      </c>
      <c r="O4085">
        <v>100</v>
      </c>
      <c r="P4085" t="s">
        <v>160</v>
      </c>
      <c r="Q4085" t="s">
        <v>199</v>
      </c>
      <c r="S4085" t="s">
        <v>7142</v>
      </c>
      <c r="U4085" t="s">
        <v>50</v>
      </c>
      <c r="W4085" t="s">
        <v>2087</v>
      </c>
      <c r="X4085" t="s">
        <v>30</v>
      </c>
      <c r="Y4085" t="s">
        <v>182</v>
      </c>
      <c r="Z4085" t="s">
        <v>182</v>
      </c>
      <c r="AA4085" t="s">
        <v>182</v>
      </c>
      <c r="AB4085" t="s">
        <v>30</v>
      </c>
      <c r="AE4085">
        <v>0</v>
      </c>
      <c r="AF4085">
        <v>0</v>
      </c>
    </row>
    <row r="4086" spans="1:32" x14ac:dyDescent="0.2">
      <c r="A4086" t="s">
        <v>7143</v>
      </c>
      <c r="B4086" s="107">
        <v>44869</v>
      </c>
      <c r="C4086" s="107">
        <v>44869</v>
      </c>
      <c r="D4086" s="107">
        <v>44869</v>
      </c>
      <c r="E4086">
        <v>1.98E-3</v>
      </c>
      <c r="F4086">
        <v>1.98E-3</v>
      </c>
      <c r="G4086" t="s">
        <v>58</v>
      </c>
      <c r="H4086">
        <v>8363.2943568886622</v>
      </c>
      <c r="I4086">
        <v>16.559322826639551</v>
      </c>
      <c r="J4086">
        <v>16.559322826639551</v>
      </c>
      <c r="K4086">
        <v>1</v>
      </c>
      <c r="M4086" t="s">
        <v>3597</v>
      </c>
      <c r="N4086" t="s">
        <v>65</v>
      </c>
      <c r="S4086" t="s">
        <v>1608</v>
      </c>
      <c r="U4086" t="s">
        <v>65</v>
      </c>
      <c r="W4086" t="s">
        <v>3598</v>
      </c>
      <c r="X4086" t="s">
        <v>3598</v>
      </c>
      <c r="Y4086" t="s">
        <v>1062</v>
      </c>
      <c r="Z4086" t="s">
        <v>1063</v>
      </c>
      <c r="AA4086" t="s">
        <v>1063</v>
      </c>
      <c r="AB4086" t="s">
        <v>29</v>
      </c>
      <c r="AD4086" t="s">
        <v>7144</v>
      </c>
      <c r="AE4086">
        <v>1</v>
      </c>
      <c r="AF4086">
        <v>1</v>
      </c>
    </row>
    <row r="4087" spans="1:32" x14ac:dyDescent="0.2">
      <c r="A4087" t="s">
        <v>7145</v>
      </c>
      <c r="B4087" s="107">
        <v>44869</v>
      </c>
      <c r="C4087" s="107">
        <v>44869</v>
      </c>
      <c r="D4087" s="107">
        <v>44869</v>
      </c>
      <c r="E4087">
        <v>1.1325E-3</v>
      </c>
      <c r="F4087">
        <v>1.1325E-3</v>
      </c>
      <c r="G4087" t="s">
        <v>71</v>
      </c>
      <c r="H4087">
        <v>8379.7661413319765</v>
      </c>
      <c r="I4087">
        <v>9.4900851550584644</v>
      </c>
      <c r="J4087">
        <v>9.4900851550584644</v>
      </c>
      <c r="K4087">
        <v>1</v>
      </c>
      <c r="N4087" t="s">
        <v>65</v>
      </c>
      <c r="S4087" t="s">
        <v>1608</v>
      </c>
      <c r="U4087" t="s">
        <v>65</v>
      </c>
      <c r="W4087" t="s">
        <v>2841</v>
      </c>
      <c r="X4087" t="s">
        <v>70</v>
      </c>
      <c r="Y4087" t="s">
        <v>182</v>
      </c>
      <c r="Z4087" t="s">
        <v>164</v>
      </c>
      <c r="AA4087" t="s">
        <v>164</v>
      </c>
      <c r="AB4087" t="s">
        <v>18</v>
      </c>
      <c r="AD4087" t="s">
        <v>7146</v>
      </c>
      <c r="AE4087">
        <v>1</v>
      </c>
      <c r="AF4087">
        <v>1</v>
      </c>
    </row>
    <row r="4088" spans="1:32" x14ac:dyDescent="0.2">
      <c r="A4088" t="s">
        <v>7147</v>
      </c>
      <c r="B4088" s="107">
        <v>44868</v>
      </c>
      <c r="C4088" s="107">
        <v>44868</v>
      </c>
      <c r="D4088" s="107">
        <v>44868</v>
      </c>
      <c r="E4088">
        <v>1265.07</v>
      </c>
      <c r="F4088">
        <v>1265.07</v>
      </c>
      <c r="G4088" t="s">
        <v>43</v>
      </c>
      <c r="H4088">
        <v>1</v>
      </c>
      <c r="I4088">
        <v>1265.07</v>
      </c>
      <c r="J4088">
        <v>1265.07</v>
      </c>
      <c r="K4088">
        <v>1</v>
      </c>
      <c r="M4088" t="s">
        <v>199</v>
      </c>
      <c r="N4088" t="s">
        <v>1058</v>
      </c>
      <c r="O4088">
        <v>100</v>
      </c>
      <c r="P4088" t="s">
        <v>160</v>
      </c>
      <c r="Q4088" t="s">
        <v>199</v>
      </c>
      <c r="S4088" t="s">
        <v>7148</v>
      </c>
      <c r="U4088" t="s">
        <v>1058</v>
      </c>
      <c r="W4088" t="s">
        <v>7065</v>
      </c>
      <c r="X4088" t="s">
        <v>7065</v>
      </c>
      <c r="Y4088" t="s">
        <v>163</v>
      </c>
      <c r="Z4088" t="s">
        <v>7066</v>
      </c>
      <c r="AA4088" t="s">
        <v>7066</v>
      </c>
      <c r="AB4088" t="s">
        <v>29</v>
      </c>
      <c r="AE4088">
        <v>0</v>
      </c>
      <c r="AF4088">
        <v>0</v>
      </c>
    </row>
    <row r="4089" spans="1:32" x14ac:dyDescent="0.2">
      <c r="A4089" t="s">
        <v>7149</v>
      </c>
      <c r="B4089" s="107">
        <v>44868</v>
      </c>
      <c r="C4089" s="107">
        <v>44868</v>
      </c>
      <c r="D4089" s="107">
        <v>44868</v>
      </c>
      <c r="E4089">
        <v>-1700</v>
      </c>
      <c r="F4089">
        <v>-1700</v>
      </c>
      <c r="G4089" t="s">
        <v>43</v>
      </c>
      <c r="H4089">
        <v>1</v>
      </c>
      <c r="I4089">
        <v>-1700</v>
      </c>
      <c r="J4089">
        <v>-1700</v>
      </c>
      <c r="K4089">
        <v>1</v>
      </c>
      <c r="M4089" t="s">
        <v>52</v>
      </c>
      <c r="N4089" t="s">
        <v>1190</v>
      </c>
      <c r="O4089">
        <v>100</v>
      </c>
      <c r="Q4089" t="s">
        <v>1190</v>
      </c>
      <c r="S4089" t="s">
        <v>2394</v>
      </c>
      <c r="U4089" t="s">
        <v>52</v>
      </c>
      <c r="W4089" t="s">
        <v>162</v>
      </c>
      <c r="X4089" t="s">
        <v>16</v>
      </c>
      <c r="Y4089" t="s">
        <v>163</v>
      </c>
      <c r="Z4089" t="s">
        <v>164</v>
      </c>
      <c r="AA4089" t="s">
        <v>164</v>
      </c>
      <c r="AB4089" t="s">
        <v>16</v>
      </c>
      <c r="AE4089">
        <v>0</v>
      </c>
      <c r="AF4089">
        <v>0</v>
      </c>
    </row>
    <row r="4090" spans="1:32" x14ac:dyDescent="0.2">
      <c r="A4090" t="s">
        <v>7150</v>
      </c>
      <c r="B4090" s="107">
        <v>44868</v>
      </c>
      <c r="C4090" s="107">
        <v>44868</v>
      </c>
      <c r="D4090" s="107">
        <v>44868</v>
      </c>
      <c r="E4090">
        <v>-5000</v>
      </c>
      <c r="F4090">
        <v>-5000</v>
      </c>
      <c r="G4090" t="s">
        <v>43</v>
      </c>
      <c r="H4090">
        <v>1</v>
      </c>
      <c r="I4090">
        <v>-5000</v>
      </c>
      <c r="J4090">
        <v>-5000</v>
      </c>
      <c r="K4090">
        <v>1</v>
      </c>
      <c r="M4090" t="s">
        <v>52</v>
      </c>
      <c r="N4090" t="s">
        <v>166</v>
      </c>
      <c r="O4090">
        <v>100</v>
      </c>
      <c r="Q4090" t="s">
        <v>166</v>
      </c>
      <c r="S4090" t="s">
        <v>167</v>
      </c>
      <c r="U4090" t="s">
        <v>52</v>
      </c>
      <c r="W4090" t="s">
        <v>168</v>
      </c>
      <c r="X4090" t="s">
        <v>169</v>
      </c>
      <c r="Y4090" t="s">
        <v>170</v>
      </c>
      <c r="Z4090" t="s">
        <v>164</v>
      </c>
      <c r="AA4090" t="s">
        <v>164</v>
      </c>
      <c r="AB4090" t="s">
        <v>22</v>
      </c>
      <c r="AE4090">
        <v>0</v>
      </c>
      <c r="AF4090">
        <v>0</v>
      </c>
    </row>
    <row r="4091" spans="1:32" x14ac:dyDescent="0.2">
      <c r="A4091" t="s">
        <v>7151</v>
      </c>
      <c r="B4091" s="107">
        <v>44868</v>
      </c>
      <c r="C4091" s="107">
        <v>44868</v>
      </c>
      <c r="D4091" s="107">
        <v>44868</v>
      </c>
      <c r="E4091">
        <v>-52.8</v>
      </c>
      <c r="F4091">
        <v>-52.8</v>
      </c>
      <c r="G4091" t="s">
        <v>43</v>
      </c>
      <c r="H4091">
        <v>1</v>
      </c>
      <c r="I4091">
        <v>-52.8</v>
      </c>
      <c r="J4091">
        <v>-52.8</v>
      </c>
      <c r="K4091">
        <v>1</v>
      </c>
      <c r="M4091" t="s">
        <v>50</v>
      </c>
      <c r="N4091" t="s">
        <v>231</v>
      </c>
      <c r="O4091">
        <v>100</v>
      </c>
      <c r="Q4091" t="s">
        <v>231</v>
      </c>
      <c r="S4091" t="s">
        <v>233</v>
      </c>
      <c r="U4091" t="s">
        <v>50</v>
      </c>
      <c r="W4091" t="s">
        <v>233</v>
      </c>
      <c r="X4091" t="s">
        <v>30</v>
      </c>
      <c r="Y4091" t="s">
        <v>182</v>
      </c>
      <c r="Z4091" t="s">
        <v>182</v>
      </c>
      <c r="AA4091" t="s">
        <v>182</v>
      </c>
      <c r="AB4091" t="s">
        <v>30</v>
      </c>
      <c r="AE4091">
        <v>0</v>
      </c>
      <c r="AF4091">
        <v>0</v>
      </c>
    </row>
    <row r="4092" spans="1:32" x14ac:dyDescent="0.2">
      <c r="A4092" t="s">
        <v>7152</v>
      </c>
      <c r="B4092" s="107">
        <v>44868</v>
      </c>
      <c r="C4092" s="107">
        <v>44868</v>
      </c>
      <c r="D4092" s="107">
        <v>44868</v>
      </c>
      <c r="E4092">
        <v>-54.83</v>
      </c>
      <c r="F4092">
        <v>-54.83</v>
      </c>
      <c r="G4092" t="s">
        <v>43</v>
      </c>
      <c r="H4092">
        <v>1</v>
      </c>
      <c r="I4092">
        <v>-54.83</v>
      </c>
      <c r="J4092">
        <v>-54.83</v>
      </c>
      <c r="K4092">
        <v>1</v>
      </c>
      <c r="M4092" t="s">
        <v>49</v>
      </c>
      <c r="N4092" t="s">
        <v>2104</v>
      </c>
      <c r="O4092">
        <v>100</v>
      </c>
      <c r="Q4092" t="s">
        <v>2104</v>
      </c>
      <c r="S4092" t="s">
        <v>6513</v>
      </c>
      <c r="U4092" t="s">
        <v>49</v>
      </c>
      <c r="W4092" t="s">
        <v>1452</v>
      </c>
      <c r="X4092" t="s">
        <v>1452</v>
      </c>
      <c r="Y4092" t="s">
        <v>192</v>
      </c>
      <c r="Z4092" t="s">
        <v>193</v>
      </c>
      <c r="AA4092" t="s">
        <v>193</v>
      </c>
      <c r="AB4092" t="s">
        <v>24</v>
      </c>
      <c r="AE4092">
        <v>0</v>
      </c>
      <c r="AF4092">
        <v>0</v>
      </c>
    </row>
    <row r="4093" spans="1:32" x14ac:dyDescent="0.2">
      <c r="A4093" t="s">
        <v>7153</v>
      </c>
      <c r="B4093" s="107">
        <v>44868</v>
      </c>
      <c r="C4093" s="107">
        <v>44868</v>
      </c>
      <c r="D4093" s="107">
        <v>44868</v>
      </c>
      <c r="E4093">
        <v>160000</v>
      </c>
      <c r="F4093">
        <v>160000</v>
      </c>
      <c r="G4093" t="s">
        <v>43</v>
      </c>
      <c r="H4093">
        <v>1</v>
      </c>
      <c r="I4093">
        <v>160000</v>
      </c>
      <c r="J4093">
        <v>160000</v>
      </c>
      <c r="K4093">
        <v>1</v>
      </c>
      <c r="M4093" t="s">
        <v>199</v>
      </c>
      <c r="N4093" t="s">
        <v>52</v>
      </c>
      <c r="O4093">
        <v>100</v>
      </c>
      <c r="Q4093" t="s">
        <v>199</v>
      </c>
      <c r="S4093" t="s">
        <v>1378</v>
      </c>
      <c r="U4093" t="s">
        <v>52</v>
      </c>
      <c r="W4093" t="s">
        <v>1379</v>
      </c>
      <c r="X4093" t="s">
        <v>1379</v>
      </c>
      <c r="Y4093" t="s">
        <v>163</v>
      </c>
      <c r="Z4093" t="s">
        <v>193</v>
      </c>
      <c r="AA4093" t="s">
        <v>193</v>
      </c>
      <c r="AB4093" t="s">
        <v>24</v>
      </c>
      <c r="AE4093">
        <v>0</v>
      </c>
      <c r="AF4093">
        <v>0</v>
      </c>
    </row>
    <row r="4094" spans="1:32" x14ac:dyDescent="0.2">
      <c r="A4094" t="s">
        <v>7154</v>
      </c>
      <c r="B4094" s="107">
        <v>44868</v>
      </c>
      <c r="C4094" s="107">
        <v>44868</v>
      </c>
      <c r="D4094" s="107">
        <v>44868</v>
      </c>
      <c r="E4094">
        <v>2000</v>
      </c>
      <c r="F4094">
        <v>2000</v>
      </c>
      <c r="G4094" t="s">
        <v>43</v>
      </c>
      <c r="H4094">
        <v>1</v>
      </c>
      <c r="I4094">
        <v>2000</v>
      </c>
      <c r="J4094">
        <v>2000</v>
      </c>
      <c r="K4094">
        <v>1</v>
      </c>
      <c r="M4094" t="s">
        <v>199</v>
      </c>
      <c r="N4094" t="s">
        <v>50</v>
      </c>
      <c r="O4094">
        <v>100</v>
      </c>
      <c r="Q4094" t="s">
        <v>199</v>
      </c>
      <c r="S4094" t="s">
        <v>1378</v>
      </c>
      <c r="U4094" t="s">
        <v>50</v>
      </c>
      <c r="W4094" t="s">
        <v>1379</v>
      </c>
      <c r="X4094" t="s">
        <v>1379</v>
      </c>
      <c r="Y4094" t="s">
        <v>163</v>
      </c>
      <c r="Z4094" t="s">
        <v>193</v>
      </c>
      <c r="AA4094" t="s">
        <v>193</v>
      </c>
      <c r="AB4094" t="s">
        <v>24</v>
      </c>
      <c r="AE4094">
        <v>0</v>
      </c>
      <c r="AF4094">
        <v>0</v>
      </c>
    </row>
    <row r="4095" spans="1:32" x14ac:dyDescent="0.2">
      <c r="A4095" t="s">
        <v>7155</v>
      </c>
      <c r="B4095" s="107">
        <v>44868</v>
      </c>
      <c r="C4095" s="107">
        <v>44868</v>
      </c>
      <c r="D4095" s="107">
        <v>44868</v>
      </c>
      <c r="E4095">
        <v>2000</v>
      </c>
      <c r="F4095">
        <v>2000</v>
      </c>
      <c r="G4095" t="s">
        <v>43</v>
      </c>
      <c r="H4095">
        <v>1</v>
      </c>
      <c r="I4095">
        <v>2000</v>
      </c>
      <c r="J4095">
        <v>2000</v>
      </c>
      <c r="K4095">
        <v>1</v>
      </c>
      <c r="M4095" t="s">
        <v>199</v>
      </c>
      <c r="N4095" t="s">
        <v>49</v>
      </c>
      <c r="O4095">
        <v>100</v>
      </c>
      <c r="Q4095" t="s">
        <v>199</v>
      </c>
      <c r="S4095" t="s">
        <v>1378</v>
      </c>
      <c r="U4095" t="s">
        <v>49</v>
      </c>
      <c r="W4095" t="s">
        <v>1379</v>
      </c>
      <c r="X4095" t="s">
        <v>1379</v>
      </c>
      <c r="Y4095" t="s">
        <v>163</v>
      </c>
      <c r="Z4095" t="s">
        <v>193</v>
      </c>
      <c r="AA4095" t="s">
        <v>193</v>
      </c>
      <c r="AB4095" t="s">
        <v>24</v>
      </c>
      <c r="AE4095">
        <v>0</v>
      </c>
      <c r="AF4095">
        <v>0</v>
      </c>
    </row>
    <row r="4096" spans="1:32" x14ac:dyDescent="0.2">
      <c r="A4096" t="s">
        <v>7156</v>
      </c>
      <c r="B4096" s="107">
        <v>44868</v>
      </c>
      <c r="C4096" s="107">
        <v>44868</v>
      </c>
      <c r="D4096" s="107">
        <v>44868</v>
      </c>
      <c r="E4096">
        <v>-2000</v>
      </c>
      <c r="F4096">
        <v>-2000</v>
      </c>
      <c r="G4096" t="s">
        <v>43</v>
      </c>
      <c r="H4096">
        <v>1</v>
      </c>
      <c r="I4096">
        <v>-2000</v>
      </c>
      <c r="J4096">
        <v>-2000</v>
      </c>
      <c r="K4096">
        <v>1</v>
      </c>
      <c r="M4096" t="s">
        <v>52</v>
      </c>
      <c r="N4096" t="s">
        <v>199</v>
      </c>
      <c r="O4096">
        <v>100</v>
      </c>
      <c r="P4096" t="s">
        <v>340</v>
      </c>
      <c r="Q4096" t="s">
        <v>199</v>
      </c>
      <c r="S4096" t="s">
        <v>1378</v>
      </c>
      <c r="U4096" t="s">
        <v>52</v>
      </c>
      <c r="W4096" t="s">
        <v>1379</v>
      </c>
      <c r="X4096" t="s">
        <v>1379</v>
      </c>
      <c r="Y4096" t="s">
        <v>163</v>
      </c>
      <c r="Z4096" t="s">
        <v>193</v>
      </c>
      <c r="AA4096" t="s">
        <v>193</v>
      </c>
      <c r="AB4096" t="s">
        <v>24</v>
      </c>
      <c r="AE4096">
        <v>0</v>
      </c>
      <c r="AF4096">
        <v>0</v>
      </c>
    </row>
    <row r="4097" spans="1:32" x14ac:dyDescent="0.2">
      <c r="A4097" t="s">
        <v>7157</v>
      </c>
      <c r="B4097" s="107">
        <v>44868</v>
      </c>
      <c r="C4097" s="107">
        <v>44868</v>
      </c>
      <c r="D4097" s="107">
        <v>44868</v>
      </c>
      <c r="E4097">
        <v>-160000</v>
      </c>
      <c r="F4097">
        <v>-160000</v>
      </c>
      <c r="G4097" t="s">
        <v>43</v>
      </c>
      <c r="H4097">
        <v>1</v>
      </c>
      <c r="I4097">
        <v>-160000</v>
      </c>
      <c r="J4097">
        <v>-160000</v>
      </c>
      <c r="K4097">
        <v>1</v>
      </c>
      <c r="M4097" t="s">
        <v>1419</v>
      </c>
      <c r="N4097" t="s">
        <v>199</v>
      </c>
      <c r="O4097">
        <v>100</v>
      </c>
      <c r="P4097" t="s">
        <v>340</v>
      </c>
      <c r="Q4097" t="s">
        <v>199</v>
      </c>
      <c r="S4097" t="s">
        <v>1378</v>
      </c>
      <c r="U4097" t="s">
        <v>1419</v>
      </c>
      <c r="W4097" t="s">
        <v>1379</v>
      </c>
      <c r="X4097" t="s">
        <v>1379</v>
      </c>
      <c r="Y4097" t="s">
        <v>163</v>
      </c>
      <c r="Z4097" t="s">
        <v>193</v>
      </c>
      <c r="AA4097" t="s">
        <v>193</v>
      </c>
      <c r="AB4097" t="s">
        <v>24</v>
      </c>
      <c r="AE4097">
        <v>0</v>
      </c>
      <c r="AF4097">
        <v>0</v>
      </c>
    </row>
    <row r="4098" spans="1:32" x14ac:dyDescent="0.2">
      <c r="A4098" t="s">
        <v>7158</v>
      </c>
      <c r="B4098" s="107">
        <v>44868</v>
      </c>
      <c r="C4098" s="107">
        <v>44868</v>
      </c>
      <c r="D4098" s="107">
        <v>44868</v>
      </c>
      <c r="E4098">
        <v>-2000</v>
      </c>
      <c r="F4098">
        <v>-2000</v>
      </c>
      <c r="G4098" t="s">
        <v>43</v>
      </c>
      <c r="H4098">
        <v>1</v>
      </c>
      <c r="I4098">
        <v>-2000</v>
      </c>
      <c r="J4098">
        <v>-2000</v>
      </c>
      <c r="K4098">
        <v>1</v>
      </c>
      <c r="M4098" t="s">
        <v>52</v>
      </c>
      <c r="N4098" t="s">
        <v>199</v>
      </c>
      <c r="O4098">
        <v>100</v>
      </c>
      <c r="P4098" t="s">
        <v>340</v>
      </c>
      <c r="Q4098" t="s">
        <v>199</v>
      </c>
      <c r="S4098" t="s">
        <v>1378</v>
      </c>
      <c r="U4098" t="s">
        <v>52</v>
      </c>
      <c r="W4098" t="s">
        <v>1379</v>
      </c>
      <c r="X4098" t="s">
        <v>1379</v>
      </c>
      <c r="Y4098" t="s">
        <v>163</v>
      </c>
      <c r="Z4098" t="s">
        <v>193</v>
      </c>
      <c r="AA4098" t="s">
        <v>193</v>
      </c>
      <c r="AB4098" t="s">
        <v>24</v>
      </c>
      <c r="AE4098">
        <v>0</v>
      </c>
      <c r="AF4098">
        <v>0</v>
      </c>
    </row>
    <row r="4099" spans="1:32" x14ac:dyDescent="0.2">
      <c r="A4099" t="s">
        <v>7159</v>
      </c>
      <c r="B4099" s="107">
        <v>44868</v>
      </c>
      <c r="C4099" s="107">
        <v>44868</v>
      </c>
      <c r="D4099" s="107">
        <v>44868</v>
      </c>
      <c r="E4099">
        <v>1.8749999999999999E-3</v>
      </c>
      <c r="F4099">
        <v>1.8749999999999999E-3</v>
      </c>
      <c r="G4099" t="s">
        <v>58</v>
      </c>
      <c r="H4099">
        <v>7895.1521402784947</v>
      </c>
      <c r="I4099">
        <v>14.80341026302218</v>
      </c>
      <c r="J4099">
        <v>14.80341026302218</v>
      </c>
      <c r="K4099">
        <v>1</v>
      </c>
      <c r="M4099" t="s">
        <v>3597</v>
      </c>
      <c r="N4099" t="s">
        <v>65</v>
      </c>
      <c r="S4099" t="s">
        <v>1608</v>
      </c>
      <c r="U4099" t="s">
        <v>65</v>
      </c>
      <c r="W4099" t="s">
        <v>3598</v>
      </c>
      <c r="X4099" t="s">
        <v>3598</v>
      </c>
      <c r="Y4099" t="s">
        <v>1062</v>
      </c>
      <c r="Z4099" t="s">
        <v>1063</v>
      </c>
      <c r="AA4099" t="s">
        <v>1063</v>
      </c>
      <c r="AB4099" t="s">
        <v>29</v>
      </c>
      <c r="AD4099" t="s">
        <v>7160</v>
      </c>
      <c r="AE4099">
        <v>1</v>
      </c>
      <c r="AF4099">
        <v>1</v>
      </c>
    </row>
    <row r="4100" spans="1:32" x14ac:dyDescent="0.2">
      <c r="A4100" t="s">
        <v>7161</v>
      </c>
      <c r="B4100" s="107">
        <v>44867</v>
      </c>
      <c r="C4100" s="107">
        <v>44867</v>
      </c>
      <c r="D4100" s="107">
        <v>44867</v>
      </c>
      <c r="E4100">
        <v>-114.07</v>
      </c>
      <c r="F4100">
        <v>-114.07</v>
      </c>
      <c r="G4100" t="s">
        <v>43</v>
      </c>
      <c r="H4100">
        <v>1</v>
      </c>
      <c r="I4100">
        <v>-114.07</v>
      </c>
      <c r="J4100">
        <v>-114.07</v>
      </c>
      <c r="K4100">
        <v>1</v>
      </c>
      <c r="M4100" t="s">
        <v>49</v>
      </c>
      <c r="N4100" t="s">
        <v>272</v>
      </c>
      <c r="O4100">
        <v>100</v>
      </c>
      <c r="Q4100" t="s">
        <v>272</v>
      </c>
      <c r="S4100" t="s">
        <v>4726</v>
      </c>
      <c r="U4100" t="s">
        <v>49</v>
      </c>
      <c r="W4100" t="s">
        <v>274</v>
      </c>
      <c r="X4100" t="s">
        <v>30</v>
      </c>
      <c r="Y4100" t="s">
        <v>182</v>
      </c>
      <c r="Z4100" t="s">
        <v>182</v>
      </c>
      <c r="AA4100" t="s">
        <v>182</v>
      </c>
      <c r="AB4100" t="s">
        <v>30</v>
      </c>
      <c r="AE4100">
        <v>0</v>
      </c>
      <c r="AF4100">
        <v>0</v>
      </c>
    </row>
    <row r="4101" spans="1:32" x14ac:dyDescent="0.2">
      <c r="A4101" t="s">
        <v>7162</v>
      </c>
      <c r="B4101" s="107">
        <v>44867</v>
      </c>
      <c r="C4101" s="107">
        <v>44867</v>
      </c>
      <c r="D4101" s="107">
        <v>44867</v>
      </c>
      <c r="E4101">
        <v>1.98E-3</v>
      </c>
      <c r="F4101">
        <v>1.98E-3</v>
      </c>
      <c r="G4101" t="s">
        <v>58</v>
      </c>
      <c r="H4101">
        <v>7879.2423456149436</v>
      </c>
      <c r="I4101">
        <v>15.60089984431759</v>
      </c>
      <c r="J4101">
        <v>15.60089984431759</v>
      </c>
      <c r="K4101">
        <v>1</v>
      </c>
      <c r="M4101" t="s">
        <v>3597</v>
      </c>
      <c r="N4101" t="s">
        <v>65</v>
      </c>
      <c r="S4101" t="s">
        <v>1608</v>
      </c>
      <c r="U4101" t="s">
        <v>65</v>
      </c>
      <c r="W4101" t="s">
        <v>3598</v>
      </c>
      <c r="X4101" t="s">
        <v>3598</v>
      </c>
      <c r="Y4101" t="s">
        <v>1062</v>
      </c>
      <c r="Z4101" t="s">
        <v>1063</v>
      </c>
      <c r="AA4101" t="s">
        <v>1063</v>
      </c>
      <c r="AB4101" t="s">
        <v>29</v>
      </c>
      <c r="AD4101" t="s">
        <v>7163</v>
      </c>
      <c r="AE4101">
        <v>1</v>
      </c>
      <c r="AF4101">
        <v>1</v>
      </c>
    </row>
    <row r="4102" spans="1:32" x14ac:dyDescent="0.2">
      <c r="A4102" t="s">
        <v>7164</v>
      </c>
      <c r="B4102" s="107">
        <v>44866</v>
      </c>
      <c r="C4102" s="107">
        <v>44866</v>
      </c>
      <c r="D4102" s="107">
        <v>44866</v>
      </c>
      <c r="E4102">
        <v>-1499.81</v>
      </c>
      <c r="F4102">
        <v>-1499.81</v>
      </c>
      <c r="G4102" t="s">
        <v>43</v>
      </c>
      <c r="H4102">
        <v>1</v>
      </c>
      <c r="I4102">
        <v>-1499.81</v>
      </c>
      <c r="J4102">
        <v>-1499.81</v>
      </c>
      <c r="K4102">
        <v>1</v>
      </c>
      <c r="M4102" t="s">
        <v>50</v>
      </c>
      <c r="N4102" t="s">
        <v>184</v>
      </c>
      <c r="O4102">
        <v>100</v>
      </c>
      <c r="Q4102" t="s">
        <v>184</v>
      </c>
      <c r="S4102" t="s">
        <v>185</v>
      </c>
      <c r="U4102" t="s">
        <v>50</v>
      </c>
      <c r="W4102" t="s">
        <v>186</v>
      </c>
      <c r="X4102" t="s">
        <v>30</v>
      </c>
      <c r="Y4102" t="s">
        <v>182</v>
      </c>
      <c r="Z4102" t="s">
        <v>182</v>
      </c>
      <c r="AA4102" t="s">
        <v>182</v>
      </c>
      <c r="AB4102" t="s">
        <v>30</v>
      </c>
      <c r="AE4102">
        <v>0</v>
      </c>
      <c r="AF4102">
        <v>0</v>
      </c>
    </row>
    <row r="4103" spans="1:32" x14ac:dyDescent="0.2">
      <c r="A4103" t="s">
        <v>7165</v>
      </c>
      <c r="B4103" s="107">
        <v>44866</v>
      </c>
      <c r="C4103" s="107">
        <v>44866</v>
      </c>
      <c r="D4103" s="107">
        <v>44866</v>
      </c>
      <c r="E4103">
        <v>-166</v>
      </c>
      <c r="F4103">
        <v>-166</v>
      </c>
      <c r="G4103" t="s">
        <v>43</v>
      </c>
      <c r="H4103">
        <v>1</v>
      </c>
      <c r="I4103">
        <v>-166</v>
      </c>
      <c r="J4103">
        <v>-166</v>
      </c>
      <c r="K4103">
        <v>1</v>
      </c>
      <c r="M4103" t="s">
        <v>52</v>
      </c>
      <c r="N4103" t="s">
        <v>199</v>
      </c>
      <c r="O4103">
        <v>100</v>
      </c>
      <c r="P4103" t="s">
        <v>340</v>
      </c>
      <c r="Q4103" t="s">
        <v>199</v>
      </c>
      <c r="S4103" t="s">
        <v>7166</v>
      </c>
      <c r="U4103" t="s">
        <v>52</v>
      </c>
      <c r="W4103" t="s">
        <v>7167</v>
      </c>
      <c r="X4103" t="s">
        <v>1234</v>
      </c>
      <c r="Y4103" t="s">
        <v>170</v>
      </c>
      <c r="Z4103" t="s">
        <v>164</v>
      </c>
      <c r="AA4103" t="s">
        <v>164</v>
      </c>
      <c r="AB4103" t="s">
        <v>22</v>
      </c>
      <c r="AE4103">
        <v>0</v>
      </c>
      <c r="AF4103">
        <v>0</v>
      </c>
    </row>
    <row r="4104" spans="1:32" x14ac:dyDescent="0.2">
      <c r="A4104" t="s">
        <v>7168</v>
      </c>
      <c r="B4104" s="107">
        <v>44866</v>
      </c>
      <c r="C4104" s="107">
        <v>44866</v>
      </c>
      <c r="D4104" s="107">
        <v>44866</v>
      </c>
      <c r="E4104">
        <v>-223.53</v>
      </c>
      <c r="F4104">
        <v>-223.53</v>
      </c>
      <c r="G4104" t="s">
        <v>43</v>
      </c>
      <c r="H4104">
        <v>1</v>
      </c>
      <c r="I4104">
        <v>-223.53</v>
      </c>
      <c r="J4104">
        <v>-223.53</v>
      </c>
      <c r="K4104">
        <v>1</v>
      </c>
      <c r="M4104" t="s">
        <v>50</v>
      </c>
      <c r="N4104" t="s">
        <v>2429</v>
      </c>
      <c r="O4104">
        <v>100</v>
      </c>
      <c r="Q4104" t="s">
        <v>2429</v>
      </c>
      <c r="S4104" t="s">
        <v>2430</v>
      </c>
      <c r="U4104" t="s">
        <v>50</v>
      </c>
      <c r="W4104" t="s">
        <v>2430</v>
      </c>
      <c r="X4104" t="s">
        <v>30</v>
      </c>
      <c r="Y4104" t="s">
        <v>182</v>
      </c>
      <c r="Z4104" t="s">
        <v>182</v>
      </c>
      <c r="AA4104" t="s">
        <v>182</v>
      </c>
      <c r="AB4104" t="s">
        <v>30</v>
      </c>
      <c r="AE4104">
        <v>0</v>
      </c>
      <c r="AF4104">
        <v>0</v>
      </c>
    </row>
    <row r="4105" spans="1:32" x14ac:dyDescent="0.2">
      <c r="A4105" t="s">
        <v>7169</v>
      </c>
      <c r="B4105" s="107">
        <v>44866</v>
      </c>
      <c r="C4105" s="107">
        <v>44866</v>
      </c>
      <c r="D4105" s="107">
        <v>44866</v>
      </c>
      <c r="E4105">
        <v>-166</v>
      </c>
      <c r="F4105">
        <v>-166</v>
      </c>
      <c r="G4105" t="s">
        <v>43</v>
      </c>
      <c r="H4105">
        <v>1</v>
      </c>
      <c r="I4105">
        <v>-166</v>
      </c>
      <c r="J4105">
        <v>-166</v>
      </c>
      <c r="K4105">
        <v>1</v>
      </c>
      <c r="M4105" t="s">
        <v>52</v>
      </c>
      <c r="N4105" t="s">
        <v>199</v>
      </c>
      <c r="O4105">
        <v>100</v>
      </c>
      <c r="P4105" t="s">
        <v>340</v>
      </c>
      <c r="Q4105" t="s">
        <v>199</v>
      </c>
      <c r="S4105" t="s">
        <v>7166</v>
      </c>
      <c r="U4105" t="s">
        <v>52</v>
      </c>
      <c r="W4105" t="s">
        <v>7167</v>
      </c>
      <c r="X4105" t="s">
        <v>1234</v>
      </c>
      <c r="Y4105" t="s">
        <v>170</v>
      </c>
      <c r="Z4105" t="s">
        <v>164</v>
      </c>
      <c r="AA4105" t="s">
        <v>164</v>
      </c>
      <c r="AB4105" t="s">
        <v>22</v>
      </c>
      <c r="AE4105">
        <v>0</v>
      </c>
      <c r="AF4105">
        <v>0</v>
      </c>
    </row>
    <row r="4106" spans="1:32" x14ac:dyDescent="0.2">
      <c r="A4106" t="s">
        <v>7170</v>
      </c>
      <c r="B4106" s="107">
        <v>44866</v>
      </c>
      <c r="C4106" s="107">
        <v>44866</v>
      </c>
      <c r="D4106" s="107">
        <v>44866</v>
      </c>
      <c r="E4106">
        <v>-4.1399999999999997</v>
      </c>
      <c r="F4106">
        <v>-4.1399999999999997</v>
      </c>
      <c r="G4106" t="s">
        <v>43</v>
      </c>
      <c r="H4106">
        <v>1</v>
      </c>
      <c r="I4106">
        <v>-4.1399999999999997</v>
      </c>
      <c r="J4106">
        <v>-4.1399999999999997</v>
      </c>
      <c r="K4106">
        <v>1</v>
      </c>
      <c r="M4106" t="s">
        <v>49</v>
      </c>
      <c r="N4106" t="s">
        <v>2104</v>
      </c>
      <c r="O4106">
        <v>100</v>
      </c>
      <c r="Q4106" t="s">
        <v>2104</v>
      </c>
      <c r="S4106" t="s">
        <v>6513</v>
      </c>
      <c r="U4106" t="s">
        <v>49</v>
      </c>
      <c r="W4106" t="s">
        <v>1452</v>
      </c>
      <c r="X4106" t="s">
        <v>1452</v>
      </c>
      <c r="Y4106" t="s">
        <v>192</v>
      </c>
      <c r="Z4106" t="s">
        <v>193</v>
      </c>
      <c r="AA4106" t="s">
        <v>193</v>
      </c>
      <c r="AB4106" t="s">
        <v>24</v>
      </c>
      <c r="AE4106">
        <v>0</v>
      </c>
      <c r="AF4106">
        <v>0</v>
      </c>
    </row>
    <row r="4107" spans="1:32" x14ac:dyDescent="0.2">
      <c r="A4107" t="s">
        <v>7171</v>
      </c>
      <c r="B4107" s="107">
        <v>44866</v>
      </c>
      <c r="C4107" s="107">
        <v>44866</v>
      </c>
      <c r="D4107" s="107">
        <v>44866</v>
      </c>
      <c r="E4107">
        <v>9.7499999999999996E-4</v>
      </c>
      <c r="F4107">
        <v>9.7499999999999996E-4</v>
      </c>
      <c r="G4107" t="s">
        <v>58</v>
      </c>
      <c r="H4107">
        <v>8178.8082901554399</v>
      </c>
      <c r="I4107">
        <v>7.9743380829015544</v>
      </c>
      <c r="J4107">
        <v>7.9743380829015544</v>
      </c>
      <c r="K4107">
        <v>1</v>
      </c>
      <c r="M4107" t="s">
        <v>3597</v>
      </c>
      <c r="N4107" t="s">
        <v>65</v>
      </c>
      <c r="S4107" t="s">
        <v>1608</v>
      </c>
      <c r="U4107" t="s">
        <v>65</v>
      </c>
      <c r="W4107" t="s">
        <v>3598</v>
      </c>
      <c r="X4107" t="s">
        <v>3598</v>
      </c>
      <c r="Y4107" t="s">
        <v>1062</v>
      </c>
      <c r="Z4107" t="s">
        <v>1063</v>
      </c>
      <c r="AA4107" t="s">
        <v>1063</v>
      </c>
      <c r="AB4107" t="s">
        <v>29</v>
      </c>
      <c r="AD4107" t="s">
        <v>7172</v>
      </c>
      <c r="AE4107">
        <v>1</v>
      </c>
      <c r="AF4107">
        <v>1</v>
      </c>
    </row>
    <row r="4108" spans="1:32" x14ac:dyDescent="0.2">
      <c r="A4108" t="s">
        <v>7173</v>
      </c>
      <c r="B4108" s="107">
        <v>44866</v>
      </c>
      <c r="C4108" s="107">
        <v>44866</v>
      </c>
      <c r="D4108" s="107">
        <v>44866</v>
      </c>
      <c r="E4108">
        <v>2.0100000000000001E-3</v>
      </c>
      <c r="F4108">
        <v>2.0100000000000001E-3</v>
      </c>
      <c r="G4108" t="s">
        <v>58</v>
      </c>
      <c r="H4108">
        <v>8178.8082901554399</v>
      </c>
      <c r="I4108">
        <v>16.439404663212439</v>
      </c>
      <c r="J4108">
        <v>16.439404663212439</v>
      </c>
      <c r="K4108">
        <v>1</v>
      </c>
      <c r="M4108" t="s">
        <v>3597</v>
      </c>
      <c r="N4108" t="s">
        <v>65</v>
      </c>
      <c r="S4108" t="s">
        <v>1608</v>
      </c>
      <c r="U4108" t="s">
        <v>65</v>
      </c>
      <c r="W4108" t="s">
        <v>3598</v>
      </c>
      <c r="X4108" t="s">
        <v>3598</v>
      </c>
      <c r="Y4108" t="s">
        <v>1062</v>
      </c>
      <c r="Z4108" t="s">
        <v>1063</v>
      </c>
      <c r="AA4108" t="s">
        <v>1063</v>
      </c>
      <c r="AB4108" t="s">
        <v>29</v>
      </c>
      <c r="AD4108" t="s">
        <v>7174</v>
      </c>
      <c r="AE4108">
        <v>1</v>
      </c>
      <c r="AF4108">
        <v>1</v>
      </c>
    </row>
    <row r="4109" spans="1:32" x14ac:dyDescent="0.2">
      <c r="A4109" t="s">
        <v>7175</v>
      </c>
      <c r="B4109" s="107">
        <v>44866</v>
      </c>
      <c r="C4109" s="107">
        <v>44866</v>
      </c>
      <c r="D4109" s="107">
        <v>44866</v>
      </c>
      <c r="E4109">
        <v>1.0499999999999999E-3</v>
      </c>
      <c r="F4109">
        <v>1.0499999999999999E-3</v>
      </c>
      <c r="G4109" t="s">
        <v>71</v>
      </c>
      <c r="H4109">
        <v>8186.4766839378244</v>
      </c>
      <c r="I4109">
        <v>8.5958005181347144</v>
      </c>
      <c r="J4109">
        <v>8.5958005181347144</v>
      </c>
      <c r="K4109">
        <v>1</v>
      </c>
      <c r="N4109" t="s">
        <v>65</v>
      </c>
      <c r="S4109" t="s">
        <v>1608</v>
      </c>
      <c r="U4109" t="s">
        <v>65</v>
      </c>
      <c r="W4109" t="s">
        <v>2841</v>
      </c>
      <c r="X4109" t="s">
        <v>70</v>
      </c>
      <c r="Y4109" t="s">
        <v>182</v>
      </c>
      <c r="Z4109" t="s">
        <v>164</v>
      </c>
      <c r="AA4109" t="s">
        <v>164</v>
      </c>
      <c r="AB4109" t="s">
        <v>18</v>
      </c>
      <c r="AD4109" t="s">
        <v>7176</v>
      </c>
      <c r="AE4109">
        <v>1</v>
      </c>
      <c r="AF4109">
        <v>1</v>
      </c>
    </row>
    <row r="4110" spans="1:32" x14ac:dyDescent="0.2">
      <c r="A4110" t="s">
        <v>7177</v>
      </c>
      <c r="B4110" s="107">
        <v>44865</v>
      </c>
      <c r="C4110" s="107">
        <v>44865</v>
      </c>
      <c r="D4110" s="107">
        <v>44865</v>
      </c>
      <c r="E4110">
        <v>-7950</v>
      </c>
      <c r="F4110">
        <v>-7950</v>
      </c>
      <c r="G4110" t="s">
        <v>43</v>
      </c>
      <c r="H4110">
        <v>1</v>
      </c>
      <c r="I4110">
        <v>-7950</v>
      </c>
      <c r="J4110">
        <v>-7950</v>
      </c>
      <c r="K4110">
        <v>1</v>
      </c>
      <c r="M4110" t="s">
        <v>52</v>
      </c>
      <c r="N4110" t="s">
        <v>1590</v>
      </c>
      <c r="O4110">
        <v>100</v>
      </c>
      <c r="Q4110" t="s">
        <v>1590</v>
      </c>
      <c r="S4110" t="s">
        <v>7178</v>
      </c>
      <c r="U4110" t="s">
        <v>52</v>
      </c>
      <c r="W4110" t="s">
        <v>1228</v>
      </c>
      <c r="X4110" t="s">
        <v>1229</v>
      </c>
      <c r="Y4110" t="s">
        <v>163</v>
      </c>
      <c r="Z4110" t="s">
        <v>164</v>
      </c>
      <c r="AA4110" t="s">
        <v>164</v>
      </c>
      <c r="AB4110" t="s">
        <v>22</v>
      </c>
      <c r="AE4110">
        <v>0</v>
      </c>
      <c r="AF4110">
        <v>0</v>
      </c>
    </row>
    <row r="4111" spans="1:32" x14ac:dyDescent="0.2">
      <c r="A4111" t="s">
        <v>7179</v>
      </c>
      <c r="B4111" s="107">
        <v>44865</v>
      </c>
      <c r="C4111" s="107">
        <v>44865</v>
      </c>
      <c r="D4111" s="107">
        <v>44865</v>
      </c>
      <c r="E4111">
        <v>-166</v>
      </c>
      <c r="F4111">
        <v>-166</v>
      </c>
      <c r="G4111" t="s">
        <v>43</v>
      </c>
      <c r="H4111">
        <v>1</v>
      </c>
      <c r="I4111">
        <v>-166</v>
      </c>
      <c r="J4111">
        <v>-166</v>
      </c>
      <c r="K4111">
        <v>1</v>
      </c>
      <c r="M4111" t="s">
        <v>52</v>
      </c>
      <c r="N4111" t="s">
        <v>199</v>
      </c>
      <c r="O4111">
        <v>100</v>
      </c>
      <c r="P4111" t="s">
        <v>340</v>
      </c>
      <c r="Q4111" t="s">
        <v>199</v>
      </c>
      <c r="S4111" t="s">
        <v>7166</v>
      </c>
      <c r="U4111" t="s">
        <v>52</v>
      </c>
      <c r="W4111" t="s">
        <v>7167</v>
      </c>
      <c r="X4111" t="s">
        <v>1234</v>
      </c>
      <c r="Y4111" t="s">
        <v>170</v>
      </c>
      <c r="Z4111" t="s">
        <v>164</v>
      </c>
      <c r="AA4111" t="s">
        <v>164</v>
      </c>
      <c r="AB4111" t="s">
        <v>22</v>
      </c>
      <c r="AE4111">
        <v>0</v>
      </c>
      <c r="AF4111">
        <v>0</v>
      </c>
    </row>
    <row r="4112" spans="1:32" x14ac:dyDescent="0.2">
      <c r="A4112" t="s">
        <v>7180</v>
      </c>
      <c r="B4112" s="107">
        <v>44865</v>
      </c>
      <c r="C4112" s="107">
        <v>44865</v>
      </c>
      <c r="D4112" s="107">
        <v>44865</v>
      </c>
      <c r="E4112">
        <v>-166</v>
      </c>
      <c r="F4112">
        <v>-166</v>
      </c>
      <c r="G4112" t="s">
        <v>43</v>
      </c>
      <c r="H4112">
        <v>1</v>
      </c>
      <c r="I4112">
        <v>-166</v>
      </c>
      <c r="J4112">
        <v>-166</v>
      </c>
      <c r="K4112">
        <v>1</v>
      </c>
      <c r="M4112" t="s">
        <v>52</v>
      </c>
      <c r="N4112" t="s">
        <v>199</v>
      </c>
      <c r="O4112">
        <v>100</v>
      </c>
      <c r="P4112" t="s">
        <v>340</v>
      </c>
      <c r="Q4112" t="s">
        <v>199</v>
      </c>
      <c r="S4112" t="s">
        <v>7166</v>
      </c>
      <c r="U4112" t="s">
        <v>52</v>
      </c>
      <c r="W4112" t="s">
        <v>7167</v>
      </c>
      <c r="X4112" t="s">
        <v>1234</v>
      </c>
      <c r="Y4112" t="s">
        <v>170</v>
      </c>
      <c r="Z4112" t="s">
        <v>164</v>
      </c>
      <c r="AA4112" t="s">
        <v>164</v>
      </c>
      <c r="AB4112" t="s">
        <v>22</v>
      </c>
      <c r="AE4112">
        <v>0</v>
      </c>
      <c r="AF4112">
        <v>0</v>
      </c>
    </row>
    <row r="4113" spans="1:32" x14ac:dyDescent="0.2">
      <c r="A4113" t="s">
        <v>7181</v>
      </c>
      <c r="B4113" s="107">
        <v>44865</v>
      </c>
      <c r="C4113" s="107">
        <v>44865</v>
      </c>
      <c r="D4113" s="107">
        <v>44865</v>
      </c>
      <c r="E4113">
        <v>-124</v>
      </c>
      <c r="F4113">
        <v>-124</v>
      </c>
      <c r="G4113" t="s">
        <v>43</v>
      </c>
      <c r="H4113">
        <v>1</v>
      </c>
      <c r="I4113">
        <v>-124</v>
      </c>
      <c r="J4113">
        <v>-124</v>
      </c>
      <c r="K4113">
        <v>1</v>
      </c>
      <c r="M4113" t="s">
        <v>50</v>
      </c>
      <c r="N4113" t="s">
        <v>213</v>
      </c>
      <c r="O4113">
        <v>100</v>
      </c>
      <c r="Q4113" t="s">
        <v>213</v>
      </c>
      <c r="S4113" t="s">
        <v>216</v>
      </c>
      <c r="U4113" t="s">
        <v>50</v>
      </c>
      <c r="W4113" t="s">
        <v>216</v>
      </c>
      <c r="X4113" t="s">
        <v>30</v>
      </c>
      <c r="Y4113" t="s">
        <v>182</v>
      </c>
      <c r="Z4113" t="s">
        <v>182</v>
      </c>
      <c r="AA4113" t="s">
        <v>182</v>
      </c>
      <c r="AB4113" t="s">
        <v>30</v>
      </c>
      <c r="AE4113">
        <v>0</v>
      </c>
      <c r="AF4113">
        <v>0</v>
      </c>
    </row>
    <row r="4114" spans="1:32" x14ac:dyDescent="0.2">
      <c r="A4114" t="s">
        <v>7182</v>
      </c>
      <c r="B4114" s="107">
        <v>44865</v>
      </c>
      <c r="C4114" s="107">
        <v>44865</v>
      </c>
      <c r="D4114" s="107">
        <v>44865</v>
      </c>
      <c r="E4114">
        <v>-166</v>
      </c>
      <c r="F4114">
        <v>-166</v>
      </c>
      <c r="G4114" t="s">
        <v>43</v>
      </c>
      <c r="H4114">
        <v>1</v>
      </c>
      <c r="I4114">
        <v>-166</v>
      </c>
      <c r="J4114">
        <v>-166</v>
      </c>
      <c r="K4114">
        <v>1</v>
      </c>
      <c r="M4114" t="s">
        <v>52</v>
      </c>
      <c r="N4114" t="s">
        <v>199</v>
      </c>
      <c r="O4114">
        <v>100</v>
      </c>
      <c r="P4114" t="s">
        <v>340</v>
      </c>
      <c r="Q4114" t="s">
        <v>199</v>
      </c>
      <c r="S4114" t="s">
        <v>7166</v>
      </c>
      <c r="U4114" t="s">
        <v>52</v>
      </c>
      <c r="W4114" t="s">
        <v>7167</v>
      </c>
      <c r="X4114" t="s">
        <v>1234</v>
      </c>
      <c r="Y4114" t="s">
        <v>170</v>
      </c>
      <c r="Z4114" t="s">
        <v>164</v>
      </c>
      <c r="AA4114" t="s">
        <v>164</v>
      </c>
      <c r="AB4114" t="s">
        <v>22</v>
      </c>
      <c r="AE4114">
        <v>0</v>
      </c>
      <c r="AF4114">
        <v>0</v>
      </c>
    </row>
    <row r="4115" spans="1:32" x14ac:dyDescent="0.2">
      <c r="A4115" t="s">
        <v>7183</v>
      </c>
      <c r="B4115" s="107">
        <v>44865</v>
      </c>
      <c r="C4115" s="107">
        <v>44865</v>
      </c>
      <c r="D4115" s="107">
        <v>44865</v>
      </c>
      <c r="E4115">
        <v>-166</v>
      </c>
      <c r="F4115">
        <v>-166</v>
      </c>
      <c r="G4115" t="s">
        <v>43</v>
      </c>
      <c r="H4115">
        <v>1</v>
      </c>
      <c r="I4115">
        <v>-166</v>
      </c>
      <c r="J4115">
        <v>-166</v>
      </c>
      <c r="K4115">
        <v>1</v>
      </c>
      <c r="M4115" t="s">
        <v>52</v>
      </c>
      <c r="N4115" t="s">
        <v>199</v>
      </c>
      <c r="O4115">
        <v>100</v>
      </c>
      <c r="P4115" t="s">
        <v>340</v>
      </c>
      <c r="Q4115" t="s">
        <v>199</v>
      </c>
      <c r="S4115" t="s">
        <v>7166</v>
      </c>
      <c r="U4115" t="s">
        <v>52</v>
      </c>
      <c r="W4115" t="s">
        <v>7167</v>
      </c>
      <c r="X4115" t="s">
        <v>1234</v>
      </c>
      <c r="Y4115" t="s">
        <v>170</v>
      </c>
      <c r="Z4115" t="s">
        <v>164</v>
      </c>
      <c r="AA4115" t="s">
        <v>164</v>
      </c>
      <c r="AB4115" t="s">
        <v>22</v>
      </c>
      <c r="AE4115">
        <v>0</v>
      </c>
      <c r="AF4115">
        <v>0</v>
      </c>
    </row>
    <row r="4116" spans="1:32" x14ac:dyDescent="0.2">
      <c r="A4116" t="s">
        <v>7184</v>
      </c>
      <c r="B4116" s="107">
        <v>44865</v>
      </c>
      <c r="C4116" s="107">
        <v>44865</v>
      </c>
      <c r="D4116" s="107">
        <v>44865</v>
      </c>
      <c r="E4116">
        <v>-25</v>
      </c>
      <c r="F4116">
        <v>-25</v>
      </c>
      <c r="G4116" t="s">
        <v>43</v>
      </c>
      <c r="H4116">
        <v>1</v>
      </c>
      <c r="I4116">
        <v>-25</v>
      </c>
      <c r="J4116">
        <v>-25</v>
      </c>
      <c r="K4116">
        <v>1</v>
      </c>
      <c r="M4116" t="s">
        <v>52</v>
      </c>
      <c r="N4116" t="s">
        <v>199</v>
      </c>
      <c r="O4116">
        <v>100</v>
      </c>
      <c r="P4116" t="s">
        <v>340</v>
      </c>
      <c r="Q4116" t="s">
        <v>199</v>
      </c>
      <c r="S4116" t="s">
        <v>7185</v>
      </c>
      <c r="U4116" t="s">
        <v>52</v>
      </c>
      <c r="W4116" t="s">
        <v>190</v>
      </c>
      <c r="X4116" t="s">
        <v>191</v>
      </c>
      <c r="Y4116" t="s">
        <v>192</v>
      </c>
      <c r="Z4116" t="s">
        <v>193</v>
      </c>
      <c r="AA4116" t="s">
        <v>193</v>
      </c>
      <c r="AB4116" t="s">
        <v>19</v>
      </c>
      <c r="AE4116">
        <v>0</v>
      </c>
      <c r="AF4116">
        <v>0</v>
      </c>
    </row>
    <row r="4117" spans="1:32" x14ac:dyDescent="0.2">
      <c r="A4117" t="s">
        <v>7186</v>
      </c>
      <c r="B4117" s="107">
        <v>44865</v>
      </c>
      <c r="C4117" s="107">
        <v>44865</v>
      </c>
      <c r="D4117" s="107">
        <v>44865</v>
      </c>
      <c r="E4117">
        <v>-5750.58</v>
      </c>
      <c r="F4117">
        <v>-5750.58</v>
      </c>
      <c r="G4117" t="s">
        <v>43</v>
      </c>
      <c r="H4117">
        <v>1</v>
      </c>
      <c r="I4117">
        <v>-5750.58</v>
      </c>
      <c r="J4117">
        <v>-5750.58</v>
      </c>
      <c r="K4117">
        <v>1</v>
      </c>
      <c r="M4117" t="s">
        <v>49</v>
      </c>
      <c r="N4117" t="s">
        <v>172</v>
      </c>
      <c r="O4117">
        <v>100</v>
      </c>
      <c r="Q4117" t="s">
        <v>172</v>
      </c>
      <c r="S4117" t="s">
        <v>5321</v>
      </c>
      <c r="U4117" t="s">
        <v>49</v>
      </c>
      <c r="V4117" t="s">
        <v>174</v>
      </c>
      <c r="W4117" t="s">
        <v>173</v>
      </c>
      <c r="X4117" t="s">
        <v>115</v>
      </c>
      <c r="Y4117" t="s">
        <v>175</v>
      </c>
      <c r="Z4117" t="s">
        <v>176</v>
      </c>
      <c r="AA4117" t="s">
        <v>176</v>
      </c>
      <c r="AB4117" t="s">
        <v>25</v>
      </c>
      <c r="AE4117">
        <v>0</v>
      </c>
      <c r="AF4117">
        <v>0</v>
      </c>
    </row>
    <row r="4118" spans="1:32" x14ac:dyDescent="0.2">
      <c r="A4118" t="s">
        <v>7187</v>
      </c>
      <c r="B4118" s="107">
        <v>44865</v>
      </c>
      <c r="C4118" s="107">
        <v>44865</v>
      </c>
      <c r="D4118" s="107">
        <v>44865</v>
      </c>
      <c r="E4118">
        <v>17.07</v>
      </c>
      <c r="F4118">
        <v>17.07</v>
      </c>
      <c r="G4118" t="s">
        <v>43</v>
      </c>
      <c r="H4118">
        <v>1</v>
      </c>
      <c r="I4118">
        <v>17.07</v>
      </c>
      <c r="J4118">
        <v>17.07</v>
      </c>
      <c r="K4118">
        <v>1</v>
      </c>
      <c r="M4118" t="s">
        <v>199</v>
      </c>
      <c r="N4118" t="s">
        <v>49</v>
      </c>
      <c r="O4118">
        <v>100</v>
      </c>
      <c r="P4118" t="s">
        <v>160</v>
      </c>
      <c r="Q4118" t="s">
        <v>199</v>
      </c>
      <c r="S4118" t="s">
        <v>1354</v>
      </c>
      <c r="U4118" t="s">
        <v>49</v>
      </c>
      <c r="W4118" t="s">
        <v>1355</v>
      </c>
      <c r="X4118" t="s">
        <v>1355</v>
      </c>
      <c r="Y4118" t="s">
        <v>1356</v>
      </c>
      <c r="Z4118" t="s">
        <v>1356</v>
      </c>
      <c r="AA4118" t="s">
        <v>1356</v>
      </c>
      <c r="AB4118" t="s">
        <v>28</v>
      </c>
      <c r="AE4118">
        <v>0</v>
      </c>
      <c r="AF4118">
        <v>0</v>
      </c>
    </row>
    <row r="4119" spans="1:32" x14ac:dyDescent="0.2">
      <c r="A4119" t="s">
        <v>7188</v>
      </c>
      <c r="B4119" s="107">
        <v>44865</v>
      </c>
      <c r="C4119" s="107">
        <v>44865</v>
      </c>
      <c r="D4119" s="107">
        <v>44865</v>
      </c>
      <c r="E4119">
        <v>5500</v>
      </c>
      <c r="F4119">
        <v>5500</v>
      </c>
      <c r="G4119" t="s">
        <v>43</v>
      </c>
      <c r="H4119">
        <v>1</v>
      </c>
      <c r="I4119">
        <v>5500</v>
      </c>
      <c r="J4119">
        <v>5500</v>
      </c>
      <c r="K4119">
        <v>1</v>
      </c>
      <c r="M4119" t="s">
        <v>199</v>
      </c>
      <c r="N4119" t="s">
        <v>49</v>
      </c>
      <c r="O4119">
        <v>100</v>
      </c>
      <c r="Q4119" t="s">
        <v>199</v>
      </c>
      <c r="S4119" t="s">
        <v>1378</v>
      </c>
      <c r="U4119" t="s">
        <v>49</v>
      </c>
      <c r="W4119" t="s">
        <v>1379</v>
      </c>
      <c r="X4119" t="s">
        <v>1379</v>
      </c>
      <c r="Y4119" t="s">
        <v>163</v>
      </c>
      <c r="Z4119" t="s">
        <v>193</v>
      </c>
      <c r="AA4119" t="s">
        <v>193</v>
      </c>
      <c r="AB4119" t="s">
        <v>24</v>
      </c>
      <c r="AE4119">
        <v>0</v>
      </c>
      <c r="AF4119">
        <v>0</v>
      </c>
    </row>
    <row r="4120" spans="1:32" x14ac:dyDescent="0.2">
      <c r="A4120" t="s">
        <v>7189</v>
      </c>
      <c r="B4120" s="107">
        <v>44865</v>
      </c>
      <c r="C4120" s="107">
        <v>44865</v>
      </c>
      <c r="D4120" s="107">
        <v>44865</v>
      </c>
      <c r="E4120">
        <v>-5500</v>
      </c>
      <c r="F4120">
        <v>-5500</v>
      </c>
      <c r="G4120" t="s">
        <v>43</v>
      </c>
      <c r="H4120">
        <v>1</v>
      </c>
      <c r="I4120">
        <v>-5500</v>
      </c>
      <c r="J4120">
        <v>-5500</v>
      </c>
      <c r="K4120">
        <v>1</v>
      </c>
      <c r="M4120" t="s">
        <v>52</v>
      </c>
      <c r="N4120" t="s">
        <v>199</v>
      </c>
      <c r="O4120">
        <v>100</v>
      </c>
      <c r="P4120" t="s">
        <v>340</v>
      </c>
      <c r="Q4120" t="s">
        <v>199</v>
      </c>
      <c r="S4120" t="s">
        <v>1378</v>
      </c>
      <c r="U4120" t="s">
        <v>52</v>
      </c>
      <c r="W4120" t="s">
        <v>1379</v>
      </c>
      <c r="X4120" t="s">
        <v>1379</v>
      </c>
      <c r="Y4120" t="s">
        <v>163</v>
      </c>
      <c r="Z4120" t="s">
        <v>193</v>
      </c>
      <c r="AA4120" t="s">
        <v>193</v>
      </c>
      <c r="AB4120" t="s">
        <v>24</v>
      </c>
      <c r="AE4120">
        <v>0</v>
      </c>
      <c r="AF4120">
        <v>0</v>
      </c>
    </row>
    <row r="4121" spans="1:32" x14ac:dyDescent="0.2">
      <c r="A4121" t="s">
        <v>7190</v>
      </c>
      <c r="B4121" s="107">
        <v>44864</v>
      </c>
      <c r="C4121" s="107">
        <v>44864</v>
      </c>
      <c r="D4121" s="107">
        <v>44864</v>
      </c>
      <c r="E4121">
        <v>-511.8</v>
      </c>
      <c r="F4121">
        <v>-511.8</v>
      </c>
      <c r="G4121" t="s">
        <v>43</v>
      </c>
      <c r="H4121">
        <v>1</v>
      </c>
      <c r="I4121">
        <v>-511.8</v>
      </c>
      <c r="J4121">
        <v>-511.8</v>
      </c>
      <c r="K4121">
        <v>1</v>
      </c>
      <c r="M4121" t="s">
        <v>49</v>
      </c>
      <c r="N4121" t="s">
        <v>222</v>
      </c>
      <c r="O4121">
        <v>100</v>
      </c>
      <c r="Q4121" t="s">
        <v>222</v>
      </c>
      <c r="S4121" t="s">
        <v>4854</v>
      </c>
      <c r="U4121" t="s">
        <v>49</v>
      </c>
      <c r="W4121" t="s">
        <v>223</v>
      </c>
      <c r="X4121" t="s">
        <v>30</v>
      </c>
      <c r="Y4121" t="s">
        <v>182</v>
      </c>
      <c r="Z4121" t="s">
        <v>182</v>
      </c>
      <c r="AA4121" t="s">
        <v>182</v>
      </c>
      <c r="AB4121" t="s">
        <v>30</v>
      </c>
      <c r="AE4121">
        <v>0</v>
      </c>
      <c r="AF4121">
        <v>0</v>
      </c>
    </row>
    <row r="4122" spans="1:32" x14ac:dyDescent="0.2">
      <c r="A4122" t="s">
        <v>7191</v>
      </c>
      <c r="B4122" s="107">
        <v>44864</v>
      </c>
      <c r="C4122" s="107">
        <v>44864</v>
      </c>
      <c r="D4122" s="107">
        <v>44864</v>
      </c>
      <c r="E4122">
        <v>2.0100000000000001E-3</v>
      </c>
      <c r="F4122">
        <v>2.0100000000000001E-3</v>
      </c>
      <c r="G4122" t="s">
        <v>58</v>
      </c>
      <c r="H4122">
        <v>8512.1990369181385</v>
      </c>
      <c r="I4122">
        <v>17.109520064205459</v>
      </c>
      <c r="J4122">
        <v>17.109520064205459</v>
      </c>
      <c r="K4122">
        <v>1</v>
      </c>
      <c r="M4122" t="s">
        <v>3597</v>
      </c>
      <c r="N4122" t="s">
        <v>65</v>
      </c>
      <c r="S4122" t="s">
        <v>1608</v>
      </c>
      <c r="U4122" t="s">
        <v>65</v>
      </c>
      <c r="W4122" t="s">
        <v>3598</v>
      </c>
      <c r="X4122" t="s">
        <v>3598</v>
      </c>
      <c r="Y4122" t="s">
        <v>1062</v>
      </c>
      <c r="Z4122" t="s">
        <v>1063</v>
      </c>
      <c r="AA4122" t="s">
        <v>1063</v>
      </c>
      <c r="AB4122" t="s">
        <v>29</v>
      </c>
      <c r="AD4122" t="s">
        <v>7192</v>
      </c>
      <c r="AE4122">
        <v>1</v>
      </c>
      <c r="AF4122">
        <v>1</v>
      </c>
    </row>
    <row r="4123" spans="1:32" x14ac:dyDescent="0.2">
      <c r="A4123" t="s">
        <v>7193</v>
      </c>
      <c r="B4123" s="107">
        <v>44863</v>
      </c>
      <c r="C4123" s="107">
        <v>44863</v>
      </c>
      <c r="D4123" s="107">
        <v>44863</v>
      </c>
      <c r="E4123">
        <v>-1500</v>
      </c>
      <c r="F4123">
        <v>-1500</v>
      </c>
      <c r="G4123" t="s">
        <v>43</v>
      </c>
      <c r="H4123">
        <v>1</v>
      </c>
      <c r="I4123">
        <v>-1500</v>
      </c>
      <c r="J4123">
        <v>-1500</v>
      </c>
      <c r="K4123">
        <v>1</v>
      </c>
      <c r="M4123" t="s">
        <v>52</v>
      </c>
      <c r="N4123" t="s">
        <v>337</v>
      </c>
      <c r="O4123">
        <v>100</v>
      </c>
      <c r="P4123" t="s">
        <v>15</v>
      </c>
      <c r="Q4123" t="s">
        <v>337</v>
      </c>
      <c r="S4123" t="s">
        <v>5657</v>
      </c>
      <c r="U4123" t="s">
        <v>52</v>
      </c>
      <c r="W4123" t="s">
        <v>291</v>
      </c>
      <c r="X4123" t="s">
        <v>245</v>
      </c>
      <c r="Y4123" t="s">
        <v>246</v>
      </c>
      <c r="Z4123" t="s">
        <v>246</v>
      </c>
      <c r="AA4123" t="s">
        <v>246</v>
      </c>
      <c r="AB4123" t="s">
        <v>26</v>
      </c>
      <c r="AE4123">
        <v>0</v>
      </c>
      <c r="AF4123">
        <v>0</v>
      </c>
    </row>
    <row r="4124" spans="1:32" x14ac:dyDescent="0.2">
      <c r="A4124" t="s">
        <v>7194</v>
      </c>
      <c r="B4124" s="107">
        <v>44862</v>
      </c>
      <c r="C4124" s="107">
        <v>44862</v>
      </c>
      <c r="D4124" s="107">
        <v>44862</v>
      </c>
      <c r="E4124">
        <v>18000</v>
      </c>
      <c r="F4124">
        <v>18000</v>
      </c>
      <c r="G4124" t="s">
        <v>43</v>
      </c>
      <c r="H4124">
        <v>1</v>
      </c>
      <c r="I4124">
        <v>18000</v>
      </c>
      <c r="J4124">
        <v>18000</v>
      </c>
      <c r="K4124">
        <v>1</v>
      </c>
      <c r="M4124" t="s">
        <v>199</v>
      </c>
      <c r="N4124" t="s">
        <v>52</v>
      </c>
      <c r="O4124">
        <v>100</v>
      </c>
      <c r="Q4124" t="s">
        <v>199</v>
      </c>
      <c r="S4124" t="s">
        <v>1378</v>
      </c>
      <c r="U4124" t="s">
        <v>52</v>
      </c>
      <c r="W4124" t="s">
        <v>1379</v>
      </c>
      <c r="X4124" t="s">
        <v>1379</v>
      </c>
      <c r="Y4124" t="s">
        <v>163</v>
      </c>
      <c r="Z4124" t="s">
        <v>193</v>
      </c>
      <c r="AA4124" t="s">
        <v>193</v>
      </c>
      <c r="AB4124" t="s">
        <v>24</v>
      </c>
      <c r="AE4124">
        <v>0</v>
      </c>
      <c r="AF4124">
        <v>0</v>
      </c>
    </row>
    <row r="4125" spans="1:32" x14ac:dyDescent="0.2">
      <c r="A4125" t="s">
        <v>7195</v>
      </c>
      <c r="B4125" s="107">
        <v>44862</v>
      </c>
      <c r="C4125" s="107">
        <v>44862</v>
      </c>
      <c r="D4125" s="107">
        <v>44862</v>
      </c>
      <c r="E4125">
        <v>-18000</v>
      </c>
      <c r="F4125">
        <v>-18000</v>
      </c>
      <c r="G4125" t="s">
        <v>43</v>
      </c>
      <c r="H4125">
        <v>1</v>
      </c>
      <c r="I4125">
        <v>-18000</v>
      </c>
      <c r="J4125">
        <v>-18000</v>
      </c>
      <c r="K4125">
        <v>1</v>
      </c>
      <c r="M4125" t="s">
        <v>1419</v>
      </c>
      <c r="N4125" t="s">
        <v>199</v>
      </c>
      <c r="O4125">
        <v>100</v>
      </c>
      <c r="P4125" t="s">
        <v>340</v>
      </c>
      <c r="Q4125" t="s">
        <v>199</v>
      </c>
      <c r="S4125" t="s">
        <v>1378</v>
      </c>
      <c r="U4125" t="s">
        <v>1419</v>
      </c>
      <c r="W4125" t="s">
        <v>1379</v>
      </c>
      <c r="X4125" t="s">
        <v>1379</v>
      </c>
      <c r="Y4125" t="s">
        <v>163</v>
      </c>
      <c r="Z4125" t="s">
        <v>193</v>
      </c>
      <c r="AA4125" t="s">
        <v>193</v>
      </c>
      <c r="AB4125" t="s">
        <v>24</v>
      </c>
      <c r="AE4125">
        <v>0</v>
      </c>
      <c r="AF4125">
        <v>0</v>
      </c>
    </row>
    <row r="4126" spans="1:32" x14ac:dyDescent="0.2">
      <c r="A4126" t="s">
        <v>7196</v>
      </c>
      <c r="B4126" s="107">
        <v>44862</v>
      </c>
      <c r="C4126" s="107">
        <v>44862</v>
      </c>
      <c r="D4126" s="107">
        <v>44862</v>
      </c>
      <c r="E4126">
        <v>-4.8579785158093343E-3</v>
      </c>
      <c r="F4126">
        <v>-4.8579785158093343E-3</v>
      </c>
      <c r="G4126" t="s">
        <v>72</v>
      </c>
      <c r="H4126">
        <v>5.0175252257036638</v>
      </c>
      <c r="I4126">
        <v>-2.4375029748999778E-2</v>
      </c>
      <c r="J4126">
        <v>-2.4375029748999778E-2</v>
      </c>
      <c r="K4126">
        <v>1</v>
      </c>
      <c r="M4126" t="s">
        <v>67</v>
      </c>
      <c r="S4126" t="s">
        <v>6716</v>
      </c>
      <c r="U4126" t="s">
        <v>67</v>
      </c>
      <c r="W4126" t="s">
        <v>1270</v>
      </c>
      <c r="X4126" t="s">
        <v>1271</v>
      </c>
      <c r="Y4126" t="s">
        <v>182</v>
      </c>
      <c r="Z4126" t="s">
        <v>164</v>
      </c>
      <c r="AA4126" t="s">
        <v>164</v>
      </c>
      <c r="AB4126" t="s">
        <v>18</v>
      </c>
      <c r="AD4126" t="s">
        <v>7197</v>
      </c>
      <c r="AE4126">
        <v>1</v>
      </c>
      <c r="AF4126">
        <v>1</v>
      </c>
    </row>
    <row r="4127" spans="1:32" x14ac:dyDescent="0.2">
      <c r="A4127" t="s">
        <v>7198</v>
      </c>
      <c r="B4127" s="107">
        <v>44862</v>
      </c>
      <c r="C4127" s="107">
        <v>44862</v>
      </c>
      <c r="D4127" s="107">
        <v>44862</v>
      </c>
      <c r="E4127">
        <v>1.5074999999999999E-3</v>
      </c>
      <c r="F4127">
        <v>1.5074999999999999E-3</v>
      </c>
      <c r="G4127" t="s">
        <v>71</v>
      </c>
      <c r="H4127">
        <v>8246.840148698886</v>
      </c>
      <c r="I4127">
        <v>12.43211152416357</v>
      </c>
      <c r="J4127">
        <v>12.43211152416357</v>
      </c>
      <c r="K4127">
        <v>1</v>
      </c>
      <c r="N4127" t="s">
        <v>65</v>
      </c>
      <c r="S4127" t="s">
        <v>1608</v>
      </c>
      <c r="U4127" t="s">
        <v>65</v>
      </c>
      <c r="W4127" t="s">
        <v>2841</v>
      </c>
      <c r="X4127" t="s">
        <v>70</v>
      </c>
      <c r="Y4127" t="s">
        <v>182</v>
      </c>
      <c r="Z4127" t="s">
        <v>164</v>
      </c>
      <c r="AA4127" t="s">
        <v>164</v>
      </c>
      <c r="AB4127" t="s">
        <v>18</v>
      </c>
      <c r="AD4127" t="s">
        <v>7199</v>
      </c>
      <c r="AE4127">
        <v>1</v>
      </c>
      <c r="AF4127">
        <v>1</v>
      </c>
    </row>
    <row r="4128" spans="1:32" x14ac:dyDescent="0.2">
      <c r="A4128" t="s">
        <v>7200</v>
      </c>
      <c r="B4128" s="107">
        <v>44861</v>
      </c>
      <c r="C4128" s="107">
        <v>44861</v>
      </c>
      <c r="D4128" s="107">
        <v>44861</v>
      </c>
      <c r="E4128">
        <v>-159.9</v>
      </c>
      <c r="F4128">
        <v>-159.9</v>
      </c>
      <c r="G4128" t="s">
        <v>43</v>
      </c>
      <c r="H4128">
        <v>1</v>
      </c>
      <c r="I4128">
        <v>-159.9</v>
      </c>
      <c r="J4128">
        <v>-159.9</v>
      </c>
      <c r="K4128">
        <v>1</v>
      </c>
      <c r="M4128" t="s">
        <v>49</v>
      </c>
      <c r="N4128" t="s">
        <v>7201</v>
      </c>
      <c r="O4128">
        <v>100</v>
      </c>
      <c r="Q4128" t="s">
        <v>7201</v>
      </c>
      <c r="S4128" t="s">
        <v>7202</v>
      </c>
      <c r="U4128" t="s">
        <v>49</v>
      </c>
      <c r="W4128" t="s">
        <v>4893</v>
      </c>
      <c r="X4128" t="s">
        <v>169</v>
      </c>
      <c r="Y4128" t="s">
        <v>170</v>
      </c>
      <c r="Z4128" t="s">
        <v>164</v>
      </c>
      <c r="AA4128" t="s">
        <v>164</v>
      </c>
      <c r="AB4128" t="s">
        <v>22</v>
      </c>
      <c r="AE4128">
        <v>0</v>
      </c>
      <c r="AF4128">
        <v>0</v>
      </c>
    </row>
    <row r="4129" spans="1:32" x14ac:dyDescent="0.2">
      <c r="A4129" t="s">
        <v>7203</v>
      </c>
      <c r="B4129" s="107">
        <v>44861</v>
      </c>
      <c r="C4129" s="107">
        <v>44861</v>
      </c>
      <c r="D4129" s="107">
        <v>44861</v>
      </c>
      <c r="E4129">
        <v>-45.13</v>
      </c>
      <c r="F4129">
        <v>-45.13</v>
      </c>
      <c r="G4129" t="s">
        <v>43</v>
      </c>
      <c r="H4129">
        <v>1</v>
      </c>
      <c r="I4129">
        <v>-45.13</v>
      </c>
      <c r="J4129">
        <v>-45.13</v>
      </c>
      <c r="K4129">
        <v>1</v>
      </c>
      <c r="M4129" t="s">
        <v>50</v>
      </c>
      <c r="N4129" t="s">
        <v>263</v>
      </c>
      <c r="O4129">
        <v>100</v>
      </c>
      <c r="Q4129" t="s">
        <v>263</v>
      </c>
      <c r="S4129" t="s">
        <v>263</v>
      </c>
      <c r="U4129" t="s">
        <v>50</v>
      </c>
      <c r="W4129" t="s">
        <v>265</v>
      </c>
      <c r="X4129" t="s">
        <v>30</v>
      </c>
      <c r="Y4129" t="s">
        <v>182</v>
      </c>
      <c r="Z4129" t="s">
        <v>182</v>
      </c>
      <c r="AA4129" t="s">
        <v>182</v>
      </c>
      <c r="AB4129" t="s">
        <v>30</v>
      </c>
      <c r="AE4129">
        <v>0</v>
      </c>
      <c r="AF4129">
        <v>0</v>
      </c>
    </row>
    <row r="4130" spans="1:32" x14ac:dyDescent="0.2">
      <c r="A4130" t="s">
        <v>7204</v>
      </c>
      <c r="B4130" s="107">
        <v>44861</v>
      </c>
      <c r="C4130" s="107">
        <v>44861</v>
      </c>
      <c r="D4130" s="107">
        <v>44861</v>
      </c>
      <c r="E4130">
        <v>-159.9</v>
      </c>
      <c r="F4130">
        <v>-159.9</v>
      </c>
      <c r="G4130" t="s">
        <v>43</v>
      </c>
      <c r="H4130">
        <v>1</v>
      </c>
      <c r="I4130">
        <v>-159.9</v>
      </c>
      <c r="J4130">
        <v>-159.9</v>
      </c>
      <c r="K4130">
        <v>1</v>
      </c>
      <c r="M4130" t="s">
        <v>52</v>
      </c>
      <c r="N4130" t="s">
        <v>199</v>
      </c>
      <c r="O4130">
        <v>100</v>
      </c>
      <c r="P4130" t="s">
        <v>340</v>
      </c>
      <c r="Q4130" t="s">
        <v>199</v>
      </c>
      <c r="S4130" t="s">
        <v>7202</v>
      </c>
      <c r="U4130" t="s">
        <v>52</v>
      </c>
      <c r="W4130" t="s">
        <v>4893</v>
      </c>
      <c r="X4130" t="s">
        <v>169</v>
      </c>
      <c r="Y4130" t="s">
        <v>170</v>
      </c>
      <c r="Z4130" t="s">
        <v>164</v>
      </c>
      <c r="AA4130" t="s">
        <v>164</v>
      </c>
      <c r="AB4130" t="s">
        <v>22</v>
      </c>
      <c r="AE4130">
        <v>0</v>
      </c>
      <c r="AF4130">
        <v>0</v>
      </c>
    </row>
    <row r="4131" spans="1:32" x14ac:dyDescent="0.2">
      <c r="A4131" t="s">
        <v>7205</v>
      </c>
      <c r="B4131" s="107">
        <v>44861</v>
      </c>
      <c r="C4131" s="107">
        <v>44861</v>
      </c>
      <c r="D4131" s="107">
        <v>44861</v>
      </c>
      <c r="E4131">
        <v>-159.9</v>
      </c>
      <c r="F4131">
        <v>-159.9</v>
      </c>
      <c r="G4131" t="s">
        <v>43</v>
      </c>
      <c r="H4131">
        <v>1</v>
      </c>
      <c r="I4131">
        <v>-159.9</v>
      </c>
      <c r="J4131">
        <v>-159.9</v>
      </c>
      <c r="K4131">
        <v>1</v>
      </c>
      <c r="M4131" t="s">
        <v>52</v>
      </c>
      <c r="N4131" t="s">
        <v>199</v>
      </c>
      <c r="O4131">
        <v>100</v>
      </c>
      <c r="P4131" t="s">
        <v>340</v>
      </c>
      <c r="Q4131" t="s">
        <v>199</v>
      </c>
      <c r="S4131" t="s">
        <v>7202</v>
      </c>
      <c r="U4131" t="s">
        <v>52</v>
      </c>
      <c r="W4131" t="s">
        <v>4893</v>
      </c>
      <c r="X4131" t="s">
        <v>169</v>
      </c>
      <c r="Y4131" t="s">
        <v>170</v>
      </c>
      <c r="Z4131" t="s">
        <v>164</v>
      </c>
      <c r="AA4131" t="s">
        <v>164</v>
      </c>
      <c r="AB4131" t="s">
        <v>22</v>
      </c>
      <c r="AE4131">
        <v>0</v>
      </c>
      <c r="AF4131">
        <v>0</v>
      </c>
    </row>
    <row r="4132" spans="1:32" x14ac:dyDescent="0.2">
      <c r="A4132" t="s">
        <v>7206</v>
      </c>
      <c r="B4132" s="107">
        <v>44861</v>
      </c>
      <c r="C4132" s="107">
        <v>44861</v>
      </c>
      <c r="D4132" s="107">
        <v>44861</v>
      </c>
      <c r="E4132">
        <v>-159.9</v>
      </c>
      <c r="F4132">
        <v>-159.9</v>
      </c>
      <c r="G4132" t="s">
        <v>43</v>
      </c>
      <c r="H4132">
        <v>1</v>
      </c>
      <c r="I4132">
        <v>-159.9</v>
      </c>
      <c r="J4132">
        <v>-159.9</v>
      </c>
      <c r="K4132">
        <v>1</v>
      </c>
      <c r="M4132" t="s">
        <v>49</v>
      </c>
      <c r="N4132" t="s">
        <v>199</v>
      </c>
      <c r="O4132">
        <v>100</v>
      </c>
      <c r="P4132" t="s">
        <v>340</v>
      </c>
      <c r="Q4132" t="s">
        <v>199</v>
      </c>
      <c r="S4132" t="s">
        <v>7202</v>
      </c>
      <c r="U4132" t="s">
        <v>49</v>
      </c>
      <c r="W4132" t="s">
        <v>4893</v>
      </c>
      <c r="X4132" t="s">
        <v>169</v>
      </c>
      <c r="Y4132" t="s">
        <v>170</v>
      </c>
      <c r="Z4132" t="s">
        <v>164</v>
      </c>
      <c r="AA4132" t="s">
        <v>164</v>
      </c>
      <c r="AB4132" t="s">
        <v>22</v>
      </c>
      <c r="AE4132">
        <v>0</v>
      </c>
      <c r="AF4132">
        <v>0</v>
      </c>
    </row>
    <row r="4133" spans="1:32" x14ac:dyDescent="0.2">
      <c r="A4133" t="s">
        <v>7207</v>
      </c>
      <c r="B4133" s="107">
        <v>44861</v>
      </c>
      <c r="C4133" s="107">
        <v>44861</v>
      </c>
      <c r="D4133" s="107">
        <v>44861</v>
      </c>
      <c r="E4133">
        <v>460.25</v>
      </c>
      <c r="F4133">
        <v>460.25</v>
      </c>
      <c r="G4133" t="s">
        <v>43</v>
      </c>
      <c r="H4133">
        <v>1</v>
      </c>
      <c r="I4133">
        <v>460.25</v>
      </c>
      <c r="J4133">
        <v>460.25</v>
      </c>
      <c r="K4133">
        <v>1</v>
      </c>
      <c r="M4133" t="s">
        <v>199</v>
      </c>
      <c r="N4133" t="s">
        <v>49</v>
      </c>
      <c r="O4133">
        <v>100</v>
      </c>
      <c r="P4133" t="s">
        <v>15</v>
      </c>
      <c r="Q4133" t="s">
        <v>199</v>
      </c>
      <c r="S4133" t="s">
        <v>7208</v>
      </c>
      <c r="U4133" t="s">
        <v>49</v>
      </c>
      <c r="W4133" t="s">
        <v>7209</v>
      </c>
      <c r="X4133" t="s">
        <v>30</v>
      </c>
      <c r="Y4133" t="s">
        <v>182</v>
      </c>
      <c r="Z4133" t="s">
        <v>182</v>
      </c>
      <c r="AA4133" t="s">
        <v>182</v>
      </c>
      <c r="AB4133" t="s">
        <v>30</v>
      </c>
      <c r="AE4133">
        <v>0</v>
      </c>
      <c r="AF4133">
        <v>0</v>
      </c>
    </row>
    <row r="4134" spans="1:32" x14ac:dyDescent="0.2">
      <c r="A4134" t="s">
        <v>7210</v>
      </c>
      <c r="B4134" s="107">
        <v>44861</v>
      </c>
      <c r="C4134" s="107">
        <v>44861</v>
      </c>
      <c r="D4134" s="107">
        <v>44861</v>
      </c>
      <c r="E4134">
        <v>1.5074999999999999E-3</v>
      </c>
      <c r="F4134">
        <v>1.5074999999999999E-3</v>
      </c>
      <c r="G4134" t="s">
        <v>71</v>
      </c>
      <c r="H4134">
        <v>8015.1063829787226</v>
      </c>
      <c r="I4134">
        <v>12.082772872340421</v>
      </c>
      <c r="J4134">
        <v>12.082772872340421</v>
      </c>
      <c r="K4134">
        <v>1</v>
      </c>
      <c r="N4134" t="s">
        <v>65</v>
      </c>
      <c r="S4134" t="s">
        <v>1608</v>
      </c>
      <c r="U4134" t="s">
        <v>65</v>
      </c>
      <c r="W4134" t="s">
        <v>2841</v>
      </c>
      <c r="X4134" t="s">
        <v>70</v>
      </c>
      <c r="Y4134" t="s">
        <v>182</v>
      </c>
      <c r="Z4134" t="s">
        <v>164</v>
      </c>
      <c r="AA4134" t="s">
        <v>164</v>
      </c>
      <c r="AB4134" t="s">
        <v>18</v>
      </c>
      <c r="AD4134" t="s">
        <v>7211</v>
      </c>
      <c r="AE4134">
        <v>1</v>
      </c>
      <c r="AF4134">
        <v>1</v>
      </c>
    </row>
    <row r="4135" spans="1:32" x14ac:dyDescent="0.2">
      <c r="A4135" t="s">
        <v>7212</v>
      </c>
      <c r="B4135" s="107">
        <v>44860</v>
      </c>
      <c r="C4135" s="107">
        <v>44860</v>
      </c>
      <c r="D4135" s="107">
        <v>44860</v>
      </c>
      <c r="E4135">
        <v>-434.54</v>
      </c>
      <c r="F4135">
        <v>-434.54</v>
      </c>
      <c r="G4135" t="s">
        <v>43</v>
      </c>
      <c r="H4135">
        <v>1</v>
      </c>
      <c r="I4135">
        <v>-434.54</v>
      </c>
      <c r="J4135">
        <v>-434.54</v>
      </c>
      <c r="K4135">
        <v>1</v>
      </c>
      <c r="M4135" t="s">
        <v>49</v>
      </c>
      <c r="N4135" t="s">
        <v>7213</v>
      </c>
      <c r="O4135">
        <v>100</v>
      </c>
      <c r="Q4135" t="s">
        <v>7213</v>
      </c>
      <c r="S4135" t="s">
        <v>7214</v>
      </c>
      <c r="U4135" t="s">
        <v>49</v>
      </c>
      <c r="W4135" t="s">
        <v>7214</v>
      </c>
      <c r="X4135" t="s">
        <v>30</v>
      </c>
      <c r="Y4135" t="s">
        <v>182</v>
      </c>
      <c r="Z4135" t="s">
        <v>182</v>
      </c>
      <c r="AA4135" t="s">
        <v>182</v>
      </c>
      <c r="AB4135" t="s">
        <v>30</v>
      </c>
      <c r="AE4135">
        <v>0</v>
      </c>
      <c r="AF4135">
        <v>0</v>
      </c>
    </row>
    <row r="4136" spans="1:32" x14ac:dyDescent="0.2">
      <c r="A4136" t="s">
        <v>7215</v>
      </c>
      <c r="B4136" s="107">
        <v>44860</v>
      </c>
      <c r="C4136" s="107">
        <v>44860</v>
      </c>
      <c r="D4136" s="107">
        <v>44860</v>
      </c>
      <c r="E4136">
        <v>-3000</v>
      </c>
      <c r="F4136">
        <v>-3000</v>
      </c>
      <c r="G4136" t="s">
        <v>43</v>
      </c>
      <c r="H4136">
        <v>1</v>
      </c>
      <c r="I4136">
        <v>-3000</v>
      </c>
      <c r="J4136">
        <v>-3000</v>
      </c>
      <c r="K4136">
        <v>1</v>
      </c>
      <c r="M4136" t="s">
        <v>52</v>
      </c>
      <c r="N4136" t="s">
        <v>1190</v>
      </c>
      <c r="O4136">
        <v>100</v>
      </c>
      <c r="Q4136" t="s">
        <v>1190</v>
      </c>
      <c r="S4136" t="s">
        <v>6345</v>
      </c>
      <c r="U4136" t="s">
        <v>52</v>
      </c>
      <c r="W4136" t="s">
        <v>1594</v>
      </c>
      <c r="X4136" t="s">
        <v>16</v>
      </c>
      <c r="Y4136" t="s">
        <v>163</v>
      </c>
      <c r="Z4136" t="s">
        <v>164</v>
      </c>
      <c r="AA4136" t="s">
        <v>164</v>
      </c>
      <c r="AB4136" t="s">
        <v>16</v>
      </c>
      <c r="AE4136">
        <v>0</v>
      </c>
      <c r="AF4136">
        <v>0</v>
      </c>
    </row>
    <row r="4137" spans="1:32" x14ac:dyDescent="0.2">
      <c r="A4137" t="s">
        <v>7216</v>
      </c>
      <c r="B4137" s="107">
        <v>44860</v>
      </c>
      <c r="C4137" s="107">
        <v>44860</v>
      </c>
      <c r="D4137" s="107">
        <v>44860</v>
      </c>
      <c r="E4137">
        <v>-4023.24</v>
      </c>
      <c r="F4137">
        <v>-4023.24</v>
      </c>
      <c r="G4137" t="s">
        <v>43</v>
      </c>
      <c r="H4137">
        <v>1</v>
      </c>
      <c r="I4137">
        <v>-4023.24</v>
      </c>
      <c r="J4137">
        <v>-4023.24</v>
      </c>
      <c r="K4137">
        <v>1</v>
      </c>
      <c r="M4137" t="s">
        <v>52</v>
      </c>
      <c r="N4137" t="s">
        <v>195</v>
      </c>
      <c r="O4137">
        <v>100</v>
      </c>
      <c r="Q4137" t="s">
        <v>195</v>
      </c>
      <c r="S4137" t="s">
        <v>7217</v>
      </c>
      <c r="U4137" t="s">
        <v>52</v>
      </c>
      <c r="W4137" t="s">
        <v>7218</v>
      </c>
      <c r="X4137" t="s">
        <v>191</v>
      </c>
      <c r="Y4137" t="s">
        <v>192</v>
      </c>
      <c r="Z4137" t="s">
        <v>193</v>
      </c>
      <c r="AA4137" t="s">
        <v>193</v>
      </c>
      <c r="AB4137" t="s">
        <v>19</v>
      </c>
      <c r="AE4137">
        <v>0</v>
      </c>
      <c r="AF4137">
        <v>0</v>
      </c>
    </row>
    <row r="4138" spans="1:32" x14ac:dyDescent="0.2">
      <c r="A4138" t="s">
        <v>1227</v>
      </c>
      <c r="B4138" s="107">
        <v>44860</v>
      </c>
      <c r="C4138" s="107">
        <v>44860</v>
      </c>
      <c r="D4138" s="107">
        <v>44860</v>
      </c>
      <c r="E4138">
        <v>-39</v>
      </c>
      <c r="F4138">
        <v>-39</v>
      </c>
      <c r="G4138" t="s">
        <v>43</v>
      </c>
      <c r="H4138">
        <v>1</v>
      </c>
      <c r="I4138">
        <v>-39</v>
      </c>
      <c r="J4138">
        <v>-39</v>
      </c>
      <c r="K4138">
        <v>1</v>
      </c>
      <c r="M4138" t="s">
        <v>52</v>
      </c>
      <c r="N4138" t="s">
        <v>2496</v>
      </c>
      <c r="O4138">
        <v>100</v>
      </c>
      <c r="Q4138" t="s">
        <v>2496</v>
      </c>
      <c r="S4138" t="s">
        <v>2497</v>
      </c>
      <c r="U4138" t="s">
        <v>52</v>
      </c>
      <c r="W4138" t="s">
        <v>2497</v>
      </c>
      <c r="X4138" t="s">
        <v>30</v>
      </c>
      <c r="Y4138" t="s">
        <v>182</v>
      </c>
      <c r="Z4138" t="s">
        <v>182</v>
      </c>
      <c r="AA4138" t="s">
        <v>182</v>
      </c>
      <c r="AB4138" t="s">
        <v>30</v>
      </c>
      <c r="AE4138">
        <v>0</v>
      </c>
      <c r="AF4138">
        <v>0</v>
      </c>
    </row>
    <row r="4139" spans="1:32" x14ac:dyDescent="0.2">
      <c r="A4139" t="s">
        <v>1575</v>
      </c>
      <c r="B4139" s="107">
        <v>44860</v>
      </c>
      <c r="C4139" s="107">
        <v>44860</v>
      </c>
      <c r="D4139" s="107">
        <v>44860</v>
      </c>
      <c r="E4139">
        <v>-489.61</v>
      </c>
      <c r="F4139">
        <v>-489.61</v>
      </c>
      <c r="G4139" t="s">
        <v>43</v>
      </c>
      <c r="H4139">
        <v>1</v>
      </c>
      <c r="I4139">
        <v>-489.61</v>
      </c>
      <c r="J4139">
        <v>-489.61</v>
      </c>
      <c r="K4139">
        <v>1</v>
      </c>
      <c r="M4139" t="s">
        <v>49</v>
      </c>
      <c r="N4139" t="s">
        <v>7219</v>
      </c>
      <c r="O4139">
        <v>100</v>
      </c>
      <c r="Q4139" t="s">
        <v>7219</v>
      </c>
      <c r="S4139" t="s">
        <v>7209</v>
      </c>
      <c r="U4139" t="s">
        <v>49</v>
      </c>
      <c r="W4139" t="s">
        <v>7209</v>
      </c>
      <c r="X4139" t="s">
        <v>30</v>
      </c>
      <c r="Y4139" t="s">
        <v>182</v>
      </c>
      <c r="Z4139" t="s">
        <v>182</v>
      </c>
      <c r="AA4139" t="s">
        <v>182</v>
      </c>
      <c r="AB4139" t="s">
        <v>30</v>
      </c>
      <c r="AE4139">
        <v>0</v>
      </c>
      <c r="AF4139">
        <v>0</v>
      </c>
    </row>
    <row r="4140" spans="1:32" x14ac:dyDescent="0.2">
      <c r="A4140" t="s">
        <v>7220</v>
      </c>
      <c r="B4140" s="107">
        <v>44860</v>
      </c>
      <c r="C4140" s="107">
        <v>44860</v>
      </c>
      <c r="D4140" s="107">
        <v>44860</v>
      </c>
      <c r="E4140">
        <v>2.2499999999999998E-3</v>
      </c>
      <c r="F4140">
        <v>2.2499999999999998E-3</v>
      </c>
      <c r="G4140" t="s">
        <v>58</v>
      </c>
      <c r="H4140">
        <v>8365.4564869193819</v>
      </c>
      <c r="I4140">
        <v>18.822277095568609</v>
      </c>
      <c r="J4140">
        <v>18.822277095568609</v>
      </c>
      <c r="K4140">
        <v>1</v>
      </c>
      <c r="M4140" t="s">
        <v>3597</v>
      </c>
      <c r="N4140" t="s">
        <v>65</v>
      </c>
      <c r="S4140" t="s">
        <v>1608</v>
      </c>
      <c r="U4140" t="s">
        <v>65</v>
      </c>
      <c r="W4140" t="s">
        <v>3598</v>
      </c>
      <c r="X4140" t="s">
        <v>3598</v>
      </c>
      <c r="Y4140" t="s">
        <v>1062</v>
      </c>
      <c r="Z4140" t="s">
        <v>1063</v>
      </c>
      <c r="AA4140" t="s">
        <v>1063</v>
      </c>
      <c r="AB4140" t="s">
        <v>29</v>
      </c>
      <c r="AD4140" t="s">
        <v>7221</v>
      </c>
      <c r="AE4140">
        <v>1</v>
      </c>
      <c r="AF4140">
        <v>1</v>
      </c>
    </row>
    <row r="4141" spans="1:32" x14ac:dyDescent="0.2">
      <c r="A4141" t="s">
        <v>7222</v>
      </c>
      <c r="B4141" s="107">
        <v>44860</v>
      </c>
      <c r="C4141" s="107">
        <v>44860</v>
      </c>
      <c r="D4141" s="107">
        <v>44860</v>
      </c>
      <c r="E4141">
        <v>3.525E-4</v>
      </c>
      <c r="F4141">
        <v>3.525E-4</v>
      </c>
      <c r="G4141" t="s">
        <v>58</v>
      </c>
      <c r="H4141">
        <v>8365.4564869193819</v>
      </c>
      <c r="I4141">
        <v>2.9488234116390819</v>
      </c>
      <c r="J4141">
        <v>2.9488234116390819</v>
      </c>
      <c r="K4141">
        <v>1</v>
      </c>
      <c r="M4141" t="s">
        <v>3597</v>
      </c>
      <c r="N4141" t="s">
        <v>63</v>
      </c>
      <c r="S4141" t="s">
        <v>1608</v>
      </c>
      <c r="U4141" t="s">
        <v>63</v>
      </c>
      <c r="W4141" t="s">
        <v>3598</v>
      </c>
      <c r="X4141" t="s">
        <v>3598</v>
      </c>
      <c r="Y4141" t="s">
        <v>1062</v>
      </c>
      <c r="Z4141" t="s">
        <v>1063</v>
      </c>
      <c r="AA4141" t="s">
        <v>1063</v>
      </c>
      <c r="AB4141" t="s">
        <v>29</v>
      </c>
      <c r="AD4141" t="s">
        <v>7223</v>
      </c>
      <c r="AE4141">
        <v>1</v>
      </c>
      <c r="AF4141">
        <v>1</v>
      </c>
    </row>
    <row r="4142" spans="1:32" x14ac:dyDescent="0.2">
      <c r="A4142" t="s">
        <v>7224</v>
      </c>
      <c r="B4142" s="107">
        <v>44860</v>
      </c>
      <c r="C4142" s="107">
        <v>44860</v>
      </c>
      <c r="D4142" s="107">
        <v>44860</v>
      </c>
      <c r="E4142">
        <v>3.4499999999999998E-4</v>
      </c>
      <c r="F4142">
        <v>3.4499999999999998E-4</v>
      </c>
      <c r="G4142" t="s">
        <v>58</v>
      </c>
      <c r="H4142">
        <v>8365.4564869193819</v>
      </c>
      <c r="I4142">
        <v>2.8860824879871871</v>
      </c>
      <c r="J4142">
        <v>2.8860824879871871</v>
      </c>
      <c r="K4142">
        <v>1</v>
      </c>
      <c r="M4142" t="s">
        <v>3597</v>
      </c>
      <c r="N4142" t="s">
        <v>63</v>
      </c>
      <c r="S4142" t="s">
        <v>1608</v>
      </c>
      <c r="U4142" t="s">
        <v>63</v>
      </c>
      <c r="W4142" t="s">
        <v>3598</v>
      </c>
      <c r="X4142" t="s">
        <v>3598</v>
      </c>
      <c r="Y4142" t="s">
        <v>1062</v>
      </c>
      <c r="Z4142" t="s">
        <v>1063</v>
      </c>
      <c r="AA4142" t="s">
        <v>1063</v>
      </c>
      <c r="AB4142" t="s">
        <v>29</v>
      </c>
      <c r="AD4142" t="s">
        <v>7225</v>
      </c>
      <c r="AE4142">
        <v>1</v>
      </c>
      <c r="AF4142">
        <v>1</v>
      </c>
    </row>
    <row r="4143" spans="1:32" x14ac:dyDescent="0.2">
      <c r="A4143" t="s">
        <v>7226</v>
      </c>
      <c r="B4143" s="107">
        <v>44859</v>
      </c>
      <c r="C4143" s="107">
        <v>44859</v>
      </c>
      <c r="D4143" s="107">
        <v>44859</v>
      </c>
      <c r="E4143">
        <v>-52.8</v>
      </c>
      <c r="F4143">
        <v>-52.8</v>
      </c>
      <c r="G4143" t="s">
        <v>43</v>
      </c>
      <c r="H4143">
        <v>1</v>
      </c>
      <c r="I4143">
        <v>-52.8</v>
      </c>
      <c r="J4143">
        <v>-52.8</v>
      </c>
      <c r="K4143">
        <v>1</v>
      </c>
      <c r="M4143" t="s">
        <v>50</v>
      </c>
      <c r="N4143" t="s">
        <v>231</v>
      </c>
      <c r="O4143">
        <v>100</v>
      </c>
      <c r="Q4143" t="s">
        <v>231</v>
      </c>
      <c r="S4143" t="s">
        <v>233</v>
      </c>
      <c r="U4143" t="s">
        <v>50</v>
      </c>
      <c r="W4143" t="s">
        <v>233</v>
      </c>
      <c r="X4143" t="s">
        <v>30</v>
      </c>
      <c r="Y4143" t="s">
        <v>182</v>
      </c>
      <c r="Z4143" t="s">
        <v>182</v>
      </c>
      <c r="AA4143" t="s">
        <v>182</v>
      </c>
      <c r="AB4143" t="s">
        <v>30</v>
      </c>
      <c r="AE4143">
        <v>0</v>
      </c>
      <c r="AF4143">
        <v>0</v>
      </c>
    </row>
    <row r="4144" spans="1:32" x14ac:dyDescent="0.2">
      <c r="A4144" t="s">
        <v>7227</v>
      </c>
      <c r="B4144" s="107">
        <v>44859</v>
      </c>
      <c r="C4144" s="107">
        <v>44859</v>
      </c>
      <c r="D4144" s="107">
        <v>44859</v>
      </c>
      <c r="E4144">
        <v>1.95</v>
      </c>
      <c r="F4144">
        <v>1.95</v>
      </c>
      <c r="G4144" t="s">
        <v>43</v>
      </c>
      <c r="H4144">
        <v>1</v>
      </c>
      <c r="I4144">
        <v>1.95</v>
      </c>
      <c r="J4144">
        <v>1.95</v>
      </c>
      <c r="K4144">
        <v>1</v>
      </c>
      <c r="M4144" t="s">
        <v>2104</v>
      </c>
      <c r="N4144" t="s">
        <v>49</v>
      </c>
      <c r="O4144">
        <v>100</v>
      </c>
      <c r="P4144" t="s">
        <v>160</v>
      </c>
      <c r="Q4144" t="s">
        <v>2104</v>
      </c>
      <c r="S4144" t="s">
        <v>7228</v>
      </c>
      <c r="U4144" t="s">
        <v>49</v>
      </c>
      <c r="W4144" t="s">
        <v>1452</v>
      </c>
      <c r="X4144" t="s">
        <v>1452</v>
      </c>
      <c r="Y4144" t="s">
        <v>192</v>
      </c>
      <c r="Z4144" t="s">
        <v>193</v>
      </c>
      <c r="AA4144" t="s">
        <v>193</v>
      </c>
      <c r="AB4144" t="s">
        <v>24</v>
      </c>
      <c r="AE4144">
        <v>0</v>
      </c>
      <c r="AF4144">
        <v>0</v>
      </c>
    </row>
    <row r="4145" spans="1:32" x14ac:dyDescent="0.2">
      <c r="A4145" t="s">
        <v>7229</v>
      </c>
      <c r="B4145" s="107">
        <v>44859</v>
      </c>
      <c r="C4145" s="107">
        <v>44859</v>
      </c>
      <c r="D4145" s="107">
        <v>44859</v>
      </c>
      <c r="E4145">
        <v>-4.0460938731238953E-2</v>
      </c>
      <c r="F4145">
        <v>-4.0460938731238953E-2</v>
      </c>
      <c r="G4145" t="s">
        <v>72</v>
      </c>
      <c r="H4145">
        <v>4.8381655245123873</v>
      </c>
      <c r="I4145">
        <v>-0.19575671885888829</v>
      </c>
      <c r="J4145">
        <v>-0.19575671885888829</v>
      </c>
      <c r="K4145">
        <v>1</v>
      </c>
      <c r="M4145" t="s">
        <v>67</v>
      </c>
      <c r="S4145" t="s">
        <v>6716</v>
      </c>
      <c r="U4145" t="s">
        <v>67</v>
      </c>
      <c r="W4145" t="s">
        <v>1270</v>
      </c>
      <c r="X4145" t="s">
        <v>1271</v>
      </c>
      <c r="Y4145" t="s">
        <v>182</v>
      </c>
      <c r="Z4145" t="s">
        <v>164</v>
      </c>
      <c r="AA4145" t="s">
        <v>164</v>
      </c>
      <c r="AB4145" t="s">
        <v>18</v>
      </c>
      <c r="AD4145" t="s">
        <v>7230</v>
      </c>
      <c r="AE4145">
        <v>1</v>
      </c>
      <c r="AF4145">
        <v>1</v>
      </c>
    </row>
    <row r="4146" spans="1:32" x14ac:dyDescent="0.2">
      <c r="A4146" t="s">
        <v>7231</v>
      </c>
      <c r="B4146" s="107">
        <v>44858</v>
      </c>
      <c r="C4146" s="107">
        <v>44858</v>
      </c>
      <c r="D4146" s="107">
        <v>44858</v>
      </c>
      <c r="E4146">
        <v>-929.5</v>
      </c>
      <c r="F4146">
        <v>-929.5</v>
      </c>
      <c r="G4146" t="s">
        <v>43</v>
      </c>
      <c r="H4146">
        <v>1</v>
      </c>
      <c r="I4146">
        <v>-929.5</v>
      </c>
      <c r="J4146">
        <v>-929.5</v>
      </c>
      <c r="K4146">
        <v>1</v>
      </c>
      <c r="M4146" t="s">
        <v>52</v>
      </c>
      <c r="N4146" t="s">
        <v>3695</v>
      </c>
      <c r="O4146">
        <v>100</v>
      </c>
      <c r="Q4146" t="s">
        <v>3695</v>
      </c>
      <c r="S4146" t="s">
        <v>3696</v>
      </c>
      <c r="U4146" t="s">
        <v>52</v>
      </c>
      <c r="W4146" t="s">
        <v>3697</v>
      </c>
      <c r="X4146" t="s">
        <v>3698</v>
      </c>
      <c r="Y4146" t="s">
        <v>163</v>
      </c>
      <c r="Z4146" t="s">
        <v>193</v>
      </c>
      <c r="AA4146" t="s">
        <v>193</v>
      </c>
      <c r="AB4146" t="s">
        <v>24</v>
      </c>
      <c r="AE4146">
        <v>0</v>
      </c>
      <c r="AF4146">
        <v>0</v>
      </c>
    </row>
    <row r="4147" spans="1:32" x14ac:dyDescent="0.2">
      <c r="A4147" t="s">
        <v>7232</v>
      </c>
      <c r="B4147" s="107">
        <v>44858</v>
      </c>
      <c r="C4147" s="107">
        <v>44858</v>
      </c>
      <c r="D4147" s="107">
        <v>44858</v>
      </c>
      <c r="E4147">
        <v>-54.29</v>
      </c>
      <c r="F4147">
        <v>-54.29</v>
      </c>
      <c r="G4147" t="s">
        <v>43</v>
      </c>
      <c r="H4147">
        <v>1</v>
      </c>
      <c r="I4147">
        <v>-54.29</v>
      </c>
      <c r="J4147">
        <v>-54.29</v>
      </c>
      <c r="K4147">
        <v>1</v>
      </c>
      <c r="M4147" t="s">
        <v>49</v>
      </c>
      <c r="N4147" t="s">
        <v>2104</v>
      </c>
      <c r="O4147">
        <v>100</v>
      </c>
      <c r="Q4147" t="s">
        <v>2104</v>
      </c>
      <c r="S4147" t="s">
        <v>5499</v>
      </c>
      <c r="U4147" t="s">
        <v>49</v>
      </c>
      <c r="W4147" t="s">
        <v>1452</v>
      </c>
      <c r="X4147" t="s">
        <v>1452</v>
      </c>
      <c r="Y4147" t="s">
        <v>192</v>
      </c>
      <c r="Z4147" t="s">
        <v>193</v>
      </c>
      <c r="AA4147" t="s">
        <v>193</v>
      </c>
      <c r="AB4147" t="s">
        <v>24</v>
      </c>
      <c r="AE4147">
        <v>0</v>
      </c>
      <c r="AF4147">
        <v>0</v>
      </c>
    </row>
    <row r="4148" spans="1:32" x14ac:dyDescent="0.2">
      <c r="A4148" t="s">
        <v>7233</v>
      </c>
      <c r="B4148" s="107">
        <v>44858</v>
      </c>
      <c r="C4148" s="107">
        <v>44858</v>
      </c>
      <c r="D4148" s="107">
        <v>44858</v>
      </c>
      <c r="E4148">
        <v>-1.95</v>
      </c>
      <c r="F4148">
        <v>-1.95</v>
      </c>
      <c r="G4148" t="s">
        <v>43</v>
      </c>
      <c r="H4148">
        <v>1</v>
      </c>
      <c r="I4148">
        <v>-1.95</v>
      </c>
      <c r="J4148">
        <v>-1.95</v>
      </c>
      <c r="K4148">
        <v>1</v>
      </c>
      <c r="M4148" t="s">
        <v>49</v>
      </c>
      <c r="N4148" t="s">
        <v>2104</v>
      </c>
      <c r="O4148">
        <v>100</v>
      </c>
      <c r="Q4148" t="s">
        <v>2104</v>
      </c>
      <c r="S4148" t="s">
        <v>7234</v>
      </c>
      <c r="U4148" t="s">
        <v>49</v>
      </c>
      <c r="W4148" t="s">
        <v>1452</v>
      </c>
      <c r="X4148" t="s">
        <v>1452</v>
      </c>
      <c r="Y4148" t="s">
        <v>192</v>
      </c>
      <c r="Z4148" t="s">
        <v>193</v>
      </c>
      <c r="AA4148" t="s">
        <v>193</v>
      </c>
      <c r="AB4148" t="s">
        <v>24</v>
      </c>
      <c r="AE4148">
        <v>0</v>
      </c>
      <c r="AF4148">
        <v>0</v>
      </c>
    </row>
    <row r="4149" spans="1:32" x14ac:dyDescent="0.2">
      <c r="A4149" t="s">
        <v>7235</v>
      </c>
      <c r="B4149" s="107">
        <v>44858</v>
      </c>
      <c r="C4149" s="107">
        <v>44858</v>
      </c>
      <c r="D4149" s="107">
        <v>44858</v>
      </c>
      <c r="E4149">
        <v>60000</v>
      </c>
      <c r="F4149">
        <v>60000</v>
      </c>
      <c r="G4149" t="s">
        <v>43</v>
      </c>
      <c r="H4149">
        <v>1</v>
      </c>
      <c r="I4149">
        <v>60000</v>
      </c>
      <c r="J4149">
        <v>60000</v>
      </c>
      <c r="K4149">
        <v>1</v>
      </c>
      <c r="M4149" t="s">
        <v>199</v>
      </c>
      <c r="N4149" t="s">
        <v>2301</v>
      </c>
      <c r="O4149">
        <v>100</v>
      </c>
      <c r="Q4149" t="s">
        <v>199</v>
      </c>
      <c r="S4149" t="s">
        <v>1378</v>
      </c>
      <c r="U4149" t="s">
        <v>2301</v>
      </c>
      <c r="W4149" t="s">
        <v>1379</v>
      </c>
      <c r="X4149" t="s">
        <v>1379</v>
      </c>
      <c r="Y4149" t="s">
        <v>163</v>
      </c>
      <c r="Z4149" t="s">
        <v>193</v>
      </c>
      <c r="AA4149" t="s">
        <v>193</v>
      </c>
      <c r="AB4149" t="s">
        <v>24</v>
      </c>
      <c r="AE4149">
        <v>0</v>
      </c>
      <c r="AF4149">
        <v>0</v>
      </c>
    </row>
    <row r="4150" spans="1:32" x14ac:dyDescent="0.2">
      <c r="A4150" t="s">
        <v>7236</v>
      </c>
      <c r="B4150" s="107">
        <v>44858</v>
      </c>
      <c r="C4150" s="107">
        <v>44858</v>
      </c>
      <c r="D4150" s="107">
        <v>44858</v>
      </c>
      <c r="E4150">
        <v>60000</v>
      </c>
      <c r="F4150">
        <v>60000</v>
      </c>
      <c r="G4150" t="s">
        <v>43</v>
      </c>
      <c r="H4150">
        <v>1</v>
      </c>
      <c r="I4150">
        <v>60000</v>
      </c>
      <c r="J4150">
        <v>60000</v>
      </c>
      <c r="K4150">
        <v>1</v>
      </c>
      <c r="M4150" t="s">
        <v>199</v>
      </c>
      <c r="N4150" t="s">
        <v>1058</v>
      </c>
      <c r="O4150">
        <v>100</v>
      </c>
      <c r="Q4150" t="s">
        <v>199</v>
      </c>
      <c r="S4150" t="s">
        <v>1378</v>
      </c>
      <c r="U4150" t="s">
        <v>1058</v>
      </c>
      <c r="W4150" t="s">
        <v>1379</v>
      </c>
      <c r="X4150" t="s">
        <v>1379</v>
      </c>
      <c r="Y4150" t="s">
        <v>163</v>
      </c>
      <c r="Z4150" t="s">
        <v>193</v>
      </c>
      <c r="AA4150" t="s">
        <v>193</v>
      </c>
      <c r="AB4150" t="s">
        <v>24</v>
      </c>
      <c r="AE4150">
        <v>0</v>
      </c>
      <c r="AF4150">
        <v>0</v>
      </c>
    </row>
    <row r="4151" spans="1:32" x14ac:dyDescent="0.2">
      <c r="A4151" t="s">
        <v>7237</v>
      </c>
      <c r="B4151" s="107">
        <v>44858</v>
      </c>
      <c r="C4151" s="107">
        <v>44858</v>
      </c>
      <c r="D4151" s="107">
        <v>44858</v>
      </c>
      <c r="E4151">
        <v>60000</v>
      </c>
      <c r="F4151">
        <v>60000</v>
      </c>
      <c r="G4151" t="s">
        <v>43</v>
      </c>
      <c r="H4151">
        <v>1</v>
      </c>
      <c r="I4151">
        <v>60000</v>
      </c>
      <c r="J4151">
        <v>60000</v>
      </c>
      <c r="K4151">
        <v>1</v>
      </c>
      <c r="M4151" t="s">
        <v>199</v>
      </c>
      <c r="N4151" t="s">
        <v>52</v>
      </c>
      <c r="O4151">
        <v>100</v>
      </c>
      <c r="Q4151" t="s">
        <v>199</v>
      </c>
      <c r="S4151" t="s">
        <v>1378</v>
      </c>
      <c r="U4151" t="s">
        <v>52</v>
      </c>
      <c r="W4151" t="s">
        <v>1379</v>
      </c>
      <c r="X4151" t="s">
        <v>1379</v>
      </c>
      <c r="Y4151" t="s">
        <v>163</v>
      </c>
      <c r="Z4151" t="s">
        <v>193</v>
      </c>
      <c r="AA4151" t="s">
        <v>193</v>
      </c>
      <c r="AB4151" t="s">
        <v>24</v>
      </c>
      <c r="AE4151">
        <v>0</v>
      </c>
      <c r="AF4151">
        <v>0</v>
      </c>
    </row>
    <row r="4152" spans="1:32" x14ac:dyDescent="0.2">
      <c r="A4152" t="s">
        <v>7238</v>
      </c>
      <c r="B4152" s="107">
        <v>44858</v>
      </c>
      <c r="C4152" s="107">
        <v>44858</v>
      </c>
      <c r="D4152" s="107">
        <v>44858</v>
      </c>
      <c r="E4152">
        <v>-60000</v>
      </c>
      <c r="F4152">
        <v>-60000</v>
      </c>
      <c r="G4152" t="s">
        <v>43</v>
      </c>
      <c r="H4152">
        <v>1</v>
      </c>
      <c r="I4152">
        <v>-60000</v>
      </c>
      <c r="J4152">
        <v>-60000</v>
      </c>
      <c r="K4152">
        <v>1</v>
      </c>
      <c r="M4152" t="s">
        <v>1058</v>
      </c>
      <c r="N4152" t="s">
        <v>199</v>
      </c>
      <c r="O4152">
        <v>100</v>
      </c>
      <c r="P4152" t="s">
        <v>340</v>
      </c>
      <c r="Q4152" t="s">
        <v>199</v>
      </c>
      <c r="S4152" t="s">
        <v>1378</v>
      </c>
      <c r="U4152" t="s">
        <v>1058</v>
      </c>
      <c r="W4152" t="s">
        <v>1379</v>
      </c>
      <c r="X4152" t="s">
        <v>1379</v>
      </c>
      <c r="Y4152" t="s">
        <v>163</v>
      </c>
      <c r="Z4152" t="s">
        <v>193</v>
      </c>
      <c r="AA4152" t="s">
        <v>193</v>
      </c>
      <c r="AB4152" t="s">
        <v>24</v>
      </c>
      <c r="AE4152">
        <v>0</v>
      </c>
      <c r="AF4152">
        <v>0</v>
      </c>
    </row>
    <row r="4153" spans="1:32" x14ac:dyDescent="0.2">
      <c r="A4153" t="s">
        <v>7239</v>
      </c>
      <c r="B4153" s="107">
        <v>44858</v>
      </c>
      <c r="C4153" s="107">
        <v>44858</v>
      </c>
      <c r="D4153" s="107">
        <v>44858</v>
      </c>
      <c r="E4153">
        <v>-60000</v>
      </c>
      <c r="F4153">
        <v>-60000</v>
      </c>
      <c r="G4153" t="s">
        <v>43</v>
      </c>
      <c r="H4153">
        <v>1</v>
      </c>
      <c r="I4153">
        <v>-60000</v>
      </c>
      <c r="J4153">
        <v>-60000</v>
      </c>
      <c r="K4153">
        <v>1</v>
      </c>
      <c r="M4153" t="s">
        <v>52</v>
      </c>
      <c r="N4153" t="s">
        <v>199</v>
      </c>
      <c r="O4153">
        <v>100</v>
      </c>
      <c r="P4153" t="s">
        <v>340</v>
      </c>
      <c r="Q4153" t="s">
        <v>199</v>
      </c>
      <c r="S4153" t="s">
        <v>1378</v>
      </c>
      <c r="U4153" t="s">
        <v>52</v>
      </c>
      <c r="W4153" t="s">
        <v>1379</v>
      </c>
      <c r="X4153" t="s">
        <v>1379</v>
      </c>
      <c r="Y4153" t="s">
        <v>163</v>
      </c>
      <c r="Z4153" t="s">
        <v>193</v>
      </c>
      <c r="AA4153" t="s">
        <v>193</v>
      </c>
      <c r="AB4153" t="s">
        <v>24</v>
      </c>
      <c r="AE4153">
        <v>0</v>
      </c>
      <c r="AF4153">
        <v>0</v>
      </c>
    </row>
    <row r="4154" spans="1:32" x14ac:dyDescent="0.2">
      <c r="A4154" t="s">
        <v>7240</v>
      </c>
      <c r="B4154" s="107">
        <v>44858</v>
      </c>
      <c r="C4154" s="107">
        <v>44858</v>
      </c>
      <c r="D4154" s="107">
        <v>44858</v>
      </c>
      <c r="E4154">
        <v>-60000</v>
      </c>
      <c r="F4154">
        <v>-60000</v>
      </c>
      <c r="G4154" t="s">
        <v>43</v>
      </c>
      <c r="H4154">
        <v>1</v>
      </c>
      <c r="I4154">
        <v>-60000</v>
      </c>
      <c r="J4154">
        <v>-60000</v>
      </c>
      <c r="K4154">
        <v>1</v>
      </c>
      <c r="M4154" t="s">
        <v>1058</v>
      </c>
      <c r="N4154" t="s">
        <v>199</v>
      </c>
      <c r="O4154">
        <v>100</v>
      </c>
      <c r="P4154" t="s">
        <v>340</v>
      </c>
      <c r="Q4154" t="s">
        <v>199</v>
      </c>
      <c r="S4154" t="s">
        <v>1378</v>
      </c>
      <c r="U4154" t="s">
        <v>1058</v>
      </c>
      <c r="W4154" t="s">
        <v>1379</v>
      </c>
      <c r="X4154" t="s">
        <v>1379</v>
      </c>
      <c r="Y4154" t="s">
        <v>163</v>
      </c>
      <c r="Z4154" t="s">
        <v>193</v>
      </c>
      <c r="AA4154" t="s">
        <v>193</v>
      </c>
      <c r="AB4154" t="s">
        <v>24</v>
      </c>
      <c r="AE4154">
        <v>0</v>
      </c>
      <c r="AF4154">
        <v>0</v>
      </c>
    </row>
    <row r="4155" spans="1:32" x14ac:dyDescent="0.2">
      <c r="A4155" t="s">
        <v>7241</v>
      </c>
      <c r="B4155" s="107">
        <v>44858</v>
      </c>
      <c r="C4155" s="107">
        <v>44858</v>
      </c>
      <c r="D4155" s="107">
        <v>44858</v>
      </c>
      <c r="E4155">
        <v>2.0249999999999999E-3</v>
      </c>
      <c r="F4155">
        <v>2.0249999999999999E-3</v>
      </c>
      <c r="G4155" t="s">
        <v>71</v>
      </c>
      <c r="H4155">
        <v>7090.9619450317114</v>
      </c>
      <c r="I4155">
        <v>14.359197938689221</v>
      </c>
      <c r="J4155">
        <v>14.359197938689221</v>
      </c>
      <c r="K4155">
        <v>1</v>
      </c>
      <c r="N4155" t="s">
        <v>65</v>
      </c>
      <c r="S4155" t="s">
        <v>1608</v>
      </c>
      <c r="U4155" t="s">
        <v>65</v>
      </c>
      <c r="W4155" t="s">
        <v>2841</v>
      </c>
      <c r="X4155" t="s">
        <v>70</v>
      </c>
      <c r="Y4155" t="s">
        <v>182</v>
      </c>
      <c r="Z4155" t="s">
        <v>164</v>
      </c>
      <c r="AA4155" t="s">
        <v>164</v>
      </c>
      <c r="AB4155" t="s">
        <v>18</v>
      </c>
      <c r="AD4155" t="s">
        <v>7242</v>
      </c>
      <c r="AE4155">
        <v>1</v>
      </c>
      <c r="AF4155">
        <v>1</v>
      </c>
    </row>
    <row r="4156" spans="1:32" x14ac:dyDescent="0.2">
      <c r="A4156" t="s">
        <v>7243</v>
      </c>
      <c r="B4156" s="107">
        <v>44857</v>
      </c>
      <c r="C4156" s="107">
        <v>44857</v>
      </c>
      <c r="D4156" s="107">
        <v>44857</v>
      </c>
      <c r="E4156">
        <v>-9.851885092467599E-3</v>
      </c>
      <c r="F4156">
        <v>-9.851885092467599E-3</v>
      </c>
      <c r="G4156" t="s">
        <v>72</v>
      </c>
      <c r="H4156">
        <v>4.6701298701298706</v>
      </c>
      <c r="I4156">
        <v>-4.6009582847420107E-2</v>
      </c>
      <c r="J4156">
        <v>-4.6009582847420107E-2</v>
      </c>
      <c r="K4156">
        <v>1</v>
      </c>
      <c r="M4156" t="s">
        <v>67</v>
      </c>
      <c r="S4156" t="s">
        <v>6716</v>
      </c>
      <c r="U4156" t="s">
        <v>67</v>
      </c>
      <c r="W4156" t="s">
        <v>1270</v>
      </c>
      <c r="X4156" t="s">
        <v>1271</v>
      </c>
      <c r="Y4156" t="s">
        <v>182</v>
      </c>
      <c r="Z4156" t="s">
        <v>164</v>
      </c>
      <c r="AA4156" t="s">
        <v>164</v>
      </c>
      <c r="AB4156" t="s">
        <v>18</v>
      </c>
      <c r="AD4156" t="s">
        <v>7244</v>
      </c>
      <c r="AE4156">
        <v>1</v>
      </c>
      <c r="AF4156">
        <v>1</v>
      </c>
    </row>
    <row r="4157" spans="1:32" x14ac:dyDescent="0.2">
      <c r="A4157" t="s">
        <v>7245</v>
      </c>
      <c r="B4157" s="107">
        <v>44857</v>
      </c>
      <c r="C4157" s="107">
        <v>44857</v>
      </c>
      <c r="D4157" s="107">
        <v>44857</v>
      </c>
      <c r="E4157">
        <v>-9.3940895686812301E-3</v>
      </c>
      <c r="F4157">
        <v>-9.3940895686812301E-3</v>
      </c>
      <c r="G4157" t="s">
        <v>72</v>
      </c>
      <c r="H4157">
        <v>4.6701298701298706</v>
      </c>
      <c r="I4157">
        <v>-4.3871618297373648E-2</v>
      </c>
      <c r="J4157">
        <v>-4.3871618297373648E-2</v>
      </c>
      <c r="K4157">
        <v>1</v>
      </c>
      <c r="M4157" t="s">
        <v>67</v>
      </c>
      <c r="S4157" t="s">
        <v>6716</v>
      </c>
      <c r="U4157" t="s">
        <v>67</v>
      </c>
      <c r="W4157" t="s">
        <v>1270</v>
      </c>
      <c r="X4157" t="s">
        <v>1271</v>
      </c>
      <c r="Y4157" t="s">
        <v>182</v>
      </c>
      <c r="Z4157" t="s">
        <v>164</v>
      </c>
      <c r="AA4157" t="s">
        <v>164</v>
      </c>
      <c r="AB4157" t="s">
        <v>18</v>
      </c>
      <c r="AD4157" t="s">
        <v>7246</v>
      </c>
      <c r="AE4157">
        <v>1</v>
      </c>
      <c r="AF4157">
        <v>1</v>
      </c>
    </row>
    <row r="4158" spans="1:32" x14ac:dyDescent="0.2">
      <c r="A4158" t="s">
        <v>7247</v>
      </c>
      <c r="B4158" s="107">
        <v>44856</v>
      </c>
      <c r="C4158" s="107">
        <v>44856</v>
      </c>
      <c r="D4158" s="107">
        <v>44856</v>
      </c>
      <c r="E4158">
        <v>-190.67</v>
      </c>
      <c r="F4158">
        <v>-190.67</v>
      </c>
      <c r="G4158" t="s">
        <v>43</v>
      </c>
      <c r="H4158">
        <v>1</v>
      </c>
      <c r="I4158">
        <v>-190.67</v>
      </c>
      <c r="J4158">
        <v>-190.67</v>
      </c>
      <c r="K4158">
        <v>1</v>
      </c>
      <c r="M4158" t="s">
        <v>50</v>
      </c>
      <c r="N4158" t="s">
        <v>228</v>
      </c>
      <c r="O4158">
        <v>100</v>
      </c>
      <c r="Q4158" t="s">
        <v>228</v>
      </c>
      <c r="S4158" t="s">
        <v>229</v>
      </c>
      <c r="U4158" t="s">
        <v>50</v>
      </c>
      <c r="W4158" t="s">
        <v>229</v>
      </c>
      <c r="X4158" t="s">
        <v>30</v>
      </c>
      <c r="Y4158" t="s">
        <v>182</v>
      </c>
      <c r="Z4158" t="s">
        <v>182</v>
      </c>
      <c r="AA4158" t="s">
        <v>182</v>
      </c>
      <c r="AB4158" t="s">
        <v>30</v>
      </c>
      <c r="AE4158">
        <v>0</v>
      </c>
      <c r="AF4158">
        <v>0</v>
      </c>
    </row>
    <row r="4159" spans="1:32" x14ac:dyDescent="0.2">
      <c r="A4159" t="s">
        <v>7248</v>
      </c>
      <c r="B4159" s="107">
        <v>44856</v>
      </c>
      <c r="C4159" s="107">
        <v>44856</v>
      </c>
      <c r="D4159" s="107">
        <v>44856</v>
      </c>
      <c r="E4159">
        <v>-62.43</v>
      </c>
      <c r="F4159">
        <v>-62.43</v>
      </c>
      <c r="G4159" t="s">
        <v>43</v>
      </c>
      <c r="H4159">
        <v>1</v>
      </c>
      <c r="I4159">
        <v>-62.43</v>
      </c>
      <c r="J4159">
        <v>-62.43</v>
      </c>
      <c r="K4159">
        <v>1</v>
      </c>
      <c r="M4159" t="s">
        <v>49</v>
      </c>
      <c r="N4159" t="s">
        <v>199</v>
      </c>
      <c r="O4159">
        <v>100</v>
      </c>
      <c r="P4159" t="s">
        <v>340</v>
      </c>
      <c r="Q4159" t="s">
        <v>199</v>
      </c>
      <c r="S4159" t="s">
        <v>5172</v>
      </c>
      <c r="U4159" t="s">
        <v>49</v>
      </c>
      <c r="W4159" t="s">
        <v>3201</v>
      </c>
      <c r="X4159" t="s">
        <v>30</v>
      </c>
      <c r="Y4159" t="s">
        <v>182</v>
      </c>
      <c r="Z4159" t="s">
        <v>182</v>
      </c>
      <c r="AA4159" t="s">
        <v>182</v>
      </c>
      <c r="AB4159" t="s">
        <v>30</v>
      </c>
      <c r="AE4159">
        <v>0</v>
      </c>
      <c r="AF4159">
        <v>0</v>
      </c>
    </row>
    <row r="4160" spans="1:32" x14ac:dyDescent="0.2">
      <c r="A4160" t="s">
        <v>7249</v>
      </c>
      <c r="B4160" s="107">
        <v>44856</v>
      </c>
      <c r="C4160" s="107">
        <v>44856</v>
      </c>
      <c r="D4160" s="107">
        <v>44856</v>
      </c>
      <c r="E4160">
        <v>2.6250000000000002E-3</v>
      </c>
      <c r="F4160">
        <v>2.6250000000000002E-3</v>
      </c>
      <c r="G4160" t="s">
        <v>58</v>
      </c>
      <c r="H4160">
        <v>6846.84731631058</v>
      </c>
      <c r="I4160">
        <v>17.972974205315271</v>
      </c>
      <c r="J4160">
        <v>17.972974205315271</v>
      </c>
      <c r="K4160">
        <v>1</v>
      </c>
      <c r="M4160" t="s">
        <v>3597</v>
      </c>
      <c r="N4160" t="s">
        <v>65</v>
      </c>
      <c r="S4160" t="s">
        <v>1608</v>
      </c>
      <c r="U4160" t="s">
        <v>65</v>
      </c>
      <c r="W4160" t="s">
        <v>3598</v>
      </c>
      <c r="X4160" t="s">
        <v>3598</v>
      </c>
      <c r="Y4160" t="s">
        <v>1062</v>
      </c>
      <c r="Z4160" t="s">
        <v>1063</v>
      </c>
      <c r="AA4160" t="s">
        <v>1063</v>
      </c>
      <c r="AB4160" t="s">
        <v>29</v>
      </c>
      <c r="AD4160" t="s">
        <v>7250</v>
      </c>
      <c r="AE4160">
        <v>1</v>
      </c>
      <c r="AF4160">
        <v>1</v>
      </c>
    </row>
    <row r="4161" spans="1:32" x14ac:dyDescent="0.2">
      <c r="A4161" t="s">
        <v>7251</v>
      </c>
      <c r="B4161" s="107">
        <v>44855</v>
      </c>
      <c r="C4161" s="107">
        <v>44855</v>
      </c>
      <c r="D4161" s="107">
        <v>44855</v>
      </c>
      <c r="E4161">
        <v>60000</v>
      </c>
      <c r="F4161">
        <v>60000</v>
      </c>
      <c r="G4161" t="s">
        <v>43</v>
      </c>
      <c r="H4161">
        <v>1</v>
      </c>
      <c r="I4161">
        <v>60000</v>
      </c>
      <c r="J4161">
        <v>60000</v>
      </c>
      <c r="K4161">
        <v>1</v>
      </c>
      <c r="M4161" t="s">
        <v>2771</v>
      </c>
      <c r="N4161" t="s">
        <v>1058</v>
      </c>
      <c r="O4161">
        <v>100</v>
      </c>
      <c r="P4161" t="s">
        <v>160</v>
      </c>
      <c r="Q4161" t="s">
        <v>2771</v>
      </c>
      <c r="S4161" t="s">
        <v>7252</v>
      </c>
      <c r="U4161" t="s">
        <v>1058</v>
      </c>
      <c r="V4161" t="s">
        <v>2773</v>
      </c>
      <c r="W4161" t="s">
        <v>2774</v>
      </c>
      <c r="X4161" t="s">
        <v>2775</v>
      </c>
      <c r="Y4161" t="s">
        <v>2776</v>
      </c>
      <c r="Z4161" t="s">
        <v>1063</v>
      </c>
      <c r="AA4161" t="s">
        <v>1063</v>
      </c>
      <c r="AB4161" t="s">
        <v>29</v>
      </c>
      <c r="AE4161">
        <v>0</v>
      </c>
      <c r="AF4161">
        <v>0</v>
      </c>
    </row>
    <row r="4162" spans="1:32" x14ac:dyDescent="0.2">
      <c r="A4162" t="s">
        <v>7253</v>
      </c>
      <c r="B4162" s="107">
        <v>44855</v>
      </c>
      <c r="C4162" s="107">
        <v>44855</v>
      </c>
      <c r="D4162" s="107">
        <v>44855</v>
      </c>
      <c r="E4162">
        <v>2.6250000000000002E-3</v>
      </c>
      <c r="F4162">
        <v>2.6250000000000002E-3</v>
      </c>
      <c r="G4162" t="s">
        <v>58</v>
      </c>
      <c r="H4162">
        <v>6763.1633714880336</v>
      </c>
      <c r="I4162">
        <v>17.75330385015609</v>
      </c>
      <c r="J4162">
        <v>17.75330385015609</v>
      </c>
      <c r="K4162">
        <v>1</v>
      </c>
      <c r="M4162" t="s">
        <v>3597</v>
      </c>
      <c r="N4162" t="s">
        <v>65</v>
      </c>
      <c r="S4162" t="s">
        <v>1608</v>
      </c>
      <c r="U4162" t="s">
        <v>65</v>
      </c>
      <c r="W4162" t="s">
        <v>3598</v>
      </c>
      <c r="X4162" t="s">
        <v>3598</v>
      </c>
      <c r="Y4162" t="s">
        <v>1062</v>
      </c>
      <c r="Z4162" t="s">
        <v>1063</v>
      </c>
      <c r="AA4162" t="s">
        <v>1063</v>
      </c>
      <c r="AB4162" t="s">
        <v>29</v>
      </c>
      <c r="AD4162" t="s">
        <v>7254</v>
      </c>
      <c r="AE4162">
        <v>1</v>
      </c>
      <c r="AF4162">
        <v>1</v>
      </c>
    </row>
    <row r="4163" spans="1:32" x14ac:dyDescent="0.2">
      <c r="A4163" t="s">
        <v>7255</v>
      </c>
      <c r="B4163" s="107">
        <v>44855</v>
      </c>
      <c r="C4163" s="107">
        <v>44855</v>
      </c>
      <c r="D4163" s="107">
        <v>44855</v>
      </c>
      <c r="E4163">
        <v>1.9499999999999999E-3</v>
      </c>
      <c r="F4163">
        <v>1.9499999999999999E-3</v>
      </c>
      <c r="G4163" t="s">
        <v>71</v>
      </c>
      <c r="H4163">
        <v>6778.6160249739851</v>
      </c>
      <c r="I4163">
        <v>13.218301248699269</v>
      </c>
      <c r="J4163">
        <v>13.218301248699269</v>
      </c>
      <c r="K4163">
        <v>1</v>
      </c>
      <c r="N4163" t="s">
        <v>65</v>
      </c>
      <c r="S4163" t="s">
        <v>1608</v>
      </c>
      <c r="U4163" t="s">
        <v>65</v>
      </c>
      <c r="W4163" t="s">
        <v>2841</v>
      </c>
      <c r="X4163" t="s">
        <v>70</v>
      </c>
      <c r="Y4163" t="s">
        <v>182</v>
      </c>
      <c r="Z4163" t="s">
        <v>164</v>
      </c>
      <c r="AA4163" t="s">
        <v>164</v>
      </c>
      <c r="AB4163" t="s">
        <v>18</v>
      </c>
      <c r="AD4163" t="s">
        <v>7256</v>
      </c>
      <c r="AE4163">
        <v>1</v>
      </c>
      <c r="AF4163">
        <v>1</v>
      </c>
    </row>
    <row r="4164" spans="1:32" x14ac:dyDescent="0.2">
      <c r="A4164" t="s">
        <v>7257</v>
      </c>
      <c r="B4164" s="107">
        <v>44854</v>
      </c>
      <c r="C4164" s="107">
        <v>44854</v>
      </c>
      <c r="D4164" s="107">
        <v>44854</v>
      </c>
      <c r="E4164">
        <v>8000</v>
      </c>
      <c r="F4164">
        <v>8000</v>
      </c>
      <c r="G4164" t="s">
        <v>43</v>
      </c>
      <c r="H4164">
        <v>1</v>
      </c>
      <c r="I4164">
        <v>8000</v>
      </c>
      <c r="J4164">
        <v>8000</v>
      </c>
      <c r="K4164">
        <v>1</v>
      </c>
      <c r="M4164" t="s">
        <v>3376</v>
      </c>
      <c r="N4164" t="s">
        <v>52</v>
      </c>
      <c r="O4164">
        <v>100</v>
      </c>
      <c r="P4164" t="s">
        <v>160</v>
      </c>
      <c r="Q4164" t="s">
        <v>3376</v>
      </c>
      <c r="S4164" t="s">
        <v>7252</v>
      </c>
      <c r="U4164" t="s">
        <v>52</v>
      </c>
      <c r="V4164" t="s">
        <v>106</v>
      </c>
      <c r="W4164" t="s">
        <v>3378</v>
      </c>
      <c r="X4164" t="s">
        <v>2775</v>
      </c>
      <c r="Y4164" t="s">
        <v>2776</v>
      </c>
      <c r="Z4164" t="s">
        <v>1063</v>
      </c>
      <c r="AA4164" t="s">
        <v>1063</v>
      </c>
      <c r="AB4164" t="s">
        <v>29</v>
      </c>
      <c r="AE4164">
        <v>0</v>
      </c>
      <c r="AF4164">
        <v>0</v>
      </c>
    </row>
    <row r="4165" spans="1:32" x14ac:dyDescent="0.2">
      <c r="A4165" t="s">
        <v>7258</v>
      </c>
      <c r="B4165" s="107">
        <v>44854</v>
      </c>
      <c r="C4165" s="107">
        <v>44854</v>
      </c>
      <c r="D4165" s="107">
        <v>44854</v>
      </c>
      <c r="E4165">
        <v>-114.59</v>
      </c>
      <c r="F4165">
        <v>-114.59</v>
      </c>
      <c r="G4165" t="s">
        <v>43</v>
      </c>
      <c r="H4165">
        <v>1</v>
      </c>
      <c r="I4165">
        <v>-114.59</v>
      </c>
      <c r="J4165">
        <v>-114.59</v>
      </c>
      <c r="K4165">
        <v>1</v>
      </c>
      <c r="M4165" t="s">
        <v>49</v>
      </c>
      <c r="N4165" t="s">
        <v>199</v>
      </c>
      <c r="O4165">
        <v>100</v>
      </c>
      <c r="P4165" t="s">
        <v>340</v>
      </c>
      <c r="Q4165" t="s">
        <v>199</v>
      </c>
      <c r="S4165" t="s">
        <v>181</v>
      </c>
      <c r="U4165" t="s">
        <v>49</v>
      </c>
      <c r="W4165" t="s">
        <v>181</v>
      </c>
      <c r="X4165" t="s">
        <v>30</v>
      </c>
      <c r="Y4165" t="s">
        <v>182</v>
      </c>
      <c r="Z4165" t="s">
        <v>182</v>
      </c>
      <c r="AA4165" t="s">
        <v>182</v>
      </c>
      <c r="AB4165" t="s">
        <v>30</v>
      </c>
      <c r="AE4165">
        <v>0</v>
      </c>
      <c r="AF4165">
        <v>0</v>
      </c>
    </row>
    <row r="4166" spans="1:32" x14ac:dyDescent="0.2">
      <c r="A4166" t="s">
        <v>7259</v>
      </c>
      <c r="B4166" s="107">
        <v>44853</v>
      </c>
      <c r="C4166" s="107">
        <v>44853</v>
      </c>
      <c r="D4166" s="107">
        <v>44853</v>
      </c>
      <c r="E4166">
        <v>-261.39999999999998</v>
      </c>
      <c r="F4166">
        <v>-261.39999999999998</v>
      </c>
      <c r="G4166" t="s">
        <v>43</v>
      </c>
      <c r="H4166">
        <v>1</v>
      </c>
      <c r="I4166">
        <v>-261.39999999999998</v>
      </c>
      <c r="J4166">
        <v>-261.39999999999998</v>
      </c>
      <c r="K4166">
        <v>1</v>
      </c>
      <c r="M4166" t="s">
        <v>52</v>
      </c>
      <c r="N4166" t="s">
        <v>1598</v>
      </c>
      <c r="O4166">
        <v>100</v>
      </c>
      <c r="Q4166" t="s">
        <v>1598</v>
      </c>
      <c r="S4166" t="s">
        <v>6199</v>
      </c>
      <c r="U4166" t="s">
        <v>52</v>
      </c>
      <c r="W4166" t="s">
        <v>2077</v>
      </c>
      <c r="X4166" t="s">
        <v>2077</v>
      </c>
      <c r="Y4166" t="s">
        <v>2078</v>
      </c>
      <c r="Z4166" t="s">
        <v>2079</v>
      </c>
      <c r="AA4166" t="s">
        <v>2079</v>
      </c>
      <c r="AB4166" t="s">
        <v>15</v>
      </c>
      <c r="AE4166">
        <v>0</v>
      </c>
      <c r="AF4166">
        <v>0</v>
      </c>
    </row>
    <row r="4167" spans="1:32" x14ac:dyDescent="0.2">
      <c r="A4167" t="s">
        <v>7260</v>
      </c>
      <c r="B4167" s="107">
        <v>44853</v>
      </c>
      <c r="C4167" s="107">
        <v>44853</v>
      </c>
      <c r="D4167" s="107">
        <v>44853</v>
      </c>
      <c r="E4167">
        <v>-751.44</v>
      </c>
      <c r="F4167">
        <v>-751.44</v>
      </c>
      <c r="G4167" t="s">
        <v>43</v>
      </c>
      <c r="H4167">
        <v>1</v>
      </c>
      <c r="I4167">
        <v>-751.44</v>
      </c>
      <c r="J4167">
        <v>-751.44</v>
      </c>
      <c r="K4167">
        <v>1</v>
      </c>
      <c r="M4167" t="s">
        <v>52</v>
      </c>
      <c r="N4167" t="s">
        <v>199</v>
      </c>
      <c r="O4167">
        <v>100</v>
      </c>
      <c r="P4167" t="s">
        <v>340</v>
      </c>
      <c r="Q4167" t="s">
        <v>199</v>
      </c>
      <c r="S4167" t="s">
        <v>7261</v>
      </c>
      <c r="U4167" t="s">
        <v>52</v>
      </c>
      <c r="W4167" t="s">
        <v>7262</v>
      </c>
      <c r="X4167" t="s">
        <v>245</v>
      </c>
      <c r="Y4167" t="s">
        <v>246</v>
      </c>
      <c r="Z4167" t="s">
        <v>246</v>
      </c>
      <c r="AA4167" t="s">
        <v>246</v>
      </c>
      <c r="AB4167" t="s">
        <v>27</v>
      </c>
      <c r="AE4167">
        <v>0</v>
      </c>
      <c r="AF4167">
        <v>0</v>
      </c>
    </row>
    <row r="4168" spans="1:32" x14ac:dyDescent="0.2">
      <c r="A4168" t="s">
        <v>7263</v>
      </c>
      <c r="B4168" s="107">
        <v>44853</v>
      </c>
      <c r="C4168" s="107">
        <v>44853</v>
      </c>
      <c r="D4168" s="107">
        <v>44853</v>
      </c>
      <c r="E4168">
        <v>-1265.07</v>
      </c>
      <c r="F4168">
        <v>-1265.07</v>
      </c>
      <c r="G4168" t="s">
        <v>43</v>
      </c>
      <c r="H4168">
        <v>1</v>
      </c>
      <c r="I4168">
        <v>-1265.07</v>
      </c>
      <c r="J4168">
        <v>-1265.07</v>
      </c>
      <c r="K4168">
        <v>1</v>
      </c>
      <c r="M4168" t="s">
        <v>52</v>
      </c>
      <c r="N4168" t="s">
        <v>199</v>
      </c>
      <c r="O4168">
        <v>100</v>
      </c>
      <c r="P4168" t="s">
        <v>340</v>
      </c>
      <c r="Q4168" t="s">
        <v>199</v>
      </c>
      <c r="S4168" t="s">
        <v>6199</v>
      </c>
      <c r="U4168" t="s">
        <v>52</v>
      </c>
      <c r="W4168" t="s">
        <v>2077</v>
      </c>
      <c r="X4168" t="s">
        <v>2077</v>
      </c>
      <c r="Y4168" t="s">
        <v>2078</v>
      </c>
      <c r="Z4168" t="s">
        <v>2079</v>
      </c>
      <c r="AA4168" t="s">
        <v>2079</v>
      </c>
      <c r="AB4168" t="s">
        <v>15</v>
      </c>
      <c r="AE4168">
        <v>0</v>
      </c>
      <c r="AF4168">
        <v>0</v>
      </c>
    </row>
    <row r="4169" spans="1:32" x14ac:dyDescent="0.2">
      <c r="A4169" t="s">
        <v>7264</v>
      </c>
      <c r="B4169" s="107">
        <v>44852</v>
      </c>
      <c r="C4169" s="107">
        <v>44852</v>
      </c>
      <c r="D4169" s="107">
        <v>44852</v>
      </c>
      <c r="E4169">
        <v>-2230</v>
      </c>
      <c r="F4169">
        <v>-2230</v>
      </c>
      <c r="G4169" t="s">
        <v>43</v>
      </c>
      <c r="H4169">
        <v>1</v>
      </c>
      <c r="I4169">
        <v>-2230</v>
      </c>
      <c r="J4169">
        <v>-2230</v>
      </c>
      <c r="K4169">
        <v>1</v>
      </c>
      <c r="M4169" t="s">
        <v>52</v>
      </c>
      <c r="N4169" t="s">
        <v>166</v>
      </c>
      <c r="O4169">
        <v>100</v>
      </c>
      <c r="Q4169" t="s">
        <v>166</v>
      </c>
      <c r="S4169" t="s">
        <v>7265</v>
      </c>
      <c r="U4169" t="s">
        <v>52</v>
      </c>
      <c r="W4169" t="s">
        <v>1233</v>
      </c>
      <c r="X4169" t="s">
        <v>1234</v>
      </c>
      <c r="Y4169" t="s">
        <v>170</v>
      </c>
      <c r="Z4169" t="s">
        <v>164</v>
      </c>
      <c r="AA4169" t="s">
        <v>164</v>
      </c>
      <c r="AB4169" t="s">
        <v>22</v>
      </c>
      <c r="AE4169">
        <v>0</v>
      </c>
      <c r="AF4169">
        <v>0</v>
      </c>
    </row>
    <row r="4170" spans="1:32" x14ac:dyDescent="0.2">
      <c r="A4170" t="s">
        <v>7266</v>
      </c>
      <c r="B4170" s="107">
        <v>44852</v>
      </c>
      <c r="C4170" s="107">
        <v>44852</v>
      </c>
      <c r="D4170" s="107">
        <v>44852</v>
      </c>
      <c r="E4170">
        <v>-330</v>
      </c>
      <c r="F4170">
        <v>-330</v>
      </c>
      <c r="G4170" t="s">
        <v>43</v>
      </c>
      <c r="H4170">
        <v>1</v>
      </c>
      <c r="I4170">
        <v>-330</v>
      </c>
      <c r="J4170">
        <v>-330</v>
      </c>
      <c r="K4170">
        <v>1</v>
      </c>
      <c r="M4170" t="s">
        <v>52</v>
      </c>
      <c r="N4170" t="s">
        <v>1455</v>
      </c>
      <c r="O4170">
        <v>100</v>
      </c>
      <c r="Q4170" t="s">
        <v>1455</v>
      </c>
      <c r="S4170" t="s">
        <v>7267</v>
      </c>
      <c r="U4170" t="s">
        <v>52</v>
      </c>
      <c r="W4170" t="s">
        <v>190</v>
      </c>
      <c r="X4170" t="s">
        <v>191</v>
      </c>
      <c r="Y4170" t="s">
        <v>192</v>
      </c>
      <c r="Z4170" t="s">
        <v>193</v>
      </c>
      <c r="AA4170" t="s">
        <v>193</v>
      </c>
      <c r="AB4170" t="s">
        <v>19</v>
      </c>
      <c r="AE4170">
        <v>0</v>
      </c>
      <c r="AF4170">
        <v>0</v>
      </c>
    </row>
    <row r="4171" spans="1:32" x14ac:dyDescent="0.2">
      <c r="A4171" t="s">
        <v>7268</v>
      </c>
      <c r="B4171" s="107">
        <v>44852</v>
      </c>
      <c r="C4171" s="107">
        <v>44852</v>
      </c>
      <c r="D4171" s="107">
        <v>44852</v>
      </c>
      <c r="E4171">
        <v>-1549.86</v>
      </c>
      <c r="F4171">
        <v>-1549.86</v>
      </c>
      <c r="G4171" t="s">
        <v>43</v>
      </c>
      <c r="H4171">
        <v>1</v>
      </c>
      <c r="I4171">
        <v>-1549.86</v>
      </c>
      <c r="J4171">
        <v>-1549.86</v>
      </c>
      <c r="K4171">
        <v>1</v>
      </c>
      <c r="M4171" t="s">
        <v>52</v>
      </c>
      <c r="N4171" t="s">
        <v>1598</v>
      </c>
      <c r="O4171">
        <v>100</v>
      </c>
      <c r="Q4171" t="s">
        <v>1598</v>
      </c>
      <c r="S4171" t="s">
        <v>6199</v>
      </c>
      <c r="U4171" t="s">
        <v>52</v>
      </c>
      <c r="W4171" t="s">
        <v>2077</v>
      </c>
      <c r="X4171" t="s">
        <v>2077</v>
      </c>
      <c r="Y4171" t="s">
        <v>2078</v>
      </c>
      <c r="Z4171" t="s">
        <v>2079</v>
      </c>
      <c r="AA4171" t="s">
        <v>2079</v>
      </c>
      <c r="AB4171" t="s">
        <v>15</v>
      </c>
      <c r="AE4171">
        <v>0</v>
      </c>
      <c r="AF4171">
        <v>0</v>
      </c>
    </row>
    <row r="4172" spans="1:32" x14ac:dyDescent="0.2">
      <c r="A4172" t="s">
        <v>7269</v>
      </c>
      <c r="B4172" s="107">
        <v>44851</v>
      </c>
      <c r="C4172" s="107">
        <v>44851</v>
      </c>
      <c r="D4172" s="107">
        <v>44851</v>
      </c>
      <c r="E4172">
        <v>-40.11</v>
      </c>
      <c r="F4172">
        <v>-40.11</v>
      </c>
      <c r="G4172" t="s">
        <v>43</v>
      </c>
      <c r="H4172">
        <v>1</v>
      </c>
      <c r="I4172">
        <v>-40.11</v>
      </c>
      <c r="J4172">
        <v>-40.11</v>
      </c>
      <c r="K4172">
        <v>1</v>
      </c>
      <c r="M4172" t="s">
        <v>50</v>
      </c>
      <c r="N4172" t="s">
        <v>199</v>
      </c>
      <c r="O4172">
        <v>100</v>
      </c>
      <c r="P4172" t="s">
        <v>340</v>
      </c>
      <c r="Q4172" t="s">
        <v>199</v>
      </c>
      <c r="S4172" t="s">
        <v>2744</v>
      </c>
      <c r="U4172" t="s">
        <v>50</v>
      </c>
      <c r="W4172" t="s">
        <v>261</v>
      </c>
      <c r="X4172" t="s">
        <v>30</v>
      </c>
      <c r="Y4172" t="s">
        <v>182</v>
      </c>
      <c r="Z4172" t="s">
        <v>182</v>
      </c>
      <c r="AA4172" t="s">
        <v>182</v>
      </c>
      <c r="AB4172" t="s">
        <v>30</v>
      </c>
      <c r="AE4172">
        <v>0</v>
      </c>
      <c r="AF4172">
        <v>0</v>
      </c>
    </row>
    <row r="4173" spans="1:32" x14ac:dyDescent="0.2">
      <c r="A4173" t="s">
        <v>7270</v>
      </c>
      <c r="B4173" s="107">
        <v>44851</v>
      </c>
      <c r="C4173" s="107">
        <v>44851</v>
      </c>
      <c r="D4173" s="107">
        <v>44851</v>
      </c>
      <c r="E4173">
        <v>-171.9</v>
      </c>
      <c r="F4173">
        <v>-171.9</v>
      </c>
      <c r="G4173" t="s">
        <v>43</v>
      </c>
      <c r="H4173">
        <v>1</v>
      </c>
      <c r="I4173">
        <v>-171.9</v>
      </c>
      <c r="J4173">
        <v>-171.9</v>
      </c>
      <c r="K4173">
        <v>1</v>
      </c>
      <c r="M4173" t="s">
        <v>50</v>
      </c>
      <c r="N4173" t="s">
        <v>263</v>
      </c>
      <c r="O4173">
        <v>100</v>
      </c>
      <c r="Q4173" t="s">
        <v>263</v>
      </c>
      <c r="S4173" t="s">
        <v>263</v>
      </c>
      <c r="U4173" t="s">
        <v>50</v>
      </c>
      <c r="W4173" t="s">
        <v>265</v>
      </c>
      <c r="X4173" t="s">
        <v>30</v>
      </c>
      <c r="Y4173" t="s">
        <v>182</v>
      </c>
      <c r="Z4173" t="s">
        <v>182</v>
      </c>
      <c r="AA4173" t="s">
        <v>182</v>
      </c>
      <c r="AB4173" t="s">
        <v>30</v>
      </c>
      <c r="AE4173">
        <v>0</v>
      </c>
      <c r="AF4173">
        <v>0</v>
      </c>
    </row>
    <row r="4174" spans="1:32" x14ac:dyDescent="0.2">
      <c r="A4174" t="s">
        <v>7271</v>
      </c>
      <c r="B4174" s="107">
        <v>44851</v>
      </c>
      <c r="C4174" s="107">
        <v>44851</v>
      </c>
      <c r="D4174" s="107">
        <v>44851</v>
      </c>
      <c r="E4174">
        <v>-358.22</v>
      </c>
      <c r="F4174">
        <v>-358.22</v>
      </c>
      <c r="G4174" t="s">
        <v>43</v>
      </c>
      <c r="H4174">
        <v>1</v>
      </c>
      <c r="I4174">
        <v>-358.22</v>
      </c>
      <c r="J4174">
        <v>-358.22</v>
      </c>
      <c r="K4174">
        <v>1</v>
      </c>
      <c r="M4174" t="s">
        <v>52</v>
      </c>
      <c r="N4174" t="s">
        <v>199</v>
      </c>
      <c r="O4174">
        <v>100</v>
      </c>
      <c r="P4174" t="s">
        <v>340</v>
      </c>
      <c r="Q4174" t="s">
        <v>199</v>
      </c>
      <c r="S4174" t="s">
        <v>7137</v>
      </c>
      <c r="U4174" t="s">
        <v>52</v>
      </c>
      <c r="W4174" t="s">
        <v>1441</v>
      </c>
      <c r="X4174" t="s">
        <v>245</v>
      </c>
      <c r="Y4174" t="s">
        <v>246</v>
      </c>
      <c r="Z4174" t="s">
        <v>246</v>
      </c>
      <c r="AA4174" t="s">
        <v>246</v>
      </c>
      <c r="AB4174" t="s">
        <v>20</v>
      </c>
      <c r="AE4174">
        <v>0</v>
      </c>
      <c r="AF4174">
        <v>0</v>
      </c>
    </row>
    <row r="4175" spans="1:32" x14ac:dyDescent="0.2">
      <c r="A4175" t="s">
        <v>7272</v>
      </c>
      <c r="B4175" s="107">
        <v>44851</v>
      </c>
      <c r="C4175" s="107">
        <v>44851</v>
      </c>
      <c r="D4175" s="107">
        <v>44851</v>
      </c>
      <c r="E4175">
        <v>-115.55</v>
      </c>
      <c r="F4175">
        <v>-115.55</v>
      </c>
      <c r="G4175" t="s">
        <v>43</v>
      </c>
      <c r="H4175">
        <v>1</v>
      </c>
      <c r="I4175">
        <v>-115.55</v>
      </c>
      <c r="J4175">
        <v>-115.55</v>
      </c>
      <c r="K4175">
        <v>1</v>
      </c>
      <c r="M4175" t="s">
        <v>52</v>
      </c>
      <c r="N4175" t="s">
        <v>199</v>
      </c>
      <c r="O4175">
        <v>100</v>
      </c>
      <c r="P4175" t="s">
        <v>160</v>
      </c>
      <c r="Q4175" t="s">
        <v>199</v>
      </c>
      <c r="S4175" t="s">
        <v>7273</v>
      </c>
      <c r="U4175" t="s">
        <v>52</v>
      </c>
      <c r="W4175" t="s">
        <v>1125</v>
      </c>
      <c r="X4175" t="s">
        <v>245</v>
      </c>
      <c r="Y4175" t="s">
        <v>246</v>
      </c>
      <c r="Z4175" t="s">
        <v>246</v>
      </c>
      <c r="AA4175" t="s">
        <v>246</v>
      </c>
      <c r="AB4175" t="s">
        <v>20</v>
      </c>
      <c r="AE4175">
        <v>0</v>
      </c>
      <c r="AF4175">
        <v>0</v>
      </c>
    </row>
    <row r="4176" spans="1:32" x14ac:dyDescent="0.2">
      <c r="A4176" t="s">
        <v>7274</v>
      </c>
      <c r="B4176" s="107">
        <v>44850</v>
      </c>
      <c r="C4176" s="107">
        <v>44850</v>
      </c>
      <c r="D4176" s="107">
        <v>44850</v>
      </c>
      <c r="E4176">
        <v>-115.04</v>
      </c>
      <c r="F4176">
        <v>-115.04</v>
      </c>
      <c r="G4176" t="s">
        <v>43</v>
      </c>
      <c r="H4176">
        <v>1</v>
      </c>
      <c r="I4176">
        <v>-115.04</v>
      </c>
      <c r="J4176">
        <v>-115.04</v>
      </c>
      <c r="K4176">
        <v>1</v>
      </c>
      <c r="M4176" t="s">
        <v>49</v>
      </c>
      <c r="N4176" t="s">
        <v>199</v>
      </c>
      <c r="O4176">
        <v>100</v>
      </c>
      <c r="P4176" t="s">
        <v>340</v>
      </c>
      <c r="Q4176" t="s">
        <v>199</v>
      </c>
      <c r="S4176" t="s">
        <v>4726</v>
      </c>
      <c r="U4176" t="s">
        <v>49</v>
      </c>
      <c r="W4176" t="s">
        <v>274</v>
      </c>
      <c r="X4176" t="s">
        <v>30</v>
      </c>
      <c r="Y4176" t="s">
        <v>182</v>
      </c>
      <c r="Z4176" t="s">
        <v>182</v>
      </c>
      <c r="AA4176" t="s">
        <v>182</v>
      </c>
      <c r="AB4176" t="s">
        <v>30</v>
      </c>
      <c r="AE4176">
        <v>0</v>
      </c>
      <c r="AF4176">
        <v>0</v>
      </c>
    </row>
    <row r="4177" spans="1:32" x14ac:dyDescent="0.2">
      <c r="A4177" t="s">
        <v>7275</v>
      </c>
      <c r="B4177" s="107">
        <v>44850</v>
      </c>
      <c r="C4177" s="107">
        <v>44850</v>
      </c>
      <c r="D4177" s="107">
        <v>44850</v>
      </c>
      <c r="E4177">
        <v>4.4175000000000004E-3</v>
      </c>
      <c r="F4177">
        <v>4.4175000000000004E-3</v>
      </c>
      <c r="G4177" t="s">
        <v>58</v>
      </c>
      <c r="H4177">
        <v>6924.0190880169666</v>
      </c>
      <c r="I4177">
        <v>30.586854321314949</v>
      </c>
      <c r="J4177">
        <v>30.586854321314949</v>
      </c>
      <c r="K4177">
        <v>1</v>
      </c>
      <c r="M4177" t="s">
        <v>3597</v>
      </c>
      <c r="N4177" t="s">
        <v>65</v>
      </c>
      <c r="S4177" t="s">
        <v>1608</v>
      </c>
      <c r="U4177" t="s">
        <v>65</v>
      </c>
      <c r="W4177" t="s">
        <v>3598</v>
      </c>
      <c r="X4177" t="s">
        <v>3598</v>
      </c>
      <c r="Y4177" t="s">
        <v>1062</v>
      </c>
      <c r="Z4177" t="s">
        <v>1063</v>
      </c>
      <c r="AA4177" t="s">
        <v>1063</v>
      </c>
      <c r="AB4177" t="s">
        <v>29</v>
      </c>
      <c r="AD4177" t="s">
        <v>7276</v>
      </c>
      <c r="AE4177">
        <v>1</v>
      </c>
      <c r="AF4177">
        <v>1</v>
      </c>
    </row>
    <row r="4178" spans="1:32" x14ac:dyDescent="0.2">
      <c r="A4178" t="s">
        <v>7277</v>
      </c>
      <c r="B4178" s="107">
        <v>44850</v>
      </c>
      <c r="C4178" s="107">
        <v>44850</v>
      </c>
      <c r="D4178" s="107">
        <v>44850</v>
      </c>
      <c r="E4178">
        <v>-8.7362224569884246E-3</v>
      </c>
      <c r="F4178">
        <v>-8.7362224569884246E-3</v>
      </c>
      <c r="G4178" t="s">
        <v>72</v>
      </c>
      <c r="H4178">
        <v>4.2348886532343588</v>
      </c>
      <c r="I4178">
        <v>-3.6996929355231467E-2</v>
      </c>
      <c r="J4178">
        <v>-3.6996929355231467E-2</v>
      </c>
      <c r="K4178">
        <v>1</v>
      </c>
      <c r="M4178" t="s">
        <v>67</v>
      </c>
      <c r="S4178" t="s">
        <v>6716</v>
      </c>
      <c r="U4178" t="s">
        <v>67</v>
      </c>
      <c r="W4178" t="s">
        <v>1270</v>
      </c>
      <c r="X4178" t="s">
        <v>1271</v>
      </c>
      <c r="Y4178" t="s">
        <v>182</v>
      </c>
      <c r="Z4178" t="s">
        <v>164</v>
      </c>
      <c r="AA4178" t="s">
        <v>164</v>
      </c>
      <c r="AB4178" t="s">
        <v>18</v>
      </c>
      <c r="AD4178" t="s">
        <v>7278</v>
      </c>
      <c r="AE4178">
        <v>1</v>
      </c>
      <c r="AF4178">
        <v>1</v>
      </c>
    </row>
    <row r="4179" spans="1:32" x14ac:dyDescent="0.2">
      <c r="A4179" t="s">
        <v>7279</v>
      </c>
      <c r="B4179" s="107">
        <v>44850</v>
      </c>
      <c r="C4179" s="107">
        <v>44850</v>
      </c>
      <c r="D4179" s="107">
        <v>44850</v>
      </c>
      <c r="E4179">
        <v>-7.4064154569803559E-3</v>
      </c>
      <c r="F4179">
        <v>-7.4064154569803559E-3</v>
      </c>
      <c r="G4179" t="s">
        <v>72</v>
      </c>
      <c r="H4179">
        <v>4.2348886532343588</v>
      </c>
      <c r="I4179">
        <v>-3.1365344779905678E-2</v>
      </c>
      <c r="J4179">
        <v>-3.1365344779905678E-2</v>
      </c>
      <c r="K4179">
        <v>1</v>
      </c>
      <c r="M4179" t="s">
        <v>67</v>
      </c>
      <c r="S4179" t="s">
        <v>6716</v>
      </c>
      <c r="U4179" t="s">
        <v>67</v>
      </c>
      <c r="W4179" t="s">
        <v>1270</v>
      </c>
      <c r="X4179" t="s">
        <v>1271</v>
      </c>
      <c r="Y4179" t="s">
        <v>182</v>
      </c>
      <c r="Z4179" t="s">
        <v>164</v>
      </c>
      <c r="AA4179" t="s">
        <v>164</v>
      </c>
      <c r="AB4179" t="s">
        <v>18</v>
      </c>
      <c r="AD4179" t="s">
        <v>7280</v>
      </c>
      <c r="AE4179">
        <v>1</v>
      </c>
      <c r="AF4179">
        <v>1</v>
      </c>
    </row>
    <row r="4180" spans="1:32" x14ac:dyDescent="0.2">
      <c r="A4180" t="s">
        <v>7281</v>
      </c>
      <c r="B4180" s="107">
        <v>44849</v>
      </c>
      <c r="C4180" s="107">
        <v>44849</v>
      </c>
      <c r="D4180" s="107">
        <v>44849</v>
      </c>
      <c r="E4180">
        <v>3000</v>
      </c>
      <c r="F4180">
        <v>3000</v>
      </c>
      <c r="G4180" t="s">
        <v>43</v>
      </c>
      <c r="H4180">
        <v>1</v>
      </c>
      <c r="I4180">
        <v>3000</v>
      </c>
      <c r="J4180">
        <v>3000</v>
      </c>
      <c r="K4180">
        <v>1</v>
      </c>
      <c r="M4180" t="s">
        <v>199</v>
      </c>
      <c r="N4180" t="s">
        <v>50</v>
      </c>
      <c r="O4180">
        <v>100</v>
      </c>
      <c r="Q4180" t="s">
        <v>199</v>
      </c>
      <c r="S4180" t="s">
        <v>1378</v>
      </c>
      <c r="U4180" t="s">
        <v>50</v>
      </c>
      <c r="W4180" t="s">
        <v>1379</v>
      </c>
      <c r="X4180" t="s">
        <v>1379</v>
      </c>
      <c r="Y4180" t="s">
        <v>163</v>
      </c>
      <c r="Z4180" t="s">
        <v>193</v>
      </c>
      <c r="AA4180" t="s">
        <v>193</v>
      </c>
      <c r="AB4180" t="s">
        <v>24</v>
      </c>
      <c r="AE4180">
        <v>0</v>
      </c>
      <c r="AF4180">
        <v>0</v>
      </c>
    </row>
    <row r="4181" spans="1:32" x14ac:dyDescent="0.2">
      <c r="A4181" t="s">
        <v>7282</v>
      </c>
      <c r="B4181" s="107">
        <v>44849</v>
      </c>
      <c r="C4181" s="107">
        <v>44849</v>
      </c>
      <c r="D4181" s="107">
        <v>44849</v>
      </c>
      <c r="E4181">
        <v>-3000</v>
      </c>
      <c r="F4181">
        <v>-3000</v>
      </c>
      <c r="G4181" t="s">
        <v>43</v>
      </c>
      <c r="H4181">
        <v>1</v>
      </c>
      <c r="I4181">
        <v>-3000</v>
      </c>
      <c r="J4181">
        <v>-3000</v>
      </c>
      <c r="K4181">
        <v>1</v>
      </c>
      <c r="M4181" t="s">
        <v>52</v>
      </c>
      <c r="N4181" t="s">
        <v>199</v>
      </c>
      <c r="O4181">
        <v>100</v>
      </c>
      <c r="P4181" t="s">
        <v>340</v>
      </c>
      <c r="Q4181" t="s">
        <v>199</v>
      </c>
      <c r="S4181" t="s">
        <v>1378</v>
      </c>
      <c r="U4181" t="s">
        <v>52</v>
      </c>
      <c r="W4181" t="s">
        <v>1379</v>
      </c>
      <c r="X4181" t="s">
        <v>1379</v>
      </c>
      <c r="Y4181" t="s">
        <v>163</v>
      </c>
      <c r="Z4181" t="s">
        <v>193</v>
      </c>
      <c r="AA4181" t="s">
        <v>193</v>
      </c>
      <c r="AB4181" t="s">
        <v>24</v>
      </c>
      <c r="AE4181">
        <v>0</v>
      </c>
      <c r="AF4181">
        <v>0</v>
      </c>
    </row>
    <row r="4182" spans="1:32" x14ac:dyDescent="0.2">
      <c r="A4182" t="s">
        <v>7283</v>
      </c>
      <c r="B4182" s="107">
        <v>44849</v>
      </c>
      <c r="C4182" s="107">
        <v>44849</v>
      </c>
      <c r="D4182" s="107">
        <v>44849</v>
      </c>
      <c r="E4182">
        <v>-7.6502538118836906E-3</v>
      </c>
      <c r="F4182">
        <v>-7.6502538118836906E-3</v>
      </c>
      <c r="G4182" t="s">
        <v>72</v>
      </c>
      <c r="H4182">
        <v>4.2085333333333326</v>
      </c>
      <c r="I4182">
        <v>-3.219634817577291E-2</v>
      </c>
      <c r="J4182">
        <v>-3.219634817577291E-2</v>
      </c>
      <c r="K4182">
        <v>1</v>
      </c>
      <c r="M4182" t="s">
        <v>67</v>
      </c>
      <c r="S4182" t="s">
        <v>6716</v>
      </c>
      <c r="U4182" t="s">
        <v>67</v>
      </c>
      <c r="W4182" t="s">
        <v>1270</v>
      </c>
      <c r="X4182" t="s">
        <v>1271</v>
      </c>
      <c r="Y4182" t="s">
        <v>182</v>
      </c>
      <c r="Z4182" t="s">
        <v>164</v>
      </c>
      <c r="AA4182" t="s">
        <v>164</v>
      </c>
      <c r="AB4182" t="s">
        <v>18</v>
      </c>
      <c r="AD4182" t="s">
        <v>7284</v>
      </c>
      <c r="AE4182">
        <v>1</v>
      </c>
      <c r="AF4182">
        <v>1</v>
      </c>
    </row>
    <row r="4183" spans="1:32" x14ac:dyDescent="0.2">
      <c r="A4183" t="s">
        <v>7285</v>
      </c>
      <c r="B4183" s="107">
        <v>44848</v>
      </c>
      <c r="C4183" s="107">
        <v>44848</v>
      </c>
      <c r="D4183" s="107">
        <v>44848</v>
      </c>
      <c r="E4183">
        <v>-724.76</v>
      </c>
      <c r="F4183">
        <v>-724.76</v>
      </c>
      <c r="G4183" t="s">
        <v>43</v>
      </c>
      <c r="H4183">
        <v>1</v>
      </c>
      <c r="I4183">
        <v>-724.76</v>
      </c>
      <c r="J4183">
        <v>-724.76</v>
      </c>
      <c r="K4183">
        <v>1</v>
      </c>
      <c r="M4183" t="s">
        <v>49</v>
      </c>
      <c r="N4183" t="s">
        <v>199</v>
      </c>
      <c r="O4183">
        <v>100</v>
      </c>
      <c r="P4183" t="s">
        <v>340</v>
      </c>
      <c r="Q4183" t="s">
        <v>199</v>
      </c>
      <c r="S4183" t="s">
        <v>7286</v>
      </c>
      <c r="U4183" t="s">
        <v>49</v>
      </c>
      <c r="W4183" t="s">
        <v>274</v>
      </c>
      <c r="X4183" t="s">
        <v>30</v>
      </c>
      <c r="Y4183" t="s">
        <v>182</v>
      </c>
      <c r="Z4183" t="s">
        <v>182</v>
      </c>
      <c r="AA4183" t="s">
        <v>182</v>
      </c>
      <c r="AB4183" t="s">
        <v>30</v>
      </c>
      <c r="AE4183">
        <v>0</v>
      </c>
      <c r="AF4183">
        <v>0</v>
      </c>
    </row>
    <row r="4184" spans="1:32" x14ac:dyDescent="0.2">
      <c r="A4184" t="s">
        <v>7287</v>
      </c>
      <c r="B4184" s="107">
        <v>44848</v>
      </c>
      <c r="C4184" s="107">
        <v>44848</v>
      </c>
      <c r="D4184" s="107">
        <v>44848</v>
      </c>
      <c r="E4184">
        <v>-115.04</v>
      </c>
      <c r="F4184">
        <v>-115.04</v>
      </c>
      <c r="G4184" t="s">
        <v>43</v>
      </c>
      <c r="H4184">
        <v>1</v>
      </c>
      <c r="I4184">
        <v>-115.04</v>
      </c>
      <c r="J4184">
        <v>-115.04</v>
      </c>
      <c r="K4184">
        <v>1</v>
      </c>
      <c r="M4184" t="s">
        <v>49</v>
      </c>
      <c r="N4184" t="s">
        <v>199</v>
      </c>
      <c r="O4184">
        <v>100</v>
      </c>
      <c r="P4184" t="s">
        <v>340</v>
      </c>
      <c r="Q4184" t="s">
        <v>199</v>
      </c>
      <c r="S4184" t="s">
        <v>4726</v>
      </c>
      <c r="U4184" t="s">
        <v>49</v>
      </c>
      <c r="W4184" t="s">
        <v>274</v>
      </c>
      <c r="X4184" t="s">
        <v>30</v>
      </c>
      <c r="Y4184" t="s">
        <v>182</v>
      </c>
      <c r="Z4184" t="s">
        <v>182</v>
      </c>
      <c r="AA4184" t="s">
        <v>182</v>
      </c>
      <c r="AB4184" t="s">
        <v>30</v>
      </c>
      <c r="AE4184">
        <v>0</v>
      </c>
      <c r="AF4184">
        <v>0</v>
      </c>
    </row>
    <row r="4185" spans="1:32" x14ac:dyDescent="0.2">
      <c r="A4185" t="s">
        <v>7288</v>
      </c>
      <c r="B4185" s="107">
        <v>44848</v>
      </c>
      <c r="C4185" s="107">
        <v>44848</v>
      </c>
      <c r="D4185" s="107">
        <v>44848</v>
      </c>
      <c r="E4185">
        <v>-322.12</v>
      </c>
      <c r="F4185">
        <v>-322.12</v>
      </c>
      <c r="G4185" t="s">
        <v>43</v>
      </c>
      <c r="H4185">
        <v>1</v>
      </c>
      <c r="I4185">
        <v>-322.12</v>
      </c>
      <c r="J4185">
        <v>-322.12</v>
      </c>
      <c r="K4185">
        <v>1</v>
      </c>
      <c r="M4185" t="s">
        <v>49</v>
      </c>
      <c r="N4185" t="s">
        <v>199</v>
      </c>
      <c r="O4185">
        <v>100</v>
      </c>
      <c r="P4185" t="s">
        <v>340</v>
      </c>
      <c r="Q4185" t="s">
        <v>199</v>
      </c>
      <c r="S4185" t="s">
        <v>4726</v>
      </c>
      <c r="U4185" t="s">
        <v>49</v>
      </c>
      <c r="W4185" t="s">
        <v>274</v>
      </c>
      <c r="X4185" t="s">
        <v>30</v>
      </c>
      <c r="Y4185" t="s">
        <v>182</v>
      </c>
      <c r="Z4185" t="s">
        <v>182</v>
      </c>
      <c r="AA4185" t="s">
        <v>182</v>
      </c>
      <c r="AB4185" t="s">
        <v>30</v>
      </c>
      <c r="AE4185">
        <v>0</v>
      </c>
      <c r="AF4185">
        <v>0</v>
      </c>
    </row>
    <row r="4186" spans="1:32" x14ac:dyDescent="0.2">
      <c r="A4186" t="s">
        <v>7289</v>
      </c>
      <c r="B4186" s="107">
        <v>44848</v>
      </c>
      <c r="C4186" s="107">
        <v>44848</v>
      </c>
      <c r="D4186" s="107">
        <v>44848</v>
      </c>
      <c r="E4186">
        <v>-2.7002127744491629E-2</v>
      </c>
      <c r="F4186">
        <v>-2.7002127744491629E-2</v>
      </c>
      <c r="G4186" t="s">
        <v>72</v>
      </c>
      <c r="H4186">
        <v>4.2309333333333328</v>
      </c>
      <c r="I4186">
        <v>-0.1142442023450944</v>
      </c>
      <c r="J4186">
        <v>-0.1142442023450944</v>
      </c>
      <c r="K4186">
        <v>1</v>
      </c>
      <c r="M4186" t="s">
        <v>67</v>
      </c>
      <c r="S4186" t="s">
        <v>6716</v>
      </c>
      <c r="U4186" t="s">
        <v>67</v>
      </c>
      <c r="W4186" t="s">
        <v>1270</v>
      </c>
      <c r="X4186" t="s">
        <v>1271</v>
      </c>
      <c r="Y4186" t="s">
        <v>182</v>
      </c>
      <c r="Z4186" t="s">
        <v>164</v>
      </c>
      <c r="AA4186" t="s">
        <v>164</v>
      </c>
      <c r="AB4186" t="s">
        <v>18</v>
      </c>
      <c r="AD4186" t="s">
        <v>7290</v>
      </c>
      <c r="AE4186">
        <v>1</v>
      </c>
      <c r="AF4186">
        <v>1</v>
      </c>
    </row>
    <row r="4187" spans="1:32" x14ac:dyDescent="0.2">
      <c r="A4187" t="s">
        <v>7291</v>
      </c>
      <c r="B4187" s="107">
        <v>44847</v>
      </c>
      <c r="C4187" s="107">
        <v>44847</v>
      </c>
      <c r="D4187" s="107">
        <v>44847</v>
      </c>
      <c r="E4187">
        <v>-14.13</v>
      </c>
      <c r="F4187">
        <v>-14.13</v>
      </c>
      <c r="G4187" t="s">
        <v>43</v>
      </c>
      <c r="H4187">
        <v>1</v>
      </c>
      <c r="I4187">
        <v>-14.13</v>
      </c>
      <c r="J4187">
        <v>-14.13</v>
      </c>
      <c r="K4187">
        <v>1</v>
      </c>
      <c r="M4187" t="s">
        <v>50</v>
      </c>
      <c r="N4187" t="s">
        <v>199</v>
      </c>
      <c r="O4187">
        <v>100</v>
      </c>
      <c r="P4187" t="s">
        <v>340</v>
      </c>
      <c r="Q4187" t="s">
        <v>199</v>
      </c>
      <c r="S4187" t="s">
        <v>4281</v>
      </c>
      <c r="U4187" t="s">
        <v>50</v>
      </c>
      <c r="W4187" t="s">
        <v>4282</v>
      </c>
      <c r="X4187" t="s">
        <v>30</v>
      </c>
      <c r="Y4187" t="s">
        <v>182</v>
      </c>
      <c r="Z4187" t="s">
        <v>182</v>
      </c>
      <c r="AA4187" t="s">
        <v>182</v>
      </c>
      <c r="AB4187" t="s">
        <v>30</v>
      </c>
      <c r="AE4187">
        <v>0</v>
      </c>
      <c r="AF4187">
        <v>0</v>
      </c>
    </row>
    <row r="4188" spans="1:32" x14ac:dyDescent="0.2">
      <c r="A4188" t="s">
        <v>7292</v>
      </c>
      <c r="B4188" s="107">
        <v>44847</v>
      </c>
      <c r="C4188" s="107">
        <v>44847</v>
      </c>
      <c r="D4188" s="107">
        <v>44847</v>
      </c>
      <c r="E4188">
        <v>-2.7405570512922989E-2</v>
      </c>
      <c r="F4188">
        <v>-2.7405570512922989E-2</v>
      </c>
      <c r="G4188" t="s">
        <v>72</v>
      </c>
      <c r="H4188">
        <v>4.0864067439409908</v>
      </c>
      <c r="I4188">
        <v>-0.1119903081655589</v>
      </c>
      <c r="J4188">
        <v>-0.1119903081655589</v>
      </c>
      <c r="K4188">
        <v>1</v>
      </c>
      <c r="M4188" t="s">
        <v>67</v>
      </c>
      <c r="S4188" t="s">
        <v>6716</v>
      </c>
      <c r="U4188" t="s">
        <v>67</v>
      </c>
      <c r="W4188" t="s">
        <v>1270</v>
      </c>
      <c r="X4188" t="s">
        <v>1271</v>
      </c>
      <c r="Y4188" t="s">
        <v>182</v>
      </c>
      <c r="Z4188" t="s">
        <v>164</v>
      </c>
      <c r="AA4188" t="s">
        <v>164</v>
      </c>
      <c r="AB4188" t="s">
        <v>18</v>
      </c>
      <c r="AD4188" t="s">
        <v>7293</v>
      </c>
      <c r="AE4188">
        <v>1</v>
      </c>
      <c r="AF4188">
        <v>1</v>
      </c>
    </row>
    <row r="4189" spans="1:32" x14ac:dyDescent="0.2">
      <c r="A4189" t="s">
        <v>7294</v>
      </c>
      <c r="B4189" s="107">
        <v>44847</v>
      </c>
      <c r="C4189" s="107">
        <v>44847</v>
      </c>
      <c r="D4189" s="107">
        <v>44847</v>
      </c>
      <c r="E4189">
        <v>-4.1173196319785697E-3</v>
      </c>
      <c r="F4189">
        <v>-4.1173196319785697E-3</v>
      </c>
      <c r="G4189" t="s">
        <v>72</v>
      </c>
      <c r="H4189">
        <v>4.0864067439409908</v>
      </c>
      <c r="I4189">
        <v>-1.6825042711077869E-2</v>
      </c>
      <c r="J4189">
        <v>-1.6825042711077869E-2</v>
      </c>
      <c r="K4189">
        <v>1</v>
      </c>
      <c r="M4189" t="s">
        <v>56</v>
      </c>
      <c r="S4189" t="s">
        <v>7295</v>
      </c>
      <c r="U4189" t="s">
        <v>56</v>
      </c>
      <c r="W4189" t="s">
        <v>7296</v>
      </c>
      <c r="X4189" t="s">
        <v>2702</v>
      </c>
      <c r="Y4189" t="s">
        <v>182</v>
      </c>
      <c r="Z4189" t="s">
        <v>164</v>
      </c>
      <c r="AA4189" t="s">
        <v>164</v>
      </c>
      <c r="AB4189" t="s">
        <v>18</v>
      </c>
      <c r="AD4189" t="s">
        <v>7297</v>
      </c>
      <c r="AE4189">
        <v>1</v>
      </c>
      <c r="AF4189">
        <v>1</v>
      </c>
    </row>
    <row r="4190" spans="1:32" x14ac:dyDescent="0.2">
      <c r="A4190" t="s">
        <v>7298</v>
      </c>
      <c r="B4190" s="107">
        <v>44847</v>
      </c>
      <c r="C4190" s="107">
        <v>44847</v>
      </c>
      <c r="D4190" s="107">
        <v>44847</v>
      </c>
      <c r="E4190">
        <v>-8.8386525886590597E-3</v>
      </c>
      <c r="F4190">
        <v>-8.8386525886590597E-3</v>
      </c>
      <c r="G4190" t="s">
        <v>72</v>
      </c>
      <c r="H4190">
        <v>4.0864067439409908</v>
      </c>
      <c r="I4190">
        <v>-3.6118329545647879E-2</v>
      </c>
      <c r="J4190">
        <v>-3.6118329545647879E-2</v>
      </c>
      <c r="K4190">
        <v>1</v>
      </c>
      <c r="M4190" t="s">
        <v>67</v>
      </c>
      <c r="S4190" t="s">
        <v>6716</v>
      </c>
      <c r="U4190" t="s">
        <v>67</v>
      </c>
      <c r="W4190" t="s">
        <v>1270</v>
      </c>
      <c r="X4190" t="s">
        <v>1271</v>
      </c>
      <c r="Y4190" t="s">
        <v>182</v>
      </c>
      <c r="Z4190" t="s">
        <v>164</v>
      </c>
      <c r="AA4190" t="s">
        <v>164</v>
      </c>
      <c r="AB4190" t="s">
        <v>18</v>
      </c>
      <c r="AD4190" t="s">
        <v>7299</v>
      </c>
      <c r="AE4190">
        <v>1</v>
      </c>
      <c r="AF4190">
        <v>1</v>
      </c>
    </row>
    <row r="4191" spans="1:32" x14ac:dyDescent="0.2">
      <c r="A4191" t="s">
        <v>7300</v>
      </c>
      <c r="B4191" s="107">
        <v>44847</v>
      </c>
      <c r="C4191" s="107">
        <v>44847</v>
      </c>
      <c r="D4191" s="107">
        <v>44847</v>
      </c>
      <c r="E4191">
        <v>2</v>
      </c>
      <c r="F4191">
        <v>2</v>
      </c>
      <c r="G4191" t="s">
        <v>72</v>
      </c>
      <c r="H4191">
        <v>4.0864067439409908</v>
      </c>
      <c r="I4191">
        <v>8.1728134878819816</v>
      </c>
      <c r="J4191">
        <v>8.1728134878819816</v>
      </c>
      <c r="K4191">
        <v>1</v>
      </c>
      <c r="N4191" t="s">
        <v>67</v>
      </c>
      <c r="S4191" t="s">
        <v>7301</v>
      </c>
      <c r="U4191" t="s">
        <v>67</v>
      </c>
      <c r="W4191" t="s">
        <v>1415</v>
      </c>
      <c r="X4191" t="s">
        <v>1265</v>
      </c>
      <c r="Y4191" t="s">
        <v>182</v>
      </c>
      <c r="Z4191" t="s">
        <v>164</v>
      </c>
      <c r="AA4191" t="s">
        <v>164</v>
      </c>
      <c r="AB4191" t="s">
        <v>18</v>
      </c>
      <c r="AD4191" t="s">
        <v>7302</v>
      </c>
      <c r="AE4191">
        <v>1</v>
      </c>
      <c r="AF4191">
        <v>1</v>
      </c>
    </row>
    <row r="4192" spans="1:32" x14ac:dyDescent="0.2">
      <c r="A4192" t="s">
        <v>7303</v>
      </c>
      <c r="B4192" s="107">
        <v>44846</v>
      </c>
      <c r="C4192" s="107">
        <v>44846</v>
      </c>
      <c r="D4192" s="107">
        <v>44846</v>
      </c>
      <c r="E4192">
        <v>-10204.700000000001</v>
      </c>
      <c r="F4192">
        <v>-10204.700000000001</v>
      </c>
      <c r="G4192" t="s">
        <v>43</v>
      </c>
      <c r="H4192">
        <v>1</v>
      </c>
      <c r="I4192">
        <v>-10204.700000000001</v>
      </c>
      <c r="J4192">
        <v>-10204.700000000001</v>
      </c>
      <c r="K4192">
        <v>1</v>
      </c>
      <c r="M4192" t="s">
        <v>49</v>
      </c>
      <c r="N4192" t="s">
        <v>199</v>
      </c>
      <c r="O4192">
        <v>100</v>
      </c>
      <c r="P4192" t="s">
        <v>340</v>
      </c>
      <c r="Q4192" t="s">
        <v>199</v>
      </c>
      <c r="S4192" t="s">
        <v>7304</v>
      </c>
      <c r="U4192" t="s">
        <v>49</v>
      </c>
      <c r="W4192" t="s">
        <v>1396</v>
      </c>
      <c r="X4192" t="s">
        <v>30</v>
      </c>
      <c r="Y4192" t="s">
        <v>182</v>
      </c>
      <c r="Z4192" t="s">
        <v>182</v>
      </c>
      <c r="AA4192" t="s">
        <v>182</v>
      </c>
      <c r="AB4192" t="s">
        <v>30</v>
      </c>
      <c r="AE4192">
        <v>0</v>
      </c>
      <c r="AF4192">
        <v>0</v>
      </c>
    </row>
    <row r="4193" spans="1:32" x14ac:dyDescent="0.2">
      <c r="A4193" t="s">
        <v>7305</v>
      </c>
      <c r="B4193" s="107">
        <v>44846</v>
      </c>
      <c r="C4193" s="107">
        <v>44846</v>
      </c>
      <c r="D4193" s="107">
        <v>44846</v>
      </c>
      <c r="E4193">
        <v>-14159.29</v>
      </c>
      <c r="F4193">
        <v>-14159.29</v>
      </c>
      <c r="G4193" t="s">
        <v>43</v>
      </c>
      <c r="H4193">
        <v>1</v>
      </c>
      <c r="I4193">
        <v>-14159.29</v>
      </c>
      <c r="J4193">
        <v>-14159.29</v>
      </c>
      <c r="K4193">
        <v>1</v>
      </c>
      <c r="M4193" t="s">
        <v>49</v>
      </c>
      <c r="N4193" t="s">
        <v>199</v>
      </c>
      <c r="O4193">
        <v>100</v>
      </c>
      <c r="P4193" t="s">
        <v>340</v>
      </c>
      <c r="Q4193" t="s">
        <v>199</v>
      </c>
      <c r="S4193" t="s">
        <v>3417</v>
      </c>
      <c r="U4193" t="s">
        <v>49</v>
      </c>
      <c r="W4193" t="s">
        <v>1396</v>
      </c>
      <c r="X4193" t="s">
        <v>30</v>
      </c>
      <c r="Y4193" t="s">
        <v>182</v>
      </c>
      <c r="Z4193" t="s">
        <v>182</v>
      </c>
      <c r="AA4193" t="s">
        <v>182</v>
      </c>
      <c r="AB4193" t="s">
        <v>30</v>
      </c>
      <c r="AE4193">
        <v>0</v>
      </c>
      <c r="AF4193">
        <v>0</v>
      </c>
    </row>
    <row r="4194" spans="1:32" x14ac:dyDescent="0.2">
      <c r="A4194" t="s">
        <v>7306</v>
      </c>
      <c r="B4194" s="107">
        <v>44846</v>
      </c>
      <c r="C4194" s="107">
        <v>44846</v>
      </c>
      <c r="D4194" s="107">
        <v>44846</v>
      </c>
      <c r="E4194">
        <v>0.75</v>
      </c>
      <c r="F4194">
        <v>0.75</v>
      </c>
      <c r="G4194" t="s">
        <v>58</v>
      </c>
      <c r="H4194">
        <v>6844.4738233738763</v>
      </c>
      <c r="I4194">
        <v>5133.3553675304074</v>
      </c>
      <c r="J4194">
        <v>5133.3553675304074</v>
      </c>
      <c r="K4194">
        <v>1</v>
      </c>
      <c r="N4194" t="s">
        <v>69</v>
      </c>
      <c r="S4194" t="s">
        <v>6523</v>
      </c>
      <c r="U4194" t="s">
        <v>69</v>
      </c>
      <c r="W4194" t="s">
        <v>6524</v>
      </c>
      <c r="X4194" t="s">
        <v>6525</v>
      </c>
      <c r="Y4194" t="s">
        <v>2776</v>
      </c>
      <c r="Z4194" t="s">
        <v>1063</v>
      </c>
      <c r="AA4194" t="s">
        <v>1063</v>
      </c>
      <c r="AB4194" t="s">
        <v>29</v>
      </c>
      <c r="AD4194" t="s">
        <v>7307</v>
      </c>
      <c r="AE4194">
        <v>1</v>
      </c>
      <c r="AF4194">
        <v>1</v>
      </c>
    </row>
    <row r="4195" spans="1:32" x14ac:dyDescent="0.2">
      <c r="A4195" t="s">
        <v>7308</v>
      </c>
      <c r="B4195" s="107">
        <v>44846</v>
      </c>
      <c r="C4195" s="107">
        <v>44846</v>
      </c>
      <c r="D4195" s="107">
        <v>44846</v>
      </c>
      <c r="E4195">
        <v>5.0924999999999998E-3</v>
      </c>
      <c r="F4195">
        <v>5.0924999999999998E-3</v>
      </c>
      <c r="G4195" t="s">
        <v>58</v>
      </c>
      <c r="H4195">
        <v>6844.4738233738763</v>
      </c>
      <c r="I4195">
        <v>34.855482945531463</v>
      </c>
      <c r="J4195">
        <v>34.855482945531463</v>
      </c>
      <c r="K4195">
        <v>1</v>
      </c>
      <c r="M4195" t="s">
        <v>3597</v>
      </c>
      <c r="N4195" t="s">
        <v>65</v>
      </c>
      <c r="S4195" t="s">
        <v>1608</v>
      </c>
      <c r="U4195" t="s">
        <v>65</v>
      </c>
      <c r="W4195" t="s">
        <v>3598</v>
      </c>
      <c r="X4195" t="s">
        <v>3598</v>
      </c>
      <c r="Y4195" t="s">
        <v>1062</v>
      </c>
      <c r="Z4195" t="s">
        <v>1063</v>
      </c>
      <c r="AA4195" t="s">
        <v>1063</v>
      </c>
      <c r="AB4195" t="s">
        <v>29</v>
      </c>
      <c r="AD4195" t="s">
        <v>7309</v>
      </c>
      <c r="AE4195">
        <v>1</v>
      </c>
      <c r="AF4195">
        <v>1</v>
      </c>
    </row>
    <row r="4196" spans="1:32" x14ac:dyDescent="0.2">
      <c r="A4196" t="s">
        <v>7310</v>
      </c>
      <c r="B4196" s="107">
        <v>44846</v>
      </c>
      <c r="C4196" s="107">
        <v>44846</v>
      </c>
      <c r="D4196" s="107">
        <v>44846</v>
      </c>
      <c r="E4196">
        <v>0.8</v>
      </c>
      <c r="F4196">
        <v>0.8</v>
      </c>
      <c r="G4196" t="s">
        <v>72</v>
      </c>
      <c r="H4196">
        <v>4.1401374933897417</v>
      </c>
      <c r="I4196">
        <v>3.3121099947117929</v>
      </c>
      <c r="J4196">
        <v>3.3121099947117929</v>
      </c>
      <c r="K4196">
        <v>1</v>
      </c>
      <c r="M4196" t="s">
        <v>56</v>
      </c>
      <c r="N4196" t="s">
        <v>67</v>
      </c>
      <c r="S4196" t="s">
        <v>1408</v>
      </c>
      <c r="U4196" t="s">
        <v>67</v>
      </c>
      <c r="W4196" t="s">
        <v>1379</v>
      </c>
      <c r="X4196" t="s">
        <v>1379</v>
      </c>
      <c r="Y4196" t="s">
        <v>163</v>
      </c>
      <c r="Z4196" t="s">
        <v>193</v>
      </c>
      <c r="AA4196" t="s">
        <v>193</v>
      </c>
      <c r="AB4196" t="s">
        <v>24</v>
      </c>
      <c r="AD4196" t="s">
        <v>7311</v>
      </c>
      <c r="AE4196">
        <v>1</v>
      </c>
      <c r="AF4196">
        <v>1</v>
      </c>
    </row>
    <row r="4197" spans="1:32" x14ac:dyDescent="0.2">
      <c r="A4197" t="s">
        <v>7312</v>
      </c>
      <c r="B4197" s="107">
        <v>44846</v>
      </c>
      <c r="C4197" s="107">
        <v>44846</v>
      </c>
      <c r="D4197" s="107">
        <v>44846</v>
      </c>
      <c r="E4197">
        <v>-0.80064165500073503</v>
      </c>
      <c r="F4197">
        <v>-0.80064165500073503</v>
      </c>
      <c r="G4197" t="s">
        <v>72</v>
      </c>
      <c r="H4197">
        <v>4.1401374933897417</v>
      </c>
      <c r="I4197">
        <v>-3.314766534638157</v>
      </c>
      <c r="J4197">
        <v>-3.314766534638157</v>
      </c>
      <c r="K4197">
        <v>1</v>
      </c>
      <c r="M4197" t="s">
        <v>56</v>
      </c>
      <c r="N4197" t="s">
        <v>67</v>
      </c>
      <c r="S4197" t="s">
        <v>1408</v>
      </c>
      <c r="U4197" t="s">
        <v>56</v>
      </c>
      <c r="W4197" t="s">
        <v>1379</v>
      </c>
      <c r="X4197" t="s">
        <v>1379</v>
      </c>
      <c r="Y4197" t="s">
        <v>163</v>
      </c>
      <c r="Z4197" t="s">
        <v>193</v>
      </c>
      <c r="AA4197" t="s">
        <v>193</v>
      </c>
      <c r="AB4197" t="s">
        <v>24</v>
      </c>
      <c r="AD4197" t="s">
        <v>7311</v>
      </c>
      <c r="AE4197">
        <v>1</v>
      </c>
      <c r="AF4197">
        <v>1</v>
      </c>
    </row>
    <row r="4198" spans="1:32" x14ac:dyDescent="0.2">
      <c r="A4198" t="s">
        <v>7313</v>
      </c>
      <c r="B4198" s="107">
        <v>44846</v>
      </c>
      <c r="C4198" s="107">
        <v>44846</v>
      </c>
      <c r="D4198" s="107">
        <v>44846</v>
      </c>
      <c r="E4198">
        <v>-8.8666170065021851E-2</v>
      </c>
      <c r="F4198">
        <v>-8.8666170065021851E-2</v>
      </c>
      <c r="G4198" t="s">
        <v>72</v>
      </c>
      <c r="H4198">
        <v>4.1401374933897417</v>
      </c>
      <c r="I4198">
        <v>-0.36709013508146809</v>
      </c>
      <c r="J4198">
        <v>-0.36709013508146809</v>
      </c>
      <c r="K4198">
        <v>1</v>
      </c>
      <c r="M4198" t="s">
        <v>56</v>
      </c>
      <c r="S4198" t="s">
        <v>7314</v>
      </c>
      <c r="U4198" t="s">
        <v>56</v>
      </c>
      <c r="W4198" t="s">
        <v>1415</v>
      </c>
      <c r="X4198" t="s">
        <v>1265</v>
      </c>
      <c r="Y4198" t="s">
        <v>182</v>
      </c>
      <c r="Z4198" t="s">
        <v>164</v>
      </c>
      <c r="AA4198" t="s">
        <v>164</v>
      </c>
      <c r="AB4198" t="s">
        <v>18</v>
      </c>
      <c r="AD4198" t="s">
        <v>7315</v>
      </c>
      <c r="AE4198">
        <v>1</v>
      </c>
      <c r="AF4198">
        <v>1</v>
      </c>
    </row>
    <row r="4199" spans="1:32" x14ac:dyDescent="0.2">
      <c r="A4199" t="s">
        <v>7316</v>
      </c>
      <c r="B4199" s="107">
        <v>44846</v>
      </c>
      <c r="C4199" s="107">
        <v>44846</v>
      </c>
      <c r="D4199" s="107">
        <v>44846</v>
      </c>
      <c r="E4199">
        <v>1</v>
      </c>
      <c r="F4199">
        <v>1</v>
      </c>
      <c r="G4199" t="s">
        <v>72</v>
      </c>
      <c r="H4199">
        <v>4.1401374933897417</v>
      </c>
      <c r="I4199">
        <v>4.1401374933897417</v>
      </c>
      <c r="J4199">
        <v>4.1401374933897417</v>
      </c>
      <c r="K4199">
        <v>1</v>
      </c>
      <c r="M4199" t="s">
        <v>56</v>
      </c>
      <c r="N4199" t="s">
        <v>67</v>
      </c>
      <c r="S4199" t="s">
        <v>1408</v>
      </c>
      <c r="U4199" t="s">
        <v>67</v>
      </c>
      <c r="W4199" t="s">
        <v>1379</v>
      </c>
      <c r="X4199" t="s">
        <v>1379</v>
      </c>
      <c r="Y4199" t="s">
        <v>163</v>
      </c>
      <c r="Z4199" t="s">
        <v>193</v>
      </c>
      <c r="AA4199" t="s">
        <v>193</v>
      </c>
      <c r="AB4199" t="s">
        <v>24</v>
      </c>
      <c r="AD4199" t="s">
        <v>7317</v>
      </c>
      <c r="AE4199">
        <v>1</v>
      </c>
      <c r="AF4199">
        <v>1</v>
      </c>
    </row>
    <row r="4200" spans="1:32" x14ac:dyDescent="0.2">
      <c r="A4200" t="s">
        <v>7318</v>
      </c>
      <c r="B4200" s="107">
        <v>44846</v>
      </c>
      <c r="C4200" s="107">
        <v>44846</v>
      </c>
      <c r="D4200" s="107">
        <v>44846</v>
      </c>
      <c r="E4200">
        <v>-1.0007202775050521</v>
      </c>
      <c r="F4200">
        <v>-1.0007202775050521</v>
      </c>
      <c r="G4200" t="s">
        <v>72</v>
      </c>
      <c r="H4200">
        <v>4.1401374933897417</v>
      </c>
      <c r="I4200">
        <v>-4.1431195412940527</v>
      </c>
      <c r="J4200">
        <v>-4.1431195412940527</v>
      </c>
      <c r="K4200">
        <v>1</v>
      </c>
      <c r="M4200" t="s">
        <v>56</v>
      </c>
      <c r="N4200" t="s">
        <v>67</v>
      </c>
      <c r="S4200" t="s">
        <v>1408</v>
      </c>
      <c r="U4200" t="s">
        <v>56</v>
      </c>
      <c r="W4200" t="s">
        <v>1379</v>
      </c>
      <c r="X4200" t="s">
        <v>1379</v>
      </c>
      <c r="Y4200" t="s">
        <v>163</v>
      </c>
      <c r="Z4200" t="s">
        <v>193</v>
      </c>
      <c r="AA4200" t="s">
        <v>193</v>
      </c>
      <c r="AB4200" t="s">
        <v>24</v>
      </c>
      <c r="AD4200" t="s">
        <v>7317</v>
      </c>
      <c r="AE4200">
        <v>1</v>
      </c>
      <c r="AF4200">
        <v>1</v>
      </c>
    </row>
    <row r="4201" spans="1:32" x14ac:dyDescent="0.2">
      <c r="A4201" t="s">
        <v>7319</v>
      </c>
      <c r="B4201" s="107">
        <v>44846</v>
      </c>
      <c r="C4201" s="107">
        <v>44846</v>
      </c>
      <c r="D4201" s="107">
        <v>44846</v>
      </c>
      <c r="E4201">
        <v>1.9993699999978369</v>
      </c>
      <c r="F4201">
        <v>1.9993699999978369</v>
      </c>
      <c r="G4201" t="s">
        <v>72</v>
      </c>
      <c r="H4201">
        <v>4.1401374933897417</v>
      </c>
      <c r="I4201">
        <v>8.2776667001496929</v>
      </c>
      <c r="J4201">
        <v>8.2776667001496929</v>
      </c>
      <c r="K4201">
        <v>1</v>
      </c>
      <c r="N4201" t="s">
        <v>56</v>
      </c>
      <c r="S4201" t="s">
        <v>7301</v>
      </c>
      <c r="U4201" t="s">
        <v>56</v>
      </c>
      <c r="W4201" t="s">
        <v>1415</v>
      </c>
      <c r="X4201" t="s">
        <v>1265</v>
      </c>
      <c r="Y4201" t="s">
        <v>182</v>
      </c>
      <c r="Z4201" t="s">
        <v>164</v>
      </c>
      <c r="AA4201" t="s">
        <v>164</v>
      </c>
      <c r="AB4201" t="s">
        <v>18</v>
      </c>
      <c r="AD4201" t="s">
        <v>7320</v>
      </c>
      <c r="AE4201">
        <v>1</v>
      </c>
      <c r="AF4201">
        <v>1</v>
      </c>
    </row>
    <row r="4202" spans="1:32" x14ac:dyDescent="0.2">
      <c r="A4202" t="s">
        <v>7321</v>
      </c>
      <c r="B4202" s="107">
        <v>44846</v>
      </c>
      <c r="C4202" s="107">
        <v>44846</v>
      </c>
      <c r="D4202" s="107">
        <v>44846</v>
      </c>
      <c r="E4202">
        <v>4.2712499999999999E-3</v>
      </c>
      <c r="F4202">
        <v>4.2712499999999999E-3</v>
      </c>
      <c r="G4202" t="s">
        <v>71</v>
      </c>
      <c r="H4202">
        <v>6865.3622421998944</v>
      </c>
      <c r="I4202">
        <v>29.323678476996299</v>
      </c>
      <c r="J4202">
        <v>29.323678476996299</v>
      </c>
      <c r="K4202">
        <v>1</v>
      </c>
      <c r="N4202" t="s">
        <v>65</v>
      </c>
      <c r="S4202" t="s">
        <v>1608</v>
      </c>
      <c r="U4202" t="s">
        <v>65</v>
      </c>
      <c r="W4202" t="s">
        <v>2841</v>
      </c>
      <c r="X4202" t="s">
        <v>70</v>
      </c>
      <c r="Y4202" t="s">
        <v>182</v>
      </c>
      <c r="Z4202" t="s">
        <v>164</v>
      </c>
      <c r="AA4202" t="s">
        <v>164</v>
      </c>
      <c r="AB4202" t="s">
        <v>18</v>
      </c>
      <c r="AD4202" t="s">
        <v>7322</v>
      </c>
      <c r="AE4202">
        <v>1</v>
      </c>
      <c r="AF4202">
        <v>1</v>
      </c>
    </row>
    <row r="4203" spans="1:32" x14ac:dyDescent="0.2">
      <c r="A4203" t="s">
        <v>7323</v>
      </c>
      <c r="B4203" s="107">
        <v>44845</v>
      </c>
      <c r="C4203" s="107">
        <v>44845</v>
      </c>
      <c r="D4203" s="107">
        <v>44845</v>
      </c>
      <c r="E4203">
        <v>-253.59</v>
      </c>
      <c r="F4203">
        <v>-253.59</v>
      </c>
      <c r="G4203" t="s">
        <v>43</v>
      </c>
      <c r="H4203">
        <v>1</v>
      </c>
      <c r="I4203">
        <v>-253.59</v>
      </c>
      <c r="J4203">
        <v>-253.59</v>
      </c>
      <c r="K4203">
        <v>1</v>
      </c>
      <c r="M4203" t="s">
        <v>49</v>
      </c>
      <c r="N4203" t="s">
        <v>199</v>
      </c>
      <c r="O4203">
        <v>100</v>
      </c>
      <c r="P4203" t="s">
        <v>340</v>
      </c>
      <c r="Q4203" t="s">
        <v>199</v>
      </c>
      <c r="S4203" t="s">
        <v>7286</v>
      </c>
      <c r="U4203" t="s">
        <v>49</v>
      </c>
      <c r="W4203" t="s">
        <v>274</v>
      </c>
      <c r="X4203" t="s">
        <v>30</v>
      </c>
      <c r="Y4203" t="s">
        <v>182</v>
      </c>
      <c r="Z4203" t="s">
        <v>182</v>
      </c>
      <c r="AA4203" t="s">
        <v>182</v>
      </c>
      <c r="AB4203" t="s">
        <v>30</v>
      </c>
      <c r="AE4203">
        <v>0</v>
      </c>
      <c r="AF4203">
        <v>0</v>
      </c>
    </row>
    <row r="4204" spans="1:32" x14ac:dyDescent="0.2">
      <c r="A4204" t="s">
        <v>7324</v>
      </c>
      <c r="B4204" s="107">
        <v>44845</v>
      </c>
      <c r="C4204" s="107">
        <v>44845</v>
      </c>
      <c r="D4204" s="107">
        <v>44845</v>
      </c>
      <c r="E4204">
        <v>5.2500000000000003E-3</v>
      </c>
      <c r="F4204">
        <v>5.2500000000000003E-3</v>
      </c>
      <c r="G4204" t="s">
        <v>58</v>
      </c>
      <c r="H4204">
        <v>6778.54872881356</v>
      </c>
      <c r="I4204">
        <v>35.587380826271193</v>
      </c>
      <c r="J4204">
        <v>35.587380826271193</v>
      </c>
      <c r="K4204">
        <v>1</v>
      </c>
      <c r="M4204" t="s">
        <v>3597</v>
      </c>
      <c r="N4204" t="s">
        <v>65</v>
      </c>
      <c r="S4204" t="s">
        <v>1608</v>
      </c>
      <c r="U4204" t="s">
        <v>65</v>
      </c>
      <c r="W4204" t="s">
        <v>3598</v>
      </c>
      <c r="X4204" t="s">
        <v>3598</v>
      </c>
      <c r="Y4204" t="s">
        <v>1062</v>
      </c>
      <c r="Z4204" t="s">
        <v>1063</v>
      </c>
      <c r="AA4204" t="s">
        <v>1063</v>
      </c>
      <c r="AB4204" t="s">
        <v>29</v>
      </c>
      <c r="AD4204" t="s">
        <v>7325</v>
      </c>
      <c r="AE4204">
        <v>1</v>
      </c>
      <c r="AF4204">
        <v>1</v>
      </c>
    </row>
    <row r="4205" spans="1:32" x14ac:dyDescent="0.2">
      <c r="A4205" t="s">
        <v>7326</v>
      </c>
      <c r="B4205" s="107">
        <v>44844</v>
      </c>
      <c r="C4205" s="107">
        <v>44844</v>
      </c>
      <c r="D4205" s="107">
        <v>44844</v>
      </c>
      <c r="E4205">
        <v>-192.8</v>
      </c>
      <c r="F4205">
        <v>-192.8</v>
      </c>
      <c r="G4205" t="s">
        <v>43</v>
      </c>
      <c r="H4205">
        <v>1</v>
      </c>
      <c r="I4205">
        <v>-192.8</v>
      </c>
      <c r="J4205">
        <v>-192.8</v>
      </c>
      <c r="K4205">
        <v>1</v>
      </c>
      <c r="M4205" t="s">
        <v>49</v>
      </c>
      <c r="N4205" t="s">
        <v>4677</v>
      </c>
      <c r="O4205">
        <v>100</v>
      </c>
      <c r="P4205" t="s">
        <v>160</v>
      </c>
      <c r="Q4205" t="s">
        <v>4677</v>
      </c>
      <c r="S4205" t="s">
        <v>7327</v>
      </c>
      <c r="U4205" t="s">
        <v>49</v>
      </c>
      <c r="W4205" t="s">
        <v>2623</v>
      </c>
      <c r="X4205" t="s">
        <v>2623</v>
      </c>
      <c r="Y4205" t="s">
        <v>2078</v>
      </c>
      <c r="Z4205" t="s">
        <v>2079</v>
      </c>
      <c r="AA4205" t="s">
        <v>2079</v>
      </c>
      <c r="AB4205" t="s">
        <v>15</v>
      </c>
      <c r="AE4205">
        <v>0</v>
      </c>
      <c r="AF4205">
        <v>0</v>
      </c>
    </row>
    <row r="4206" spans="1:32" x14ac:dyDescent="0.2">
      <c r="A4206" t="s">
        <v>7328</v>
      </c>
      <c r="B4206" s="107">
        <v>44844</v>
      </c>
      <c r="C4206" s="107">
        <v>44844</v>
      </c>
      <c r="D4206" s="107">
        <v>44844</v>
      </c>
      <c r="E4206">
        <v>-1100</v>
      </c>
      <c r="F4206">
        <v>-1100</v>
      </c>
      <c r="G4206" t="s">
        <v>43</v>
      </c>
      <c r="H4206">
        <v>1</v>
      </c>
      <c r="I4206">
        <v>-1100</v>
      </c>
      <c r="J4206">
        <v>-1100</v>
      </c>
      <c r="K4206">
        <v>1</v>
      </c>
      <c r="M4206" t="s">
        <v>52</v>
      </c>
      <c r="N4206" t="s">
        <v>358</v>
      </c>
      <c r="O4206">
        <v>100</v>
      </c>
      <c r="P4206" t="s">
        <v>23</v>
      </c>
      <c r="Q4206" t="s">
        <v>358</v>
      </c>
      <c r="S4206" t="s">
        <v>2343</v>
      </c>
      <c r="U4206" t="s">
        <v>52</v>
      </c>
      <c r="W4206" t="s">
        <v>323</v>
      </c>
      <c r="X4206" t="s">
        <v>324</v>
      </c>
      <c r="Y4206" t="s">
        <v>325</v>
      </c>
      <c r="Z4206" t="s">
        <v>325</v>
      </c>
      <c r="AA4206" t="s">
        <v>325</v>
      </c>
      <c r="AB4206" t="s">
        <v>27</v>
      </c>
      <c r="AE4206">
        <v>0</v>
      </c>
      <c r="AF4206">
        <v>0</v>
      </c>
    </row>
    <row r="4207" spans="1:32" x14ac:dyDescent="0.2">
      <c r="A4207" t="s">
        <v>7329</v>
      </c>
      <c r="B4207" s="107">
        <v>44844</v>
      </c>
      <c r="C4207" s="107">
        <v>44844</v>
      </c>
      <c r="D4207" s="107">
        <v>44844</v>
      </c>
      <c r="E4207">
        <v>-316.5</v>
      </c>
      <c r="F4207">
        <v>-316.5</v>
      </c>
      <c r="G4207" t="s">
        <v>43</v>
      </c>
      <c r="H4207">
        <v>1</v>
      </c>
      <c r="I4207">
        <v>-316.5</v>
      </c>
      <c r="J4207">
        <v>-316.5</v>
      </c>
      <c r="K4207">
        <v>1</v>
      </c>
      <c r="M4207" t="s">
        <v>52</v>
      </c>
      <c r="N4207" t="s">
        <v>307</v>
      </c>
      <c r="O4207">
        <v>100</v>
      </c>
      <c r="Q4207" t="s">
        <v>307</v>
      </c>
      <c r="S4207" t="s">
        <v>2346</v>
      </c>
      <c r="U4207" t="s">
        <v>52</v>
      </c>
      <c r="W4207" t="s">
        <v>309</v>
      </c>
      <c r="X4207" t="s">
        <v>191</v>
      </c>
      <c r="Y4207" t="s">
        <v>192</v>
      </c>
      <c r="Z4207" t="s">
        <v>193</v>
      </c>
      <c r="AA4207" t="s">
        <v>193</v>
      </c>
      <c r="AB4207" t="s">
        <v>19</v>
      </c>
      <c r="AE4207">
        <v>0</v>
      </c>
      <c r="AF4207">
        <v>0</v>
      </c>
    </row>
    <row r="4208" spans="1:32" x14ac:dyDescent="0.2">
      <c r="A4208" t="s">
        <v>7330</v>
      </c>
      <c r="B4208" s="107">
        <v>44844</v>
      </c>
      <c r="C4208" s="107">
        <v>44844</v>
      </c>
      <c r="D4208" s="107">
        <v>44844</v>
      </c>
      <c r="E4208">
        <v>-700</v>
      </c>
      <c r="F4208">
        <v>-700</v>
      </c>
      <c r="G4208" t="s">
        <v>43</v>
      </c>
      <c r="H4208">
        <v>1</v>
      </c>
      <c r="I4208">
        <v>-700</v>
      </c>
      <c r="J4208">
        <v>-700</v>
      </c>
      <c r="K4208">
        <v>1</v>
      </c>
      <c r="M4208" t="s">
        <v>52</v>
      </c>
      <c r="N4208" t="s">
        <v>301</v>
      </c>
      <c r="O4208">
        <v>100</v>
      </c>
      <c r="Q4208" t="s">
        <v>301</v>
      </c>
      <c r="S4208" t="s">
        <v>2184</v>
      </c>
      <c r="U4208" t="s">
        <v>52</v>
      </c>
      <c r="W4208" t="s">
        <v>190</v>
      </c>
      <c r="X4208" t="s">
        <v>191</v>
      </c>
      <c r="Y4208" t="s">
        <v>192</v>
      </c>
      <c r="Z4208" t="s">
        <v>193</v>
      </c>
      <c r="AA4208" t="s">
        <v>193</v>
      </c>
      <c r="AB4208" t="s">
        <v>19</v>
      </c>
      <c r="AE4208">
        <v>0</v>
      </c>
      <c r="AF4208">
        <v>0</v>
      </c>
    </row>
    <row r="4209" spans="1:32" x14ac:dyDescent="0.2">
      <c r="A4209" t="s">
        <v>7331</v>
      </c>
      <c r="B4209" s="107">
        <v>44844</v>
      </c>
      <c r="C4209" s="107">
        <v>44844</v>
      </c>
      <c r="D4209" s="107">
        <v>44844</v>
      </c>
      <c r="E4209">
        <v>-85</v>
      </c>
      <c r="F4209">
        <v>-85</v>
      </c>
      <c r="G4209" t="s">
        <v>43</v>
      </c>
      <c r="H4209">
        <v>1</v>
      </c>
      <c r="I4209">
        <v>-85</v>
      </c>
      <c r="J4209">
        <v>-85</v>
      </c>
      <c r="K4209">
        <v>1</v>
      </c>
      <c r="M4209" t="s">
        <v>49</v>
      </c>
      <c r="N4209" t="s">
        <v>2179</v>
      </c>
      <c r="O4209">
        <v>100</v>
      </c>
      <c r="Q4209" t="s">
        <v>2179</v>
      </c>
      <c r="S4209" t="s">
        <v>7332</v>
      </c>
      <c r="U4209" t="s">
        <v>49</v>
      </c>
      <c r="W4209" t="s">
        <v>2181</v>
      </c>
      <c r="X4209" t="s">
        <v>30</v>
      </c>
      <c r="Y4209" t="s">
        <v>182</v>
      </c>
      <c r="Z4209" t="s">
        <v>182</v>
      </c>
      <c r="AA4209" t="s">
        <v>182</v>
      </c>
      <c r="AB4209" t="s">
        <v>30</v>
      </c>
      <c r="AE4209">
        <v>0</v>
      </c>
      <c r="AF4209">
        <v>0</v>
      </c>
    </row>
    <row r="4210" spans="1:32" x14ac:dyDescent="0.2">
      <c r="A4210" t="s">
        <v>7333</v>
      </c>
      <c r="B4210" s="107">
        <v>44844</v>
      </c>
      <c r="C4210" s="107">
        <v>44844</v>
      </c>
      <c r="D4210" s="107">
        <v>44844</v>
      </c>
      <c r="E4210">
        <v>10300</v>
      </c>
      <c r="F4210">
        <v>10300</v>
      </c>
      <c r="G4210" t="s">
        <v>43</v>
      </c>
      <c r="H4210">
        <v>1</v>
      </c>
      <c r="I4210">
        <v>10300</v>
      </c>
      <c r="J4210">
        <v>10300</v>
      </c>
      <c r="K4210">
        <v>1</v>
      </c>
      <c r="M4210" t="s">
        <v>199</v>
      </c>
      <c r="N4210" t="s">
        <v>49</v>
      </c>
      <c r="O4210">
        <v>100</v>
      </c>
      <c r="Q4210" t="s">
        <v>199</v>
      </c>
      <c r="S4210" t="s">
        <v>1378</v>
      </c>
      <c r="U4210" t="s">
        <v>49</v>
      </c>
      <c r="W4210" t="s">
        <v>1379</v>
      </c>
      <c r="X4210" t="s">
        <v>1379</v>
      </c>
      <c r="Y4210" t="s">
        <v>163</v>
      </c>
      <c r="Z4210" t="s">
        <v>193</v>
      </c>
      <c r="AA4210" t="s">
        <v>193</v>
      </c>
      <c r="AB4210" t="s">
        <v>24</v>
      </c>
      <c r="AE4210">
        <v>0</v>
      </c>
      <c r="AF4210">
        <v>0</v>
      </c>
    </row>
    <row r="4211" spans="1:32" x14ac:dyDescent="0.2">
      <c r="A4211" t="s">
        <v>7334</v>
      </c>
      <c r="B4211" s="107">
        <v>44844</v>
      </c>
      <c r="C4211" s="107">
        <v>44844</v>
      </c>
      <c r="D4211" s="107">
        <v>44844</v>
      </c>
      <c r="E4211">
        <v>10000</v>
      </c>
      <c r="F4211">
        <v>10000</v>
      </c>
      <c r="G4211" t="s">
        <v>43</v>
      </c>
      <c r="H4211">
        <v>1</v>
      </c>
      <c r="I4211">
        <v>10000</v>
      </c>
      <c r="J4211">
        <v>10000</v>
      </c>
      <c r="K4211">
        <v>1</v>
      </c>
      <c r="M4211" t="s">
        <v>199</v>
      </c>
      <c r="N4211" t="s">
        <v>49</v>
      </c>
      <c r="O4211">
        <v>100</v>
      </c>
      <c r="Q4211" t="s">
        <v>199</v>
      </c>
      <c r="S4211" t="s">
        <v>1378</v>
      </c>
      <c r="U4211" t="s">
        <v>49</v>
      </c>
      <c r="W4211" t="s">
        <v>1379</v>
      </c>
      <c r="X4211" t="s">
        <v>1379</v>
      </c>
      <c r="Y4211" t="s">
        <v>163</v>
      </c>
      <c r="Z4211" t="s">
        <v>193</v>
      </c>
      <c r="AA4211" t="s">
        <v>193</v>
      </c>
      <c r="AB4211" t="s">
        <v>24</v>
      </c>
      <c r="AE4211">
        <v>0</v>
      </c>
      <c r="AF4211">
        <v>0</v>
      </c>
    </row>
    <row r="4212" spans="1:32" x14ac:dyDescent="0.2">
      <c r="A4212" t="s">
        <v>7335</v>
      </c>
      <c r="B4212" s="107">
        <v>44844</v>
      </c>
      <c r="C4212" s="107">
        <v>44844</v>
      </c>
      <c r="D4212" s="107">
        <v>44844</v>
      </c>
      <c r="E4212">
        <v>5000</v>
      </c>
      <c r="F4212">
        <v>5000</v>
      </c>
      <c r="G4212" t="s">
        <v>43</v>
      </c>
      <c r="H4212">
        <v>1</v>
      </c>
      <c r="I4212">
        <v>5000</v>
      </c>
      <c r="J4212">
        <v>5000</v>
      </c>
      <c r="K4212">
        <v>1</v>
      </c>
      <c r="M4212" t="s">
        <v>199</v>
      </c>
      <c r="N4212" t="s">
        <v>49</v>
      </c>
      <c r="O4212">
        <v>100</v>
      </c>
      <c r="Q4212" t="s">
        <v>199</v>
      </c>
      <c r="S4212" t="s">
        <v>1378</v>
      </c>
      <c r="U4212" t="s">
        <v>49</v>
      </c>
      <c r="W4212" t="s">
        <v>1379</v>
      </c>
      <c r="X4212" t="s">
        <v>1379</v>
      </c>
      <c r="Y4212" t="s">
        <v>163</v>
      </c>
      <c r="Z4212" t="s">
        <v>193</v>
      </c>
      <c r="AA4212" t="s">
        <v>193</v>
      </c>
      <c r="AB4212" t="s">
        <v>24</v>
      </c>
      <c r="AE4212">
        <v>0</v>
      </c>
      <c r="AF4212">
        <v>0</v>
      </c>
    </row>
    <row r="4213" spans="1:32" x14ac:dyDescent="0.2">
      <c r="A4213" t="s">
        <v>7336</v>
      </c>
      <c r="B4213" s="107">
        <v>44844</v>
      </c>
      <c r="C4213" s="107">
        <v>44844</v>
      </c>
      <c r="D4213" s="107">
        <v>44844</v>
      </c>
      <c r="E4213">
        <v>-10300</v>
      </c>
      <c r="F4213">
        <v>-10300</v>
      </c>
      <c r="G4213" t="s">
        <v>43</v>
      </c>
      <c r="H4213">
        <v>1</v>
      </c>
      <c r="I4213">
        <v>-10300</v>
      </c>
      <c r="J4213">
        <v>-10300</v>
      </c>
      <c r="K4213">
        <v>1</v>
      </c>
      <c r="M4213" t="s">
        <v>50</v>
      </c>
      <c r="N4213" t="s">
        <v>199</v>
      </c>
      <c r="O4213">
        <v>100</v>
      </c>
      <c r="P4213" t="s">
        <v>340</v>
      </c>
      <c r="Q4213" t="s">
        <v>199</v>
      </c>
      <c r="S4213" t="s">
        <v>1378</v>
      </c>
      <c r="U4213" t="s">
        <v>50</v>
      </c>
      <c r="W4213" t="s">
        <v>1379</v>
      </c>
      <c r="X4213" t="s">
        <v>1379</v>
      </c>
      <c r="Y4213" t="s">
        <v>163</v>
      </c>
      <c r="Z4213" t="s">
        <v>193</v>
      </c>
      <c r="AA4213" t="s">
        <v>193</v>
      </c>
      <c r="AB4213" t="s">
        <v>24</v>
      </c>
      <c r="AE4213">
        <v>0</v>
      </c>
      <c r="AF4213">
        <v>0</v>
      </c>
    </row>
    <row r="4214" spans="1:32" x14ac:dyDescent="0.2">
      <c r="A4214" t="s">
        <v>7337</v>
      </c>
      <c r="B4214" s="107">
        <v>44844</v>
      </c>
      <c r="C4214" s="107">
        <v>44844</v>
      </c>
      <c r="D4214" s="107">
        <v>44844</v>
      </c>
      <c r="E4214">
        <v>-5000</v>
      </c>
      <c r="F4214">
        <v>-5000</v>
      </c>
      <c r="G4214" t="s">
        <v>43</v>
      </c>
      <c r="H4214">
        <v>1</v>
      </c>
      <c r="I4214">
        <v>-5000</v>
      </c>
      <c r="J4214">
        <v>-5000</v>
      </c>
      <c r="K4214">
        <v>1</v>
      </c>
      <c r="M4214" t="s">
        <v>52</v>
      </c>
      <c r="N4214" t="s">
        <v>199</v>
      </c>
      <c r="O4214">
        <v>100</v>
      </c>
      <c r="P4214" t="s">
        <v>340</v>
      </c>
      <c r="Q4214" t="s">
        <v>199</v>
      </c>
      <c r="S4214" t="s">
        <v>1378</v>
      </c>
      <c r="U4214" t="s">
        <v>52</v>
      </c>
      <c r="W4214" t="s">
        <v>1379</v>
      </c>
      <c r="X4214" t="s">
        <v>1379</v>
      </c>
      <c r="Y4214" t="s">
        <v>163</v>
      </c>
      <c r="Z4214" t="s">
        <v>193</v>
      </c>
      <c r="AA4214" t="s">
        <v>193</v>
      </c>
      <c r="AB4214" t="s">
        <v>24</v>
      </c>
      <c r="AE4214">
        <v>0</v>
      </c>
      <c r="AF4214">
        <v>0</v>
      </c>
    </row>
    <row r="4215" spans="1:32" x14ac:dyDescent="0.2">
      <c r="A4215" t="s">
        <v>7338</v>
      </c>
      <c r="B4215" s="107">
        <v>44844</v>
      </c>
      <c r="C4215" s="107">
        <v>44844</v>
      </c>
      <c r="D4215" s="107">
        <v>44844</v>
      </c>
      <c r="E4215">
        <v>-10000</v>
      </c>
      <c r="F4215">
        <v>-10000</v>
      </c>
      <c r="G4215" t="s">
        <v>43</v>
      </c>
      <c r="H4215">
        <v>1</v>
      </c>
      <c r="I4215">
        <v>-10000</v>
      </c>
      <c r="J4215">
        <v>-10000</v>
      </c>
      <c r="K4215">
        <v>1</v>
      </c>
      <c r="M4215" t="s">
        <v>52</v>
      </c>
      <c r="N4215" t="s">
        <v>199</v>
      </c>
      <c r="O4215">
        <v>100</v>
      </c>
      <c r="P4215" t="s">
        <v>340</v>
      </c>
      <c r="Q4215" t="s">
        <v>199</v>
      </c>
      <c r="S4215" t="s">
        <v>1378</v>
      </c>
      <c r="U4215" t="s">
        <v>52</v>
      </c>
      <c r="W4215" t="s">
        <v>1379</v>
      </c>
      <c r="X4215" t="s">
        <v>1379</v>
      </c>
      <c r="Y4215" t="s">
        <v>163</v>
      </c>
      <c r="Z4215" t="s">
        <v>193</v>
      </c>
      <c r="AA4215" t="s">
        <v>193</v>
      </c>
      <c r="AB4215" t="s">
        <v>24</v>
      </c>
      <c r="AE4215">
        <v>0</v>
      </c>
      <c r="AF4215">
        <v>0</v>
      </c>
    </row>
    <row r="4216" spans="1:32" x14ac:dyDescent="0.2">
      <c r="A4216" t="s">
        <v>7339</v>
      </c>
      <c r="B4216" s="107">
        <v>44844</v>
      </c>
      <c r="C4216" s="107">
        <v>44844</v>
      </c>
      <c r="D4216" s="107">
        <v>44844</v>
      </c>
      <c r="E4216">
        <v>-2.4421778035472802E-3</v>
      </c>
      <c r="F4216">
        <v>-2.4421778035472802E-3</v>
      </c>
      <c r="G4216" t="s">
        <v>58</v>
      </c>
      <c r="H4216">
        <v>6740.0208986415882</v>
      </c>
      <c r="I4216">
        <v>-16.46032943410728</v>
      </c>
      <c r="J4216">
        <v>-16.46032943410728</v>
      </c>
      <c r="K4216">
        <v>1</v>
      </c>
      <c r="M4216" t="s">
        <v>56</v>
      </c>
      <c r="N4216" t="s">
        <v>7340</v>
      </c>
      <c r="S4216" t="s">
        <v>1608</v>
      </c>
      <c r="U4216" t="s">
        <v>56</v>
      </c>
      <c r="W4216" t="s">
        <v>1270</v>
      </c>
      <c r="X4216" t="s">
        <v>1271</v>
      </c>
      <c r="Y4216" t="s">
        <v>182</v>
      </c>
      <c r="Z4216" t="s">
        <v>164</v>
      </c>
      <c r="AA4216" t="s">
        <v>164</v>
      </c>
      <c r="AB4216" t="s">
        <v>18</v>
      </c>
      <c r="AD4216" t="s">
        <v>7341</v>
      </c>
      <c r="AE4216">
        <v>1</v>
      </c>
      <c r="AF4216">
        <v>1</v>
      </c>
    </row>
    <row r="4217" spans="1:32" x14ac:dyDescent="0.2">
      <c r="A4217" t="s">
        <v>7342</v>
      </c>
      <c r="B4217" s="107">
        <v>44844</v>
      </c>
      <c r="C4217" s="107">
        <v>44844</v>
      </c>
      <c r="D4217" s="107">
        <v>44844</v>
      </c>
      <c r="E4217">
        <v>3.7500000000000001E-4</v>
      </c>
      <c r="F4217">
        <v>3.7500000000000001E-4</v>
      </c>
      <c r="G4217" t="s">
        <v>58</v>
      </c>
      <c r="H4217">
        <v>6740.0208986415882</v>
      </c>
      <c r="I4217">
        <v>2.527507836990595</v>
      </c>
      <c r="J4217">
        <v>2.527507836990595</v>
      </c>
      <c r="K4217">
        <v>1</v>
      </c>
      <c r="M4217" t="s">
        <v>3597</v>
      </c>
      <c r="N4217" t="s">
        <v>63</v>
      </c>
      <c r="S4217" t="s">
        <v>1608</v>
      </c>
      <c r="U4217" t="s">
        <v>63</v>
      </c>
      <c r="W4217" t="s">
        <v>3598</v>
      </c>
      <c r="X4217" t="s">
        <v>3598</v>
      </c>
      <c r="Y4217" t="s">
        <v>1062</v>
      </c>
      <c r="Z4217" t="s">
        <v>1063</v>
      </c>
      <c r="AA4217" t="s">
        <v>1063</v>
      </c>
      <c r="AB4217" t="s">
        <v>29</v>
      </c>
      <c r="AD4217" t="s">
        <v>7343</v>
      </c>
      <c r="AE4217">
        <v>1</v>
      </c>
      <c r="AF4217">
        <v>1</v>
      </c>
    </row>
    <row r="4218" spans="1:32" x14ac:dyDescent="0.2">
      <c r="A4218" t="s">
        <v>7344</v>
      </c>
      <c r="B4218" s="107">
        <v>44843</v>
      </c>
      <c r="C4218" s="107">
        <v>44843</v>
      </c>
      <c r="D4218" s="107">
        <v>44843</v>
      </c>
      <c r="E4218">
        <v>1.8749999999999999E-3</v>
      </c>
      <c r="F4218">
        <v>1.8749999999999999E-3</v>
      </c>
      <c r="G4218" t="s">
        <v>71</v>
      </c>
      <c r="H4218">
        <v>6943.6811746198218</v>
      </c>
      <c r="I4218">
        <v>13.019402202412159</v>
      </c>
      <c r="J4218">
        <v>13.019402202412159</v>
      </c>
      <c r="K4218">
        <v>1</v>
      </c>
      <c r="N4218" t="s">
        <v>65</v>
      </c>
      <c r="S4218" t="s">
        <v>1608</v>
      </c>
      <c r="U4218" t="s">
        <v>65</v>
      </c>
      <c r="W4218" t="s">
        <v>2841</v>
      </c>
      <c r="X4218" t="s">
        <v>70</v>
      </c>
      <c r="Y4218" t="s">
        <v>182</v>
      </c>
      <c r="Z4218" t="s">
        <v>164</v>
      </c>
      <c r="AA4218" t="s">
        <v>164</v>
      </c>
      <c r="AB4218" t="s">
        <v>18</v>
      </c>
      <c r="AD4218" t="s">
        <v>7345</v>
      </c>
      <c r="AE4218">
        <v>1</v>
      </c>
      <c r="AF4218">
        <v>1</v>
      </c>
    </row>
    <row r="4219" spans="1:32" x14ac:dyDescent="0.2">
      <c r="A4219" t="s">
        <v>7346</v>
      </c>
      <c r="B4219" s="107">
        <v>44843</v>
      </c>
      <c r="C4219" s="107">
        <v>44843</v>
      </c>
      <c r="D4219" s="107">
        <v>44843</v>
      </c>
      <c r="E4219">
        <v>4.4999999999999997E-3</v>
      </c>
      <c r="F4219">
        <v>4.4999999999999997E-3</v>
      </c>
      <c r="G4219" t="s">
        <v>71</v>
      </c>
      <c r="H4219">
        <v>6943.6811746198218</v>
      </c>
      <c r="I4219">
        <v>31.246565285789199</v>
      </c>
      <c r="J4219">
        <v>31.246565285789199</v>
      </c>
      <c r="K4219">
        <v>1</v>
      </c>
      <c r="N4219" t="s">
        <v>65</v>
      </c>
      <c r="S4219" t="s">
        <v>1608</v>
      </c>
      <c r="U4219" t="s">
        <v>65</v>
      </c>
      <c r="W4219" t="s">
        <v>2841</v>
      </c>
      <c r="X4219" t="s">
        <v>70</v>
      </c>
      <c r="Y4219" t="s">
        <v>182</v>
      </c>
      <c r="Z4219" t="s">
        <v>164</v>
      </c>
      <c r="AA4219" t="s">
        <v>164</v>
      </c>
      <c r="AB4219" t="s">
        <v>18</v>
      </c>
      <c r="AD4219" t="s">
        <v>7347</v>
      </c>
      <c r="AE4219">
        <v>1</v>
      </c>
      <c r="AF4219">
        <v>1</v>
      </c>
    </row>
    <row r="4220" spans="1:32" x14ac:dyDescent="0.2">
      <c r="A4220" t="s">
        <v>7348</v>
      </c>
      <c r="B4220" s="107">
        <v>44842</v>
      </c>
      <c r="C4220" s="107">
        <v>44842</v>
      </c>
      <c r="D4220" s="107">
        <v>44842</v>
      </c>
      <c r="E4220">
        <v>-1016.96</v>
      </c>
      <c r="F4220">
        <v>-1016.96</v>
      </c>
      <c r="G4220" t="s">
        <v>43</v>
      </c>
      <c r="H4220">
        <v>1</v>
      </c>
      <c r="I4220">
        <v>-1016.96</v>
      </c>
      <c r="J4220">
        <v>-1016.96</v>
      </c>
      <c r="K4220">
        <v>1</v>
      </c>
      <c r="M4220" t="s">
        <v>50</v>
      </c>
      <c r="N4220" t="s">
        <v>199</v>
      </c>
      <c r="O4220">
        <v>100</v>
      </c>
      <c r="P4220" t="s">
        <v>340</v>
      </c>
      <c r="Q4220" t="s">
        <v>199</v>
      </c>
      <c r="S4220" t="s">
        <v>305</v>
      </c>
      <c r="U4220" t="s">
        <v>50</v>
      </c>
      <c r="W4220" t="s">
        <v>305</v>
      </c>
      <c r="X4220" t="s">
        <v>30</v>
      </c>
      <c r="Y4220" t="s">
        <v>182</v>
      </c>
      <c r="Z4220" t="s">
        <v>182</v>
      </c>
      <c r="AA4220" t="s">
        <v>182</v>
      </c>
      <c r="AB4220" t="s">
        <v>30</v>
      </c>
      <c r="AE4220">
        <v>0</v>
      </c>
      <c r="AF4220">
        <v>0</v>
      </c>
    </row>
    <row r="4221" spans="1:32" x14ac:dyDescent="0.2">
      <c r="A4221" t="s">
        <v>7349</v>
      </c>
      <c r="B4221" s="107">
        <v>44842</v>
      </c>
      <c r="C4221" s="107">
        <v>44842</v>
      </c>
      <c r="D4221" s="107">
        <v>44842</v>
      </c>
      <c r="E4221">
        <v>-964.89</v>
      </c>
      <c r="F4221">
        <v>-964.89</v>
      </c>
      <c r="G4221" t="s">
        <v>43</v>
      </c>
      <c r="H4221">
        <v>1</v>
      </c>
      <c r="I4221">
        <v>-964.89</v>
      </c>
      <c r="J4221">
        <v>-964.89</v>
      </c>
      <c r="K4221">
        <v>1</v>
      </c>
      <c r="M4221" t="s">
        <v>49</v>
      </c>
      <c r="N4221" t="s">
        <v>199</v>
      </c>
      <c r="O4221">
        <v>100</v>
      </c>
      <c r="P4221" t="s">
        <v>340</v>
      </c>
      <c r="Q4221" t="s">
        <v>199</v>
      </c>
      <c r="S4221" t="s">
        <v>5172</v>
      </c>
      <c r="U4221" t="s">
        <v>49</v>
      </c>
      <c r="W4221" t="s">
        <v>3201</v>
      </c>
      <c r="X4221" t="s">
        <v>30</v>
      </c>
      <c r="Y4221" t="s">
        <v>182</v>
      </c>
      <c r="Z4221" t="s">
        <v>182</v>
      </c>
      <c r="AA4221" t="s">
        <v>182</v>
      </c>
      <c r="AB4221" t="s">
        <v>30</v>
      </c>
      <c r="AE4221">
        <v>0</v>
      </c>
      <c r="AF4221">
        <v>0</v>
      </c>
    </row>
    <row r="4222" spans="1:32" x14ac:dyDescent="0.2">
      <c r="A4222" t="s">
        <v>7350</v>
      </c>
      <c r="B4222" s="107">
        <v>44841</v>
      </c>
      <c r="C4222" s="107">
        <v>44841</v>
      </c>
      <c r="D4222" s="107">
        <v>44841</v>
      </c>
      <c r="E4222">
        <v>-274.8</v>
      </c>
      <c r="F4222">
        <v>-274.8</v>
      </c>
      <c r="G4222" t="s">
        <v>43</v>
      </c>
      <c r="H4222">
        <v>1</v>
      </c>
      <c r="I4222">
        <v>-274.8</v>
      </c>
      <c r="J4222">
        <v>-274.8</v>
      </c>
      <c r="K4222">
        <v>1</v>
      </c>
      <c r="M4222" t="s">
        <v>52</v>
      </c>
      <c r="N4222" t="s">
        <v>360</v>
      </c>
      <c r="O4222">
        <v>100</v>
      </c>
      <c r="P4222" t="s">
        <v>15</v>
      </c>
      <c r="Q4222" t="s">
        <v>360</v>
      </c>
      <c r="S4222" t="s">
        <v>7351</v>
      </c>
      <c r="U4222" t="s">
        <v>52</v>
      </c>
      <c r="W4222" t="s">
        <v>4679</v>
      </c>
      <c r="X4222" t="s">
        <v>1366</v>
      </c>
      <c r="Y4222" t="s">
        <v>15</v>
      </c>
      <c r="Z4222" t="s">
        <v>164</v>
      </c>
      <c r="AA4222" t="s">
        <v>164</v>
      </c>
      <c r="AB4222" t="s">
        <v>15</v>
      </c>
      <c r="AE4222">
        <v>0</v>
      </c>
      <c r="AF4222">
        <v>0</v>
      </c>
    </row>
    <row r="4223" spans="1:32" x14ac:dyDescent="0.2">
      <c r="A4223" t="s">
        <v>7352</v>
      </c>
      <c r="B4223" s="107">
        <v>44841</v>
      </c>
      <c r="C4223" s="107">
        <v>44841</v>
      </c>
      <c r="D4223" s="107">
        <v>44841</v>
      </c>
      <c r="E4223">
        <v>-124</v>
      </c>
      <c r="F4223">
        <v>-124</v>
      </c>
      <c r="G4223" t="s">
        <v>43</v>
      </c>
      <c r="H4223">
        <v>1</v>
      </c>
      <c r="I4223">
        <v>-124</v>
      </c>
      <c r="J4223">
        <v>-124</v>
      </c>
      <c r="K4223">
        <v>1</v>
      </c>
      <c r="M4223" t="s">
        <v>50</v>
      </c>
      <c r="N4223" t="s">
        <v>213</v>
      </c>
      <c r="O4223">
        <v>100</v>
      </c>
      <c r="Q4223" t="s">
        <v>213</v>
      </c>
      <c r="S4223" t="s">
        <v>215</v>
      </c>
      <c r="U4223" t="s">
        <v>50</v>
      </c>
      <c r="W4223" t="s">
        <v>216</v>
      </c>
      <c r="X4223" t="s">
        <v>30</v>
      </c>
      <c r="Y4223" t="s">
        <v>182</v>
      </c>
      <c r="Z4223" t="s">
        <v>182</v>
      </c>
      <c r="AA4223" t="s">
        <v>182</v>
      </c>
      <c r="AB4223" t="s">
        <v>30</v>
      </c>
      <c r="AE4223">
        <v>0</v>
      </c>
      <c r="AF4223">
        <v>0</v>
      </c>
    </row>
    <row r="4224" spans="1:32" x14ac:dyDescent="0.2">
      <c r="A4224" t="s">
        <v>7353</v>
      </c>
      <c r="B4224" s="107">
        <v>44841</v>
      </c>
      <c r="C4224" s="107">
        <v>44841</v>
      </c>
      <c r="D4224" s="107">
        <v>44841</v>
      </c>
      <c r="E4224">
        <v>-564.97</v>
      </c>
      <c r="F4224">
        <v>-564.97</v>
      </c>
      <c r="G4224" t="s">
        <v>43</v>
      </c>
      <c r="H4224">
        <v>1</v>
      </c>
      <c r="I4224">
        <v>-564.97</v>
      </c>
      <c r="J4224">
        <v>-564.97</v>
      </c>
      <c r="K4224">
        <v>1</v>
      </c>
      <c r="M4224" t="s">
        <v>50</v>
      </c>
      <c r="N4224" t="s">
        <v>317</v>
      </c>
      <c r="O4224">
        <v>100</v>
      </c>
      <c r="Q4224" t="s">
        <v>317</v>
      </c>
      <c r="S4224" t="s">
        <v>2276</v>
      </c>
      <c r="U4224" t="s">
        <v>50</v>
      </c>
      <c r="W4224" t="s">
        <v>318</v>
      </c>
      <c r="X4224" t="s">
        <v>30</v>
      </c>
      <c r="Y4224" t="s">
        <v>182</v>
      </c>
      <c r="Z4224" t="s">
        <v>182</v>
      </c>
      <c r="AA4224" t="s">
        <v>182</v>
      </c>
      <c r="AB4224" t="s">
        <v>30</v>
      </c>
      <c r="AE4224">
        <v>0</v>
      </c>
      <c r="AF4224">
        <v>0</v>
      </c>
    </row>
    <row r="4225" spans="1:32" x14ac:dyDescent="0.2">
      <c r="A4225" t="s">
        <v>7354</v>
      </c>
      <c r="B4225" s="107">
        <v>44841</v>
      </c>
      <c r="C4225" s="107">
        <v>44841</v>
      </c>
      <c r="D4225" s="107">
        <v>44841</v>
      </c>
      <c r="E4225">
        <v>-385.96</v>
      </c>
      <c r="F4225">
        <v>-385.96</v>
      </c>
      <c r="G4225" t="s">
        <v>43</v>
      </c>
      <c r="H4225">
        <v>1</v>
      </c>
      <c r="I4225">
        <v>-385.96</v>
      </c>
      <c r="J4225">
        <v>-385.96</v>
      </c>
      <c r="K4225">
        <v>1</v>
      </c>
      <c r="M4225" t="s">
        <v>49</v>
      </c>
      <c r="N4225" t="s">
        <v>199</v>
      </c>
      <c r="O4225">
        <v>100</v>
      </c>
      <c r="P4225" t="s">
        <v>340</v>
      </c>
      <c r="Q4225" t="s">
        <v>199</v>
      </c>
      <c r="S4225" t="s">
        <v>3201</v>
      </c>
      <c r="U4225" t="s">
        <v>49</v>
      </c>
      <c r="W4225" t="s">
        <v>3201</v>
      </c>
      <c r="X4225" t="s">
        <v>30</v>
      </c>
      <c r="Y4225" t="s">
        <v>182</v>
      </c>
      <c r="Z4225" t="s">
        <v>182</v>
      </c>
      <c r="AA4225" t="s">
        <v>182</v>
      </c>
      <c r="AB4225" t="s">
        <v>30</v>
      </c>
      <c r="AE4225">
        <v>0</v>
      </c>
      <c r="AF4225">
        <v>0</v>
      </c>
    </row>
    <row r="4226" spans="1:32" x14ac:dyDescent="0.2">
      <c r="A4226" t="s">
        <v>7355</v>
      </c>
      <c r="B4226" s="107">
        <v>44840</v>
      </c>
      <c r="C4226" s="107">
        <v>44840</v>
      </c>
      <c r="D4226" s="107">
        <v>44810</v>
      </c>
      <c r="E4226">
        <v>8000</v>
      </c>
      <c r="F4226">
        <v>8000</v>
      </c>
      <c r="G4226" t="s">
        <v>43</v>
      </c>
      <c r="H4226">
        <v>1</v>
      </c>
      <c r="I4226">
        <v>8000</v>
      </c>
      <c r="J4226">
        <v>8000</v>
      </c>
      <c r="K4226">
        <v>1</v>
      </c>
      <c r="M4226" t="s">
        <v>4812</v>
      </c>
      <c r="N4226" t="s">
        <v>52</v>
      </c>
      <c r="O4226">
        <v>100</v>
      </c>
      <c r="P4226" t="s">
        <v>15</v>
      </c>
      <c r="Q4226" t="s">
        <v>4812</v>
      </c>
      <c r="S4226" t="s">
        <v>7356</v>
      </c>
      <c r="U4226" t="s">
        <v>52</v>
      </c>
      <c r="V4226" t="s">
        <v>98</v>
      </c>
      <c r="W4226" t="s">
        <v>4814</v>
      </c>
      <c r="X4226" t="s">
        <v>2775</v>
      </c>
      <c r="Y4226" t="s">
        <v>2776</v>
      </c>
      <c r="Z4226" t="s">
        <v>1063</v>
      </c>
      <c r="AA4226" t="s">
        <v>1063</v>
      </c>
      <c r="AB4226" t="s">
        <v>29</v>
      </c>
      <c r="AE4226">
        <v>0</v>
      </c>
      <c r="AF4226">
        <v>0</v>
      </c>
    </row>
    <row r="4227" spans="1:32" x14ac:dyDescent="0.2">
      <c r="A4227" t="s">
        <v>7357</v>
      </c>
      <c r="B4227" s="107">
        <v>44840</v>
      </c>
      <c r="C4227" s="107">
        <v>44840</v>
      </c>
      <c r="D4227" s="107">
        <v>44840</v>
      </c>
      <c r="E4227">
        <v>-335.61</v>
      </c>
      <c r="F4227">
        <v>-335.61</v>
      </c>
      <c r="G4227" t="s">
        <v>43</v>
      </c>
      <c r="H4227">
        <v>1</v>
      </c>
      <c r="I4227">
        <v>-335.61</v>
      </c>
      <c r="J4227">
        <v>-335.61</v>
      </c>
      <c r="K4227">
        <v>1</v>
      </c>
      <c r="M4227" t="s">
        <v>52</v>
      </c>
      <c r="N4227" t="s">
        <v>282</v>
      </c>
      <c r="O4227">
        <v>100</v>
      </c>
      <c r="Q4227" t="s">
        <v>282</v>
      </c>
      <c r="S4227" t="s">
        <v>283</v>
      </c>
      <c r="U4227" t="s">
        <v>52</v>
      </c>
      <c r="W4227" t="s">
        <v>284</v>
      </c>
      <c r="X4227" t="s">
        <v>191</v>
      </c>
      <c r="Y4227" t="s">
        <v>192</v>
      </c>
      <c r="Z4227" t="s">
        <v>193</v>
      </c>
      <c r="AA4227" t="s">
        <v>193</v>
      </c>
      <c r="AB4227" t="s">
        <v>19</v>
      </c>
      <c r="AE4227">
        <v>0</v>
      </c>
      <c r="AF4227">
        <v>0</v>
      </c>
    </row>
    <row r="4228" spans="1:32" x14ac:dyDescent="0.2">
      <c r="A4228" t="s">
        <v>7358</v>
      </c>
      <c r="B4228" s="107">
        <v>44840</v>
      </c>
      <c r="C4228" s="107">
        <v>44840</v>
      </c>
      <c r="D4228" s="107">
        <v>44840</v>
      </c>
      <c r="E4228">
        <v>-9000</v>
      </c>
      <c r="F4228">
        <v>-9000</v>
      </c>
      <c r="G4228" t="s">
        <v>43</v>
      </c>
      <c r="H4228">
        <v>1</v>
      </c>
      <c r="I4228">
        <v>-9000</v>
      </c>
      <c r="J4228">
        <v>-9000</v>
      </c>
      <c r="K4228">
        <v>1</v>
      </c>
      <c r="M4228" t="s">
        <v>52</v>
      </c>
      <c r="N4228" t="s">
        <v>360</v>
      </c>
      <c r="O4228">
        <v>100</v>
      </c>
      <c r="P4228" t="s">
        <v>15</v>
      </c>
      <c r="Q4228" t="s">
        <v>360</v>
      </c>
      <c r="S4228" t="s">
        <v>2343</v>
      </c>
      <c r="U4228" t="s">
        <v>52</v>
      </c>
      <c r="W4228" t="s">
        <v>323</v>
      </c>
      <c r="X4228" t="s">
        <v>324</v>
      </c>
      <c r="Y4228" t="s">
        <v>325</v>
      </c>
      <c r="Z4228" t="s">
        <v>325</v>
      </c>
      <c r="AA4228" t="s">
        <v>325</v>
      </c>
      <c r="AB4228" t="s">
        <v>27</v>
      </c>
      <c r="AE4228">
        <v>0</v>
      </c>
      <c r="AF4228">
        <v>0</v>
      </c>
    </row>
    <row r="4229" spans="1:32" x14ac:dyDescent="0.2">
      <c r="A4229" t="s">
        <v>7359</v>
      </c>
      <c r="B4229" s="107">
        <v>44840</v>
      </c>
      <c r="C4229" s="107">
        <v>44840</v>
      </c>
      <c r="D4229" s="107">
        <v>44840</v>
      </c>
      <c r="E4229">
        <v>-215.09</v>
      </c>
      <c r="F4229">
        <v>-215.09</v>
      </c>
      <c r="G4229" t="s">
        <v>43</v>
      </c>
      <c r="H4229">
        <v>1</v>
      </c>
      <c r="I4229">
        <v>-215.09</v>
      </c>
      <c r="J4229">
        <v>-215.09</v>
      </c>
      <c r="K4229">
        <v>1</v>
      </c>
      <c r="M4229" t="s">
        <v>52</v>
      </c>
      <c r="N4229" t="s">
        <v>282</v>
      </c>
      <c r="O4229">
        <v>100</v>
      </c>
      <c r="Q4229" t="s">
        <v>282</v>
      </c>
      <c r="S4229" t="s">
        <v>7360</v>
      </c>
      <c r="U4229" t="s">
        <v>52</v>
      </c>
      <c r="W4229" t="s">
        <v>284</v>
      </c>
      <c r="X4229" t="s">
        <v>191</v>
      </c>
      <c r="Y4229" t="s">
        <v>192</v>
      </c>
      <c r="Z4229" t="s">
        <v>193</v>
      </c>
      <c r="AA4229" t="s">
        <v>193</v>
      </c>
      <c r="AB4229" t="s">
        <v>19</v>
      </c>
      <c r="AE4229">
        <v>0</v>
      </c>
      <c r="AF4229">
        <v>0</v>
      </c>
    </row>
    <row r="4230" spans="1:32" x14ac:dyDescent="0.2">
      <c r="A4230" t="s">
        <v>7361</v>
      </c>
      <c r="B4230" s="107">
        <v>44840</v>
      </c>
      <c r="C4230" s="107">
        <v>44840</v>
      </c>
      <c r="D4230" s="107">
        <v>44840</v>
      </c>
      <c r="E4230">
        <v>-21.4</v>
      </c>
      <c r="F4230">
        <v>-21.4</v>
      </c>
      <c r="G4230" t="s">
        <v>43</v>
      </c>
      <c r="H4230">
        <v>1</v>
      </c>
      <c r="I4230">
        <v>-21.4</v>
      </c>
      <c r="J4230">
        <v>-21.4</v>
      </c>
      <c r="K4230">
        <v>1</v>
      </c>
      <c r="M4230" t="s">
        <v>50</v>
      </c>
      <c r="N4230" t="s">
        <v>199</v>
      </c>
      <c r="O4230">
        <v>100</v>
      </c>
      <c r="P4230" t="s">
        <v>160</v>
      </c>
      <c r="Q4230" t="s">
        <v>199</v>
      </c>
      <c r="S4230" t="s">
        <v>7362</v>
      </c>
      <c r="U4230" t="s">
        <v>50</v>
      </c>
      <c r="W4230" t="s">
        <v>2623</v>
      </c>
      <c r="X4230" t="s">
        <v>2623</v>
      </c>
      <c r="Y4230" t="s">
        <v>2078</v>
      </c>
      <c r="Z4230" t="s">
        <v>2079</v>
      </c>
      <c r="AA4230" t="s">
        <v>2079</v>
      </c>
      <c r="AB4230" t="s">
        <v>15</v>
      </c>
      <c r="AE4230">
        <v>0</v>
      </c>
      <c r="AF4230">
        <v>0</v>
      </c>
    </row>
    <row r="4231" spans="1:32" x14ac:dyDescent="0.2">
      <c r="A4231" t="s">
        <v>7363</v>
      </c>
      <c r="B4231" s="107">
        <v>44840</v>
      </c>
      <c r="C4231" s="107">
        <v>44840</v>
      </c>
      <c r="D4231" s="107">
        <v>44840</v>
      </c>
      <c r="E4231">
        <v>-6000</v>
      </c>
      <c r="F4231">
        <v>-6000</v>
      </c>
      <c r="G4231" t="s">
        <v>43</v>
      </c>
      <c r="H4231">
        <v>1</v>
      </c>
      <c r="I4231">
        <v>-6000</v>
      </c>
      <c r="J4231">
        <v>-6000</v>
      </c>
      <c r="K4231">
        <v>1</v>
      </c>
      <c r="M4231" t="s">
        <v>52</v>
      </c>
      <c r="N4231" t="s">
        <v>348</v>
      </c>
      <c r="O4231">
        <v>100</v>
      </c>
      <c r="P4231" t="s">
        <v>15</v>
      </c>
      <c r="Q4231" t="s">
        <v>348</v>
      </c>
      <c r="S4231" t="s">
        <v>2343</v>
      </c>
      <c r="U4231" t="s">
        <v>52</v>
      </c>
      <c r="W4231" t="s">
        <v>323</v>
      </c>
      <c r="X4231" t="s">
        <v>324</v>
      </c>
      <c r="Y4231" t="s">
        <v>325</v>
      </c>
      <c r="Z4231" t="s">
        <v>325</v>
      </c>
      <c r="AA4231" t="s">
        <v>325</v>
      </c>
      <c r="AB4231" t="s">
        <v>27</v>
      </c>
      <c r="AE4231">
        <v>0</v>
      </c>
      <c r="AF4231">
        <v>0</v>
      </c>
    </row>
    <row r="4232" spans="1:32" x14ac:dyDescent="0.2">
      <c r="A4232" t="s">
        <v>7364</v>
      </c>
      <c r="B4232" s="107">
        <v>44840</v>
      </c>
      <c r="C4232" s="107">
        <v>44840</v>
      </c>
      <c r="D4232" s="107">
        <v>44840</v>
      </c>
      <c r="E4232">
        <v>-5500</v>
      </c>
      <c r="F4232">
        <v>-5500</v>
      </c>
      <c r="G4232" t="s">
        <v>43</v>
      </c>
      <c r="H4232">
        <v>1</v>
      </c>
      <c r="I4232">
        <v>-5500</v>
      </c>
      <c r="J4232">
        <v>-5500</v>
      </c>
      <c r="K4232">
        <v>1</v>
      </c>
      <c r="M4232" t="s">
        <v>52</v>
      </c>
      <c r="N4232" t="s">
        <v>7365</v>
      </c>
      <c r="O4232">
        <v>100</v>
      </c>
      <c r="Q4232" t="s">
        <v>7365</v>
      </c>
      <c r="S4232" t="s">
        <v>2343</v>
      </c>
      <c r="U4232" t="s">
        <v>52</v>
      </c>
      <c r="W4232" t="s">
        <v>323</v>
      </c>
      <c r="X4232" t="s">
        <v>324</v>
      </c>
      <c r="Y4232" t="s">
        <v>325</v>
      </c>
      <c r="Z4232" t="s">
        <v>325</v>
      </c>
      <c r="AA4232" t="s">
        <v>325</v>
      </c>
      <c r="AB4232" t="s">
        <v>27</v>
      </c>
      <c r="AE4232">
        <v>0</v>
      </c>
      <c r="AF4232">
        <v>0</v>
      </c>
    </row>
    <row r="4233" spans="1:32" x14ac:dyDescent="0.2">
      <c r="A4233" t="s">
        <v>7366</v>
      </c>
      <c r="B4233" s="107">
        <v>44840</v>
      </c>
      <c r="C4233" s="107">
        <v>44840</v>
      </c>
      <c r="D4233" s="107">
        <v>44840</v>
      </c>
      <c r="E4233">
        <v>-84.74</v>
      </c>
      <c r="F4233">
        <v>-84.74</v>
      </c>
      <c r="G4233" t="s">
        <v>43</v>
      </c>
      <c r="H4233">
        <v>1</v>
      </c>
      <c r="I4233">
        <v>-84.74</v>
      </c>
      <c r="J4233">
        <v>-84.74</v>
      </c>
      <c r="K4233">
        <v>1</v>
      </c>
      <c r="M4233" t="s">
        <v>50</v>
      </c>
      <c r="N4233" t="s">
        <v>311</v>
      </c>
      <c r="O4233">
        <v>100</v>
      </c>
      <c r="Q4233" t="s">
        <v>311</v>
      </c>
      <c r="S4233" t="s">
        <v>312</v>
      </c>
      <c r="U4233" t="s">
        <v>50</v>
      </c>
      <c r="W4233" t="s">
        <v>312</v>
      </c>
      <c r="X4233" t="s">
        <v>30</v>
      </c>
      <c r="Y4233" t="s">
        <v>182</v>
      </c>
      <c r="Z4233" t="s">
        <v>182</v>
      </c>
      <c r="AA4233" t="s">
        <v>182</v>
      </c>
      <c r="AB4233" t="s">
        <v>30</v>
      </c>
      <c r="AE4233">
        <v>0</v>
      </c>
      <c r="AF4233">
        <v>0</v>
      </c>
    </row>
    <row r="4234" spans="1:32" x14ac:dyDescent="0.2">
      <c r="A4234" t="s">
        <v>7367</v>
      </c>
      <c r="B4234" s="107">
        <v>44840</v>
      </c>
      <c r="C4234" s="107">
        <v>44840</v>
      </c>
      <c r="D4234" s="107">
        <v>44840</v>
      </c>
      <c r="E4234">
        <v>243.68</v>
      </c>
      <c r="F4234">
        <v>243.68</v>
      </c>
      <c r="G4234" t="s">
        <v>43</v>
      </c>
      <c r="H4234">
        <v>1</v>
      </c>
      <c r="I4234">
        <v>243.68</v>
      </c>
      <c r="J4234">
        <v>243.68</v>
      </c>
      <c r="K4234">
        <v>1</v>
      </c>
      <c r="M4234" t="s">
        <v>4677</v>
      </c>
      <c r="N4234" t="s">
        <v>52</v>
      </c>
      <c r="O4234">
        <v>100</v>
      </c>
      <c r="P4234" t="s">
        <v>15</v>
      </c>
      <c r="Q4234" t="s">
        <v>4677</v>
      </c>
      <c r="S4234" t="s">
        <v>7368</v>
      </c>
      <c r="U4234" t="s">
        <v>52</v>
      </c>
      <c r="W4234" t="s">
        <v>1391</v>
      </c>
      <c r="X4234" t="s">
        <v>1366</v>
      </c>
      <c r="Y4234" t="s">
        <v>15</v>
      </c>
      <c r="Z4234" t="s">
        <v>164</v>
      </c>
      <c r="AA4234" t="s">
        <v>164</v>
      </c>
      <c r="AB4234" t="s">
        <v>15</v>
      </c>
      <c r="AE4234">
        <v>0</v>
      </c>
      <c r="AF4234">
        <v>0</v>
      </c>
    </row>
    <row r="4235" spans="1:32" x14ac:dyDescent="0.2">
      <c r="A4235" t="s">
        <v>7369</v>
      </c>
      <c r="B4235" s="107">
        <v>44840</v>
      </c>
      <c r="C4235" s="107">
        <v>44840</v>
      </c>
      <c r="D4235" s="107">
        <v>44840</v>
      </c>
      <c r="E4235">
        <v>9000</v>
      </c>
      <c r="F4235">
        <v>9000</v>
      </c>
      <c r="G4235" t="s">
        <v>43</v>
      </c>
      <c r="H4235">
        <v>1</v>
      </c>
      <c r="I4235">
        <v>9000</v>
      </c>
      <c r="J4235">
        <v>9000</v>
      </c>
      <c r="K4235">
        <v>1</v>
      </c>
      <c r="M4235" t="s">
        <v>4812</v>
      </c>
      <c r="N4235" t="s">
        <v>52</v>
      </c>
      <c r="O4235">
        <v>100</v>
      </c>
      <c r="P4235" t="s">
        <v>160</v>
      </c>
      <c r="Q4235" t="s">
        <v>4812</v>
      </c>
      <c r="S4235" t="s">
        <v>7370</v>
      </c>
      <c r="U4235" t="s">
        <v>52</v>
      </c>
      <c r="W4235" t="s">
        <v>323</v>
      </c>
      <c r="X4235" t="s">
        <v>324</v>
      </c>
      <c r="Y4235" t="s">
        <v>325</v>
      </c>
      <c r="Z4235" t="s">
        <v>325</v>
      </c>
      <c r="AA4235" t="s">
        <v>325</v>
      </c>
      <c r="AB4235" t="s">
        <v>27</v>
      </c>
      <c r="AE4235">
        <v>0</v>
      </c>
      <c r="AF4235">
        <v>0</v>
      </c>
    </row>
    <row r="4236" spans="1:32" x14ac:dyDescent="0.2">
      <c r="A4236" t="s">
        <v>7371</v>
      </c>
      <c r="B4236" s="107">
        <v>44840</v>
      </c>
      <c r="C4236" s="107">
        <v>44840</v>
      </c>
      <c r="D4236" s="107">
        <v>44840</v>
      </c>
      <c r="E4236">
        <v>7.4999999999999997E-3</v>
      </c>
      <c r="F4236">
        <v>7.4999999999999997E-3</v>
      </c>
      <c r="G4236" t="s">
        <v>58</v>
      </c>
      <c r="H4236">
        <v>7102.9411764705883</v>
      </c>
      <c r="I4236">
        <v>53.272058823529413</v>
      </c>
      <c r="J4236">
        <v>53.272058823529413</v>
      </c>
      <c r="K4236">
        <v>1</v>
      </c>
      <c r="M4236" t="s">
        <v>3597</v>
      </c>
      <c r="N4236" t="s">
        <v>65</v>
      </c>
      <c r="S4236" t="s">
        <v>1608</v>
      </c>
      <c r="U4236" t="s">
        <v>65</v>
      </c>
      <c r="W4236" t="s">
        <v>3598</v>
      </c>
      <c r="X4236" t="s">
        <v>3598</v>
      </c>
      <c r="Y4236" t="s">
        <v>1062</v>
      </c>
      <c r="Z4236" t="s">
        <v>1063</v>
      </c>
      <c r="AA4236" t="s">
        <v>1063</v>
      </c>
      <c r="AB4236" t="s">
        <v>29</v>
      </c>
      <c r="AD4236" t="s">
        <v>7372</v>
      </c>
      <c r="AE4236">
        <v>1</v>
      </c>
      <c r="AF4236">
        <v>1</v>
      </c>
    </row>
    <row r="4237" spans="1:32" x14ac:dyDescent="0.2">
      <c r="A4237" t="s">
        <v>7373</v>
      </c>
      <c r="B4237" s="107">
        <v>44840</v>
      </c>
      <c r="C4237" s="107">
        <v>44840</v>
      </c>
      <c r="D4237" s="107">
        <v>44840</v>
      </c>
      <c r="E4237">
        <v>2.48624925E-2</v>
      </c>
      <c r="F4237">
        <v>2.48624925E-2</v>
      </c>
      <c r="G4237" t="s">
        <v>58</v>
      </c>
      <c r="H4237">
        <v>7102.9411764705883</v>
      </c>
      <c r="I4237">
        <v>176.5968217279412</v>
      </c>
      <c r="J4237">
        <v>176.5968217279412</v>
      </c>
      <c r="K4237">
        <v>1</v>
      </c>
      <c r="M4237" t="s">
        <v>3597</v>
      </c>
      <c r="N4237" t="s">
        <v>65</v>
      </c>
      <c r="S4237" t="s">
        <v>1608</v>
      </c>
      <c r="U4237" t="s">
        <v>65</v>
      </c>
      <c r="W4237" t="s">
        <v>3598</v>
      </c>
      <c r="X4237" t="s">
        <v>3598</v>
      </c>
      <c r="Y4237" t="s">
        <v>1062</v>
      </c>
      <c r="Z4237" t="s">
        <v>1063</v>
      </c>
      <c r="AA4237" t="s">
        <v>1063</v>
      </c>
      <c r="AB4237" t="s">
        <v>29</v>
      </c>
      <c r="AD4237" t="s">
        <v>7374</v>
      </c>
      <c r="AE4237">
        <v>1</v>
      </c>
      <c r="AF4237">
        <v>1</v>
      </c>
    </row>
    <row r="4238" spans="1:32" x14ac:dyDescent="0.2">
      <c r="A4238" t="s">
        <v>7375</v>
      </c>
      <c r="B4238" s="107">
        <v>44839</v>
      </c>
      <c r="C4238" s="107">
        <v>44839</v>
      </c>
      <c r="D4238" s="107">
        <v>44839</v>
      </c>
      <c r="E4238">
        <v>-8681.64</v>
      </c>
      <c r="F4238">
        <v>-8681.64</v>
      </c>
      <c r="G4238" t="s">
        <v>43</v>
      </c>
      <c r="H4238">
        <v>1</v>
      </c>
      <c r="I4238">
        <v>-8681.64</v>
      </c>
      <c r="J4238">
        <v>-8681.64</v>
      </c>
      <c r="K4238">
        <v>1</v>
      </c>
      <c r="M4238" t="s">
        <v>52</v>
      </c>
      <c r="N4238" t="s">
        <v>314</v>
      </c>
      <c r="O4238">
        <v>100</v>
      </c>
      <c r="Q4238" t="s">
        <v>314</v>
      </c>
      <c r="S4238" t="s">
        <v>315</v>
      </c>
      <c r="U4238" t="s">
        <v>52</v>
      </c>
      <c r="W4238" t="s">
        <v>315</v>
      </c>
      <c r="X4238" t="s">
        <v>30</v>
      </c>
      <c r="Y4238" t="s">
        <v>182</v>
      </c>
      <c r="Z4238" t="s">
        <v>182</v>
      </c>
      <c r="AA4238" t="s">
        <v>182</v>
      </c>
      <c r="AB4238" t="s">
        <v>30</v>
      </c>
      <c r="AE4238">
        <v>0</v>
      </c>
      <c r="AF4238">
        <v>0</v>
      </c>
    </row>
    <row r="4239" spans="1:32" x14ac:dyDescent="0.2">
      <c r="A4239" t="s">
        <v>7376</v>
      </c>
      <c r="B4239" s="107">
        <v>44839</v>
      </c>
      <c r="C4239" s="107">
        <v>44839</v>
      </c>
      <c r="D4239" s="107">
        <v>44839</v>
      </c>
      <c r="E4239">
        <v>-6500</v>
      </c>
      <c r="F4239">
        <v>-6500</v>
      </c>
      <c r="G4239" t="s">
        <v>43</v>
      </c>
      <c r="H4239">
        <v>1</v>
      </c>
      <c r="I4239">
        <v>-6500</v>
      </c>
      <c r="J4239">
        <v>-6500</v>
      </c>
      <c r="K4239">
        <v>1</v>
      </c>
      <c r="M4239" t="s">
        <v>52</v>
      </c>
      <c r="N4239" t="s">
        <v>354</v>
      </c>
      <c r="O4239">
        <v>100</v>
      </c>
      <c r="P4239" t="s">
        <v>214</v>
      </c>
      <c r="Q4239" t="s">
        <v>354</v>
      </c>
      <c r="S4239" t="s">
        <v>2343</v>
      </c>
      <c r="U4239" t="s">
        <v>52</v>
      </c>
      <c r="W4239" t="s">
        <v>323</v>
      </c>
      <c r="X4239" t="s">
        <v>324</v>
      </c>
      <c r="Y4239" t="s">
        <v>325</v>
      </c>
      <c r="Z4239" t="s">
        <v>325</v>
      </c>
      <c r="AA4239" t="s">
        <v>325</v>
      </c>
      <c r="AB4239" t="s">
        <v>27</v>
      </c>
      <c r="AE4239">
        <v>0</v>
      </c>
      <c r="AF4239">
        <v>0</v>
      </c>
    </row>
    <row r="4240" spans="1:32" x14ac:dyDescent="0.2">
      <c r="A4240" t="s">
        <v>7377</v>
      </c>
      <c r="B4240" s="107">
        <v>44839</v>
      </c>
      <c r="C4240" s="107">
        <v>44839</v>
      </c>
      <c r="D4240" s="107">
        <v>44839</v>
      </c>
      <c r="E4240">
        <v>-1500</v>
      </c>
      <c r="F4240">
        <v>-1500</v>
      </c>
      <c r="G4240" t="s">
        <v>43</v>
      </c>
      <c r="H4240">
        <v>1</v>
      </c>
      <c r="I4240">
        <v>-1500</v>
      </c>
      <c r="J4240">
        <v>-1500</v>
      </c>
      <c r="K4240">
        <v>1</v>
      </c>
      <c r="M4240" t="s">
        <v>52</v>
      </c>
      <c r="N4240" t="s">
        <v>3117</v>
      </c>
      <c r="O4240">
        <v>100</v>
      </c>
      <c r="Q4240" t="s">
        <v>3117</v>
      </c>
      <c r="S4240" t="s">
        <v>2343</v>
      </c>
      <c r="U4240" t="s">
        <v>52</v>
      </c>
      <c r="W4240" t="s">
        <v>323</v>
      </c>
      <c r="X4240" t="s">
        <v>324</v>
      </c>
      <c r="Y4240" t="s">
        <v>325</v>
      </c>
      <c r="Z4240" t="s">
        <v>325</v>
      </c>
      <c r="AA4240" t="s">
        <v>325</v>
      </c>
      <c r="AB4240" t="s">
        <v>27</v>
      </c>
      <c r="AE4240">
        <v>0</v>
      </c>
      <c r="AF4240">
        <v>0</v>
      </c>
    </row>
    <row r="4241" spans="1:32" x14ac:dyDescent="0.2">
      <c r="A4241" t="s">
        <v>7378</v>
      </c>
      <c r="B4241" s="107">
        <v>44839</v>
      </c>
      <c r="C4241" s="107">
        <v>44839</v>
      </c>
      <c r="D4241" s="107">
        <v>44839</v>
      </c>
      <c r="E4241">
        <v>-21.46</v>
      </c>
      <c r="F4241">
        <v>-21.46</v>
      </c>
      <c r="G4241" t="s">
        <v>43</v>
      </c>
      <c r="H4241">
        <v>1</v>
      </c>
      <c r="I4241">
        <v>-21.46</v>
      </c>
      <c r="J4241">
        <v>-21.46</v>
      </c>
      <c r="K4241">
        <v>1</v>
      </c>
      <c r="M4241" t="s">
        <v>50</v>
      </c>
      <c r="N4241" t="s">
        <v>1389</v>
      </c>
      <c r="O4241">
        <v>100</v>
      </c>
      <c r="P4241" t="s">
        <v>160</v>
      </c>
      <c r="Q4241" t="s">
        <v>1389</v>
      </c>
      <c r="S4241" t="s">
        <v>7379</v>
      </c>
      <c r="U4241" t="s">
        <v>50</v>
      </c>
      <c r="W4241" t="s">
        <v>2623</v>
      </c>
      <c r="X4241" t="s">
        <v>2623</v>
      </c>
      <c r="Y4241" t="s">
        <v>2078</v>
      </c>
      <c r="Z4241" t="s">
        <v>2079</v>
      </c>
      <c r="AA4241" t="s">
        <v>2079</v>
      </c>
      <c r="AB4241" t="s">
        <v>15</v>
      </c>
      <c r="AE4241">
        <v>0</v>
      </c>
      <c r="AF4241">
        <v>0</v>
      </c>
    </row>
    <row r="4242" spans="1:32" x14ac:dyDescent="0.2">
      <c r="A4242" t="s">
        <v>7380</v>
      </c>
      <c r="B4242" s="107">
        <v>44839</v>
      </c>
      <c r="C4242" s="107">
        <v>44839</v>
      </c>
      <c r="D4242" s="107">
        <v>44839</v>
      </c>
      <c r="E4242">
        <v>-1100</v>
      </c>
      <c r="F4242">
        <v>-1100</v>
      </c>
      <c r="G4242" t="s">
        <v>43</v>
      </c>
      <c r="H4242">
        <v>1</v>
      </c>
      <c r="I4242">
        <v>-1100</v>
      </c>
      <c r="J4242">
        <v>-1100</v>
      </c>
      <c r="K4242">
        <v>1</v>
      </c>
      <c r="M4242" t="s">
        <v>52</v>
      </c>
      <c r="N4242" t="s">
        <v>7381</v>
      </c>
      <c r="O4242">
        <v>100</v>
      </c>
      <c r="Q4242" t="s">
        <v>7381</v>
      </c>
      <c r="S4242" t="s">
        <v>2343</v>
      </c>
      <c r="U4242" t="s">
        <v>52</v>
      </c>
      <c r="W4242" t="s">
        <v>323</v>
      </c>
      <c r="X4242" t="s">
        <v>324</v>
      </c>
      <c r="Y4242" t="s">
        <v>325</v>
      </c>
      <c r="Z4242" t="s">
        <v>325</v>
      </c>
      <c r="AA4242" t="s">
        <v>325</v>
      </c>
      <c r="AB4242" t="s">
        <v>27</v>
      </c>
      <c r="AE4242">
        <v>0</v>
      </c>
      <c r="AF4242">
        <v>0</v>
      </c>
    </row>
    <row r="4243" spans="1:32" x14ac:dyDescent="0.2">
      <c r="A4243" t="s">
        <v>7382</v>
      </c>
      <c r="B4243" s="107">
        <v>44839</v>
      </c>
      <c r="C4243" s="107">
        <v>44839</v>
      </c>
      <c r="D4243" s="107">
        <v>44839</v>
      </c>
      <c r="E4243">
        <v>7.5000000000000002E-4</v>
      </c>
      <c r="F4243">
        <v>7.5000000000000002E-4</v>
      </c>
      <c r="G4243" t="s">
        <v>58</v>
      </c>
      <c r="H4243">
        <v>7058.6638830897709</v>
      </c>
      <c r="I4243">
        <v>5.2939979123173284</v>
      </c>
      <c r="J4243">
        <v>5.2939979123173284</v>
      </c>
      <c r="K4243">
        <v>1</v>
      </c>
      <c r="M4243" t="s">
        <v>3597</v>
      </c>
      <c r="N4243" t="s">
        <v>63</v>
      </c>
      <c r="S4243" t="s">
        <v>1608</v>
      </c>
      <c r="U4243" t="s">
        <v>63</v>
      </c>
      <c r="W4243" t="s">
        <v>3598</v>
      </c>
      <c r="X4243" t="s">
        <v>3598</v>
      </c>
      <c r="Y4243" t="s">
        <v>1062</v>
      </c>
      <c r="Z4243" t="s">
        <v>1063</v>
      </c>
      <c r="AA4243" t="s">
        <v>1063</v>
      </c>
      <c r="AB4243" t="s">
        <v>29</v>
      </c>
      <c r="AD4243" t="s">
        <v>7383</v>
      </c>
      <c r="AE4243">
        <v>1</v>
      </c>
      <c r="AF4243">
        <v>1</v>
      </c>
    </row>
    <row r="4244" spans="1:32" x14ac:dyDescent="0.2">
      <c r="A4244" t="s">
        <v>7384</v>
      </c>
      <c r="B4244" s="107">
        <v>44839</v>
      </c>
      <c r="C4244" s="107">
        <v>44839</v>
      </c>
      <c r="D4244" s="107">
        <v>44839</v>
      </c>
      <c r="E4244">
        <v>3.8999999999999998E-3</v>
      </c>
      <c r="F4244">
        <v>3.8999999999999998E-3</v>
      </c>
      <c r="G4244" t="s">
        <v>58</v>
      </c>
      <c r="H4244">
        <v>7058.6638830897709</v>
      </c>
      <c r="I4244">
        <v>27.528789144050101</v>
      </c>
      <c r="J4244">
        <v>27.528789144050101</v>
      </c>
      <c r="K4244">
        <v>1</v>
      </c>
      <c r="M4244" t="s">
        <v>3597</v>
      </c>
      <c r="N4244" t="s">
        <v>65</v>
      </c>
      <c r="S4244" t="s">
        <v>1608</v>
      </c>
      <c r="U4244" t="s">
        <v>65</v>
      </c>
      <c r="W4244" t="s">
        <v>3598</v>
      </c>
      <c r="X4244" t="s">
        <v>3598</v>
      </c>
      <c r="Y4244" t="s">
        <v>1062</v>
      </c>
      <c r="Z4244" t="s">
        <v>1063</v>
      </c>
      <c r="AA4244" t="s">
        <v>1063</v>
      </c>
      <c r="AB4244" t="s">
        <v>29</v>
      </c>
      <c r="AD4244" t="s">
        <v>7385</v>
      </c>
      <c r="AE4244">
        <v>1</v>
      </c>
      <c r="AF4244">
        <v>1</v>
      </c>
    </row>
    <row r="4245" spans="1:32" x14ac:dyDescent="0.2">
      <c r="A4245" t="s">
        <v>7386</v>
      </c>
      <c r="B4245" s="107">
        <v>44839</v>
      </c>
      <c r="C4245" s="107">
        <v>44839</v>
      </c>
      <c r="D4245" s="107">
        <v>44839</v>
      </c>
      <c r="E4245">
        <v>3.7499999999999999E-3</v>
      </c>
      <c r="F4245">
        <v>3.7499999999999999E-3</v>
      </c>
      <c r="G4245" t="s">
        <v>58</v>
      </c>
      <c r="H4245">
        <v>7058.6638830897709</v>
      </c>
      <c r="I4245">
        <v>26.46998956158664</v>
      </c>
      <c r="J4245">
        <v>26.46998956158664</v>
      </c>
      <c r="K4245">
        <v>1</v>
      </c>
      <c r="M4245" t="s">
        <v>3597</v>
      </c>
      <c r="N4245" t="s">
        <v>65</v>
      </c>
      <c r="S4245" t="s">
        <v>1608</v>
      </c>
      <c r="U4245" t="s">
        <v>65</v>
      </c>
      <c r="W4245" t="s">
        <v>3598</v>
      </c>
      <c r="X4245" t="s">
        <v>3598</v>
      </c>
      <c r="Y4245" t="s">
        <v>1062</v>
      </c>
      <c r="Z4245" t="s">
        <v>1063</v>
      </c>
      <c r="AA4245" t="s">
        <v>1063</v>
      </c>
      <c r="AB4245" t="s">
        <v>29</v>
      </c>
      <c r="AD4245" t="s">
        <v>7387</v>
      </c>
      <c r="AE4245">
        <v>1</v>
      </c>
      <c r="AF4245">
        <v>1</v>
      </c>
    </row>
    <row r="4246" spans="1:32" x14ac:dyDescent="0.2">
      <c r="A4246" t="s">
        <v>7388</v>
      </c>
      <c r="B4246" s="107">
        <v>44839</v>
      </c>
      <c r="C4246" s="107">
        <v>44839</v>
      </c>
      <c r="D4246" s="107">
        <v>44839</v>
      </c>
      <c r="E4246">
        <v>3.375E-3</v>
      </c>
      <c r="F4246">
        <v>3.375E-3</v>
      </c>
      <c r="G4246" t="s">
        <v>71</v>
      </c>
      <c r="H4246">
        <v>7060.1774530271396</v>
      </c>
      <c r="I4246">
        <v>23.828098903966591</v>
      </c>
      <c r="J4246">
        <v>23.828098903966591</v>
      </c>
      <c r="K4246">
        <v>1</v>
      </c>
      <c r="N4246" t="s">
        <v>65</v>
      </c>
      <c r="S4246" t="s">
        <v>1608</v>
      </c>
      <c r="U4246" t="s">
        <v>65</v>
      </c>
      <c r="W4246" t="s">
        <v>2841</v>
      </c>
      <c r="X4246" t="s">
        <v>70</v>
      </c>
      <c r="Y4246" t="s">
        <v>182</v>
      </c>
      <c r="Z4246" t="s">
        <v>164</v>
      </c>
      <c r="AA4246" t="s">
        <v>164</v>
      </c>
      <c r="AB4246" t="s">
        <v>18</v>
      </c>
      <c r="AD4246" t="s">
        <v>7389</v>
      </c>
      <c r="AE4246">
        <v>1</v>
      </c>
      <c r="AF4246">
        <v>1</v>
      </c>
    </row>
    <row r="4247" spans="1:32" x14ac:dyDescent="0.2">
      <c r="A4247" t="s">
        <v>7390</v>
      </c>
      <c r="B4247" s="107">
        <v>44838</v>
      </c>
      <c r="C4247" s="107">
        <v>44838</v>
      </c>
      <c r="D4247" s="107">
        <v>44838</v>
      </c>
      <c r="E4247">
        <v>-1600</v>
      </c>
      <c r="F4247">
        <v>-1600</v>
      </c>
      <c r="G4247" t="s">
        <v>43</v>
      </c>
      <c r="H4247">
        <v>1</v>
      </c>
      <c r="I4247">
        <v>-1600</v>
      </c>
      <c r="J4247">
        <v>-1600</v>
      </c>
      <c r="K4247">
        <v>1</v>
      </c>
      <c r="M4247" t="s">
        <v>52</v>
      </c>
      <c r="N4247" t="s">
        <v>366</v>
      </c>
      <c r="O4247">
        <v>100</v>
      </c>
      <c r="P4247" t="s">
        <v>236</v>
      </c>
      <c r="Q4247" t="s">
        <v>366</v>
      </c>
      <c r="S4247" t="s">
        <v>2343</v>
      </c>
      <c r="U4247" t="s">
        <v>52</v>
      </c>
      <c r="W4247" t="s">
        <v>323</v>
      </c>
      <c r="X4247" t="s">
        <v>324</v>
      </c>
      <c r="Y4247" t="s">
        <v>325</v>
      </c>
      <c r="Z4247" t="s">
        <v>325</v>
      </c>
      <c r="AA4247" t="s">
        <v>325</v>
      </c>
      <c r="AB4247" t="s">
        <v>27</v>
      </c>
      <c r="AE4247">
        <v>0</v>
      </c>
      <c r="AF4247">
        <v>0</v>
      </c>
    </row>
    <row r="4248" spans="1:32" x14ac:dyDescent="0.2">
      <c r="A4248" t="s">
        <v>7391</v>
      </c>
      <c r="B4248" s="107">
        <v>44838</v>
      </c>
      <c r="C4248" s="107">
        <v>44838</v>
      </c>
      <c r="D4248" s="107">
        <v>44838</v>
      </c>
      <c r="E4248">
        <v>-1600</v>
      </c>
      <c r="F4248">
        <v>-1600</v>
      </c>
      <c r="G4248" t="s">
        <v>43</v>
      </c>
      <c r="H4248">
        <v>1</v>
      </c>
      <c r="I4248">
        <v>-1600</v>
      </c>
      <c r="J4248">
        <v>-1600</v>
      </c>
      <c r="K4248">
        <v>1</v>
      </c>
      <c r="M4248" t="s">
        <v>52</v>
      </c>
      <c r="N4248" t="s">
        <v>7392</v>
      </c>
      <c r="O4248">
        <v>100</v>
      </c>
      <c r="Q4248" t="s">
        <v>7392</v>
      </c>
      <c r="S4248" t="s">
        <v>2343</v>
      </c>
      <c r="U4248" t="s">
        <v>52</v>
      </c>
      <c r="W4248" t="s">
        <v>323</v>
      </c>
      <c r="X4248" t="s">
        <v>324</v>
      </c>
      <c r="Y4248" t="s">
        <v>325</v>
      </c>
      <c r="Z4248" t="s">
        <v>325</v>
      </c>
      <c r="AA4248" t="s">
        <v>325</v>
      </c>
      <c r="AB4248" t="s">
        <v>27</v>
      </c>
      <c r="AE4248">
        <v>0</v>
      </c>
      <c r="AF4248">
        <v>0</v>
      </c>
    </row>
    <row r="4249" spans="1:32" x14ac:dyDescent="0.2">
      <c r="A4249" t="s">
        <v>7393</v>
      </c>
      <c r="B4249" s="107">
        <v>44838</v>
      </c>
      <c r="C4249" s="107">
        <v>44838</v>
      </c>
      <c r="D4249" s="107">
        <v>44838</v>
      </c>
      <c r="E4249">
        <v>-1078.68</v>
      </c>
      <c r="F4249">
        <v>-1078.68</v>
      </c>
      <c r="G4249" t="s">
        <v>43</v>
      </c>
      <c r="H4249">
        <v>1</v>
      </c>
      <c r="I4249">
        <v>-1078.68</v>
      </c>
      <c r="J4249">
        <v>-1078.68</v>
      </c>
      <c r="K4249">
        <v>1</v>
      </c>
      <c r="M4249" t="s">
        <v>52</v>
      </c>
      <c r="N4249" t="s">
        <v>342</v>
      </c>
      <c r="O4249">
        <v>100</v>
      </c>
      <c r="P4249" t="s">
        <v>236</v>
      </c>
      <c r="Q4249" t="s">
        <v>342</v>
      </c>
      <c r="S4249" t="s">
        <v>7132</v>
      </c>
      <c r="U4249" t="s">
        <v>52</v>
      </c>
      <c r="W4249" t="s">
        <v>384</v>
      </c>
      <c r="X4249" t="s">
        <v>324</v>
      </c>
      <c r="Y4249" t="s">
        <v>325</v>
      </c>
      <c r="Z4249" t="s">
        <v>325</v>
      </c>
      <c r="AA4249" t="s">
        <v>325</v>
      </c>
      <c r="AB4249" t="s">
        <v>27</v>
      </c>
      <c r="AE4249">
        <v>0</v>
      </c>
      <c r="AF4249">
        <v>0</v>
      </c>
    </row>
    <row r="4250" spans="1:32" x14ac:dyDescent="0.2">
      <c r="A4250" t="s">
        <v>7394</v>
      </c>
      <c r="B4250" s="107">
        <v>44838</v>
      </c>
      <c r="C4250" s="107">
        <v>44838</v>
      </c>
      <c r="D4250" s="107">
        <v>44838</v>
      </c>
      <c r="E4250">
        <v>-6500</v>
      </c>
      <c r="F4250">
        <v>-6500</v>
      </c>
      <c r="G4250" t="s">
        <v>43</v>
      </c>
      <c r="H4250">
        <v>1</v>
      </c>
      <c r="I4250">
        <v>-6500</v>
      </c>
      <c r="J4250">
        <v>-6500</v>
      </c>
      <c r="K4250">
        <v>1</v>
      </c>
      <c r="M4250" t="s">
        <v>52</v>
      </c>
      <c r="N4250" t="s">
        <v>352</v>
      </c>
      <c r="O4250">
        <v>100</v>
      </c>
      <c r="P4250" t="s">
        <v>236</v>
      </c>
      <c r="Q4250" t="s">
        <v>352</v>
      </c>
      <c r="S4250" t="s">
        <v>2343</v>
      </c>
      <c r="U4250" t="s">
        <v>52</v>
      </c>
      <c r="W4250" t="s">
        <v>323</v>
      </c>
      <c r="X4250" t="s">
        <v>324</v>
      </c>
      <c r="Y4250" t="s">
        <v>325</v>
      </c>
      <c r="Z4250" t="s">
        <v>325</v>
      </c>
      <c r="AA4250" t="s">
        <v>325</v>
      </c>
      <c r="AB4250" t="s">
        <v>27</v>
      </c>
      <c r="AE4250">
        <v>0</v>
      </c>
      <c r="AF4250">
        <v>0</v>
      </c>
    </row>
    <row r="4251" spans="1:32" x14ac:dyDescent="0.2">
      <c r="A4251" t="s">
        <v>7395</v>
      </c>
      <c r="B4251" s="107">
        <v>44838</v>
      </c>
      <c r="C4251" s="107">
        <v>44838</v>
      </c>
      <c r="D4251" s="107">
        <v>44838</v>
      </c>
      <c r="E4251">
        <v>-10000</v>
      </c>
      <c r="F4251">
        <v>-10000</v>
      </c>
      <c r="G4251" t="s">
        <v>43</v>
      </c>
      <c r="H4251">
        <v>1</v>
      </c>
      <c r="I4251">
        <v>-10000</v>
      </c>
      <c r="J4251">
        <v>-10000</v>
      </c>
      <c r="K4251">
        <v>1</v>
      </c>
      <c r="M4251" t="s">
        <v>52</v>
      </c>
      <c r="N4251" t="s">
        <v>350</v>
      </c>
      <c r="O4251">
        <v>100</v>
      </c>
      <c r="P4251" t="s">
        <v>219</v>
      </c>
      <c r="Q4251" t="s">
        <v>350</v>
      </c>
      <c r="S4251" t="s">
        <v>2343</v>
      </c>
      <c r="U4251" t="s">
        <v>52</v>
      </c>
      <c r="W4251" t="s">
        <v>323</v>
      </c>
      <c r="X4251" t="s">
        <v>324</v>
      </c>
      <c r="Y4251" t="s">
        <v>325</v>
      </c>
      <c r="Z4251" t="s">
        <v>325</v>
      </c>
      <c r="AA4251" t="s">
        <v>325</v>
      </c>
      <c r="AB4251" t="s">
        <v>27</v>
      </c>
      <c r="AE4251">
        <v>0</v>
      </c>
      <c r="AF4251">
        <v>0</v>
      </c>
    </row>
    <row r="4252" spans="1:32" x14ac:dyDescent="0.2">
      <c r="A4252" t="s">
        <v>7396</v>
      </c>
      <c r="B4252" s="107">
        <v>44838</v>
      </c>
      <c r="C4252" s="107">
        <v>44838</v>
      </c>
      <c r="D4252" s="107">
        <v>44838</v>
      </c>
      <c r="E4252">
        <v>-4500</v>
      </c>
      <c r="F4252">
        <v>-4500</v>
      </c>
      <c r="G4252" t="s">
        <v>43</v>
      </c>
      <c r="H4252">
        <v>1</v>
      </c>
      <c r="I4252">
        <v>-4500</v>
      </c>
      <c r="J4252">
        <v>-4500</v>
      </c>
      <c r="K4252">
        <v>1</v>
      </c>
      <c r="M4252" t="s">
        <v>52</v>
      </c>
      <c r="N4252" t="s">
        <v>356</v>
      </c>
      <c r="O4252">
        <v>100</v>
      </c>
      <c r="P4252" t="s">
        <v>236</v>
      </c>
      <c r="Q4252" t="s">
        <v>356</v>
      </c>
      <c r="S4252" t="s">
        <v>2343</v>
      </c>
      <c r="U4252" t="s">
        <v>52</v>
      </c>
      <c r="W4252" t="s">
        <v>323</v>
      </c>
      <c r="X4252" t="s">
        <v>324</v>
      </c>
      <c r="Y4252" t="s">
        <v>325</v>
      </c>
      <c r="Z4252" t="s">
        <v>325</v>
      </c>
      <c r="AA4252" t="s">
        <v>325</v>
      </c>
      <c r="AB4252" t="s">
        <v>27</v>
      </c>
      <c r="AE4252">
        <v>0</v>
      </c>
      <c r="AF4252">
        <v>0</v>
      </c>
    </row>
    <row r="4253" spans="1:32" x14ac:dyDescent="0.2">
      <c r="A4253" t="s">
        <v>7397</v>
      </c>
      <c r="B4253" s="107">
        <v>44838</v>
      </c>
      <c r="C4253" s="107">
        <v>44838</v>
      </c>
      <c r="D4253" s="107">
        <v>44838</v>
      </c>
      <c r="E4253">
        <v>-10000</v>
      </c>
      <c r="F4253">
        <v>-10000</v>
      </c>
      <c r="G4253" t="s">
        <v>43</v>
      </c>
      <c r="H4253">
        <v>1</v>
      </c>
      <c r="I4253">
        <v>-10000</v>
      </c>
      <c r="J4253">
        <v>-10000</v>
      </c>
      <c r="K4253">
        <v>1</v>
      </c>
      <c r="M4253" t="s">
        <v>52</v>
      </c>
      <c r="N4253" t="s">
        <v>1169</v>
      </c>
      <c r="O4253">
        <v>100</v>
      </c>
      <c r="P4253" t="s">
        <v>268</v>
      </c>
      <c r="Q4253" t="s">
        <v>1169</v>
      </c>
      <c r="S4253" t="s">
        <v>2343</v>
      </c>
      <c r="U4253" t="s">
        <v>52</v>
      </c>
      <c r="W4253" t="s">
        <v>323</v>
      </c>
      <c r="X4253" t="s">
        <v>324</v>
      </c>
      <c r="Y4253" t="s">
        <v>325</v>
      </c>
      <c r="Z4253" t="s">
        <v>325</v>
      </c>
      <c r="AA4253" t="s">
        <v>325</v>
      </c>
      <c r="AB4253" t="s">
        <v>27</v>
      </c>
      <c r="AE4253">
        <v>0</v>
      </c>
      <c r="AF4253">
        <v>0</v>
      </c>
    </row>
    <row r="4254" spans="1:32" x14ac:dyDescent="0.2">
      <c r="A4254" t="s">
        <v>7398</v>
      </c>
      <c r="B4254" s="107">
        <v>44838</v>
      </c>
      <c r="C4254" s="107">
        <v>44838</v>
      </c>
      <c r="D4254" s="107">
        <v>44838</v>
      </c>
      <c r="E4254">
        <v>-2000</v>
      </c>
      <c r="F4254">
        <v>-2000</v>
      </c>
      <c r="G4254" t="s">
        <v>43</v>
      </c>
      <c r="H4254">
        <v>1</v>
      </c>
      <c r="I4254">
        <v>-2000</v>
      </c>
      <c r="J4254">
        <v>-2000</v>
      </c>
      <c r="K4254">
        <v>1</v>
      </c>
      <c r="M4254" t="s">
        <v>52</v>
      </c>
      <c r="N4254" t="s">
        <v>346</v>
      </c>
      <c r="O4254">
        <v>100</v>
      </c>
      <c r="P4254" t="s">
        <v>236</v>
      </c>
      <c r="Q4254" t="s">
        <v>346</v>
      </c>
      <c r="S4254" t="s">
        <v>2343</v>
      </c>
      <c r="U4254" t="s">
        <v>52</v>
      </c>
      <c r="W4254" t="s">
        <v>323</v>
      </c>
      <c r="X4254" t="s">
        <v>324</v>
      </c>
      <c r="Y4254" t="s">
        <v>325</v>
      </c>
      <c r="Z4254" t="s">
        <v>325</v>
      </c>
      <c r="AA4254" t="s">
        <v>325</v>
      </c>
      <c r="AB4254" t="s">
        <v>27</v>
      </c>
      <c r="AE4254">
        <v>0</v>
      </c>
      <c r="AF4254">
        <v>0</v>
      </c>
    </row>
    <row r="4255" spans="1:32" x14ac:dyDescent="0.2">
      <c r="A4255" t="s">
        <v>7399</v>
      </c>
      <c r="B4255" s="107">
        <v>44838</v>
      </c>
      <c r="C4255" s="107">
        <v>44838</v>
      </c>
      <c r="D4255" s="107">
        <v>44838</v>
      </c>
      <c r="E4255">
        <v>-1078.68</v>
      </c>
      <c r="F4255">
        <v>-1078.68</v>
      </c>
      <c r="G4255" t="s">
        <v>43</v>
      </c>
      <c r="H4255">
        <v>1</v>
      </c>
      <c r="I4255">
        <v>-1078.68</v>
      </c>
      <c r="J4255">
        <v>-1078.68</v>
      </c>
      <c r="K4255">
        <v>1</v>
      </c>
      <c r="M4255" t="s">
        <v>52</v>
      </c>
      <c r="N4255" t="s">
        <v>337</v>
      </c>
      <c r="O4255">
        <v>100</v>
      </c>
      <c r="P4255" t="s">
        <v>15</v>
      </c>
      <c r="Q4255" t="s">
        <v>337</v>
      </c>
      <c r="S4255" t="s">
        <v>4491</v>
      </c>
      <c r="U4255" t="s">
        <v>52</v>
      </c>
      <c r="W4255" t="s">
        <v>384</v>
      </c>
      <c r="X4255" t="s">
        <v>324</v>
      </c>
      <c r="Y4255" t="s">
        <v>325</v>
      </c>
      <c r="Z4255" t="s">
        <v>325</v>
      </c>
      <c r="AA4255" t="s">
        <v>325</v>
      </c>
      <c r="AB4255" t="s">
        <v>27</v>
      </c>
      <c r="AE4255">
        <v>0</v>
      </c>
      <c r="AF4255">
        <v>0</v>
      </c>
    </row>
    <row r="4256" spans="1:32" x14ac:dyDescent="0.2">
      <c r="A4256" t="s">
        <v>7400</v>
      </c>
      <c r="B4256" s="107">
        <v>44838</v>
      </c>
      <c r="C4256" s="107">
        <v>44838</v>
      </c>
      <c r="D4256" s="107">
        <v>44838</v>
      </c>
      <c r="E4256">
        <v>-9000</v>
      </c>
      <c r="F4256">
        <v>-9000</v>
      </c>
      <c r="G4256" t="s">
        <v>43</v>
      </c>
      <c r="H4256">
        <v>1</v>
      </c>
      <c r="I4256">
        <v>-9000</v>
      </c>
      <c r="J4256">
        <v>-9000</v>
      </c>
      <c r="K4256">
        <v>1</v>
      </c>
      <c r="M4256" t="s">
        <v>52</v>
      </c>
      <c r="N4256" t="s">
        <v>364</v>
      </c>
      <c r="O4256">
        <v>100</v>
      </c>
      <c r="P4256" t="s">
        <v>23</v>
      </c>
      <c r="Q4256" t="s">
        <v>364</v>
      </c>
      <c r="S4256" t="s">
        <v>323</v>
      </c>
      <c r="U4256" t="s">
        <v>52</v>
      </c>
      <c r="W4256" t="s">
        <v>323</v>
      </c>
      <c r="X4256" t="s">
        <v>324</v>
      </c>
      <c r="Y4256" t="s">
        <v>325</v>
      </c>
      <c r="Z4256" t="s">
        <v>325</v>
      </c>
      <c r="AA4256" t="s">
        <v>325</v>
      </c>
      <c r="AB4256" t="s">
        <v>27</v>
      </c>
      <c r="AE4256">
        <v>0</v>
      </c>
      <c r="AF4256">
        <v>0</v>
      </c>
    </row>
    <row r="4257" spans="1:32" x14ac:dyDescent="0.2">
      <c r="A4257" t="s">
        <v>7401</v>
      </c>
      <c r="B4257" s="107">
        <v>44838</v>
      </c>
      <c r="C4257" s="107">
        <v>44838</v>
      </c>
      <c r="D4257" s="107">
        <v>44838</v>
      </c>
      <c r="E4257">
        <v>-10000</v>
      </c>
      <c r="F4257">
        <v>-10000</v>
      </c>
      <c r="G4257" t="s">
        <v>43</v>
      </c>
      <c r="H4257">
        <v>1</v>
      </c>
      <c r="I4257">
        <v>-10000</v>
      </c>
      <c r="J4257">
        <v>-10000</v>
      </c>
      <c r="K4257">
        <v>1</v>
      </c>
      <c r="M4257" t="s">
        <v>52</v>
      </c>
      <c r="N4257" t="s">
        <v>362</v>
      </c>
      <c r="O4257">
        <v>100</v>
      </c>
      <c r="P4257" t="s">
        <v>236</v>
      </c>
      <c r="Q4257" t="s">
        <v>362</v>
      </c>
      <c r="S4257" t="s">
        <v>7110</v>
      </c>
      <c r="U4257" t="s">
        <v>52</v>
      </c>
      <c r="W4257" t="s">
        <v>323</v>
      </c>
      <c r="X4257" t="s">
        <v>324</v>
      </c>
      <c r="Y4257" t="s">
        <v>325</v>
      </c>
      <c r="Z4257" t="s">
        <v>325</v>
      </c>
      <c r="AA4257" t="s">
        <v>325</v>
      </c>
      <c r="AB4257" t="s">
        <v>27</v>
      </c>
      <c r="AE4257">
        <v>0</v>
      </c>
      <c r="AF4257">
        <v>0</v>
      </c>
    </row>
    <row r="4258" spans="1:32" x14ac:dyDescent="0.2">
      <c r="A4258" t="s">
        <v>7402</v>
      </c>
      <c r="B4258" s="107">
        <v>44838</v>
      </c>
      <c r="C4258" s="107">
        <v>44838</v>
      </c>
      <c r="D4258" s="107">
        <v>44838</v>
      </c>
      <c r="E4258">
        <v>-52.8</v>
      </c>
      <c r="F4258">
        <v>-52.8</v>
      </c>
      <c r="G4258" t="s">
        <v>43</v>
      </c>
      <c r="H4258">
        <v>1</v>
      </c>
      <c r="I4258">
        <v>-52.8</v>
      </c>
      <c r="J4258">
        <v>-52.8</v>
      </c>
      <c r="K4258">
        <v>1</v>
      </c>
      <c r="M4258" t="s">
        <v>50</v>
      </c>
      <c r="N4258" t="s">
        <v>231</v>
      </c>
      <c r="O4258">
        <v>100</v>
      </c>
      <c r="Q4258" t="s">
        <v>231</v>
      </c>
      <c r="S4258" t="s">
        <v>233</v>
      </c>
      <c r="U4258" t="s">
        <v>50</v>
      </c>
      <c r="W4258" t="s">
        <v>233</v>
      </c>
      <c r="X4258" t="s">
        <v>30</v>
      </c>
      <c r="Y4258" t="s">
        <v>182</v>
      </c>
      <c r="Z4258" t="s">
        <v>182</v>
      </c>
      <c r="AA4258" t="s">
        <v>182</v>
      </c>
      <c r="AB4258" t="s">
        <v>30</v>
      </c>
      <c r="AE4258">
        <v>0</v>
      </c>
      <c r="AF4258">
        <v>0</v>
      </c>
    </row>
    <row r="4259" spans="1:32" x14ac:dyDescent="0.2">
      <c r="A4259" t="s">
        <v>7403</v>
      </c>
      <c r="B4259" s="107">
        <v>44838</v>
      </c>
      <c r="C4259" s="107">
        <v>44838</v>
      </c>
      <c r="D4259" s="107">
        <v>44838</v>
      </c>
      <c r="E4259">
        <v>-2500</v>
      </c>
      <c r="F4259">
        <v>-2500</v>
      </c>
      <c r="G4259" t="s">
        <v>43</v>
      </c>
      <c r="H4259">
        <v>1</v>
      </c>
      <c r="I4259">
        <v>-2500</v>
      </c>
      <c r="J4259">
        <v>-2500</v>
      </c>
      <c r="K4259">
        <v>1</v>
      </c>
      <c r="M4259" t="s">
        <v>52</v>
      </c>
      <c r="N4259" t="s">
        <v>1338</v>
      </c>
      <c r="O4259">
        <v>100</v>
      </c>
      <c r="P4259" t="s">
        <v>236</v>
      </c>
      <c r="Q4259" t="s">
        <v>1338</v>
      </c>
      <c r="S4259" t="s">
        <v>323</v>
      </c>
      <c r="U4259" t="s">
        <v>52</v>
      </c>
      <c r="W4259" t="s">
        <v>323</v>
      </c>
      <c r="X4259" t="s">
        <v>324</v>
      </c>
      <c r="Y4259" t="s">
        <v>325</v>
      </c>
      <c r="Z4259" t="s">
        <v>325</v>
      </c>
      <c r="AA4259" t="s">
        <v>325</v>
      </c>
      <c r="AB4259" t="s">
        <v>27</v>
      </c>
      <c r="AE4259">
        <v>0</v>
      </c>
      <c r="AF4259">
        <v>0</v>
      </c>
    </row>
    <row r="4260" spans="1:32" x14ac:dyDescent="0.2">
      <c r="A4260" t="s">
        <v>7404</v>
      </c>
      <c r="B4260" s="107">
        <v>44838</v>
      </c>
      <c r="C4260" s="107">
        <v>44838</v>
      </c>
      <c r="D4260" s="107">
        <v>44838</v>
      </c>
      <c r="E4260">
        <v>-10000</v>
      </c>
      <c r="F4260">
        <v>-10000</v>
      </c>
      <c r="G4260" t="s">
        <v>43</v>
      </c>
      <c r="H4260">
        <v>1</v>
      </c>
      <c r="I4260">
        <v>-10000</v>
      </c>
      <c r="J4260">
        <v>-10000</v>
      </c>
      <c r="K4260">
        <v>1</v>
      </c>
      <c r="M4260" t="s">
        <v>52</v>
      </c>
      <c r="N4260" t="s">
        <v>335</v>
      </c>
      <c r="O4260">
        <v>100</v>
      </c>
      <c r="P4260" t="s">
        <v>236</v>
      </c>
      <c r="Q4260" t="s">
        <v>335</v>
      </c>
      <c r="S4260" t="s">
        <v>7125</v>
      </c>
      <c r="U4260" t="s">
        <v>52</v>
      </c>
      <c r="W4260" t="s">
        <v>323</v>
      </c>
      <c r="X4260" t="s">
        <v>324</v>
      </c>
      <c r="Y4260" t="s">
        <v>325</v>
      </c>
      <c r="Z4260" t="s">
        <v>325</v>
      </c>
      <c r="AA4260" t="s">
        <v>325</v>
      </c>
      <c r="AB4260" t="s">
        <v>27</v>
      </c>
      <c r="AE4260">
        <v>0</v>
      </c>
      <c r="AF4260">
        <v>0</v>
      </c>
    </row>
    <row r="4261" spans="1:32" x14ac:dyDescent="0.2">
      <c r="A4261" t="s">
        <v>7405</v>
      </c>
      <c r="B4261" s="107">
        <v>44838</v>
      </c>
      <c r="C4261" s="107">
        <v>44838</v>
      </c>
      <c r="D4261" s="107">
        <v>44838</v>
      </c>
      <c r="E4261">
        <v>-8788</v>
      </c>
      <c r="F4261">
        <v>-8788</v>
      </c>
      <c r="G4261" t="s">
        <v>43</v>
      </c>
      <c r="H4261">
        <v>1</v>
      </c>
      <c r="I4261">
        <v>-8788</v>
      </c>
      <c r="J4261">
        <v>-8788</v>
      </c>
      <c r="K4261">
        <v>1</v>
      </c>
      <c r="M4261" t="s">
        <v>52</v>
      </c>
      <c r="N4261" t="s">
        <v>337</v>
      </c>
      <c r="O4261">
        <v>100</v>
      </c>
      <c r="P4261" t="s">
        <v>15</v>
      </c>
      <c r="Q4261" t="s">
        <v>337</v>
      </c>
      <c r="S4261" t="s">
        <v>4650</v>
      </c>
      <c r="U4261" t="s">
        <v>52</v>
      </c>
      <c r="W4261" t="s">
        <v>4651</v>
      </c>
      <c r="X4261" t="s">
        <v>324</v>
      </c>
      <c r="Y4261" t="s">
        <v>325</v>
      </c>
      <c r="Z4261" t="s">
        <v>325</v>
      </c>
      <c r="AA4261" t="s">
        <v>325</v>
      </c>
      <c r="AB4261" t="s">
        <v>27</v>
      </c>
      <c r="AE4261">
        <v>0</v>
      </c>
      <c r="AF4261">
        <v>0</v>
      </c>
    </row>
    <row r="4262" spans="1:32" x14ac:dyDescent="0.2">
      <c r="A4262" t="s">
        <v>7406</v>
      </c>
      <c r="B4262" s="107">
        <v>44838</v>
      </c>
      <c r="C4262" s="107">
        <v>44838</v>
      </c>
      <c r="D4262" s="107">
        <v>44838</v>
      </c>
      <c r="E4262">
        <v>-341.99</v>
      </c>
      <c r="F4262">
        <v>-341.99</v>
      </c>
      <c r="G4262" t="s">
        <v>43</v>
      </c>
      <c r="H4262">
        <v>1</v>
      </c>
      <c r="I4262">
        <v>-341.99</v>
      </c>
      <c r="J4262">
        <v>-341.99</v>
      </c>
      <c r="K4262">
        <v>1</v>
      </c>
      <c r="M4262" t="s">
        <v>52</v>
      </c>
      <c r="N4262" t="s">
        <v>4469</v>
      </c>
      <c r="O4262">
        <v>100</v>
      </c>
      <c r="Q4262" t="s">
        <v>4469</v>
      </c>
      <c r="S4262" t="s">
        <v>7407</v>
      </c>
      <c r="U4262" t="s">
        <v>52</v>
      </c>
      <c r="W4262" t="s">
        <v>1223</v>
      </c>
      <c r="X4262" t="s">
        <v>245</v>
      </c>
      <c r="Y4262" t="s">
        <v>246</v>
      </c>
      <c r="Z4262" t="s">
        <v>246</v>
      </c>
      <c r="AA4262" t="s">
        <v>246</v>
      </c>
      <c r="AB4262" t="s">
        <v>20</v>
      </c>
      <c r="AE4262">
        <v>0</v>
      </c>
      <c r="AF4262">
        <v>0</v>
      </c>
    </row>
    <row r="4263" spans="1:32" x14ac:dyDescent="0.2">
      <c r="A4263" t="s">
        <v>7408</v>
      </c>
      <c r="B4263" s="107">
        <v>44838</v>
      </c>
      <c r="C4263" s="107">
        <v>44838</v>
      </c>
      <c r="D4263" s="107">
        <v>44838</v>
      </c>
      <c r="E4263">
        <v>-10000</v>
      </c>
      <c r="F4263">
        <v>-10000</v>
      </c>
      <c r="G4263" t="s">
        <v>43</v>
      </c>
      <c r="H4263">
        <v>1</v>
      </c>
      <c r="I4263">
        <v>-10000</v>
      </c>
      <c r="J4263">
        <v>-10000</v>
      </c>
      <c r="K4263">
        <v>1</v>
      </c>
      <c r="M4263" t="s">
        <v>52</v>
      </c>
      <c r="N4263" t="s">
        <v>5267</v>
      </c>
      <c r="O4263">
        <v>100</v>
      </c>
      <c r="Q4263" t="s">
        <v>5267</v>
      </c>
      <c r="S4263" t="s">
        <v>7125</v>
      </c>
      <c r="U4263" t="s">
        <v>52</v>
      </c>
      <c r="W4263" t="s">
        <v>323</v>
      </c>
      <c r="X4263" t="s">
        <v>324</v>
      </c>
      <c r="Y4263" t="s">
        <v>325</v>
      </c>
      <c r="Z4263" t="s">
        <v>325</v>
      </c>
      <c r="AA4263" t="s">
        <v>325</v>
      </c>
      <c r="AB4263" t="s">
        <v>27</v>
      </c>
      <c r="AE4263">
        <v>0</v>
      </c>
      <c r="AF4263">
        <v>0</v>
      </c>
    </row>
    <row r="4264" spans="1:32" x14ac:dyDescent="0.2">
      <c r="A4264" t="s">
        <v>7409</v>
      </c>
      <c r="B4264" s="107">
        <v>44838</v>
      </c>
      <c r="C4264" s="107">
        <v>44838</v>
      </c>
      <c r="D4264" s="107">
        <v>44838</v>
      </c>
      <c r="E4264">
        <v>-3500</v>
      </c>
      <c r="F4264">
        <v>-3500</v>
      </c>
      <c r="G4264" t="s">
        <v>43</v>
      </c>
      <c r="H4264">
        <v>1</v>
      </c>
      <c r="I4264">
        <v>-3500</v>
      </c>
      <c r="J4264">
        <v>-3500</v>
      </c>
      <c r="K4264">
        <v>1</v>
      </c>
      <c r="M4264" t="s">
        <v>52</v>
      </c>
      <c r="N4264" t="s">
        <v>7121</v>
      </c>
      <c r="O4264">
        <v>100</v>
      </c>
      <c r="Q4264" t="s">
        <v>7121</v>
      </c>
      <c r="S4264" t="s">
        <v>2343</v>
      </c>
      <c r="U4264" t="s">
        <v>52</v>
      </c>
      <c r="W4264" t="s">
        <v>323</v>
      </c>
      <c r="X4264" t="s">
        <v>324</v>
      </c>
      <c r="Y4264" t="s">
        <v>325</v>
      </c>
      <c r="Z4264" t="s">
        <v>325</v>
      </c>
      <c r="AA4264" t="s">
        <v>325</v>
      </c>
      <c r="AB4264" t="s">
        <v>27</v>
      </c>
      <c r="AE4264">
        <v>0</v>
      </c>
      <c r="AF4264">
        <v>0</v>
      </c>
    </row>
    <row r="4265" spans="1:32" x14ac:dyDescent="0.2">
      <c r="A4265" t="s">
        <v>7410</v>
      </c>
      <c r="B4265" s="107">
        <v>44838</v>
      </c>
      <c r="C4265" s="107">
        <v>44838</v>
      </c>
      <c r="D4265" s="107">
        <v>44838</v>
      </c>
      <c r="E4265">
        <v>-1500</v>
      </c>
      <c r="F4265">
        <v>-1500</v>
      </c>
      <c r="G4265" t="s">
        <v>43</v>
      </c>
      <c r="H4265">
        <v>1</v>
      </c>
      <c r="I4265">
        <v>-1500</v>
      </c>
      <c r="J4265">
        <v>-1500</v>
      </c>
      <c r="K4265">
        <v>1</v>
      </c>
      <c r="M4265" t="s">
        <v>52</v>
      </c>
      <c r="N4265" t="s">
        <v>331</v>
      </c>
      <c r="O4265">
        <v>100</v>
      </c>
      <c r="P4265" t="s">
        <v>219</v>
      </c>
      <c r="Q4265" t="s">
        <v>331</v>
      </c>
      <c r="S4265" t="s">
        <v>333</v>
      </c>
      <c r="U4265" t="s">
        <v>52</v>
      </c>
      <c r="W4265" t="s">
        <v>333</v>
      </c>
      <c r="X4265" t="s">
        <v>324</v>
      </c>
      <c r="Y4265" t="s">
        <v>325</v>
      </c>
      <c r="Z4265" t="s">
        <v>325</v>
      </c>
      <c r="AA4265" t="s">
        <v>325</v>
      </c>
      <c r="AB4265" t="s">
        <v>27</v>
      </c>
      <c r="AE4265">
        <v>0</v>
      </c>
      <c r="AF4265">
        <v>0</v>
      </c>
    </row>
    <row r="4266" spans="1:32" x14ac:dyDescent="0.2">
      <c r="A4266" t="s">
        <v>7411</v>
      </c>
      <c r="B4266" s="107">
        <v>44838</v>
      </c>
      <c r="C4266" s="107">
        <v>44838</v>
      </c>
      <c r="D4266" s="107">
        <v>44838</v>
      </c>
      <c r="E4266">
        <v>-6000</v>
      </c>
      <c r="F4266">
        <v>-6000</v>
      </c>
      <c r="G4266" t="s">
        <v>43</v>
      </c>
      <c r="H4266">
        <v>1</v>
      </c>
      <c r="I4266">
        <v>-6000</v>
      </c>
      <c r="J4266">
        <v>-6000</v>
      </c>
      <c r="K4266">
        <v>1</v>
      </c>
      <c r="M4266" t="s">
        <v>52</v>
      </c>
      <c r="N4266" t="s">
        <v>344</v>
      </c>
      <c r="O4266">
        <v>100</v>
      </c>
      <c r="P4266" t="s">
        <v>179</v>
      </c>
      <c r="Q4266" t="s">
        <v>344</v>
      </c>
      <c r="S4266" t="s">
        <v>2343</v>
      </c>
      <c r="U4266" t="s">
        <v>52</v>
      </c>
      <c r="W4266" t="s">
        <v>323</v>
      </c>
      <c r="X4266" t="s">
        <v>324</v>
      </c>
      <c r="Y4266" t="s">
        <v>325</v>
      </c>
      <c r="Z4266" t="s">
        <v>325</v>
      </c>
      <c r="AA4266" t="s">
        <v>325</v>
      </c>
      <c r="AB4266" t="s">
        <v>27</v>
      </c>
      <c r="AE4266">
        <v>0</v>
      </c>
      <c r="AF4266">
        <v>0</v>
      </c>
    </row>
    <row r="4267" spans="1:32" x14ac:dyDescent="0.2">
      <c r="A4267" t="s">
        <v>7412</v>
      </c>
      <c r="B4267" s="107">
        <v>44838</v>
      </c>
      <c r="C4267" s="107">
        <v>44838</v>
      </c>
      <c r="D4267" s="107">
        <v>44838</v>
      </c>
      <c r="E4267">
        <v>-8788</v>
      </c>
      <c r="F4267">
        <v>-8788</v>
      </c>
      <c r="G4267" t="s">
        <v>43</v>
      </c>
      <c r="H4267">
        <v>1</v>
      </c>
      <c r="I4267">
        <v>-8788</v>
      </c>
      <c r="J4267">
        <v>-8788</v>
      </c>
      <c r="K4267">
        <v>1</v>
      </c>
      <c r="M4267" t="s">
        <v>52</v>
      </c>
      <c r="N4267" t="s">
        <v>342</v>
      </c>
      <c r="O4267">
        <v>100</v>
      </c>
      <c r="P4267" t="s">
        <v>236</v>
      </c>
      <c r="Q4267" t="s">
        <v>342</v>
      </c>
      <c r="S4267" t="s">
        <v>4650</v>
      </c>
      <c r="U4267" t="s">
        <v>52</v>
      </c>
      <c r="W4267" t="s">
        <v>4651</v>
      </c>
      <c r="X4267" t="s">
        <v>324</v>
      </c>
      <c r="Y4267" t="s">
        <v>325</v>
      </c>
      <c r="Z4267" t="s">
        <v>325</v>
      </c>
      <c r="AA4267" t="s">
        <v>325</v>
      </c>
      <c r="AB4267" t="s">
        <v>27</v>
      </c>
      <c r="AE4267">
        <v>0</v>
      </c>
      <c r="AF4267">
        <v>0</v>
      </c>
    </row>
    <row r="4268" spans="1:32" x14ac:dyDescent="0.2">
      <c r="A4268" t="s">
        <v>7413</v>
      </c>
      <c r="B4268" s="107">
        <v>44838</v>
      </c>
      <c r="C4268" s="107">
        <v>44838</v>
      </c>
      <c r="D4268" s="107">
        <v>44838</v>
      </c>
      <c r="E4268">
        <v>-1500</v>
      </c>
      <c r="F4268">
        <v>-1500</v>
      </c>
      <c r="G4268" t="s">
        <v>43</v>
      </c>
      <c r="H4268">
        <v>1</v>
      </c>
      <c r="I4268">
        <v>-1500</v>
      </c>
      <c r="J4268">
        <v>-1500</v>
      </c>
      <c r="K4268">
        <v>1</v>
      </c>
      <c r="M4268" t="s">
        <v>52</v>
      </c>
      <c r="N4268" t="s">
        <v>3113</v>
      </c>
      <c r="O4268">
        <v>100</v>
      </c>
      <c r="Q4268" t="s">
        <v>3113</v>
      </c>
      <c r="S4268" t="s">
        <v>2343</v>
      </c>
      <c r="U4268" t="s">
        <v>52</v>
      </c>
      <c r="W4268" t="s">
        <v>323</v>
      </c>
      <c r="X4268" t="s">
        <v>324</v>
      </c>
      <c r="Y4268" t="s">
        <v>325</v>
      </c>
      <c r="Z4268" t="s">
        <v>325</v>
      </c>
      <c r="AA4268" t="s">
        <v>325</v>
      </c>
      <c r="AB4268" t="s">
        <v>27</v>
      </c>
      <c r="AE4268">
        <v>0</v>
      </c>
      <c r="AF4268">
        <v>0</v>
      </c>
    </row>
    <row r="4269" spans="1:32" x14ac:dyDescent="0.2">
      <c r="A4269" t="s">
        <v>7414</v>
      </c>
      <c r="B4269" s="107">
        <v>44838</v>
      </c>
      <c r="C4269" s="107">
        <v>44838</v>
      </c>
      <c r="D4269" s="107">
        <v>44838</v>
      </c>
      <c r="E4269">
        <v>2000</v>
      </c>
      <c r="F4269">
        <v>2000</v>
      </c>
      <c r="G4269" t="s">
        <v>43</v>
      </c>
      <c r="H4269">
        <v>1</v>
      </c>
      <c r="I4269">
        <v>2000</v>
      </c>
      <c r="J4269">
        <v>2000</v>
      </c>
      <c r="K4269">
        <v>1</v>
      </c>
      <c r="M4269" t="s">
        <v>199</v>
      </c>
      <c r="N4269" t="s">
        <v>50</v>
      </c>
      <c r="O4269">
        <v>100</v>
      </c>
      <c r="Q4269" t="s">
        <v>199</v>
      </c>
      <c r="S4269" t="s">
        <v>1378</v>
      </c>
      <c r="U4269" t="s">
        <v>50</v>
      </c>
      <c r="W4269" t="s">
        <v>1379</v>
      </c>
      <c r="X4269" t="s">
        <v>1379</v>
      </c>
      <c r="Y4269" t="s">
        <v>163</v>
      </c>
      <c r="Z4269" t="s">
        <v>193</v>
      </c>
      <c r="AA4269" t="s">
        <v>193</v>
      </c>
      <c r="AB4269" t="s">
        <v>24</v>
      </c>
      <c r="AE4269">
        <v>0</v>
      </c>
      <c r="AF4269">
        <v>0</v>
      </c>
    </row>
    <row r="4270" spans="1:32" x14ac:dyDescent="0.2">
      <c r="A4270" t="s">
        <v>7415</v>
      </c>
      <c r="B4270" s="107">
        <v>44838</v>
      </c>
      <c r="C4270" s="107">
        <v>44838</v>
      </c>
      <c r="D4270" s="107">
        <v>44838</v>
      </c>
      <c r="E4270">
        <v>2000</v>
      </c>
      <c r="F4270">
        <v>2000</v>
      </c>
      <c r="G4270" t="s">
        <v>43</v>
      </c>
      <c r="H4270">
        <v>1</v>
      </c>
      <c r="I4270">
        <v>2000</v>
      </c>
      <c r="J4270">
        <v>2000</v>
      </c>
      <c r="K4270">
        <v>1</v>
      </c>
      <c r="M4270" t="s">
        <v>199</v>
      </c>
      <c r="N4270" t="s">
        <v>49</v>
      </c>
      <c r="O4270">
        <v>100</v>
      </c>
      <c r="Q4270" t="s">
        <v>199</v>
      </c>
      <c r="S4270" t="s">
        <v>1378</v>
      </c>
      <c r="U4270" t="s">
        <v>49</v>
      </c>
      <c r="W4270" t="s">
        <v>1379</v>
      </c>
      <c r="X4270" t="s">
        <v>1379</v>
      </c>
      <c r="Y4270" t="s">
        <v>163</v>
      </c>
      <c r="Z4270" t="s">
        <v>193</v>
      </c>
      <c r="AA4270" t="s">
        <v>193</v>
      </c>
      <c r="AB4270" t="s">
        <v>24</v>
      </c>
      <c r="AE4270">
        <v>0</v>
      </c>
      <c r="AF4270">
        <v>0</v>
      </c>
    </row>
    <row r="4271" spans="1:32" x14ac:dyDescent="0.2">
      <c r="A4271" t="s">
        <v>7416</v>
      </c>
      <c r="B4271" s="107">
        <v>44838</v>
      </c>
      <c r="C4271" s="107">
        <v>44838</v>
      </c>
      <c r="D4271" s="107">
        <v>44838</v>
      </c>
      <c r="E4271">
        <v>-2000</v>
      </c>
      <c r="F4271">
        <v>-2000</v>
      </c>
      <c r="G4271" t="s">
        <v>43</v>
      </c>
      <c r="H4271">
        <v>1</v>
      </c>
      <c r="I4271">
        <v>-2000</v>
      </c>
      <c r="J4271">
        <v>-2000</v>
      </c>
      <c r="K4271">
        <v>1</v>
      </c>
      <c r="M4271" t="s">
        <v>52</v>
      </c>
      <c r="N4271" t="s">
        <v>199</v>
      </c>
      <c r="O4271">
        <v>100</v>
      </c>
      <c r="P4271" t="s">
        <v>340</v>
      </c>
      <c r="Q4271" t="s">
        <v>199</v>
      </c>
      <c r="S4271" t="s">
        <v>1378</v>
      </c>
      <c r="U4271" t="s">
        <v>52</v>
      </c>
      <c r="W4271" t="s">
        <v>1379</v>
      </c>
      <c r="X4271" t="s">
        <v>1379</v>
      </c>
      <c r="Y4271" t="s">
        <v>163</v>
      </c>
      <c r="Z4271" t="s">
        <v>193</v>
      </c>
      <c r="AA4271" t="s">
        <v>193</v>
      </c>
      <c r="AB4271" t="s">
        <v>24</v>
      </c>
      <c r="AE4271">
        <v>0</v>
      </c>
      <c r="AF4271">
        <v>0</v>
      </c>
    </row>
    <row r="4272" spans="1:32" x14ac:dyDescent="0.2">
      <c r="A4272" t="s">
        <v>7417</v>
      </c>
      <c r="B4272" s="107">
        <v>44838</v>
      </c>
      <c r="C4272" s="107">
        <v>44838</v>
      </c>
      <c r="D4272" s="107">
        <v>44838</v>
      </c>
      <c r="E4272">
        <v>-2000</v>
      </c>
      <c r="F4272">
        <v>-2000</v>
      </c>
      <c r="G4272" t="s">
        <v>43</v>
      </c>
      <c r="H4272">
        <v>1</v>
      </c>
      <c r="I4272">
        <v>-2000</v>
      </c>
      <c r="J4272">
        <v>-2000</v>
      </c>
      <c r="K4272">
        <v>1</v>
      </c>
      <c r="M4272" t="s">
        <v>52</v>
      </c>
      <c r="N4272" t="s">
        <v>199</v>
      </c>
      <c r="O4272">
        <v>100</v>
      </c>
      <c r="P4272" t="s">
        <v>340</v>
      </c>
      <c r="Q4272" t="s">
        <v>199</v>
      </c>
      <c r="S4272" t="s">
        <v>1378</v>
      </c>
      <c r="U4272" t="s">
        <v>52</v>
      </c>
      <c r="W4272" t="s">
        <v>1379</v>
      </c>
      <c r="X4272" t="s">
        <v>1379</v>
      </c>
      <c r="Y4272" t="s">
        <v>163</v>
      </c>
      <c r="Z4272" t="s">
        <v>193</v>
      </c>
      <c r="AA4272" t="s">
        <v>193</v>
      </c>
      <c r="AB4272" t="s">
        <v>24</v>
      </c>
      <c r="AE4272">
        <v>0</v>
      </c>
      <c r="AF4272">
        <v>0</v>
      </c>
    </row>
    <row r="4273" spans="1:32" x14ac:dyDescent="0.2">
      <c r="A4273" t="s">
        <v>7418</v>
      </c>
      <c r="B4273" s="107">
        <v>44837</v>
      </c>
      <c r="C4273" s="107">
        <v>44837</v>
      </c>
      <c r="D4273" s="107">
        <v>44837</v>
      </c>
      <c r="E4273">
        <v>2436.31</v>
      </c>
      <c r="F4273">
        <v>2436.31</v>
      </c>
      <c r="G4273" t="s">
        <v>43</v>
      </c>
      <c r="H4273">
        <v>1</v>
      </c>
      <c r="I4273">
        <v>2436.31</v>
      </c>
      <c r="J4273">
        <v>2436.31</v>
      </c>
      <c r="K4273">
        <v>1</v>
      </c>
      <c r="M4273" t="s">
        <v>199</v>
      </c>
      <c r="N4273" t="s">
        <v>2301</v>
      </c>
      <c r="O4273">
        <v>100</v>
      </c>
      <c r="P4273" t="s">
        <v>160</v>
      </c>
      <c r="Q4273" t="s">
        <v>199</v>
      </c>
      <c r="S4273" t="s">
        <v>2026</v>
      </c>
      <c r="U4273" t="s">
        <v>2301</v>
      </c>
      <c r="W4273" t="s">
        <v>1355</v>
      </c>
      <c r="X4273" t="s">
        <v>1355</v>
      </c>
      <c r="Y4273" t="s">
        <v>1356</v>
      </c>
      <c r="Z4273" t="s">
        <v>1356</v>
      </c>
      <c r="AA4273" t="s">
        <v>1356</v>
      </c>
      <c r="AB4273" t="s">
        <v>28</v>
      </c>
      <c r="AE4273">
        <v>0</v>
      </c>
      <c r="AF4273">
        <v>0</v>
      </c>
    </row>
    <row r="4274" spans="1:32" x14ac:dyDescent="0.2">
      <c r="A4274" t="s">
        <v>7419</v>
      </c>
      <c r="B4274" s="107">
        <v>44837</v>
      </c>
      <c r="C4274" s="107">
        <v>44837</v>
      </c>
      <c r="D4274" s="107">
        <v>44837</v>
      </c>
      <c r="E4274">
        <v>-89.9</v>
      </c>
      <c r="F4274">
        <v>-89.9</v>
      </c>
      <c r="G4274" t="s">
        <v>43</v>
      </c>
      <c r="H4274">
        <v>1</v>
      </c>
      <c r="I4274">
        <v>-89.9</v>
      </c>
      <c r="J4274">
        <v>-89.9</v>
      </c>
      <c r="K4274">
        <v>1</v>
      </c>
      <c r="M4274" t="s">
        <v>52</v>
      </c>
      <c r="N4274" t="s">
        <v>337</v>
      </c>
      <c r="O4274">
        <v>100</v>
      </c>
      <c r="P4274" t="s">
        <v>15</v>
      </c>
      <c r="Q4274" t="s">
        <v>337</v>
      </c>
      <c r="S4274" t="s">
        <v>7420</v>
      </c>
      <c r="U4274" t="s">
        <v>52</v>
      </c>
      <c r="W4274" t="s">
        <v>4679</v>
      </c>
      <c r="X4274" t="s">
        <v>1366</v>
      </c>
      <c r="Y4274" t="s">
        <v>15</v>
      </c>
      <c r="Z4274" t="s">
        <v>164</v>
      </c>
      <c r="AA4274" t="s">
        <v>164</v>
      </c>
      <c r="AB4274" t="s">
        <v>15</v>
      </c>
      <c r="AE4274">
        <v>0</v>
      </c>
      <c r="AF4274">
        <v>0</v>
      </c>
    </row>
    <row r="4275" spans="1:32" x14ac:dyDescent="0.2">
      <c r="A4275" t="s">
        <v>7421</v>
      </c>
      <c r="B4275" s="107">
        <v>44837</v>
      </c>
      <c r="C4275" s="107">
        <v>44837</v>
      </c>
      <c r="D4275" s="107">
        <v>44837</v>
      </c>
      <c r="E4275">
        <v>-1700</v>
      </c>
      <c r="F4275">
        <v>-1700</v>
      </c>
      <c r="G4275" t="s">
        <v>43</v>
      </c>
      <c r="H4275">
        <v>1</v>
      </c>
      <c r="I4275">
        <v>-1700</v>
      </c>
      <c r="J4275">
        <v>-1700</v>
      </c>
      <c r="K4275">
        <v>1</v>
      </c>
      <c r="M4275" t="s">
        <v>52</v>
      </c>
      <c r="N4275" t="s">
        <v>1190</v>
      </c>
      <c r="O4275">
        <v>100</v>
      </c>
      <c r="Q4275" t="s">
        <v>1190</v>
      </c>
      <c r="S4275" t="s">
        <v>2394</v>
      </c>
      <c r="U4275" t="s">
        <v>52</v>
      </c>
      <c r="W4275" t="s">
        <v>162</v>
      </c>
      <c r="X4275" t="s">
        <v>16</v>
      </c>
      <c r="Y4275" t="s">
        <v>163</v>
      </c>
      <c r="Z4275" t="s">
        <v>164</v>
      </c>
      <c r="AA4275" t="s">
        <v>164</v>
      </c>
      <c r="AB4275" t="s">
        <v>16</v>
      </c>
      <c r="AE4275">
        <v>0</v>
      </c>
      <c r="AF4275">
        <v>0</v>
      </c>
    </row>
    <row r="4276" spans="1:32" x14ac:dyDescent="0.2">
      <c r="A4276" t="s">
        <v>7422</v>
      </c>
      <c r="B4276" s="107">
        <v>44837</v>
      </c>
      <c r="C4276" s="107">
        <v>44837</v>
      </c>
      <c r="D4276" s="107">
        <v>44837</v>
      </c>
      <c r="E4276">
        <v>-5000</v>
      </c>
      <c r="F4276">
        <v>-5000</v>
      </c>
      <c r="G4276" t="s">
        <v>43</v>
      </c>
      <c r="H4276">
        <v>1</v>
      </c>
      <c r="I4276">
        <v>-5000</v>
      </c>
      <c r="J4276">
        <v>-5000</v>
      </c>
      <c r="K4276">
        <v>1</v>
      </c>
      <c r="M4276" t="s">
        <v>52</v>
      </c>
      <c r="N4276" t="s">
        <v>166</v>
      </c>
      <c r="O4276">
        <v>100</v>
      </c>
      <c r="Q4276" t="s">
        <v>166</v>
      </c>
      <c r="S4276" t="s">
        <v>167</v>
      </c>
      <c r="U4276" t="s">
        <v>52</v>
      </c>
      <c r="W4276" t="s">
        <v>168</v>
      </c>
      <c r="X4276" t="s">
        <v>169</v>
      </c>
      <c r="Y4276" t="s">
        <v>170</v>
      </c>
      <c r="Z4276" t="s">
        <v>164</v>
      </c>
      <c r="AA4276" t="s">
        <v>164</v>
      </c>
      <c r="AB4276" t="s">
        <v>22</v>
      </c>
      <c r="AE4276">
        <v>0</v>
      </c>
      <c r="AF4276">
        <v>0</v>
      </c>
    </row>
    <row r="4277" spans="1:32" x14ac:dyDescent="0.2">
      <c r="A4277" t="s">
        <v>7423</v>
      </c>
      <c r="B4277" s="107">
        <v>44837</v>
      </c>
      <c r="C4277" s="107">
        <v>44837</v>
      </c>
      <c r="D4277" s="107">
        <v>44837</v>
      </c>
      <c r="E4277">
        <v>-1895.4</v>
      </c>
      <c r="F4277">
        <v>-1895.4</v>
      </c>
      <c r="G4277" t="s">
        <v>43</v>
      </c>
      <c r="H4277">
        <v>1</v>
      </c>
      <c r="I4277">
        <v>-1895.4</v>
      </c>
      <c r="J4277">
        <v>-1895.4</v>
      </c>
      <c r="K4277">
        <v>1</v>
      </c>
      <c r="M4277" t="s">
        <v>50</v>
      </c>
      <c r="N4277" t="s">
        <v>184</v>
      </c>
      <c r="O4277">
        <v>100</v>
      </c>
      <c r="Q4277" t="s">
        <v>184</v>
      </c>
      <c r="S4277" t="s">
        <v>185</v>
      </c>
      <c r="U4277" t="s">
        <v>50</v>
      </c>
      <c r="W4277" t="s">
        <v>186</v>
      </c>
      <c r="X4277" t="s">
        <v>30</v>
      </c>
      <c r="Y4277" t="s">
        <v>182</v>
      </c>
      <c r="Z4277" t="s">
        <v>182</v>
      </c>
      <c r="AA4277" t="s">
        <v>182</v>
      </c>
      <c r="AB4277" t="s">
        <v>30</v>
      </c>
      <c r="AE4277">
        <v>0</v>
      </c>
      <c r="AF4277">
        <v>0</v>
      </c>
    </row>
    <row r="4278" spans="1:32" x14ac:dyDescent="0.2">
      <c r="A4278" t="s">
        <v>7424</v>
      </c>
      <c r="B4278" s="107">
        <v>44837</v>
      </c>
      <c r="C4278" s="107">
        <v>44837</v>
      </c>
      <c r="D4278" s="107">
        <v>44837</v>
      </c>
      <c r="E4278">
        <v>-243.68</v>
      </c>
      <c r="F4278">
        <v>-243.68</v>
      </c>
      <c r="G4278" t="s">
        <v>43</v>
      </c>
      <c r="H4278">
        <v>1</v>
      </c>
      <c r="I4278">
        <v>-243.68</v>
      </c>
      <c r="J4278">
        <v>-243.68</v>
      </c>
      <c r="K4278">
        <v>1</v>
      </c>
      <c r="M4278" t="s">
        <v>52</v>
      </c>
      <c r="N4278" t="s">
        <v>4677</v>
      </c>
      <c r="O4278">
        <v>100</v>
      </c>
      <c r="Q4278" t="s">
        <v>4677</v>
      </c>
      <c r="S4278" t="s">
        <v>7425</v>
      </c>
      <c r="U4278" t="s">
        <v>52</v>
      </c>
      <c r="W4278" t="s">
        <v>4679</v>
      </c>
      <c r="X4278" t="s">
        <v>1366</v>
      </c>
      <c r="Y4278" t="s">
        <v>15</v>
      </c>
      <c r="Z4278" t="s">
        <v>164</v>
      </c>
      <c r="AA4278" t="s">
        <v>164</v>
      </c>
      <c r="AB4278" t="s">
        <v>15</v>
      </c>
      <c r="AE4278">
        <v>0</v>
      </c>
      <c r="AF4278">
        <v>0</v>
      </c>
    </row>
    <row r="4279" spans="1:32" x14ac:dyDescent="0.2">
      <c r="A4279" t="s">
        <v>7426</v>
      </c>
      <c r="B4279" s="107">
        <v>44837</v>
      </c>
      <c r="C4279" s="107">
        <v>44837</v>
      </c>
      <c r="D4279" s="107">
        <v>44837</v>
      </c>
      <c r="E4279">
        <v>-2633.04</v>
      </c>
      <c r="F4279">
        <v>-2633.04</v>
      </c>
      <c r="G4279" t="s">
        <v>43</v>
      </c>
      <c r="H4279">
        <v>1</v>
      </c>
      <c r="I4279">
        <v>-2633.04</v>
      </c>
      <c r="J4279">
        <v>-2633.04</v>
      </c>
      <c r="K4279">
        <v>1</v>
      </c>
      <c r="M4279" t="s">
        <v>52</v>
      </c>
      <c r="N4279" t="s">
        <v>1598</v>
      </c>
      <c r="O4279">
        <v>100</v>
      </c>
      <c r="Q4279" t="s">
        <v>1598</v>
      </c>
      <c r="S4279" t="s">
        <v>6199</v>
      </c>
      <c r="U4279" t="s">
        <v>52</v>
      </c>
      <c r="W4279" t="s">
        <v>2077</v>
      </c>
      <c r="X4279" t="s">
        <v>2077</v>
      </c>
      <c r="Y4279" t="s">
        <v>2078</v>
      </c>
      <c r="Z4279" t="s">
        <v>2079</v>
      </c>
      <c r="AA4279" t="s">
        <v>2079</v>
      </c>
      <c r="AB4279" t="s">
        <v>15</v>
      </c>
      <c r="AE4279">
        <v>0</v>
      </c>
      <c r="AF4279">
        <v>0</v>
      </c>
    </row>
    <row r="4280" spans="1:32" x14ac:dyDescent="0.2">
      <c r="A4280" t="s">
        <v>7427</v>
      </c>
      <c r="B4280" s="107">
        <v>44837</v>
      </c>
      <c r="C4280" s="107">
        <v>44837</v>
      </c>
      <c r="D4280" s="107">
        <v>44837</v>
      </c>
      <c r="E4280">
        <v>-70</v>
      </c>
      <c r="F4280">
        <v>-70</v>
      </c>
      <c r="G4280" t="s">
        <v>43</v>
      </c>
      <c r="H4280">
        <v>1</v>
      </c>
      <c r="I4280">
        <v>-70</v>
      </c>
      <c r="J4280">
        <v>-70</v>
      </c>
      <c r="K4280">
        <v>1</v>
      </c>
      <c r="M4280" t="s">
        <v>52</v>
      </c>
      <c r="N4280" t="s">
        <v>331</v>
      </c>
      <c r="O4280">
        <v>100</v>
      </c>
      <c r="P4280" t="s">
        <v>219</v>
      </c>
      <c r="Q4280" t="s">
        <v>331</v>
      </c>
      <c r="S4280" t="s">
        <v>7428</v>
      </c>
      <c r="U4280" t="s">
        <v>52</v>
      </c>
      <c r="W4280" t="s">
        <v>4674</v>
      </c>
      <c r="X4280" t="s">
        <v>4675</v>
      </c>
      <c r="Y4280" t="s">
        <v>192</v>
      </c>
      <c r="Z4280" t="s">
        <v>193</v>
      </c>
      <c r="AA4280" t="s">
        <v>193</v>
      </c>
      <c r="AB4280" t="s">
        <v>19</v>
      </c>
      <c r="AE4280">
        <v>0</v>
      </c>
      <c r="AF4280">
        <v>0</v>
      </c>
    </row>
    <row r="4281" spans="1:32" x14ac:dyDescent="0.2">
      <c r="A4281" t="s">
        <v>7429</v>
      </c>
      <c r="B4281" s="107">
        <v>44837</v>
      </c>
      <c r="C4281" s="107">
        <v>44837</v>
      </c>
      <c r="D4281" s="107">
        <v>44837</v>
      </c>
      <c r="E4281">
        <v>126779</v>
      </c>
      <c r="F4281">
        <v>126779</v>
      </c>
      <c r="G4281" t="s">
        <v>43</v>
      </c>
      <c r="H4281">
        <v>1</v>
      </c>
      <c r="I4281">
        <v>126779</v>
      </c>
      <c r="J4281">
        <v>126779</v>
      </c>
      <c r="K4281">
        <v>1</v>
      </c>
      <c r="M4281" t="s">
        <v>199</v>
      </c>
      <c r="N4281" t="s">
        <v>52</v>
      </c>
      <c r="O4281">
        <v>100</v>
      </c>
      <c r="Q4281" t="s">
        <v>199</v>
      </c>
      <c r="S4281" t="s">
        <v>1378</v>
      </c>
      <c r="U4281" t="s">
        <v>52</v>
      </c>
      <c r="W4281" t="s">
        <v>1379</v>
      </c>
      <c r="X4281" t="s">
        <v>1379</v>
      </c>
      <c r="Y4281" t="s">
        <v>163</v>
      </c>
      <c r="Z4281" t="s">
        <v>193</v>
      </c>
      <c r="AA4281" t="s">
        <v>193</v>
      </c>
      <c r="AB4281" t="s">
        <v>24</v>
      </c>
      <c r="AE4281">
        <v>0</v>
      </c>
      <c r="AF4281">
        <v>0</v>
      </c>
    </row>
    <row r="4282" spans="1:32" x14ac:dyDescent="0.2">
      <c r="A4282" t="s">
        <v>7430</v>
      </c>
      <c r="B4282" s="107">
        <v>44837</v>
      </c>
      <c r="C4282" s="107">
        <v>44837</v>
      </c>
      <c r="D4282" s="107">
        <v>44837</v>
      </c>
      <c r="E4282">
        <v>2500</v>
      </c>
      <c r="F4282">
        <v>2500</v>
      </c>
      <c r="G4282" t="s">
        <v>43</v>
      </c>
      <c r="H4282">
        <v>1</v>
      </c>
      <c r="I4282">
        <v>2500</v>
      </c>
      <c r="J4282">
        <v>2500</v>
      </c>
      <c r="K4282">
        <v>1</v>
      </c>
      <c r="M4282" t="s">
        <v>199</v>
      </c>
      <c r="N4282" t="s">
        <v>49</v>
      </c>
      <c r="O4282">
        <v>100</v>
      </c>
      <c r="Q4282" t="s">
        <v>199</v>
      </c>
      <c r="S4282" t="s">
        <v>1378</v>
      </c>
      <c r="U4282" t="s">
        <v>49</v>
      </c>
      <c r="W4282" t="s">
        <v>1379</v>
      </c>
      <c r="X4282" t="s">
        <v>1379</v>
      </c>
      <c r="Y4282" t="s">
        <v>163</v>
      </c>
      <c r="Z4282" t="s">
        <v>193</v>
      </c>
      <c r="AA4282" t="s">
        <v>193</v>
      </c>
      <c r="AB4282" t="s">
        <v>24</v>
      </c>
      <c r="AE4282">
        <v>0</v>
      </c>
      <c r="AF4282">
        <v>0</v>
      </c>
    </row>
    <row r="4283" spans="1:32" x14ac:dyDescent="0.2">
      <c r="A4283" t="s">
        <v>7431</v>
      </c>
      <c r="B4283" s="107">
        <v>44837</v>
      </c>
      <c r="C4283" s="107">
        <v>44837</v>
      </c>
      <c r="D4283" s="107">
        <v>44837</v>
      </c>
      <c r="E4283">
        <v>5071.16</v>
      </c>
      <c r="F4283">
        <v>5071.16</v>
      </c>
      <c r="G4283" t="s">
        <v>43</v>
      </c>
      <c r="H4283">
        <v>1</v>
      </c>
      <c r="I4283">
        <v>5071.16</v>
      </c>
      <c r="J4283">
        <v>5071.16</v>
      </c>
      <c r="K4283">
        <v>1</v>
      </c>
      <c r="M4283" t="s">
        <v>199</v>
      </c>
      <c r="N4283" t="s">
        <v>52</v>
      </c>
      <c r="O4283">
        <v>100</v>
      </c>
      <c r="Q4283" t="s">
        <v>199</v>
      </c>
      <c r="S4283" t="s">
        <v>1378</v>
      </c>
      <c r="U4283" t="s">
        <v>52</v>
      </c>
      <c r="W4283" t="s">
        <v>1379</v>
      </c>
      <c r="X4283" t="s">
        <v>1379</v>
      </c>
      <c r="Y4283" t="s">
        <v>163</v>
      </c>
      <c r="Z4283" t="s">
        <v>193</v>
      </c>
      <c r="AA4283" t="s">
        <v>193</v>
      </c>
      <c r="AB4283" t="s">
        <v>24</v>
      </c>
      <c r="AE4283">
        <v>0</v>
      </c>
      <c r="AF4283">
        <v>0</v>
      </c>
    </row>
    <row r="4284" spans="1:32" x14ac:dyDescent="0.2">
      <c r="A4284" t="s">
        <v>7432</v>
      </c>
      <c r="B4284" s="107">
        <v>44837</v>
      </c>
      <c r="C4284" s="107">
        <v>44837</v>
      </c>
      <c r="D4284" s="107">
        <v>44837</v>
      </c>
      <c r="E4284">
        <v>40000</v>
      </c>
      <c r="F4284">
        <v>40000</v>
      </c>
      <c r="G4284" t="s">
        <v>43</v>
      </c>
      <c r="H4284">
        <v>1</v>
      </c>
      <c r="I4284">
        <v>40000</v>
      </c>
      <c r="J4284">
        <v>40000</v>
      </c>
      <c r="K4284">
        <v>1</v>
      </c>
      <c r="M4284" t="s">
        <v>199</v>
      </c>
      <c r="N4284" t="s">
        <v>52</v>
      </c>
      <c r="O4284">
        <v>100</v>
      </c>
      <c r="Q4284" t="s">
        <v>199</v>
      </c>
      <c r="S4284" t="s">
        <v>1378</v>
      </c>
      <c r="U4284" t="s">
        <v>52</v>
      </c>
      <c r="W4284" t="s">
        <v>1379</v>
      </c>
      <c r="X4284" t="s">
        <v>1379</v>
      </c>
      <c r="Y4284" t="s">
        <v>163</v>
      </c>
      <c r="Z4284" t="s">
        <v>193</v>
      </c>
      <c r="AA4284" t="s">
        <v>193</v>
      </c>
      <c r="AB4284" t="s">
        <v>24</v>
      </c>
      <c r="AE4284">
        <v>0</v>
      </c>
      <c r="AF4284">
        <v>0</v>
      </c>
    </row>
    <row r="4285" spans="1:32" x14ac:dyDescent="0.2">
      <c r="A4285" t="s">
        <v>7433</v>
      </c>
      <c r="B4285" s="107">
        <v>44837</v>
      </c>
      <c r="C4285" s="107">
        <v>44837</v>
      </c>
      <c r="D4285" s="107">
        <v>44837</v>
      </c>
      <c r="E4285">
        <v>-2500</v>
      </c>
      <c r="F4285">
        <v>-2500</v>
      </c>
      <c r="G4285" t="s">
        <v>43</v>
      </c>
      <c r="H4285">
        <v>1</v>
      </c>
      <c r="I4285">
        <v>-2500</v>
      </c>
      <c r="J4285">
        <v>-2500</v>
      </c>
      <c r="K4285">
        <v>1</v>
      </c>
      <c r="M4285" t="s">
        <v>52</v>
      </c>
      <c r="N4285" t="s">
        <v>199</v>
      </c>
      <c r="O4285">
        <v>100</v>
      </c>
      <c r="P4285" t="s">
        <v>340</v>
      </c>
      <c r="Q4285" t="s">
        <v>199</v>
      </c>
      <c r="S4285" t="s">
        <v>1378</v>
      </c>
      <c r="U4285" t="s">
        <v>52</v>
      </c>
      <c r="W4285" t="s">
        <v>1379</v>
      </c>
      <c r="X4285" t="s">
        <v>1379</v>
      </c>
      <c r="Y4285" t="s">
        <v>163</v>
      </c>
      <c r="Z4285" t="s">
        <v>193</v>
      </c>
      <c r="AA4285" t="s">
        <v>193</v>
      </c>
      <c r="AB4285" t="s">
        <v>24</v>
      </c>
      <c r="AE4285">
        <v>0</v>
      </c>
      <c r="AF4285">
        <v>0</v>
      </c>
    </row>
    <row r="4286" spans="1:32" x14ac:dyDescent="0.2">
      <c r="A4286" t="s">
        <v>7434</v>
      </c>
      <c r="B4286" s="107">
        <v>44837</v>
      </c>
      <c r="C4286" s="107">
        <v>44837</v>
      </c>
      <c r="D4286" s="107">
        <v>44837</v>
      </c>
      <c r="E4286">
        <v>-5071.16</v>
      </c>
      <c r="F4286">
        <v>-5071.16</v>
      </c>
      <c r="G4286" t="s">
        <v>43</v>
      </c>
      <c r="H4286">
        <v>1</v>
      </c>
      <c r="I4286">
        <v>-5071.16</v>
      </c>
      <c r="J4286">
        <v>-5071.16</v>
      </c>
      <c r="K4286">
        <v>1</v>
      </c>
      <c r="M4286" t="s">
        <v>2301</v>
      </c>
      <c r="N4286" t="s">
        <v>199</v>
      </c>
      <c r="O4286">
        <v>100</v>
      </c>
      <c r="P4286" t="s">
        <v>340</v>
      </c>
      <c r="Q4286" t="s">
        <v>199</v>
      </c>
      <c r="S4286" t="s">
        <v>1378</v>
      </c>
      <c r="U4286" t="s">
        <v>2301</v>
      </c>
      <c r="W4286" t="s">
        <v>1379</v>
      </c>
      <c r="X4286" t="s">
        <v>1379</v>
      </c>
      <c r="Y4286" t="s">
        <v>163</v>
      </c>
      <c r="Z4286" t="s">
        <v>193</v>
      </c>
      <c r="AA4286" t="s">
        <v>193</v>
      </c>
      <c r="AB4286" t="s">
        <v>24</v>
      </c>
      <c r="AE4286">
        <v>0</v>
      </c>
      <c r="AF4286">
        <v>0</v>
      </c>
    </row>
    <row r="4287" spans="1:32" x14ac:dyDescent="0.2">
      <c r="A4287" t="s">
        <v>7435</v>
      </c>
      <c r="B4287" s="107">
        <v>44837</v>
      </c>
      <c r="C4287" s="107">
        <v>44837</v>
      </c>
      <c r="D4287" s="107">
        <v>44837</v>
      </c>
      <c r="E4287">
        <v>-126779</v>
      </c>
      <c r="F4287">
        <v>-126779</v>
      </c>
      <c r="G4287" t="s">
        <v>43</v>
      </c>
      <c r="H4287">
        <v>1</v>
      </c>
      <c r="I4287">
        <v>-126779</v>
      </c>
      <c r="J4287">
        <v>-126779</v>
      </c>
      <c r="K4287">
        <v>1</v>
      </c>
      <c r="M4287" t="s">
        <v>2301</v>
      </c>
      <c r="N4287" t="s">
        <v>199</v>
      </c>
      <c r="O4287">
        <v>100</v>
      </c>
      <c r="P4287" t="s">
        <v>340</v>
      </c>
      <c r="Q4287" t="s">
        <v>199</v>
      </c>
      <c r="S4287" t="s">
        <v>1378</v>
      </c>
      <c r="U4287" t="s">
        <v>2301</v>
      </c>
      <c r="W4287" t="s">
        <v>1379</v>
      </c>
      <c r="X4287" t="s">
        <v>1379</v>
      </c>
      <c r="Y4287" t="s">
        <v>163</v>
      </c>
      <c r="Z4287" t="s">
        <v>193</v>
      </c>
      <c r="AA4287" t="s">
        <v>193</v>
      </c>
      <c r="AB4287" t="s">
        <v>24</v>
      </c>
      <c r="AE4287">
        <v>0</v>
      </c>
      <c r="AF4287">
        <v>0</v>
      </c>
    </row>
    <row r="4288" spans="1:32" x14ac:dyDescent="0.2">
      <c r="A4288" t="s">
        <v>7436</v>
      </c>
      <c r="B4288" s="107">
        <v>44837</v>
      </c>
      <c r="C4288" s="107">
        <v>44837</v>
      </c>
      <c r="D4288" s="107">
        <v>44837</v>
      </c>
      <c r="E4288">
        <v>-40000</v>
      </c>
      <c r="F4288">
        <v>-40000</v>
      </c>
      <c r="G4288" t="s">
        <v>43</v>
      </c>
      <c r="H4288">
        <v>1</v>
      </c>
      <c r="I4288">
        <v>-40000</v>
      </c>
      <c r="J4288">
        <v>-40000</v>
      </c>
      <c r="K4288">
        <v>1</v>
      </c>
      <c r="M4288" t="s">
        <v>1419</v>
      </c>
      <c r="N4288" t="s">
        <v>199</v>
      </c>
      <c r="O4288">
        <v>100</v>
      </c>
      <c r="P4288" t="s">
        <v>340</v>
      </c>
      <c r="Q4288" t="s">
        <v>199</v>
      </c>
      <c r="S4288" t="s">
        <v>1378</v>
      </c>
      <c r="U4288" t="s">
        <v>1419</v>
      </c>
      <c r="W4288" t="s">
        <v>1379</v>
      </c>
      <c r="X4288" t="s">
        <v>1379</v>
      </c>
      <c r="Y4288" t="s">
        <v>163</v>
      </c>
      <c r="Z4288" t="s">
        <v>193</v>
      </c>
      <c r="AA4288" t="s">
        <v>193</v>
      </c>
      <c r="AB4288" t="s">
        <v>24</v>
      </c>
      <c r="AE4288">
        <v>0</v>
      </c>
      <c r="AF4288">
        <v>0</v>
      </c>
    </row>
    <row r="4289" spans="1:32" x14ac:dyDescent="0.2">
      <c r="A4289" t="s">
        <v>7437</v>
      </c>
      <c r="B4289" s="107">
        <v>44837</v>
      </c>
      <c r="C4289" s="107">
        <v>44837</v>
      </c>
      <c r="D4289" s="107">
        <v>44837</v>
      </c>
      <c r="E4289">
        <v>3.375E-3</v>
      </c>
      <c r="F4289">
        <v>3.375E-3</v>
      </c>
      <c r="G4289" t="s">
        <v>58</v>
      </c>
      <c r="H4289">
        <v>6867.2548002075746</v>
      </c>
      <c r="I4289">
        <v>23.176984950700572</v>
      </c>
      <c r="J4289">
        <v>23.176984950700572</v>
      </c>
      <c r="K4289">
        <v>1</v>
      </c>
      <c r="M4289" t="s">
        <v>3597</v>
      </c>
      <c r="N4289" t="s">
        <v>65</v>
      </c>
      <c r="S4289" t="s">
        <v>1608</v>
      </c>
      <c r="U4289" t="s">
        <v>65</v>
      </c>
      <c r="W4289" t="s">
        <v>3598</v>
      </c>
      <c r="X4289" t="s">
        <v>3598</v>
      </c>
      <c r="Y4289" t="s">
        <v>1062</v>
      </c>
      <c r="Z4289" t="s">
        <v>1063</v>
      </c>
      <c r="AA4289" t="s">
        <v>1063</v>
      </c>
      <c r="AB4289" t="s">
        <v>29</v>
      </c>
      <c r="AD4289" t="s">
        <v>7438</v>
      </c>
      <c r="AE4289">
        <v>1</v>
      </c>
      <c r="AF4289">
        <v>1</v>
      </c>
    </row>
    <row r="4290" spans="1:32" x14ac:dyDescent="0.2">
      <c r="A4290" t="s">
        <v>7439</v>
      </c>
      <c r="B4290" s="107">
        <v>44835</v>
      </c>
      <c r="C4290" s="107">
        <v>44835</v>
      </c>
      <c r="D4290" s="107">
        <v>44835</v>
      </c>
      <c r="E4290">
        <v>-737.05</v>
      </c>
      <c r="F4290">
        <v>-737.05</v>
      </c>
      <c r="G4290" t="s">
        <v>43</v>
      </c>
      <c r="H4290">
        <v>1</v>
      </c>
      <c r="I4290">
        <v>-737.05</v>
      </c>
      <c r="J4290">
        <v>-737.05</v>
      </c>
      <c r="K4290">
        <v>1</v>
      </c>
      <c r="M4290" t="s">
        <v>49</v>
      </c>
      <c r="N4290" t="s">
        <v>199</v>
      </c>
      <c r="O4290">
        <v>100</v>
      </c>
      <c r="P4290" t="s">
        <v>340</v>
      </c>
      <c r="Q4290" t="s">
        <v>199</v>
      </c>
      <c r="S4290" t="s">
        <v>7286</v>
      </c>
      <c r="U4290" t="s">
        <v>49</v>
      </c>
      <c r="W4290" t="s">
        <v>274</v>
      </c>
      <c r="X4290" t="s">
        <v>30</v>
      </c>
      <c r="Y4290" t="s">
        <v>182</v>
      </c>
      <c r="Z4290" t="s">
        <v>182</v>
      </c>
      <c r="AA4290" t="s">
        <v>182</v>
      </c>
      <c r="AB4290" t="s">
        <v>30</v>
      </c>
      <c r="AE4290">
        <v>0</v>
      </c>
      <c r="AF4290">
        <v>0</v>
      </c>
    </row>
    <row r="4291" spans="1:32" x14ac:dyDescent="0.2">
      <c r="A4291" t="s">
        <v>7440</v>
      </c>
      <c r="B4291" s="107">
        <v>44835</v>
      </c>
      <c r="C4291" s="107">
        <v>44835</v>
      </c>
      <c r="D4291" s="107">
        <v>44835</v>
      </c>
      <c r="E4291">
        <v>-5849.62</v>
      </c>
      <c r="F4291">
        <v>-5849.62</v>
      </c>
      <c r="G4291" t="s">
        <v>43</v>
      </c>
      <c r="H4291">
        <v>1</v>
      </c>
      <c r="I4291">
        <v>-5849.62</v>
      </c>
      <c r="J4291">
        <v>-5849.62</v>
      </c>
      <c r="K4291">
        <v>1</v>
      </c>
      <c r="M4291" t="s">
        <v>49</v>
      </c>
      <c r="N4291" t="s">
        <v>172</v>
      </c>
      <c r="O4291">
        <v>100</v>
      </c>
      <c r="Q4291" t="s">
        <v>172</v>
      </c>
      <c r="S4291" t="s">
        <v>5321</v>
      </c>
      <c r="U4291" t="s">
        <v>49</v>
      </c>
      <c r="V4291" t="s">
        <v>174</v>
      </c>
      <c r="W4291" t="s">
        <v>173</v>
      </c>
      <c r="X4291" t="s">
        <v>115</v>
      </c>
      <c r="Y4291" t="s">
        <v>175</v>
      </c>
      <c r="Z4291" t="s">
        <v>176</v>
      </c>
      <c r="AA4291" t="s">
        <v>176</v>
      </c>
      <c r="AB4291" t="s">
        <v>25</v>
      </c>
      <c r="AE4291">
        <v>0</v>
      </c>
      <c r="AF4291">
        <v>0</v>
      </c>
    </row>
    <row r="4292" spans="1:32" x14ac:dyDescent="0.2">
      <c r="A4292" t="s">
        <v>7441</v>
      </c>
      <c r="B4292" s="107">
        <v>44835</v>
      </c>
      <c r="C4292" s="107">
        <v>44835</v>
      </c>
      <c r="D4292" s="107">
        <v>44835</v>
      </c>
      <c r="E4292">
        <v>-117</v>
      </c>
      <c r="F4292">
        <v>-117</v>
      </c>
      <c r="G4292" t="s">
        <v>43</v>
      </c>
      <c r="H4292">
        <v>1</v>
      </c>
      <c r="I4292">
        <v>-117</v>
      </c>
      <c r="J4292">
        <v>-117</v>
      </c>
      <c r="K4292">
        <v>1</v>
      </c>
      <c r="M4292" t="s">
        <v>49</v>
      </c>
      <c r="N4292" t="s">
        <v>199</v>
      </c>
      <c r="O4292">
        <v>100</v>
      </c>
      <c r="P4292" t="s">
        <v>340</v>
      </c>
      <c r="Q4292" t="s">
        <v>199</v>
      </c>
      <c r="S4292" t="s">
        <v>7442</v>
      </c>
      <c r="U4292" t="s">
        <v>49</v>
      </c>
      <c r="W4292" t="s">
        <v>274</v>
      </c>
      <c r="X4292" t="s">
        <v>30</v>
      </c>
      <c r="Y4292" t="s">
        <v>182</v>
      </c>
      <c r="Z4292" t="s">
        <v>182</v>
      </c>
      <c r="AA4292" t="s">
        <v>182</v>
      </c>
      <c r="AB4292" t="s">
        <v>30</v>
      </c>
      <c r="AE4292">
        <v>0</v>
      </c>
      <c r="AF4292">
        <v>0</v>
      </c>
    </row>
    <row r="4293" spans="1:32" x14ac:dyDescent="0.2">
      <c r="A4293" t="s">
        <v>7443</v>
      </c>
      <c r="B4293" s="107">
        <v>44835</v>
      </c>
      <c r="C4293" s="107">
        <v>44835</v>
      </c>
      <c r="D4293" s="107">
        <v>44835</v>
      </c>
      <c r="E4293">
        <v>-223.14</v>
      </c>
      <c r="F4293">
        <v>-223.14</v>
      </c>
      <c r="G4293" t="s">
        <v>43</v>
      </c>
      <c r="H4293">
        <v>1</v>
      </c>
      <c r="I4293">
        <v>-223.14</v>
      </c>
      <c r="J4293">
        <v>-223.14</v>
      </c>
      <c r="K4293">
        <v>1</v>
      </c>
      <c r="M4293" t="s">
        <v>50</v>
      </c>
      <c r="N4293" t="s">
        <v>199</v>
      </c>
      <c r="O4293">
        <v>100</v>
      </c>
      <c r="P4293" t="s">
        <v>340</v>
      </c>
      <c r="Q4293" t="s">
        <v>199</v>
      </c>
      <c r="S4293" t="s">
        <v>2430</v>
      </c>
      <c r="U4293" t="s">
        <v>50</v>
      </c>
      <c r="W4293" t="s">
        <v>2430</v>
      </c>
      <c r="X4293" t="s">
        <v>30</v>
      </c>
      <c r="Y4293" t="s">
        <v>182</v>
      </c>
      <c r="Z4293" t="s">
        <v>182</v>
      </c>
      <c r="AA4293" t="s">
        <v>182</v>
      </c>
      <c r="AB4293" t="s">
        <v>30</v>
      </c>
      <c r="AE4293">
        <v>0</v>
      </c>
      <c r="AF4293">
        <v>0</v>
      </c>
    </row>
    <row r="4294" spans="1:32" x14ac:dyDescent="0.2">
      <c r="A4294" t="s">
        <v>7444</v>
      </c>
      <c r="B4294" s="107">
        <v>44835</v>
      </c>
      <c r="C4294" s="107">
        <v>44835</v>
      </c>
      <c r="D4294" s="107">
        <v>44835</v>
      </c>
      <c r="E4294">
        <v>79.06</v>
      </c>
      <c r="F4294">
        <v>79.06</v>
      </c>
      <c r="G4294" t="s">
        <v>43</v>
      </c>
      <c r="H4294">
        <v>1</v>
      </c>
      <c r="I4294">
        <v>79.06</v>
      </c>
      <c r="J4294">
        <v>79.06</v>
      </c>
      <c r="K4294">
        <v>1</v>
      </c>
      <c r="M4294" t="s">
        <v>2104</v>
      </c>
      <c r="N4294" t="s">
        <v>49</v>
      </c>
      <c r="O4294">
        <v>100</v>
      </c>
      <c r="P4294" t="s">
        <v>160</v>
      </c>
      <c r="Q4294" t="s">
        <v>2104</v>
      </c>
      <c r="S4294" t="s">
        <v>7445</v>
      </c>
      <c r="U4294" t="s">
        <v>49</v>
      </c>
      <c r="W4294" t="s">
        <v>1452</v>
      </c>
      <c r="X4294" t="s">
        <v>1452</v>
      </c>
      <c r="Y4294" t="s">
        <v>192</v>
      </c>
      <c r="Z4294" t="s">
        <v>193</v>
      </c>
      <c r="AA4294" t="s">
        <v>193</v>
      </c>
      <c r="AB4294" t="s">
        <v>24</v>
      </c>
      <c r="AE4294">
        <v>0</v>
      </c>
      <c r="AF4294">
        <v>0</v>
      </c>
    </row>
    <row r="4295" spans="1:32" x14ac:dyDescent="0.2">
      <c r="A4295" t="s">
        <v>7446</v>
      </c>
      <c r="B4295" s="107">
        <v>44834</v>
      </c>
      <c r="C4295" s="107">
        <v>44834</v>
      </c>
      <c r="D4295" s="107">
        <v>44834</v>
      </c>
      <c r="E4295">
        <v>-60.25</v>
      </c>
      <c r="F4295">
        <v>-60.25</v>
      </c>
      <c r="G4295" t="s">
        <v>43</v>
      </c>
      <c r="H4295">
        <v>1</v>
      </c>
      <c r="I4295">
        <v>-60.25</v>
      </c>
      <c r="J4295">
        <v>-60.25</v>
      </c>
      <c r="K4295">
        <v>1</v>
      </c>
      <c r="M4295" t="s">
        <v>49</v>
      </c>
      <c r="N4295" t="s">
        <v>7447</v>
      </c>
      <c r="O4295">
        <v>100</v>
      </c>
      <c r="Q4295" t="s">
        <v>7447</v>
      </c>
      <c r="S4295" t="s">
        <v>7448</v>
      </c>
      <c r="U4295" t="s">
        <v>49</v>
      </c>
      <c r="W4295" t="s">
        <v>4674</v>
      </c>
      <c r="X4295" t="s">
        <v>4675</v>
      </c>
      <c r="Y4295" t="s">
        <v>192</v>
      </c>
      <c r="Z4295" t="s">
        <v>193</v>
      </c>
      <c r="AA4295" t="s">
        <v>193</v>
      </c>
      <c r="AB4295" t="s">
        <v>19</v>
      </c>
      <c r="AE4295">
        <v>0</v>
      </c>
      <c r="AF4295">
        <v>0</v>
      </c>
    </row>
    <row r="4296" spans="1:32" x14ac:dyDescent="0.2">
      <c r="A4296" t="s">
        <v>7449</v>
      </c>
      <c r="B4296" s="107">
        <v>44834</v>
      </c>
      <c r="C4296" s="107">
        <v>44834</v>
      </c>
      <c r="D4296" s="107">
        <v>44834</v>
      </c>
      <c r="E4296">
        <v>-366.32</v>
      </c>
      <c r="F4296">
        <v>-366.32</v>
      </c>
      <c r="G4296" t="s">
        <v>43</v>
      </c>
      <c r="H4296">
        <v>1</v>
      </c>
      <c r="I4296">
        <v>-366.32</v>
      </c>
      <c r="J4296">
        <v>-366.32</v>
      </c>
      <c r="K4296">
        <v>1</v>
      </c>
      <c r="M4296" t="s">
        <v>49</v>
      </c>
      <c r="N4296" t="s">
        <v>4951</v>
      </c>
      <c r="O4296">
        <v>100</v>
      </c>
      <c r="Q4296" t="s">
        <v>4951</v>
      </c>
      <c r="S4296" t="s">
        <v>7448</v>
      </c>
      <c r="U4296" t="s">
        <v>49</v>
      </c>
      <c r="W4296" t="s">
        <v>4674</v>
      </c>
      <c r="X4296" t="s">
        <v>4675</v>
      </c>
      <c r="Y4296" t="s">
        <v>192</v>
      </c>
      <c r="Z4296" t="s">
        <v>193</v>
      </c>
      <c r="AA4296" t="s">
        <v>193</v>
      </c>
      <c r="AB4296" t="s">
        <v>19</v>
      </c>
      <c r="AE4296">
        <v>0</v>
      </c>
      <c r="AF4296">
        <v>0</v>
      </c>
    </row>
    <row r="4297" spans="1:32" x14ac:dyDescent="0.2">
      <c r="A4297" t="s">
        <v>7450</v>
      </c>
      <c r="B4297" s="107">
        <v>44834</v>
      </c>
      <c r="C4297" s="107">
        <v>44834</v>
      </c>
      <c r="D4297" s="107">
        <v>44834</v>
      </c>
      <c r="E4297">
        <v>15.26</v>
      </c>
      <c r="F4297">
        <v>15.26</v>
      </c>
      <c r="G4297" t="s">
        <v>43</v>
      </c>
      <c r="H4297">
        <v>1</v>
      </c>
      <c r="I4297">
        <v>15.26</v>
      </c>
      <c r="J4297">
        <v>15.26</v>
      </c>
      <c r="K4297">
        <v>1</v>
      </c>
      <c r="M4297" t="s">
        <v>199</v>
      </c>
      <c r="N4297" t="s">
        <v>49</v>
      </c>
      <c r="O4297">
        <v>100</v>
      </c>
      <c r="P4297" t="s">
        <v>160</v>
      </c>
      <c r="Q4297" t="s">
        <v>199</v>
      </c>
      <c r="S4297" t="s">
        <v>1354</v>
      </c>
      <c r="U4297" t="s">
        <v>49</v>
      </c>
      <c r="W4297" t="s">
        <v>1355</v>
      </c>
      <c r="X4297" t="s">
        <v>1355</v>
      </c>
      <c r="Y4297" t="s">
        <v>1356</v>
      </c>
      <c r="Z4297" t="s">
        <v>1356</v>
      </c>
      <c r="AA4297" t="s">
        <v>1356</v>
      </c>
      <c r="AB4297" t="s">
        <v>28</v>
      </c>
      <c r="AE4297">
        <v>0</v>
      </c>
      <c r="AF4297">
        <v>0</v>
      </c>
    </row>
    <row r="4298" spans="1:32" x14ac:dyDescent="0.2">
      <c r="A4298" t="s">
        <v>7451</v>
      </c>
      <c r="B4298" s="107">
        <v>44834</v>
      </c>
      <c r="C4298" s="107">
        <v>44834</v>
      </c>
      <c r="D4298" s="107">
        <v>44834</v>
      </c>
      <c r="E4298">
        <v>-1200</v>
      </c>
      <c r="F4298">
        <v>-1200</v>
      </c>
      <c r="G4298" t="s">
        <v>43</v>
      </c>
      <c r="H4298">
        <v>1</v>
      </c>
      <c r="I4298">
        <v>-1200</v>
      </c>
      <c r="J4298">
        <v>-1200</v>
      </c>
      <c r="K4298">
        <v>1</v>
      </c>
      <c r="M4298" t="s">
        <v>52</v>
      </c>
      <c r="N4298" t="s">
        <v>4948</v>
      </c>
      <c r="O4298">
        <v>100</v>
      </c>
      <c r="Q4298" t="s">
        <v>4948</v>
      </c>
      <c r="S4298" t="s">
        <v>7452</v>
      </c>
      <c r="U4298" t="s">
        <v>52</v>
      </c>
      <c r="W4298" t="s">
        <v>4674</v>
      </c>
      <c r="X4298" t="s">
        <v>4675</v>
      </c>
      <c r="Y4298" t="s">
        <v>192</v>
      </c>
      <c r="Z4298" t="s">
        <v>193</v>
      </c>
      <c r="AA4298" t="s">
        <v>193</v>
      </c>
      <c r="AB4298" t="s">
        <v>19</v>
      </c>
      <c r="AE4298">
        <v>0</v>
      </c>
      <c r="AF4298">
        <v>0</v>
      </c>
    </row>
    <row r="4299" spans="1:32" x14ac:dyDescent="0.2">
      <c r="A4299" t="s">
        <v>7453</v>
      </c>
      <c r="B4299" s="107">
        <v>44834</v>
      </c>
      <c r="C4299" s="107">
        <v>44834</v>
      </c>
      <c r="D4299" s="107">
        <v>44834</v>
      </c>
      <c r="E4299">
        <v>-28</v>
      </c>
      <c r="F4299">
        <v>-28</v>
      </c>
      <c r="G4299" t="s">
        <v>43</v>
      </c>
      <c r="H4299">
        <v>1</v>
      </c>
      <c r="I4299">
        <v>-28</v>
      </c>
      <c r="J4299">
        <v>-28</v>
      </c>
      <c r="K4299">
        <v>1</v>
      </c>
      <c r="M4299" t="s">
        <v>52</v>
      </c>
      <c r="N4299" t="s">
        <v>4948</v>
      </c>
      <c r="O4299">
        <v>100</v>
      </c>
      <c r="Q4299" t="s">
        <v>4948</v>
      </c>
      <c r="S4299" t="s">
        <v>7454</v>
      </c>
      <c r="U4299" t="s">
        <v>52</v>
      </c>
      <c r="W4299" t="s">
        <v>4674</v>
      </c>
      <c r="X4299" t="s">
        <v>4675</v>
      </c>
      <c r="Y4299" t="s">
        <v>192</v>
      </c>
      <c r="Z4299" t="s">
        <v>193</v>
      </c>
      <c r="AA4299" t="s">
        <v>193</v>
      </c>
      <c r="AB4299" t="s">
        <v>19</v>
      </c>
      <c r="AE4299">
        <v>0</v>
      </c>
      <c r="AF4299">
        <v>0</v>
      </c>
    </row>
    <row r="4300" spans="1:32" x14ac:dyDescent="0.2">
      <c r="A4300" t="s">
        <v>7455</v>
      </c>
      <c r="B4300" s="107">
        <v>44834</v>
      </c>
      <c r="C4300" s="107">
        <v>44834</v>
      </c>
      <c r="D4300" s="107">
        <v>44834</v>
      </c>
      <c r="E4300">
        <v>-48.9</v>
      </c>
      <c r="F4300">
        <v>-48.9</v>
      </c>
      <c r="G4300" t="s">
        <v>43</v>
      </c>
      <c r="H4300">
        <v>1</v>
      </c>
      <c r="I4300">
        <v>-48.9</v>
      </c>
      <c r="J4300">
        <v>-48.9</v>
      </c>
      <c r="K4300">
        <v>1</v>
      </c>
      <c r="M4300" t="s">
        <v>49</v>
      </c>
      <c r="N4300" t="s">
        <v>7456</v>
      </c>
      <c r="O4300">
        <v>100</v>
      </c>
      <c r="Q4300" t="s">
        <v>7456</v>
      </c>
      <c r="S4300" t="s">
        <v>7448</v>
      </c>
      <c r="U4300" t="s">
        <v>49</v>
      </c>
      <c r="W4300" t="s">
        <v>4674</v>
      </c>
      <c r="X4300" t="s">
        <v>4675</v>
      </c>
      <c r="Y4300" t="s">
        <v>192</v>
      </c>
      <c r="Z4300" t="s">
        <v>193</v>
      </c>
      <c r="AA4300" t="s">
        <v>193</v>
      </c>
      <c r="AB4300" t="s">
        <v>19</v>
      </c>
      <c r="AE4300">
        <v>0</v>
      </c>
      <c r="AF4300">
        <v>0</v>
      </c>
    </row>
    <row r="4301" spans="1:32" x14ac:dyDescent="0.2">
      <c r="A4301" t="s">
        <v>7457</v>
      </c>
      <c r="B4301" s="107">
        <v>44834</v>
      </c>
      <c r="C4301" s="107">
        <v>44834</v>
      </c>
      <c r="D4301" s="107">
        <v>44834</v>
      </c>
      <c r="E4301">
        <v>-200</v>
      </c>
      <c r="F4301">
        <v>-200</v>
      </c>
      <c r="G4301" t="s">
        <v>43</v>
      </c>
      <c r="H4301">
        <v>1</v>
      </c>
      <c r="I4301">
        <v>-200</v>
      </c>
      <c r="J4301">
        <v>-200</v>
      </c>
      <c r="K4301">
        <v>1</v>
      </c>
      <c r="M4301" t="s">
        <v>52</v>
      </c>
      <c r="N4301" t="s">
        <v>331</v>
      </c>
      <c r="O4301">
        <v>100</v>
      </c>
      <c r="P4301" t="s">
        <v>219</v>
      </c>
      <c r="Q4301" t="s">
        <v>331</v>
      </c>
      <c r="S4301" t="s">
        <v>7458</v>
      </c>
      <c r="U4301" t="s">
        <v>52</v>
      </c>
      <c r="W4301" t="s">
        <v>4674</v>
      </c>
      <c r="X4301" t="s">
        <v>4675</v>
      </c>
      <c r="Y4301" t="s">
        <v>192</v>
      </c>
      <c r="Z4301" t="s">
        <v>193</v>
      </c>
      <c r="AA4301" t="s">
        <v>193</v>
      </c>
      <c r="AB4301" t="s">
        <v>19</v>
      </c>
      <c r="AE4301">
        <v>0</v>
      </c>
      <c r="AF4301">
        <v>0</v>
      </c>
    </row>
    <row r="4302" spans="1:32" x14ac:dyDescent="0.2">
      <c r="A4302" t="s">
        <v>7459</v>
      </c>
      <c r="B4302" s="107">
        <v>44834</v>
      </c>
      <c r="C4302" s="107">
        <v>44834</v>
      </c>
      <c r="D4302" s="107">
        <v>44834</v>
      </c>
      <c r="E4302">
        <v>-520.61</v>
      </c>
      <c r="F4302">
        <v>-520.61</v>
      </c>
      <c r="G4302" t="s">
        <v>43</v>
      </c>
      <c r="H4302">
        <v>1</v>
      </c>
      <c r="I4302">
        <v>-520.61</v>
      </c>
      <c r="J4302">
        <v>-520.61</v>
      </c>
      <c r="K4302">
        <v>1</v>
      </c>
      <c r="M4302" t="s">
        <v>49</v>
      </c>
      <c r="N4302" t="s">
        <v>222</v>
      </c>
      <c r="O4302">
        <v>100</v>
      </c>
      <c r="Q4302" t="s">
        <v>222</v>
      </c>
      <c r="S4302" t="s">
        <v>7460</v>
      </c>
      <c r="U4302" t="s">
        <v>49</v>
      </c>
      <c r="W4302" t="s">
        <v>223</v>
      </c>
      <c r="X4302" t="s">
        <v>30</v>
      </c>
      <c r="Y4302" t="s">
        <v>182</v>
      </c>
      <c r="Z4302" t="s">
        <v>182</v>
      </c>
      <c r="AA4302" t="s">
        <v>182</v>
      </c>
      <c r="AB4302" t="s">
        <v>30</v>
      </c>
      <c r="AE4302">
        <v>0</v>
      </c>
      <c r="AF4302">
        <v>0</v>
      </c>
    </row>
    <row r="4303" spans="1:32" x14ac:dyDescent="0.2">
      <c r="A4303" t="s">
        <v>7461</v>
      </c>
      <c r="B4303" s="107">
        <v>44834</v>
      </c>
      <c r="C4303" s="107">
        <v>44834</v>
      </c>
      <c r="D4303" s="107">
        <v>44834</v>
      </c>
      <c r="E4303">
        <v>-55.6</v>
      </c>
      <c r="F4303">
        <v>-55.6</v>
      </c>
      <c r="G4303" t="s">
        <v>43</v>
      </c>
      <c r="H4303">
        <v>1</v>
      </c>
      <c r="I4303">
        <v>-55.6</v>
      </c>
      <c r="J4303">
        <v>-55.6</v>
      </c>
      <c r="K4303">
        <v>1</v>
      </c>
      <c r="M4303" t="s">
        <v>49</v>
      </c>
      <c r="N4303" t="s">
        <v>7462</v>
      </c>
      <c r="O4303">
        <v>100</v>
      </c>
      <c r="Q4303" t="s">
        <v>7462</v>
      </c>
      <c r="S4303" t="s">
        <v>7448</v>
      </c>
      <c r="U4303" t="s">
        <v>49</v>
      </c>
      <c r="W4303" t="s">
        <v>4674</v>
      </c>
      <c r="X4303" t="s">
        <v>4675</v>
      </c>
      <c r="Y4303" t="s">
        <v>192</v>
      </c>
      <c r="Z4303" t="s">
        <v>193</v>
      </c>
      <c r="AA4303" t="s">
        <v>193</v>
      </c>
      <c r="AB4303" t="s">
        <v>19</v>
      </c>
      <c r="AE4303">
        <v>0</v>
      </c>
      <c r="AF4303">
        <v>0</v>
      </c>
    </row>
    <row r="4304" spans="1:32" x14ac:dyDescent="0.2">
      <c r="A4304" t="s">
        <v>7463</v>
      </c>
      <c r="B4304" s="107">
        <v>44834</v>
      </c>
      <c r="C4304" s="107">
        <v>44834</v>
      </c>
      <c r="D4304" s="107">
        <v>44834</v>
      </c>
      <c r="E4304">
        <v>-126.91</v>
      </c>
      <c r="F4304">
        <v>-126.91</v>
      </c>
      <c r="G4304" t="s">
        <v>43</v>
      </c>
      <c r="H4304">
        <v>1</v>
      </c>
      <c r="I4304">
        <v>-126.91</v>
      </c>
      <c r="J4304">
        <v>-126.91</v>
      </c>
      <c r="K4304">
        <v>1</v>
      </c>
      <c r="M4304" t="s">
        <v>49</v>
      </c>
      <c r="N4304" t="s">
        <v>2104</v>
      </c>
      <c r="O4304">
        <v>100</v>
      </c>
      <c r="Q4304" t="s">
        <v>2104</v>
      </c>
      <c r="S4304" t="s">
        <v>7464</v>
      </c>
      <c r="U4304" t="s">
        <v>49</v>
      </c>
      <c r="W4304" t="s">
        <v>1452</v>
      </c>
      <c r="X4304" t="s">
        <v>1452</v>
      </c>
      <c r="Y4304" t="s">
        <v>192</v>
      </c>
      <c r="Z4304" t="s">
        <v>193</v>
      </c>
      <c r="AA4304" t="s">
        <v>193</v>
      </c>
      <c r="AB4304" t="s">
        <v>24</v>
      </c>
      <c r="AE4304">
        <v>0</v>
      </c>
      <c r="AF4304">
        <v>0</v>
      </c>
    </row>
    <row r="4305" spans="1:32" x14ac:dyDescent="0.2">
      <c r="A4305" t="s">
        <v>7465</v>
      </c>
      <c r="B4305" s="107">
        <v>44834</v>
      </c>
      <c r="C4305" s="107">
        <v>44834</v>
      </c>
      <c r="D4305" s="107">
        <v>44834</v>
      </c>
      <c r="E4305">
        <v>-2.2000000000000002</v>
      </c>
      <c r="F4305">
        <v>-2.2000000000000002</v>
      </c>
      <c r="G4305" t="s">
        <v>43</v>
      </c>
      <c r="H4305">
        <v>1</v>
      </c>
      <c r="I4305">
        <v>-2.2000000000000002</v>
      </c>
      <c r="J4305">
        <v>-2.2000000000000002</v>
      </c>
      <c r="K4305">
        <v>1</v>
      </c>
      <c r="M4305" t="s">
        <v>49</v>
      </c>
      <c r="N4305" t="s">
        <v>2104</v>
      </c>
      <c r="O4305">
        <v>100</v>
      </c>
      <c r="Q4305" t="s">
        <v>2104</v>
      </c>
      <c r="S4305" t="s">
        <v>7466</v>
      </c>
      <c r="U4305" t="s">
        <v>49</v>
      </c>
      <c r="W4305" t="s">
        <v>1452</v>
      </c>
      <c r="X4305" t="s">
        <v>1452</v>
      </c>
      <c r="Y4305" t="s">
        <v>192</v>
      </c>
      <c r="Z4305" t="s">
        <v>193</v>
      </c>
      <c r="AA4305" t="s">
        <v>193</v>
      </c>
      <c r="AB4305" t="s">
        <v>24</v>
      </c>
      <c r="AE4305">
        <v>0</v>
      </c>
      <c r="AF4305">
        <v>0</v>
      </c>
    </row>
    <row r="4306" spans="1:32" x14ac:dyDescent="0.2">
      <c r="A4306" t="s">
        <v>7467</v>
      </c>
      <c r="B4306" s="107">
        <v>44834</v>
      </c>
      <c r="C4306" s="107">
        <v>44834</v>
      </c>
      <c r="D4306" s="107">
        <v>44834</v>
      </c>
      <c r="E4306">
        <v>2500</v>
      </c>
      <c r="F4306">
        <v>2500</v>
      </c>
      <c r="G4306" t="s">
        <v>43</v>
      </c>
      <c r="H4306">
        <v>1</v>
      </c>
      <c r="I4306">
        <v>2500</v>
      </c>
      <c r="J4306">
        <v>2500</v>
      </c>
      <c r="K4306">
        <v>1</v>
      </c>
      <c r="M4306" t="s">
        <v>199</v>
      </c>
      <c r="N4306" t="s">
        <v>49</v>
      </c>
      <c r="O4306">
        <v>100</v>
      </c>
      <c r="Q4306" t="s">
        <v>199</v>
      </c>
      <c r="S4306" t="s">
        <v>1378</v>
      </c>
      <c r="U4306" t="s">
        <v>49</v>
      </c>
      <c r="W4306" t="s">
        <v>1379</v>
      </c>
      <c r="X4306" t="s">
        <v>1379</v>
      </c>
      <c r="Y4306" t="s">
        <v>163</v>
      </c>
      <c r="Z4306" t="s">
        <v>193</v>
      </c>
      <c r="AA4306" t="s">
        <v>193</v>
      </c>
      <c r="AB4306" t="s">
        <v>24</v>
      </c>
      <c r="AE4306">
        <v>0</v>
      </c>
      <c r="AF4306">
        <v>0</v>
      </c>
    </row>
    <row r="4307" spans="1:32" x14ac:dyDescent="0.2">
      <c r="A4307" t="s">
        <v>7468</v>
      </c>
      <c r="B4307" s="107">
        <v>44834</v>
      </c>
      <c r="C4307" s="107">
        <v>44834</v>
      </c>
      <c r="D4307" s="107">
        <v>44834</v>
      </c>
      <c r="E4307">
        <v>-2500</v>
      </c>
      <c r="F4307">
        <v>-2500</v>
      </c>
      <c r="G4307" t="s">
        <v>43</v>
      </c>
      <c r="H4307">
        <v>1</v>
      </c>
      <c r="I4307">
        <v>-2500</v>
      </c>
      <c r="J4307">
        <v>-2500</v>
      </c>
      <c r="K4307">
        <v>1</v>
      </c>
      <c r="M4307" t="s">
        <v>52</v>
      </c>
      <c r="N4307" t="s">
        <v>199</v>
      </c>
      <c r="O4307">
        <v>100</v>
      </c>
      <c r="P4307" t="s">
        <v>340</v>
      </c>
      <c r="Q4307" t="s">
        <v>199</v>
      </c>
      <c r="S4307" t="s">
        <v>1378</v>
      </c>
      <c r="U4307" t="s">
        <v>52</v>
      </c>
      <c r="W4307" t="s">
        <v>1379</v>
      </c>
      <c r="X4307" t="s">
        <v>1379</v>
      </c>
      <c r="Y4307" t="s">
        <v>163</v>
      </c>
      <c r="Z4307" t="s">
        <v>193</v>
      </c>
      <c r="AA4307" t="s">
        <v>193</v>
      </c>
      <c r="AB4307" t="s">
        <v>24</v>
      </c>
      <c r="AE4307">
        <v>0</v>
      </c>
      <c r="AF4307">
        <v>0</v>
      </c>
    </row>
    <row r="4308" spans="1:32" x14ac:dyDescent="0.2">
      <c r="A4308" t="s">
        <v>7469</v>
      </c>
      <c r="B4308" s="107">
        <v>44834</v>
      </c>
      <c r="C4308" s="107">
        <v>44834</v>
      </c>
      <c r="D4308" s="107">
        <v>44834</v>
      </c>
      <c r="E4308">
        <v>3.375E-3</v>
      </c>
      <c r="F4308">
        <v>3.375E-3</v>
      </c>
      <c r="G4308" t="s">
        <v>58</v>
      </c>
      <c r="H4308">
        <v>7158.9439655172418</v>
      </c>
      <c r="I4308">
        <v>24.16143588362069</v>
      </c>
      <c r="J4308">
        <v>24.16143588362069</v>
      </c>
      <c r="K4308">
        <v>1</v>
      </c>
      <c r="M4308" t="s">
        <v>3597</v>
      </c>
      <c r="N4308" t="s">
        <v>65</v>
      </c>
      <c r="S4308" t="s">
        <v>1608</v>
      </c>
      <c r="U4308" t="s">
        <v>65</v>
      </c>
      <c r="W4308" t="s">
        <v>3598</v>
      </c>
      <c r="X4308" t="s">
        <v>3598</v>
      </c>
      <c r="Y4308" t="s">
        <v>1062</v>
      </c>
      <c r="Z4308" t="s">
        <v>1063</v>
      </c>
      <c r="AA4308" t="s">
        <v>1063</v>
      </c>
      <c r="AB4308" t="s">
        <v>29</v>
      </c>
      <c r="AD4308" t="s">
        <v>7470</v>
      </c>
      <c r="AE4308">
        <v>1</v>
      </c>
      <c r="AF4308">
        <v>1</v>
      </c>
    </row>
    <row r="4309" spans="1:32" x14ac:dyDescent="0.2">
      <c r="A4309" t="s">
        <v>7471</v>
      </c>
      <c r="B4309" s="107">
        <v>44834</v>
      </c>
      <c r="C4309" s="107">
        <v>44834</v>
      </c>
      <c r="D4309" s="107">
        <v>44834</v>
      </c>
      <c r="E4309">
        <v>2.7750000000000001E-3</v>
      </c>
      <c r="F4309">
        <v>2.7750000000000001E-3</v>
      </c>
      <c r="G4309" t="s">
        <v>71</v>
      </c>
      <c r="H4309">
        <v>7151.1314655172418</v>
      </c>
      <c r="I4309">
        <v>19.844389816810349</v>
      </c>
      <c r="J4309">
        <v>19.844389816810349</v>
      </c>
      <c r="K4309">
        <v>1</v>
      </c>
      <c r="N4309" t="s">
        <v>65</v>
      </c>
      <c r="S4309" t="s">
        <v>1608</v>
      </c>
      <c r="U4309" t="s">
        <v>65</v>
      </c>
      <c r="W4309" t="s">
        <v>2841</v>
      </c>
      <c r="X4309" t="s">
        <v>70</v>
      </c>
      <c r="Y4309" t="s">
        <v>182</v>
      </c>
      <c r="Z4309" t="s">
        <v>164</v>
      </c>
      <c r="AA4309" t="s">
        <v>164</v>
      </c>
      <c r="AB4309" t="s">
        <v>18</v>
      </c>
      <c r="AD4309" t="s">
        <v>7472</v>
      </c>
      <c r="AE4309">
        <v>1</v>
      </c>
      <c r="AF4309">
        <v>1</v>
      </c>
    </row>
    <row r="4310" spans="1:32" x14ac:dyDescent="0.2">
      <c r="A4310" t="s">
        <v>7473</v>
      </c>
      <c r="B4310" s="107">
        <v>44833</v>
      </c>
      <c r="C4310" s="107">
        <v>44833</v>
      </c>
      <c r="D4310" s="107">
        <v>44833</v>
      </c>
      <c r="E4310">
        <v>-875.24</v>
      </c>
      <c r="F4310">
        <v>-875.24</v>
      </c>
      <c r="G4310" t="s">
        <v>43</v>
      </c>
      <c r="H4310">
        <v>1</v>
      </c>
      <c r="I4310">
        <v>-875.24</v>
      </c>
      <c r="J4310">
        <v>-875.24</v>
      </c>
      <c r="K4310">
        <v>1</v>
      </c>
      <c r="M4310" t="s">
        <v>49</v>
      </c>
      <c r="N4310" t="s">
        <v>4951</v>
      </c>
      <c r="O4310">
        <v>100</v>
      </c>
      <c r="Q4310" t="s">
        <v>4951</v>
      </c>
      <c r="S4310" t="s">
        <v>7448</v>
      </c>
      <c r="U4310" t="s">
        <v>49</v>
      </c>
      <c r="W4310" t="s">
        <v>4674</v>
      </c>
      <c r="X4310" t="s">
        <v>4675</v>
      </c>
      <c r="Y4310" t="s">
        <v>192</v>
      </c>
      <c r="Z4310" t="s">
        <v>193</v>
      </c>
      <c r="AA4310" t="s">
        <v>193</v>
      </c>
      <c r="AB4310" t="s">
        <v>19</v>
      </c>
      <c r="AE4310">
        <v>0</v>
      </c>
      <c r="AF4310">
        <v>0</v>
      </c>
    </row>
    <row r="4311" spans="1:32" x14ac:dyDescent="0.2">
      <c r="A4311" t="s">
        <v>7474</v>
      </c>
      <c r="B4311" s="107">
        <v>44833</v>
      </c>
      <c r="C4311" s="107">
        <v>44833</v>
      </c>
      <c r="D4311" s="107">
        <v>44833</v>
      </c>
      <c r="E4311">
        <v>-261.66000000000003</v>
      </c>
      <c r="F4311">
        <v>-261.66000000000003</v>
      </c>
      <c r="G4311" t="s">
        <v>43</v>
      </c>
      <c r="H4311">
        <v>1</v>
      </c>
      <c r="I4311">
        <v>-261.66000000000003</v>
      </c>
      <c r="J4311">
        <v>-261.66000000000003</v>
      </c>
      <c r="K4311">
        <v>1</v>
      </c>
      <c r="M4311" t="s">
        <v>49</v>
      </c>
      <c r="N4311" t="s">
        <v>199</v>
      </c>
      <c r="O4311">
        <v>100</v>
      </c>
      <c r="P4311" t="s">
        <v>340</v>
      </c>
      <c r="Q4311" t="s">
        <v>199</v>
      </c>
      <c r="S4311" t="s">
        <v>237</v>
      </c>
      <c r="U4311" t="s">
        <v>49</v>
      </c>
      <c r="W4311" t="s">
        <v>237</v>
      </c>
      <c r="X4311" t="s">
        <v>30</v>
      </c>
      <c r="Y4311" t="s">
        <v>182</v>
      </c>
      <c r="Z4311" t="s">
        <v>182</v>
      </c>
      <c r="AA4311" t="s">
        <v>182</v>
      </c>
      <c r="AB4311" t="s">
        <v>30</v>
      </c>
      <c r="AE4311">
        <v>0</v>
      </c>
      <c r="AF4311">
        <v>0</v>
      </c>
    </row>
    <row r="4312" spans="1:32" x14ac:dyDescent="0.2">
      <c r="A4312" t="s">
        <v>7475</v>
      </c>
      <c r="B4312" s="107">
        <v>44833</v>
      </c>
      <c r="C4312" s="107">
        <v>44833</v>
      </c>
      <c r="D4312" s="107">
        <v>44833</v>
      </c>
      <c r="E4312">
        <v>-149.69999999999999</v>
      </c>
      <c r="F4312">
        <v>-149.69999999999999</v>
      </c>
      <c r="G4312" t="s">
        <v>43</v>
      </c>
      <c r="H4312">
        <v>1</v>
      </c>
      <c r="I4312">
        <v>-149.69999999999999</v>
      </c>
      <c r="J4312">
        <v>-149.69999999999999</v>
      </c>
      <c r="K4312">
        <v>1</v>
      </c>
      <c r="M4312" t="s">
        <v>50</v>
      </c>
      <c r="N4312" t="s">
        <v>1190</v>
      </c>
      <c r="O4312">
        <v>100</v>
      </c>
      <c r="Q4312" t="s">
        <v>1190</v>
      </c>
      <c r="S4312" t="s">
        <v>7476</v>
      </c>
      <c r="U4312" t="s">
        <v>50</v>
      </c>
      <c r="W4312" t="s">
        <v>1594</v>
      </c>
      <c r="X4312" t="s">
        <v>16</v>
      </c>
      <c r="Y4312" t="s">
        <v>163</v>
      </c>
      <c r="Z4312" t="s">
        <v>164</v>
      </c>
      <c r="AA4312" t="s">
        <v>164</v>
      </c>
      <c r="AB4312" t="s">
        <v>16</v>
      </c>
      <c r="AE4312">
        <v>0</v>
      </c>
      <c r="AF4312">
        <v>0</v>
      </c>
    </row>
    <row r="4313" spans="1:32" x14ac:dyDescent="0.2">
      <c r="A4313" t="s">
        <v>7477</v>
      </c>
      <c r="B4313" s="107">
        <v>44833</v>
      </c>
      <c r="C4313" s="107">
        <v>44833</v>
      </c>
      <c r="D4313" s="107">
        <v>44833</v>
      </c>
      <c r="E4313">
        <v>-116.29</v>
      </c>
      <c r="F4313">
        <v>-116.29</v>
      </c>
      <c r="G4313" t="s">
        <v>43</v>
      </c>
      <c r="H4313">
        <v>1</v>
      </c>
      <c r="I4313">
        <v>-116.29</v>
      </c>
      <c r="J4313">
        <v>-116.29</v>
      </c>
      <c r="K4313">
        <v>1</v>
      </c>
      <c r="M4313" t="s">
        <v>49</v>
      </c>
      <c r="N4313" t="s">
        <v>199</v>
      </c>
      <c r="O4313">
        <v>100</v>
      </c>
      <c r="P4313" t="s">
        <v>340</v>
      </c>
      <c r="Q4313" t="s">
        <v>199</v>
      </c>
      <c r="S4313" t="s">
        <v>7442</v>
      </c>
      <c r="U4313" t="s">
        <v>49</v>
      </c>
      <c r="W4313" t="s">
        <v>274</v>
      </c>
      <c r="X4313" t="s">
        <v>30</v>
      </c>
      <c r="Y4313" t="s">
        <v>182</v>
      </c>
      <c r="Z4313" t="s">
        <v>182</v>
      </c>
      <c r="AA4313" t="s">
        <v>182</v>
      </c>
      <c r="AB4313" t="s">
        <v>30</v>
      </c>
      <c r="AE4313">
        <v>0</v>
      </c>
      <c r="AF4313">
        <v>0</v>
      </c>
    </row>
    <row r="4314" spans="1:32" x14ac:dyDescent="0.2">
      <c r="A4314" t="s">
        <v>7478</v>
      </c>
      <c r="B4314" s="107">
        <v>44833</v>
      </c>
      <c r="C4314" s="107">
        <v>44833</v>
      </c>
      <c r="D4314" s="107">
        <v>44833</v>
      </c>
      <c r="E4314">
        <v>3.6000000000000002E-4</v>
      </c>
      <c r="F4314">
        <v>3.6000000000000002E-4</v>
      </c>
      <c r="G4314" t="s">
        <v>58</v>
      </c>
      <c r="H4314">
        <v>7182.2580645161288</v>
      </c>
      <c r="I4314">
        <v>2.5856129032258059</v>
      </c>
      <c r="J4314">
        <v>2.5856129032258059</v>
      </c>
      <c r="K4314">
        <v>1</v>
      </c>
      <c r="M4314" t="s">
        <v>3597</v>
      </c>
      <c r="N4314" t="s">
        <v>63</v>
      </c>
      <c r="S4314" t="s">
        <v>1608</v>
      </c>
      <c r="U4314" t="s">
        <v>63</v>
      </c>
      <c r="W4314" t="s">
        <v>3598</v>
      </c>
      <c r="X4314" t="s">
        <v>3598</v>
      </c>
      <c r="Y4314" t="s">
        <v>1062</v>
      </c>
      <c r="Z4314" t="s">
        <v>1063</v>
      </c>
      <c r="AA4314" t="s">
        <v>1063</v>
      </c>
      <c r="AB4314" t="s">
        <v>29</v>
      </c>
      <c r="AD4314" t="s">
        <v>7479</v>
      </c>
      <c r="AE4314">
        <v>1</v>
      </c>
      <c r="AF4314">
        <v>1</v>
      </c>
    </row>
    <row r="4315" spans="1:32" x14ac:dyDescent="0.2">
      <c r="A4315" t="s">
        <v>7480</v>
      </c>
      <c r="B4315" s="107">
        <v>44833</v>
      </c>
      <c r="C4315" s="107">
        <v>44833</v>
      </c>
      <c r="D4315" s="107">
        <v>44833</v>
      </c>
      <c r="E4315">
        <v>3.4499999999999999E-3</v>
      </c>
      <c r="F4315">
        <v>3.4499999999999999E-3</v>
      </c>
      <c r="G4315" t="s">
        <v>58</v>
      </c>
      <c r="H4315">
        <v>7182.2580645161288</v>
      </c>
      <c r="I4315">
        <v>24.77879032258064</v>
      </c>
      <c r="J4315">
        <v>24.77879032258064</v>
      </c>
      <c r="K4315">
        <v>1</v>
      </c>
      <c r="M4315" t="s">
        <v>3597</v>
      </c>
      <c r="N4315" t="s">
        <v>65</v>
      </c>
      <c r="S4315" t="s">
        <v>1608</v>
      </c>
      <c r="U4315" t="s">
        <v>65</v>
      </c>
      <c r="W4315" t="s">
        <v>3598</v>
      </c>
      <c r="X4315" t="s">
        <v>3598</v>
      </c>
      <c r="Y4315" t="s">
        <v>1062</v>
      </c>
      <c r="Z4315" t="s">
        <v>1063</v>
      </c>
      <c r="AA4315" t="s">
        <v>1063</v>
      </c>
      <c r="AB4315" t="s">
        <v>29</v>
      </c>
      <c r="AD4315" t="s">
        <v>7481</v>
      </c>
      <c r="AE4315">
        <v>1</v>
      </c>
      <c r="AF4315">
        <v>1</v>
      </c>
    </row>
    <row r="4316" spans="1:32" x14ac:dyDescent="0.2">
      <c r="A4316" t="s">
        <v>7482</v>
      </c>
      <c r="B4316" s="107">
        <v>44833</v>
      </c>
      <c r="C4316" s="107">
        <v>44833</v>
      </c>
      <c r="D4316" s="107">
        <v>44833</v>
      </c>
      <c r="E4316">
        <v>3.225E-3</v>
      </c>
      <c r="F4316">
        <v>3.225E-3</v>
      </c>
      <c r="G4316" t="s">
        <v>58</v>
      </c>
      <c r="H4316">
        <v>7182.2580645161288</v>
      </c>
      <c r="I4316">
        <v>23.16278225806451</v>
      </c>
      <c r="J4316">
        <v>23.16278225806451</v>
      </c>
      <c r="K4316">
        <v>1</v>
      </c>
      <c r="M4316" t="s">
        <v>3597</v>
      </c>
      <c r="N4316" t="s">
        <v>65</v>
      </c>
      <c r="S4316" t="s">
        <v>1608</v>
      </c>
      <c r="U4316" t="s">
        <v>65</v>
      </c>
      <c r="W4316" t="s">
        <v>3598</v>
      </c>
      <c r="X4316" t="s">
        <v>3598</v>
      </c>
      <c r="Y4316" t="s">
        <v>1062</v>
      </c>
      <c r="Z4316" t="s">
        <v>1063</v>
      </c>
      <c r="AA4316" t="s">
        <v>1063</v>
      </c>
      <c r="AB4316" t="s">
        <v>29</v>
      </c>
      <c r="AD4316" t="s">
        <v>7483</v>
      </c>
      <c r="AE4316">
        <v>1</v>
      </c>
      <c r="AF4316">
        <v>1</v>
      </c>
    </row>
    <row r="4317" spans="1:32" x14ac:dyDescent="0.2">
      <c r="A4317" t="s">
        <v>7484</v>
      </c>
      <c r="B4317" s="107">
        <v>44832</v>
      </c>
      <c r="C4317" s="107">
        <v>44832</v>
      </c>
      <c r="D4317" s="107">
        <v>44832</v>
      </c>
      <c r="E4317">
        <v>-39</v>
      </c>
      <c r="F4317">
        <v>-39</v>
      </c>
      <c r="G4317" t="s">
        <v>43</v>
      </c>
      <c r="H4317">
        <v>1</v>
      </c>
      <c r="I4317">
        <v>-39</v>
      </c>
      <c r="J4317">
        <v>-39</v>
      </c>
      <c r="K4317">
        <v>1</v>
      </c>
      <c r="M4317" t="s">
        <v>50</v>
      </c>
      <c r="N4317" t="s">
        <v>2496</v>
      </c>
      <c r="O4317">
        <v>100</v>
      </c>
      <c r="Q4317" t="s">
        <v>2496</v>
      </c>
      <c r="S4317" t="s">
        <v>2497</v>
      </c>
      <c r="U4317" t="s">
        <v>50</v>
      </c>
      <c r="W4317" t="s">
        <v>2497</v>
      </c>
      <c r="X4317" t="s">
        <v>30</v>
      </c>
      <c r="Y4317" t="s">
        <v>182</v>
      </c>
      <c r="Z4317" t="s">
        <v>182</v>
      </c>
      <c r="AA4317" t="s">
        <v>182</v>
      </c>
      <c r="AB4317" t="s">
        <v>30</v>
      </c>
      <c r="AE4317">
        <v>0</v>
      </c>
      <c r="AF4317">
        <v>0</v>
      </c>
    </row>
    <row r="4318" spans="1:32" x14ac:dyDescent="0.2">
      <c r="A4318" t="s">
        <v>7485</v>
      </c>
      <c r="B4318" s="107">
        <v>44832</v>
      </c>
      <c r="C4318" s="107">
        <v>44832</v>
      </c>
      <c r="D4318" s="107">
        <v>44832</v>
      </c>
      <c r="E4318">
        <v>-76.77</v>
      </c>
      <c r="F4318">
        <v>-76.77</v>
      </c>
      <c r="G4318" t="s">
        <v>43</v>
      </c>
      <c r="H4318">
        <v>1</v>
      </c>
      <c r="I4318">
        <v>-76.77</v>
      </c>
      <c r="J4318">
        <v>-76.77</v>
      </c>
      <c r="K4318">
        <v>1</v>
      </c>
      <c r="M4318" t="s">
        <v>49</v>
      </c>
      <c r="N4318" t="s">
        <v>2104</v>
      </c>
      <c r="O4318">
        <v>100</v>
      </c>
      <c r="Q4318" t="s">
        <v>2104</v>
      </c>
      <c r="S4318" t="s">
        <v>7464</v>
      </c>
      <c r="U4318" t="s">
        <v>49</v>
      </c>
      <c r="W4318" t="s">
        <v>1452</v>
      </c>
      <c r="X4318" t="s">
        <v>1452</v>
      </c>
      <c r="Y4318" t="s">
        <v>192</v>
      </c>
      <c r="Z4318" t="s">
        <v>193</v>
      </c>
      <c r="AA4318" t="s">
        <v>193</v>
      </c>
      <c r="AB4318" t="s">
        <v>24</v>
      </c>
      <c r="AE4318">
        <v>0</v>
      </c>
      <c r="AF4318">
        <v>0</v>
      </c>
    </row>
    <row r="4319" spans="1:32" x14ac:dyDescent="0.2">
      <c r="A4319" t="s">
        <v>7486</v>
      </c>
      <c r="B4319" s="107">
        <v>44832</v>
      </c>
      <c r="C4319" s="107">
        <v>44832</v>
      </c>
      <c r="D4319" s="107">
        <v>44832</v>
      </c>
      <c r="E4319">
        <v>-2.4500000000000002</v>
      </c>
      <c r="F4319">
        <v>-2.4500000000000002</v>
      </c>
      <c r="G4319" t="s">
        <v>43</v>
      </c>
      <c r="H4319">
        <v>1</v>
      </c>
      <c r="I4319">
        <v>-2.4500000000000002</v>
      </c>
      <c r="J4319">
        <v>-2.4500000000000002</v>
      </c>
      <c r="K4319">
        <v>1</v>
      </c>
      <c r="M4319" t="s">
        <v>49</v>
      </c>
      <c r="N4319" t="s">
        <v>2104</v>
      </c>
      <c r="O4319">
        <v>100</v>
      </c>
      <c r="Q4319" t="s">
        <v>2104</v>
      </c>
      <c r="S4319" t="s">
        <v>7464</v>
      </c>
      <c r="U4319" t="s">
        <v>49</v>
      </c>
      <c r="W4319" t="s">
        <v>1452</v>
      </c>
      <c r="X4319" t="s">
        <v>1452</v>
      </c>
      <c r="Y4319" t="s">
        <v>192</v>
      </c>
      <c r="Z4319" t="s">
        <v>193</v>
      </c>
      <c r="AA4319" t="s">
        <v>193</v>
      </c>
      <c r="AB4319" t="s">
        <v>24</v>
      </c>
      <c r="AE4319">
        <v>0</v>
      </c>
      <c r="AF4319">
        <v>0</v>
      </c>
    </row>
    <row r="4320" spans="1:32" x14ac:dyDescent="0.2">
      <c r="A4320" t="s">
        <v>7487</v>
      </c>
      <c r="B4320" s="107">
        <v>44832</v>
      </c>
      <c r="C4320" s="107">
        <v>44832</v>
      </c>
      <c r="D4320" s="107">
        <v>44832</v>
      </c>
      <c r="E4320">
        <v>3.7425000000000002E-3</v>
      </c>
      <c r="F4320">
        <v>3.7425000000000002E-3</v>
      </c>
      <c r="G4320" t="s">
        <v>58</v>
      </c>
      <c r="H4320">
        <v>7158.1905781584592</v>
      </c>
      <c r="I4320">
        <v>26.789528238758031</v>
      </c>
      <c r="J4320">
        <v>26.789528238758031</v>
      </c>
      <c r="K4320">
        <v>1</v>
      </c>
      <c r="M4320" t="s">
        <v>3597</v>
      </c>
      <c r="N4320" t="s">
        <v>65</v>
      </c>
      <c r="S4320" t="s">
        <v>1608</v>
      </c>
      <c r="U4320" t="s">
        <v>65</v>
      </c>
      <c r="W4320" t="s">
        <v>3598</v>
      </c>
      <c r="X4320" t="s">
        <v>3598</v>
      </c>
      <c r="Y4320" t="s">
        <v>1062</v>
      </c>
      <c r="Z4320" t="s">
        <v>1063</v>
      </c>
      <c r="AA4320" t="s">
        <v>1063</v>
      </c>
      <c r="AB4320" t="s">
        <v>29</v>
      </c>
      <c r="AD4320" t="s">
        <v>7488</v>
      </c>
      <c r="AE4320">
        <v>1</v>
      </c>
      <c r="AF4320">
        <v>1</v>
      </c>
    </row>
    <row r="4321" spans="1:32" x14ac:dyDescent="0.2">
      <c r="A4321" t="s">
        <v>7489</v>
      </c>
      <c r="B4321" s="107">
        <v>44831</v>
      </c>
      <c r="C4321" s="107">
        <v>44831</v>
      </c>
      <c r="D4321" s="107">
        <v>44831</v>
      </c>
      <c r="E4321">
        <v>-3273.1</v>
      </c>
      <c r="F4321">
        <v>-3273.1</v>
      </c>
      <c r="G4321" t="s">
        <v>43</v>
      </c>
      <c r="H4321">
        <v>1</v>
      </c>
      <c r="I4321">
        <v>-3273.1</v>
      </c>
      <c r="J4321">
        <v>-3273.1</v>
      </c>
      <c r="K4321">
        <v>1</v>
      </c>
      <c r="M4321" t="s">
        <v>52</v>
      </c>
      <c r="N4321" t="s">
        <v>7490</v>
      </c>
      <c r="O4321">
        <v>100</v>
      </c>
      <c r="Q4321" t="s">
        <v>7490</v>
      </c>
      <c r="S4321" t="s">
        <v>7491</v>
      </c>
      <c r="U4321" t="s">
        <v>52</v>
      </c>
      <c r="W4321" t="s">
        <v>7492</v>
      </c>
      <c r="X4321" t="s">
        <v>391</v>
      </c>
      <c r="Y4321" t="s">
        <v>23</v>
      </c>
      <c r="Z4321" t="s">
        <v>164</v>
      </c>
      <c r="AA4321" t="s">
        <v>164</v>
      </c>
      <c r="AB4321" t="s">
        <v>23</v>
      </c>
      <c r="AE4321">
        <v>0</v>
      </c>
      <c r="AF4321">
        <v>0</v>
      </c>
    </row>
    <row r="4322" spans="1:32" x14ac:dyDescent="0.2">
      <c r="A4322" t="s">
        <v>7493</v>
      </c>
      <c r="B4322" s="107">
        <v>44831</v>
      </c>
      <c r="C4322" s="107">
        <v>44831</v>
      </c>
      <c r="D4322" s="107">
        <v>44831</v>
      </c>
      <c r="E4322">
        <v>-4110.99</v>
      </c>
      <c r="F4322">
        <v>-4110.99</v>
      </c>
      <c r="G4322" t="s">
        <v>43</v>
      </c>
      <c r="H4322">
        <v>1</v>
      </c>
      <c r="I4322">
        <v>-4110.99</v>
      </c>
      <c r="J4322">
        <v>-4110.99</v>
      </c>
      <c r="K4322">
        <v>1</v>
      </c>
      <c r="M4322" t="s">
        <v>52</v>
      </c>
      <c r="N4322" t="s">
        <v>195</v>
      </c>
      <c r="O4322">
        <v>100</v>
      </c>
      <c r="Q4322" t="s">
        <v>195</v>
      </c>
      <c r="S4322" t="s">
        <v>7494</v>
      </c>
      <c r="U4322" t="s">
        <v>52</v>
      </c>
      <c r="W4322" t="s">
        <v>7218</v>
      </c>
      <c r="X4322" t="s">
        <v>191</v>
      </c>
      <c r="Y4322" t="s">
        <v>192</v>
      </c>
      <c r="Z4322" t="s">
        <v>193</v>
      </c>
      <c r="AA4322" t="s">
        <v>193</v>
      </c>
      <c r="AB4322" t="s">
        <v>19</v>
      </c>
      <c r="AE4322">
        <v>0</v>
      </c>
      <c r="AF4322">
        <v>0</v>
      </c>
    </row>
    <row r="4323" spans="1:32" x14ac:dyDescent="0.2">
      <c r="A4323" t="s">
        <v>7495</v>
      </c>
      <c r="B4323" s="107">
        <v>44831</v>
      </c>
      <c r="C4323" s="107">
        <v>44831</v>
      </c>
      <c r="D4323" s="107">
        <v>44831</v>
      </c>
      <c r="E4323">
        <v>-44.47</v>
      </c>
      <c r="F4323">
        <v>-44.47</v>
      </c>
      <c r="G4323" t="s">
        <v>43</v>
      </c>
      <c r="H4323">
        <v>1</v>
      </c>
      <c r="I4323">
        <v>-44.47</v>
      </c>
      <c r="J4323">
        <v>-44.47</v>
      </c>
      <c r="K4323">
        <v>1</v>
      </c>
      <c r="M4323" t="s">
        <v>50</v>
      </c>
      <c r="N4323" t="s">
        <v>3200</v>
      </c>
      <c r="O4323">
        <v>100</v>
      </c>
      <c r="Q4323" t="s">
        <v>3200</v>
      </c>
      <c r="S4323" t="s">
        <v>7496</v>
      </c>
      <c r="U4323" t="s">
        <v>50</v>
      </c>
      <c r="W4323" t="s">
        <v>3201</v>
      </c>
      <c r="X4323" t="s">
        <v>30</v>
      </c>
      <c r="Y4323" t="s">
        <v>182</v>
      </c>
      <c r="Z4323" t="s">
        <v>182</v>
      </c>
      <c r="AA4323" t="s">
        <v>182</v>
      </c>
      <c r="AB4323" t="s">
        <v>30</v>
      </c>
      <c r="AE4323">
        <v>0</v>
      </c>
      <c r="AF4323">
        <v>0</v>
      </c>
    </row>
    <row r="4324" spans="1:32" x14ac:dyDescent="0.2">
      <c r="A4324" t="s">
        <v>7497</v>
      </c>
      <c r="B4324" s="107">
        <v>44831</v>
      </c>
      <c r="C4324" s="107">
        <v>44831</v>
      </c>
      <c r="D4324" s="107">
        <v>44831</v>
      </c>
      <c r="E4324">
        <v>3.6749999999999999E-3</v>
      </c>
      <c r="F4324">
        <v>3.6749999999999999E-3</v>
      </c>
      <c r="G4324" t="s">
        <v>58</v>
      </c>
      <c r="H4324">
        <v>7102.1925133689838</v>
      </c>
      <c r="I4324">
        <v>26.100557486631011</v>
      </c>
      <c r="J4324">
        <v>26.100557486631011</v>
      </c>
      <c r="K4324">
        <v>1</v>
      </c>
      <c r="M4324" t="s">
        <v>3597</v>
      </c>
      <c r="N4324" t="s">
        <v>65</v>
      </c>
      <c r="S4324" t="s">
        <v>1608</v>
      </c>
      <c r="U4324" t="s">
        <v>65</v>
      </c>
      <c r="W4324" t="s">
        <v>3598</v>
      </c>
      <c r="X4324" t="s">
        <v>3598</v>
      </c>
      <c r="Y4324" t="s">
        <v>1062</v>
      </c>
      <c r="Z4324" t="s">
        <v>1063</v>
      </c>
      <c r="AA4324" t="s">
        <v>1063</v>
      </c>
      <c r="AB4324" t="s">
        <v>29</v>
      </c>
      <c r="AD4324" t="s">
        <v>7498</v>
      </c>
      <c r="AE4324">
        <v>1</v>
      </c>
      <c r="AF4324">
        <v>1</v>
      </c>
    </row>
    <row r="4325" spans="1:32" x14ac:dyDescent="0.2">
      <c r="A4325" t="s">
        <v>7499</v>
      </c>
      <c r="B4325" s="107">
        <v>44831</v>
      </c>
      <c r="C4325" s="107">
        <v>44831</v>
      </c>
      <c r="D4325" s="107">
        <v>44831</v>
      </c>
      <c r="E4325">
        <v>3.7500000000000001E-4</v>
      </c>
      <c r="F4325">
        <v>3.7500000000000001E-4</v>
      </c>
      <c r="G4325" t="s">
        <v>58</v>
      </c>
      <c r="H4325">
        <v>7102.1925133689838</v>
      </c>
      <c r="I4325">
        <v>2.6633221925133692</v>
      </c>
      <c r="J4325">
        <v>2.6633221925133692</v>
      </c>
      <c r="K4325">
        <v>1</v>
      </c>
      <c r="M4325" t="s">
        <v>3597</v>
      </c>
      <c r="N4325" t="s">
        <v>63</v>
      </c>
      <c r="S4325" t="s">
        <v>1608</v>
      </c>
      <c r="U4325" t="s">
        <v>63</v>
      </c>
      <c r="W4325" t="s">
        <v>3598</v>
      </c>
      <c r="X4325" t="s">
        <v>3598</v>
      </c>
      <c r="Y4325" t="s">
        <v>1062</v>
      </c>
      <c r="Z4325" t="s">
        <v>1063</v>
      </c>
      <c r="AA4325" t="s">
        <v>1063</v>
      </c>
      <c r="AB4325" t="s">
        <v>29</v>
      </c>
      <c r="AD4325" t="s">
        <v>7500</v>
      </c>
      <c r="AE4325">
        <v>1</v>
      </c>
      <c r="AF4325">
        <v>1</v>
      </c>
    </row>
    <row r="4326" spans="1:32" x14ac:dyDescent="0.2">
      <c r="A4326" t="s">
        <v>7501</v>
      </c>
      <c r="B4326" s="107">
        <v>44830</v>
      </c>
      <c r="C4326" s="107">
        <v>44830</v>
      </c>
      <c r="D4326" s="107">
        <v>44830</v>
      </c>
      <c r="E4326">
        <v>-848.2</v>
      </c>
      <c r="F4326">
        <v>-848.2</v>
      </c>
      <c r="G4326" t="s">
        <v>43</v>
      </c>
      <c r="H4326">
        <v>1</v>
      </c>
      <c r="I4326">
        <v>-848.2</v>
      </c>
      <c r="J4326">
        <v>-848.2</v>
      </c>
      <c r="K4326">
        <v>1</v>
      </c>
      <c r="M4326" t="s">
        <v>50</v>
      </c>
      <c r="N4326" t="s">
        <v>3639</v>
      </c>
      <c r="O4326">
        <v>100</v>
      </c>
      <c r="P4326" t="s">
        <v>160</v>
      </c>
      <c r="Q4326" t="s">
        <v>3639</v>
      </c>
      <c r="S4326" t="s">
        <v>7502</v>
      </c>
      <c r="U4326" t="s">
        <v>50</v>
      </c>
      <c r="W4326" t="s">
        <v>384</v>
      </c>
      <c r="X4326" t="s">
        <v>324</v>
      </c>
      <c r="Y4326" t="s">
        <v>325</v>
      </c>
      <c r="Z4326" t="s">
        <v>325</v>
      </c>
      <c r="AA4326" t="s">
        <v>325</v>
      </c>
      <c r="AB4326" t="s">
        <v>27</v>
      </c>
      <c r="AE4326">
        <v>0</v>
      </c>
      <c r="AF4326">
        <v>0</v>
      </c>
    </row>
    <row r="4327" spans="1:32" x14ac:dyDescent="0.2">
      <c r="A4327" t="s">
        <v>7503</v>
      </c>
      <c r="B4327" s="107">
        <v>44830</v>
      </c>
      <c r="C4327" s="107">
        <v>44830</v>
      </c>
      <c r="D4327" s="107">
        <v>44830</v>
      </c>
      <c r="E4327">
        <v>10202.92</v>
      </c>
      <c r="F4327">
        <v>10202.92</v>
      </c>
      <c r="G4327" t="s">
        <v>43</v>
      </c>
      <c r="H4327">
        <v>1</v>
      </c>
      <c r="I4327">
        <v>10202.92</v>
      </c>
      <c r="J4327">
        <v>10202.92</v>
      </c>
      <c r="K4327">
        <v>1</v>
      </c>
      <c r="M4327" t="s">
        <v>199</v>
      </c>
      <c r="N4327" t="s">
        <v>52</v>
      </c>
      <c r="O4327">
        <v>100</v>
      </c>
      <c r="Q4327" t="s">
        <v>199</v>
      </c>
      <c r="S4327" t="s">
        <v>1378</v>
      </c>
      <c r="U4327" t="s">
        <v>52</v>
      </c>
      <c r="W4327" t="s">
        <v>1379</v>
      </c>
      <c r="X4327" t="s">
        <v>1379</v>
      </c>
      <c r="Y4327" t="s">
        <v>163</v>
      </c>
      <c r="Z4327" t="s">
        <v>193</v>
      </c>
      <c r="AA4327" t="s">
        <v>193</v>
      </c>
      <c r="AB4327" t="s">
        <v>24</v>
      </c>
      <c r="AE4327">
        <v>0</v>
      </c>
      <c r="AF4327">
        <v>0</v>
      </c>
    </row>
    <row r="4328" spans="1:32" x14ac:dyDescent="0.2">
      <c r="A4328" t="s">
        <v>7504</v>
      </c>
      <c r="B4328" s="107">
        <v>44830</v>
      </c>
      <c r="C4328" s="107">
        <v>44830</v>
      </c>
      <c r="D4328" s="107">
        <v>44830</v>
      </c>
      <c r="E4328">
        <v>-10202.92</v>
      </c>
      <c r="F4328">
        <v>-10202.92</v>
      </c>
      <c r="G4328" t="s">
        <v>43</v>
      </c>
      <c r="H4328">
        <v>1</v>
      </c>
      <c r="I4328">
        <v>-10202.92</v>
      </c>
      <c r="J4328">
        <v>-10202.92</v>
      </c>
      <c r="K4328">
        <v>1</v>
      </c>
      <c r="M4328" t="s">
        <v>2301</v>
      </c>
      <c r="N4328" t="s">
        <v>199</v>
      </c>
      <c r="O4328">
        <v>100</v>
      </c>
      <c r="P4328" t="s">
        <v>340</v>
      </c>
      <c r="Q4328" t="s">
        <v>199</v>
      </c>
      <c r="S4328" t="s">
        <v>1378</v>
      </c>
      <c r="U4328" t="s">
        <v>2301</v>
      </c>
      <c r="W4328" t="s">
        <v>1379</v>
      </c>
      <c r="X4328" t="s">
        <v>1379</v>
      </c>
      <c r="Y4328" t="s">
        <v>163</v>
      </c>
      <c r="Z4328" t="s">
        <v>193</v>
      </c>
      <c r="AA4328" t="s">
        <v>193</v>
      </c>
      <c r="AB4328" t="s">
        <v>24</v>
      </c>
      <c r="AE4328">
        <v>0</v>
      </c>
      <c r="AF4328">
        <v>0</v>
      </c>
    </row>
    <row r="4329" spans="1:32" x14ac:dyDescent="0.2">
      <c r="A4329" t="s">
        <v>7505</v>
      </c>
      <c r="B4329" s="107">
        <v>44829</v>
      </c>
      <c r="C4329" s="107">
        <v>44829</v>
      </c>
      <c r="D4329" s="107">
        <v>44829</v>
      </c>
      <c r="E4329">
        <v>-52.8</v>
      </c>
      <c r="F4329">
        <v>-52.8</v>
      </c>
      <c r="G4329" t="s">
        <v>43</v>
      </c>
      <c r="H4329">
        <v>1</v>
      </c>
      <c r="I4329">
        <v>-52.8</v>
      </c>
      <c r="J4329">
        <v>-52.8</v>
      </c>
      <c r="K4329">
        <v>1</v>
      </c>
      <c r="M4329" t="s">
        <v>50</v>
      </c>
      <c r="N4329" t="s">
        <v>231</v>
      </c>
      <c r="O4329">
        <v>100</v>
      </c>
      <c r="Q4329" t="s">
        <v>231</v>
      </c>
      <c r="S4329" t="s">
        <v>233</v>
      </c>
      <c r="U4329" t="s">
        <v>50</v>
      </c>
      <c r="W4329" t="s">
        <v>233</v>
      </c>
      <c r="X4329" t="s">
        <v>30</v>
      </c>
      <c r="Y4329" t="s">
        <v>182</v>
      </c>
      <c r="Z4329" t="s">
        <v>182</v>
      </c>
      <c r="AA4329" t="s">
        <v>182</v>
      </c>
      <c r="AB4329" t="s">
        <v>30</v>
      </c>
      <c r="AE4329">
        <v>0</v>
      </c>
      <c r="AF4329">
        <v>0</v>
      </c>
    </row>
    <row r="4330" spans="1:32" x14ac:dyDescent="0.2">
      <c r="A4330" t="s">
        <v>7506</v>
      </c>
      <c r="B4330" s="107">
        <v>44829</v>
      </c>
      <c r="C4330" s="107">
        <v>44829</v>
      </c>
      <c r="D4330" s="107">
        <v>44829</v>
      </c>
      <c r="E4330">
        <v>3.6749999999999999E-3</v>
      </c>
      <c r="F4330">
        <v>3.6749999999999999E-3</v>
      </c>
      <c r="G4330" t="s">
        <v>58</v>
      </c>
      <c r="H4330">
        <v>6764.4723092998956</v>
      </c>
      <c r="I4330">
        <v>24.859435736677121</v>
      </c>
      <c r="J4330">
        <v>24.859435736677121</v>
      </c>
      <c r="K4330">
        <v>1</v>
      </c>
      <c r="M4330" t="s">
        <v>3597</v>
      </c>
      <c r="N4330" t="s">
        <v>65</v>
      </c>
      <c r="S4330" t="s">
        <v>1608</v>
      </c>
      <c r="U4330" t="s">
        <v>65</v>
      </c>
      <c r="W4330" t="s">
        <v>3598</v>
      </c>
      <c r="X4330" t="s">
        <v>3598</v>
      </c>
      <c r="Y4330" t="s">
        <v>1062</v>
      </c>
      <c r="Z4330" t="s">
        <v>1063</v>
      </c>
      <c r="AA4330" t="s">
        <v>1063</v>
      </c>
      <c r="AB4330" t="s">
        <v>29</v>
      </c>
      <c r="AD4330" t="s">
        <v>7507</v>
      </c>
      <c r="AE4330">
        <v>1</v>
      </c>
      <c r="AF4330">
        <v>1</v>
      </c>
    </row>
    <row r="4331" spans="1:32" x14ac:dyDescent="0.2">
      <c r="A4331" t="s">
        <v>7508</v>
      </c>
      <c r="B4331" s="107">
        <v>44829</v>
      </c>
      <c r="C4331" s="107">
        <v>44829</v>
      </c>
      <c r="D4331" s="107">
        <v>44829</v>
      </c>
      <c r="E4331">
        <v>2.2499999999999998E-3</v>
      </c>
      <c r="F4331">
        <v>2.2499999999999998E-3</v>
      </c>
      <c r="G4331" t="s">
        <v>71</v>
      </c>
      <c r="H4331">
        <v>6779.1536050156747</v>
      </c>
      <c r="I4331">
        <v>15.25309561128527</v>
      </c>
      <c r="J4331">
        <v>15.25309561128527</v>
      </c>
      <c r="K4331">
        <v>1</v>
      </c>
      <c r="N4331" t="s">
        <v>65</v>
      </c>
      <c r="S4331" t="s">
        <v>1608</v>
      </c>
      <c r="U4331" t="s">
        <v>65</v>
      </c>
      <c r="W4331" t="s">
        <v>2841</v>
      </c>
      <c r="X4331" t="s">
        <v>70</v>
      </c>
      <c r="Y4331" t="s">
        <v>182</v>
      </c>
      <c r="Z4331" t="s">
        <v>164</v>
      </c>
      <c r="AA4331" t="s">
        <v>164</v>
      </c>
      <c r="AB4331" t="s">
        <v>18</v>
      </c>
      <c r="AD4331" t="s">
        <v>7509</v>
      </c>
      <c r="AE4331">
        <v>1</v>
      </c>
      <c r="AF4331">
        <v>1</v>
      </c>
    </row>
    <row r="4332" spans="1:32" x14ac:dyDescent="0.2">
      <c r="A4332" t="s">
        <v>7510</v>
      </c>
      <c r="B4332" s="107">
        <v>44826</v>
      </c>
      <c r="C4332" s="107">
        <v>44826</v>
      </c>
      <c r="D4332" s="107">
        <v>44826</v>
      </c>
      <c r="E4332">
        <v>-187.12</v>
      </c>
      <c r="F4332">
        <v>-187.12</v>
      </c>
      <c r="G4332" t="s">
        <v>43</v>
      </c>
      <c r="H4332">
        <v>1</v>
      </c>
      <c r="I4332">
        <v>-187.12</v>
      </c>
      <c r="J4332">
        <v>-187.12</v>
      </c>
      <c r="K4332">
        <v>1</v>
      </c>
      <c r="M4332" t="s">
        <v>50</v>
      </c>
      <c r="N4332" t="s">
        <v>199</v>
      </c>
      <c r="O4332">
        <v>100</v>
      </c>
      <c r="P4332" t="s">
        <v>340</v>
      </c>
      <c r="Q4332" t="s">
        <v>199</v>
      </c>
      <c r="S4332" t="s">
        <v>229</v>
      </c>
      <c r="U4332" t="s">
        <v>50</v>
      </c>
      <c r="W4332" t="s">
        <v>229</v>
      </c>
      <c r="X4332" t="s">
        <v>30</v>
      </c>
      <c r="Y4332" t="s">
        <v>182</v>
      </c>
      <c r="Z4332" t="s">
        <v>182</v>
      </c>
      <c r="AA4332" t="s">
        <v>182</v>
      </c>
      <c r="AB4332" t="s">
        <v>30</v>
      </c>
      <c r="AE4332">
        <v>0</v>
      </c>
      <c r="AF4332">
        <v>0</v>
      </c>
    </row>
    <row r="4333" spans="1:32" x14ac:dyDescent="0.2">
      <c r="A4333" t="s">
        <v>7511</v>
      </c>
      <c r="B4333" s="107">
        <v>44826</v>
      </c>
      <c r="C4333" s="107">
        <v>44826</v>
      </c>
      <c r="D4333" s="107">
        <v>44826</v>
      </c>
      <c r="E4333">
        <v>6000</v>
      </c>
      <c r="F4333">
        <v>6000</v>
      </c>
      <c r="G4333" t="s">
        <v>43</v>
      </c>
      <c r="H4333">
        <v>1</v>
      </c>
      <c r="I4333">
        <v>6000</v>
      </c>
      <c r="J4333">
        <v>6000</v>
      </c>
      <c r="K4333">
        <v>1</v>
      </c>
      <c r="M4333" t="s">
        <v>199</v>
      </c>
      <c r="N4333" t="s">
        <v>49</v>
      </c>
      <c r="O4333">
        <v>100</v>
      </c>
      <c r="Q4333" t="s">
        <v>199</v>
      </c>
      <c r="S4333" t="s">
        <v>1378</v>
      </c>
      <c r="U4333" t="s">
        <v>49</v>
      </c>
      <c r="W4333" t="s">
        <v>1379</v>
      </c>
      <c r="X4333" t="s">
        <v>1379</v>
      </c>
      <c r="Y4333" t="s">
        <v>163</v>
      </c>
      <c r="Z4333" t="s">
        <v>193</v>
      </c>
      <c r="AA4333" t="s">
        <v>193</v>
      </c>
      <c r="AB4333" t="s">
        <v>24</v>
      </c>
      <c r="AE4333">
        <v>0</v>
      </c>
      <c r="AF4333">
        <v>0</v>
      </c>
    </row>
    <row r="4334" spans="1:32" x14ac:dyDescent="0.2">
      <c r="A4334" t="s">
        <v>7512</v>
      </c>
      <c r="B4334" s="107">
        <v>44826</v>
      </c>
      <c r="C4334" s="107">
        <v>44826</v>
      </c>
      <c r="D4334" s="107">
        <v>44826</v>
      </c>
      <c r="E4334">
        <v>10000</v>
      </c>
      <c r="F4334">
        <v>10000</v>
      </c>
      <c r="G4334" t="s">
        <v>43</v>
      </c>
      <c r="H4334">
        <v>1</v>
      </c>
      <c r="I4334">
        <v>10000</v>
      </c>
      <c r="J4334">
        <v>10000</v>
      </c>
      <c r="K4334">
        <v>1</v>
      </c>
      <c r="M4334" t="s">
        <v>199</v>
      </c>
      <c r="N4334" t="s">
        <v>50</v>
      </c>
      <c r="O4334">
        <v>100</v>
      </c>
      <c r="Q4334" t="s">
        <v>199</v>
      </c>
      <c r="S4334" t="s">
        <v>1378</v>
      </c>
      <c r="U4334" t="s">
        <v>50</v>
      </c>
      <c r="W4334" t="s">
        <v>1379</v>
      </c>
      <c r="X4334" t="s">
        <v>1379</v>
      </c>
      <c r="Y4334" t="s">
        <v>163</v>
      </c>
      <c r="Z4334" t="s">
        <v>193</v>
      </c>
      <c r="AA4334" t="s">
        <v>193</v>
      </c>
      <c r="AB4334" t="s">
        <v>24</v>
      </c>
      <c r="AE4334">
        <v>0</v>
      </c>
      <c r="AF4334">
        <v>0</v>
      </c>
    </row>
    <row r="4335" spans="1:32" x14ac:dyDescent="0.2">
      <c r="A4335" t="s">
        <v>7513</v>
      </c>
      <c r="B4335" s="107">
        <v>44826</v>
      </c>
      <c r="C4335" s="107">
        <v>44826</v>
      </c>
      <c r="D4335" s="107">
        <v>44826</v>
      </c>
      <c r="E4335">
        <v>-6000</v>
      </c>
      <c r="F4335">
        <v>-6000</v>
      </c>
      <c r="G4335" t="s">
        <v>43</v>
      </c>
      <c r="H4335">
        <v>1</v>
      </c>
      <c r="I4335">
        <v>-6000</v>
      </c>
      <c r="J4335">
        <v>-6000</v>
      </c>
      <c r="K4335">
        <v>1</v>
      </c>
      <c r="M4335" t="s">
        <v>52</v>
      </c>
      <c r="N4335" t="s">
        <v>199</v>
      </c>
      <c r="O4335">
        <v>100</v>
      </c>
      <c r="P4335" t="s">
        <v>340</v>
      </c>
      <c r="Q4335" t="s">
        <v>199</v>
      </c>
      <c r="S4335" t="s">
        <v>1378</v>
      </c>
      <c r="U4335" t="s">
        <v>52</v>
      </c>
      <c r="W4335" t="s">
        <v>1379</v>
      </c>
      <c r="X4335" t="s">
        <v>1379</v>
      </c>
      <c r="Y4335" t="s">
        <v>163</v>
      </c>
      <c r="Z4335" t="s">
        <v>193</v>
      </c>
      <c r="AA4335" t="s">
        <v>193</v>
      </c>
      <c r="AB4335" t="s">
        <v>24</v>
      </c>
      <c r="AE4335">
        <v>0</v>
      </c>
      <c r="AF4335">
        <v>0</v>
      </c>
    </row>
    <row r="4336" spans="1:32" x14ac:dyDescent="0.2">
      <c r="A4336" t="s">
        <v>7514</v>
      </c>
      <c r="B4336" s="107">
        <v>44826</v>
      </c>
      <c r="C4336" s="107">
        <v>44826</v>
      </c>
      <c r="D4336" s="107">
        <v>44826</v>
      </c>
      <c r="E4336">
        <v>-10000</v>
      </c>
      <c r="F4336">
        <v>-10000</v>
      </c>
      <c r="G4336" t="s">
        <v>43</v>
      </c>
      <c r="H4336">
        <v>1</v>
      </c>
      <c r="I4336">
        <v>-10000</v>
      </c>
      <c r="J4336">
        <v>-10000</v>
      </c>
      <c r="K4336">
        <v>1</v>
      </c>
      <c r="M4336" t="s">
        <v>52</v>
      </c>
      <c r="N4336" t="s">
        <v>199</v>
      </c>
      <c r="O4336">
        <v>100</v>
      </c>
      <c r="P4336" t="s">
        <v>340</v>
      </c>
      <c r="Q4336" t="s">
        <v>199</v>
      </c>
      <c r="S4336" t="s">
        <v>1378</v>
      </c>
      <c r="U4336" t="s">
        <v>52</v>
      </c>
      <c r="W4336" t="s">
        <v>1379</v>
      </c>
      <c r="X4336" t="s">
        <v>1379</v>
      </c>
      <c r="Y4336" t="s">
        <v>163</v>
      </c>
      <c r="Z4336" t="s">
        <v>193</v>
      </c>
      <c r="AA4336" t="s">
        <v>193</v>
      </c>
      <c r="AB4336" t="s">
        <v>24</v>
      </c>
      <c r="AE4336">
        <v>0</v>
      </c>
      <c r="AF4336">
        <v>0</v>
      </c>
    </row>
    <row r="4337" spans="1:32" x14ac:dyDescent="0.2">
      <c r="A4337" t="s">
        <v>7515</v>
      </c>
      <c r="B4337" s="107">
        <v>44825</v>
      </c>
      <c r="C4337" s="107">
        <v>44825</v>
      </c>
      <c r="D4337" s="107">
        <v>44825</v>
      </c>
      <c r="E4337">
        <v>3.6749999999999999E-4</v>
      </c>
      <c r="F4337">
        <v>3.6749999999999999E-4</v>
      </c>
      <c r="G4337" t="s">
        <v>58</v>
      </c>
      <c r="H4337">
        <v>6497.8623566214801</v>
      </c>
      <c r="I4337">
        <v>2.3879644160583942</v>
      </c>
      <c r="J4337">
        <v>2.3879644160583942</v>
      </c>
      <c r="K4337">
        <v>1</v>
      </c>
      <c r="M4337" t="s">
        <v>3597</v>
      </c>
      <c r="N4337" t="s">
        <v>63</v>
      </c>
      <c r="S4337" t="s">
        <v>1608</v>
      </c>
      <c r="U4337" t="s">
        <v>63</v>
      </c>
      <c r="W4337" t="s">
        <v>3598</v>
      </c>
      <c r="X4337" t="s">
        <v>3598</v>
      </c>
      <c r="Y4337" t="s">
        <v>1062</v>
      </c>
      <c r="Z4337" t="s">
        <v>1063</v>
      </c>
      <c r="AA4337" t="s">
        <v>1063</v>
      </c>
      <c r="AB4337" t="s">
        <v>29</v>
      </c>
      <c r="AD4337" t="s">
        <v>7516</v>
      </c>
      <c r="AE4337">
        <v>1</v>
      </c>
      <c r="AF4337">
        <v>1</v>
      </c>
    </row>
    <row r="4338" spans="1:32" x14ac:dyDescent="0.2">
      <c r="A4338" t="s">
        <v>7517</v>
      </c>
      <c r="B4338" s="107">
        <v>44824</v>
      </c>
      <c r="C4338" s="107">
        <v>44824</v>
      </c>
      <c r="D4338" s="107">
        <v>44824</v>
      </c>
      <c r="E4338">
        <v>21071.39</v>
      </c>
      <c r="F4338">
        <v>21071.39</v>
      </c>
      <c r="G4338" t="s">
        <v>43</v>
      </c>
      <c r="H4338">
        <v>1</v>
      </c>
      <c r="I4338">
        <v>21071.39</v>
      </c>
      <c r="J4338">
        <v>21071.39</v>
      </c>
      <c r="K4338">
        <v>1</v>
      </c>
      <c r="M4338" t="s">
        <v>199</v>
      </c>
      <c r="N4338" t="s">
        <v>52</v>
      </c>
      <c r="O4338">
        <v>100</v>
      </c>
      <c r="Q4338" t="s">
        <v>199</v>
      </c>
      <c r="S4338" t="s">
        <v>1378</v>
      </c>
      <c r="U4338" t="s">
        <v>52</v>
      </c>
      <c r="W4338" t="s">
        <v>1379</v>
      </c>
      <c r="X4338" t="s">
        <v>1379</v>
      </c>
      <c r="Y4338" t="s">
        <v>163</v>
      </c>
      <c r="Z4338" t="s">
        <v>193</v>
      </c>
      <c r="AA4338" t="s">
        <v>193</v>
      </c>
      <c r="AB4338" t="s">
        <v>24</v>
      </c>
      <c r="AE4338">
        <v>0</v>
      </c>
      <c r="AF4338">
        <v>0</v>
      </c>
    </row>
    <row r="4339" spans="1:32" x14ac:dyDescent="0.2">
      <c r="A4339" t="s">
        <v>7518</v>
      </c>
      <c r="B4339" s="107">
        <v>44824</v>
      </c>
      <c r="C4339" s="107">
        <v>44824</v>
      </c>
      <c r="D4339" s="107">
        <v>44824</v>
      </c>
      <c r="E4339">
        <v>-21071.39</v>
      </c>
      <c r="F4339">
        <v>-21071.39</v>
      </c>
      <c r="G4339" t="s">
        <v>43</v>
      </c>
      <c r="H4339">
        <v>1</v>
      </c>
      <c r="I4339">
        <v>-21071.39</v>
      </c>
      <c r="J4339">
        <v>-21071.39</v>
      </c>
      <c r="K4339">
        <v>1</v>
      </c>
      <c r="M4339" t="s">
        <v>53</v>
      </c>
      <c r="N4339" t="s">
        <v>199</v>
      </c>
      <c r="O4339">
        <v>100</v>
      </c>
      <c r="P4339" t="s">
        <v>340</v>
      </c>
      <c r="Q4339" t="s">
        <v>199</v>
      </c>
      <c r="S4339" t="s">
        <v>1378</v>
      </c>
      <c r="U4339" t="s">
        <v>53</v>
      </c>
      <c r="W4339" t="s">
        <v>1379</v>
      </c>
      <c r="X4339" t="s">
        <v>1379</v>
      </c>
      <c r="Y4339" t="s">
        <v>163</v>
      </c>
      <c r="Z4339" t="s">
        <v>193</v>
      </c>
      <c r="AA4339" t="s">
        <v>193</v>
      </c>
      <c r="AB4339" t="s">
        <v>24</v>
      </c>
      <c r="AE4339">
        <v>0</v>
      </c>
      <c r="AF4339">
        <v>0</v>
      </c>
    </row>
    <row r="4340" spans="1:32" x14ac:dyDescent="0.2">
      <c r="A4340" t="s">
        <v>7519</v>
      </c>
      <c r="B4340" s="107">
        <v>44823</v>
      </c>
      <c r="C4340" s="107">
        <v>44823</v>
      </c>
      <c r="D4340" s="107">
        <v>44823</v>
      </c>
      <c r="E4340">
        <v>21071.39</v>
      </c>
      <c r="F4340">
        <v>21071.39</v>
      </c>
      <c r="G4340" t="s">
        <v>43</v>
      </c>
      <c r="H4340">
        <v>1</v>
      </c>
      <c r="I4340">
        <v>21071.39</v>
      </c>
      <c r="J4340">
        <v>21071.39</v>
      </c>
      <c r="K4340">
        <v>1</v>
      </c>
      <c r="M4340" t="s">
        <v>199</v>
      </c>
      <c r="N4340" t="s">
        <v>53</v>
      </c>
      <c r="O4340">
        <v>100</v>
      </c>
      <c r="P4340" t="s">
        <v>160</v>
      </c>
      <c r="Q4340" t="s">
        <v>199</v>
      </c>
      <c r="S4340" t="s">
        <v>7520</v>
      </c>
      <c r="U4340" t="s">
        <v>53</v>
      </c>
      <c r="W4340" t="s">
        <v>1850</v>
      </c>
      <c r="X4340" t="s">
        <v>1850</v>
      </c>
      <c r="Y4340" t="s">
        <v>1356</v>
      </c>
      <c r="Z4340" t="s">
        <v>1356</v>
      </c>
      <c r="AA4340" t="s">
        <v>1356</v>
      </c>
      <c r="AB4340" t="s">
        <v>28</v>
      </c>
      <c r="AE4340">
        <v>0</v>
      </c>
      <c r="AF4340">
        <v>0</v>
      </c>
    </row>
    <row r="4341" spans="1:32" x14ac:dyDescent="0.2">
      <c r="A4341" t="s">
        <v>7521</v>
      </c>
      <c r="B4341" s="107">
        <v>44823</v>
      </c>
      <c r="C4341" s="107">
        <v>44823</v>
      </c>
      <c r="D4341" s="107">
        <v>44823</v>
      </c>
      <c r="E4341">
        <v>-668.89</v>
      </c>
      <c r="F4341">
        <v>-668.89</v>
      </c>
      <c r="G4341" t="s">
        <v>43</v>
      </c>
      <c r="H4341">
        <v>1</v>
      </c>
      <c r="I4341">
        <v>-668.89</v>
      </c>
      <c r="J4341">
        <v>-668.89</v>
      </c>
      <c r="K4341">
        <v>1</v>
      </c>
      <c r="M4341" t="s">
        <v>52</v>
      </c>
      <c r="N4341" t="s">
        <v>3639</v>
      </c>
      <c r="O4341">
        <v>100</v>
      </c>
      <c r="Q4341" t="s">
        <v>3639</v>
      </c>
      <c r="S4341" t="s">
        <v>7522</v>
      </c>
      <c r="U4341" t="s">
        <v>52</v>
      </c>
      <c r="W4341" t="s">
        <v>1441</v>
      </c>
      <c r="X4341" t="s">
        <v>245</v>
      </c>
      <c r="Y4341" t="s">
        <v>246</v>
      </c>
      <c r="Z4341" t="s">
        <v>246</v>
      </c>
      <c r="AA4341" t="s">
        <v>246</v>
      </c>
      <c r="AB4341" t="s">
        <v>20</v>
      </c>
      <c r="AE4341">
        <v>0</v>
      </c>
      <c r="AF4341">
        <v>0</v>
      </c>
    </row>
    <row r="4342" spans="1:32" x14ac:dyDescent="0.2">
      <c r="A4342" t="s">
        <v>7523</v>
      </c>
      <c r="B4342" s="107">
        <v>44823</v>
      </c>
      <c r="C4342" s="107">
        <v>44823</v>
      </c>
      <c r="D4342" s="107">
        <v>44823</v>
      </c>
      <c r="E4342">
        <v>-215.77</v>
      </c>
      <c r="F4342">
        <v>-215.77</v>
      </c>
      <c r="G4342" t="s">
        <v>43</v>
      </c>
      <c r="H4342">
        <v>1</v>
      </c>
      <c r="I4342">
        <v>-215.77</v>
      </c>
      <c r="J4342">
        <v>-215.77</v>
      </c>
      <c r="K4342">
        <v>1</v>
      </c>
      <c r="M4342" t="s">
        <v>52</v>
      </c>
      <c r="N4342" t="s">
        <v>3639</v>
      </c>
      <c r="O4342">
        <v>100</v>
      </c>
      <c r="Q4342" t="s">
        <v>3639</v>
      </c>
      <c r="S4342" t="s">
        <v>7137</v>
      </c>
      <c r="U4342" t="s">
        <v>52</v>
      </c>
      <c r="W4342" t="s">
        <v>1441</v>
      </c>
      <c r="X4342" t="s">
        <v>245</v>
      </c>
      <c r="Y4342" t="s">
        <v>246</v>
      </c>
      <c r="Z4342" t="s">
        <v>246</v>
      </c>
      <c r="AA4342" t="s">
        <v>246</v>
      </c>
      <c r="AB4342" t="s">
        <v>20</v>
      </c>
      <c r="AE4342">
        <v>0</v>
      </c>
      <c r="AF4342">
        <v>0</v>
      </c>
    </row>
    <row r="4343" spans="1:32" x14ac:dyDescent="0.2">
      <c r="A4343" t="s">
        <v>7524</v>
      </c>
      <c r="B4343" s="107">
        <v>44823</v>
      </c>
      <c r="C4343" s="107">
        <v>44823</v>
      </c>
      <c r="D4343" s="107">
        <v>44823</v>
      </c>
      <c r="E4343">
        <v>-4500</v>
      </c>
      <c r="F4343">
        <v>-4500</v>
      </c>
      <c r="G4343" t="s">
        <v>43</v>
      </c>
      <c r="H4343">
        <v>1</v>
      </c>
      <c r="I4343">
        <v>-4500</v>
      </c>
      <c r="J4343">
        <v>-4500</v>
      </c>
      <c r="K4343">
        <v>1</v>
      </c>
      <c r="M4343" t="s">
        <v>52</v>
      </c>
      <c r="N4343" t="s">
        <v>7525</v>
      </c>
      <c r="O4343">
        <v>100</v>
      </c>
      <c r="Q4343" t="s">
        <v>7525</v>
      </c>
      <c r="S4343" t="s">
        <v>323</v>
      </c>
      <c r="U4343" t="s">
        <v>52</v>
      </c>
      <c r="W4343" t="s">
        <v>323</v>
      </c>
      <c r="X4343" t="s">
        <v>324</v>
      </c>
      <c r="Y4343" t="s">
        <v>325</v>
      </c>
      <c r="Z4343" t="s">
        <v>325</v>
      </c>
      <c r="AA4343" t="s">
        <v>325</v>
      </c>
      <c r="AB4343" t="s">
        <v>27</v>
      </c>
      <c r="AE4343">
        <v>0</v>
      </c>
      <c r="AF4343">
        <v>0</v>
      </c>
    </row>
    <row r="4344" spans="1:32" x14ac:dyDescent="0.2">
      <c r="A4344" t="s">
        <v>7526</v>
      </c>
      <c r="B4344" s="107">
        <v>44823</v>
      </c>
      <c r="C4344" s="107">
        <v>44823</v>
      </c>
      <c r="D4344" s="107">
        <v>44823</v>
      </c>
      <c r="E4344">
        <v>-274.83999999999997</v>
      </c>
      <c r="F4344">
        <v>-274.83999999999997</v>
      </c>
      <c r="G4344" t="s">
        <v>43</v>
      </c>
      <c r="H4344">
        <v>1</v>
      </c>
      <c r="I4344">
        <v>-274.83999999999997</v>
      </c>
      <c r="J4344">
        <v>-274.83999999999997</v>
      </c>
      <c r="K4344">
        <v>1</v>
      </c>
      <c r="M4344" t="s">
        <v>50</v>
      </c>
      <c r="N4344" t="s">
        <v>7527</v>
      </c>
      <c r="O4344">
        <v>100</v>
      </c>
      <c r="Q4344" t="s">
        <v>7527</v>
      </c>
      <c r="S4344" t="s">
        <v>7528</v>
      </c>
      <c r="U4344" t="s">
        <v>50</v>
      </c>
      <c r="W4344" t="s">
        <v>7527</v>
      </c>
      <c r="X4344" t="s">
        <v>391</v>
      </c>
      <c r="Y4344" t="s">
        <v>23</v>
      </c>
      <c r="Z4344" t="s">
        <v>164</v>
      </c>
      <c r="AA4344" t="s">
        <v>164</v>
      </c>
      <c r="AB4344" t="s">
        <v>23</v>
      </c>
      <c r="AE4344">
        <v>0</v>
      </c>
      <c r="AF4344">
        <v>0</v>
      </c>
    </row>
    <row r="4345" spans="1:32" x14ac:dyDescent="0.2">
      <c r="A4345" t="s">
        <v>7529</v>
      </c>
      <c r="B4345" s="107">
        <v>44823</v>
      </c>
      <c r="C4345" s="107">
        <v>44823</v>
      </c>
      <c r="D4345" s="107">
        <v>44823</v>
      </c>
      <c r="E4345">
        <v>0</v>
      </c>
      <c r="F4345">
        <v>0</v>
      </c>
      <c r="G4345" t="s">
        <v>58</v>
      </c>
      <c r="H4345">
        <v>7164.0291514836026</v>
      </c>
      <c r="I4345">
        <v>0</v>
      </c>
      <c r="J4345">
        <v>0</v>
      </c>
      <c r="K4345">
        <v>1</v>
      </c>
      <c r="M4345" t="s">
        <v>59</v>
      </c>
      <c r="N4345" t="s">
        <v>69</v>
      </c>
      <c r="S4345" t="s">
        <v>1408</v>
      </c>
      <c r="U4345" t="s">
        <v>69</v>
      </c>
      <c r="W4345" t="s">
        <v>1379</v>
      </c>
      <c r="X4345" t="s">
        <v>1379</v>
      </c>
      <c r="Y4345" t="s">
        <v>163</v>
      </c>
      <c r="Z4345" t="s">
        <v>193</v>
      </c>
      <c r="AA4345" t="s">
        <v>193</v>
      </c>
      <c r="AB4345" t="s">
        <v>24</v>
      </c>
      <c r="AD4345" t="s">
        <v>7530</v>
      </c>
      <c r="AE4345">
        <v>1</v>
      </c>
      <c r="AF4345">
        <v>1</v>
      </c>
    </row>
    <row r="4346" spans="1:32" x14ac:dyDescent="0.2">
      <c r="A4346" t="s">
        <v>7531</v>
      </c>
      <c r="B4346" s="107">
        <v>44823</v>
      </c>
      <c r="C4346" s="107">
        <v>44823</v>
      </c>
      <c r="D4346" s="107">
        <v>44823</v>
      </c>
      <c r="E4346">
        <v>-8.4968708180602399E-4</v>
      </c>
      <c r="F4346">
        <v>-8.4968708180602399E-4</v>
      </c>
      <c r="G4346" t="s">
        <v>58</v>
      </c>
      <c r="H4346">
        <v>7164.0291514836026</v>
      </c>
      <c r="I4346">
        <v>-6.0871830236973894</v>
      </c>
      <c r="J4346">
        <v>-6.0871830236973894</v>
      </c>
      <c r="K4346">
        <v>1</v>
      </c>
      <c r="M4346" t="s">
        <v>59</v>
      </c>
      <c r="N4346" t="s">
        <v>69</v>
      </c>
      <c r="S4346" t="s">
        <v>1408</v>
      </c>
      <c r="U4346" t="s">
        <v>59</v>
      </c>
      <c r="W4346" t="s">
        <v>1379</v>
      </c>
      <c r="X4346" t="s">
        <v>1379</v>
      </c>
      <c r="Y4346" t="s">
        <v>163</v>
      </c>
      <c r="Z4346" t="s">
        <v>193</v>
      </c>
      <c r="AA4346" t="s">
        <v>193</v>
      </c>
      <c r="AB4346" t="s">
        <v>24</v>
      </c>
      <c r="AD4346" t="s">
        <v>7530</v>
      </c>
      <c r="AE4346">
        <v>1</v>
      </c>
      <c r="AF4346">
        <v>1</v>
      </c>
    </row>
    <row r="4347" spans="1:32" x14ac:dyDescent="0.2">
      <c r="A4347" t="s">
        <v>7532</v>
      </c>
      <c r="B4347" s="107">
        <v>44823</v>
      </c>
      <c r="C4347" s="107">
        <v>44823</v>
      </c>
      <c r="D4347" s="107">
        <v>44823</v>
      </c>
      <c r="E4347">
        <v>0</v>
      </c>
      <c r="F4347">
        <v>0</v>
      </c>
      <c r="G4347" t="s">
        <v>58</v>
      </c>
      <c r="H4347">
        <v>7164.0291514836026</v>
      </c>
      <c r="I4347">
        <v>0</v>
      </c>
      <c r="J4347">
        <v>0</v>
      </c>
      <c r="K4347">
        <v>1</v>
      </c>
      <c r="M4347" t="s">
        <v>61</v>
      </c>
      <c r="N4347" t="s">
        <v>69</v>
      </c>
      <c r="S4347" t="s">
        <v>1608</v>
      </c>
      <c r="U4347" t="s">
        <v>69</v>
      </c>
      <c r="W4347" t="s">
        <v>2841</v>
      </c>
      <c r="X4347" t="s">
        <v>70</v>
      </c>
      <c r="Y4347" t="s">
        <v>182</v>
      </c>
      <c r="Z4347" t="s">
        <v>164</v>
      </c>
      <c r="AA4347" t="s">
        <v>164</v>
      </c>
      <c r="AB4347" t="s">
        <v>18</v>
      </c>
      <c r="AD4347" t="s">
        <v>7533</v>
      </c>
      <c r="AE4347">
        <v>1</v>
      </c>
      <c r="AF4347">
        <v>1</v>
      </c>
    </row>
    <row r="4348" spans="1:32" x14ac:dyDescent="0.2">
      <c r="A4348" t="s">
        <v>7534</v>
      </c>
      <c r="B4348" s="107">
        <v>44823</v>
      </c>
      <c r="C4348" s="107">
        <v>44823</v>
      </c>
      <c r="D4348" s="107">
        <v>44823</v>
      </c>
      <c r="E4348">
        <v>-3</v>
      </c>
      <c r="F4348">
        <v>-3</v>
      </c>
      <c r="G4348" t="s">
        <v>58</v>
      </c>
      <c r="H4348">
        <v>7164.0291514836026</v>
      </c>
      <c r="I4348">
        <v>-21492.087454450811</v>
      </c>
      <c r="J4348">
        <v>-21492.087454450811</v>
      </c>
      <c r="K4348">
        <v>1</v>
      </c>
      <c r="M4348" t="s">
        <v>69</v>
      </c>
      <c r="N4348" t="s">
        <v>53</v>
      </c>
      <c r="S4348" t="s">
        <v>1408</v>
      </c>
      <c r="U4348" t="s">
        <v>69</v>
      </c>
      <c r="W4348" t="s">
        <v>1379</v>
      </c>
      <c r="X4348" t="s">
        <v>1379</v>
      </c>
      <c r="Y4348" t="s">
        <v>163</v>
      </c>
      <c r="Z4348" t="s">
        <v>193</v>
      </c>
      <c r="AA4348" t="s">
        <v>193</v>
      </c>
      <c r="AB4348" t="s">
        <v>24</v>
      </c>
      <c r="AD4348" t="s">
        <v>7530</v>
      </c>
      <c r="AE4348">
        <v>1</v>
      </c>
      <c r="AF4348">
        <v>1</v>
      </c>
    </row>
    <row r="4349" spans="1:32" x14ac:dyDescent="0.2">
      <c r="A4349" t="s">
        <v>7535</v>
      </c>
      <c r="B4349" s="107">
        <v>44823</v>
      </c>
      <c r="C4349" s="107">
        <v>44823</v>
      </c>
      <c r="D4349" s="107">
        <v>44823</v>
      </c>
      <c r="E4349">
        <v>3</v>
      </c>
      <c r="F4349">
        <v>3</v>
      </c>
      <c r="G4349" t="s">
        <v>58</v>
      </c>
      <c r="H4349">
        <v>7164.0291514836026</v>
      </c>
      <c r="I4349">
        <v>21492.087454450811</v>
      </c>
      <c r="J4349">
        <v>21492.087454450811</v>
      </c>
      <c r="K4349">
        <v>1</v>
      </c>
      <c r="M4349" t="s">
        <v>69</v>
      </c>
      <c r="N4349" t="s">
        <v>53</v>
      </c>
      <c r="S4349" t="s">
        <v>1408</v>
      </c>
      <c r="U4349" t="s">
        <v>53</v>
      </c>
      <c r="W4349" t="s">
        <v>1379</v>
      </c>
      <c r="X4349" t="s">
        <v>1379</v>
      </c>
      <c r="Y4349" t="s">
        <v>163</v>
      </c>
      <c r="Z4349" t="s">
        <v>193</v>
      </c>
      <c r="AA4349" t="s">
        <v>193</v>
      </c>
      <c r="AB4349" t="s">
        <v>24</v>
      </c>
      <c r="AD4349" t="s">
        <v>7530</v>
      </c>
      <c r="AE4349">
        <v>1</v>
      </c>
      <c r="AF4349">
        <v>1</v>
      </c>
    </row>
    <row r="4350" spans="1:32" x14ac:dyDescent="0.2">
      <c r="A4350" t="s">
        <v>7536</v>
      </c>
      <c r="B4350" s="107">
        <v>44823</v>
      </c>
      <c r="C4350" s="107">
        <v>44823</v>
      </c>
      <c r="D4350" s="107">
        <v>44823</v>
      </c>
      <c r="E4350">
        <v>3.6000000000000002E-4</v>
      </c>
      <c r="F4350">
        <v>3.6000000000000002E-4</v>
      </c>
      <c r="G4350" t="s">
        <v>58</v>
      </c>
      <c r="H4350">
        <v>7164.0291514836026</v>
      </c>
      <c r="I4350">
        <v>2.5790504945340968</v>
      </c>
      <c r="J4350">
        <v>2.5790504945340968</v>
      </c>
      <c r="K4350">
        <v>1</v>
      </c>
      <c r="M4350" t="s">
        <v>3597</v>
      </c>
      <c r="N4350" t="s">
        <v>63</v>
      </c>
      <c r="S4350" t="s">
        <v>1608</v>
      </c>
      <c r="U4350" t="s">
        <v>63</v>
      </c>
      <c r="W4350" t="s">
        <v>3598</v>
      </c>
      <c r="X4350" t="s">
        <v>3598</v>
      </c>
      <c r="Y4350" t="s">
        <v>1062</v>
      </c>
      <c r="Z4350" t="s">
        <v>1063</v>
      </c>
      <c r="AA4350" t="s">
        <v>1063</v>
      </c>
      <c r="AB4350" t="s">
        <v>29</v>
      </c>
      <c r="AD4350" t="s">
        <v>7537</v>
      </c>
      <c r="AE4350">
        <v>1</v>
      </c>
      <c r="AF4350">
        <v>1</v>
      </c>
    </row>
    <row r="4351" spans="1:32" x14ac:dyDescent="0.2">
      <c r="A4351" t="s">
        <v>7538</v>
      </c>
      <c r="B4351" s="107">
        <v>44823</v>
      </c>
      <c r="C4351" s="107">
        <v>44823</v>
      </c>
      <c r="D4351" s="107">
        <v>44823</v>
      </c>
      <c r="E4351">
        <v>-3</v>
      </c>
      <c r="F4351">
        <v>-3</v>
      </c>
      <c r="G4351" t="s">
        <v>58</v>
      </c>
      <c r="H4351">
        <v>7164.0291514836026</v>
      </c>
      <c r="I4351">
        <v>-21492.087454450811</v>
      </c>
      <c r="J4351">
        <v>-21492.087454450811</v>
      </c>
      <c r="K4351">
        <v>1</v>
      </c>
      <c r="M4351" t="s">
        <v>53</v>
      </c>
      <c r="N4351" t="s">
        <v>1975</v>
      </c>
      <c r="S4351" t="s">
        <v>1608</v>
      </c>
      <c r="U4351" t="s">
        <v>53</v>
      </c>
      <c r="W4351" t="s">
        <v>1850</v>
      </c>
      <c r="X4351" t="s">
        <v>1850</v>
      </c>
      <c r="Y4351" t="s">
        <v>1356</v>
      </c>
      <c r="Z4351" t="s">
        <v>1356</v>
      </c>
      <c r="AA4351" t="s">
        <v>1356</v>
      </c>
      <c r="AB4351" t="s">
        <v>28</v>
      </c>
      <c r="AD4351" t="s">
        <v>7539</v>
      </c>
      <c r="AE4351">
        <v>1</v>
      </c>
      <c r="AF4351">
        <v>1</v>
      </c>
    </row>
    <row r="4352" spans="1:32" x14ac:dyDescent="0.2">
      <c r="A4352" t="s">
        <v>7540</v>
      </c>
      <c r="B4352" s="107">
        <v>44823</v>
      </c>
      <c r="C4352" s="107">
        <v>44823</v>
      </c>
      <c r="D4352" s="107">
        <v>44823</v>
      </c>
      <c r="E4352">
        <v>3.4499999999999999E-3</v>
      </c>
      <c r="F4352">
        <v>3.4499999999999999E-3</v>
      </c>
      <c r="G4352" t="s">
        <v>58</v>
      </c>
      <c r="H4352">
        <v>7164.0291514836026</v>
      </c>
      <c r="I4352">
        <v>24.71590057261843</v>
      </c>
      <c r="J4352">
        <v>24.71590057261843</v>
      </c>
      <c r="K4352">
        <v>1</v>
      </c>
      <c r="M4352" t="s">
        <v>3597</v>
      </c>
      <c r="N4352" t="s">
        <v>65</v>
      </c>
      <c r="S4352" t="s">
        <v>1608</v>
      </c>
      <c r="U4352" t="s">
        <v>65</v>
      </c>
      <c r="W4352" t="s">
        <v>3598</v>
      </c>
      <c r="X4352" t="s">
        <v>3598</v>
      </c>
      <c r="Y4352" t="s">
        <v>1062</v>
      </c>
      <c r="Z4352" t="s">
        <v>1063</v>
      </c>
      <c r="AA4352" t="s">
        <v>1063</v>
      </c>
      <c r="AB4352" t="s">
        <v>29</v>
      </c>
      <c r="AD4352" t="s">
        <v>7541</v>
      </c>
      <c r="AE4352">
        <v>1</v>
      </c>
      <c r="AF4352">
        <v>1</v>
      </c>
    </row>
    <row r="4353" spans="1:32" x14ac:dyDescent="0.2">
      <c r="A4353" t="s">
        <v>7542</v>
      </c>
      <c r="B4353" s="107">
        <v>44823</v>
      </c>
      <c r="C4353" s="107">
        <v>44823</v>
      </c>
      <c r="D4353" s="107">
        <v>44823</v>
      </c>
      <c r="E4353">
        <v>-7.3124639787745999E-4</v>
      </c>
      <c r="F4353">
        <v>-7.3124639787745999E-4</v>
      </c>
      <c r="G4353" t="s">
        <v>58</v>
      </c>
      <c r="H4353">
        <v>7164.0291514836026</v>
      </c>
      <c r="I4353">
        <v>-5.2386705113115006</v>
      </c>
      <c r="J4353">
        <v>-5.2386705113115006</v>
      </c>
      <c r="K4353">
        <v>1</v>
      </c>
      <c r="M4353" t="s">
        <v>61</v>
      </c>
      <c r="N4353" t="s">
        <v>69</v>
      </c>
      <c r="S4353" t="s">
        <v>1608</v>
      </c>
      <c r="U4353" t="s">
        <v>61</v>
      </c>
      <c r="W4353" t="s">
        <v>2841</v>
      </c>
      <c r="X4353" t="s">
        <v>70</v>
      </c>
      <c r="Y4353" t="s">
        <v>182</v>
      </c>
      <c r="Z4353" t="s">
        <v>164</v>
      </c>
      <c r="AA4353" t="s">
        <v>164</v>
      </c>
      <c r="AB4353" t="s">
        <v>18</v>
      </c>
      <c r="AD4353" t="s">
        <v>7533</v>
      </c>
      <c r="AE4353">
        <v>1</v>
      </c>
      <c r="AF4353">
        <v>1</v>
      </c>
    </row>
    <row r="4354" spans="1:32" x14ac:dyDescent="0.2">
      <c r="A4354" t="s">
        <v>7543</v>
      </c>
      <c r="B4354" s="107">
        <v>44822</v>
      </c>
      <c r="C4354" s="107">
        <v>44822</v>
      </c>
      <c r="D4354" s="107">
        <v>44822</v>
      </c>
      <c r="E4354">
        <v>3.0000000000000001E-3</v>
      </c>
      <c r="F4354">
        <v>3.0000000000000001E-3</v>
      </c>
      <c r="G4354" t="s">
        <v>58</v>
      </c>
      <c r="H4354">
        <v>7052.3255813953483</v>
      </c>
      <c r="I4354">
        <v>21.15697674418605</v>
      </c>
      <c r="J4354">
        <v>21.15697674418605</v>
      </c>
      <c r="K4354">
        <v>1</v>
      </c>
      <c r="M4354" t="s">
        <v>3597</v>
      </c>
      <c r="N4354" t="s">
        <v>65</v>
      </c>
      <c r="S4354" t="s">
        <v>1608</v>
      </c>
      <c r="U4354" t="s">
        <v>65</v>
      </c>
      <c r="W4354" t="s">
        <v>3598</v>
      </c>
      <c r="X4354" t="s">
        <v>3598</v>
      </c>
      <c r="Y4354" t="s">
        <v>1062</v>
      </c>
      <c r="Z4354" t="s">
        <v>1063</v>
      </c>
      <c r="AA4354" t="s">
        <v>1063</v>
      </c>
      <c r="AB4354" t="s">
        <v>29</v>
      </c>
      <c r="AD4354" t="s">
        <v>7544</v>
      </c>
      <c r="AE4354">
        <v>1</v>
      </c>
      <c r="AF4354">
        <v>1</v>
      </c>
    </row>
    <row r="4355" spans="1:32" x14ac:dyDescent="0.2">
      <c r="A4355" t="s">
        <v>7545</v>
      </c>
      <c r="B4355" s="107">
        <v>44822</v>
      </c>
      <c r="C4355" s="107">
        <v>44822</v>
      </c>
      <c r="D4355" s="107">
        <v>44822</v>
      </c>
      <c r="E4355">
        <v>3.2767500000000001E-3</v>
      </c>
      <c r="F4355">
        <v>3.2767500000000001E-3</v>
      </c>
      <c r="G4355" t="s">
        <v>58</v>
      </c>
      <c r="H4355">
        <v>7052.3255813953483</v>
      </c>
      <c r="I4355">
        <v>23.108707848837209</v>
      </c>
      <c r="J4355">
        <v>23.108707848837209</v>
      </c>
      <c r="K4355">
        <v>1</v>
      </c>
      <c r="M4355" t="s">
        <v>3597</v>
      </c>
      <c r="N4355" t="s">
        <v>65</v>
      </c>
      <c r="S4355" t="s">
        <v>1608</v>
      </c>
      <c r="U4355" t="s">
        <v>65</v>
      </c>
      <c r="W4355" t="s">
        <v>3598</v>
      </c>
      <c r="X4355" t="s">
        <v>3598</v>
      </c>
      <c r="Y4355" t="s">
        <v>1062</v>
      </c>
      <c r="Z4355" t="s">
        <v>1063</v>
      </c>
      <c r="AA4355" t="s">
        <v>1063</v>
      </c>
      <c r="AB4355" t="s">
        <v>29</v>
      </c>
      <c r="AD4355" t="s">
        <v>7546</v>
      </c>
      <c r="AE4355">
        <v>1</v>
      </c>
      <c r="AF4355">
        <v>1</v>
      </c>
    </row>
    <row r="4356" spans="1:32" x14ac:dyDescent="0.2">
      <c r="A4356" t="s">
        <v>7547</v>
      </c>
      <c r="B4356" s="107">
        <v>44821</v>
      </c>
      <c r="C4356" s="107">
        <v>44821</v>
      </c>
      <c r="D4356" s="107">
        <v>44821</v>
      </c>
      <c r="E4356">
        <v>-39.78</v>
      </c>
      <c r="F4356">
        <v>-39.78</v>
      </c>
      <c r="G4356" t="s">
        <v>43</v>
      </c>
      <c r="H4356">
        <v>1</v>
      </c>
      <c r="I4356">
        <v>-39.78</v>
      </c>
      <c r="J4356">
        <v>-39.78</v>
      </c>
      <c r="K4356">
        <v>1</v>
      </c>
      <c r="M4356" t="s">
        <v>50</v>
      </c>
      <c r="N4356" t="s">
        <v>199</v>
      </c>
      <c r="O4356">
        <v>100</v>
      </c>
      <c r="P4356" t="s">
        <v>340</v>
      </c>
      <c r="Q4356" t="s">
        <v>199</v>
      </c>
      <c r="S4356" t="s">
        <v>7548</v>
      </c>
      <c r="U4356" t="s">
        <v>50</v>
      </c>
      <c r="W4356" t="s">
        <v>261</v>
      </c>
      <c r="X4356" t="s">
        <v>30</v>
      </c>
      <c r="Y4356" t="s">
        <v>182</v>
      </c>
      <c r="Z4356" t="s">
        <v>182</v>
      </c>
      <c r="AA4356" t="s">
        <v>182</v>
      </c>
      <c r="AB4356" t="s">
        <v>30</v>
      </c>
      <c r="AE4356">
        <v>0</v>
      </c>
      <c r="AF4356">
        <v>0</v>
      </c>
    </row>
    <row r="4357" spans="1:32" x14ac:dyDescent="0.2">
      <c r="A4357" t="s">
        <v>7549</v>
      </c>
      <c r="B4357" s="107">
        <v>44821</v>
      </c>
      <c r="C4357" s="107">
        <v>44821</v>
      </c>
      <c r="D4357" s="107">
        <v>44821</v>
      </c>
      <c r="E4357">
        <v>3.1725E-3</v>
      </c>
      <c r="F4357">
        <v>3.1725E-3</v>
      </c>
      <c r="G4357" t="s">
        <v>58</v>
      </c>
      <c r="H4357">
        <v>7735.9136387572398</v>
      </c>
      <c r="I4357">
        <v>24.542186018957342</v>
      </c>
      <c r="J4357">
        <v>24.542186018957342</v>
      </c>
      <c r="K4357">
        <v>1</v>
      </c>
      <c r="M4357" t="s">
        <v>3597</v>
      </c>
      <c r="N4357" t="s">
        <v>65</v>
      </c>
      <c r="S4357" t="s">
        <v>1608</v>
      </c>
      <c r="U4357" t="s">
        <v>65</v>
      </c>
      <c r="W4357" t="s">
        <v>3598</v>
      </c>
      <c r="X4357" t="s">
        <v>3598</v>
      </c>
      <c r="Y4357" t="s">
        <v>1062</v>
      </c>
      <c r="Z4357" t="s">
        <v>1063</v>
      </c>
      <c r="AA4357" t="s">
        <v>1063</v>
      </c>
      <c r="AB4357" t="s">
        <v>29</v>
      </c>
      <c r="AD4357" t="s">
        <v>7550</v>
      </c>
      <c r="AE4357">
        <v>1</v>
      </c>
      <c r="AF4357">
        <v>1</v>
      </c>
    </row>
    <row r="4358" spans="1:32" x14ac:dyDescent="0.2">
      <c r="A4358" t="s">
        <v>7551</v>
      </c>
      <c r="B4358" s="107">
        <v>44821</v>
      </c>
      <c r="C4358" s="107">
        <v>44821</v>
      </c>
      <c r="D4358" s="107">
        <v>44821</v>
      </c>
      <c r="E4358">
        <v>3.1874999999999998E-3</v>
      </c>
      <c r="F4358">
        <v>3.1874999999999998E-3</v>
      </c>
      <c r="G4358" t="s">
        <v>58</v>
      </c>
      <c r="H4358">
        <v>7735.9136387572398</v>
      </c>
      <c r="I4358">
        <v>24.658224723538702</v>
      </c>
      <c r="J4358">
        <v>24.658224723538702</v>
      </c>
      <c r="K4358">
        <v>1</v>
      </c>
      <c r="M4358" t="s">
        <v>3597</v>
      </c>
      <c r="N4358" t="s">
        <v>65</v>
      </c>
      <c r="S4358" t="s">
        <v>1608</v>
      </c>
      <c r="U4358" t="s">
        <v>65</v>
      </c>
      <c r="W4358" t="s">
        <v>3598</v>
      </c>
      <c r="X4358" t="s">
        <v>3598</v>
      </c>
      <c r="Y4358" t="s">
        <v>1062</v>
      </c>
      <c r="Z4358" t="s">
        <v>1063</v>
      </c>
      <c r="AA4358" t="s">
        <v>1063</v>
      </c>
      <c r="AB4358" t="s">
        <v>29</v>
      </c>
      <c r="AD4358" t="s">
        <v>7552</v>
      </c>
      <c r="AE4358">
        <v>1</v>
      </c>
      <c r="AF4358">
        <v>1</v>
      </c>
    </row>
    <row r="4359" spans="1:32" x14ac:dyDescent="0.2">
      <c r="A4359" t="s">
        <v>7553</v>
      </c>
      <c r="B4359" s="107">
        <v>44821</v>
      </c>
      <c r="C4359" s="107">
        <v>44821</v>
      </c>
      <c r="D4359" s="107">
        <v>44821</v>
      </c>
      <c r="E4359">
        <v>3.7500000000000001E-4</v>
      </c>
      <c r="F4359">
        <v>3.7500000000000001E-4</v>
      </c>
      <c r="G4359" t="s">
        <v>58</v>
      </c>
      <c r="H4359">
        <v>7735.9136387572398</v>
      </c>
      <c r="I4359">
        <v>2.9009676145339651</v>
      </c>
      <c r="J4359">
        <v>2.9009676145339651</v>
      </c>
      <c r="K4359">
        <v>1</v>
      </c>
      <c r="M4359" t="s">
        <v>3597</v>
      </c>
      <c r="N4359" t="s">
        <v>63</v>
      </c>
      <c r="S4359" t="s">
        <v>1608</v>
      </c>
      <c r="U4359" t="s">
        <v>63</v>
      </c>
      <c r="W4359" t="s">
        <v>3598</v>
      </c>
      <c r="X4359" t="s">
        <v>3598</v>
      </c>
      <c r="Y4359" t="s">
        <v>1062</v>
      </c>
      <c r="Z4359" t="s">
        <v>1063</v>
      </c>
      <c r="AA4359" t="s">
        <v>1063</v>
      </c>
      <c r="AB4359" t="s">
        <v>29</v>
      </c>
      <c r="AD4359" t="s">
        <v>7554</v>
      </c>
      <c r="AE4359">
        <v>1</v>
      </c>
      <c r="AF4359">
        <v>1</v>
      </c>
    </row>
    <row r="4360" spans="1:32" x14ac:dyDescent="0.2">
      <c r="A4360" t="s">
        <v>7555</v>
      </c>
      <c r="B4360" s="107">
        <v>44820</v>
      </c>
      <c r="C4360" s="107">
        <v>44820</v>
      </c>
      <c r="D4360" s="107">
        <v>44820</v>
      </c>
      <c r="E4360">
        <v>-929.5</v>
      </c>
      <c r="F4360">
        <v>-929.5</v>
      </c>
      <c r="G4360" t="s">
        <v>43</v>
      </c>
      <c r="H4360">
        <v>1</v>
      </c>
      <c r="I4360">
        <v>-929.5</v>
      </c>
      <c r="J4360">
        <v>-929.5</v>
      </c>
      <c r="K4360">
        <v>1</v>
      </c>
      <c r="M4360" t="s">
        <v>52</v>
      </c>
      <c r="N4360" t="s">
        <v>3695</v>
      </c>
      <c r="O4360">
        <v>100</v>
      </c>
      <c r="Q4360" t="s">
        <v>3695</v>
      </c>
      <c r="S4360" t="s">
        <v>3696</v>
      </c>
      <c r="U4360" t="s">
        <v>52</v>
      </c>
      <c r="W4360" t="s">
        <v>3697</v>
      </c>
      <c r="X4360" t="s">
        <v>3698</v>
      </c>
      <c r="Y4360" t="s">
        <v>163</v>
      </c>
      <c r="Z4360" t="s">
        <v>193</v>
      </c>
      <c r="AA4360" t="s">
        <v>193</v>
      </c>
      <c r="AB4360" t="s">
        <v>24</v>
      </c>
      <c r="AE4360">
        <v>0</v>
      </c>
      <c r="AF4360">
        <v>0</v>
      </c>
    </row>
    <row r="4361" spans="1:32" x14ac:dyDescent="0.2">
      <c r="A4361" t="s">
        <v>7556</v>
      </c>
      <c r="B4361" s="107">
        <v>44820</v>
      </c>
      <c r="C4361" s="107">
        <v>44820</v>
      </c>
      <c r="D4361" s="107">
        <v>44820</v>
      </c>
      <c r="E4361">
        <v>2.6250000000000002E-3</v>
      </c>
      <c r="F4361">
        <v>2.6250000000000002E-3</v>
      </c>
      <c r="G4361" t="s">
        <v>58</v>
      </c>
      <c r="H4361">
        <v>7555.1633298208653</v>
      </c>
      <c r="I4361">
        <v>19.832303740779771</v>
      </c>
      <c r="J4361">
        <v>19.832303740779771</v>
      </c>
      <c r="K4361">
        <v>1</v>
      </c>
      <c r="M4361" t="s">
        <v>3597</v>
      </c>
      <c r="N4361" t="s">
        <v>65</v>
      </c>
      <c r="S4361" t="s">
        <v>1608</v>
      </c>
      <c r="U4361" t="s">
        <v>65</v>
      </c>
      <c r="W4361" t="s">
        <v>3598</v>
      </c>
      <c r="X4361" t="s">
        <v>3598</v>
      </c>
      <c r="Y4361" t="s">
        <v>1062</v>
      </c>
      <c r="Z4361" t="s">
        <v>1063</v>
      </c>
      <c r="AA4361" t="s">
        <v>1063</v>
      </c>
      <c r="AB4361" t="s">
        <v>29</v>
      </c>
      <c r="AD4361" t="s">
        <v>7557</v>
      </c>
      <c r="AE4361">
        <v>1</v>
      </c>
      <c r="AF4361">
        <v>1</v>
      </c>
    </row>
    <row r="4362" spans="1:32" x14ac:dyDescent="0.2">
      <c r="A4362" t="s">
        <v>7558</v>
      </c>
      <c r="B4362" s="107">
        <v>44820</v>
      </c>
      <c r="C4362" s="107">
        <v>44820</v>
      </c>
      <c r="D4362" s="107">
        <v>44820</v>
      </c>
      <c r="E4362">
        <v>7.5000000000000002E-4</v>
      </c>
      <c r="F4362">
        <v>7.5000000000000002E-4</v>
      </c>
      <c r="G4362" t="s">
        <v>58</v>
      </c>
      <c r="H4362">
        <v>7555.1633298208653</v>
      </c>
      <c r="I4362">
        <v>5.6663724973656491</v>
      </c>
      <c r="J4362">
        <v>5.6663724973656491</v>
      </c>
      <c r="K4362">
        <v>1</v>
      </c>
      <c r="M4362" t="s">
        <v>3597</v>
      </c>
      <c r="N4362" t="s">
        <v>69</v>
      </c>
      <c r="S4362" t="s">
        <v>7559</v>
      </c>
      <c r="U4362" t="s">
        <v>69</v>
      </c>
      <c r="W4362" t="s">
        <v>3598</v>
      </c>
      <c r="X4362" t="s">
        <v>3598</v>
      </c>
      <c r="Y4362" t="s">
        <v>1062</v>
      </c>
      <c r="Z4362" t="s">
        <v>1063</v>
      </c>
      <c r="AA4362" t="s">
        <v>1063</v>
      </c>
      <c r="AB4362" t="s">
        <v>29</v>
      </c>
      <c r="AD4362" t="s">
        <v>7560</v>
      </c>
      <c r="AE4362">
        <v>1</v>
      </c>
      <c r="AF4362">
        <v>1</v>
      </c>
    </row>
    <row r="4363" spans="1:32" x14ac:dyDescent="0.2">
      <c r="A4363" t="s">
        <v>7561</v>
      </c>
      <c r="B4363" s="107">
        <v>44820</v>
      </c>
      <c r="C4363" s="107">
        <v>44820</v>
      </c>
      <c r="D4363" s="107">
        <v>44820</v>
      </c>
      <c r="E4363">
        <v>6.7500000000000004E-4</v>
      </c>
      <c r="F4363">
        <v>6.7500000000000004E-4</v>
      </c>
      <c r="G4363" t="s">
        <v>58</v>
      </c>
      <c r="H4363">
        <v>7555.1633298208653</v>
      </c>
      <c r="I4363">
        <v>5.0997352476290843</v>
      </c>
      <c r="J4363">
        <v>5.0997352476290843</v>
      </c>
      <c r="K4363">
        <v>1</v>
      </c>
      <c r="M4363" t="s">
        <v>3597</v>
      </c>
      <c r="N4363" t="s">
        <v>63</v>
      </c>
      <c r="S4363" t="s">
        <v>1608</v>
      </c>
      <c r="U4363" t="s">
        <v>63</v>
      </c>
      <c r="W4363" t="s">
        <v>3598</v>
      </c>
      <c r="X4363" t="s">
        <v>3598</v>
      </c>
      <c r="Y4363" t="s">
        <v>1062</v>
      </c>
      <c r="Z4363" t="s">
        <v>1063</v>
      </c>
      <c r="AA4363" t="s">
        <v>1063</v>
      </c>
      <c r="AB4363" t="s">
        <v>29</v>
      </c>
      <c r="AD4363" t="s">
        <v>7562</v>
      </c>
      <c r="AE4363">
        <v>1</v>
      </c>
      <c r="AF4363">
        <v>1</v>
      </c>
    </row>
    <row r="4364" spans="1:32" x14ac:dyDescent="0.2">
      <c r="A4364" t="s">
        <v>7563</v>
      </c>
      <c r="B4364" s="107">
        <v>44819</v>
      </c>
      <c r="C4364" s="107">
        <v>44819</v>
      </c>
      <c r="D4364" s="107">
        <v>44819</v>
      </c>
      <c r="E4364">
        <v>2.8500000000000001E-3</v>
      </c>
      <c r="F4364">
        <v>2.8500000000000001E-3</v>
      </c>
      <c r="G4364" t="s">
        <v>58</v>
      </c>
      <c r="H4364">
        <v>7754.1337546076866</v>
      </c>
      <c r="I4364">
        <v>22.099281200631911</v>
      </c>
      <c r="J4364">
        <v>22.099281200631911</v>
      </c>
      <c r="K4364">
        <v>1</v>
      </c>
      <c r="M4364" t="s">
        <v>3597</v>
      </c>
      <c r="N4364" t="s">
        <v>65</v>
      </c>
      <c r="S4364" t="s">
        <v>1608</v>
      </c>
      <c r="U4364" t="s">
        <v>65</v>
      </c>
      <c r="W4364" t="s">
        <v>3598</v>
      </c>
      <c r="X4364" t="s">
        <v>3598</v>
      </c>
      <c r="Y4364" t="s">
        <v>1062</v>
      </c>
      <c r="Z4364" t="s">
        <v>1063</v>
      </c>
      <c r="AA4364" t="s">
        <v>1063</v>
      </c>
      <c r="AB4364" t="s">
        <v>29</v>
      </c>
      <c r="AD4364" t="s">
        <v>7564</v>
      </c>
      <c r="AE4364">
        <v>1</v>
      </c>
      <c r="AF4364">
        <v>1</v>
      </c>
    </row>
    <row r="4365" spans="1:32" x14ac:dyDescent="0.2">
      <c r="A4365" t="s">
        <v>7565</v>
      </c>
      <c r="B4365" s="107">
        <v>44819</v>
      </c>
      <c r="C4365" s="107">
        <v>44819</v>
      </c>
      <c r="D4365" s="107">
        <v>44819</v>
      </c>
      <c r="E4365">
        <v>3.1800000000000001E-3</v>
      </c>
      <c r="F4365">
        <v>3.1800000000000001E-3</v>
      </c>
      <c r="G4365" t="s">
        <v>58</v>
      </c>
      <c r="H4365">
        <v>7754.1337546076866</v>
      </c>
      <c r="I4365">
        <v>24.658145339652449</v>
      </c>
      <c r="J4365">
        <v>24.658145339652449</v>
      </c>
      <c r="K4365">
        <v>1</v>
      </c>
      <c r="M4365" t="s">
        <v>3597</v>
      </c>
      <c r="N4365" t="s">
        <v>65</v>
      </c>
      <c r="S4365" t="s">
        <v>1608</v>
      </c>
      <c r="U4365" t="s">
        <v>65</v>
      </c>
      <c r="W4365" t="s">
        <v>3598</v>
      </c>
      <c r="X4365" t="s">
        <v>3598</v>
      </c>
      <c r="Y4365" t="s">
        <v>1062</v>
      </c>
      <c r="Z4365" t="s">
        <v>1063</v>
      </c>
      <c r="AA4365" t="s">
        <v>1063</v>
      </c>
      <c r="AB4365" t="s">
        <v>29</v>
      </c>
      <c r="AD4365" t="s">
        <v>7566</v>
      </c>
      <c r="AE4365">
        <v>1</v>
      </c>
      <c r="AF4365">
        <v>1</v>
      </c>
    </row>
    <row r="4366" spans="1:32" x14ac:dyDescent="0.2">
      <c r="A4366" t="s">
        <v>7567</v>
      </c>
      <c r="B4366" s="107">
        <v>44819</v>
      </c>
      <c r="C4366" s="107">
        <v>44819</v>
      </c>
      <c r="D4366" s="107">
        <v>44819</v>
      </c>
      <c r="E4366">
        <v>2.9250000000000001E-3</v>
      </c>
      <c r="F4366">
        <v>2.9250000000000001E-3</v>
      </c>
      <c r="G4366" t="s">
        <v>58</v>
      </c>
      <c r="H4366">
        <v>7754.1337546076866</v>
      </c>
      <c r="I4366">
        <v>22.68084123222749</v>
      </c>
      <c r="J4366">
        <v>22.68084123222749</v>
      </c>
      <c r="K4366">
        <v>1</v>
      </c>
      <c r="M4366" t="s">
        <v>3597</v>
      </c>
      <c r="N4366" t="s">
        <v>65</v>
      </c>
      <c r="S4366" t="s">
        <v>1608</v>
      </c>
      <c r="U4366" t="s">
        <v>65</v>
      </c>
      <c r="W4366" t="s">
        <v>3598</v>
      </c>
      <c r="X4366" t="s">
        <v>3598</v>
      </c>
      <c r="Y4366" t="s">
        <v>1062</v>
      </c>
      <c r="Z4366" t="s">
        <v>1063</v>
      </c>
      <c r="AA4366" t="s">
        <v>1063</v>
      </c>
      <c r="AB4366" t="s">
        <v>29</v>
      </c>
      <c r="AD4366" t="s">
        <v>7568</v>
      </c>
      <c r="AE4366">
        <v>1</v>
      </c>
      <c r="AF4366">
        <v>1</v>
      </c>
    </row>
    <row r="4367" spans="1:32" x14ac:dyDescent="0.2">
      <c r="A4367" t="s">
        <v>7569</v>
      </c>
      <c r="B4367" s="107">
        <v>44818</v>
      </c>
      <c r="C4367" s="107">
        <v>44818</v>
      </c>
      <c r="D4367" s="107">
        <v>44818</v>
      </c>
      <c r="E4367">
        <v>-112.39</v>
      </c>
      <c r="F4367">
        <v>-112.39</v>
      </c>
      <c r="G4367" t="s">
        <v>43</v>
      </c>
      <c r="H4367">
        <v>1</v>
      </c>
      <c r="I4367">
        <v>-112.39</v>
      </c>
      <c r="J4367">
        <v>-112.39</v>
      </c>
      <c r="K4367">
        <v>1</v>
      </c>
      <c r="M4367" t="s">
        <v>49</v>
      </c>
      <c r="N4367" t="s">
        <v>199</v>
      </c>
      <c r="O4367">
        <v>100</v>
      </c>
      <c r="P4367" t="s">
        <v>340</v>
      </c>
      <c r="Q4367" t="s">
        <v>199</v>
      </c>
      <c r="S4367" t="s">
        <v>7442</v>
      </c>
      <c r="U4367" t="s">
        <v>49</v>
      </c>
      <c r="W4367" t="s">
        <v>274</v>
      </c>
      <c r="X4367" t="s">
        <v>30</v>
      </c>
      <c r="Y4367" t="s">
        <v>182</v>
      </c>
      <c r="Z4367" t="s">
        <v>182</v>
      </c>
      <c r="AA4367" t="s">
        <v>182</v>
      </c>
      <c r="AB4367" t="s">
        <v>30</v>
      </c>
      <c r="AE4367">
        <v>0</v>
      </c>
      <c r="AF4367">
        <v>0</v>
      </c>
    </row>
    <row r="4368" spans="1:32" x14ac:dyDescent="0.2">
      <c r="A4368" t="s">
        <v>7570</v>
      </c>
      <c r="B4368" s="107">
        <v>44818</v>
      </c>
      <c r="C4368" s="107">
        <v>44818</v>
      </c>
      <c r="D4368" s="107">
        <v>44818</v>
      </c>
      <c r="E4368">
        <v>-314.68</v>
      </c>
      <c r="F4368">
        <v>-314.68</v>
      </c>
      <c r="G4368" t="s">
        <v>43</v>
      </c>
      <c r="H4368">
        <v>1</v>
      </c>
      <c r="I4368">
        <v>-314.68</v>
      </c>
      <c r="J4368">
        <v>-314.68</v>
      </c>
      <c r="K4368">
        <v>1</v>
      </c>
      <c r="M4368" t="s">
        <v>49</v>
      </c>
      <c r="N4368" t="s">
        <v>272</v>
      </c>
      <c r="O4368">
        <v>100</v>
      </c>
      <c r="Q4368" t="s">
        <v>272</v>
      </c>
      <c r="S4368" t="s">
        <v>7442</v>
      </c>
      <c r="U4368" t="s">
        <v>49</v>
      </c>
      <c r="W4368" t="s">
        <v>274</v>
      </c>
      <c r="X4368" t="s">
        <v>30</v>
      </c>
      <c r="Y4368" t="s">
        <v>182</v>
      </c>
      <c r="Z4368" t="s">
        <v>182</v>
      </c>
      <c r="AA4368" t="s">
        <v>182</v>
      </c>
      <c r="AB4368" t="s">
        <v>30</v>
      </c>
      <c r="AE4368">
        <v>0</v>
      </c>
      <c r="AF4368">
        <v>0</v>
      </c>
    </row>
    <row r="4369" spans="1:32" x14ac:dyDescent="0.2">
      <c r="A4369" t="s">
        <v>7571</v>
      </c>
      <c r="B4369" s="107">
        <v>44817</v>
      </c>
      <c r="C4369" s="107">
        <v>44817</v>
      </c>
      <c r="D4369" s="107">
        <v>44817</v>
      </c>
      <c r="E4369">
        <v>-80.27</v>
      </c>
      <c r="F4369">
        <v>-80.27</v>
      </c>
      <c r="G4369" t="s">
        <v>43</v>
      </c>
      <c r="H4369">
        <v>1</v>
      </c>
      <c r="I4369">
        <v>-80.27</v>
      </c>
      <c r="J4369">
        <v>-80.27</v>
      </c>
      <c r="K4369">
        <v>1</v>
      </c>
      <c r="M4369" t="s">
        <v>50</v>
      </c>
      <c r="N4369" t="s">
        <v>199</v>
      </c>
      <c r="O4369">
        <v>100</v>
      </c>
      <c r="P4369" t="s">
        <v>340</v>
      </c>
      <c r="Q4369" t="s">
        <v>199</v>
      </c>
      <c r="S4369" t="s">
        <v>263</v>
      </c>
      <c r="U4369" t="s">
        <v>50</v>
      </c>
      <c r="W4369" t="s">
        <v>4282</v>
      </c>
      <c r="X4369" t="s">
        <v>30</v>
      </c>
      <c r="Y4369" t="s">
        <v>182</v>
      </c>
      <c r="Z4369" t="s">
        <v>182</v>
      </c>
      <c r="AA4369" t="s">
        <v>182</v>
      </c>
      <c r="AB4369" t="s">
        <v>30</v>
      </c>
      <c r="AE4369">
        <v>0</v>
      </c>
      <c r="AF4369">
        <v>0</v>
      </c>
    </row>
    <row r="4370" spans="1:32" x14ac:dyDescent="0.2">
      <c r="A4370" t="s">
        <v>7572</v>
      </c>
      <c r="B4370" s="107">
        <v>44817</v>
      </c>
      <c r="C4370" s="107">
        <v>44817</v>
      </c>
      <c r="D4370" s="107">
        <v>44817</v>
      </c>
      <c r="E4370">
        <v>-14.16</v>
      </c>
      <c r="F4370">
        <v>-14.16</v>
      </c>
      <c r="G4370" t="s">
        <v>43</v>
      </c>
      <c r="H4370">
        <v>1</v>
      </c>
      <c r="I4370">
        <v>-14.16</v>
      </c>
      <c r="J4370">
        <v>-14.16</v>
      </c>
      <c r="K4370">
        <v>1</v>
      </c>
      <c r="M4370" t="s">
        <v>50</v>
      </c>
      <c r="N4370" t="s">
        <v>199</v>
      </c>
      <c r="O4370">
        <v>100</v>
      </c>
      <c r="P4370" t="s">
        <v>340</v>
      </c>
      <c r="Q4370" t="s">
        <v>199</v>
      </c>
      <c r="S4370" t="s">
        <v>4281</v>
      </c>
      <c r="U4370" t="s">
        <v>50</v>
      </c>
      <c r="W4370" t="s">
        <v>4282</v>
      </c>
      <c r="X4370" t="s">
        <v>30</v>
      </c>
      <c r="Y4370" t="s">
        <v>182</v>
      </c>
      <c r="Z4370" t="s">
        <v>182</v>
      </c>
      <c r="AA4370" t="s">
        <v>182</v>
      </c>
      <c r="AB4370" t="s">
        <v>30</v>
      </c>
      <c r="AE4370">
        <v>0</v>
      </c>
      <c r="AF4370">
        <v>0</v>
      </c>
    </row>
    <row r="4371" spans="1:32" x14ac:dyDescent="0.2">
      <c r="A4371" t="s">
        <v>7573</v>
      </c>
      <c r="B4371" s="107">
        <v>44817</v>
      </c>
      <c r="C4371" s="107">
        <v>44817</v>
      </c>
      <c r="D4371" s="107">
        <v>44817</v>
      </c>
      <c r="E4371">
        <v>3.277425E-3</v>
      </c>
      <c r="F4371">
        <v>3.277425E-3</v>
      </c>
      <c r="G4371" t="s">
        <v>58</v>
      </c>
      <c r="H4371">
        <v>8200.8333333333321</v>
      </c>
      <c r="I4371">
        <v>26.877616187499999</v>
      </c>
      <c r="J4371">
        <v>26.877616187499999</v>
      </c>
      <c r="K4371">
        <v>1</v>
      </c>
      <c r="M4371" t="s">
        <v>3597</v>
      </c>
      <c r="N4371" t="s">
        <v>65</v>
      </c>
      <c r="S4371" t="s">
        <v>1608</v>
      </c>
      <c r="U4371" t="s">
        <v>65</v>
      </c>
      <c r="W4371" t="s">
        <v>3598</v>
      </c>
      <c r="X4371" t="s">
        <v>3598</v>
      </c>
      <c r="Y4371" t="s">
        <v>1062</v>
      </c>
      <c r="Z4371" t="s">
        <v>1063</v>
      </c>
      <c r="AA4371" t="s">
        <v>1063</v>
      </c>
      <c r="AB4371" t="s">
        <v>29</v>
      </c>
      <c r="AD4371" t="s">
        <v>7574</v>
      </c>
      <c r="AE4371">
        <v>1</v>
      </c>
      <c r="AF4371">
        <v>1</v>
      </c>
    </row>
    <row r="4372" spans="1:32" x14ac:dyDescent="0.2">
      <c r="A4372" t="s">
        <v>7575</v>
      </c>
      <c r="B4372" s="107">
        <v>44817</v>
      </c>
      <c r="C4372" s="107">
        <v>44817</v>
      </c>
      <c r="D4372" s="107">
        <v>44817</v>
      </c>
      <c r="E4372">
        <v>3.9750000000000001E-4</v>
      </c>
      <c r="F4372">
        <v>3.9750000000000001E-4</v>
      </c>
      <c r="G4372" t="s">
        <v>58</v>
      </c>
      <c r="H4372">
        <v>8200.8333333333321</v>
      </c>
      <c r="I4372">
        <v>3.25983125</v>
      </c>
      <c r="J4372">
        <v>3.25983125</v>
      </c>
      <c r="K4372">
        <v>1</v>
      </c>
      <c r="M4372" t="s">
        <v>3597</v>
      </c>
      <c r="N4372" t="s">
        <v>63</v>
      </c>
      <c r="S4372" t="s">
        <v>1608</v>
      </c>
      <c r="U4372" t="s">
        <v>63</v>
      </c>
      <c r="W4372" t="s">
        <v>3598</v>
      </c>
      <c r="X4372" t="s">
        <v>3598</v>
      </c>
      <c r="Y4372" t="s">
        <v>1062</v>
      </c>
      <c r="Z4372" t="s">
        <v>1063</v>
      </c>
      <c r="AA4372" t="s">
        <v>1063</v>
      </c>
      <c r="AB4372" t="s">
        <v>29</v>
      </c>
      <c r="AD4372" t="s">
        <v>7576</v>
      </c>
      <c r="AE4372">
        <v>1</v>
      </c>
      <c r="AF4372">
        <v>1</v>
      </c>
    </row>
    <row r="4373" spans="1:32" x14ac:dyDescent="0.2">
      <c r="A4373" t="s">
        <v>7577</v>
      </c>
      <c r="B4373" s="107">
        <v>44817</v>
      </c>
      <c r="C4373" s="107">
        <v>44817</v>
      </c>
      <c r="D4373" s="107">
        <v>44817</v>
      </c>
      <c r="E4373">
        <v>3.7500000000000001E-4</v>
      </c>
      <c r="F4373">
        <v>3.7500000000000001E-4</v>
      </c>
      <c r="G4373" t="s">
        <v>58</v>
      </c>
      <c r="H4373">
        <v>8200.8333333333321</v>
      </c>
      <c r="I4373">
        <v>3.075312499999999</v>
      </c>
      <c r="J4373">
        <v>3.075312499999999</v>
      </c>
      <c r="K4373">
        <v>1</v>
      </c>
      <c r="M4373" t="s">
        <v>3597</v>
      </c>
      <c r="N4373" t="s">
        <v>63</v>
      </c>
      <c r="S4373" t="s">
        <v>1608</v>
      </c>
      <c r="U4373" t="s">
        <v>63</v>
      </c>
      <c r="W4373" t="s">
        <v>3598</v>
      </c>
      <c r="X4373" t="s">
        <v>3598</v>
      </c>
      <c r="Y4373" t="s">
        <v>1062</v>
      </c>
      <c r="Z4373" t="s">
        <v>1063</v>
      </c>
      <c r="AA4373" t="s">
        <v>1063</v>
      </c>
      <c r="AB4373" t="s">
        <v>29</v>
      </c>
      <c r="AD4373" t="s">
        <v>7578</v>
      </c>
      <c r="AE4373">
        <v>1</v>
      </c>
      <c r="AF4373">
        <v>1</v>
      </c>
    </row>
    <row r="4374" spans="1:32" x14ac:dyDescent="0.2">
      <c r="A4374" t="s">
        <v>7579</v>
      </c>
      <c r="B4374" s="107">
        <v>44816</v>
      </c>
      <c r="C4374" s="107">
        <v>44816</v>
      </c>
      <c r="D4374" s="107">
        <v>44816</v>
      </c>
      <c r="E4374">
        <v>2500</v>
      </c>
      <c r="F4374">
        <v>2500</v>
      </c>
      <c r="G4374" t="s">
        <v>43</v>
      </c>
      <c r="H4374">
        <v>1</v>
      </c>
      <c r="I4374">
        <v>2500</v>
      </c>
      <c r="J4374">
        <v>2500</v>
      </c>
      <c r="K4374">
        <v>1</v>
      </c>
      <c r="M4374" t="s">
        <v>199</v>
      </c>
      <c r="N4374" t="s">
        <v>50</v>
      </c>
      <c r="O4374">
        <v>100</v>
      </c>
      <c r="Q4374" t="s">
        <v>199</v>
      </c>
      <c r="S4374" t="s">
        <v>1378</v>
      </c>
      <c r="U4374" t="s">
        <v>50</v>
      </c>
      <c r="W4374" t="s">
        <v>1379</v>
      </c>
      <c r="X4374" t="s">
        <v>1379</v>
      </c>
      <c r="Y4374" t="s">
        <v>163</v>
      </c>
      <c r="Z4374" t="s">
        <v>193</v>
      </c>
      <c r="AA4374" t="s">
        <v>193</v>
      </c>
      <c r="AB4374" t="s">
        <v>24</v>
      </c>
      <c r="AE4374">
        <v>0</v>
      </c>
      <c r="AF4374">
        <v>0</v>
      </c>
    </row>
    <row r="4375" spans="1:32" x14ac:dyDescent="0.2">
      <c r="A4375" t="s">
        <v>7580</v>
      </c>
      <c r="B4375" s="107">
        <v>44816</v>
      </c>
      <c r="C4375" s="107">
        <v>44816</v>
      </c>
      <c r="D4375" s="107">
        <v>44816</v>
      </c>
      <c r="E4375">
        <v>-2500</v>
      </c>
      <c r="F4375">
        <v>-2500</v>
      </c>
      <c r="G4375" t="s">
        <v>43</v>
      </c>
      <c r="H4375">
        <v>1</v>
      </c>
      <c r="I4375">
        <v>-2500</v>
      </c>
      <c r="J4375">
        <v>-2500</v>
      </c>
      <c r="K4375">
        <v>1</v>
      </c>
      <c r="M4375" t="s">
        <v>52</v>
      </c>
      <c r="N4375" t="s">
        <v>199</v>
      </c>
      <c r="O4375">
        <v>100</v>
      </c>
      <c r="P4375" t="s">
        <v>340</v>
      </c>
      <c r="Q4375" t="s">
        <v>199</v>
      </c>
      <c r="S4375" t="s">
        <v>1378</v>
      </c>
      <c r="U4375" t="s">
        <v>52</v>
      </c>
      <c r="W4375" t="s">
        <v>1379</v>
      </c>
      <c r="X4375" t="s">
        <v>1379</v>
      </c>
      <c r="Y4375" t="s">
        <v>163</v>
      </c>
      <c r="Z4375" t="s">
        <v>193</v>
      </c>
      <c r="AA4375" t="s">
        <v>193</v>
      </c>
      <c r="AB4375" t="s">
        <v>24</v>
      </c>
      <c r="AE4375">
        <v>0</v>
      </c>
      <c r="AF4375">
        <v>0</v>
      </c>
    </row>
    <row r="4376" spans="1:32" x14ac:dyDescent="0.2">
      <c r="A4376" t="s">
        <v>7581</v>
      </c>
      <c r="B4376" s="107">
        <v>44816</v>
      </c>
      <c r="C4376" s="107">
        <v>44816</v>
      </c>
      <c r="D4376" s="107">
        <v>44816</v>
      </c>
      <c r="E4376">
        <v>3.0000000000000001E-3</v>
      </c>
      <c r="F4376">
        <v>3.0000000000000001E-3</v>
      </c>
      <c r="G4376" t="s">
        <v>58</v>
      </c>
      <c r="H4376">
        <v>8757.8061224489793</v>
      </c>
      <c r="I4376">
        <v>26.273418367346942</v>
      </c>
      <c r="J4376">
        <v>26.273418367346942</v>
      </c>
      <c r="K4376">
        <v>1</v>
      </c>
      <c r="M4376" t="s">
        <v>3597</v>
      </c>
      <c r="N4376" t="s">
        <v>65</v>
      </c>
      <c r="S4376" t="s">
        <v>1608</v>
      </c>
      <c r="U4376" t="s">
        <v>65</v>
      </c>
      <c r="W4376" t="s">
        <v>3598</v>
      </c>
      <c r="X4376" t="s">
        <v>3598</v>
      </c>
      <c r="Y4376" t="s">
        <v>1062</v>
      </c>
      <c r="Z4376" t="s">
        <v>1063</v>
      </c>
      <c r="AA4376" t="s">
        <v>1063</v>
      </c>
      <c r="AB4376" t="s">
        <v>29</v>
      </c>
      <c r="AD4376" t="s">
        <v>7582</v>
      </c>
      <c r="AE4376">
        <v>1</v>
      </c>
      <c r="AF4376">
        <v>1</v>
      </c>
    </row>
    <row r="4377" spans="1:32" x14ac:dyDescent="0.2">
      <c r="A4377" t="s">
        <v>7583</v>
      </c>
      <c r="B4377" s="107">
        <v>44816</v>
      </c>
      <c r="C4377" s="107">
        <v>44816</v>
      </c>
      <c r="D4377" s="107">
        <v>44816</v>
      </c>
      <c r="E4377">
        <v>2.912E-2</v>
      </c>
      <c r="F4377">
        <v>2.912E-2</v>
      </c>
      <c r="G4377" t="s">
        <v>58</v>
      </c>
      <c r="H4377">
        <v>8757.8061224489793</v>
      </c>
      <c r="I4377">
        <v>255.02731428571431</v>
      </c>
      <c r="J4377">
        <v>255.02731428571431</v>
      </c>
      <c r="K4377">
        <v>1</v>
      </c>
      <c r="M4377" t="s">
        <v>3597</v>
      </c>
      <c r="N4377" t="s">
        <v>56</v>
      </c>
      <c r="S4377" t="s">
        <v>7584</v>
      </c>
      <c r="U4377" t="s">
        <v>56</v>
      </c>
      <c r="W4377" t="s">
        <v>5977</v>
      </c>
      <c r="X4377" t="s">
        <v>163</v>
      </c>
      <c r="Y4377" t="s">
        <v>182</v>
      </c>
      <c r="Z4377" t="s">
        <v>164</v>
      </c>
      <c r="AA4377" t="s">
        <v>164</v>
      </c>
      <c r="AB4377" t="s">
        <v>18</v>
      </c>
      <c r="AD4377" t="s">
        <v>7585</v>
      </c>
      <c r="AE4377">
        <v>1</v>
      </c>
      <c r="AF4377">
        <v>1</v>
      </c>
    </row>
    <row r="4378" spans="1:32" x14ac:dyDescent="0.2">
      <c r="A4378" t="s">
        <v>7586</v>
      </c>
      <c r="B4378" s="107">
        <v>44816</v>
      </c>
      <c r="C4378" s="107">
        <v>44816</v>
      </c>
      <c r="D4378" s="107">
        <v>44816</v>
      </c>
      <c r="E4378">
        <v>3.2625000000000002E-3</v>
      </c>
      <c r="F4378">
        <v>3.2625000000000002E-3</v>
      </c>
      <c r="G4378" t="s">
        <v>58</v>
      </c>
      <c r="H4378">
        <v>8757.8061224489793</v>
      </c>
      <c r="I4378">
        <v>28.572342474489801</v>
      </c>
      <c r="J4378">
        <v>28.572342474489801</v>
      </c>
      <c r="K4378">
        <v>1</v>
      </c>
      <c r="M4378" t="s">
        <v>3597</v>
      </c>
      <c r="N4378" t="s">
        <v>65</v>
      </c>
      <c r="S4378" t="s">
        <v>1608</v>
      </c>
      <c r="U4378" t="s">
        <v>65</v>
      </c>
      <c r="W4378" t="s">
        <v>3598</v>
      </c>
      <c r="X4378" t="s">
        <v>3598</v>
      </c>
      <c r="Y4378" t="s">
        <v>1062</v>
      </c>
      <c r="Z4378" t="s">
        <v>1063</v>
      </c>
      <c r="AA4378" t="s">
        <v>1063</v>
      </c>
      <c r="AB4378" t="s">
        <v>29</v>
      </c>
      <c r="AD4378" t="s">
        <v>7587</v>
      </c>
      <c r="AE4378">
        <v>1</v>
      </c>
      <c r="AF4378">
        <v>1</v>
      </c>
    </row>
    <row r="4379" spans="1:32" x14ac:dyDescent="0.2">
      <c r="A4379" t="s">
        <v>7588</v>
      </c>
      <c r="B4379" s="107">
        <v>44815</v>
      </c>
      <c r="C4379" s="107">
        <v>44815</v>
      </c>
      <c r="D4379" s="107">
        <v>44815</v>
      </c>
      <c r="E4379">
        <v>-700</v>
      </c>
      <c r="F4379">
        <v>-700</v>
      </c>
      <c r="G4379" t="s">
        <v>43</v>
      </c>
      <c r="H4379">
        <v>1</v>
      </c>
      <c r="I4379">
        <v>-700</v>
      </c>
      <c r="J4379">
        <v>-700</v>
      </c>
      <c r="K4379">
        <v>1</v>
      </c>
      <c r="M4379" t="s">
        <v>52</v>
      </c>
      <c r="N4379" t="s">
        <v>301</v>
      </c>
      <c r="O4379">
        <v>100</v>
      </c>
      <c r="Q4379" t="s">
        <v>301</v>
      </c>
      <c r="S4379" t="s">
        <v>2184</v>
      </c>
      <c r="U4379" t="s">
        <v>52</v>
      </c>
      <c r="W4379" t="s">
        <v>190</v>
      </c>
      <c r="X4379" t="s">
        <v>191</v>
      </c>
      <c r="Y4379" t="s">
        <v>192</v>
      </c>
      <c r="Z4379" t="s">
        <v>193</v>
      </c>
      <c r="AA4379" t="s">
        <v>193</v>
      </c>
      <c r="AB4379" t="s">
        <v>19</v>
      </c>
      <c r="AE4379">
        <v>0</v>
      </c>
      <c r="AF4379">
        <v>0</v>
      </c>
    </row>
    <row r="4380" spans="1:32" x14ac:dyDescent="0.2">
      <c r="A4380" t="s">
        <v>7589</v>
      </c>
      <c r="B4380" s="107">
        <v>44815</v>
      </c>
      <c r="C4380" s="107">
        <v>44815</v>
      </c>
      <c r="D4380" s="107">
        <v>44815</v>
      </c>
      <c r="E4380">
        <v>-252.9</v>
      </c>
      <c r="F4380">
        <v>-252.9</v>
      </c>
      <c r="G4380" t="s">
        <v>43</v>
      </c>
      <c r="H4380">
        <v>1</v>
      </c>
      <c r="I4380">
        <v>-252.9</v>
      </c>
      <c r="J4380">
        <v>-252.9</v>
      </c>
      <c r="K4380">
        <v>1</v>
      </c>
      <c r="M4380" t="s">
        <v>50</v>
      </c>
      <c r="N4380" t="s">
        <v>199</v>
      </c>
      <c r="O4380">
        <v>100</v>
      </c>
      <c r="P4380" t="s">
        <v>340</v>
      </c>
      <c r="Q4380" t="s">
        <v>199</v>
      </c>
      <c r="S4380" t="s">
        <v>7590</v>
      </c>
      <c r="U4380" t="s">
        <v>50</v>
      </c>
      <c r="W4380" t="s">
        <v>274</v>
      </c>
      <c r="X4380" t="s">
        <v>30</v>
      </c>
      <c r="Y4380" t="s">
        <v>182</v>
      </c>
      <c r="Z4380" t="s">
        <v>182</v>
      </c>
      <c r="AA4380" t="s">
        <v>182</v>
      </c>
      <c r="AB4380" t="s">
        <v>30</v>
      </c>
      <c r="AE4380">
        <v>0</v>
      </c>
      <c r="AF4380">
        <v>0</v>
      </c>
    </row>
    <row r="4381" spans="1:32" x14ac:dyDescent="0.2">
      <c r="A4381" t="s">
        <v>7591</v>
      </c>
      <c r="B4381" s="107">
        <v>44815</v>
      </c>
      <c r="C4381" s="107">
        <v>44815</v>
      </c>
      <c r="D4381" s="107">
        <v>44815</v>
      </c>
      <c r="E4381">
        <v>-84.3</v>
      </c>
      <c r="F4381">
        <v>-84.3</v>
      </c>
      <c r="G4381" t="s">
        <v>43</v>
      </c>
      <c r="H4381">
        <v>1</v>
      </c>
      <c r="I4381">
        <v>-84.3</v>
      </c>
      <c r="J4381">
        <v>-84.3</v>
      </c>
      <c r="K4381">
        <v>1</v>
      </c>
      <c r="M4381" t="s">
        <v>50</v>
      </c>
      <c r="N4381" t="s">
        <v>199</v>
      </c>
      <c r="O4381">
        <v>100</v>
      </c>
      <c r="P4381" t="s">
        <v>340</v>
      </c>
      <c r="Q4381" t="s">
        <v>199</v>
      </c>
      <c r="S4381" t="s">
        <v>263</v>
      </c>
      <c r="U4381" t="s">
        <v>50</v>
      </c>
      <c r="W4381" t="s">
        <v>265</v>
      </c>
      <c r="X4381" t="s">
        <v>30</v>
      </c>
      <c r="Y4381" t="s">
        <v>182</v>
      </c>
      <c r="Z4381" t="s">
        <v>182</v>
      </c>
      <c r="AA4381" t="s">
        <v>182</v>
      </c>
      <c r="AB4381" t="s">
        <v>30</v>
      </c>
      <c r="AE4381">
        <v>0</v>
      </c>
      <c r="AF4381">
        <v>0</v>
      </c>
    </row>
    <row r="4382" spans="1:32" x14ac:dyDescent="0.2">
      <c r="A4382" t="s">
        <v>7592</v>
      </c>
      <c r="B4382" s="107">
        <v>44815</v>
      </c>
      <c r="C4382" s="107">
        <v>44815</v>
      </c>
      <c r="D4382" s="107">
        <v>44815</v>
      </c>
      <c r="E4382">
        <v>0.75</v>
      </c>
      <c r="F4382">
        <v>0.75</v>
      </c>
      <c r="G4382" t="s">
        <v>58</v>
      </c>
      <c r="H4382">
        <v>9122.457408363447</v>
      </c>
      <c r="I4382">
        <v>6841.8430562725853</v>
      </c>
      <c r="J4382">
        <v>6841.8430562725853</v>
      </c>
      <c r="K4382">
        <v>1</v>
      </c>
      <c r="M4382" t="s">
        <v>6522</v>
      </c>
      <c r="N4382" t="s">
        <v>56</v>
      </c>
      <c r="S4382" t="s">
        <v>6523</v>
      </c>
      <c r="U4382" t="s">
        <v>56</v>
      </c>
      <c r="W4382" t="s">
        <v>6524</v>
      </c>
      <c r="X4382" t="s">
        <v>6525</v>
      </c>
      <c r="Y4382" t="s">
        <v>2776</v>
      </c>
      <c r="Z4382" t="s">
        <v>1063</v>
      </c>
      <c r="AA4382" t="s">
        <v>1063</v>
      </c>
      <c r="AB4382" t="s">
        <v>29</v>
      </c>
      <c r="AD4382" t="s">
        <v>7593</v>
      </c>
      <c r="AE4382">
        <v>1</v>
      </c>
      <c r="AF4382">
        <v>1</v>
      </c>
    </row>
    <row r="4383" spans="1:32" x14ac:dyDescent="0.2">
      <c r="A4383" t="s">
        <v>7594</v>
      </c>
      <c r="B4383" s="107">
        <v>44815</v>
      </c>
      <c r="C4383" s="107">
        <v>44815</v>
      </c>
      <c r="D4383" s="107">
        <v>44815</v>
      </c>
      <c r="E4383">
        <v>-3.0013878191331001E-4</v>
      </c>
      <c r="F4383">
        <v>-3.0013878191331001E-4</v>
      </c>
      <c r="G4383" t="s">
        <v>58</v>
      </c>
      <c r="H4383">
        <v>9122.457408363447</v>
      </c>
      <c r="I4383">
        <v>-2.7380032546022561</v>
      </c>
      <c r="J4383">
        <v>-2.7380032546022561</v>
      </c>
      <c r="K4383">
        <v>1</v>
      </c>
      <c r="M4383" t="s">
        <v>56</v>
      </c>
      <c r="S4383" t="s">
        <v>1608</v>
      </c>
      <c r="U4383" t="s">
        <v>56</v>
      </c>
      <c r="W4383" t="s">
        <v>1415</v>
      </c>
      <c r="X4383" t="s">
        <v>1265</v>
      </c>
      <c r="Y4383" t="s">
        <v>182</v>
      </c>
      <c r="Z4383" t="s">
        <v>164</v>
      </c>
      <c r="AA4383" t="s">
        <v>164</v>
      </c>
      <c r="AB4383" t="s">
        <v>18</v>
      </c>
      <c r="AD4383" t="s">
        <v>7595</v>
      </c>
      <c r="AE4383">
        <v>1</v>
      </c>
      <c r="AF4383">
        <v>1</v>
      </c>
    </row>
    <row r="4384" spans="1:32" x14ac:dyDescent="0.2">
      <c r="A4384" t="s">
        <v>7596</v>
      </c>
      <c r="B4384" s="107">
        <v>44815</v>
      </c>
      <c r="C4384" s="107">
        <v>44815</v>
      </c>
      <c r="D4384" s="107">
        <v>44815</v>
      </c>
      <c r="E4384">
        <v>-7.0582841255588377E-2</v>
      </c>
      <c r="F4384">
        <v>-7.0582841255588377E-2</v>
      </c>
      <c r="G4384" t="s">
        <v>58</v>
      </c>
      <c r="H4384">
        <v>9122.457408363447</v>
      </c>
      <c r="I4384">
        <v>-643.88896311538338</v>
      </c>
      <c r="J4384">
        <v>-643.88896311538338</v>
      </c>
      <c r="K4384">
        <v>1</v>
      </c>
      <c r="M4384" t="s">
        <v>56</v>
      </c>
      <c r="N4384" t="s">
        <v>3597</v>
      </c>
      <c r="S4384" t="s">
        <v>7597</v>
      </c>
      <c r="U4384" t="s">
        <v>56</v>
      </c>
      <c r="W4384" t="s">
        <v>5977</v>
      </c>
      <c r="X4384" t="s">
        <v>163</v>
      </c>
      <c r="Y4384" t="s">
        <v>182</v>
      </c>
      <c r="Z4384" t="s">
        <v>164</v>
      </c>
      <c r="AA4384" t="s">
        <v>164</v>
      </c>
      <c r="AB4384" t="s">
        <v>18</v>
      </c>
      <c r="AD4384" t="s">
        <v>7598</v>
      </c>
      <c r="AE4384">
        <v>1</v>
      </c>
      <c r="AF4384">
        <v>1</v>
      </c>
    </row>
    <row r="4385" spans="1:32" x14ac:dyDescent="0.2">
      <c r="A4385" t="s">
        <v>7599</v>
      </c>
      <c r="B4385" s="107">
        <v>44815</v>
      </c>
      <c r="C4385" s="107">
        <v>44815</v>
      </c>
      <c r="D4385" s="107">
        <v>44815</v>
      </c>
      <c r="E4385">
        <v>-9.1334270605564801E-4</v>
      </c>
      <c r="F4385">
        <v>-9.1334270605564801E-4</v>
      </c>
      <c r="G4385" t="s">
        <v>58</v>
      </c>
      <c r="H4385">
        <v>9122.457408363447</v>
      </c>
      <c r="I4385">
        <v>-8.3319299352320648</v>
      </c>
      <c r="J4385">
        <v>-8.3319299352320648</v>
      </c>
      <c r="K4385">
        <v>1</v>
      </c>
      <c r="M4385" t="s">
        <v>56</v>
      </c>
      <c r="N4385" t="s">
        <v>3597</v>
      </c>
      <c r="S4385" t="s">
        <v>7597</v>
      </c>
      <c r="U4385" t="s">
        <v>56</v>
      </c>
      <c r="W4385" t="s">
        <v>5977</v>
      </c>
      <c r="X4385" t="s">
        <v>163</v>
      </c>
      <c r="Y4385" t="s">
        <v>182</v>
      </c>
      <c r="Z4385" t="s">
        <v>164</v>
      </c>
      <c r="AA4385" t="s">
        <v>164</v>
      </c>
      <c r="AB4385" t="s">
        <v>18</v>
      </c>
      <c r="AD4385" t="s">
        <v>7600</v>
      </c>
      <c r="AE4385">
        <v>1</v>
      </c>
      <c r="AF4385">
        <v>1</v>
      </c>
    </row>
    <row r="4386" spans="1:32" x14ac:dyDescent="0.2">
      <c r="A4386" t="s">
        <v>7601</v>
      </c>
      <c r="B4386" s="107">
        <v>44815</v>
      </c>
      <c r="C4386" s="107">
        <v>44815</v>
      </c>
      <c r="D4386" s="107">
        <v>44815</v>
      </c>
      <c r="E4386">
        <v>-9.1334270605564801E-4</v>
      </c>
      <c r="F4386">
        <v>-9.1334270605564801E-4</v>
      </c>
      <c r="G4386" t="s">
        <v>58</v>
      </c>
      <c r="H4386">
        <v>9122.457408363447</v>
      </c>
      <c r="I4386">
        <v>-8.3319299352320648</v>
      </c>
      <c r="J4386">
        <v>-8.3319299352320648</v>
      </c>
      <c r="K4386">
        <v>1</v>
      </c>
      <c r="M4386" t="s">
        <v>56</v>
      </c>
      <c r="N4386" t="s">
        <v>3597</v>
      </c>
      <c r="S4386" t="s">
        <v>7597</v>
      </c>
      <c r="U4386" t="s">
        <v>56</v>
      </c>
      <c r="W4386" t="s">
        <v>5977</v>
      </c>
      <c r="X4386" t="s">
        <v>163</v>
      </c>
      <c r="Y4386" t="s">
        <v>182</v>
      </c>
      <c r="Z4386" t="s">
        <v>164</v>
      </c>
      <c r="AA4386" t="s">
        <v>164</v>
      </c>
      <c r="AB4386" t="s">
        <v>18</v>
      </c>
      <c r="AD4386" t="s">
        <v>7602</v>
      </c>
      <c r="AE4386">
        <v>1</v>
      </c>
      <c r="AF4386">
        <v>1</v>
      </c>
    </row>
    <row r="4387" spans="1:32" x14ac:dyDescent="0.2">
      <c r="A4387" t="s">
        <v>7603</v>
      </c>
      <c r="B4387" s="107">
        <v>44814</v>
      </c>
      <c r="C4387" s="107">
        <v>44814</v>
      </c>
      <c r="D4387" s="107">
        <v>44814</v>
      </c>
      <c r="E4387">
        <v>1.8749999999999999E-3</v>
      </c>
      <c r="F4387">
        <v>1.8749999999999999E-3</v>
      </c>
      <c r="G4387" t="s">
        <v>58</v>
      </c>
      <c r="H4387">
        <v>9185.7660455486548</v>
      </c>
      <c r="I4387">
        <v>17.223311335403729</v>
      </c>
      <c r="J4387">
        <v>17.223311335403729</v>
      </c>
      <c r="K4387">
        <v>1</v>
      </c>
      <c r="M4387" t="s">
        <v>3597</v>
      </c>
      <c r="N4387" t="s">
        <v>63</v>
      </c>
      <c r="S4387" t="s">
        <v>1608</v>
      </c>
      <c r="U4387" t="s">
        <v>63</v>
      </c>
      <c r="W4387" t="s">
        <v>3598</v>
      </c>
      <c r="X4387" t="s">
        <v>3598</v>
      </c>
      <c r="Y4387" t="s">
        <v>1062</v>
      </c>
      <c r="Z4387" t="s">
        <v>1063</v>
      </c>
      <c r="AA4387" t="s">
        <v>1063</v>
      </c>
      <c r="AB4387" t="s">
        <v>29</v>
      </c>
      <c r="AD4387" t="s">
        <v>7604</v>
      </c>
      <c r="AE4387">
        <v>1</v>
      </c>
      <c r="AF4387">
        <v>1</v>
      </c>
    </row>
    <row r="4388" spans="1:32" x14ac:dyDescent="0.2">
      <c r="A4388" t="s">
        <v>7605</v>
      </c>
      <c r="B4388" s="107">
        <v>44813</v>
      </c>
      <c r="C4388" s="107">
        <v>44813</v>
      </c>
      <c r="D4388" s="107">
        <v>44813</v>
      </c>
      <c r="E4388">
        <v>-2769.56</v>
      </c>
      <c r="F4388">
        <v>-2769.56</v>
      </c>
      <c r="G4388" t="s">
        <v>43</v>
      </c>
      <c r="H4388">
        <v>1</v>
      </c>
      <c r="I4388">
        <v>-2769.56</v>
      </c>
      <c r="J4388">
        <v>-2769.56</v>
      </c>
      <c r="K4388">
        <v>1</v>
      </c>
      <c r="M4388" t="s">
        <v>52</v>
      </c>
      <c r="N4388" t="s">
        <v>199</v>
      </c>
      <c r="O4388">
        <v>100</v>
      </c>
      <c r="P4388" t="s">
        <v>340</v>
      </c>
      <c r="Q4388" t="s">
        <v>199</v>
      </c>
      <c r="S4388" t="s">
        <v>7606</v>
      </c>
      <c r="U4388" t="s">
        <v>52</v>
      </c>
      <c r="W4388" t="s">
        <v>7607</v>
      </c>
      <c r="X4388" t="s">
        <v>1366</v>
      </c>
      <c r="Y4388" t="s">
        <v>15</v>
      </c>
      <c r="Z4388" t="s">
        <v>164</v>
      </c>
      <c r="AA4388" t="s">
        <v>164</v>
      </c>
      <c r="AB4388" t="s">
        <v>15</v>
      </c>
      <c r="AE4388">
        <v>0</v>
      </c>
      <c r="AF4388">
        <v>0</v>
      </c>
    </row>
    <row r="4389" spans="1:32" x14ac:dyDescent="0.2">
      <c r="A4389" t="s">
        <v>7608</v>
      </c>
      <c r="B4389" s="107">
        <v>44813</v>
      </c>
      <c r="C4389" s="107">
        <v>44813</v>
      </c>
      <c r="D4389" s="107">
        <v>44813</v>
      </c>
      <c r="E4389">
        <v>3.7500000000000001E-4</v>
      </c>
      <c r="F4389">
        <v>3.7500000000000001E-4</v>
      </c>
      <c r="G4389" t="s">
        <v>58</v>
      </c>
      <c r="H4389">
        <v>8885.5297157622736</v>
      </c>
      <c r="I4389">
        <v>3.332073643410852</v>
      </c>
      <c r="J4389">
        <v>3.332073643410852</v>
      </c>
      <c r="K4389">
        <v>1</v>
      </c>
      <c r="M4389" t="s">
        <v>3597</v>
      </c>
      <c r="N4389" t="s">
        <v>63</v>
      </c>
      <c r="S4389" t="s">
        <v>1608</v>
      </c>
      <c r="U4389" t="s">
        <v>63</v>
      </c>
      <c r="W4389" t="s">
        <v>3598</v>
      </c>
      <c r="X4389" t="s">
        <v>3598</v>
      </c>
      <c r="Y4389" t="s">
        <v>1062</v>
      </c>
      <c r="Z4389" t="s">
        <v>1063</v>
      </c>
      <c r="AA4389" t="s">
        <v>1063</v>
      </c>
      <c r="AB4389" t="s">
        <v>29</v>
      </c>
      <c r="AD4389" t="s">
        <v>7609</v>
      </c>
      <c r="AE4389">
        <v>1</v>
      </c>
      <c r="AF4389">
        <v>1</v>
      </c>
    </row>
    <row r="4390" spans="1:32" x14ac:dyDescent="0.2">
      <c r="A4390" t="s">
        <v>7610</v>
      </c>
      <c r="B4390" s="107">
        <v>44813</v>
      </c>
      <c r="C4390" s="107">
        <v>44813</v>
      </c>
      <c r="D4390" s="107">
        <v>44813</v>
      </c>
      <c r="E4390">
        <v>2.2499999999999998E-3</v>
      </c>
      <c r="F4390">
        <v>2.2499999999999998E-3</v>
      </c>
      <c r="G4390" t="s">
        <v>71</v>
      </c>
      <c r="H4390">
        <v>8851.5245478036177</v>
      </c>
      <c r="I4390">
        <v>19.915930232558139</v>
      </c>
      <c r="J4390">
        <v>19.915930232558139</v>
      </c>
      <c r="K4390">
        <v>1</v>
      </c>
      <c r="N4390" t="s">
        <v>65</v>
      </c>
      <c r="S4390" t="s">
        <v>1608</v>
      </c>
      <c r="U4390" t="s">
        <v>65</v>
      </c>
      <c r="W4390" t="s">
        <v>2841</v>
      </c>
      <c r="X4390" t="s">
        <v>70</v>
      </c>
      <c r="Y4390" t="s">
        <v>182</v>
      </c>
      <c r="Z4390" t="s">
        <v>164</v>
      </c>
      <c r="AA4390" t="s">
        <v>164</v>
      </c>
      <c r="AB4390" t="s">
        <v>18</v>
      </c>
      <c r="AD4390" t="s">
        <v>7611</v>
      </c>
      <c r="AE4390">
        <v>1</v>
      </c>
      <c r="AF4390">
        <v>1</v>
      </c>
    </row>
    <row r="4391" spans="1:32" x14ac:dyDescent="0.2">
      <c r="A4391" t="s">
        <v>7612</v>
      </c>
      <c r="B4391" s="107">
        <v>44813</v>
      </c>
      <c r="C4391" s="107">
        <v>44813</v>
      </c>
      <c r="D4391" s="107">
        <v>44813</v>
      </c>
      <c r="E4391">
        <v>1.8749999999999999E-3</v>
      </c>
      <c r="F4391">
        <v>1.8749999999999999E-3</v>
      </c>
      <c r="G4391" t="s">
        <v>71</v>
      </c>
      <c r="H4391">
        <v>8851.5245478036177</v>
      </c>
      <c r="I4391">
        <v>16.596608527131782</v>
      </c>
      <c r="J4391">
        <v>16.596608527131782</v>
      </c>
      <c r="K4391">
        <v>1</v>
      </c>
      <c r="N4391" t="s">
        <v>65</v>
      </c>
      <c r="S4391" t="s">
        <v>1608</v>
      </c>
      <c r="U4391" t="s">
        <v>65</v>
      </c>
      <c r="W4391" t="s">
        <v>2841</v>
      </c>
      <c r="X4391" t="s">
        <v>70</v>
      </c>
      <c r="Y4391" t="s">
        <v>182</v>
      </c>
      <c r="Z4391" t="s">
        <v>164</v>
      </c>
      <c r="AA4391" t="s">
        <v>164</v>
      </c>
      <c r="AB4391" t="s">
        <v>18</v>
      </c>
      <c r="AD4391" t="s">
        <v>7613</v>
      </c>
      <c r="AE4391">
        <v>1</v>
      </c>
      <c r="AF4391">
        <v>1</v>
      </c>
    </row>
    <row r="4392" spans="1:32" x14ac:dyDescent="0.2">
      <c r="A4392" t="s">
        <v>7614</v>
      </c>
      <c r="B4392" s="107">
        <v>44812</v>
      </c>
      <c r="C4392" s="107">
        <v>44812</v>
      </c>
      <c r="D4392" s="107">
        <v>44812</v>
      </c>
      <c r="E4392">
        <v>-404.99</v>
      </c>
      <c r="F4392">
        <v>-404.99</v>
      </c>
      <c r="G4392" t="s">
        <v>43</v>
      </c>
      <c r="H4392">
        <v>1</v>
      </c>
      <c r="I4392">
        <v>-404.99</v>
      </c>
      <c r="J4392">
        <v>-404.99</v>
      </c>
      <c r="K4392">
        <v>1</v>
      </c>
      <c r="M4392" t="s">
        <v>52</v>
      </c>
      <c r="N4392" t="s">
        <v>307</v>
      </c>
      <c r="O4392">
        <v>100</v>
      </c>
      <c r="Q4392" t="s">
        <v>307</v>
      </c>
      <c r="S4392" t="s">
        <v>2346</v>
      </c>
      <c r="U4392" t="s">
        <v>52</v>
      </c>
      <c r="W4392" t="s">
        <v>309</v>
      </c>
      <c r="X4392" t="s">
        <v>191</v>
      </c>
      <c r="Y4392" t="s">
        <v>192</v>
      </c>
      <c r="Z4392" t="s">
        <v>193</v>
      </c>
      <c r="AA4392" t="s">
        <v>193</v>
      </c>
      <c r="AB4392" t="s">
        <v>19</v>
      </c>
      <c r="AE4392">
        <v>0</v>
      </c>
      <c r="AF4392">
        <v>0</v>
      </c>
    </row>
    <row r="4393" spans="1:32" x14ac:dyDescent="0.2">
      <c r="A4393" t="s">
        <v>7615</v>
      </c>
      <c r="B4393" s="107">
        <v>44812</v>
      </c>
      <c r="C4393" s="107">
        <v>44812</v>
      </c>
      <c r="D4393" s="107">
        <v>44812</v>
      </c>
      <c r="E4393">
        <v>-4500</v>
      </c>
      <c r="F4393">
        <v>-4500</v>
      </c>
      <c r="G4393" t="s">
        <v>43</v>
      </c>
      <c r="H4393">
        <v>1</v>
      </c>
      <c r="I4393">
        <v>-4500</v>
      </c>
      <c r="J4393">
        <v>-4500</v>
      </c>
      <c r="K4393">
        <v>1</v>
      </c>
      <c r="M4393" t="s">
        <v>52</v>
      </c>
      <c r="N4393" t="s">
        <v>7616</v>
      </c>
      <c r="O4393">
        <v>100</v>
      </c>
      <c r="Q4393" t="s">
        <v>7616</v>
      </c>
      <c r="S4393" t="s">
        <v>7617</v>
      </c>
      <c r="U4393" t="s">
        <v>52</v>
      </c>
      <c r="W4393" t="s">
        <v>323</v>
      </c>
      <c r="X4393" t="s">
        <v>324</v>
      </c>
      <c r="Y4393" t="s">
        <v>325</v>
      </c>
      <c r="Z4393" t="s">
        <v>325</v>
      </c>
      <c r="AA4393" t="s">
        <v>325</v>
      </c>
      <c r="AB4393" t="s">
        <v>27</v>
      </c>
      <c r="AE4393">
        <v>0</v>
      </c>
      <c r="AF4393">
        <v>0</v>
      </c>
    </row>
    <row r="4394" spans="1:32" x14ac:dyDescent="0.2">
      <c r="A4394" t="s">
        <v>7618</v>
      </c>
      <c r="B4394" s="107">
        <v>44812</v>
      </c>
      <c r="C4394" s="107">
        <v>44812</v>
      </c>
      <c r="D4394" s="107">
        <v>44812</v>
      </c>
      <c r="E4394">
        <v>-1301.6199999999999</v>
      </c>
      <c r="F4394">
        <v>-1301.6199999999999</v>
      </c>
      <c r="G4394" t="s">
        <v>43</v>
      </c>
      <c r="H4394">
        <v>1</v>
      </c>
      <c r="I4394">
        <v>-1301.6199999999999</v>
      </c>
      <c r="J4394">
        <v>-1301.6199999999999</v>
      </c>
      <c r="K4394">
        <v>1</v>
      </c>
      <c r="M4394" t="s">
        <v>50</v>
      </c>
      <c r="N4394" t="s">
        <v>199</v>
      </c>
      <c r="O4394">
        <v>100</v>
      </c>
      <c r="P4394" t="s">
        <v>340</v>
      </c>
      <c r="Q4394" t="s">
        <v>199</v>
      </c>
      <c r="S4394" t="s">
        <v>305</v>
      </c>
      <c r="U4394" t="s">
        <v>50</v>
      </c>
      <c r="W4394" t="s">
        <v>305</v>
      </c>
      <c r="X4394" t="s">
        <v>30</v>
      </c>
      <c r="Y4394" t="s">
        <v>182</v>
      </c>
      <c r="Z4394" t="s">
        <v>182</v>
      </c>
      <c r="AA4394" t="s">
        <v>182</v>
      </c>
      <c r="AB4394" t="s">
        <v>30</v>
      </c>
      <c r="AE4394">
        <v>0</v>
      </c>
      <c r="AF4394">
        <v>0</v>
      </c>
    </row>
    <row r="4395" spans="1:32" x14ac:dyDescent="0.2">
      <c r="A4395" t="s">
        <v>7619</v>
      </c>
      <c r="B4395" s="107">
        <v>44812</v>
      </c>
      <c r="C4395" s="107">
        <v>44812</v>
      </c>
      <c r="D4395" s="107">
        <v>44812</v>
      </c>
      <c r="E4395">
        <v>-430.1</v>
      </c>
      <c r="F4395">
        <v>-430.1</v>
      </c>
      <c r="G4395" t="s">
        <v>43</v>
      </c>
      <c r="H4395">
        <v>1</v>
      </c>
      <c r="I4395">
        <v>-430.1</v>
      </c>
      <c r="J4395">
        <v>-430.1</v>
      </c>
      <c r="K4395">
        <v>1</v>
      </c>
      <c r="M4395" t="s">
        <v>50</v>
      </c>
      <c r="N4395" t="s">
        <v>199</v>
      </c>
      <c r="O4395">
        <v>100</v>
      </c>
      <c r="P4395" t="s">
        <v>340</v>
      </c>
      <c r="Q4395" t="s">
        <v>199</v>
      </c>
      <c r="S4395" t="s">
        <v>3201</v>
      </c>
      <c r="U4395" t="s">
        <v>50</v>
      </c>
      <c r="W4395" t="s">
        <v>3201</v>
      </c>
      <c r="X4395" t="s">
        <v>30</v>
      </c>
      <c r="Y4395" t="s">
        <v>182</v>
      </c>
      <c r="Z4395" t="s">
        <v>182</v>
      </c>
      <c r="AA4395" t="s">
        <v>182</v>
      </c>
      <c r="AB4395" t="s">
        <v>30</v>
      </c>
      <c r="AE4395">
        <v>0</v>
      </c>
      <c r="AF4395">
        <v>0</v>
      </c>
    </row>
    <row r="4396" spans="1:32" x14ac:dyDescent="0.2">
      <c r="A4396" t="s">
        <v>7620</v>
      </c>
      <c r="B4396" s="107">
        <v>44812</v>
      </c>
      <c r="C4396" s="107">
        <v>44812</v>
      </c>
      <c r="D4396" s="107">
        <v>44812</v>
      </c>
      <c r="E4396">
        <v>-1372.71</v>
      </c>
      <c r="F4396">
        <v>-1372.71</v>
      </c>
      <c r="G4396" t="s">
        <v>43</v>
      </c>
      <c r="H4396">
        <v>1</v>
      </c>
      <c r="I4396">
        <v>-1372.71</v>
      </c>
      <c r="J4396">
        <v>-1372.71</v>
      </c>
      <c r="K4396">
        <v>1</v>
      </c>
      <c r="M4396" t="s">
        <v>52</v>
      </c>
      <c r="N4396" t="s">
        <v>5405</v>
      </c>
      <c r="O4396">
        <v>100</v>
      </c>
      <c r="Q4396" t="s">
        <v>5405</v>
      </c>
      <c r="S4396" t="s">
        <v>7621</v>
      </c>
      <c r="U4396" t="s">
        <v>52</v>
      </c>
      <c r="W4396" t="s">
        <v>1125</v>
      </c>
      <c r="X4396" t="s">
        <v>245</v>
      </c>
      <c r="Y4396" t="s">
        <v>246</v>
      </c>
      <c r="Z4396" t="s">
        <v>246</v>
      </c>
      <c r="AA4396" t="s">
        <v>246</v>
      </c>
      <c r="AB4396" t="s">
        <v>20</v>
      </c>
      <c r="AE4396">
        <v>0</v>
      </c>
      <c r="AF4396">
        <v>0</v>
      </c>
    </row>
    <row r="4397" spans="1:32" x14ac:dyDescent="0.2">
      <c r="A4397" t="s">
        <v>7622</v>
      </c>
      <c r="B4397" s="107">
        <v>44812</v>
      </c>
      <c r="C4397" s="107">
        <v>44812</v>
      </c>
      <c r="D4397" s="107">
        <v>44812</v>
      </c>
      <c r="E4397">
        <v>3.6749999999999999E-3</v>
      </c>
      <c r="F4397">
        <v>3.6749999999999999E-3</v>
      </c>
      <c r="G4397" t="s">
        <v>58</v>
      </c>
      <c r="H4397">
        <v>8540.9921671018274</v>
      </c>
      <c r="I4397">
        <v>31.388146214099219</v>
      </c>
      <c r="J4397">
        <v>31.388146214099219</v>
      </c>
      <c r="K4397">
        <v>1</v>
      </c>
      <c r="M4397" t="s">
        <v>3597</v>
      </c>
      <c r="N4397" t="s">
        <v>65</v>
      </c>
      <c r="S4397" t="s">
        <v>1608</v>
      </c>
      <c r="U4397" t="s">
        <v>65</v>
      </c>
      <c r="W4397" t="s">
        <v>3598</v>
      </c>
      <c r="X4397" t="s">
        <v>3598</v>
      </c>
      <c r="Y4397" t="s">
        <v>1062</v>
      </c>
      <c r="Z4397" t="s">
        <v>1063</v>
      </c>
      <c r="AA4397" t="s">
        <v>1063</v>
      </c>
      <c r="AB4397" t="s">
        <v>29</v>
      </c>
      <c r="AD4397" t="s">
        <v>7623</v>
      </c>
      <c r="AE4397">
        <v>1</v>
      </c>
      <c r="AF4397">
        <v>1</v>
      </c>
    </row>
    <row r="4398" spans="1:32" x14ac:dyDescent="0.2">
      <c r="A4398" t="s">
        <v>7624</v>
      </c>
      <c r="B4398" s="107">
        <v>44812</v>
      </c>
      <c r="C4398" s="107">
        <v>44812</v>
      </c>
      <c r="D4398" s="107">
        <v>44812</v>
      </c>
      <c r="E4398">
        <v>-1.390980155113565E-3</v>
      </c>
      <c r="F4398">
        <v>-1.390980155113565E-3</v>
      </c>
      <c r="G4398" t="s">
        <v>58</v>
      </c>
      <c r="H4398">
        <v>8540.9921671018274</v>
      </c>
      <c r="I4398">
        <v>-11.88035060941904</v>
      </c>
      <c r="J4398">
        <v>-11.88035060941904</v>
      </c>
      <c r="K4398">
        <v>1</v>
      </c>
      <c r="M4398" t="s">
        <v>63</v>
      </c>
      <c r="S4398" t="s">
        <v>1608</v>
      </c>
      <c r="U4398" t="s">
        <v>63</v>
      </c>
      <c r="W4398" t="s">
        <v>1270</v>
      </c>
      <c r="X4398" t="s">
        <v>1271</v>
      </c>
      <c r="Y4398" t="s">
        <v>182</v>
      </c>
      <c r="Z4398" t="s">
        <v>164</v>
      </c>
      <c r="AA4398" t="s">
        <v>164</v>
      </c>
      <c r="AB4398" t="s">
        <v>18</v>
      </c>
      <c r="AD4398" t="s">
        <v>7625</v>
      </c>
      <c r="AE4398">
        <v>1</v>
      </c>
      <c r="AF4398">
        <v>1</v>
      </c>
    </row>
    <row r="4399" spans="1:32" x14ac:dyDescent="0.2">
      <c r="A4399" t="s">
        <v>7626</v>
      </c>
      <c r="B4399" s="107">
        <v>44812</v>
      </c>
      <c r="C4399" s="107">
        <v>44812</v>
      </c>
      <c r="D4399" s="107">
        <v>44812</v>
      </c>
      <c r="E4399">
        <v>-1.4659031902629399E-3</v>
      </c>
      <c r="F4399">
        <v>-1.4659031902629399E-3</v>
      </c>
      <c r="G4399" t="s">
        <v>58</v>
      </c>
      <c r="H4399">
        <v>8540.9921671018274</v>
      </c>
      <c r="I4399">
        <v>-12.520267665765351</v>
      </c>
      <c r="J4399">
        <v>-12.520267665765351</v>
      </c>
      <c r="K4399">
        <v>1</v>
      </c>
      <c r="M4399" t="s">
        <v>63</v>
      </c>
      <c r="S4399" t="s">
        <v>1608</v>
      </c>
      <c r="U4399" t="s">
        <v>63</v>
      </c>
      <c r="W4399" t="s">
        <v>1270</v>
      </c>
      <c r="X4399" t="s">
        <v>1271</v>
      </c>
      <c r="Y4399" t="s">
        <v>182</v>
      </c>
      <c r="Z4399" t="s">
        <v>164</v>
      </c>
      <c r="AA4399" t="s">
        <v>164</v>
      </c>
      <c r="AB4399" t="s">
        <v>18</v>
      </c>
      <c r="AD4399" t="s">
        <v>7627</v>
      </c>
      <c r="AE4399">
        <v>1</v>
      </c>
      <c r="AF4399">
        <v>1</v>
      </c>
    </row>
    <row r="4400" spans="1:32" x14ac:dyDescent="0.2">
      <c r="A4400" t="s">
        <v>7628</v>
      </c>
      <c r="B4400" s="107">
        <v>44811</v>
      </c>
      <c r="C4400" s="107">
        <v>44811</v>
      </c>
      <c r="D4400" s="107">
        <v>44811</v>
      </c>
      <c r="E4400">
        <v>1000</v>
      </c>
      <c r="F4400">
        <v>1000</v>
      </c>
      <c r="G4400" t="s">
        <v>43</v>
      </c>
      <c r="H4400">
        <v>1</v>
      </c>
      <c r="I4400">
        <v>1000</v>
      </c>
      <c r="J4400">
        <v>1000</v>
      </c>
      <c r="K4400">
        <v>1</v>
      </c>
      <c r="M4400" t="s">
        <v>360</v>
      </c>
      <c r="N4400" t="s">
        <v>52</v>
      </c>
      <c r="O4400">
        <v>100</v>
      </c>
      <c r="P4400" t="s">
        <v>15</v>
      </c>
      <c r="Q4400" t="s">
        <v>360</v>
      </c>
      <c r="S4400" t="s">
        <v>7629</v>
      </c>
      <c r="U4400" t="s">
        <v>52</v>
      </c>
      <c r="W4400" t="s">
        <v>323</v>
      </c>
      <c r="X4400" t="s">
        <v>324</v>
      </c>
      <c r="Y4400" t="s">
        <v>325</v>
      </c>
      <c r="Z4400" t="s">
        <v>325</v>
      </c>
      <c r="AA4400" t="s">
        <v>325</v>
      </c>
      <c r="AB4400" t="s">
        <v>27</v>
      </c>
      <c r="AE4400">
        <v>0</v>
      </c>
      <c r="AF4400">
        <v>0</v>
      </c>
    </row>
    <row r="4401" spans="1:32" x14ac:dyDescent="0.2">
      <c r="A4401" t="s">
        <v>7630</v>
      </c>
      <c r="B4401" s="107">
        <v>44811</v>
      </c>
      <c r="C4401" s="107">
        <v>44811</v>
      </c>
      <c r="D4401" s="107">
        <v>44811</v>
      </c>
      <c r="E4401">
        <v>-565.91999999999996</v>
      </c>
      <c r="F4401">
        <v>-565.91999999999996</v>
      </c>
      <c r="G4401" t="s">
        <v>43</v>
      </c>
      <c r="H4401">
        <v>1</v>
      </c>
      <c r="I4401">
        <v>-565.91999999999996</v>
      </c>
      <c r="J4401">
        <v>-565.91999999999996</v>
      </c>
      <c r="K4401">
        <v>1</v>
      </c>
      <c r="M4401" t="s">
        <v>50</v>
      </c>
      <c r="N4401" t="s">
        <v>199</v>
      </c>
      <c r="O4401">
        <v>100</v>
      </c>
      <c r="P4401" t="s">
        <v>340</v>
      </c>
      <c r="Q4401" t="s">
        <v>199</v>
      </c>
      <c r="S4401" t="s">
        <v>317</v>
      </c>
      <c r="U4401" t="s">
        <v>50</v>
      </c>
      <c r="W4401" t="s">
        <v>318</v>
      </c>
      <c r="X4401" t="s">
        <v>30</v>
      </c>
      <c r="Y4401" t="s">
        <v>182</v>
      </c>
      <c r="Z4401" t="s">
        <v>182</v>
      </c>
      <c r="AA4401" t="s">
        <v>182</v>
      </c>
      <c r="AB4401" t="s">
        <v>30</v>
      </c>
      <c r="AE4401">
        <v>0</v>
      </c>
      <c r="AF4401">
        <v>0</v>
      </c>
    </row>
    <row r="4402" spans="1:32" x14ac:dyDescent="0.2">
      <c r="A4402" t="s">
        <v>7631</v>
      </c>
      <c r="B4402" s="107">
        <v>44811</v>
      </c>
      <c r="C4402" s="107">
        <v>44811</v>
      </c>
      <c r="D4402" s="107">
        <v>44811</v>
      </c>
      <c r="E4402">
        <v>4.1250000000000002E-3</v>
      </c>
      <c r="F4402">
        <v>4.1250000000000002E-3</v>
      </c>
      <c r="G4402" t="s">
        <v>58</v>
      </c>
      <c r="H4402">
        <v>8556.4304461942265</v>
      </c>
      <c r="I4402">
        <v>35.295275590551192</v>
      </c>
      <c r="J4402">
        <v>35.295275590551192</v>
      </c>
      <c r="K4402">
        <v>1</v>
      </c>
      <c r="M4402" t="s">
        <v>3597</v>
      </c>
      <c r="N4402" t="s">
        <v>65</v>
      </c>
      <c r="S4402" t="s">
        <v>1608</v>
      </c>
      <c r="U4402" t="s">
        <v>65</v>
      </c>
      <c r="W4402" t="s">
        <v>3598</v>
      </c>
      <c r="X4402" t="s">
        <v>3598</v>
      </c>
      <c r="Y4402" t="s">
        <v>1062</v>
      </c>
      <c r="Z4402" t="s">
        <v>1063</v>
      </c>
      <c r="AA4402" t="s">
        <v>1063</v>
      </c>
      <c r="AB4402" t="s">
        <v>29</v>
      </c>
      <c r="AD4402" t="s">
        <v>7632</v>
      </c>
      <c r="AE4402">
        <v>1</v>
      </c>
      <c r="AF4402">
        <v>1</v>
      </c>
    </row>
    <row r="4403" spans="1:32" x14ac:dyDescent="0.2">
      <c r="A4403" t="s">
        <v>7633</v>
      </c>
      <c r="B4403" s="107">
        <v>44811</v>
      </c>
      <c r="C4403" s="107">
        <v>44811</v>
      </c>
      <c r="D4403" s="107">
        <v>44811</v>
      </c>
      <c r="E4403">
        <v>3.7499925000000002E-4</v>
      </c>
      <c r="F4403">
        <v>3.7499925000000002E-4</v>
      </c>
      <c r="G4403" t="s">
        <v>58</v>
      </c>
      <c r="H4403">
        <v>8556.4304461942265</v>
      </c>
      <c r="I4403">
        <v>3.2086550000000011</v>
      </c>
      <c r="J4403">
        <v>3.2086550000000011</v>
      </c>
      <c r="K4403">
        <v>1</v>
      </c>
      <c r="M4403" t="s">
        <v>3597</v>
      </c>
      <c r="N4403" t="s">
        <v>63</v>
      </c>
      <c r="S4403" t="s">
        <v>1608</v>
      </c>
      <c r="U4403" t="s">
        <v>63</v>
      </c>
      <c r="W4403" t="s">
        <v>3598</v>
      </c>
      <c r="X4403" t="s">
        <v>3598</v>
      </c>
      <c r="Y4403" t="s">
        <v>1062</v>
      </c>
      <c r="Z4403" t="s">
        <v>1063</v>
      </c>
      <c r="AA4403" t="s">
        <v>1063</v>
      </c>
      <c r="AB4403" t="s">
        <v>29</v>
      </c>
      <c r="AD4403" t="s">
        <v>7634</v>
      </c>
      <c r="AE4403">
        <v>1</v>
      </c>
      <c r="AF4403">
        <v>1</v>
      </c>
    </row>
    <row r="4404" spans="1:32" x14ac:dyDescent="0.2">
      <c r="A4404" t="s">
        <v>7635</v>
      </c>
      <c r="B4404" s="107">
        <v>44810</v>
      </c>
      <c r="C4404" s="107">
        <v>44810</v>
      </c>
      <c r="D4404" s="107">
        <v>44810</v>
      </c>
      <c r="E4404">
        <v>1000</v>
      </c>
      <c r="F4404">
        <v>1000</v>
      </c>
      <c r="G4404" t="s">
        <v>43</v>
      </c>
      <c r="H4404">
        <v>1</v>
      </c>
      <c r="I4404">
        <v>1000</v>
      </c>
      <c r="J4404">
        <v>1000</v>
      </c>
      <c r="K4404">
        <v>1</v>
      </c>
      <c r="M4404" t="s">
        <v>350</v>
      </c>
      <c r="N4404" t="s">
        <v>52</v>
      </c>
      <c r="O4404">
        <v>100</v>
      </c>
      <c r="P4404" t="s">
        <v>160</v>
      </c>
      <c r="Q4404" t="s">
        <v>350</v>
      </c>
      <c r="S4404" t="s">
        <v>7636</v>
      </c>
      <c r="U4404" t="s">
        <v>52</v>
      </c>
      <c r="W4404" t="s">
        <v>323</v>
      </c>
      <c r="X4404" t="s">
        <v>324</v>
      </c>
      <c r="Y4404" t="s">
        <v>325</v>
      </c>
      <c r="Z4404" t="s">
        <v>325</v>
      </c>
      <c r="AA4404" t="s">
        <v>325</v>
      </c>
      <c r="AB4404" t="s">
        <v>27</v>
      </c>
      <c r="AE4404">
        <v>0</v>
      </c>
      <c r="AF4404">
        <v>0</v>
      </c>
    </row>
    <row r="4405" spans="1:32" x14ac:dyDescent="0.2">
      <c r="A4405" t="s">
        <v>7637</v>
      </c>
      <c r="B4405" s="107">
        <v>44810</v>
      </c>
      <c r="C4405" s="107">
        <v>44810</v>
      </c>
      <c r="D4405" s="107">
        <v>44810</v>
      </c>
      <c r="E4405">
        <v>-84.89</v>
      </c>
      <c r="F4405">
        <v>-84.89</v>
      </c>
      <c r="G4405" t="s">
        <v>43</v>
      </c>
      <c r="H4405">
        <v>1</v>
      </c>
      <c r="I4405">
        <v>-84.89</v>
      </c>
      <c r="J4405">
        <v>-84.89</v>
      </c>
      <c r="K4405">
        <v>1</v>
      </c>
      <c r="M4405" t="s">
        <v>50</v>
      </c>
      <c r="N4405" t="s">
        <v>199</v>
      </c>
      <c r="O4405">
        <v>100</v>
      </c>
      <c r="P4405" t="s">
        <v>340</v>
      </c>
      <c r="Q4405" t="s">
        <v>199</v>
      </c>
      <c r="S4405" t="s">
        <v>312</v>
      </c>
      <c r="U4405" t="s">
        <v>50</v>
      </c>
      <c r="W4405" t="s">
        <v>312</v>
      </c>
      <c r="X4405" t="s">
        <v>30</v>
      </c>
      <c r="Y4405" t="s">
        <v>182</v>
      </c>
      <c r="Z4405" t="s">
        <v>182</v>
      </c>
      <c r="AA4405" t="s">
        <v>182</v>
      </c>
      <c r="AB4405" t="s">
        <v>30</v>
      </c>
      <c r="AE4405">
        <v>0</v>
      </c>
      <c r="AF4405">
        <v>0</v>
      </c>
    </row>
    <row r="4406" spans="1:32" x14ac:dyDescent="0.2">
      <c r="A4406" t="s">
        <v>7638</v>
      </c>
      <c r="B4406" s="107">
        <v>44810</v>
      </c>
      <c r="C4406" s="107">
        <v>44810</v>
      </c>
      <c r="D4406" s="107">
        <v>44810</v>
      </c>
      <c r="E4406">
        <v>-6000</v>
      </c>
      <c r="F4406">
        <v>-6000</v>
      </c>
      <c r="G4406" t="s">
        <v>43</v>
      </c>
      <c r="H4406">
        <v>1</v>
      </c>
      <c r="I4406">
        <v>-6000</v>
      </c>
      <c r="J4406">
        <v>-6000</v>
      </c>
      <c r="K4406">
        <v>1</v>
      </c>
      <c r="M4406" t="s">
        <v>52</v>
      </c>
      <c r="N4406" t="s">
        <v>348</v>
      </c>
      <c r="O4406">
        <v>100</v>
      </c>
      <c r="P4406" t="s">
        <v>15</v>
      </c>
      <c r="Q4406" t="s">
        <v>348</v>
      </c>
      <c r="S4406" t="s">
        <v>2343</v>
      </c>
      <c r="U4406" t="s">
        <v>52</v>
      </c>
      <c r="W4406" t="s">
        <v>323</v>
      </c>
      <c r="X4406" t="s">
        <v>324</v>
      </c>
      <c r="Y4406" t="s">
        <v>325</v>
      </c>
      <c r="Z4406" t="s">
        <v>325</v>
      </c>
      <c r="AA4406" t="s">
        <v>325</v>
      </c>
      <c r="AB4406" t="s">
        <v>27</v>
      </c>
      <c r="AE4406">
        <v>0</v>
      </c>
      <c r="AF4406">
        <v>0</v>
      </c>
    </row>
    <row r="4407" spans="1:32" x14ac:dyDescent="0.2">
      <c r="A4407" t="s">
        <v>7639</v>
      </c>
      <c r="B4407" s="107">
        <v>44810</v>
      </c>
      <c r="C4407" s="107">
        <v>44810</v>
      </c>
      <c r="D4407" s="107">
        <v>44810</v>
      </c>
      <c r="E4407">
        <v>-3500</v>
      </c>
      <c r="F4407">
        <v>-3500</v>
      </c>
      <c r="G4407" t="s">
        <v>43</v>
      </c>
      <c r="H4407">
        <v>1</v>
      </c>
      <c r="I4407">
        <v>-3500</v>
      </c>
      <c r="J4407">
        <v>-3500</v>
      </c>
      <c r="K4407">
        <v>1</v>
      </c>
      <c r="M4407" t="s">
        <v>52</v>
      </c>
      <c r="N4407" t="s">
        <v>360</v>
      </c>
      <c r="O4407">
        <v>100</v>
      </c>
      <c r="P4407" t="s">
        <v>15</v>
      </c>
      <c r="Q4407" t="s">
        <v>360</v>
      </c>
      <c r="S4407" t="s">
        <v>323</v>
      </c>
      <c r="U4407" t="s">
        <v>52</v>
      </c>
      <c r="W4407" t="s">
        <v>323</v>
      </c>
      <c r="X4407" t="s">
        <v>324</v>
      </c>
      <c r="Y4407" t="s">
        <v>325</v>
      </c>
      <c r="Z4407" t="s">
        <v>325</v>
      </c>
      <c r="AA4407" t="s">
        <v>325</v>
      </c>
      <c r="AB4407" t="s">
        <v>27</v>
      </c>
      <c r="AE4407">
        <v>0</v>
      </c>
      <c r="AF4407">
        <v>0</v>
      </c>
    </row>
    <row r="4408" spans="1:32" x14ac:dyDescent="0.2">
      <c r="A4408" t="s">
        <v>7640</v>
      </c>
      <c r="B4408" s="107">
        <v>44810</v>
      </c>
      <c r="C4408" s="107">
        <v>44810</v>
      </c>
      <c r="D4408" s="107">
        <v>44810</v>
      </c>
      <c r="E4408">
        <v>-1000</v>
      </c>
      <c r="F4408">
        <v>-1000</v>
      </c>
      <c r="G4408" t="s">
        <v>43</v>
      </c>
      <c r="H4408">
        <v>1</v>
      </c>
      <c r="I4408">
        <v>-1000</v>
      </c>
      <c r="J4408">
        <v>-1000</v>
      </c>
      <c r="K4408">
        <v>1</v>
      </c>
      <c r="M4408" t="s">
        <v>52</v>
      </c>
      <c r="N4408" t="s">
        <v>335</v>
      </c>
      <c r="O4408">
        <v>100</v>
      </c>
      <c r="P4408" t="s">
        <v>236</v>
      </c>
      <c r="Q4408" t="s">
        <v>335</v>
      </c>
      <c r="S4408" t="s">
        <v>323</v>
      </c>
      <c r="U4408" t="s">
        <v>52</v>
      </c>
      <c r="W4408" t="s">
        <v>323</v>
      </c>
      <c r="X4408" t="s">
        <v>324</v>
      </c>
      <c r="Y4408" t="s">
        <v>325</v>
      </c>
      <c r="Z4408" t="s">
        <v>325</v>
      </c>
      <c r="AA4408" t="s">
        <v>325</v>
      </c>
      <c r="AB4408" t="s">
        <v>27</v>
      </c>
      <c r="AE4408">
        <v>0</v>
      </c>
      <c r="AF4408">
        <v>0</v>
      </c>
    </row>
    <row r="4409" spans="1:32" x14ac:dyDescent="0.2">
      <c r="A4409" t="s">
        <v>7641</v>
      </c>
      <c r="B4409" s="107">
        <v>44810</v>
      </c>
      <c r="C4409" s="107">
        <v>44810</v>
      </c>
      <c r="D4409" s="107">
        <v>44810</v>
      </c>
      <c r="E4409">
        <v>-1000</v>
      </c>
      <c r="F4409">
        <v>-1000</v>
      </c>
      <c r="G4409" t="s">
        <v>43</v>
      </c>
      <c r="H4409">
        <v>1</v>
      </c>
      <c r="I4409">
        <v>-1000</v>
      </c>
      <c r="J4409">
        <v>-1000</v>
      </c>
      <c r="K4409">
        <v>1</v>
      </c>
      <c r="M4409" t="s">
        <v>52</v>
      </c>
      <c r="N4409" t="s">
        <v>350</v>
      </c>
      <c r="O4409">
        <v>100</v>
      </c>
      <c r="P4409" t="s">
        <v>219</v>
      </c>
      <c r="Q4409" t="s">
        <v>350</v>
      </c>
      <c r="S4409" t="s">
        <v>7642</v>
      </c>
      <c r="U4409" t="s">
        <v>52</v>
      </c>
      <c r="W4409" t="s">
        <v>323</v>
      </c>
      <c r="X4409" t="s">
        <v>324</v>
      </c>
      <c r="Y4409" t="s">
        <v>325</v>
      </c>
      <c r="Z4409" t="s">
        <v>325</v>
      </c>
      <c r="AA4409" t="s">
        <v>325</v>
      </c>
      <c r="AB4409" t="s">
        <v>27</v>
      </c>
      <c r="AE4409">
        <v>0</v>
      </c>
      <c r="AF4409">
        <v>0</v>
      </c>
    </row>
    <row r="4410" spans="1:32" x14ac:dyDescent="0.2">
      <c r="A4410" t="s">
        <v>7643</v>
      </c>
      <c r="B4410" s="107">
        <v>44810</v>
      </c>
      <c r="C4410" s="107">
        <v>44810</v>
      </c>
      <c r="D4410" s="107">
        <v>44810</v>
      </c>
      <c r="E4410">
        <v>-1000</v>
      </c>
      <c r="F4410">
        <v>-1000</v>
      </c>
      <c r="G4410" t="s">
        <v>43</v>
      </c>
      <c r="H4410">
        <v>1</v>
      </c>
      <c r="I4410">
        <v>-1000</v>
      </c>
      <c r="J4410">
        <v>-1000</v>
      </c>
      <c r="K4410">
        <v>1</v>
      </c>
      <c r="M4410" t="s">
        <v>52</v>
      </c>
      <c r="N4410" t="s">
        <v>350</v>
      </c>
      <c r="O4410">
        <v>100</v>
      </c>
      <c r="P4410" t="s">
        <v>219</v>
      </c>
      <c r="Q4410" t="s">
        <v>350</v>
      </c>
      <c r="S4410" t="s">
        <v>323</v>
      </c>
      <c r="U4410" t="s">
        <v>52</v>
      </c>
      <c r="W4410" t="s">
        <v>323</v>
      </c>
      <c r="X4410" t="s">
        <v>324</v>
      </c>
      <c r="Y4410" t="s">
        <v>325</v>
      </c>
      <c r="Z4410" t="s">
        <v>325</v>
      </c>
      <c r="AA4410" t="s">
        <v>325</v>
      </c>
      <c r="AB4410" t="s">
        <v>27</v>
      </c>
      <c r="AE4410">
        <v>0</v>
      </c>
      <c r="AF4410">
        <v>0</v>
      </c>
    </row>
    <row r="4411" spans="1:32" x14ac:dyDescent="0.2">
      <c r="A4411" t="s">
        <v>7644</v>
      </c>
      <c r="B4411" s="107">
        <v>44810</v>
      </c>
      <c r="C4411" s="107">
        <v>44810</v>
      </c>
      <c r="D4411" s="107">
        <v>44810</v>
      </c>
      <c r="E4411">
        <v>-8788</v>
      </c>
      <c r="F4411">
        <v>-8788</v>
      </c>
      <c r="G4411" t="s">
        <v>43</v>
      </c>
      <c r="H4411">
        <v>1</v>
      </c>
      <c r="I4411">
        <v>-8788</v>
      </c>
      <c r="J4411">
        <v>-8788</v>
      </c>
      <c r="K4411">
        <v>1</v>
      </c>
      <c r="M4411" t="s">
        <v>52</v>
      </c>
      <c r="N4411" t="s">
        <v>342</v>
      </c>
      <c r="O4411">
        <v>100</v>
      </c>
      <c r="P4411" t="s">
        <v>236</v>
      </c>
      <c r="Q4411" t="s">
        <v>342</v>
      </c>
      <c r="S4411" t="s">
        <v>4650</v>
      </c>
      <c r="U4411" t="s">
        <v>52</v>
      </c>
      <c r="W4411" t="s">
        <v>4651</v>
      </c>
      <c r="X4411" t="s">
        <v>324</v>
      </c>
      <c r="Y4411" t="s">
        <v>325</v>
      </c>
      <c r="Z4411" t="s">
        <v>325</v>
      </c>
      <c r="AA4411" t="s">
        <v>325</v>
      </c>
      <c r="AB4411" t="s">
        <v>27</v>
      </c>
      <c r="AE4411">
        <v>0</v>
      </c>
      <c r="AF4411">
        <v>0</v>
      </c>
    </row>
    <row r="4412" spans="1:32" x14ac:dyDescent="0.2">
      <c r="A4412" t="s">
        <v>7645</v>
      </c>
      <c r="B4412" s="107">
        <v>44810</v>
      </c>
      <c r="C4412" s="107">
        <v>44810</v>
      </c>
      <c r="D4412" s="107">
        <v>44810</v>
      </c>
      <c r="E4412">
        <v>-8788</v>
      </c>
      <c r="F4412">
        <v>-8788</v>
      </c>
      <c r="G4412" t="s">
        <v>43</v>
      </c>
      <c r="H4412">
        <v>1</v>
      </c>
      <c r="I4412">
        <v>-8788</v>
      </c>
      <c r="J4412">
        <v>-8788</v>
      </c>
      <c r="K4412">
        <v>1</v>
      </c>
      <c r="M4412" t="s">
        <v>52</v>
      </c>
      <c r="N4412" t="s">
        <v>337</v>
      </c>
      <c r="O4412">
        <v>100</v>
      </c>
      <c r="P4412" t="s">
        <v>15</v>
      </c>
      <c r="Q4412" t="s">
        <v>337</v>
      </c>
      <c r="S4412" t="s">
        <v>4650</v>
      </c>
      <c r="U4412" t="s">
        <v>52</v>
      </c>
      <c r="W4412" t="s">
        <v>4651</v>
      </c>
      <c r="X4412" t="s">
        <v>324</v>
      </c>
      <c r="Y4412" t="s">
        <v>325</v>
      </c>
      <c r="Z4412" t="s">
        <v>325</v>
      </c>
      <c r="AA4412" t="s">
        <v>325</v>
      </c>
      <c r="AB4412" t="s">
        <v>27</v>
      </c>
      <c r="AE4412">
        <v>0</v>
      </c>
      <c r="AF4412">
        <v>0</v>
      </c>
    </row>
    <row r="4413" spans="1:32" x14ac:dyDescent="0.2">
      <c r="A4413" t="s">
        <v>7646</v>
      </c>
      <c r="B4413" s="107">
        <v>44810</v>
      </c>
      <c r="C4413" s="107">
        <v>44810</v>
      </c>
      <c r="D4413" s="107">
        <v>44810</v>
      </c>
      <c r="E4413">
        <v>-75</v>
      </c>
      <c r="F4413">
        <v>-75</v>
      </c>
      <c r="G4413" t="s">
        <v>43</v>
      </c>
      <c r="H4413">
        <v>1</v>
      </c>
      <c r="I4413">
        <v>-75</v>
      </c>
      <c r="J4413">
        <v>-75</v>
      </c>
      <c r="K4413">
        <v>1</v>
      </c>
      <c r="M4413" t="s">
        <v>52</v>
      </c>
      <c r="N4413" t="s">
        <v>2179</v>
      </c>
      <c r="O4413">
        <v>100</v>
      </c>
      <c r="Q4413" t="s">
        <v>2179</v>
      </c>
      <c r="S4413" t="s">
        <v>2181</v>
      </c>
      <c r="U4413" t="s">
        <v>52</v>
      </c>
      <c r="W4413" t="s">
        <v>2181</v>
      </c>
      <c r="X4413" t="s">
        <v>30</v>
      </c>
      <c r="Y4413" t="s">
        <v>182</v>
      </c>
      <c r="Z4413" t="s">
        <v>182</v>
      </c>
      <c r="AA4413" t="s">
        <v>182</v>
      </c>
      <c r="AB4413" t="s">
        <v>30</v>
      </c>
      <c r="AE4413">
        <v>0</v>
      </c>
      <c r="AF4413">
        <v>0</v>
      </c>
    </row>
    <row r="4414" spans="1:32" x14ac:dyDescent="0.2">
      <c r="A4414" t="s">
        <v>7647</v>
      </c>
      <c r="B4414" s="107">
        <v>44810</v>
      </c>
      <c r="C4414" s="107">
        <v>44810</v>
      </c>
      <c r="D4414" s="107">
        <v>44810</v>
      </c>
      <c r="E4414">
        <v>20000</v>
      </c>
      <c r="F4414">
        <v>20000</v>
      </c>
      <c r="G4414" t="s">
        <v>43</v>
      </c>
      <c r="H4414">
        <v>1</v>
      </c>
      <c r="I4414">
        <v>20000</v>
      </c>
      <c r="J4414">
        <v>20000</v>
      </c>
      <c r="K4414">
        <v>1</v>
      </c>
      <c r="M4414" t="s">
        <v>199</v>
      </c>
      <c r="N4414" t="s">
        <v>52</v>
      </c>
      <c r="O4414">
        <v>100</v>
      </c>
      <c r="Q4414" t="s">
        <v>199</v>
      </c>
      <c r="S4414" t="s">
        <v>1378</v>
      </c>
      <c r="U4414" t="s">
        <v>52</v>
      </c>
      <c r="W4414" t="s">
        <v>1379</v>
      </c>
      <c r="X4414" t="s">
        <v>1379</v>
      </c>
      <c r="Y4414" t="s">
        <v>163</v>
      </c>
      <c r="Z4414" t="s">
        <v>193</v>
      </c>
      <c r="AA4414" t="s">
        <v>193</v>
      </c>
      <c r="AB4414" t="s">
        <v>24</v>
      </c>
      <c r="AE4414">
        <v>0</v>
      </c>
      <c r="AF4414">
        <v>0</v>
      </c>
    </row>
    <row r="4415" spans="1:32" x14ac:dyDescent="0.2">
      <c r="A4415" t="s">
        <v>7648</v>
      </c>
      <c r="B4415" s="107">
        <v>44810</v>
      </c>
      <c r="C4415" s="107">
        <v>44810</v>
      </c>
      <c r="D4415" s="107">
        <v>44810</v>
      </c>
      <c r="E4415">
        <v>-20000</v>
      </c>
      <c r="F4415">
        <v>-20000</v>
      </c>
      <c r="G4415" t="s">
        <v>43</v>
      </c>
      <c r="H4415">
        <v>1</v>
      </c>
      <c r="I4415">
        <v>-20000</v>
      </c>
      <c r="J4415">
        <v>-20000</v>
      </c>
      <c r="K4415">
        <v>1</v>
      </c>
      <c r="M4415" t="s">
        <v>2301</v>
      </c>
      <c r="N4415" t="s">
        <v>199</v>
      </c>
      <c r="O4415">
        <v>100</v>
      </c>
      <c r="P4415" t="s">
        <v>340</v>
      </c>
      <c r="Q4415" t="s">
        <v>199</v>
      </c>
      <c r="S4415" t="s">
        <v>1378</v>
      </c>
      <c r="U4415" t="s">
        <v>2301</v>
      </c>
      <c r="W4415" t="s">
        <v>1379</v>
      </c>
      <c r="X4415" t="s">
        <v>1379</v>
      </c>
      <c r="Y4415" t="s">
        <v>163</v>
      </c>
      <c r="Z4415" t="s">
        <v>193</v>
      </c>
      <c r="AA4415" t="s">
        <v>193</v>
      </c>
      <c r="AB4415" t="s">
        <v>24</v>
      </c>
      <c r="AE4415">
        <v>0</v>
      </c>
      <c r="AF4415">
        <v>0</v>
      </c>
    </row>
    <row r="4416" spans="1:32" x14ac:dyDescent="0.2">
      <c r="A4416" t="s">
        <v>7649</v>
      </c>
      <c r="B4416" s="107">
        <v>44810</v>
      </c>
      <c r="C4416" s="107">
        <v>44810</v>
      </c>
      <c r="D4416" s="107">
        <v>44810</v>
      </c>
      <c r="E4416">
        <v>3.7425000000000002E-3</v>
      </c>
      <c r="F4416">
        <v>3.7425000000000002E-3</v>
      </c>
      <c r="G4416" t="s">
        <v>58</v>
      </c>
      <c r="H4416">
        <v>8200.4208311415059</v>
      </c>
      <c r="I4416">
        <v>30.69007496054709</v>
      </c>
      <c r="J4416">
        <v>30.69007496054709</v>
      </c>
      <c r="K4416">
        <v>1</v>
      </c>
      <c r="M4416" t="s">
        <v>3597</v>
      </c>
      <c r="N4416" t="s">
        <v>65</v>
      </c>
      <c r="S4416" t="s">
        <v>1608</v>
      </c>
      <c r="U4416" t="s">
        <v>65</v>
      </c>
      <c r="W4416" t="s">
        <v>3598</v>
      </c>
      <c r="X4416" t="s">
        <v>3598</v>
      </c>
      <c r="Y4416" t="s">
        <v>1062</v>
      </c>
      <c r="Z4416" t="s">
        <v>1063</v>
      </c>
      <c r="AA4416" t="s">
        <v>1063</v>
      </c>
      <c r="AB4416" t="s">
        <v>29</v>
      </c>
      <c r="AD4416" t="s">
        <v>7650</v>
      </c>
      <c r="AE4416">
        <v>1</v>
      </c>
      <c r="AF4416">
        <v>1</v>
      </c>
    </row>
    <row r="4417" spans="1:32" x14ac:dyDescent="0.2">
      <c r="A4417" t="s">
        <v>7651</v>
      </c>
      <c r="B4417" s="107">
        <v>44810</v>
      </c>
      <c r="C4417" s="107">
        <v>44810</v>
      </c>
      <c r="D4417" s="107">
        <v>44810</v>
      </c>
      <c r="E4417">
        <v>2.8874999999999999E-3</v>
      </c>
      <c r="F4417">
        <v>2.8874999999999999E-3</v>
      </c>
      <c r="G4417" t="s">
        <v>58</v>
      </c>
      <c r="H4417">
        <v>8200.4208311415059</v>
      </c>
      <c r="I4417">
        <v>23.6787151499211</v>
      </c>
      <c r="J4417">
        <v>23.6787151499211</v>
      </c>
      <c r="K4417">
        <v>1</v>
      </c>
      <c r="M4417" t="s">
        <v>3597</v>
      </c>
      <c r="N4417" t="s">
        <v>65</v>
      </c>
      <c r="S4417" t="s">
        <v>1608</v>
      </c>
      <c r="U4417" t="s">
        <v>65</v>
      </c>
      <c r="W4417" t="s">
        <v>3598</v>
      </c>
      <c r="X4417" t="s">
        <v>3598</v>
      </c>
      <c r="Y4417" t="s">
        <v>1062</v>
      </c>
      <c r="Z4417" t="s">
        <v>1063</v>
      </c>
      <c r="AA4417" t="s">
        <v>1063</v>
      </c>
      <c r="AB4417" t="s">
        <v>29</v>
      </c>
      <c r="AD4417" t="s">
        <v>7652</v>
      </c>
      <c r="AE4417">
        <v>1</v>
      </c>
      <c r="AF4417">
        <v>1</v>
      </c>
    </row>
    <row r="4418" spans="1:32" x14ac:dyDescent="0.2">
      <c r="A4418" t="s">
        <v>7653</v>
      </c>
      <c r="B4418" s="107">
        <v>44810</v>
      </c>
      <c r="C4418" s="107">
        <v>44810</v>
      </c>
      <c r="D4418" s="107">
        <v>44810</v>
      </c>
      <c r="E4418">
        <v>2.7000000000000001E-3</v>
      </c>
      <c r="F4418">
        <v>2.7000000000000001E-3</v>
      </c>
      <c r="G4418" t="s">
        <v>58</v>
      </c>
      <c r="H4418">
        <v>8200.4208311415059</v>
      </c>
      <c r="I4418">
        <v>22.14113624408207</v>
      </c>
      <c r="J4418">
        <v>22.14113624408207</v>
      </c>
      <c r="K4418">
        <v>1</v>
      </c>
      <c r="M4418" t="s">
        <v>3597</v>
      </c>
      <c r="N4418" t="s">
        <v>65</v>
      </c>
      <c r="S4418" t="s">
        <v>1608</v>
      </c>
      <c r="U4418" t="s">
        <v>65</v>
      </c>
      <c r="W4418" t="s">
        <v>3598</v>
      </c>
      <c r="X4418" t="s">
        <v>3598</v>
      </c>
      <c r="Y4418" t="s">
        <v>1062</v>
      </c>
      <c r="Z4418" t="s">
        <v>1063</v>
      </c>
      <c r="AA4418" t="s">
        <v>1063</v>
      </c>
      <c r="AB4418" t="s">
        <v>29</v>
      </c>
      <c r="AD4418" t="s">
        <v>7654</v>
      </c>
      <c r="AE4418">
        <v>1</v>
      </c>
      <c r="AF4418">
        <v>1</v>
      </c>
    </row>
    <row r="4419" spans="1:32" x14ac:dyDescent="0.2">
      <c r="A4419" t="s">
        <v>7655</v>
      </c>
      <c r="B4419" s="107">
        <v>44810</v>
      </c>
      <c r="C4419" s="107">
        <v>44810</v>
      </c>
      <c r="D4419" s="107">
        <v>44810</v>
      </c>
      <c r="E4419">
        <v>3.3E-3</v>
      </c>
      <c r="F4419">
        <v>3.3E-3</v>
      </c>
      <c r="G4419" t="s">
        <v>58</v>
      </c>
      <c r="H4419">
        <v>8200.4208311415059</v>
      </c>
      <c r="I4419">
        <v>27.061388742766969</v>
      </c>
      <c r="J4419">
        <v>27.061388742766969</v>
      </c>
      <c r="K4419">
        <v>1</v>
      </c>
      <c r="M4419" t="s">
        <v>3597</v>
      </c>
      <c r="N4419" t="s">
        <v>65</v>
      </c>
      <c r="S4419" t="s">
        <v>1608</v>
      </c>
      <c r="U4419" t="s">
        <v>65</v>
      </c>
      <c r="W4419" t="s">
        <v>3598</v>
      </c>
      <c r="X4419" t="s">
        <v>3598</v>
      </c>
      <c r="Y4419" t="s">
        <v>1062</v>
      </c>
      <c r="Z4419" t="s">
        <v>1063</v>
      </c>
      <c r="AA4419" t="s">
        <v>1063</v>
      </c>
      <c r="AB4419" t="s">
        <v>29</v>
      </c>
      <c r="AD4419" t="s">
        <v>7656</v>
      </c>
      <c r="AE4419">
        <v>1</v>
      </c>
      <c r="AF4419">
        <v>1</v>
      </c>
    </row>
    <row r="4420" spans="1:32" x14ac:dyDescent="0.2">
      <c r="A4420" t="s">
        <v>7657</v>
      </c>
      <c r="B4420" s="107">
        <v>44810</v>
      </c>
      <c r="C4420" s="107">
        <v>44810</v>
      </c>
      <c r="D4420" s="107">
        <v>44810</v>
      </c>
      <c r="E4420">
        <v>2.6250000000000002E-3</v>
      </c>
      <c r="F4420">
        <v>2.6250000000000002E-3</v>
      </c>
      <c r="G4420" t="s">
        <v>58</v>
      </c>
      <c r="H4420">
        <v>8200.4208311415059</v>
      </c>
      <c r="I4420">
        <v>21.52610468174645</v>
      </c>
      <c r="J4420">
        <v>21.52610468174645</v>
      </c>
      <c r="K4420">
        <v>1</v>
      </c>
      <c r="M4420" t="s">
        <v>3597</v>
      </c>
      <c r="N4420" t="s">
        <v>65</v>
      </c>
      <c r="S4420" t="s">
        <v>1608</v>
      </c>
      <c r="U4420" t="s">
        <v>65</v>
      </c>
      <c r="W4420" t="s">
        <v>3598</v>
      </c>
      <c r="X4420" t="s">
        <v>3598</v>
      </c>
      <c r="Y4420" t="s">
        <v>1062</v>
      </c>
      <c r="Z4420" t="s">
        <v>1063</v>
      </c>
      <c r="AA4420" t="s">
        <v>1063</v>
      </c>
      <c r="AB4420" t="s">
        <v>29</v>
      </c>
      <c r="AD4420" t="s">
        <v>7658</v>
      </c>
      <c r="AE4420">
        <v>1</v>
      </c>
      <c r="AF4420">
        <v>1</v>
      </c>
    </row>
    <row r="4421" spans="1:32" x14ac:dyDescent="0.2">
      <c r="A4421" t="s">
        <v>7659</v>
      </c>
      <c r="B4421" s="107">
        <v>44810</v>
      </c>
      <c r="C4421" s="107">
        <v>44810</v>
      </c>
      <c r="D4421" s="107">
        <v>44810</v>
      </c>
      <c r="E4421">
        <v>3.0000000000000001E-3</v>
      </c>
      <c r="F4421">
        <v>3.0000000000000001E-3</v>
      </c>
      <c r="G4421" t="s">
        <v>58</v>
      </c>
      <c r="H4421">
        <v>8200.4208311415059</v>
      </c>
      <c r="I4421">
        <v>24.601262493424521</v>
      </c>
      <c r="J4421">
        <v>24.601262493424521</v>
      </c>
      <c r="K4421">
        <v>1</v>
      </c>
      <c r="M4421" t="s">
        <v>3597</v>
      </c>
      <c r="N4421" t="s">
        <v>65</v>
      </c>
      <c r="S4421" t="s">
        <v>1608</v>
      </c>
      <c r="U4421" t="s">
        <v>65</v>
      </c>
      <c r="W4421" t="s">
        <v>3598</v>
      </c>
      <c r="X4421" t="s">
        <v>3598</v>
      </c>
      <c r="Y4421" t="s">
        <v>1062</v>
      </c>
      <c r="Z4421" t="s">
        <v>1063</v>
      </c>
      <c r="AA4421" t="s">
        <v>1063</v>
      </c>
      <c r="AB4421" t="s">
        <v>29</v>
      </c>
      <c r="AD4421" t="s">
        <v>7660</v>
      </c>
      <c r="AE4421">
        <v>1</v>
      </c>
      <c r="AF4421">
        <v>1</v>
      </c>
    </row>
    <row r="4422" spans="1:32" x14ac:dyDescent="0.2">
      <c r="A4422" t="s">
        <v>7661</v>
      </c>
      <c r="B4422" s="107">
        <v>44809</v>
      </c>
      <c r="C4422" s="107">
        <v>44809</v>
      </c>
      <c r="D4422" s="107">
        <v>44809</v>
      </c>
      <c r="E4422">
        <v>-1600</v>
      </c>
      <c r="F4422">
        <v>-1600</v>
      </c>
      <c r="G4422" t="s">
        <v>43</v>
      </c>
      <c r="H4422">
        <v>1</v>
      </c>
      <c r="I4422">
        <v>-1600</v>
      </c>
      <c r="J4422">
        <v>-1600</v>
      </c>
      <c r="K4422">
        <v>1</v>
      </c>
      <c r="M4422" t="s">
        <v>52</v>
      </c>
      <c r="N4422" t="s">
        <v>366</v>
      </c>
      <c r="O4422">
        <v>100</v>
      </c>
      <c r="P4422" t="s">
        <v>236</v>
      </c>
      <c r="Q4422" t="s">
        <v>366</v>
      </c>
      <c r="S4422" t="s">
        <v>2343</v>
      </c>
      <c r="U4422" t="s">
        <v>52</v>
      </c>
      <c r="W4422" t="s">
        <v>323</v>
      </c>
      <c r="X4422" t="s">
        <v>324</v>
      </c>
      <c r="Y4422" t="s">
        <v>325</v>
      </c>
      <c r="Z4422" t="s">
        <v>325</v>
      </c>
      <c r="AA4422" t="s">
        <v>325</v>
      </c>
      <c r="AB4422" t="s">
        <v>27</v>
      </c>
      <c r="AE4422">
        <v>0</v>
      </c>
      <c r="AF4422">
        <v>0</v>
      </c>
    </row>
    <row r="4423" spans="1:32" x14ac:dyDescent="0.2">
      <c r="A4423" t="s">
        <v>7662</v>
      </c>
      <c r="B4423" s="107">
        <v>44809</v>
      </c>
      <c r="C4423" s="107">
        <v>44809</v>
      </c>
      <c r="D4423" s="107">
        <v>44809</v>
      </c>
      <c r="E4423">
        <v>-4500</v>
      </c>
      <c r="F4423">
        <v>-4500</v>
      </c>
      <c r="G4423" t="s">
        <v>43</v>
      </c>
      <c r="H4423">
        <v>1</v>
      </c>
      <c r="I4423">
        <v>-4500</v>
      </c>
      <c r="J4423">
        <v>-4500</v>
      </c>
      <c r="K4423">
        <v>1</v>
      </c>
      <c r="M4423" t="s">
        <v>52</v>
      </c>
      <c r="N4423" t="s">
        <v>356</v>
      </c>
      <c r="O4423">
        <v>100</v>
      </c>
      <c r="P4423" t="s">
        <v>236</v>
      </c>
      <c r="Q4423" t="s">
        <v>356</v>
      </c>
      <c r="S4423" t="s">
        <v>2343</v>
      </c>
      <c r="U4423" t="s">
        <v>52</v>
      </c>
      <c r="W4423" t="s">
        <v>323</v>
      </c>
      <c r="X4423" t="s">
        <v>324</v>
      </c>
      <c r="Y4423" t="s">
        <v>325</v>
      </c>
      <c r="Z4423" t="s">
        <v>325</v>
      </c>
      <c r="AA4423" t="s">
        <v>325</v>
      </c>
      <c r="AB4423" t="s">
        <v>27</v>
      </c>
      <c r="AE4423">
        <v>0</v>
      </c>
      <c r="AF4423">
        <v>0</v>
      </c>
    </row>
    <row r="4424" spans="1:32" x14ac:dyDescent="0.2">
      <c r="A4424" t="s">
        <v>7663</v>
      </c>
      <c r="B4424" s="107">
        <v>44809</v>
      </c>
      <c r="C4424" s="107">
        <v>44809</v>
      </c>
      <c r="D4424" s="107">
        <v>44809</v>
      </c>
      <c r="E4424">
        <v>-1078.68</v>
      </c>
      <c r="F4424">
        <v>-1078.68</v>
      </c>
      <c r="G4424" t="s">
        <v>43</v>
      </c>
      <c r="H4424">
        <v>1</v>
      </c>
      <c r="I4424">
        <v>-1078.68</v>
      </c>
      <c r="J4424">
        <v>-1078.68</v>
      </c>
      <c r="K4424">
        <v>1</v>
      </c>
      <c r="M4424" t="s">
        <v>52</v>
      </c>
      <c r="N4424" t="s">
        <v>337</v>
      </c>
      <c r="O4424">
        <v>100</v>
      </c>
      <c r="P4424" t="s">
        <v>15</v>
      </c>
      <c r="Q4424" t="s">
        <v>337</v>
      </c>
      <c r="S4424" t="s">
        <v>7134</v>
      </c>
      <c r="U4424" t="s">
        <v>52</v>
      </c>
      <c r="W4424" t="s">
        <v>384</v>
      </c>
      <c r="X4424" t="s">
        <v>324</v>
      </c>
      <c r="Y4424" t="s">
        <v>325</v>
      </c>
      <c r="Z4424" t="s">
        <v>325</v>
      </c>
      <c r="AA4424" t="s">
        <v>325</v>
      </c>
      <c r="AB4424" t="s">
        <v>27</v>
      </c>
      <c r="AE4424">
        <v>0</v>
      </c>
      <c r="AF4424">
        <v>0</v>
      </c>
    </row>
    <row r="4425" spans="1:32" x14ac:dyDescent="0.2">
      <c r="A4425" t="s">
        <v>7664</v>
      </c>
      <c r="B4425" s="107">
        <v>44809</v>
      </c>
      <c r="C4425" s="107">
        <v>44809</v>
      </c>
      <c r="D4425" s="107">
        <v>44809</v>
      </c>
      <c r="E4425">
        <v>-1500</v>
      </c>
      <c r="F4425">
        <v>-1500</v>
      </c>
      <c r="G4425" t="s">
        <v>43</v>
      </c>
      <c r="H4425">
        <v>1</v>
      </c>
      <c r="I4425">
        <v>-1500</v>
      </c>
      <c r="J4425">
        <v>-1500</v>
      </c>
      <c r="K4425">
        <v>1</v>
      </c>
      <c r="M4425" t="s">
        <v>52</v>
      </c>
      <c r="N4425" t="s">
        <v>3117</v>
      </c>
      <c r="O4425">
        <v>100</v>
      </c>
      <c r="Q4425" t="s">
        <v>3117</v>
      </c>
      <c r="S4425" t="s">
        <v>2343</v>
      </c>
      <c r="U4425" t="s">
        <v>52</v>
      </c>
      <c r="W4425" t="s">
        <v>323</v>
      </c>
      <c r="X4425" t="s">
        <v>324</v>
      </c>
      <c r="Y4425" t="s">
        <v>325</v>
      </c>
      <c r="Z4425" t="s">
        <v>325</v>
      </c>
      <c r="AA4425" t="s">
        <v>325</v>
      </c>
      <c r="AB4425" t="s">
        <v>27</v>
      </c>
      <c r="AE4425">
        <v>0</v>
      </c>
      <c r="AF4425">
        <v>0</v>
      </c>
    </row>
    <row r="4426" spans="1:32" x14ac:dyDescent="0.2">
      <c r="A4426" t="s">
        <v>7665</v>
      </c>
      <c r="B4426" s="107">
        <v>44809</v>
      </c>
      <c r="C4426" s="107">
        <v>44809</v>
      </c>
      <c r="D4426" s="107">
        <v>44809</v>
      </c>
      <c r="E4426">
        <v>-6000</v>
      </c>
      <c r="F4426">
        <v>-6000</v>
      </c>
      <c r="G4426" t="s">
        <v>43</v>
      </c>
      <c r="H4426">
        <v>1</v>
      </c>
      <c r="I4426">
        <v>-6000</v>
      </c>
      <c r="J4426">
        <v>-6000</v>
      </c>
      <c r="K4426">
        <v>1</v>
      </c>
      <c r="M4426" t="s">
        <v>52</v>
      </c>
      <c r="N4426" t="s">
        <v>344</v>
      </c>
      <c r="O4426">
        <v>100</v>
      </c>
      <c r="P4426" t="s">
        <v>179</v>
      </c>
      <c r="Q4426" t="s">
        <v>344</v>
      </c>
      <c r="S4426" t="s">
        <v>2343</v>
      </c>
      <c r="U4426" t="s">
        <v>52</v>
      </c>
      <c r="W4426" t="s">
        <v>323</v>
      </c>
      <c r="X4426" t="s">
        <v>324</v>
      </c>
      <c r="Y4426" t="s">
        <v>325</v>
      </c>
      <c r="Z4426" t="s">
        <v>325</v>
      </c>
      <c r="AA4426" t="s">
        <v>325</v>
      </c>
      <c r="AB4426" t="s">
        <v>27</v>
      </c>
      <c r="AE4426">
        <v>0</v>
      </c>
      <c r="AF4426">
        <v>0</v>
      </c>
    </row>
    <row r="4427" spans="1:32" x14ac:dyDescent="0.2">
      <c r="A4427" t="s">
        <v>7666</v>
      </c>
      <c r="B4427" s="107">
        <v>44809</v>
      </c>
      <c r="C4427" s="107">
        <v>44809</v>
      </c>
      <c r="D4427" s="107">
        <v>44809</v>
      </c>
      <c r="E4427">
        <v>-5500</v>
      </c>
      <c r="F4427">
        <v>-5500</v>
      </c>
      <c r="G4427" t="s">
        <v>43</v>
      </c>
      <c r="H4427">
        <v>1</v>
      </c>
      <c r="I4427">
        <v>-5500</v>
      </c>
      <c r="J4427">
        <v>-5500</v>
      </c>
      <c r="K4427">
        <v>1</v>
      </c>
      <c r="M4427" t="s">
        <v>52</v>
      </c>
      <c r="N4427" t="s">
        <v>7667</v>
      </c>
      <c r="O4427">
        <v>100</v>
      </c>
      <c r="Q4427" t="s">
        <v>7667</v>
      </c>
      <c r="S4427" t="s">
        <v>2343</v>
      </c>
      <c r="U4427" t="s">
        <v>52</v>
      </c>
      <c r="W4427" t="s">
        <v>323</v>
      </c>
      <c r="X4427" t="s">
        <v>324</v>
      </c>
      <c r="Y4427" t="s">
        <v>325</v>
      </c>
      <c r="Z4427" t="s">
        <v>325</v>
      </c>
      <c r="AA4427" t="s">
        <v>325</v>
      </c>
      <c r="AB4427" t="s">
        <v>27</v>
      </c>
      <c r="AE4427">
        <v>0</v>
      </c>
      <c r="AF4427">
        <v>0</v>
      </c>
    </row>
    <row r="4428" spans="1:32" x14ac:dyDescent="0.2">
      <c r="A4428" t="s">
        <v>7668</v>
      </c>
      <c r="B4428" s="107">
        <v>44809</v>
      </c>
      <c r="C4428" s="107">
        <v>44809</v>
      </c>
      <c r="D4428" s="107">
        <v>44809</v>
      </c>
      <c r="E4428">
        <v>-6500</v>
      </c>
      <c r="F4428">
        <v>-6500</v>
      </c>
      <c r="G4428" t="s">
        <v>43</v>
      </c>
      <c r="H4428">
        <v>1</v>
      </c>
      <c r="I4428">
        <v>-6500</v>
      </c>
      <c r="J4428">
        <v>-6500</v>
      </c>
      <c r="K4428">
        <v>1</v>
      </c>
      <c r="M4428" t="s">
        <v>52</v>
      </c>
      <c r="N4428" t="s">
        <v>354</v>
      </c>
      <c r="O4428">
        <v>100</v>
      </c>
      <c r="P4428" t="s">
        <v>214</v>
      </c>
      <c r="Q4428" t="s">
        <v>354</v>
      </c>
      <c r="S4428" t="s">
        <v>2343</v>
      </c>
      <c r="U4428" t="s">
        <v>52</v>
      </c>
      <c r="W4428" t="s">
        <v>323</v>
      </c>
      <c r="X4428" t="s">
        <v>324</v>
      </c>
      <c r="Y4428" t="s">
        <v>325</v>
      </c>
      <c r="Z4428" t="s">
        <v>325</v>
      </c>
      <c r="AA4428" t="s">
        <v>325</v>
      </c>
      <c r="AB4428" t="s">
        <v>27</v>
      </c>
      <c r="AE4428">
        <v>0</v>
      </c>
      <c r="AF4428">
        <v>0</v>
      </c>
    </row>
    <row r="4429" spans="1:32" x14ac:dyDescent="0.2">
      <c r="A4429" t="s">
        <v>7669</v>
      </c>
      <c r="B4429" s="107">
        <v>44809</v>
      </c>
      <c r="C4429" s="107">
        <v>44809</v>
      </c>
      <c r="D4429" s="107">
        <v>44809</v>
      </c>
      <c r="E4429">
        <v>-10000</v>
      </c>
      <c r="F4429">
        <v>-10000</v>
      </c>
      <c r="G4429" t="s">
        <v>43</v>
      </c>
      <c r="H4429">
        <v>1</v>
      </c>
      <c r="I4429">
        <v>-10000</v>
      </c>
      <c r="J4429">
        <v>-10000</v>
      </c>
      <c r="K4429">
        <v>1</v>
      </c>
      <c r="M4429" t="s">
        <v>52</v>
      </c>
      <c r="N4429" t="s">
        <v>1169</v>
      </c>
      <c r="O4429">
        <v>100</v>
      </c>
      <c r="P4429" t="s">
        <v>268</v>
      </c>
      <c r="Q4429" t="s">
        <v>1169</v>
      </c>
      <c r="S4429" t="s">
        <v>2343</v>
      </c>
      <c r="U4429" t="s">
        <v>52</v>
      </c>
      <c r="W4429" t="s">
        <v>323</v>
      </c>
      <c r="X4429" t="s">
        <v>324</v>
      </c>
      <c r="Y4429" t="s">
        <v>325</v>
      </c>
      <c r="Z4429" t="s">
        <v>325</v>
      </c>
      <c r="AA4429" t="s">
        <v>325</v>
      </c>
      <c r="AB4429" t="s">
        <v>27</v>
      </c>
      <c r="AE4429">
        <v>0</v>
      </c>
      <c r="AF4429">
        <v>0</v>
      </c>
    </row>
    <row r="4430" spans="1:32" x14ac:dyDescent="0.2">
      <c r="A4430" t="s">
        <v>7670</v>
      </c>
      <c r="B4430" s="107">
        <v>44809</v>
      </c>
      <c r="C4430" s="107">
        <v>44809</v>
      </c>
      <c r="D4430" s="107">
        <v>44809</v>
      </c>
      <c r="E4430">
        <v>-6000</v>
      </c>
      <c r="F4430">
        <v>-6000</v>
      </c>
      <c r="G4430" t="s">
        <v>43</v>
      </c>
      <c r="H4430">
        <v>1</v>
      </c>
      <c r="I4430">
        <v>-6000</v>
      </c>
      <c r="J4430">
        <v>-6000</v>
      </c>
      <c r="K4430">
        <v>1</v>
      </c>
      <c r="M4430" t="s">
        <v>52</v>
      </c>
      <c r="N4430" t="s">
        <v>7671</v>
      </c>
      <c r="O4430">
        <v>100</v>
      </c>
      <c r="Q4430" t="s">
        <v>7671</v>
      </c>
      <c r="S4430" t="s">
        <v>323</v>
      </c>
      <c r="U4430" t="s">
        <v>52</v>
      </c>
      <c r="W4430" t="s">
        <v>323</v>
      </c>
      <c r="X4430" t="s">
        <v>324</v>
      </c>
      <c r="Y4430" t="s">
        <v>325</v>
      </c>
      <c r="Z4430" t="s">
        <v>325</v>
      </c>
      <c r="AA4430" t="s">
        <v>325</v>
      </c>
      <c r="AB4430" t="s">
        <v>27</v>
      </c>
      <c r="AE4430">
        <v>0</v>
      </c>
      <c r="AF4430">
        <v>0</v>
      </c>
    </row>
    <row r="4431" spans="1:32" x14ac:dyDescent="0.2">
      <c r="A4431" t="s">
        <v>7672</v>
      </c>
      <c r="B4431" s="107">
        <v>44809</v>
      </c>
      <c r="C4431" s="107">
        <v>44809</v>
      </c>
      <c r="D4431" s="107">
        <v>44809</v>
      </c>
      <c r="E4431">
        <v>-1100</v>
      </c>
      <c r="F4431">
        <v>-1100</v>
      </c>
      <c r="G4431" t="s">
        <v>43</v>
      </c>
      <c r="H4431">
        <v>1</v>
      </c>
      <c r="I4431">
        <v>-1100</v>
      </c>
      <c r="J4431">
        <v>-1100</v>
      </c>
      <c r="K4431">
        <v>1</v>
      </c>
      <c r="M4431" t="s">
        <v>52</v>
      </c>
      <c r="N4431" t="s">
        <v>358</v>
      </c>
      <c r="O4431">
        <v>100</v>
      </c>
      <c r="P4431" t="s">
        <v>23</v>
      </c>
      <c r="Q4431" t="s">
        <v>358</v>
      </c>
      <c r="S4431" t="s">
        <v>2343</v>
      </c>
      <c r="U4431" t="s">
        <v>52</v>
      </c>
      <c r="W4431" t="s">
        <v>323</v>
      </c>
      <c r="X4431" t="s">
        <v>324</v>
      </c>
      <c r="Y4431" t="s">
        <v>325</v>
      </c>
      <c r="Z4431" t="s">
        <v>325</v>
      </c>
      <c r="AA4431" t="s">
        <v>325</v>
      </c>
      <c r="AB4431" t="s">
        <v>27</v>
      </c>
      <c r="AE4431">
        <v>0</v>
      </c>
      <c r="AF4431">
        <v>0</v>
      </c>
    </row>
    <row r="4432" spans="1:32" x14ac:dyDescent="0.2">
      <c r="A4432" t="s">
        <v>7673</v>
      </c>
      <c r="B4432" s="107">
        <v>44809</v>
      </c>
      <c r="C4432" s="107">
        <v>44809</v>
      </c>
      <c r="D4432" s="107">
        <v>44809</v>
      </c>
      <c r="E4432">
        <v>-643.15</v>
      </c>
      <c r="F4432">
        <v>-643.15</v>
      </c>
      <c r="G4432" t="s">
        <v>43</v>
      </c>
      <c r="H4432">
        <v>1</v>
      </c>
      <c r="I4432">
        <v>-643.15</v>
      </c>
      <c r="J4432">
        <v>-643.15</v>
      </c>
      <c r="K4432">
        <v>1</v>
      </c>
      <c r="M4432" t="s">
        <v>52</v>
      </c>
      <c r="N4432" t="s">
        <v>314</v>
      </c>
      <c r="O4432">
        <v>100</v>
      </c>
      <c r="Q4432" t="s">
        <v>314</v>
      </c>
      <c r="S4432" t="s">
        <v>7674</v>
      </c>
      <c r="U4432" t="s">
        <v>52</v>
      </c>
      <c r="W4432" t="s">
        <v>315</v>
      </c>
      <c r="X4432" t="s">
        <v>30</v>
      </c>
      <c r="Y4432" t="s">
        <v>182</v>
      </c>
      <c r="Z4432" t="s">
        <v>182</v>
      </c>
      <c r="AA4432" t="s">
        <v>182</v>
      </c>
      <c r="AB4432" t="s">
        <v>30</v>
      </c>
      <c r="AE4432">
        <v>0</v>
      </c>
      <c r="AF4432">
        <v>0</v>
      </c>
    </row>
    <row r="4433" spans="1:32" x14ac:dyDescent="0.2">
      <c r="A4433" t="s">
        <v>7675</v>
      </c>
      <c r="B4433" s="107">
        <v>44809</v>
      </c>
      <c r="C4433" s="107">
        <v>44809</v>
      </c>
      <c r="D4433" s="107">
        <v>44809</v>
      </c>
      <c r="E4433">
        <v>-2500</v>
      </c>
      <c r="F4433">
        <v>-2500</v>
      </c>
      <c r="G4433" t="s">
        <v>43</v>
      </c>
      <c r="H4433">
        <v>1</v>
      </c>
      <c r="I4433">
        <v>-2500</v>
      </c>
      <c r="J4433">
        <v>-2500</v>
      </c>
      <c r="K4433">
        <v>1</v>
      </c>
      <c r="M4433" t="s">
        <v>52</v>
      </c>
      <c r="N4433" t="s">
        <v>1338</v>
      </c>
      <c r="O4433">
        <v>100</v>
      </c>
      <c r="P4433" t="s">
        <v>236</v>
      </c>
      <c r="Q4433" t="s">
        <v>1338</v>
      </c>
      <c r="S4433" t="s">
        <v>323</v>
      </c>
      <c r="U4433" t="s">
        <v>52</v>
      </c>
      <c r="W4433" t="s">
        <v>323</v>
      </c>
      <c r="X4433" t="s">
        <v>324</v>
      </c>
      <c r="Y4433" t="s">
        <v>325</v>
      </c>
      <c r="Z4433" t="s">
        <v>325</v>
      </c>
      <c r="AA4433" t="s">
        <v>325</v>
      </c>
      <c r="AB4433" t="s">
        <v>27</v>
      </c>
      <c r="AE4433">
        <v>0</v>
      </c>
      <c r="AF4433">
        <v>0</v>
      </c>
    </row>
    <row r="4434" spans="1:32" x14ac:dyDescent="0.2">
      <c r="A4434" t="s">
        <v>7676</v>
      </c>
      <c r="B4434" s="107">
        <v>44809</v>
      </c>
      <c r="C4434" s="107">
        <v>44809</v>
      </c>
      <c r="D4434" s="107">
        <v>44809</v>
      </c>
      <c r="E4434">
        <v>-1100</v>
      </c>
      <c r="F4434">
        <v>-1100</v>
      </c>
      <c r="G4434" t="s">
        <v>43</v>
      </c>
      <c r="H4434">
        <v>1</v>
      </c>
      <c r="I4434">
        <v>-1100</v>
      </c>
      <c r="J4434">
        <v>-1100</v>
      </c>
      <c r="K4434">
        <v>1</v>
      </c>
      <c r="M4434" t="s">
        <v>52</v>
      </c>
      <c r="N4434" t="s">
        <v>7381</v>
      </c>
      <c r="O4434">
        <v>100</v>
      </c>
      <c r="Q4434" t="s">
        <v>7381</v>
      </c>
      <c r="S4434" t="s">
        <v>2343</v>
      </c>
      <c r="U4434" t="s">
        <v>52</v>
      </c>
      <c r="W4434" t="s">
        <v>323</v>
      </c>
      <c r="X4434" t="s">
        <v>324</v>
      </c>
      <c r="Y4434" t="s">
        <v>325</v>
      </c>
      <c r="Z4434" t="s">
        <v>325</v>
      </c>
      <c r="AA4434" t="s">
        <v>325</v>
      </c>
      <c r="AB4434" t="s">
        <v>27</v>
      </c>
      <c r="AE4434">
        <v>0</v>
      </c>
      <c r="AF4434">
        <v>0</v>
      </c>
    </row>
    <row r="4435" spans="1:32" x14ac:dyDescent="0.2">
      <c r="A4435" t="s">
        <v>7677</v>
      </c>
      <c r="B4435" s="107">
        <v>44809</v>
      </c>
      <c r="C4435" s="107">
        <v>44809</v>
      </c>
      <c r="D4435" s="107">
        <v>44809</v>
      </c>
      <c r="E4435">
        <v>-1078.68</v>
      </c>
      <c r="F4435">
        <v>-1078.68</v>
      </c>
      <c r="G4435" t="s">
        <v>43</v>
      </c>
      <c r="H4435">
        <v>1</v>
      </c>
      <c r="I4435">
        <v>-1078.68</v>
      </c>
      <c r="J4435">
        <v>-1078.68</v>
      </c>
      <c r="K4435">
        <v>1</v>
      </c>
      <c r="M4435" t="s">
        <v>52</v>
      </c>
      <c r="N4435" t="s">
        <v>342</v>
      </c>
      <c r="O4435">
        <v>100</v>
      </c>
      <c r="P4435" t="s">
        <v>236</v>
      </c>
      <c r="Q4435" t="s">
        <v>342</v>
      </c>
      <c r="S4435" t="s">
        <v>7132</v>
      </c>
      <c r="U4435" t="s">
        <v>52</v>
      </c>
      <c r="W4435" t="s">
        <v>384</v>
      </c>
      <c r="X4435" t="s">
        <v>324</v>
      </c>
      <c r="Y4435" t="s">
        <v>325</v>
      </c>
      <c r="Z4435" t="s">
        <v>325</v>
      </c>
      <c r="AA4435" t="s">
        <v>325</v>
      </c>
      <c r="AB4435" t="s">
        <v>27</v>
      </c>
      <c r="AE4435">
        <v>0</v>
      </c>
      <c r="AF4435">
        <v>0</v>
      </c>
    </row>
    <row r="4436" spans="1:32" x14ac:dyDescent="0.2">
      <c r="A4436" t="s">
        <v>7678</v>
      </c>
      <c r="B4436" s="107">
        <v>44809</v>
      </c>
      <c r="C4436" s="107">
        <v>44809</v>
      </c>
      <c r="D4436" s="107">
        <v>44809</v>
      </c>
      <c r="E4436">
        <v>-5000</v>
      </c>
      <c r="F4436">
        <v>-5000</v>
      </c>
      <c r="G4436" t="s">
        <v>43</v>
      </c>
      <c r="H4436">
        <v>1</v>
      </c>
      <c r="I4436">
        <v>-5000</v>
      </c>
      <c r="J4436">
        <v>-5000</v>
      </c>
      <c r="K4436">
        <v>1</v>
      </c>
      <c r="M4436" t="s">
        <v>52</v>
      </c>
      <c r="N4436" t="s">
        <v>166</v>
      </c>
      <c r="O4436">
        <v>100</v>
      </c>
      <c r="Q4436" t="s">
        <v>166</v>
      </c>
      <c r="S4436" t="s">
        <v>167</v>
      </c>
      <c r="U4436" t="s">
        <v>52</v>
      </c>
      <c r="W4436" t="s">
        <v>168</v>
      </c>
      <c r="X4436" t="s">
        <v>169</v>
      </c>
      <c r="Y4436" t="s">
        <v>170</v>
      </c>
      <c r="Z4436" t="s">
        <v>164</v>
      </c>
      <c r="AA4436" t="s">
        <v>164</v>
      </c>
      <c r="AB4436" t="s">
        <v>22</v>
      </c>
      <c r="AE4436">
        <v>0</v>
      </c>
      <c r="AF4436">
        <v>0</v>
      </c>
    </row>
    <row r="4437" spans="1:32" x14ac:dyDescent="0.2">
      <c r="A4437" t="s">
        <v>7679</v>
      </c>
      <c r="B4437" s="107">
        <v>44809</v>
      </c>
      <c r="C4437" s="107">
        <v>44809</v>
      </c>
      <c r="D4437" s="107">
        <v>44809</v>
      </c>
      <c r="E4437">
        <v>-1600</v>
      </c>
      <c r="F4437">
        <v>-1600</v>
      </c>
      <c r="G4437" t="s">
        <v>43</v>
      </c>
      <c r="H4437">
        <v>1</v>
      </c>
      <c r="I4437">
        <v>-1600</v>
      </c>
      <c r="J4437">
        <v>-1600</v>
      </c>
      <c r="K4437">
        <v>1</v>
      </c>
      <c r="M4437" t="s">
        <v>52</v>
      </c>
      <c r="N4437" t="s">
        <v>7392</v>
      </c>
      <c r="O4437">
        <v>100</v>
      </c>
      <c r="Q4437" t="s">
        <v>7392</v>
      </c>
      <c r="S4437" t="s">
        <v>2343</v>
      </c>
      <c r="U4437" t="s">
        <v>52</v>
      </c>
      <c r="W4437" t="s">
        <v>323</v>
      </c>
      <c r="X4437" t="s">
        <v>324</v>
      </c>
      <c r="Y4437" t="s">
        <v>325</v>
      </c>
      <c r="Z4437" t="s">
        <v>325</v>
      </c>
      <c r="AA4437" t="s">
        <v>325</v>
      </c>
      <c r="AB4437" t="s">
        <v>27</v>
      </c>
      <c r="AE4437">
        <v>0</v>
      </c>
      <c r="AF4437">
        <v>0</v>
      </c>
    </row>
    <row r="4438" spans="1:32" x14ac:dyDescent="0.2">
      <c r="A4438" t="s">
        <v>7680</v>
      </c>
      <c r="B4438" s="107">
        <v>44809</v>
      </c>
      <c r="C4438" s="107">
        <v>44809</v>
      </c>
      <c r="D4438" s="107">
        <v>44809</v>
      </c>
      <c r="E4438">
        <v>-6500</v>
      </c>
      <c r="F4438">
        <v>-6500</v>
      </c>
      <c r="G4438" t="s">
        <v>43</v>
      </c>
      <c r="H4438">
        <v>1</v>
      </c>
      <c r="I4438">
        <v>-6500</v>
      </c>
      <c r="J4438">
        <v>-6500</v>
      </c>
      <c r="K4438">
        <v>1</v>
      </c>
      <c r="M4438" t="s">
        <v>52</v>
      </c>
      <c r="N4438" t="s">
        <v>352</v>
      </c>
      <c r="O4438">
        <v>100</v>
      </c>
      <c r="P4438" t="s">
        <v>236</v>
      </c>
      <c r="Q4438" t="s">
        <v>352</v>
      </c>
      <c r="S4438" t="s">
        <v>2343</v>
      </c>
      <c r="U4438" t="s">
        <v>52</v>
      </c>
      <c r="W4438" t="s">
        <v>323</v>
      </c>
      <c r="X4438" t="s">
        <v>324</v>
      </c>
      <c r="Y4438" t="s">
        <v>325</v>
      </c>
      <c r="Z4438" t="s">
        <v>325</v>
      </c>
      <c r="AA4438" t="s">
        <v>325</v>
      </c>
      <c r="AB4438" t="s">
        <v>27</v>
      </c>
      <c r="AE4438">
        <v>0</v>
      </c>
      <c r="AF4438">
        <v>0</v>
      </c>
    </row>
    <row r="4439" spans="1:32" x14ac:dyDescent="0.2">
      <c r="A4439" t="s">
        <v>7681</v>
      </c>
      <c r="B4439" s="107">
        <v>44809</v>
      </c>
      <c r="C4439" s="107">
        <v>44809</v>
      </c>
      <c r="D4439" s="107">
        <v>44809</v>
      </c>
      <c r="E4439">
        <v>-5500</v>
      </c>
      <c r="F4439">
        <v>-5500</v>
      </c>
      <c r="G4439" t="s">
        <v>43</v>
      </c>
      <c r="H4439">
        <v>1</v>
      </c>
      <c r="I4439">
        <v>-5500</v>
      </c>
      <c r="J4439">
        <v>-5500</v>
      </c>
      <c r="K4439">
        <v>1</v>
      </c>
      <c r="M4439" t="s">
        <v>52</v>
      </c>
      <c r="N4439" t="s">
        <v>7365</v>
      </c>
      <c r="O4439">
        <v>100</v>
      </c>
      <c r="Q4439" t="s">
        <v>7365</v>
      </c>
      <c r="S4439" t="s">
        <v>2343</v>
      </c>
      <c r="U4439" t="s">
        <v>52</v>
      </c>
      <c r="W4439" t="s">
        <v>323</v>
      </c>
      <c r="X4439" t="s">
        <v>324</v>
      </c>
      <c r="Y4439" t="s">
        <v>325</v>
      </c>
      <c r="Z4439" t="s">
        <v>325</v>
      </c>
      <c r="AA4439" t="s">
        <v>325</v>
      </c>
      <c r="AB4439" t="s">
        <v>27</v>
      </c>
      <c r="AE4439">
        <v>0</v>
      </c>
      <c r="AF4439">
        <v>0</v>
      </c>
    </row>
    <row r="4440" spans="1:32" x14ac:dyDescent="0.2">
      <c r="A4440" t="s">
        <v>7682</v>
      </c>
      <c r="B4440" s="107">
        <v>44809</v>
      </c>
      <c r="C4440" s="107">
        <v>44809</v>
      </c>
      <c r="D4440" s="107">
        <v>44809</v>
      </c>
      <c r="E4440">
        <v>-6500</v>
      </c>
      <c r="F4440">
        <v>-6500</v>
      </c>
      <c r="G4440" t="s">
        <v>43</v>
      </c>
      <c r="H4440">
        <v>1</v>
      </c>
      <c r="I4440">
        <v>-6500</v>
      </c>
      <c r="J4440">
        <v>-6500</v>
      </c>
      <c r="K4440">
        <v>1</v>
      </c>
      <c r="M4440" t="s">
        <v>52</v>
      </c>
      <c r="N4440" t="s">
        <v>360</v>
      </c>
      <c r="O4440">
        <v>100</v>
      </c>
      <c r="P4440" t="s">
        <v>15</v>
      </c>
      <c r="Q4440" t="s">
        <v>360</v>
      </c>
      <c r="S4440" t="s">
        <v>2343</v>
      </c>
      <c r="U4440" t="s">
        <v>52</v>
      </c>
      <c r="W4440" t="s">
        <v>323</v>
      </c>
      <c r="X4440" t="s">
        <v>324</v>
      </c>
      <c r="Y4440" t="s">
        <v>325</v>
      </c>
      <c r="Z4440" t="s">
        <v>325</v>
      </c>
      <c r="AA4440" t="s">
        <v>325</v>
      </c>
      <c r="AB4440" t="s">
        <v>27</v>
      </c>
      <c r="AE4440">
        <v>0</v>
      </c>
      <c r="AF4440">
        <v>0</v>
      </c>
    </row>
    <row r="4441" spans="1:32" x14ac:dyDescent="0.2">
      <c r="A4441" t="s">
        <v>7683</v>
      </c>
      <c r="B4441" s="107">
        <v>44809</v>
      </c>
      <c r="C4441" s="107">
        <v>44809</v>
      </c>
      <c r="D4441" s="107">
        <v>44809</v>
      </c>
      <c r="E4441">
        <v>-1500</v>
      </c>
      <c r="F4441">
        <v>-1500</v>
      </c>
      <c r="G4441" t="s">
        <v>43</v>
      </c>
      <c r="H4441">
        <v>1</v>
      </c>
      <c r="I4441">
        <v>-1500</v>
      </c>
      <c r="J4441">
        <v>-1500</v>
      </c>
      <c r="K4441">
        <v>1</v>
      </c>
      <c r="M4441" t="s">
        <v>52</v>
      </c>
      <c r="N4441" t="s">
        <v>331</v>
      </c>
      <c r="O4441">
        <v>100</v>
      </c>
      <c r="P4441" t="s">
        <v>219</v>
      </c>
      <c r="Q4441" t="s">
        <v>331</v>
      </c>
      <c r="S4441" t="s">
        <v>333</v>
      </c>
      <c r="U4441" t="s">
        <v>52</v>
      </c>
      <c r="W4441" t="s">
        <v>333</v>
      </c>
      <c r="X4441" t="s">
        <v>324</v>
      </c>
      <c r="Y4441" t="s">
        <v>325</v>
      </c>
      <c r="Z4441" t="s">
        <v>325</v>
      </c>
      <c r="AA4441" t="s">
        <v>325</v>
      </c>
      <c r="AB4441" t="s">
        <v>27</v>
      </c>
      <c r="AE4441">
        <v>0</v>
      </c>
      <c r="AF4441">
        <v>0</v>
      </c>
    </row>
    <row r="4442" spans="1:32" x14ac:dyDescent="0.2">
      <c r="A4442" t="s">
        <v>7684</v>
      </c>
      <c r="B4442" s="107">
        <v>44809</v>
      </c>
      <c r="C4442" s="107">
        <v>44809</v>
      </c>
      <c r="D4442" s="107">
        <v>44809</v>
      </c>
      <c r="E4442">
        <v>-3500</v>
      </c>
      <c r="F4442">
        <v>-3500</v>
      </c>
      <c r="G4442" t="s">
        <v>43</v>
      </c>
      <c r="H4442">
        <v>1</v>
      </c>
      <c r="I4442">
        <v>-3500</v>
      </c>
      <c r="J4442">
        <v>-3500</v>
      </c>
      <c r="K4442">
        <v>1</v>
      </c>
      <c r="M4442" t="s">
        <v>52</v>
      </c>
      <c r="N4442" t="s">
        <v>7121</v>
      </c>
      <c r="O4442">
        <v>100</v>
      </c>
      <c r="Q4442" t="s">
        <v>7121</v>
      </c>
      <c r="S4442" t="s">
        <v>2343</v>
      </c>
      <c r="U4442" t="s">
        <v>52</v>
      </c>
      <c r="W4442" t="s">
        <v>323</v>
      </c>
      <c r="X4442" t="s">
        <v>324</v>
      </c>
      <c r="Y4442" t="s">
        <v>325</v>
      </c>
      <c r="Z4442" t="s">
        <v>325</v>
      </c>
      <c r="AA4442" t="s">
        <v>325</v>
      </c>
      <c r="AB4442" t="s">
        <v>27</v>
      </c>
      <c r="AE4442">
        <v>0</v>
      </c>
      <c r="AF4442">
        <v>0</v>
      </c>
    </row>
    <row r="4443" spans="1:32" x14ac:dyDescent="0.2">
      <c r="A4443" t="s">
        <v>7685</v>
      </c>
      <c r="B4443" s="107">
        <v>44809</v>
      </c>
      <c r="C4443" s="107">
        <v>44809</v>
      </c>
      <c r="D4443" s="107">
        <v>44809</v>
      </c>
      <c r="E4443">
        <v>-2000</v>
      </c>
      <c r="F4443">
        <v>-2000</v>
      </c>
      <c r="G4443" t="s">
        <v>43</v>
      </c>
      <c r="H4443">
        <v>1</v>
      </c>
      <c r="I4443">
        <v>-2000</v>
      </c>
      <c r="J4443">
        <v>-2000</v>
      </c>
      <c r="K4443">
        <v>1</v>
      </c>
      <c r="M4443" t="s">
        <v>52</v>
      </c>
      <c r="N4443" t="s">
        <v>346</v>
      </c>
      <c r="O4443">
        <v>100</v>
      </c>
      <c r="P4443" t="s">
        <v>236</v>
      </c>
      <c r="Q4443" t="s">
        <v>346</v>
      </c>
      <c r="S4443" t="s">
        <v>2343</v>
      </c>
      <c r="U4443" t="s">
        <v>52</v>
      </c>
      <c r="W4443" t="s">
        <v>323</v>
      </c>
      <c r="X4443" t="s">
        <v>324</v>
      </c>
      <c r="Y4443" t="s">
        <v>325</v>
      </c>
      <c r="Z4443" t="s">
        <v>325</v>
      </c>
      <c r="AA4443" t="s">
        <v>325</v>
      </c>
      <c r="AB4443" t="s">
        <v>27</v>
      </c>
      <c r="AE4443">
        <v>0</v>
      </c>
      <c r="AF4443">
        <v>0</v>
      </c>
    </row>
    <row r="4444" spans="1:32" x14ac:dyDescent="0.2">
      <c r="A4444" t="s">
        <v>7686</v>
      </c>
      <c r="B4444" s="107">
        <v>44809</v>
      </c>
      <c r="C4444" s="107">
        <v>44809</v>
      </c>
      <c r="D4444" s="107">
        <v>44809</v>
      </c>
      <c r="E4444">
        <v>-9000</v>
      </c>
      <c r="F4444">
        <v>-9000</v>
      </c>
      <c r="G4444" t="s">
        <v>43</v>
      </c>
      <c r="H4444">
        <v>1</v>
      </c>
      <c r="I4444">
        <v>-9000</v>
      </c>
      <c r="J4444">
        <v>-9000</v>
      </c>
      <c r="K4444">
        <v>1</v>
      </c>
      <c r="M4444" t="s">
        <v>52</v>
      </c>
      <c r="N4444" t="s">
        <v>350</v>
      </c>
      <c r="O4444">
        <v>100</v>
      </c>
      <c r="P4444" t="s">
        <v>219</v>
      </c>
      <c r="Q4444" t="s">
        <v>350</v>
      </c>
      <c r="S4444" t="s">
        <v>2343</v>
      </c>
      <c r="U4444" t="s">
        <v>52</v>
      </c>
      <c r="W4444" t="s">
        <v>323</v>
      </c>
      <c r="X4444" t="s">
        <v>324</v>
      </c>
      <c r="Y4444" t="s">
        <v>325</v>
      </c>
      <c r="Z4444" t="s">
        <v>325</v>
      </c>
      <c r="AA4444" t="s">
        <v>325</v>
      </c>
      <c r="AB4444" t="s">
        <v>27</v>
      </c>
      <c r="AE4444">
        <v>0</v>
      </c>
      <c r="AF4444">
        <v>0</v>
      </c>
    </row>
    <row r="4445" spans="1:32" x14ac:dyDescent="0.2">
      <c r="A4445" t="s">
        <v>7687</v>
      </c>
      <c r="B4445" s="107">
        <v>44809</v>
      </c>
      <c r="C4445" s="107">
        <v>44809</v>
      </c>
      <c r="D4445" s="107">
        <v>44809</v>
      </c>
      <c r="E4445">
        <v>-10000</v>
      </c>
      <c r="F4445">
        <v>-10000</v>
      </c>
      <c r="G4445" t="s">
        <v>43</v>
      </c>
      <c r="H4445">
        <v>1</v>
      </c>
      <c r="I4445">
        <v>-10000</v>
      </c>
      <c r="J4445">
        <v>-10000</v>
      </c>
      <c r="K4445">
        <v>1</v>
      </c>
      <c r="M4445" t="s">
        <v>52</v>
      </c>
      <c r="N4445" t="s">
        <v>5267</v>
      </c>
      <c r="O4445">
        <v>100</v>
      </c>
      <c r="Q4445" t="s">
        <v>5267</v>
      </c>
      <c r="S4445" t="s">
        <v>7125</v>
      </c>
      <c r="U4445" t="s">
        <v>52</v>
      </c>
      <c r="W4445" t="s">
        <v>323</v>
      </c>
      <c r="X4445" t="s">
        <v>324</v>
      </c>
      <c r="Y4445" t="s">
        <v>325</v>
      </c>
      <c r="Z4445" t="s">
        <v>325</v>
      </c>
      <c r="AA4445" t="s">
        <v>325</v>
      </c>
      <c r="AB4445" t="s">
        <v>27</v>
      </c>
      <c r="AE4445">
        <v>0</v>
      </c>
      <c r="AF4445">
        <v>0</v>
      </c>
    </row>
    <row r="4446" spans="1:32" x14ac:dyDescent="0.2">
      <c r="A4446" t="s">
        <v>7688</v>
      </c>
      <c r="B4446" s="107">
        <v>44809</v>
      </c>
      <c r="C4446" s="107">
        <v>44809</v>
      </c>
      <c r="D4446" s="107">
        <v>44809</v>
      </c>
      <c r="E4446">
        <v>-1500</v>
      </c>
      <c r="F4446">
        <v>-1500</v>
      </c>
      <c r="G4446" t="s">
        <v>43</v>
      </c>
      <c r="H4446">
        <v>1</v>
      </c>
      <c r="I4446">
        <v>-1500</v>
      </c>
      <c r="J4446">
        <v>-1500</v>
      </c>
      <c r="K4446">
        <v>1</v>
      </c>
      <c r="M4446" t="s">
        <v>52</v>
      </c>
      <c r="N4446" t="s">
        <v>3113</v>
      </c>
      <c r="O4446">
        <v>100</v>
      </c>
      <c r="Q4446" t="s">
        <v>3113</v>
      </c>
      <c r="S4446" t="s">
        <v>2343</v>
      </c>
      <c r="U4446" t="s">
        <v>52</v>
      </c>
      <c r="W4446" t="s">
        <v>323</v>
      </c>
      <c r="X4446" t="s">
        <v>324</v>
      </c>
      <c r="Y4446" t="s">
        <v>325</v>
      </c>
      <c r="Z4446" t="s">
        <v>325</v>
      </c>
      <c r="AA4446" t="s">
        <v>325</v>
      </c>
      <c r="AB4446" t="s">
        <v>27</v>
      </c>
      <c r="AE4446">
        <v>0</v>
      </c>
      <c r="AF4446">
        <v>0</v>
      </c>
    </row>
    <row r="4447" spans="1:32" x14ac:dyDescent="0.2">
      <c r="A4447" t="s">
        <v>7689</v>
      </c>
      <c r="B4447" s="107">
        <v>44809</v>
      </c>
      <c r="C4447" s="107">
        <v>44809</v>
      </c>
      <c r="D4447" s="107">
        <v>44809</v>
      </c>
      <c r="E4447">
        <v>-9000</v>
      </c>
      <c r="F4447">
        <v>-9000</v>
      </c>
      <c r="G4447" t="s">
        <v>43</v>
      </c>
      <c r="H4447">
        <v>1</v>
      </c>
      <c r="I4447">
        <v>-9000</v>
      </c>
      <c r="J4447">
        <v>-9000</v>
      </c>
      <c r="K4447">
        <v>1</v>
      </c>
      <c r="M4447" t="s">
        <v>52</v>
      </c>
      <c r="N4447" t="s">
        <v>335</v>
      </c>
      <c r="O4447">
        <v>100</v>
      </c>
      <c r="P4447" t="s">
        <v>236</v>
      </c>
      <c r="Q4447" t="s">
        <v>335</v>
      </c>
      <c r="S4447" t="s">
        <v>7125</v>
      </c>
      <c r="U4447" t="s">
        <v>52</v>
      </c>
      <c r="W4447" t="s">
        <v>323</v>
      </c>
      <c r="X4447" t="s">
        <v>324</v>
      </c>
      <c r="Y4447" t="s">
        <v>325</v>
      </c>
      <c r="Z4447" t="s">
        <v>325</v>
      </c>
      <c r="AA4447" t="s">
        <v>325</v>
      </c>
      <c r="AB4447" t="s">
        <v>27</v>
      </c>
      <c r="AE4447">
        <v>0</v>
      </c>
      <c r="AF4447">
        <v>0</v>
      </c>
    </row>
    <row r="4448" spans="1:32" x14ac:dyDescent="0.2">
      <c r="A4448" t="s">
        <v>7690</v>
      </c>
      <c r="B4448" s="107">
        <v>44809</v>
      </c>
      <c r="C4448" s="107">
        <v>44809</v>
      </c>
      <c r="D4448" s="107">
        <v>44809</v>
      </c>
      <c r="E4448">
        <v>3.6749999999999999E-4</v>
      </c>
      <c r="F4448">
        <v>3.6749999999999999E-4</v>
      </c>
      <c r="G4448" t="s">
        <v>58</v>
      </c>
      <c r="H4448">
        <v>8372.1532091097306</v>
      </c>
      <c r="I4448">
        <v>3.0767663043478262</v>
      </c>
      <c r="J4448">
        <v>3.0767663043478262</v>
      </c>
      <c r="K4448">
        <v>1</v>
      </c>
      <c r="M4448" t="s">
        <v>3597</v>
      </c>
      <c r="N4448" t="s">
        <v>63</v>
      </c>
      <c r="S4448" t="s">
        <v>1608</v>
      </c>
      <c r="U4448" t="s">
        <v>63</v>
      </c>
      <c r="W4448" t="s">
        <v>3598</v>
      </c>
      <c r="X4448" t="s">
        <v>3598</v>
      </c>
      <c r="Y4448" t="s">
        <v>1062</v>
      </c>
      <c r="Z4448" t="s">
        <v>1063</v>
      </c>
      <c r="AA4448" t="s">
        <v>1063</v>
      </c>
      <c r="AB4448" t="s">
        <v>29</v>
      </c>
      <c r="AD4448" t="s">
        <v>7691</v>
      </c>
      <c r="AE4448">
        <v>1</v>
      </c>
      <c r="AF4448">
        <v>1</v>
      </c>
    </row>
    <row r="4449" spans="1:32" x14ac:dyDescent="0.2">
      <c r="A4449" t="s">
        <v>7692</v>
      </c>
      <c r="B4449" s="107">
        <v>44809</v>
      </c>
      <c r="C4449" s="107">
        <v>44809</v>
      </c>
      <c r="D4449" s="107">
        <v>44809</v>
      </c>
      <c r="E4449">
        <v>3.6749999999999999E-4</v>
      </c>
      <c r="F4449">
        <v>3.6749999999999999E-4</v>
      </c>
      <c r="G4449" t="s">
        <v>58</v>
      </c>
      <c r="H4449">
        <v>8372.1532091097306</v>
      </c>
      <c r="I4449">
        <v>3.0767663043478262</v>
      </c>
      <c r="J4449">
        <v>3.0767663043478262</v>
      </c>
      <c r="K4449">
        <v>1</v>
      </c>
      <c r="M4449" t="s">
        <v>3597</v>
      </c>
      <c r="N4449" t="s">
        <v>63</v>
      </c>
      <c r="S4449" t="s">
        <v>1608</v>
      </c>
      <c r="U4449" t="s">
        <v>63</v>
      </c>
      <c r="W4449" t="s">
        <v>3598</v>
      </c>
      <c r="X4449" t="s">
        <v>3598</v>
      </c>
      <c r="Y4449" t="s">
        <v>1062</v>
      </c>
      <c r="Z4449" t="s">
        <v>1063</v>
      </c>
      <c r="AA4449" t="s">
        <v>1063</v>
      </c>
      <c r="AB4449" t="s">
        <v>29</v>
      </c>
      <c r="AD4449" t="s">
        <v>7693</v>
      </c>
      <c r="AE4449">
        <v>1</v>
      </c>
      <c r="AF4449">
        <v>1</v>
      </c>
    </row>
    <row r="4450" spans="1:32" x14ac:dyDescent="0.2">
      <c r="A4450" t="s">
        <v>7694</v>
      </c>
      <c r="B4450" s="107">
        <v>44809</v>
      </c>
      <c r="C4450" s="107">
        <v>44809</v>
      </c>
      <c r="D4450" s="107">
        <v>44809</v>
      </c>
      <c r="E4450">
        <v>2.6250000000000002E-3</v>
      </c>
      <c r="F4450">
        <v>2.6250000000000002E-3</v>
      </c>
      <c r="G4450" t="s">
        <v>58</v>
      </c>
      <c r="H4450">
        <v>8372.1532091097306</v>
      </c>
      <c r="I4450">
        <v>21.976902173913039</v>
      </c>
      <c r="J4450">
        <v>21.976902173913039</v>
      </c>
      <c r="K4450">
        <v>1</v>
      </c>
      <c r="M4450" t="s">
        <v>3597</v>
      </c>
      <c r="N4450" t="s">
        <v>65</v>
      </c>
      <c r="S4450" t="s">
        <v>1608</v>
      </c>
      <c r="U4450" t="s">
        <v>65</v>
      </c>
      <c r="W4450" t="s">
        <v>3598</v>
      </c>
      <c r="X4450" t="s">
        <v>3598</v>
      </c>
      <c r="Y4450" t="s">
        <v>1062</v>
      </c>
      <c r="Z4450" t="s">
        <v>1063</v>
      </c>
      <c r="AA4450" t="s">
        <v>1063</v>
      </c>
      <c r="AB4450" t="s">
        <v>29</v>
      </c>
      <c r="AD4450" t="s">
        <v>7695</v>
      </c>
      <c r="AE4450">
        <v>1</v>
      </c>
      <c r="AF4450">
        <v>1</v>
      </c>
    </row>
    <row r="4451" spans="1:32" x14ac:dyDescent="0.2">
      <c r="A4451" t="s">
        <v>7696</v>
      </c>
      <c r="B4451" s="107">
        <v>44808</v>
      </c>
      <c r="C4451" s="107">
        <v>44808</v>
      </c>
      <c r="D4451" s="107">
        <v>44808</v>
      </c>
      <c r="E4451">
        <v>0</v>
      </c>
      <c r="F4451">
        <v>0</v>
      </c>
      <c r="G4451" t="s">
        <v>43</v>
      </c>
      <c r="H4451">
        <v>1</v>
      </c>
      <c r="I4451">
        <v>0</v>
      </c>
      <c r="J4451">
        <v>0</v>
      </c>
      <c r="K4451">
        <v>1</v>
      </c>
      <c r="M4451" t="s">
        <v>52</v>
      </c>
      <c r="N4451" t="s">
        <v>195</v>
      </c>
      <c r="O4451">
        <v>100</v>
      </c>
      <c r="Q4451" t="s">
        <v>195</v>
      </c>
      <c r="S4451" t="s">
        <v>7494</v>
      </c>
      <c r="U4451" t="s">
        <v>52</v>
      </c>
      <c r="W4451" t="s">
        <v>7218</v>
      </c>
      <c r="X4451" t="s">
        <v>191</v>
      </c>
      <c r="Y4451" t="s">
        <v>192</v>
      </c>
      <c r="Z4451" t="s">
        <v>193</v>
      </c>
      <c r="AA4451" t="s">
        <v>193</v>
      </c>
      <c r="AB4451" t="s">
        <v>19</v>
      </c>
      <c r="AE4451">
        <v>0</v>
      </c>
      <c r="AF4451">
        <v>0</v>
      </c>
    </row>
    <row r="4452" spans="1:32" x14ac:dyDescent="0.2">
      <c r="A4452" t="s">
        <v>7697</v>
      </c>
      <c r="B4452" s="107">
        <v>44808</v>
      </c>
      <c r="C4452" s="107">
        <v>44808</v>
      </c>
      <c r="D4452" s="107">
        <v>44808</v>
      </c>
      <c r="E4452">
        <v>2.9250000000000001E-3</v>
      </c>
      <c r="F4452">
        <v>2.9250000000000001E-3</v>
      </c>
      <c r="G4452" t="s">
        <v>58</v>
      </c>
      <c r="H4452">
        <v>8202.9090909090901</v>
      </c>
      <c r="I4452">
        <v>23.99350909090909</v>
      </c>
      <c r="J4452">
        <v>23.99350909090909</v>
      </c>
      <c r="K4452">
        <v>1</v>
      </c>
      <c r="M4452" t="s">
        <v>3597</v>
      </c>
      <c r="N4452" t="s">
        <v>65</v>
      </c>
      <c r="S4452" t="s">
        <v>1608</v>
      </c>
      <c r="U4452" t="s">
        <v>65</v>
      </c>
      <c r="W4452" t="s">
        <v>3598</v>
      </c>
      <c r="X4452" t="s">
        <v>3598</v>
      </c>
      <c r="Y4452" t="s">
        <v>1062</v>
      </c>
      <c r="Z4452" t="s">
        <v>1063</v>
      </c>
      <c r="AA4452" t="s">
        <v>1063</v>
      </c>
      <c r="AB4452" t="s">
        <v>29</v>
      </c>
      <c r="AD4452" t="s">
        <v>7698</v>
      </c>
      <c r="AE4452">
        <v>1</v>
      </c>
      <c r="AF4452">
        <v>1</v>
      </c>
    </row>
    <row r="4453" spans="1:32" x14ac:dyDescent="0.2">
      <c r="A4453" t="s">
        <v>7699</v>
      </c>
      <c r="B4453" s="107">
        <v>44808</v>
      </c>
      <c r="C4453" s="107">
        <v>44808</v>
      </c>
      <c r="D4453" s="107">
        <v>44808</v>
      </c>
      <c r="E4453">
        <v>2.415E-3</v>
      </c>
      <c r="F4453">
        <v>2.415E-3</v>
      </c>
      <c r="G4453" t="s">
        <v>71</v>
      </c>
      <c r="H4453">
        <v>8207.7922077922085</v>
      </c>
      <c r="I4453">
        <v>19.82181818181818</v>
      </c>
      <c r="J4453">
        <v>19.82181818181818</v>
      </c>
      <c r="K4453">
        <v>1</v>
      </c>
      <c r="N4453" t="s">
        <v>65</v>
      </c>
      <c r="S4453" t="s">
        <v>1608</v>
      </c>
      <c r="U4453" t="s">
        <v>65</v>
      </c>
      <c r="W4453" t="s">
        <v>2841</v>
      </c>
      <c r="X4453" t="s">
        <v>70</v>
      </c>
      <c r="Y4453" t="s">
        <v>182</v>
      </c>
      <c r="Z4453" t="s">
        <v>164</v>
      </c>
      <c r="AA4453" t="s">
        <v>164</v>
      </c>
      <c r="AB4453" t="s">
        <v>18</v>
      </c>
      <c r="AD4453" t="s">
        <v>7700</v>
      </c>
      <c r="AE4453">
        <v>1</v>
      </c>
      <c r="AF4453">
        <v>1</v>
      </c>
    </row>
    <row r="4454" spans="1:32" x14ac:dyDescent="0.2">
      <c r="A4454" t="s">
        <v>7701</v>
      </c>
      <c r="B4454" s="107">
        <v>44808</v>
      </c>
      <c r="C4454" s="107">
        <v>44808</v>
      </c>
      <c r="D4454" s="107">
        <v>44808</v>
      </c>
      <c r="E4454">
        <v>2.3999999999999998E-3</v>
      </c>
      <c r="F4454">
        <v>2.3999999999999998E-3</v>
      </c>
      <c r="G4454" t="s">
        <v>71</v>
      </c>
      <c r="H4454">
        <v>8207.7922077922085</v>
      </c>
      <c r="I4454">
        <v>19.698701298701302</v>
      </c>
      <c r="J4454">
        <v>19.698701298701302</v>
      </c>
      <c r="K4454">
        <v>1</v>
      </c>
      <c r="N4454" t="s">
        <v>65</v>
      </c>
      <c r="S4454" t="s">
        <v>1608</v>
      </c>
      <c r="U4454" t="s">
        <v>65</v>
      </c>
      <c r="W4454" t="s">
        <v>2841</v>
      </c>
      <c r="X4454" t="s">
        <v>70</v>
      </c>
      <c r="Y4454" t="s">
        <v>182</v>
      </c>
      <c r="Z4454" t="s">
        <v>164</v>
      </c>
      <c r="AA4454" t="s">
        <v>164</v>
      </c>
      <c r="AB4454" t="s">
        <v>18</v>
      </c>
      <c r="AD4454" t="s">
        <v>7702</v>
      </c>
      <c r="AE4454">
        <v>1</v>
      </c>
      <c r="AF4454">
        <v>1</v>
      </c>
    </row>
    <row r="4455" spans="1:32" x14ac:dyDescent="0.2">
      <c r="A4455" t="s">
        <v>7703</v>
      </c>
      <c r="B4455" s="107">
        <v>44808</v>
      </c>
      <c r="C4455" s="107">
        <v>44808</v>
      </c>
      <c r="D4455" s="107">
        <v>44808</v>
      </c>
      <c r="E4455">
        <v>2.6250000000000002E-3</v>
      </c>
      <c r="F4455">
        <v>2.6250000000000002E-3</v>
      </c>
      <c r="G4455" t="s">
        <v>71</v>
      </c>
      <c r="H4455">
        <v>8207.7922077922085</v>
      </c>
      <c r="I4455">
        <v>21.54545454545455</v>
      </c>
      <c r="J4455">
        <v>21.54545454545455</v>
      </c>
      <c r="K4455">
        <v>1</v>
      </c>
      <c r="N4455" t="s">
        <v>65</v>
      </c>
      <c r="S4455" t="s">
        <v>1608</v>
      </c>
      <c r="U4455" t="s">
        <v>65</v>
      </c>
      <c r="W4455" t="s">
        <v>2841</v>
      </c>
      <c r="X4455" t="s">
        <v>70</v>
      </c>
      <c r="Y4455" t="s">
        <v>182</v>
      </c>
      <c r="Z4455" t="s">
        <v>164</v>
      </c>
      <c r="AA4455" t="s">
        <v>164</v>
      </c>
      <c r="AB4455" t="s">
        <v>18</v>
      </c>
      <c r="AD4455" t="s">
        <v>7704</v>
      </c>
      <c r="AE4455">
        <v>1</v>
      </c>
      <c r="AF4455">
        <v>1</v>
      </c>
    </row>
    <row r="4456" spans="1:32" x14ac:dyDescent="0.2">
      <c r="A4456" t="s">
        <v>7705</v>
      </c>
      <c r="B4456" s="107">
        <v>44807</v>
      </c>
      <c r="C4456" s="107">
        <v>44807</v>
      </c>
      <c r="D4456" s="107">
        <v>44807</v>
      </c>
      <c r="E4456">
        <v>-52.8</v>
      </c>
      <c r="F4456">
        <v>-52.8</v>
      </c>
      <c r="G4456" t="s">
        <v>43</v>
      </c>
      <c r="H4456">
        <v>1</v>
      </c>
      <c r="I4456">
        <v>-52.8</v>
      </c>
      <c r="J4456">
        <v>-52.8</v>
      </c>
      <c r="K4456">
        <v>1</v>
      </c>
      <c r="M4456" t="s">
        <v>50</v>
      </c>
      <c r="N4456" t="s">
        <v>231</v>
      </c>
      <c r="O4456">
        <v>100</v>
      </c>
      <c r="Q4456" t="s">
        <v>231</v>
      </c>
      <c r="S4456" t="s">
        <v>233</v>
      </c>
      <c r="U4456" t="s">
        <v>50</v>
      </c>
      <c r="W4456" t="s">
        <v>233</v>
      </c>
      <c r="X4456" t="s">
        <v>30</v>
      </c>
      <c r="Y4456" t="s">
        <v>182</v>
      </c>
      <c r="Z4456" t="s">
        <v>182</v>
      </c>
      <c r="AA4456" t="s">
        <v>182</v>
      </c>
      <c r="AB4456" t="s">
        <v>30</v>
      </c>
      <c r="AE4456">
        <v>0</v>
      </c>
      <c r="AF4456">
        <v>0</v>
      </c>
    </row>
    <row r="4457" spans="1:32" x14ac:dyDescent="0.2">
      <c r="A4457" t="s">
        <v>7706</v>
      </c>
      <c r="B4457" s="107">
        <v>44806</v>
      </c>
      <c r="C4457" s="107">
        <v>44806</v>
      </c>
      <c r="D4457" s="107">
        <v>44806</v>
      </c>
      <c r="E4457">
        <v>-1700</v>
      </c>
      <c r="F4457">
        <v>-1700</v>
      </c>
      <c r="G4457" t="s">
        <v>43</v>
      </c>
      <c r="H4457">
        <v>1</v>
      </c>
      <c r="I4457">
        <v>-1700</v>
      </c>
      <c r="J4457">
        <v>-1700</v>
      </c>
      <c r="K4457">
        <v>1</v>
      </c>
      <c r="M4457" t="s">
        <v>52</v>
      </c>
      <c r="N4457" t="s">
        <v>1190</v>
      </c>
      <c r="O4457">
        <v>100</v>
      </c>
      <c r="Q4457" t="s">
        <v>1190</v>
      </c>
      <c r="S4457" t="s">
        <v>2394</v>
      </c>
      <c r="U4457" t="s">
        <v>52</v>
      </c>
      <c r="W4457" t="s">
        <v>162</v>
      </c>
      <c r="X4457" t="s">
        <v>16</v>
      </c>
      <c r="Y4457" t="s">
        <v>163</v>
      </c>
      <c r="Z4457" t="s">
        <v>164</v>
      </c>
      <c r="AA4457" t="s">
        <v>164</v>
      </c>
      <c r="AB4457" t="s">
        <v>16</v>
      </c>
      <c r="AE4457">
        <v>0</v>
      </c>
      <c r="AF4457">
        <v>0</v>
      </c>
    </row>
    <row r="4458" spans="1:32" x14ac:dyDescent="0.2">
      <c r="A4458" t="s">
        <v>7707</v>
      </c>
      <c r="B4458" s="107">
        <v>44806</v>
      </c>
      <c r="C4458" s="107">
        <v>44806</v>
      </c>
      <c r="D4458" s="107">
        <v>44806</v>
      </c>
      <c r="E4458">
        <v>-3600</v>
      </c>
      <c r="F4458">
        <v>-3600</v>
      </c>
      <c r="G4458" t="s">
        <v>43</v>
      </c>
      <c r="H4458">
        <v>1</v>
      </c>
      <c r="I4458">
        <v>-3600</v>
      </c>
      <c r="J4458">
        <v>-3600</v>
      </c>
      <c r="K4458">
        <v>1</v>
      </c>
      <c r="M4458" t="s">
        <v>52</v>
      </c>
      <c r="N4458" t="s">
        <v>3639</v>
      </c>
      <c r="O4458">
        <v>100</v>
      </c>
      <c r="Q4458" t="s">
        <v>3639</v>
      </c>
      <c r="S4458" t="s">
        <v>7708</v>
      </c>
      <c r="U4458" t="s">
        <v>52</v>
      </c>
      <c r="W4458" t="s">
        <v>1223</v>
      </c>
      <c r="X4458" t="s">
        <v>245</v>
      </c>
      <c r="Y4458" t="s">
        <v>246</v>
      </c>
      <c r="Z4458" t="s">
        <v>246</v>
      </c>
      <c r="AA4458" t="s">
        <v>246</v>
      </c>
      <c r="AB4458" t="s">
        <v>20</v>
      </c>
      <c r="AE4458">
        <v>0</v>
      </c>
      <c r="AF4458">
        <v>0</v>
      </c>
    </row>
    <row r="4459" spans="1:32" x14ac:dyDescent="0.2">
      <c r="A4459" t="s">
        <v>7709</v>
      </c>
      <c r="B4459" s="107">
        <v>44806</v>
      </c>
      <c r="C4459" s="107">
        <v>44806</v>
      </c>
      <c r="D4459" s="107">
        <v>44806</v>
      </c>
      <c r="E4459">
        <v>-5000</v>
      </c>
      <c r="F4459">
        <v>-5000</v>
      </c>
      <c r="G4459" t="s">
        <v>43</v>
      </c>
      <c r="H4459">
        <v>1</v>
      </c>
      <c r="I4459">
        <v>-5000</v>
      </c>
      <c r="J4459">
        <v>-5000</v>
      </c>
      <c r="K4459">
        <v>1</v>
      </c>
      <c r="M4459" t="s">
        <v>52</v>
      </c>
      <c r="N4459" t="s">
        <v>166</v>
      </c>
      <c r="O4459">
        <v>100</v>
      </c>
      <c r="Q4459" t="s">
        <v>166</v>
      </c>
      <c r="S4459" t="s">
        <v>7710</v>
      </c>
      <c r="U4459" t="s">
        <v>52</v>
      </c>
      <c r="W4459" t="s">
        <v>168</v>
      </c>
      <c r="X4459" t="s">
        <v>169</v>
      </c>
      <c r="Y4459" t="s">
        <v>170</v>
      </c>
      <c r="Z4459" t="s">
        <v>164</v>
      </c>
      <c r="AA4459" t="s">
        <v>164</v>
      </c>
      <c r="AB4459" t="s">
        <v>22</v>
      </c>
      <c r="AE4459">
        <v>0</v>
      </c>
      <c r="AF4459">
        <v>0</v>
      </c>
    </row>
    <row r="4460" spans="1:32" x14ac:dyDescent="0.2">
      <c r="A4460" t="s">
        <v>7711</v>
      </c>
      <c r="B4460" s="107">
        <v>44806</v>
      </c>
      <c r="C4460" s="107">
        <v>44806</v>
      </c>
      <c r="D4460" s="107">
        <v>44806</v>
      </c>
      <c r="E4460">
        <v>1053.02</v>
      </c>
      <c r="F4460">
        <v>1053.02</v>
      </c>
      <c r="G4460" t="s">
        <v>43</v>
      </c>
      <c r="H4460">
        <v>1</v>
      </c>
      <c r="I4460">
        <v>1053.02</v>
      </c>
      <c r="J4460">
        <v>1053.02</v>
      </c>
      <c r="K4460">
        <v>1</v>
      </c>
      <c r="M4460" t="s">
        <v>199</v>
      </c>
      <c r="N4460" t="s">
        <v>50</v>
      </c>
      <c r="O4460">
        <v>100</v>
      </c>
      <c r="P4460" t="s">
        <v>160</v>
      </c>
      <c r="Q4460" t="s">
        <v>199</v>
      </c>
      <c r="S4460" t="s">
        <v>7712</v>
      </c>
      <c r="U4460" t="s">
        <v>50</v>
      </c>
      <c r="W4460" t="s">
        <v>7713</v>
      </c>
      <c r="X4460" t="s">
        <v>30</v>
      </c>
      <c r="Y4460" t="s">
        <v>182</v>
      </c>
      <c r="Z4460" t="s">
        <v>182</v>
      </c>
      <c r="AA4460" t="s">
        <v>182</v>
      </c>
      <c r="AB4460" t="s">
        <v>30</v>
      </c>
      <c r="AE4460">
        <v>0</v>
      </c>
      <c r="AF4460">
        <v>0</v>
      </c>
    </row>
    <row r="4461" spans="1:32" x14ac:dyDescent="0.2">
      <c r="A4461" t="s">
        <v>7714</v>
      </c>
      <c r="B4461" s="107">
        <v>44806</v>
      </c>
      <c r="C4461" s="107">
        <v>44806</v>
      </c>
      <c r="D4461" s="107">
        <v>44806</v>
      </c>
      <c r="E4461">
        <v>140383.23000000001</v>
      </c>
      <c r="F4461">
        <v>140383.23000000001</v>
      </c>
      <c r="G4461" t="s">
        <v>43</v>
      </c>
      <c r="H4461">
        <v>1</v>
      </c>
      <c r="I4461">
        <v>140383.23000000001</v>
      </c>
      <c r="J4461">
        <v>140383.23000000001</v>
      </c>
      <c r="K4461">
        <v>1</v>
      </c>
      <c r="M4461" t="s">
        <v>199</v>
      </c>
      <c r="N4461" t="s">
        <v>52</v>
      </c>
      <c r="O4461">
        <v>100</v>
      </c>
      <c r="Q4461" t="s">
        <v>199</v>
      </c>
      <c r="S4461" t="s">
        <v>1378</v>
      </c>
      <c r="U4461" t="s">
        <v>52</v>
      </c>
      <c r="W4461" t="s">
        <v>1379</v>
      </c>
      <c r="X4461" t="s">
        <v>1379</v>
      </c>
      <c r="Y4461" t="s">
        <v>163</v>
      </c>
      <c r="Z4461" t="s">
        <v>193</v>
      </c>
      <c r="AA4461" t="s">
        <v>193</v>
      </c>
      <c r="AB4461" t="s">
        <v>24</v>
      </c>
      <c r="AE4461">
        <v>0</v>
      </c>
      <c r="AF4461">
        <v>0</v>
      </c>
    </row>
    <row r="4462" spans="1:32" x14ac:dyDescent="0.2">
      <c r="A4462" t="s">
        <v>7715</v>
      </c>
      <c r="B4462" s="107">
        <v>44806</v>
      </c>
      <c r="C4462" s="107">
        <v>44806</v>
      </c>
      <c r="D4462" s="107">
        <v>44806</v>
      </c>
      <c r="E4462">
        <v>-140383.23000000001</v>
      </c>
      <c r="F4462">
        <v>-140383.23000000001</v>
      </c>
      <c r="G4462" t="s">
        <v>43</v>
      </c>
      <c r="H4462">
        <v>1</v>
      </c>
      <c r="I4462">
        <v>-140383.23000000001</v>
      </c>
      <c r="J4462">
        <v>-140383.23000000001</v>
      </c>
      <c r="K4462">
        <v>1</v>
      </c>
      <c r="M4462" t="s">
        <v>2301</v>
      </c>
      <c r="N4462" t="s">
        <v>199</v>
      </c>
      <c r="O4462">
        <v>100</v>
      </c>
      <c r="P4462" t="s">
        <v>340</v>
      </c>
      <c r="Q4462" t="s">
        <v>199</v>
      </c>
      <c r="S4462" t="s">
        <v>1378</v>
      </c>
      <c r="U4462" t="s">
        <v>2301</v>
      </c>
      <c r="W4462" t="s">
        <v>1379</v>
      </c>
      <c r="X4462" t="s">
        <v>1379</v>
      </c>
      <c r="Y4462" t="s">
        <v>163</v>
      </c>
      <c r="Z4462" t="s">
        <v>193</v>
      </c>
      <c r="AA4462" t="s">
        <v>193</v>
      </c>
      <c r="AB4462" t="s">
        <v>24</v>
      </c>
      <c r="AE4462">
        <v>0</v>
      </c>
      <c r="AF4462">
        <v>0</v>
      </c>
    </row>
    <row r="4463" spans="1:32" x14ac:dyDescent="0.2">
      <c r="A4463" t="s">
        <v>7716</v>
      </c>
      <c r="B4463" s="107">
        <v>44806</v>
      </c>
      <c r="C4463" s="107">
        <v>44806</v>
      </c>
      <c r="D4463" s="107">
        <v>44806</v>
      </c>
      <c r="E4463">
        <v>-1.171969421131E-2</v>
      </c>
      <c r="F4463">
        <v>-1.171969421131E-2</v>
      </c>
      <c r="G4463" t="s">
        <v>58</v>
      </c>
      <c r="H4463">
        <v>8186.545454545455</v>
      </c>
      <c r="I4463">
        <v>-95.943809374262557</v>
      </c>
      <c r="J4463">
        <v>-95.943809374262557</v>
      </c>
      <c r="K4463">
        <v>1</v>
      </c>
      <c r="M4463" t="s">
        <v>56</v>
      </c>
      <c r="N4463" t="s">
        <v>1895</v>
      </c>
      <c r="S4463" t="s">
        <v>7717</v>
      </c>
      <c r="U4463" t="s">
        <v>56</v>
      </c>
      <c r="W4463" t="s">
        <v>1415</v>
      </c>
      <c r="X4463" t="s">
        <v>1265</v>
      </c>
      <c r="Y4463" t="s">
        <v>182</v>
      </c>
      <c r="Z4463" t="s">
        <v>164</v>
      </c>
      <c r="AA4463" t="s">
        <v>164</v>
      </c>
      <c r="AB4463" t="s">
        <v>18</v>
      </c>
      <c r="AD4463" t="s">
        <v>7718</v>
      </c>
      <c r="AE4463">
        <v>1</v>
      </c>
      <c r="AF4463">
        <v>1</v>
      </c>
    </row>
    <row r="4464" spans="1:32" x14ac:dyDescent="0.2">
      <c r="A4464" t="s">
        <v>7719</v>
      </c>
      <c r="B4464" s="107">
        <v>44806</v>
      </c>
      <c r="C4464" s="107">
        <v>44806</v>
      </c>
      <c r="D4464" s="107">
        <v>44806</v>
      </c>
      <c r="E4464">
        <v>2.8874999999999999E-3</v>
      </c>
      <c r="F4464">
        <v>2.8874999999999999E-3</v>
      </c>
      <c r="G4464" t="s">
        <v>58</v>
      </c>
      <c r="H4464">
        <v>8186.545454545455</v>
      </c>
      <c r="I4464">
        <v>23.638649999999998</v>
      </c>
      <c r="J4464">
        <v>23.638649999999998</v>
      </c>
      <c r="K4464">
        <v>1</v>
      </c>
      <c r="M4464" t="s">
        <v>3597</v>
      </c>
      <c r="N4464" t="s">
        <v>65</v>
      </c>
      <c r="S4464" t="s">
        <v>1608</v>
      </c>
      <c r="U4464" t="s">
        <v>65</v>
      </c>
      <c r="W4464" t="s">
        <v>3598</v>
      </c>
      <c r="X4464" t="s">
        <v>3598</v>
      </c>
      <c r="Y4464" t="s">
        <v>1062</v>
      </c>
      <c r="Z4464" t="s">
        <v>1063</v>
      </c>
      <c r="AA4464" t="s">
        <v>1063</v>
      </c>
      <c r="AB4464" t="s">
        <v>29</v>
      </c>
      <c r="AD4464" t="s">
        <v>7720</v>
      </c>
      <c r="AE4464">
        <v>1</v>
      </c>
      <c r="AF4464">
        <v>1</v>
      </c>
    </row>
    <row r="4465" spans="1:32" x14ac:dyDescent="0.2">
      <c r="A4465" t="s">
        <v>7721</v>
      </c>
      <c r="B4465" s="107">
        <v>44806</v>
      </c>
      <c r="C4465" s="107">
        <v>44806</v>
      </c>
      <c r="D4465" s="107">
        <v>44806</v>
      </c>
      <c r="E4465">
        <v>-1.4062574754831641E-3</v>
      </c>
      <c r="F4465">
        <v>-1.4062574754831641E-3</v>
      </c>
      <c r="G4465" t="s">
        <v>58</v>
      </c>
      <c r="H4465">
        <v>8186.545454545455</v>
      </c>
      <c r="I4465">
        <v>-11.51239074383726</v>
      </c>
      <c r="J4465">
        <v>-11.51239074383726</v>
      </c>
      <c r="K4465">
        <v>1</v>
      </c>
      <c r="M4465" t="s">
        <v>56</v>
      </c>
      <c r="N4465" t="s">
        <v>7340</v>
      </c>
      <c r="S4465" t="s">
        <v>1608</v>
      </c>
      <c r="U4465" t="s">
        <v>56</v>
      </c>
      <c r="W4465" t="s">
        <v>1270</v>
      </c>
      <c r="X4465" t="s">
        <v>1271</v>
      </c>
      <c r="Y4465" t="s">
        <v>182</v>
      </c>
      <c r="Z4465" t="s">
        <v>164</v>
      </c>
      <c r="AA4465" t="s">
        <v>164</v>
      </c>
      <c r="AB4465" t="s">
        <v>18</v>
      </c>
      <c r="AD4465" t="s">
        <v>7722</v>
      </c>
      <c r="AE4465">
        <v>1</v>
      </c>
      <c r="AF4465">
        <v>1</v>
      </c>
    </row>
    <row r="4466" spans="1:32" x14ac:dyDescent="0.2">
      <c r="A4466" t="s">
        <v>7723</v>
      </c>
      <c r="B4466" s="107">
        <v>44806</v>
      </c>
      <c r="C4466" s="107">
        <v>44806</v>
      </c>
      <c r="D4466" s="107">
        <v>44806</v>
      </c>
      <c r="E4466">
        <v>2.7750000000000001E-3</v>
      </c>
      <c r="F4466">
        <v>2.7750000000000001E-3</v>
      </c>
      <c r="G4466" t="s">
        <v>58</v>
      </c>
      <c r="H4466">
        <v>8186.545454545455</v>
      </c>
      <c r="I4466">
        <v>22.717663636363639</v>
      </c>
      <c r="J4466">
        <v>22.717663636363639</v>
      </c>
      <c r="K4466">
        <v>1</v>
      </c>
      <c r="M4466" t="s">
        <v>3597</v>
      </c>
      <c r="N4466" t="s">
        <v>65</v>
      </c>
      <c r="S4466" t="s">
        <v>1608</v>
      </c>
      <c r="U4466" t="s">
        <v>65</v>
      </c>
      <c r="W4466" t="s">
        <v>3598</v>
      </c>
      <c r="X4466" t="s">
        <v>3598</v>
      </c>
      <c r="Y4466" t="s">
        <v>1062</v>
      </c>
      <c r="Z4466" t="s">
        <v>1063</v>
      </c>
      <c r="AA4466" t="s">
        <v>1063</v>
      </c>
      <c r="AB4466" t="s">
        <v>29</v>
      </c>
      <c r="AD4466" t="s">
        <v>7724</v>
      </c>
      <c r="AE4466">
        <v>1</v>
      </c>
      <c r="AF4466">
        <v>1</v>
      </c>
    </row>
    <row r="4467" spans="1:32" x14ac:dyDescent="0.2">
      <c r="A4467" t="s">
        <v>7725</v>
      </c>
      <c r="B4467" s="107">
        <v>44805</v>
      </c>
      <c r="C4467" s="107">
        <v>44805</v>
      </c>
      <c r="D4467" s="107">
        <v>44805</v>
      </c>
      <c r="E4467">
        <v>-751.44</v>
      </c>
      <c r="F4467">
        <v>-751.44</v>
      </c>
      <c r="G4467" t="s">
        <v>43</v>
      </c>
      <c r="H4467">
        <v>1</v>
      </c>
      <c r="I4467">
        <v>-751.44</v>
      </c>
      <c r="J4467">
        <v>-751.44</v>
      </c>
      <c r="K4467">
        <v>1</v>
      </c>
      <c r="M4467" t="s">
        <v>52</v>
      </c>
      <c r="N4467" t="s">
        <v>3639</v>
      </c>
      <c r="O4467">
        <v>100</v>
      </c>
      <c r="Q4467" t="s">
        <v>3639</v>
      </c>
      <c r="S4467" t="s">
        <v>7261</v>
      </c>
      <c r="U4467" t="s">
        <v>52</v>
      </c>
      <c r="W4467" t="s">
        <v>1441</v>
      </c>
      <c r="X4467" t="s">
        <v>245</v>
      </c>
      <c r="Y4467" t="s">
        <v>246</v>
      </c>
      <c r="Z4467" t="s">
        <v>246</v>
      </c>
      <c r="AA4467" t="s">
        <v>246</v>
      </c>
      <c r="AB4467" t="s">
        <v>20</v>
      </c>
      <c r="AE4467">
        <v>0</v>
      </c>
      <c r="AF4467">
        <v>0</v>
      </c>
    </row>
    <row r="4468" spans="1:32" x14ac:dyDescent="0.2">
      <c r="A4468" t="s">
        <v>7726</v>
      </c>
      <c r="B4468" s="107">
        <v>44805</v>
      </c>
      <c r="C4468" s="107">
        <v>44805</v>
      </c>
      <c r="D4468" s="107">
        <v>44805</v>
      </c>
      <c r="E4468">
        <v>-1783.74</v>
      </c>
      <c r="F4468">
        <v>-1783.74</v>
      </c>
      <c r="G4468" t="s">
        <v>43</v>
      </c>
      <c r="H4468">
        <v>1</v>
      </c>
      <c r="I4468">
        <v>-1783.74</v>
      </c>
      <c r="J4468">
        <v>-1783.74</v>
      </c>
      <c r="K4468">
        <v>1</v>
      </c>
      <c r="M4468" t="s">
        <v>50</v>
      </c>
      <c r="N4468" t="s">
        <v>184</v>
      </c>
      <c r="O4468">
        <v>100</v>
      </c>
      <c r="Q4468" t="s">
        <v>184</v>
      </c>
      <c r="S4468" t="s">
        <v>185</v>
      </c>
      <c r="U4468" t="s">
        <v>50</v>
      </c>
      <c r="W4468" t="s">
        <v>186</v>
      </c>
      <c r="X4468" t="s">
        <v>30</v>
      </c>
      <c r="Y4468" t="s">
        <v>182</v>
      </c>
      <c r="Z4468" t="s">
        <v>182</v>
      </c>
      <c r="AA4468" t="s">
        <v>182</v>
      </c>
      <c r="AB4468" t="s">
        <v>30</v>
      </c>
      <c r="AE4468">
        <v>0</v>
      </c>
      <c r="AF4468">
        <v>0</v>
      </c>
    </row>
    <row r="4469" spans="1:32" x14ac:dyDescent="0.2">
      <c r="A4469" t="s">
        <v>7727</v>
      </c>
      <c r="B4469" s="107">
        <v>44805</v>
      </c>
      <c r="C4469" s="107">
        <v>44805</v>
      </c>
      <c r="D4469" s="107">
        <v>44805</v>
      </c>
      <c r="E4469">
        <v>-112.58</v>
      </c>
      <c r="F4469">
        <v>-112.58</v>
      </c>
      <c r="G4469" t="s">
        <v>43</v>
      </c>
      <c r="H4469">
        <v>1</v>
      </c>
      <c r="I4469">
        <v>-112.58</v>
      </c>
      <c r="J4469">
        <v>-112.58</v>
      </c>
      <c r="K4469">
        <v>1</v>
      </c>
      <c r="M4469" t="s">
        <v>50</v>
      </c>
      <c r="N4469" t="s">
        <v>199</v>
      </c>
      <c r="O4469">
        <v>100</v>
      </c>
      <c r="P4469" t="s">
        <v>340</v>
      </c>
      <c r="Q4469" t="s">
        <v>199</v>
      </c>
      <c r="S4469" t="s">
        <v>7590</v>
      </c>
      <c r="U4469" t="s">
        <v>50</v>
      </c>
      <c r="W4469" t="s">
        <v>274</v>
      </c>
      <c r="X4469" t="s">
        <v>30</v>
      </c>
      <c r="Y4469" t="s">
        <v>182</v>
      </c>
      <c r="Z4469" t="s">
        <v>182</v>
      </c>
      <c r="AA4469" t="s">
        <v>182</v>
      </c>
      <c r="AB4469" t="s">
        <v>30</v>
      </c>
      <c r="AE4469">
        <v>0</v>
      </c>
      <c r="AF4469">
        <v>0</v>
      </c>
    </row>
    <row r="4470" spans="1:32" x14ac:dyDescent="0.2">
      <c r="A4470" t="s">
        <v>7728</v>
      </c>
      <c r="B4470" s="107">
        <v>44805</v>
      </c>
      <c r="C4470" s="107">
        <v>44805</v>
      </c>
      <c r="D4470" s="107">
        <v>44805</v>
      </c>
      <c r="E4470">
        <v>-225.16</v>
      </c>
      <c r="F4470">
        <v>-225.16</v>
      </c>
      <c r="G4470" t="s">
        <v>43</v>
      </c>
      <c r="H4470">
        <v>1</v>
      </c>
      <c r="I4470">
        <v>-225.16</v>
      </c>
      <c r="J4470">
        <v>-225.16</v>
      </c>
      <c r="K4470">
        <v>1</v>
      </c>
      <c r="M4470" t="s">
        <v>50</v>
      </c>
      <c r="N4470" t="s">
        <v>199</v>
      </c>
      <c r="O4470">
        <v>100</v>
      </c>
      <c r="P4470" t="s">
        <v>340</v>
      </c>
      <c r="Q4470" t="s">
        <v>199</v>
      </c>
      <c r="S4470" t="s">
        <v>2430</v>
      </c>
      <c r="U4470" t="s">
        <v>50</v>
      </c>
      <c r="W4470" t="s">
        <v>2430</v>
      </c>
      <c r="X4470" t="s">
        <v>30</v>
      </c>
      <c r="Y4470" t="s">
        <v>182</v>
      </c>
      <c r="Z4470" t="s">
        <v>182</v>
      </c>
      <c r="AA4470" t="s">
        <v>182</v>
      </c>
      <c r="AB4470" t="s">
        <v>30</v>
      </c>
      <c r="AE4470">
        <v>0</v>
      </c>
      <c r="AF4470">
        <v>0</v>
      </c>
    </row>
    <row r="4471" spans="1:32" x14ac:dyDescent="0.2">
      <c r="A4471" t="s">
        <v>7729</v>
      </c>
      <c r="B4471" s="107">
        <v>44804</v>
      </c>
      <c r="C4471" s="107">
        <v>44804</v>
      </c>
      <c r="D4471" s="107">
        <v>44804</v>
      </c>
      <c r="E4471">
        <v>1.2</v>
      </c>
      <c r="F4471">
        <v>1.2</v>
      </c>
      <c r="G4471" t="s">
        <v>43</v>
      </c>
      <c r="H4471">
        <v>1</v>
      </c>
      <c r="I4471">
        <v>1.2</v>
      </c>
      <c r="J4471">
        <v>1.2</v>
      </c>
      <c r="K4471">
        <v>1</v>
      </c>
      <c r="M4471" t="s">
        <v>199</v>
      </c>
      <c r="N4471" t="s">
        <v>49</v>
      </c>
      <c r="O4471">
        <v>100</v>
      </c>
      <c r="P4471" t="s">
        <v>160</v>
      </c>
      <c r="Q4471" t="s">
        <v>199</v>
      </c>
      <c r="S4471" t="s">
        <v>1354</v>
      </c>
      <c r="U4471" t="s">
        <v>49</v>
      </c>
      <c r="W4471" t="s">
        <v>1355</v>
      </c>
      <c r="X4471" t="s">
        <v>1355</v>
      </c>
      <c r="Y4471" t="s">
        <v>1356</v>
      </c>
      <c r="Z4471" t="s">
        <v>1356</v>
      </c>
      <c r="AA4471" t="s">
        <v>1356</v>
      </c>
      <c r="AB4471" t="s">
        <v>28</v>
      </c>
      <c r="AE4471">
        <v>0</v>
      </c>
      <c r="AF4471">
        <v>0</v>
      </c>
    </row>
    <row r="4472" spans="1:32" x14ac:dyDescent="0.2">
      <c r="A4472" t="s">
        <v>7730</v>
      </c>
      <c r="B4472" s="107">
        <v>44804</v>
      </c>
      <c r="C4472" s="107">
        <v>44804</v>
      </c>
      <c r="D4472" s="107">
        <v>44804</v>
      </c>
      <c r="E4472">
        <v>298.7</v>
      </c>
      <c r="F4472">
        <v>298.7</v>
      </c>
      <c r="G4472" t="s">
        <v>43</v>
      </c>
      <c r="H4472">
        <v>1</v>
      </c>
      <c r="I4472">
        <v>298.7</v>
      </c>
      <c r="J4472">
        <v>298.7</v>
      </c>
      <c r="K4472">
        <v>1</v>
      </c>
      <c r="M4472" t="s">
        <v>199</v>
      </c>
      <c r="N4472" t="s">
        <v>50</v>
      </c>
      <c r="O4472">
        <v>100</v>
      </c>
      <c r="P4472" t="s">
        <v>15</v>
      </c>
      <c r="Q4472" t="s">
        <v>199</v>
      </c>
      <c r="S4472" t="s">
        <v>7731</v>
      </c>
      <c r="U4472" t="s">
        <v>50</v>
      </c>
      <c r="W4472" t="s">
        <v>1391</v>
      </c>
      <c r="X4472" t="s">
        <v>1366</v>
      </c>
      <c r="Y4472" t="s">
        <v>15</v>
      </c>
      <c r="Z4472" t="s">
        <v>164</v>
      </c>
      <c r="AA4472" t="s">
        <v>164</v>
      </c>
      <c r="AB4472" t="s">
        <v>15</v>
      </c>
      <c r="AE4472">
        <v>0</v>
      </c>
      <c r="AF4472">
        <v>0</v>
      </c>
    </row>
    <row r="4473" spans="1:32" x14ac:dyDescent="0.2">
      <c r="A4473" t="s">
        <v>7732</v>
      </c>
      <c r="B4473" s="107">
        <v>44804</v>
      </c>
      <c r="C4473" s="107">
        <v>44804</v>
      </c>
      <c r="D4473" s="107">
        <v>44804</v>
      </c>
      <c r="E4473">
        <v>-50</v>
      </c>
      <c r="F4473">
        <v>-50</v>
      </c>
      <c r="G4473" t="s">
        <v>43</v>
      </c>
      <c r="H4473">
        <v>1</v>
      </c>
      <c r="I4473">
        <v>-50</v>
      </c>
      <c r="J4473">
        <v>-50</v>
      </c>
      <c r="K4473">
        <v>1</v>
      </c>
      <c r="M4473" t="s">
        <v>52</v>
      </c>
      <c r="N4473" t="s">
        <v>331</v>
      </c>
      <c r="O4473">
        <v>100</v>
      </c>
      <c r="P4473" t="s">
        <v>219</v>
      </c>
      <c r="Q4473" t="s">
        <v>331</v>
      </c>
      <c r="S4473" t="s">
        <v>7733</v>
      </c>
      <c r="U4473" t="s">
        <v>52</v>
      </c>
      <c r="W4473" t="s">
        <v>1452</v>
      </c>
      <c r="X4473" t="s">
        <v>1452</v>
      </c>
      <c r="Y4473" t="s">
        <v>192</v>
      </c>
      <c r="Z4473" t="s">
        <v>193</v>
      </c>
      <c r="AA4473" t="s">
        <v>193</v>
      </c>
      <c r="AB4473" t="s">
        <v>24</v>
      </c>
      <c r="AE4473">
        <v>0</v>
      </c>
      <c r="AF4473">
        <v>0</v>
      </c>
    </row>
    <row r="4474" spans="1:32" x14ac:dyDescent="0.2">
      <c r="A4474" t="s">
        <v>7734</v>
      </c>
      <c r="B4474" s="107">
        <v>44804</v>
      </c>
      <c r="C4474" s="107">
        <v>44804</v>
      </c>
      <c r="D4474" s="107">
        <v>44804</v>
      </c>
      <c r="E4474">
        <v>-50</v>
      </c>
      <c r="F4474">
        <v>-50</v>
      </c>
      <c r="G4474" t="s">
        <v>43</v>
      </c>
      <c r="H4474">
        <v>1</v>
      </c>
      <c r="I4474">
        <v>-50</v>
      </c>
      <c r="J4474">
        <v>-50</v>
      </c>
      <c r="K4474">
        <v>1</v>
      </c>
      <c r="M4474" t="s">
        <v>52</v>
      </c>
      <c r="N4474" t="s">
        <v>301</v>
      </c>
      <c r="O4474">
        <v>100</v>
      </c>
      <c r="Q4474" t="s">
        <v>301</v>
      </c>
      <c r="S4474" t="s">
        <v>7733</v>
      </c>
      <c r="U4474" t="s">
        <v>52</v>
      </c>
      <c r="W4474" t="s">
        <v>1452</v>
      </c>
      <c r="X4474" t="s">
        <v>1452</v>
      </c>
      <c r="Y4474" t="s">
        <v>192</v>
      </c>
      <c r="Z4474" t="s">
        <v>193</v>
      </c>
      <c r="AA4474" t="s">
        <v>193</v>
      </c>
      <c r="AB4474" t="s">
        <v>24</v>
      </c>
      <c r="AE4474">
        <v>0</v>
      </c>
      <c r="AF4474">
        <v>0</v>
      </c>
    </row>
    <row r="4475" spans="1:32" x14ac:dyDescent="0.2">
      <c r="A4475" t="s">
        <v>7735</v>
      </c>
      <c r="B4475" s="107">
        <v>44804</v>
      </c>
      <c r="C4475" s="107">
        <v>44804</v>
      </c>
      <c r="D4475" s="107">
        <v>44804</v>
      </c>
      <c r="E4475">
        <v>-109.84</v>
      </c>
      <c r="F4475">
        <v>-109.84</v>
      </c>
      <c r="G4475" t="s">
        <v>43</v>
      </c>
      <c r="H4475">
        <v>1</v>
      </c>
      <c r="I4475">
        <v>-109.84</v>
      </c>
      <c r="J4475">
        <v>-109.84</v>
      </c>
      <c r="K4475">
        <v>1</v>
      </c>
      <c r="M4475" t="s">
        <v>49</v>
      </c>
      <c r="N4475" t="s">
        <v>199</v>
      </c>
      <c r="O4475">
        <v>100</v>
      </c>
      <c r="P4475" t="s">
        <v>340</v>
      </c>
      <c r="Q4475" t="s">
        <v>199</v>
      </c>
      <c r="S4475" t="s">
        <v>7442</v>
      </c>
      <c r="U4475" t="s">
        <v>49</v>
      </c>
      <c r="W4475" t="s">
        <v>274</v>
      </c>
      <c r="X4475" t="s">
        <v>30</v>
      </c>
      <c r="Y4475" t="s">
        <v>182</v>
      </c>
      <c r="Z4475" t="s">
        <v>182</v>
      </c>
      <c r="AA4475" t="s">
        <v>182</v>
      </c>
      <c r="AB4475" t="s">
        <v>30</v>
      </c>
      <c r="AE4475">
        <v>0</v>
      </c>
      <c r="AF4475">
        <v>0</v>
      </c>
    </row>
    <row r="4476" spans="1:32" x14ac:dyDescent="0.2">
      <c r="A4476" t="s">
        <v>7736</v>
      </c>
      <c r="B4476" s="107">
        <v>44804</v>
      </c>
      <c r="C4476" s="107">
        <v>44804</v>
      </c>
      <c r="D4476" s="107">
        <v>44804</v>
      </c>
      <c r="E4476">
        <v>-307.52999999999997</v>
      </c>
      <c r="F4476">
        <v>-307.52999999999997</v>
      </c>
      <c r="G4476" t="s">
        <v>43</v>
      </c>
      <c r="H4476">
        <v>1</v>
      </c>
      <c r="I4476">
        <v>-307.52999999999997</v>
      </c>
      <c r="J4476">
        <v>-307.52999999999997</v>
      </c>
      <c r="K4476">
        <v>1</v>
      </c>
      <c r="M4476" t="s">
        <v>49</v>
      </c>
      <c r="N4476" t="s">
        <v>199</v>
      </c>
      <c r="O4476">
        <v>100</v>
      </c>
      <c r="P4476" t="s">
        <v>340</v>
      </c>
      <c r="Q4476" t="s">
        <v>199</v>
      </c>
      <c r="S4476" t="s">
        <v>7442</v>
      </c>
      <c r="U4476" t="s">
        <v>49</v>
      </c>
      <c r="W4476" t="s">
        <v>274</v>
      </c>
      <c r="X4476" t="s">
        <v>30</v>
      </c>
      <c r="Y4476" t="s">
        <v>182</v>
      </c>
      <c r="Z4476" t="s">
        <v>182</v>
      </c>
      <c r="AA4476" t="s">
        <v>182</v>
      </c>
      <c r="AB4476" t="s">
        <v>30</v>
      </c>
      <c r="AE4476">
        <v>0</v>
      </c>
      <c r="AF4476">
        <v>0</v>
      </c>
    </row>
    <row r="4477" spans="1:32" x14ac:dyDescent="0.2">
      <c r="A4477" t="s">
        <v>7737</v>
      </c>
      <c r="B4477" s="107">
        <v>44804</v>
      </c>
      <c r="C4477" s="107">
        <v>44804</v>
      </c>
      <c r="D4477" s="107">
        <v>44804</v>
      </c>
      <c r="E4477">
        <v>2.6250000000000002E-3</v>
      </c>
      <c r="F4477">
        <v>2.6250000000000002E-3</v>
      </c>
      <c r="G4477" t="s">
        <v>71</v>
      </c>
      <c r="H4477">
        <v>8017.9420889348512</v>
      </c>
      <c r="I4477">
        <v>21.04709798345398</v>
      </c>
      <c r="J4477">
        <v>21.04709798345398</v>
      </c>
      <c r="K4477">
        <v>1</v>
      </c>
      <c r="N4477" t="s">
        <v>69</v>
      </c>
      <c r="S4477" t="s">
        <v>7738</v>
      </c>
      <c r="U4477" t="s">
        <v>69</v>
      </c>
      <c r="W4477" t="s">
        <v>3598</v>
      </c>
      <c r="X4477" t="s">
        <v>3598</v>
      </c>
      <c r="Y4477" t="s">
        <v>1062</v>
      </c>
      <c r="Z4477" t="s">
        <v>1063</v>
      </c>
      <c r="AA4477" t="s">
        <v>1063</v>
      </c>
      <c r="AB4477" t="s">
        <v>29</v>
      </c>
      <c r="AD4477" t="s">
        <v>7739</v>
      </c>
      <c r="AE4477">
        <v>1</v>
      </c>
      <c r="AF4477">
        <v>1</v>
      </c>
    </row>
    <row r="4478" spans="1:32" x14ac:dyDescent="0.2">
      <c r="A4478" t="s">
        <v>7740</v>
      </c>
      <c r="B4478" s="107">
        <v>44803</v>
      </c>
      <c r="C4478" s="107">
        <v>44803</v>
      </c>
      <c r="D4478" s="107">
        <v>44803</v>
      </c>
      <c r="E4478">
        <v>-124</v>
      </c>
      <c r="F4478">
        <v>-124</v>
      </c>
      <c r="G4478" t="s">
        <v>43</v>
      </c>
      <c r="H4478">
        <v>1</v>
      </c>
      <c r="I4478">
        <v>-124</v>
      </c>
      <c r="J4478">
        <v>-124</v>
      </c>
      <c r="K4478">
        <v>1</v>
      </c>
      <c r="M4478" t="s">
        <v>50</v>
      </c>
      <c r="N4478" t="s">
        <v>213</v>
      </c>
      <c r="O4478">
        <v>100</v>
      </c>
      <c r="Q4478" t="s">
        <v>213</v>
      </c>
      <c r="S4478" t="s">
        <v>215</v>
      </c>
      <c r="U4478" t="s">
        <v>50</v>
      </c>
      <c r="W4478" t="s">
        <v>216</v>
      </c>
      <c r="X4478" t="s">
        <v>30</v>
      </c>
      <c r="Y4478" t="s">
        <v>182</v>
      </c>
      <c r="Z4478" t="s">
        <v>182</v>
      </c>
      <c r="AA4478" t="s">
        <v>182</v>
      </c>
      <c r="AB4478" t="s">
        <v>30</v>
      </c>
      <c r="AE4478">
        <v>0</v>
      </c>
      <c r="AF4478">
        <v>0</v>
      </c>
    </row>
    <row r="4479" spans="1:32" x14ac:dyDescent="0.2">
      <c r="A4479" t="s">
        <v>7741</v>
      </c>
      <c r="B4479" s="107">
        <v>44803</v>
      </c>
      <c r="C4479" s="107">
        <v>44803</v>
      </c>
      <c r="D4479" s="107">
        <v>44803</v>
      </c>
      <c r="E4479">
        <v>-4324.78</v>
      </c>
      <c r="F4479">
        <v>-4324.78</v>
      </c>
      <c r="G4479" t="s">
        <v>43</v>
      </c>
      <c r="H4479">
        <v>1</v>
      </c>
      <c r="I4479">
        <v>-4324.78</v>
      </c>
      <c r="J4479">
        <v>-4324.78</v>
      </c>
      <c r="K4479">
        <v>1</v>
      </c>
      <c r="M4479" t="s">
        <v>52</v>
      </c>
      <c r="N4479" t="s">
        <v>195</v>
      </c>
      <c r="O4479">
        <v>100</v>
      </c>
      <c r="Q4479" t="s">
        <v>195</v>
      </c>
      <c r="S4479" t="s">
        <v>7494</v>
      </c>
      <c r="U4479" t="s">
        <v>52</v>
      </c>
      <c r="W4479" t="s">
        <v>7218</v>
      </c>
      <c r="X4479" t="s">
        <v>191</v>
      </c>
      <c r="Y4479" t="s">
        <v>192</v>
      </c>
      <c r="Z4479" t="s">
        <v>193</v>
      </c>
      <c r="AA4479" t="s">
        <v>193</v>
      </c>
      <c r="AB4479" t="s">
        <v>19</v>
      </c>
      <c r="AE4479">
        <v>0</v>
      </c>
      <c r="AF4479">
        <v>0</v>
      </c>
    </row>
    <row r="4480" spans="1:32" x14ac:dyDescent="0.2">
      <c r="A4480" t="s">
        <v>7742</v>
      </c>
      <c r="B4480" s="107">
        <v>44803</v>
      </c>
      <c r="C4480" s="107">
        <v>44803</v>
      </c>
      <c r="D4480" s="107">
        <v>44803</v>
      </c>
      <c r="E4480">
        <v>3.67425E-4</v>
      </c>
      <c r="F4480">
        <v>3.67425E-4</v>
      </c>
      <c r="G4480" t="s">
        <v>58</v>
      </c>
      <c r="H4480">
        <v>7838.6632390745499</v>
      </c>
      <c r="I4480">
        <v>2.880120840616966</v>
      </c>
      <c r="J4480">
        <v>2.880120840616966</v>
      </c>
      <c r="K4480">
        <v>1</v>
      </c>
      <c r="M4480" t="s">
        <v>3597</v>
      </c>
      <c r="N4480" t="s">
        <v>69</v>
      </c>
      <c r="S4480" t="s">
        <v>7738</v>
      </c>
      <c r="U4480" t="s">
        <v>69</v>
      </c>
      <c r="W4480" t="s">
        <v>3598</v>
      </c>
      <c r="X4480" t="s">
        <v>3598</v>
      </c>
      <c r="Y4480" t="s">
        <v>1062</v>
      </c>
      <c r="Z4480" t="s">
        <v>1063</v>
      </c>
      <c r="AA4480" t="s">
        <v>1063</v>
      </c>
      <c r="AB4480" t="s">
        <v>29</v>
      </c>
      <c r="AD4480" t="s">
        <v>7743</v>
      </c>
      <c r="AE4480">
        <v>1</v>
      </c>
      <c r="AF4480">
        <v>1</v>
      </c>
    </row>
    <row r="4481" spans="1:32" x14ac:dyDescent="0.2">
      <c r="A4481" t="s">
        <v>7744</v>
      </c>
      <c r="B4481" s="107">
        <v>44803</v>
      </c>
      <c r="C4481" s="107">
        <v>44803</v>
      </c>
      <c r="D4481" s="107">
        <v>44803</v>
      </c>
      <c r="E4481">
        <v>3.6749999999999999E-4</v>
      </c>
      <c r="F4481">
        <v>3.6749999999999999E-4</v>
      </c>
      <c r="G4481" t="s">
        <v>58</v>
      </c>
      <c r="H4481">
        <v>7838.6632390745499</v>
      </c>
      <c r="I4481">
        <v>2.8807087403598972</v>
      </c>
      <c r="J4481">
        <v>2.8807087403598972</v>
      </c>
      <c r="K4481">
        <v>1</v>
      </c>
      <c r="M4481" t="s">
        <v>3597</v>
      </c>
      <c r="N4481" t="s">
        <v>69</v>
      </c>
      <c r="S4481" t="s">
        <v>7738</v>
      </c>
      <c r="U4481" t="s">
        <v>69</v>
      </c>
      <c r="W4481" t="s">
        <v>3598</v>
      </c>
      <c r="X4481" t="s">
        <v>3598</v>
      </c>
      <c r="Y4481" t="s">
        <v>1062</v>
      </c>
      <c r="Z4481" t="s">
        <v>1063</v>
      </c>
      <c r="AA4481" t="s">
        <v>1063</v>
      </c>
      <c r="AB4481" t="s">
        <v>29</v>
      </c>
      <c r="AD4481" t="s">
        <v>7745</v>
      </c>
      <c r="AE4481">
        <v>1</v>
      </c>
      <c r="AF4481">
        <v>1</v>
      </c>
    </row>
    <row r="4482" spans="1:32" x14ac:dyDescent="0.2">
      <c r="A4482" t="s">
        <v>7746</v>
      </c>
      <c r="B4482" s="107">
        <v>44803</v>
      </c>
      <c r="C4482" s="107">
        <v>44803</v>
      </c>
      <c r="D4482" s="107">
        <v>44803</v>
      </c>
      <c r="E4482">
        <v>3.6749999999999999E-4</v>
      </c>
      <c r="F4482">
        <v>3.6749999999999999E-4</v>
      </c>
      <c r="G4482" t="s">
        <v>58</v>
      </c>
      <c r="H4482">
        <v>7838.6632390745499</v>
      </c>
      <c r="I4482">
        <v>2.8807087403598972</v>
      </c>
      <c r="J4482">
        <v>2.8807087403598972</v>
      </c>
      <c r="K4482">
        <v>1</v>
      </c>
      <c r="M4482" t="s">
        <v>3597</v>
      </c>
      <c r="N4482" t="s">
        <v>69</v>
      </c>
      <c r="S4482" t="s">
        <v>7738</v>
      </c>
      <c r="U4482" t="s">
        <v>69</v>
      </c>
      <c r="W4482" t="s">
        <v>3598</v>
      </c>
      <c r="X4482" t="s">
        <v>3598</v>
      </c>
      <c r="Y4482" t="s">
        <v>1062</v>
      </c>
      <c r="Z4482" t="s">
        <v>1063</v>
      </c>
      <c r="AA4482" t="s">
        <v>1063</v>
      </c>
      <c r="AB4482" t="s">
        <v>29</v>
      </c>
      <c r="AD4482" t="s">
        <v>7747</v>
      </c>
      <c r="AE4482">
        <v>1</v>
      </c>
      <c r="AF4482">
        <v>1</v>
      </c>
    </row>
    <row r="4483" spans="1:32" x14ac:dyDescent="0.2">
      <c r="A4483" t="s">
        <v>7748</v>
      </c>
      <c r="B4483" s="107">
        <v>44802</v>
      </c>
      <c r="C4483" s="107">
        <v>44802</v>
      </c>
      <c r="D4483" s="107">
        <v>44802</v>
      </c>
      <c r="E4483">
        <v>-253.11</v>
      </c>
      <c r="F4483">
        <v>-253.11</v>
      </c>
      <c r="G4483" t="s">
        <v>43</v>
      </c>
      <c r="H4483">
        <v>1</v>
      </c>
      <c r="I4483">
        <v>-253.11</v>
      </c>
      <c r="J4483">
        <v>-253.11</v>
      </c>
      <c r="K4483">
        <v>1</v>
      </c>
      <c r="M4483" t="s">
        <v>50</v>
      </c>
      <c r="N4483" t="s">
        <v>199</v>
      </c>
      <c r="O4483">
        <v>100</v>
      </c>
      <c r="P4483" t="s">
        <v>340</v>
      </c>
      <c r="Q4483" t="s">
        <v>199</v>
      </c>
      <c r="S4483" t="s">
        <v>2087</v>
      </c>
      <c r="U4483" t="s">
        <v>50</v>
      </c>
      <c r="W4483" t="s">
        <v>2087</v>
      </c>
      <c r="X4483" t="s">
        <v>30</v>
      </c>
      <c r="Y4483" t="s">
        <v>182</v>
      </c>
      <c r="Z4483" t="s">
        <v>182</v>
      </c>
      <c r="AA4483" t="s">
        <v>182</v>
      </c>
      <c r="AB4483" t="s">
        <v>30</v>
      </c>
      <c r="AE4483">
        <v>0</v>
      </c>
      <c r="AF4483">
        <v>0</v>
      </c>
    </row>
    <row r="4484" spans="1:32" x14ac:dyDescent="0.2">
      <c r="A4484" t="s">
        <v>7749</v>
      </c>
      <c r="B4484" s="107">
        <v>44802</v>
      </c>
      <c r="C4484" s="107">
        <v>44802</v>
      </c>
      <c r="D4484" s="107">
        <v>44802</v>
      </c>
      <c r="E4484">
        <v>-2.1560317789799041E-3</v>
      </c>
      <c r="F4484">
        <v>-2.1560317789799041E-3</v>
      </c>
      <c r="G4484" t="s">
        <v>58</v>
      </c>
      <c r="H4484">
        <v>7848.3316481294241</v>
      </c>
      <c r="I4484">
        <v>-16.92125244534077</v>
      </c>
      <c r="J4484">
        <v>-16.92125244534077</v>
      </c>
      <c r="K4484">
        <v>1</v>
      </c>
      <c r="M4484" t="s">
        <v>56</v>
      </c>
      <c r="N4484" t="s">
        <v>7750</v>
      </c>
      <c r="S4484" t="s">
        <v>1608</v>
      </c>
      <c r="U4484" t="s">
        <v>56</v>
      </c>
      <c r="W4484" t="s">
        <v>1270</v>
      </c>
      <c r="X4484" t="s">
        <v>1271</v>
      </c>
      <c r="Y4484" t="s">
        <v>182</v>
      </c>
      <c r="Z4484" t="s">
        <v>164</v>
      </c>
      <c r="AA4484" t="s">
        <v>164</v>
      </c>
      <c r="AB4484" t="s">
        <v>18</v>
      </c>
      <c r="AD4484" t="s">
        <v>7751</v>
      </c>
      <c r="AE4484">
        <v>1</v>
      </c>
      <c r="AF4484">
        <v>1</v>
      </c>
    </row>
    <row r="4485" spans="1:32" x14ac:dyDescent="0.2">
      <c r="A4485" t="s">
        <v>7752</v>
      </c>
      <c r="B4485" s="107">
        <v>44802</v>
      </c>
      <c r="C4485" s="107">
        <v>44802</v>
      </c>
      <c r="D4485" s="107">
        <v>44802</v>
      </c>
      <c r="E4485">
        <v>4.2599999999999999E-3</v>
      </c>
      <c r="F4485">
        <v>4.2599999999999999E-3</v>
      </c>
      <c r="G4485" t="s">
        <v>58</v>
      </c>
      <c r="H4485">
        <v>7848.3316481294241</v>
      </c>
      <c r="I4485">
        <v>33.433892821031343</v>
      </c>
      <c r="J4485">
        <v>33.433892821031343</v>
      </c>
      <c r="K4485">
        <v>1</v>
      </c>
      <c r="M4485" t="s">
        <v>3597</v>
      </c>
      <c r="N4485" t="s">
        <v>69</v>
      </c>
      <c r="S4485" t="s">
        <v>7753</v>
      </c>
      <c r="U4485" t="s">
        <v>69</v>
      </c>
      <c r="W4485" t="s">
        <v>3598</v>
      </c>
      <c r="X4485" t="s">
        <v>3598</v>
      </c>
      <c r="Y4485" t="s">
        <v>1062</v>
      </c>
      <c r="Z4485" t="s">
        <v>1063</v>
      </c>
      <c r="AA4485" t="s">
        <v>1063</v>
      </c>
      <c r="AB4485" t="s">
        <v>29</v>
      </c>
      <c r="AD4485" t="s">
        <v>7754</v>
      </c>
      <c r="AE4485">
        <v>1</v>
      </c>
      <c r="AF4485">
        <v>1</v>
      </c>
    </row>
    <row r="4486" spans="1:32" x14ac:dyDescent="0.2">
      <c r="A4486" t="s">
        <v>7755</v>
      </c>
      <c r="B4486" s="107">
        <v>44801</v>
      </c>
      <c r="C4486" s="107">
        <v>44801</v>
      </c>
      <c r="D4486" s="107">
        <v>44801</v>
      </c>
      <c r="E4486">
        <v>-1113.6199999999999</v>
      </c>
      <c r="F4486">
        <v>-1113.6199999999999</v>
      </c>
      <c r="G4486" t="s">
        <v>43</v>
      </c>
      <c r="H4486">
        <v>1</v>
      </c>
      <c r="I4486">
        <v>-1113.6199999999999</v>
      </c>
      <c r="J4486">
        <v>-1113.6199999999999</v>
      </c>
      <c r="K4486">
        <v>1</v>
      </c>
      <c r="M4486" t="s">
        <v>50</v>
      </c>
      <c r="N4486" t="s">
        <v>199</v>
      </c>
      <c r="O4486">
        <v>100</v>
      </c>
      <c r="P4486" t="s">
        <v>340</v>
      </c>
      <c r="Q4486" t="s">
        <v>199</v>
      </c>
      <c r="S4486" t="s">
        <v>7713</v>
      </c>
      <c r="U4486" t="s">
        <v>50</v>
      </c>
      <c r="W4486" t="s">
        <v>7713</v>
      </c>
      <c r="X4486" t="s">
        <v>30</v>
      </c>
      <c r="Y4486" t="s">
        <v>182</v>
      </c>
      <c r="Z4486" t="s">
        <v>182</v>
      </c>
      <c r="AA4486" t="s">
        <v>182</v>
      </c>
      <c r="AB4486" t="s">
        <v>30</v>
      </c>
      <c r="AE4486">
        <v>0</v>
      </c>
      <c r="AF4486">
        <v>0</v>
      </c>
    </row>
    <row r="4487" spans="1:32" x14ac:dyDescent="0.2">
      <c r="A4487" t="s">
        <v>7756</v>
      </c>
      <c r="B4487" s="107">
        <v>44800</v>
      </c>
      <c r="C4487" s="107">
        <v>44800</v>
      </c>
      <c r="D4487" s="107">
        <v>44800</v>
      </c>
      <c r="E4487">
        <v>4.4999999999999999E-4</v>
      </c>
      <c r="F4487">
        <v>4.4999999999999999E-4</v>
      </c>
      <c r="G4487" t="s">
        <v>58</v>
      </c>
      <c r="H4487">
        <v>7612.3532414497186</v>
      </c>
      <c r="I4487">
        <v>3.425558958652374</v>
      </c>
      <c r="J4487">
        <v>3.425558958652374</v>
      </c>
      <c r="K4487">
        <v>1</v>
      </c>
      <c r="M4487" t="s">
        <v>3597</v>
      </c>
      <c r="N4487" t="s">
        <v>69</v>
      </c>
      <c r="S4487" t="s">
        <v>7753</v>
      </c>
      <c r="U4487" t="s">
        <v>69</v>
      </c>
      <c r="W4487" t="s">
        <v>3598</v>
      </c>
      <c r="X4487" t="s">
        <v>3598</v>
      </c>
      <c r="Y4487" t="s">
        <v>1062</v>
      </c>
      <c r="Z4487" t="s">
        <v>1063</v>
      </c>
      <c r="AA4487" t="s">
        <v>1063</v>
      </c>
      <c r="AB4487" t="s">
        <v>29</v>
      </c>
      <c r="AD4487" t="s">
        <v>7757</v>
      </c>
      <c r="AE4487">
        <v>1</v>
      </c>
      <c r="AF4487">
        <v>1</v>
      </c>
    </row>
    <row r="4488" spans="1:32" x14ac:dyDescent="0.2">
      <c r="A4488" t="s">
        <v>7758</v>
      </c>
      <c r="B4488" s="107">
        <v>44800</v>
      </c>
      <c r="C4488" s="107">
        <v>44800</v>
      </c>
      <c r="D4488" s="107">
        <v>44800</v>
      </c>
      <c r="E4488">
        <v>3.15E-3</v>
      </c>
      <c r="F4488">
        <v>3.15E-3</v>
      </c>
      <c r="G4488" t="s">
        <v>71</v>
      </c>
      <c r="H4488">
        <v>7618.9382337927509</v>
      </c>
      <c r="I4488">
        <v>23.999655436447171</v>
      </c>
      <c r="J4488">
        <v>23.999655436447171</v>
      </c>
      <c r="K4488">
        <v>1</v>
      </c>
      <c r="N4488" t="s">
        <v>69</v>
      </c>
      <c r="S4488" t="s">
        <v>7753</v>
      </c>
      <c r="U4488" t="s">
        <v>69</v>
      </c>
      <c r="W4488" t="s">
        <v>3598</v>
      </c>
      <c r="X4488" t="s">
        <v>3598</v>
      </c>
      <c r="Y4488" t="s">
        <v>1062</v>
      </c>
      <c r="Z4488" t="s">
        <v>1063</v>
      </c>
      <c r="AA4488" t="s">
        <v>1063</v>
      </c>
      <c r="AB4488" t="s">
        <v>29</v>
      </c>
      <c r="AD4488" t="s">
        <v>7759</v>
      </c>
      <c r="AE4488">
        <v>1</v>
      </c>
      <c r="AF4488">
        <v>1</v>
      </c>
    </row>
    <row r="4489" spans="1:32" x14ac:dyDescent="0.2">
      <c r="A4489" t="s">
        <v>7760</v>
      </c>
      <c r="B4489" s="107">
        <v>44799</v>
      </c>
      <c r="C4489" s="107">
        <v>44799</v>
      </c>
      <c r="D4489" s="107">
        <v>44799</v>
      </c>
      <c r="E4489">
        <v>-17.170000000000002</v>
      </c>
      <c r="F4489">
        <v>-17.170000000000002</v>
      </c>
      <c r="G4489" t="s">
        <v>43</v>
      </c>
      <c r="H4489">
        <v>1</v>
      </c>
      <c r="I4489">
        <v>-17.170000000000002</v>
      </c>
      <c r="J4489">
        <v>-17.170000000000002</v>
      </c>
      <c r="K4489">
        <v>1</v>
      </c>
      <c r="M4489" t="s">
        <v>50</v>
      </c>
      <c r="N4489" t="s">
        <v>199</v>
      </c>
      <c r="O4489">
        <v>100</v>
      </c>
      <c r="P4489" t="s">
        <v>160</v>
      </c>
      <c r="Q4489" t="s">
        <v>199</v>
      </c>
      <c r="S4489" t="s">
        <v>7761</v>
      </c>
      <c r="U4489" t="s">
        <v>50</v>
      </c>
      <c r="W4489" t="s">
        <v>2623</v>
      </c>
      <c r="X4489" t="s">
        <v>2623</v>
      </c>
      <c r="Y4489" t="s">
        <v>2078</v>
      </c>
      <c r="Z4489" t="s">
        <v>2079</v>
      </c>
      <c r="AA4489" t="s">
        <v>2079</v>
      </c>
      <c r="AB4489" t="s">
        <v>15</v>
      </c>
      <c r="AE4489">
        <v>0</v>
      </c>
      <c r="AF4489">
        <v>0</v>
      </c>
    </row>
    <row r="4490" spans="1:32" x14ac:dyDescent="0.2">
      <c r="A4490" t="s">
        <v>7762</v>
      </c>
      <c r="B4490" s="107">
        <v>44799</v>
      </c>
      <c r="C4490" s="107">
        <v>44799</v>
      </c>
      <c r="D4490" s="107">
        <v>44799</v>
      </c>
      <c r="E4490">
        <v>-24.9</v>
      </c>
      <c r="F4490">
        <v>-24.9</v>
      </c>
      <c r="G4490" t="s">
        <v>43</v>
      </c>
      <c r="H4490">
        <v>1</v>
      </c>
      <c r="I4490">
        <v>-24.9</v>
      </c>
      <c r="J4490">
        <v>-24.9</v>
      </c>
      <c r="K4490">
        <v>1</v>
      </c>
      <c r="M4490" t="s">
        <v>50</v>
      </c>
      <c r="N4490" t="s">
        <v>199</v>
      </c>
      <c r="O4490">
        <v>100</v>
      </c>
      <c r="P4490" t="s">
        <v>160</v>
      </c>
      <c r="Q4490" t="s">
        <v>199</v>
      </c>
      <c r="S4490" t="s">
        <v>7761</v>
      </c>
      <c r="U4490" t="s">
        <v>50</v>
      </c>
      <c r="W4490" t="s">
        <v>2623</v>
      </c>
      <c r="X4490" t="s">
        <v>2623</v>
      </c>
      <c r="Y4490" t="s">
        <v>2078</v>
      </c>
      <c r="Z4490" t="s">
        <v>2079</v>
      </c>
      <c r="AA4490" t="s">
        <v>2079</v>
      </c>
      <c r="AB4490" t="s">
        <v>15</v>
      </c>
      <c r="AE4490">
        <v>0</v>
      </c>
      <c r="AF4490">
        <v>0</v>
      </c>
    </row>
    <row r="4491" spans="1:32" x14ac:dyDescent="0.2">
      <c r="A4491" t="s">
        <v>7763</v>
      </c>
      <c r="B4491" s="107">
        <v>44799</v>
      </c>
      <c r="C4491" s="107">
        <v>44799</v>
      </c>
      <c r="D4491" s="107">
        <v>44799</v>
      </c>
      <c r="E4491">
        <v>3.7500000000000001E-4</v>
      </c>
      <c r="F4491">
        <v>3.7500000000000001E-4</v>
      </c>
      <c r="G4491" t="s">
        <v>58</v>
      </c>
      <c r="H4491">
        <v>7690.4130545639973</v>
      </c>
      <c r="I4491">
        <v>2.883904895461499</v>
      </c>
      <c r="J4491">
        <v>2.883904895461499</v>
      </c>
      <c r="K4491">
        <v>1</v>
      </c>
      <c r="M4491" t="s">
        <v>3597</v>
      </c>
      <c r="N4491" t="s">
        <v>69</v>
      </c>
      <c r="S4491" t="s">
        <v>7753</v>
      </c>
      <c r="U4491" t="s">
        <v>69</v>
      </c>
      <c r="W4491" t="s">
        <v>3598</v>
      </c>
      <c r="X4491" t="s">
        <v>3598</v>
      </c>
      <c r="Y4491" t="s">
        <v>1062</v>
      </c>
      <c r="Z4491" t="s">
        <v>1063</v>
      </c>
      <c r="AA4491" t="s">
        <v>1063</v>
      </c>
      <c r="AB4491" t="s">
        <v>29</v>
      </c>
      <c r="AD4491" t="s">
        <v>7764</v>
      </c>
      <c r="AE4491">
        <v>1</v>
      </c>
      <c r="AF4491">
        <v>1</v>
      </c>
    </row>
    <row r="4492" spans="1:32" x14ac:dyDescent="0.2">
      <c r="A4492" t="s">
        <v>7765</v>
      </c>
      <c r="B4492" s="107">
        <v>44798</v>
      </c>
      <c r="C4492" s="107">
        <v>44798</v>
      </c>
      <c r="D4492" s="107">
        <v>44798</v>
      </c>
      <c r="E4492">
        <v>-16.97</v>
      </c>
      <c r="F4492">
        <v>-16.97</v>
      </c>
      <c r="G4492" t="s">
        <v>43</v>
      </c>
      <c r="H4492">
        <v>1</v>
      </c>
      <c r="I4492">
        <v>-16.97</v>
      </c>
      <c r="J4492">
        <v>-16.97</v>
      </c>
      <c r="K4492">
        <v>1</v>
      </c>
      <c r="M4492" t="s">
        <v>50</v>
      </c>
      <c r="N4492" t="s">
        <v>199</v>
      </c>
      <c r="O4492">
        <v>100</v>
      </c>
      <c r="P4492" t="s">
        <v>160</v>
      </c>
      <c r="Q4492" t="s">
        <v>199</v>
      </c>
      <c r="S4492" t="s">
        <v>7766</v>
      </c>
      <c r="U4492" t="s">
        <v>50</v>
      </c>
      <c r="W4492" t="s">
        <v>2623</v>
      </c>
      <c r="X4492" t="s">
        <v>2623</v>
      </c>
      <c r="Y4492" t="s">
        <v>2078</v>
      </c>
      <c r="Z4492" t="s">
        <v>2079</v>
      </c>
      <c r="AA4492" t="s">
        <v>2079</v>
      </c>
      <c r="AB4492" t="s">
        <v>15</v>
      </c>
      <c r="AE4492">
        <v>0</v>
      </c>
      <c r="AF4492">
        <v>0</v>
      </c>
    </row>
    <row r="4493" spans="1:32" x14ac:dyDescent="0.2">
      <c r="A4493" t="s">
        <v>7767</v>
      </c>
      <c r="B4493" s="107">
        <v>44798</v>
      </c>
      <c r="C4493" s="107">
        <v>44798</v>
      </c>
      <c r="D4493" s="107">
        <v>44798</v>
      </c>
      <c r="E4493">
        <v>-25.21</v>
      </c>
      <c r="F4493">
        <v>-25.21</v>
      </c>
      <c r="G4493" t="s">
        <v>43</v>
      </c>
      <c r="H4493">
        <v>1</v>
      </c>
      <c r="I4493">
        <v>-25.21</v>
      </c>
      <c r="J4493">
        <v>-25.21</v>
      </c>
      <c r="K4493">
        <v>1</v>
      </c>
      <c r="M4493" t="s">
        <v>50</v>
      </c>
      <c r="N4493" t="s">
        <v>199</v>
      </c>
      <c r="O4493">
        <v>100</v>
      </c>
      <c r="P4493" t="s">
        <v>160</v>
      </c>
      <c r="Q4493" t="s">
        <v>199</v>
      </c>
      <c r="S4493" t="s">
        <v>7761</v>
      </c>
      <c r="U4493" t="s">
        <v>50</v>
      </c>
      <c r="W4493" t="s">
        <v>2623</v>
      </c>
      <c r="X4493" t="s">
        <v>2623</v>
      </c>
      <c r="Y4493" t="s">
        <v>2078</v>
      </c>
      <c r="Z4493" t="s">
        <v>2079</v>
      </c>
      <c r="AA4493" t="s">
        <v>2079</v>
      </c>
      <c r="AB4493" t="s">
        <v>15</v>
      </c>
      <c r="AE4493">
        <v>0</v>
      </c>
      <c r="AF4493">
        <v>0</v>
      </c>
    </row>
    <row r="4494" spans="1:32" x14ac:dyDescent="0.2">
      <c r="A4494" t="s">
        <v>7768</v>
      </c>
      <c r="B4494" s="107">
        <v>44798</v>
      </c>
      <c r="C4494" s="107">
        <v>44798</v>
      </c>
      <c r="D4494" s="107">
        <v>44798</v>
      </c>
      <c r="E4494">
        <v>-54.96</v>
      </c>
      <c r="F4494">
        <v>-54.96</v>
      </c>
      <c r="G4494" t="s">
        <v>43</v>
      </c>
      <c r="H4494">
        <v>1</v>
      </c>
      <c r="I4494">
        <v>-54.96</v>
      </c>
      <c r="J4494">
        <v>-54.96</v>
      </c>
      <c r="K4494">
        <v>1</v>
      </c>
      <c r="M4494" t="s">
        <v>50</v>
      </c>
      <c r="N4494" t="s">
        <v>199</v>
      </c>
      <c r="O4494">
        <v>100</v>
      </c>
      <c r="P4494" t="s">
        <v>160</v>
      </c>
      <c r="Q4494" t="s">
        <v>199</v>
      </c>
      <c r="S4494" t="s">
        <v>7766</v>
      </c>
      <c r="U4494" t="s">
        <v>50</v>
      </c>
      <c r="W4494" t="s">
        <v>2623</v>
      </c>
      <c r="X4494" t="s">
        <v>2623</v>
      </c>
      <c r="Y4494" t="s">
        <v>2078</v>
      </c>
      <c r="Z4494" t="s">
        <v>2079</v>
      </c>
      <c r="AA4494" t="s">
        <v>2079</v>
      </c>
      <c r="AB4494" t="s">
        <v>15</v>
      </c>
      <c r="AE4494">
        <v>0</v>
      </c>
      <c r="AF4494">
        <v>0</v>
      </c>
    </row>
    <row r="4495" spans="1:32" x14ac:dyDescent="0.2">
      <c r="A4495" t="s">
        <v>7769</v>
      </c>
      <c r="B4495" s="107">
        <v>44798</v>
      </c>
      <c r="C4495" s="107">
        <v>44798</v>
      </c>
      <c r="D4495" s="107">
        <v>44798</v>
      </c>
      <c r="E4495">
        <v>-24.99</v>
      </c>
      <c r="F4495">
        <v>-24.99</v>
      </c>
      <c r="G4495" t="s">
        <v>43</v>
      </c>
      <c r="H4495">
        <v>1</v>
      </c>
      <c r="I4495">
        <v>-24.99</v>
      </c>
      <c r="J4495">
        <v>-24.99</v>
      </c>
      <c r="K4495">
        <v>1</v>
      </c>
      <c r="M4495" t="s">
        <v>50</v>
      </c>
      <c r="N4495" t="s">
        <v>199</v>
      </c>
      <c r="O4495">
        <v>100</v>
      </c>
      <c r="P4495" t="s">
        <v>160</v>
      </c>
      <c r="Q4495" t="s">
        <v>199</v>
      </c>
      <c r="S4495" t="s">
        <v>7761</v>
      </c>
      <c r="U4495" t="s">
        <v>50</v>
      </c>
      <c r="W4495" t="s">
        <v>2623</v>
      </c>
      <c r="X4495" t="s">
        <v>2623</v>
      </c>
      <c r="Y4495" t="s">
        <v>2078</v>
      </c>
      <c r="Z4495" t="s">
        <v>2079</v>
      </c>
      <c r="AA4495" t="s">
        <v>2079</v>
      </c>
      <c r="AB4495" t="s">
        <v>15</v>
      </c>
      <c r="AE4495">
        <v>0</v>
      </c>
      <c r="AF4495">
        <v>0</v>
      </c>
    </row>
    <row r="4496" spans="1:32" x14ac:dyDescent="0.2">
      <c r="A4496" t="s">
        <v>7770</v>
      </c>
      <c r="B4496" s="107">
        <v>44797</v>
      </c>
      <c r="C4496" s="107">
        <v>44797</v>
      </c>
      <c r="D4496" s="107">
        <v>44797</v>
      </c>
      <c r="E4496">
        <v>-54</v>
      </c>
      <c r="F4496">
        <v>-54</v>
      </c>
      <c r="G4496" t="s">
        <v>43</v>
      </c>
      <c r="H4496">
        <v>1</v>
      </c>
      <c r="I4496">
        <v>-54</v>
      </c>
      <c r="J4496">
        <v>-54</v>
      </c>
      <c r="K4496">
        <v>1</v>
      </c>
      <c r="M4496" t="s">
        <v>52</v>
      </c>
      <c r="N4496" t="s">
        <v>2496</v>
      </c>
      <c r="O4496">
        <v>100</v>
      </c>
      <c r="Q4496" t="s">
        <v>2496</v>
      </c>
      <c r="S4496" t="s">
        <v>2497</v>
      </c>
      <c r="U4496" t="s">
        <v>52</v>
      </c>
      <c r="W4496" t="s">
        <v>2497</v>
      </c>
      <c r="X4496" t="s">
        <v>30</v>
      </c>
      <c r="Y4496" t="s">
        <v>182</v>
      </c>
      <c r="Z4496" t="s">
        <v>182</v>
      </c>
      <c r="AA4496" t="s">
        <v>182</v>
      </c>
      <c r="AB4496" t="s">
        <v>30</v>
      </c>
      <c r="AE4496">
        <v>0</v>
      </c>
      <c r="AF4496">
        <v>0</v>
      </c>
    </row>
    <row r="4497" spans="1:32" x14ac:dyDescent="0.2">
      <c r="A4497" t="s">
        <v>7771</v>
      </c>
      <c r="B4497" s="107">
        <v>44797</v>
      </c>
      <c r="C4497" s="107">
        <v>44797</v>
      </c>
      <c r="D4497" s="107">
        <v>44797</v>
      </c>
      <c r="E4497">
        <v>-52.8</v>
      </c>
      <c r="F4497">
        <v>-52.8</v>
      </c>
      <c r="G4497" t="s">
        <v>43</v>
      </c>
      <c r="H4497">
        <v>1</v>
      </c>
      <c r="I4497">
        <v>-52.8</v>
      </c>
      <c r="J4497">
        <v>-52.8</v>
      </c>
      <c r="K4497">
        <v>1</v>
      </c>
      <c r="M4497" t="s">
        <v>50</v>
      </c>
      <c r="N4497" t="s">
        <v>231</v>
      </c>
      <c r="O4497">
        <v>100</v>
      </c>
      <c r="Q4497" t="s">
        <v>231</v>
      </c>
      <c r="S4497" t="s">
        <v>233</v>
      </c>
      <c r="U4497" t="s">
        <v>50</v>
      </c>
      <c r="W4497" t="s">
        <v>233</v>
      </c>
      <c r="X4497" t="s">
        <v>30</v>
      </c>
      <c r="Y4497" t="s">
        <v>182</v>
      </c>
      <c r="Z4497" t="s">
        <v>182</v>
      </c>
      <c r="AA4497" t="s">
        <v>182</v>
      </c>
      <c r="AB4497" t="s">
        <v>30</v>
      </c>
      <c r="AE4497">
        <v>0</v>
      </c>
      <c r="AF4497">
        <v>0</v>
      </c>
    </row>
    <row r="4498" spans="1:32" x14ac:dyDescent="0.2">
      <c r="A4498" t="s">
        <v>7772</v>
      </c>
      <c r="B4498" s="107">
        <v>44797</v>
      </c>
      <c r="C4498" s="107">
        <v>44797</v>
      </c>
      <c r="D4498" s="107">
        <v>44797</v>
      </c>
      <c r="E4498">
        <v>-142</v>
      </c>
      <c r="F4498">
        <v>-142</v>
      </c>
      <c r="G4498" t="s">
        <v>43</v>
      </c>
      <c r="H4498">
        <v>1</v>
      </c>
      <c r="I4498">
        <v>-142</v>
      </c>
      <c r="J4498">
        <v>-142</v>
      </c>
      <c r="K4498">
        <v>1</v>
      </c>
      <c r="M4498" t="s">
        <v>1058</v>
      </c>
      <c r="N4498" t="s">
        <v>7773</v>
      </c>
      <c r="O4498">
        <v>100</v>
      </c>
      <c r="Q4498" t="s">
        <v>7773</v>
      </c>
      <c r="S4498" t="s">
        <v>7774</v>
      </c>
      <c r="U4498" t="s">
        <v>1058</v>
      </c>
      <c r="W4498" t="s">
        <v>1233</v>
      </c>
      <c r="X4498" t="s">
        <v>1234</v>
      </c>
      <c r="Y4498" t="s">
        <v>170</v>
      </c>
      <c r="Z4498" t="s">
        <v>164</v>
      </c>
      <c r="AA4498" t="s">
        <v>164</v>
      </c>
      <c r="AB4498" t="s">
        <v>22</v>
      </c>
      <c r="AE4498">
        <v>0</v>
      </c>
      <c r="AF4498">
        <v>0</v>
      </c>
    </row>
    <row r="4499" spans="1:32" x14ac:dyDescent="0.2">
      <c r="A4499" t="s">
        <v>7775</v>
      </c>
      <c r="B4499" s="107">
        <v>44797</v>
      </c>
      <c r="C4499" s="107">
        <v>44797</v>
      </c>
      <c r="D4499" s="107">
        <v>44797</v>
      </c>
      <c r="E4499">
        <v>-142</v>
      </c>
      <c r="F4499">
        <v>-142</v>
      </c>
      <c r="G4499" t="s">
        <v>43</v>
      </c>
      <c r="H4499">
        <v>1</v>
      </c>
      <c r="I4499">
        <v>-142</v>
      </c>
      <c r="J4499">
        <v>-142</v>
      </c>
      <c r="K4499">
        <v>1</v>
      </c>
      <c r="M4499" t="s">
        <v>1058</v>
      </c>
      <c r="N4499" t="s">
        <v>7773</v>
      </c>
      <c r="O4499">
        <v>100</v>
      </c>
      <c r="Q4499" t="s">
        <v>7773</v>
      </c>
      <c r="S4499" t="s">
        <v>7774</v>
      </c>
      <c r="U4499" t="s">
        <v>1058</v>
      </c>
      <c r="W4499" t="s">
        <v>1233</v>
      </c>
      <c r="X4499" t="s">
        <v>1234</v>
      </c>
      <c r="Y4499" t="s">
        <v>170</v>
      </c>
      <c r="Z4499" t="s">
        <v>164</v>
      </c>
      <c r="AA4499" t="s">
        <v>164</v>
      </c>
      <c r="AB4499" t="s">
        <v>22</v>
      </c>
      <c r="AE4499">
        <v>0</v>
      </c>
      <c r="AF4499">
        <v>0</v>
      </c>
    </row>
    <row r="4500" spans="1:32" x14ac:dyDescent="0.2">
      <c r="A4500" t="s">
        <v>7776</v>
      </c>
      <c r="B4500" s="107">
        <v>44797</v>
      </c>
      <c r="C4500" s="107">
        <v>44797</v>
      </c>
      <c r="D4500" s="107">
        <v>44797</v>
      </c>
      <c r="E4500">
        <v>-142</v>
      </c>
      <c r="F4500">
        <v>-142</v>
      </c>
      <c r="G4500" t="s">
        <v>43</v>
      </c>
      <c r="H4500">
        <v>1</v>
      </c>
      <c r="I4500">
        <v>-142</v>
      </c>
      <c r="J4500">
        <v>-142</v>
      </c>
      <c r="K4500">
        <v>1</v>
      </c>
      <c r="M4500" t="s">
        <v>1058</v>
      </c>
      <c r="N4500" t="s">
        <v>7773</v>
      </c>
      <c r="O4500">
        <v>100</v>
      </c>
      <c r="Q4500" t="s">
        <v>7773</v>
      </c>
      <c r="S4500" t="s">
        <v>7774</v>
      </c>
      <c r="U4500" t="s">
        <v>1058</v>
      </c>
      <c r="W4500" t="s">
        <v>1233</v>
      </c>
      <c r="X4500" t="s">
        <v>1234</v>
      </c>
      <c r="Y4500" t="s">
        <v>170</v>
      </c>
      <c r="Z4500" t="s">
        <v>164</v>
      </c>
      <c r="AA4500" t="s">
        <v>164</v>
      </c>
      <c r="AB4500" t="s">
        <v>22</v>
      </c>
      <c r="AE4500">
        <v>0</v>
      </c>
      <c r="AF4500">
        <v>0</v>
      </c>
    </row>
    <row r="4501" spans="1:32" x14ac:dyDescent="0.2">
      <c r="A4501" t="s">
        <v>7777</v>
      </c>
      <c r="B4501" s="107">
        <v>44797</v>
      </c>
      <c r="C4501" s="107">
        <v>44797</v>
      </c>
      <c r="D4501" s="107">
        <v>44797</v>
      </c>
      <c r="E4501">
        <v>-142</v>
      </c>
      <c r="F4501">
        <v>-142</v>
      </c>
      <c r="G4501" t="s">
        <v>43</v>
      </c>
      <c r="H4501">
        <v>1</v>
      </c>
      <c r="I4501">
        <v>-142</v>
      </c>
      <c r="J4501">
        <v>-142</v>
      </c>
      <c r="K4501">
        <v>1</v>
      </c>
      <c r="M4501" t="s">
        <v>1058</v>
      </c>
      <c r="N4501" t="s">
        <v>7773</v>
      </c>
      <c r="O4501">
        <v>100</v>
      </c>
      <c r="Q4501" t="s">
        <v>7773</v>
      </c>
      <c r="S4501" t="s">
        <v>7774</v>
      </c>
      <c r="U4501" t="s">
        <v>1058</v>
      </c>
      <c r="W4501" t="s">
        <v>1233</v>
      </c>
      <c r="X4501" t="s">
        <v>1234</v>
      </c>
      <c r="Y4501" t="s">
        <v>170</v>
      </c>
      <c r="Z4501" t="s">
        <v>164</v>
      </c>
      <c r="AA4501" t="s">
        <v>164</v>
      </c>
      <c r="AB4501" t="s">
        <v>22</v>
      </c>
      <c r="AE4501">
        <v>0</v>
      </c>
      <c r="AF4501">
        <v>0</v>
      </c>
    </row>
    <row r="4502" spans="1:32" x14ac:dyDescent="0.2">
      <c r="A4502" t="s">
        <v>7778</v>
      </c>
      <c r="B4502" s="107">
        <v>44797</v>
      </c>
      <c r="C4502" s="107">
        <v>44797</v>
      </c>
      <c r="D4502" s="107">
        <v>44797</v>
      </c>
      <c r="E4502">
        <v>1500</v>
      </c>
      <c r="F4502">
        <v>1500</v>
      </c>
      <c r="G4502" t="s">
        <v>43</v>
      </c>
      <c r="H4502">
        <v>1</v>
      </c>
      <c r="I4502">
        <v>1500</v>
      </c>
      <c r="J4502">
        <v>1500</v>
      </c>
      <c r="K4502">
        <v>1</v>
      </c>
      <c r="M4502" t="s">
        <v>199</v>
      </c>
      <c r="N4502" t="s">
        <v>49</v>
      </c>
      <c r="O4502">
        <v>100</v>
      </c>
      <c r="Q4502" t="s">
        <v>199</v>
      </c>
      <c r="S4502" t="s">
        <v>1378</v>
      </c>
      <c r="U4502" t="s">
        <v>49</v>
      </c>
      <c r="W4502" t="s">
        <v>1379</v>
      </c>
      <c r="X4502" t="s">
        <v>1379</v>
      </c>
      <c r="Y4502" t="s">
        <v>163</v>
      </c>
      <c r="Z4502" t="s">
        <v>193</v>
      </c>
      <c r="AA4502" t="s">
        <v>193</v>
      </c>
      <c r="AB4502" t="s">
        <v>24</v>
      </c>
      <c r="AE4502">
        <v>0</v>
      </c>
      <c r="AF4502">
        <v>0</v>
      </c>
    </row>
    <row r="4503" spans="1:32" x14ac:dyDescent="0.2">
      <c r="A4503" t="s">
        <v>7779</v>
      </c>
      <c r="B4503" s="107">
        <v>44797</v>
      </c>
      <c r="C4503" s="107">
        <v>44797</v>
      </c>
      <c r="D4503" s="107">
        <v>44797</v>
      </c>
      <c r="E4503">
        <v>-1500</v>
      </c>
      <c r="F4503">
        <v>-1500</v>
      </c>
      <c r="G4503" t="s">
        <v>43</v>
      </c>
      <c r="H4503">
        <v>1</v>
      </c>
      <c r="I4503">
        <v>-1500</v>
      </c>
      <c r="J4503">
        <v>-1500</v>
      </c>
      <c r="K4503">
        <v>1</v>
      </c>
      <c r="M4503" t="s">
        <v>52</v>
      </c>
      <c r="N4503" t="s">
        <v>199</v>
      </c>
      <c r="O4503">
        <v>100</v>
      </c>
      <c r="P4503" t="s">
        <v>340</v>
      </c>
      <c r="Q4503" t="s">
        <v>199</v>
      </c>
      <c r="S4503" t="s">
        <v>1378</v>
      </c>
      <c r="U4503" t="s">
        <v>52</v>
      </c>
      <c r="W4503" t="s">
        <v>1379</v>
      </c>
      <c r="X4503" t="s">
        <v>1379</v>
      </c>
      <c r="Y4503" t="s">
        <v>163</v>
      </c>
      <c r="Z4503" t="s">
        <v>193</v>
      </c>
      <c r="AA4503" t="s">
        <v>193</v>
      </c>
      <c r="AB4503" t="s">
        <v>24</v>
      </c>
      <c r="AE4503">
        <v>0</v>
      </c>
      <c r="AF4503">
        <v>0</v>
      </c>
    </row>
    <row r="4504" spans="1:32" x14ac:dyDescent="0.2">
      <c r="A4504" t="s">
        <v>7780</v>
      </c>
      <c r="B4504" s="107">
        <v>44797</v>
      </c>
      <c r="C4504" s="107">
        <v>44797</v>
      </c>
      <c r="D4504" s="107">
        <v>44797</v>
      </c>
      <c r="E4504">
        <v>7.5000000000000002E-7</v>
      </c>
      <c r="F4504">
        <v>7.5000000000000002E-7</v>
      </c>
      <c r="G4504" t="s">
        <v>58</v>
      </c>
      <c r="H4504">
        <v>8508.0636877247034</v>
      </c>
      <c r="I4504">
        <v>6.3810477657935266E-3</v>
      </c>
      <c r="J4504">
        <v>6.3810477657935266E-3</v>
      </c>
      <c r="K4504">
        <v>1</v>
      </c>
      <c r="M4504" t="s">
        <v>3597</v>
      </c>
      <c r="N4504" t="s">
        <v>56</v>
      </c>
      <c r="S4504" t="s">
        <v>7753</v>
      </c>
      <c r="U4504" t="s">
        <v>56</v>
      </c>
      <c r="W4504" t="s">
        <v>3598</v>
      </c>
      <c r="X4504" t="s">
        <v>3598</v>
      </c>
      <c r="Y4504" t="s">
        <v>1062</v>
      </c>
      <c r="Z4504" t="s">
        <v>1063</v>
      </c>
      <c r="AA4504" t="s">
        <v>1063</v>
      </c>
      <c r="AB4504" t="s">
        <v>29</v>
      </c>
      <c r="AD4504" t="s">
        <v>7781</v>
      </c>
      <c r="AE4504">
        <v>1</v>
      </c>
      <c r="AF4504">
        <v>1</v>
      </c>
    </row>
    <row r="4505" spans="1:32" x14ac:dyDescent="0.2">
      <c r="A4505" t="s">
        <v>7782</v>
      </c>
      <c r="B4505" s="107">
        <v>44797</v>
      </c>
      <c r="C4505" s="107">
        <v>44797</v>
      </c>
      <c r="D4505" s="107">
        <v>44797</v>
      </c>
      <c r="E4505">
        <v>3.375E-3</v>
      </c>
      <c r="F4505">
        <v>3.375E-3</v>
      </c>
      <c r="G4505" t="s">
        <v>71</v>
      </c>
      <c r="H4505">
        <v>8547.7657935285042</v>
      </c>
      <c r="I4505">
        <v>28.848709553158699</v>
      </c>
      <c r="J4505">
        <v>28.848709553158699</v>
      </c>
      <c r="K4505">
        <v>1</v>
      </c>
      <c r="N4505" t="s">
        <v>69</v>
      </c>
      <c r="S4505" t="s">
        <v>7753</v>
      </c>
      <c r="U4505" t="s">
        <v>69</v>
      </c>
      <c r="W4505" t="s">
        <v>3598</v>
      </c>
      <c r="X4505" t="s">
        <v>3598</v>
      </c>
      <c r="Y4505" t="s">
        <v>1062</v>
      </c>
      <c r="Z4505" t="s">
        <v>1063</v>
      </c>
      <c r="AA4505" t="s">
        <v>1063</v>
      </c>
      <c r="AB4505" t="s">
        <v>29</v>
      </c>
      <c r="AD4505" t="s">
        <v>7783</v>
      </c>
      <c r="AE4505">
        <v>1</v>
      </c>
      <c r="AF4505">
        <v>1</v>
      </c>
    </row>
    <row r="4506" spans="1:32" x14ac:dyDescent="0.2">
      <c r="A4506" t="s">
        <v>7784</v>
      </c>
      <c r="B4506" s="107">
        <v>44797</v>
      </c>
      <c r="C4506" s="107">
        <v>44797</v>
      </c>
      <c r="D4506" s="107">
        <v>44797</v>
      </c>
      <c r="E4506">
        <v>3.375E-3</v>
      </c>
      <c r="F4506">
        <v>3.375E-3</v>
      </c>
      <c r="G4506" t="s">
        <v>71</v>
      </c>
      <c r="H4506">
        <v>8547.7657935285042</v>
      </c>
      <c r="I4506">
        <v>28.848709553158699</v>
      </c>
      <c r="J4506">
        <v>28.848709553158699</v>
      </c>
      <c r="K4506">
        <v>1</v>
      </c>
      <c r="N4506" t="s">
        <v>69</v>
      </c>
      <c r="S4506" t="s">
        <v>7753</v>
      </c>
      <c r="U4506" t="s">
        <v>69</v>
      </c>
      <c r="W4506" t="s">
        <v>3598</v>
      </c>
      <c r="X4506" t="s">
        <v>3598</v>
      </c>
      <c r="Y4506" t="s">
        <v>1062</v>
      </c>
      <c r="Z4506" t="s">
        <v>1063</v>
      </c>
      <c r="AA4506" t="s">
        <v>1063</v>
      </c>
      <c r="AB4506" t="s">
        <v>29</v>
      </c>
      <c r="AD4506" t="s">
        <v>7785</v>
      </c>
      <c r="AE4506">
        <v>1</v>
      </c>
      <c r="AF4506">
        <v>1</v>
      </c>
    </row>
    <row r="4507" spans="1:32" x14ac:dyDescent="0.2">
      <c r="A4507" t="s">
        <v>7786</v>
      </c>
      <c r="B4507" s="107">
        <v>44796</v>
      </c>
      <c r="C4507" s="107">
        <v>44796</v>
      </c>
      <c r="D4507" s="107">
        <v>44796</v>
      </c>
      <c r="E4507">
        <v>-64</v>
      </c>
      <c r="F4507">
        <v>-64</v>
      </c>
      <c r="G4507" t="s">
        <v>43</v>
      </c>
      <c r="H4507">
        <v>1</v>
      </c>
      <c r="I4507">
        <v>-64</v>
      </c>
      <c r="J4507">
        <v>-64</v>
      </c>
      <c r="K4507">
        <v>1</v>
      </c>
      <c r="M4507" t="s">
        <v>1058</v>
      </c>
      <c r="N4507" t="s">
        <v>350</v>
      </c>
      <c r="O4507">
        <v>100</v>
      </c>
      <c r="P4507" t="s">
        <v>219</v>
      </c>
      <c r="Q4507" t="s">
        <v>350</v>
      </c>
      <c r="S4507" t="s">
        <v>7787</v>
      </c>
      <c r="U4507" t="s">
        <v>1058</v>
      </c>
      <c r="W4507" t="s">
        <v>1365</v>
      </c>
      <c r="X4507" t="s">
        <v>1366</v>
      </c>
      <c r="Y4507" t="s">
        <v>15</v>
      </c>
      <c r="Z4507" t="s">
        <v>164</v>
      </c>
      <c r="AA4507" t="s">
        <v>164</v>
      </c>
      <c r="AB4507" t="s">
        <v>15</v>
      </c>
      <c r="AE4507">
        <v>0</v>
      </c>
      <c r="AF4507">
        <v>0</v>
      </c>
    </row>
    <row r="4508" spans="1:32" x14ac:dyDescent="0.2">
      <c r="A4508" t="s">
        <v>7788</v>
      </c>
      <c r="B4508" s="107">
        <v>44796</v>
      </c>
      <c r="C4508" s="107">
        <v>44796</v>
      </c>
      <c r="D4508" s="107">
        <v>44796</v>
      </c>
      <c r="E4508">
        <v>-84.1</v>
      </c>
      <c r="F4508">
        <v>-84.1</v>
      </c>
      <c r="G4508" t="s">
        <v>43</v>
      </c>
      <c r="H4508">
        <v>1</v>
      </c>
      <c r="I4508">
        <v>-84.1</v>
      </c>
      <c r="J4508">
        <v>-84.1</v>
      </c>
      <c r="K4508">
        <v>1</v>
      </c>
      <c r="M4508" t="s">
        <v>52</v>
      </c>
      <c r="N4508" t="s">
        <v>199</v>
      </c>
      <c r="O4508">
        <v>100</v>
      </c>
      <c r="P4508" t="s">
        <v>340</v>
      </c>
      <c r="Q4508" t="s">
        <v>199</v>
      </c>
      <c r="S4508" t="s">
        <v>7789</v>
      </c>
      <c r="U4508" t="s">
        <v>52</v>
      </c>
      <c r="W4508" t="s">
        <v>4679</v>
      </c>
      <c r="X4508" t="s">
        <v>1366</v>
      </c>
      <c r="Y4508" t="s">
        <v>15</v>
      </c>
      <c r="Z4508" t="s">
        <v>164</v>
      </c>
      <c r="AA4508" t="s">
        <v>164</v>
      </c>
      <c r="AB4508" t="s">
        <v>15</v>
      </c>
      <c r="AE4508">
        <v>0</v>
      </c>
      <c r="AF4508">
        <v>0</v>
      </c>
    </row>
    <row r="4509" spans="1:32" x14ac:dyDescent="0.2">
      <c r="A4509" t="s">
        <v>7790</v>
      </c>
      <c r="B4509" s="107">
        <v>44796</v>
      </c>
      <c r="C4509" s="107">
        <v>44796</v>
      </c>
      <c r="D4509" s="107">
        <v>44796</v>
      </c>
      <c r="E4509">
        <v>-259.89999999999998</v>
      </c>
      <c r="F4509">
        <v>-259.89999999999998</v>
      </c>
      <c r="G4509" t="s">
        <v>43</v>
      </c>
      <c r="H4509">
        <v>1</v>
      </c>
      <c r="I4509">
        <v>-259.89999999999998</v>
      </c>
      <c r="J4509">
        <v>-259.89999999999998</v>
      </c>
      <c r="K4509">
        <v>1</v>
      </c>
      <c r="M4509" t="s">
        <v>52</v>
      </c>
      <c r="N4509" t="s">
        <v>199</v>
      </c>
      <c r="O4509">
        <v>100</v>
      </c>
      <c r="P4509" t="s">
        <v>340</v>
      </c>
      <c r="Q4509" t="s">
        <v>199</v>
      </c>
      <c r="S4509" t="s">
        <v>7789</v>
      </c>
      <c r="U4509" t="s">
        <v>52</v>
      </c>
      <c r="W4509" t="s">
        <v>4679</v>
      </c>
      <c r="X4509" t="s">
        <v>1366</v>
      </c>
      <c r="Y4509" t="s">
        <v>15</v>
      </c>
      <c r="Z4509" t="s">
        <v>164</v>
      </c>
      <c r="AA4509" t="s">
        <v>164</v>
      </c>
      <c r="AB4509" t="s">
        <v>15</v>
      </c>
      <c r="AE4509">
        <v>0</v>
      </c>
      <c r="AF4509">
        <v>0</v>
      </c>
    </row>
    <row r="4510" spans="1:32" x14ac:dyDescent="0.2">
      <c r="A4510" t="s">
        <v>7791</v>
      </c>
      <c r="B4510" s="107">
        <v>44796</v>
      </c>
      <c r="C4510" s="107">
        <v>44796</v>
      </c>
      <c r="D4510" s="107">
        <v>44796</v>
      </c>
      <c r="E4510">
        <v>-228.92</v>
      </c>
      <c r="F4510">
        <v>-228.92</v>
      </c>
      <c r="G4510" t="s">
        <v>43</v>
      </c>
      <c r="H4510">
        <v>1</v>
      </c>
      <c r="I4510">
        <v>-228.92</v>
      </c>
      <c r="J4510">
        <v>-228.92</v>
      </c>
      <c r="K4510">
        <v>1</v>
      </c>
      <c r="M4510" t="s">
        <v>1058</v>
      </c>
      <c r="N4510" t="s">
        <v>350</v>
      </c>
      <c r="O4510">
        <v>100</v>
      </c>
      <c r="P4510" t="s">
        <v>219</v>
      </c>
      <c r="Q4510" t="s">
        <v>350</v>
      </c>
      <c r="S4510" t="s">
        <v>7792</v>
      </c>
      <c r="U4510" t="s">
        <v>1058</v>
      </c>
      <c r="W4510" t="s">
        <v>7793</v>
      </c>
      <c r="X4510" t="s">
        <v>1366</v>
      </c>
      <c r="Y4510" t="s">
        <v>15</v>
      </c>
      <c r="Z4510" t="s">
        <v>164</v>
      </c>
      <c r="AA4510" t="s">
        <v>164</v>
      </c>
      <c r="AB4510" t="s">
        <v>15</v>
      </c>
      <c r="AE4510">
        <v>0</v>
      </c>
      <c r="AF4510">
        <v>0</v>
      </c>
    </row>
    <row r="4511" spans="1:32" x14ac:dyDescent="0.2">
      <c r="A4511" t="s">
        <v>7794</v>
      </c>
      <c r="B4511" s="107">
        <v>44796</v>
      </c>
      <c r="C4511" s="107">
        <v>44796</v>
      </c>
      <c r="D4511" s="107">
        <v>44796</v>
      </c>
      <c r="E4511">
        <v>-75.599999999999994</v>
      </c>
      <c r="F4511">
        <v>-75.599999999999994</v>
      </c>
      <c r="G4511" t="s">
        <v>43</v>
      </c>
      <c r="H4511">
        <v>1</v>
      </c>
      <c r="I4511">
        <v>-75.599999999999994</v>
      </c>
      <c r="J4511">
        <v>-75.599999999999994</v>
      </c>
      <c r="K4511">
        <v>1</v>
      </c>
      <c r="M4511" t="s">
        <v>1058</v>
      </c>
      <c r="N4511" t="s">
        <v>350</v>
      </c>
      <c r="O4511">
        <v>100</v>
      </c>
      <c r="P4511" t="s">
        <v>219</v>
      </c>
      <c r="Q4511" t="s">
        <v>350</v>
      </c>
      <c r="S4511" t="s">
        <v>7795</v>
      </c>
      <c r="U4511" t="s">
        <v>1058</v>
      </c>
      <c r="W4511" t="s">
        <v>7796</v>
      </c>
      <c r="X4511" t="s">
        <v>1366</v>
      </c>
      <c r="Y4511" t="s">
        <v>15</v>
      </c>
      <c r="Z4511" t="s">
        <v>164</v>
      </c>
      <c r="AA4511" t="s">
        <v>164</v>
      </c>
      <c r="AB4511" t="s">
        <v>15</v>
      </c>
      <c r="AE4511">
        <v>0</v>
      </c>
      <c r="AF4511">
        <v>0</v>
      </c>
    </row>
    <row r="4512" spans="1:32" x14ac:dyDescent="0.2">
      <c r="A4512" t="s">
        <v>7797</v>
      </c>
      <c r="B4512" s="107">
        <v>44796</v>
      </c>
      <c r="C4512" s="107">
        <v>44796</v>
      </c>
      <c r="D4512" s="107">
        <v>44796</v>
      </c>
      <c r="E4512">
        <v>1000</v>
      </c>
      <c r="F4512">
        <v>1000</v>
      </c>
      <c r="G4512" t="s">
        <v>43</v>
      </c>
      <c r="H4512">
        <v>1</v>
      </c>
      <c r="I4512">
        <v>1000</v>
      </c>
      <c r="J4512">
        <v>1000</v>
      </c>
      <c r="K4512">
        <v>1</v>
      </c>
      <c r="M4512" t="s">
        <v>199</v>
      </c>
      <c r="N4512" t="s">
        <v>1058</v>
      </c>
      <c r="O4512">
        <v>100</v>
      </c>
      <c r="Q4512" t="s">
        <v>199</v>
      </c>
      <c r="S4512" t="s">
        <v>1378</v>
      </c>
      <c r="U4512" t="s">
        <v>1058</v>
      </c>
      <c r="W4512" t="s">
        <v>1379</v>
      </c>
      <c r="X4512" t="s">
        <v>1379</v>
      </c>
      <c r="Y4512" t="s">
        <v>163</v>
      </c>
      <c r="Z4512" t="s">
        <v>193</v>
      </c>
      <c r="AA4512" t="s">
        <v>193</v>
      </c>
      <c r="AB4512" t="s">
        <v>24</v>
      </c>
      <c r="AE4512">
        <v>0</v>
      </c>
      <c r="AF4512">
        <v>0</v>
      </c>
    </row>
    <row r="4513" spans="1:32" x14ac:dyDescent="0.2">
      <c r="A4513" t="s">
        <v>7798</v>
      </c>
      <c r="B4513" s="107">
        <v>44796</v>
      </c>
      <c r="C4513" s="107">
        <v>44796</v>
      </c>
      <c r="D4513" s="107">
        <v>44796</v>
      </c>
      <c r="E4513">
        <v>-1000</v>
      </c>
      <c r="F4513">
        <v>-1000</v>
      </c>
      <c r="G4513" t="s">
        <v>43</v>
      </c>
      <c r="H4513">
        <v>1</v>
      </c>
      <c r="I4513">
        <v>-1000</v>
      </c>
      <c r="J4513">
        <v>-1000</v>
      </c>
      <c r="K4513">
        <v>1</v>
      </c>
      <c r="M4513" t="s">
        <v>52</v>
      </c>
      <c r="N4513" t="s">
        <v>199</v>
      </c>
      <c r="O4513">
        <v>100</v>
      </c>
      <c r="P4513" t="s">
        <v>340</v>
      </c>
      <c r="Q4513" t="s">
        <v>199</v>
      </c>
      <c r="S4513" t="s">
        <v>1378</v>
      </c>
      <c r="U4513" t="s">
        <v>52</v>
      </c>
      <c r="W4513" t="s">
        <v>1379</v>
      </c>
      <c r="X4513" t="s">
        <v>1379</v>
      </c>
      <c r="Y4513" t="s">
        <v>163</v>
      </c>
      <c r="Z4513" t="s">
        <v>193</v>
      </c>
      <c r="AA4513" t="s">
        <v>193</v>
      </c>
      <c r="AB4513" t="s">
        <v>24</v>
      </c>
      <c r="AE4513">
        <v>0</v>
      </c>
      <c r="AF4513">
        <v>0</v>
      </c>
    </row>
    <row r="4514" spans="1:32" x14ac:dyDescent="0.2">
      <c r="A4514" t="s">
        <v>7799</v>
      </c>
      <c r="B4514" s="107">
        <v>44796</v>
      </c>
      <c r="C4514" s="107">
        <v>44796</v>
      </c>
      <c r="D4514" s="107">
        <v>44796</v>
      </c>
      <c r="E4514">
        <v>7.5000000000000002E-7</v>
      </c>
      <c r="F4514">
        <v>7.5000000000000002E-7</v>
      </c>
      <c r="G4514" t="s">
        <v>58</v>
      </c>
      <c r="H4514">
        <v>8545.9958932238205</v>
      </c>
      <c r="I4514">
        <v>6.4094969199178656E-3</v>
      </c>
      <c r="J4514">
        <v>6.4094969199178656E-3</v>
      </c>
      <c r="K4514">
        <v>1</v>
      </c>
      <c r="M4514" t="s">
        <v>3597</v>
      </c>
      <c r="N4514" t="s">
        <v>69</v>
      </c>
      <c r="S4514" t="s">
        <v>7753</v>
      </c>
      <c r="U4514" t="s">
        <v>69</v>
      </c>
      <c r="W4514" t="s">
        <v>3598</v>
      </c>
      <c r="X4514" t="s">
        <v>3598</v>
      </c>
      <c r="Y4514" t="s">
        <v>1062</v>
      </c>
      <c r="Z4514" t="s">
        <v>1063</v>
      </c>
      <c r="AA4514" t="s">
        <v>1063</v>
      </c>
      <c r="AB4514" t="s">
        <v>29</v>
      </c>
      <c r="AD4514" t="s">
        <v>7800</v>
      </c>
      <c r="AE4514">
        <v>1</v>
      </c>
      <c r="AF4514">
        <v>1</v>
      </c>
    </row>
    <row r="4515" spans="1:32" x14ac:dyDescent="0.2">
      <c r="A4515" t="s">
        <v>7801</v>
      </c>
      <c r="B4515" s="107">
        <v>44796</v>
      </c>
      <c r="C4515" s="107">
        <v>44796</v>
      </c>
      <c r="D4515" s="107">
        <v>44796</v>
      </c>
      <c r="E4515">
        <v>7.5000000000000002E-7</v>
      </c>
      <c r="F4515">
        <v>7.5000000000000002E-7</v>
      </c>
      <c r="G4515" t="s">
        <v>58</v>
      </c>
      <c r="H4515">
        <v>8545.9958932238205</v>
      </c>
      <c r="I4515">
        <v>6.4094969199178656E-3</v>
      </c>
      <c r="J4515">
        <v>6.4094969199178656E-3</v>
      </c>
      <c r="K4515">
        <v>1</v>
      </c>
      <c r="M4515" t="s">
        <v>3597</v>
      </c>
      <c r="N4515" t="s">
        <v>69</v>
      </c>
      <c r="S4515" t="s">
        <v>7753</v>
      </c>
      <c r="U4515" t="s">
        <v>69</v>
      </c>
      <c r="W4515" t="s">
        <v>3598</v>
      </c>
      <c r="X4515" t="s">
        <v>3598</v>
      </c>
      <c r="Y4515" t="s">
        <v>1062</v>
      </c>
      <c r="Z4515" t="s">
        <v>1063</v>
      </c>
      <c r="AA4515" t="s">
        <v>1063</v>
      </c>
      <c r="AB4515" t="s">
        <v>29</v>
      </c>
      <c r="AD4515" t="s">
        <v>7802</v>
      </c>
      <c r="AE4515">
        <v>1</v>
      </c>
      <c r="AF4515">
        <v>1</v>
      </c>
    </row>
    <row r="4516" spans="1:32" x14ac:dyDescent="0.2">
      <c r="A4516" t="s">
        <v>7803</v>
      </c>
      <c r="B4516" s="107">
        <v>44796</v>
      </c>
      <c r="C4516" s="107">
        <v>44796</v>
      </c>
      <c r="D4516" s="107">
        <v>44796</v>
      </c>
      <c r="E4516">
        <v>3.7499999999999999E-3</v>
      </c>
      <c r="F4516">
        <v>3.7499999999999999E-3</v>
      </c>
      <c r="G4516" t="s">
        <v>71</v>
      </c>
      <c r="H4516">
        <v>8545.4312114989752</v>
      </c>
      <c r="I4516">
        <v>32.045367043121153</v>
      </c>
      <c r="J4516">
        <v>32.045367043121153</v>
      </c>
      <c r="K4516">
        <v>1</v>
      </c>
      <c r="N4516" t="s">
        <v>69</v>
      </c>
      <c r="S4516" t="s">
        <v>7753</v>
      </c>
      <c r="U4516" t="s">
        <v>69</v>
      </c>
      <c r="W4516" t="s">
        <v>3598</v>
      </c>
      <c r="X4516" t="s">
        <v>3598</v>
      </c>
      <c r="Y4516" t="s">
        <v>1062</v>
      </c>
      <c r="Z4516" t="s">
        <v>1063</v>
      </c>
      <c r="AA4516" t="s">
        <v>1063</v>
      </c>
      <c r="AB4516" t="s">
        <v>29</v>
      </c>
      <c r="AD4516" t="s">
        <v>7804</v>
      </c>
      <c r="AE4516">
        <v>1</v>
      </c>
      <c r="AF4516">
        <v>1</v>
      </c>
    </row>
    <row r="4517" spans="1:32" x14ac:dyDescent="0.2">
      <c r="A4517" t="s">
        <v>7805</v>
      </c>
      <c r="B4517" s="107">
        <v>44795</v>
      </c>
      <c r="C4517" s="107">
        <v>44795</v>
      </c>
      <c r="D4517" s="107">
        <v>44795</v>
      </c>
      <c r="E4517">
        <v>-182.39</v>
      </c>
      <c r="F4517">
        <v>-182.39</v>
      </c>
      <c r="G4517" t="s">
        <v>43</v>
      </c>
      <c r="H4517">
        <v>1</v>
      </c>
      <c r="I4517">
        <v>-182.39</v>
      </c>
      <c r="J4517">
        <v>-182.39</v>
      </c>
      <c r="K4517">
        <v>1</v>
      </c>
      <c r="M4517" t="s">
        <v>50</v>
      </c>
      <c r="N4517" t="s">
        <v>199</v>
      </c>
      <c r="O4517">
        <v>100</v>
      </c>
      <c r="P4517" t="s">
        <v>340</v>
      </c>
      <c r="Q4517" t="s">
        <v>199</v>
      </c>
      <c r="S4517" t="s">
        <v>229</v>
      </c>
      <c r="U4517" t="s">
        <v>50</v>
      </c>
      <c r="W4517" t="s">
        <v>229</v>
      </c>
      <c r="X4517" t="s">
        <v>30</v>
      </c>
      <c r="Y4517" t="s">
        <v>182</v>
      </c>
      <c r="Z4517" t="s">
        <v>182</v>
      </c>
      <c r="AA4517" t="s">
        <v>182</v>
      </c>
      <c r="AB4517" t="s">
        <v>30</v>
      </c>
      <c r="AE4517">
        <v>0</v>
      </c>
      <c r="AF4517">
        <v>0</v>
      </c>
    </row>
    <row r="4518" spans="1:32" x14ac:dyDescent="0.2">
      <c r="A4518" t="s">
        <v>7806</v>
      </c>
      <c r="B4518" s="107">
        <v>44795</v>
      </c>
      <c r="C4518" s="107">
        <v>44795</v>
      </c>
      <c r="D4518" s="107">
        <v>44795</v>
      </c>
      <c r="E4518">
        <v>-30.95</v>
      </c>
      <c r="F4518">
        <v>-30.95</v>
      </c>
      <c r="G4518" t="s">
        <v>43</v>
      </c>
      <c r="H4518">
        <v>1</v>
      </c>
      <c r="I4518">
        <v>-30.95</v>
      </c>
      <c r="J4518">
        <v>-30.95</v>
      </c>
      <c r="K4518">
        <v>1</v>
      </c>
      <c r="M4518" t="s">
        <v>52</v>
      </c>
      <c r="N4518" t="s">
        <v>301</v>
      </c>
      <c r="O4518">
        <v>100</v>
      </c>
      <c r="Q4518" t="s">
        <v>301</v>
      </c>
      <c r="S4518" t="s">
        <v>7733</v>
      </c>
      <c r="U4518" t="s">
        <v>52</v>
      </c>
      <c r="W4518" t="s">
        <v>1452</v>
      </c>
      <c r="X4518" t="s">
        <v>1452</v>
      </c>
      <c r="Y4518" t="s">
        <v>192</v>
      </c>
      <c r="Z4518" t="s">
        <v>193</v>
      </c>
      <c r="AA4518" t="s">
        <v>193</v>
      </c>
      <c r="AB4518" t="s">
        <v>24</v>
      </c>
      <c r="AE4518">
        <v>0</v>
      </c>
      <c r="AF4518">
        <v>0</v>
      </c>
    </row>
    <row r="4519" spans="1:32" x14ac:dyDescent="0.2">
      <c r="A4519" t="s">
        <v>7807</v>
      </c>
      <c r="B4519" s="107">
        <v>44795</v>
      </c>
      <c r="C4519" s="107">
        <v>44795</v>
      </c>
      <c r="D4519" s="107">
        <v>44795</v>
      </c>
      <c r="E4519">
        <v>-385.66</v>
      </c>
      <c r="F4519">
        <v>-385.66</v>
      </c>
      <c r="G4519" t="s">
        <v>43</v>
      </c>
      <c r="H4519">
        <v>1</v>
      </c>
      <c r="I4519">
        <v>-385.66</v>
      </c>
      <c r="J4519">
        <v>-385.66</v>
      </c>
      <c r="K4519">
        <v>1</v>
      </c>
      <c r="M4519" t="s">
        <v>52</v>
      </c>
      <c r="N4519" t="s">
        <v>282</v>
      </c>
      <c r="O4519">
        <v>100</v>
      </c>
      <c r="Q4519" t="s">
        <v>282</v>
      </c>
      <c r="S4519" t="s">
        <v>283</v>
      </c>
      <c r="U4519" t="s">
        <v>52</v>
      </c>
      <c r="W4519" t="s">
        <v>284</v>
      </c>
      <c r="X4519" t="s">
        <v>191</v>
      </c>
      <c r="Y4519" t="s">
        <v>192</v>
      </c>
      <c r="Z4519" t="s">
        <v>193</v>
      </c>
      <c r="AA4519" t="s">
        <v>193</v>
      </c>
      <c r="AB4519" t="s">
        <v>19</v>
      </c>
      <c r="AE4519">
        <v>0</v>
      </c>
      <c r="AF4519">
        <v>0</v>
      </c>
    </row>
    <row r="4520" spans="1:32" x14ac:dyDescent="0.2">
      <c r="A4520" t="s">
        <v>7808</v>
      </c>
      <c r="B4520" s="107">
        <v>44795</v>
      </c>
      <c r="C4520" s="107">
        <v>44795</v>
      </c>
      <c r="D4520" s="107">
        <v>44795</v>
      </c>
      <c r="E4520">
        <v>-2315.61</v>
      </c>
      <c r="F4520">
        <v>-2315.61</v>
      </c>
      <c r="G4520" t="s">
        <v>43</v>
      </c>
      <c r="H4520">
        <v>1</v>
      </c>
      <c r="I4520">
        <v>-2315.61</v>
      </c>
      <c r="J4520">
        <v>-2315.61</v>
      </c>
      <c r="K4520">
        <v>1</v>
      </c>
      <c r="M4520" t="s">
        <v>52</v>
      </c>
      <c r="N4520" t="s">
        <v>1598</v>
      </c>
      <c r="O4520">
        <v>100</v>
      </c>
      <c r="Q4520" t="s">
        <v>1598</v>
      </c>
      <c r="S4520" t="s">
        <v>7809</v>
      </c>
      <c r="U4520" t="s">
        <v>52</v>
      </c>
      <c r="W4520" t="s">
        <v>2077</v>
      </c>
      <c r="X4520" t="s">
        <v>2077</v>
      </c>
      <c r="Y4520" t="s">
        <v>2078</v>
      </c>
      <c r="Z4520" t="s">
        <v>2079</v>
      </c>
      <c r="AA4520" t="s">
        <v>2079</v>
      </c>
      <c r="AB4520" t="s">
        <v>15</v>
      </c>
      <c r="AE4520">
        <v>0</v>
      </c>
      <c r="AF4520">
        <v>0</v>
      </c>
    </row>
    <row r="4521" spans="1:32" x14ac:dyDescent="0.2">
      <c r="A4521" t="s">
        <v>7810</v>
      </c>
      <c r="B4521" s="107">
        <v>44795</v>
      </c>
      <c r="C4521" s="107">
        <v>44795</v>
      </c>
      <c r="D4521" s="107">
        <v>44795</v>
      </c>
      <c r="E4521">
        <v>5.2461749999999996E-3</v>
      </c>
      <c r="F4521">
        <v>5.2461749999999996E-3</v>
      </c>
      <c r="G4521" t="s">
        <v>58</v>
      </c>
      <c r="H4521">
        <v>8422.2395023328154</v>
      </c>
      <c r="I4521">
        <v>44.184542321150857</v>
      </c>
      <c r="J4521">
        <v>44.184542321150857</v>
      </c>
      <c r="K4521">
        <v>1</v>
      </c>
      <c r="M4521" t="s">
        <v>3597</v>
      </c>
      <c r="N4521" t="s">
        <v>69</v>
      </c>
      <c r="S4521" t="s">
        <v>7753</v>
      </c>
      <c r="U4521" t="s">
        <v>69</v>
      </c>
      <c r="W4521" t="s">
        <v>3598</v>
      </c>
      <c r="X4521" t="s">
        <v>3598</v>
      </c>
      <c r="Y4521" t="s">
        <v>1062</v>
      </c>
      <c r="Z4521" t="s">
        <v>1063</v>
      </c>
      <c r="AA4521" t="s">
        <v>1063</v>
      </c>
      <c r="AB4521" t="s">
        <v>29</v>
      </c>
      <c r="AD4521" t="s">
        <v>7811</v>
      </c>
      <c r="AE4521">
        <v>1</v>
      </c>
      <c r="AF4521">
        <v>1</v>
      </c>
    </row>
    <row r="4522" spans="1:32" x14ac:dyDescent="0.2">
      <c r="A4522" t="s">
        <v>7812</v>
      </c>
      <c r="B4522" s="107">
        <v>44795</v>
      </c>
      <c r="C4522" s="107">
        <v>44795</v>
      </c>
      <c r="D4522" s="107">
        <v>44795</v>
      </c>
      <c r="E4522">
        <v>-1.4904228546334399E-3</v>
      </c>
      <c r="F4522">
        <v>-1.4904228546334399E-3</v>
      </c>
      <c r="G4522" t="s">
        <v>58</v>
      </c>
      <c r="H4522">
        <v>8422.2395023328154</v>
      </c>
      <c r="I4522">
        <v>-12.552698241473401</v>
      </c>
      <c r="J4522">
        <v>-12.552698241473401</v>
      </c>
      <c r="K4522">
        <v>1</v>
      </c>
      <c r="M4522" t="s">
        <v>56</v>
      </c>
      <c r="N4522" t="s">
        <v>7340</v>
      </c>
      <c r="S4522" t="s">
        <v>1608</v>
      </c>
      <c r="U4522" t="s">
        <v>56</v>
      </c>
      <c r="W4522" t="s">
        <v>1270</v>
      </c>
      <c r="X4522" t="s">
        <v>1271</v>
      </c>
      <c r="Y4522" t="s">
        <v>182</v>
      </c>
      <c r="Z4522" t="s">
        <v>164</v>
      </c>
      <c r="AA4522" t="s">
        <v>164</v>
      </c>
      <c r="AB4522" t="s">
        <v>18</v>
      </c>
      <c r="AD4522" t="s">
        <v>7813</v>
      </c>
      <c r="AE4522">
        <v>1</v>
      </c>
      <c r="AF4522">
        <v>1</v>
      </c>
    </row>
    <row r="4523" spans="1:32" x14ac:dyDescent="0.2">
      <c r="A4523" t="s">
        <v>7814</v>
      </c>
      <c r="B4523" s="107">
        <v>44795</v>
      </c>
      <c r="C4523" s="107">
        <v>44795</v>
      </c>
      <c r="D4523" s="107">
        <v>44795</v>
      </c>
      <c r="E4523">
        <v>-2.5584687903223019E-3</v>
      </c>
      <c r="F4523">
        <v>-2.5584687903223019E-3</v>
      </c>
      <c r="G4523" t="s">
        <v>58</v>
      </c>
      <c r="H4523">
        <v>8422.2395023328154</v>
      </c>
      <c r="I4523">
        <v>-21.548036911338141</v>
      </c>
      <c r="J4523">
        <v>-21.548036911338141</v>
      </c>
      <c r="K4523">
        <v>1</v>
      </c>
      <c r="M4523" t="s">
        <v>56</v>
      </c>
      <c r="N4523" t="s">
        <v>7340</v>
      </c>
      <c r="S4523" t="s">
        <v>1608</v>
      </c>
      <c r="U4523" t="s">
        <v>56</v>
      </c>
      <c r="W4523" t="s">
        <v>1270</v>
      </c>
      <c r="X4523" t="s">
        <v>1271</v>
      </c>
      <c r="Y4523" t="s">
        <v>182</v>
      </c>
      <c r="Z4523" t="s">
        <v>164</v>
      </c>
      <c r="AA4523" t="s">
        <v>164</v>
      </c>
      <c r="AB4523" t="s">
        <v>18</v>
      </c>
      <c r="AD4523" t="s">
        <v>7815</v>
      </c>
      <c r="AE4523">
        <v>1</v>
      </c>
      <c r="AF4523">
        <v>1</v>
      </c>
    </row>
    <row r="4524" spans="1:32" x14ac:dyDescent="0.2">
      <c r="A4524" t="s">
        <v>7816</v>
      </c>
      <c r="B4524" s="107">
        <v>44795</v>
      </c>
      <c r="C4524" s="107">
        <v>44795</v>
      </c>
      <c r="D4524" s="107">
        <v>44795</v>
      </c>
      <c r="E4524">
        <v>3.6000000000000002E-4</v>
      </c>
      <c r="F4524">
        <v>3.6000000000000002E-4</v>
      </c>
      <c r="G4524" t="s">
        <v>58</v>
      </c>
      <c r="H4524">
        <v>8422.2395023328154</v>
      </c>
      <c r="I4524">
        <v>3.032006220839814</v>
      </c>
      <c r="J4524">
        <v>3.032006220839814</v>
      </c>
      <c r="K4524">
        <v>1</v>
      </c>
      <c r="M4524" t="s">
        <v>3597</v>
      </c>
      <c r="N4524" t="s">
        <v>69</v>
      </c>
      <c r="S4524" t="s">
        <v>7753</v>
      </c>
      <c r="U4524" t="s">
        <v>69</v>
      </c>
      <c r="W4524" t="s">
        <v>3598</v>
      </c>
      <c r="X4524" t="s">
        <v>3598</v>
      </c>
      <c r="Y4524" t="s">
        <v>1062</v>
      </c>
      <c r="Z4524" t="s">
        <v>1063</v>
      </c>
      <c r="AA4524" t="s">
        <v>1063</v>
      </c>
      <c r="AB4524" t="s">
        <v>29</v>
      </c>
      <c r="AD4524" t="s">
        <v>7817</v>
      </c>
      <c r="AE4524">
        <v>1</v>
      </c>
      <c r="AF4524">
        <v>1</v>
      </c>
    </row>
    <row r="4525" spans="1:32" x14ac:dyDescent="0.2">
      <c r="A4525" t="s">
        <v>7818</v>
      </c>
      <c r="B4525" s="107">
        <v>44794</v>
      </c>
      <c r="C4525" s="107">
        <v>44794</v>
      </c>
      <c r="D4525" s="107">
        <v>44794</v>
      </c>
      <c r="E4525">
        <v>6.0000000000000001E-3</v>
      </c>
      <c r="F4525">
        <v>6.0000000000000001E-3</v>
      </c>
      <c r="G4525" t="s">
        <v>58</v>
      </c>
      <c r="H4525">
        <v>8439.5409494001033</v>
      </c>
      <c r="I4525">
        <v>50.637245696400619</v>
      </c>
      <c r="J4525">
        <v>50.637245696400619</v>
      </c>
      <c r="K4525">
        <v>1</v>
      </c>
      <c r="M4525" t="s">
        <v>3597</v>
      </c>
      <c r="N4525" t="s">
        <v>69</v>
      </c>
      <c r="S4525" t="s">
        <v>7753</v>
      </c>
      <c r="U4525" t="s">
        <v>69</v>
      </c>
      <c r="W4525" t="s">
        <v>3598</v>
      </c>
      <c r="X4525" t="s">
        <v>3598</v>
      </c>
      <c r="Y4525" t="s">
        <v>1062</v>
      </c>
      <c r="Z4525" t="s">
        <v>1063</v>
      </c>
      <c r="AA4525" t="s">
        <v>1063</v>
      </c>
      <c r="AB4525" t="s">
        <v>29</v>
      </c>
      <c r="AD4525" t="s">
        <v>7819</v>
      </c>
      <c r="AE4525">
        <v>1</v>
      </c>
      <c r="AF4525">
        <v>1</v>
      </c>
    </row>
    <row r="4526" spans="1:32" x14ac:dyDescent="0.2">
      <c r="A4526" t="s">
        <v>7820</v>
      </c>
      <c r="B4526" s="107">
        <v>44794</v>
      </c>
      <c r="C4526" s="107">
        <v>44794</v>
      </c>
      <c r="D4526" s="107">
        <v>44794</v>
      </c>
      <c r="E4526">
        <v>5.2500000000000003E-3</v>
      </c>
      <c r="F4526">
        <v>5.2500000000000003E-3</v>
      </c>
      <c r="G4526" t="s">
        <v>58</v>
      </c>
      <c r="H4526">
        <v>8439.5409494001033</v>
      </c>
      <c r="I4526">
        <v>44.307589984350543</v>
      </c>
      <c r="J4526">
        <v>44.307589984350543</v>
      </c>
      <c r="K4526">
        <v>1</v>
      </c>
      <c r="M4526" t="s">
        <v>3597</v>
      </c>
      <c r="N4526" t="s">
        <v>69</v>
      </c>
      <c r="S4526" t="s">
        <v>7753</v>
      </c>
      <c r="U4526" t="s">
        <v>69</v>
      </c>
      <c r="W4526" t="s">
        <v>3598</v>
      </c>
      <c r="X4526" t="s">
        <v>3598</v>
      </c>
      <c r="Y4526" t="s">
        <v>1062</v>
      </c>
      <c r="Z4526" t="s">
        <v>1063</v>
      </c>
      <c r="AA4526" t="s">
        <v>1063</v>
      </c>
      <c r="AB4526" t="s">
        <v>29</v>
      </c>
      <c r="AD4526" t="s">
        <v>7821</v>
      </c>
      <c r="AE4526">
        <v>1</v>
      </c>
      <c r="AF4526">
        <v>1</v>
      </c>
    </row>
    <row r="4527" spans="1:32" x14ac:dyDescent="0.2">
      <c r="A4527" t="s">
        <v>7822</v>
      </c>
      <c r="B4527" s="107">
        <v>44794</v>
      </c>
      <c r="C4527" s="107">
        <v>44794</v>
      </c>
      <c r="D4527" s="107">
        <v>44794</v>
      </c>
      <c r="E4527">
        <v>6.0000000000000001E-3</v>
      </c>
      <c r="F4527">
        <v>6.0000000000000001E-3</v>
      </c>
      <c r="G4527" t="s">
        <v>58</v>
      </c>
      <c r="H4527">
        <v>8439.5409494001033</v>
      </c>
      <c r="I4527">
        <v>50.637245696400619</v>
      </c>
      <c r="J4527">
        <v>50.637245696400619</v>
      </c>
      <c r="K4527">
        <v>1</v>
      </c>
      <c r="M4527" t="s">
        <v>3597</v>
      </c>
      <c r="N4527" t="s">
        <v>69</v>
      </c>
      <c r="S4527" t="s">
        <v>7753</v>
      </c>
      <c r="U4527" t="s">
        <v>69</v>
      </c>
      <c r="W4527" t="s">
        <v>3598</v>
      </c>
      <c r="X4527" t="s">
        <v>3598</v>
      </c>
      <c r="Y4527" t="s">
        <v>1062</v>
      </c>
      <c r="Z4527" t="s">
        <v>1063</v>
      </c>
      <c r="AA4527" t="s">
        <v>1063</v>
      </c>
      <c r="AB4527" t="s">
        <v>29</v>
      </c>
      <c r="AD4527" t="s">
        <v>7823</v>
      </c>
      <c r="AE4527">
        <v>1</v>
      </c>
      <c r="AF4527">
        <v>1</v>
      </c>
    </row>
    <row r="4528" spans="1:32" x14ac:dyDescent="0.2">
      <c r="A4528" t="s">
        <v>7824</v>
      </c>
      <c r="B4528" s="107">
        <v>44793</v>
      </c>
      <c r="C4528" s="107">
        <v>44793</v>
      </c>
      <c r="D4528" s="107">
        <v>44793</v>
      </c>
      <c r="E4528">
        <v>4.0499999999999998E-3</v>
      </c>
      <c r="F4528">
        <v>4.0499999999999998E-3</v>
      </c>
      <c r="G4528" t="s">
        <v>58</v>
      </c>
      <c r="H4528">
        <v>8224.0605427974951</v>
      </c>
      <c r="I4528">
        <v>33.307445198329852</v>
      </c>
      <c r="J4528">
        <v>33.307445198329852</v>
      </c>
      <c r="K4528">
        <v>1</v>
      </c>
      <c r="M4528" t="s">
        <v>3597</v>
      </c>
      <c r="N4528" t="s">
        <v>69</v>
      </c>
      <c r="S4528" t="s">
        <v>7753</v>
      </c>
      <c r="U4528" t="s">
        <v>69</v>
      </c>
      <c r="W4528" t="s">
        <v>3598</v>
      </c>
      <c r="X4528" t="s">
        <v>3598</v>
      </c>
      <c r="Y4528" t="s">
        <v>1062</v>
      </c>
      <c r="Z4528" t="s">
        <v>1063</v>
      </c>
      <c r="AA4528" t="s">
        <v>1063</v>
      </c>
      <c r="AB4528" t="s">
        <v>29</v>
      </c>
      <c r="AD4528" t="s">
        <v>7825</v>
      </c>
      <c r="AE4528">
        <v>1</v>
      </c>
      <c r="AF4528">
        <v>1</v>
      </c>
    </row>
    <row r="4529" spans="1:32" x14ac:dyDescent="0.2">
      <c r="A4529" t="s">
        <v>7826</v>
      </c>
      <c r="B4529" s="107">
        <v>44793</v>
      </c>
      <c r="C4529" s="107">
        <v>44793</v>
      </c>
      <c r="D4529" s="107">
        <v>44793</v>
      </c>
      <c r="E4529">
        <v>3.9750000000000002E-3</v>
      </c>
      <c r="F4529">
        <v>3.9750000000000002E-3</v>
      </c>
      <c r="G4529" t="s">
        <v>58</v>
      </c>
      <c r="H4529">
        <v>8224.0605427974951</v>
      </c>
      <c r="I4529">
        <v>32.690640657620037</v>
      </c>
      <c r="J4529">
        <v>32.690640657620037</v>
      </c>
      <c r="K4529">
        <v>1</v>
      </c>
      <c r="M4529" t="s">
        <v>3597</v>
      </c>
      <c r="N4529" t="s">
        <v>69</v>
      </c>
      <c r="S4529" t="s">
        <v>7753</v>
      </c>
      <c r="U4529" t="s">
        <v>69</v>
      </c>
      <c r="W4529" t="s">
        <v>3598</v>
      </c>
      <c r="X4529" t="s">
        <v>3598</v>
      </c>
      <c r="Y4529" t="s">
        <v>1062</v>
      </c>
      <c r="Z4529" t="s">
        <v>1063</v>
      </c>
      <c r="AA4529" t="s">
        <v>1063</v>
      </c>
      <c r="AB4529" t="s">
        <v>29</v>
      </c>
      <c r="AD4529" t="s">
        <v>7827</v>
      </c>
      <c r="AE4529">
        <v>1</v>
      </c>
      <c r="AF4529">
        <v>1</v>
      </c>
    </row>
    <row r="4530" spans="1:32" x14ac:dyDescent="0.2">
      <c r="A4530" t="s">
        <v>7828</v>
      </c>
      <c r="B4530" s="107">
        <v>44793</v>
      </c>
      <c r="C4530" s="107">
        <v>44793</v>
      </c>
      <c r="D4530" s="107">
        <v>44793</v>
      </c>
      <c r="E4530">
        <v>5.2424999999999998E-3</v>
      </c>
      <c r="F4530">
        <v>5.2424999999999998E-3</v>
      </c>
      <c r="G4530" t="s">
        <v>58</v>
      </c>
      <c r="H4530">
        <v>8224.0605427974951</v>
      </c>
      <c r="I4530">
        <v>43.114637395615873</v>
      </c>
      <c r="J4530">
        <v>43.114637395615873</v>
      </c>
      <c r="K4530">
        <v>1</v>
      </c>
      <c r="M4530" t="s">
        <v>3597</v>
      </c>
      <c r="N4530" t="s">
        <v>69</v>
      </c>
      <c r="S4530" t="s">
        <v>7753</v>
      </c>
      <c r="U4530" t="s">
        <v>69</v>
      </c>
      <c r="W4530" t="s">
        <v>3598</v>
      </c>
      <c r="X4530" t="s">
        <v>3598</v>
      </c>
      <c r="Y4530" t="s">
        <v>1062</v>
      </c>
      <c r="Z4530" t="s">
        <v>1063</v>
      </c>
      <c r="AA4530" t="s">
        <v>1063</v>
      </c>
      <c r="AB4530" t="s">
        <v>29</v>
      </c>
      <c r="AD4530" t="s">
        <v>7829</v>
      </c>
      <c r="AE4530">
        <v>1</v>
      </c>
      <c r="AF4530">
        <v>1</v>
      </c>
    </row>
    <row r="4531" spans="1:32" x14ac:dyDescent="0.2">
      <c r="A4531" t="s">
        <v>7830</v>
      </c>
      <c r="B4531" s="107">
        <v>44793</v>
      </c>
      <c r="C4531" s="107">
        <v>44793</v>
      </c>
      <c r="D4531" s="107">
        <v>44793</v>
      </c>
      <c r="E4531">
        <v>4.0740000000000004E-3</v>
      </c>
      <c r="F4531">
        <v>4.0740000000000004E-3</v>
      </c>
      <c r="G4531" t="s">
        <v>58</v>
      </c>
      <c r="H4531">
        <v>8224.0605427974951</v>
      </c>
      <c r="I4531">
        <v>33.504822651357003</v>
      </c>
      <c r="J4531">
        <v>33.504822651357003</v>
      </c>
      <c r="K4531">
        <v>1</v>
      </c>
      <c r="M4531" t="s">
        <v>3597</v>
      </c>
      <c r="N4531" t="s">
        <v>69</v>
      </c>
      <c r="S4531" t="s">
        <v>7753</v>
      </c>
      <c r="U4531" t="s">
        <v>69</v>
      </c>
      <c r="W4531" t="s">
        <v>3598</v>
      </c>
      <c r="X4531" t="s">
        <v>3598</v>
      </c>
      <c r="Y4531" t="s">
        <v>1062</v>
      </c>
      <c r="Z4531" t="s">
        <v>1063</v>
      </c>
      <c r="AA4531" t="s">
        <v>1063</v>
      </c>
      <c r="AB4531" t="s">
        <v>29</v>
      </c>
      <c r="AD4531" t="s">
        <v>7831</v>
      </c>
      <c r="AE4531">
        <v>1</v>
      </c>
      <c r="AF4531">
        <v>1</v>
      </c>
    </row>
    <row r="4532" spans="1:32" x14ac:dyDescent="0.2">
      <c r="A4532" t="s">
        <v>7832</v>
      </c>
      <c r="B4532" s="107">
        <v>44792</v>
      </c>
      <c r="C4532" s="107">
        <v>44792</v>
      </c>
      <c r="D4532" s="107">
        <v>44792</v>
      </c>
      <c r="E4532">
        <v>9.94</v>
      </c>
      <c r="F4532">
        <v>9.94</v>
      </c>
      <c r="G4532" t="s">
        <v>43</v>
      </c>
      <c r="H4532">
        <v>1</v>
      </c>
      <c r="I4532">
        <v>9.94</v>
      </c>
      <c r="J4532">
        <v>9.94</v>
      </c>
      <c r="K4532">
        <v>1</v>
      </c>
      <c r="M4532" t="s">
        <v>350</v>
      </c>
      <c r="N4532" t="s">
        <v>52</v>
      </c>
      <c r="O4532">
        <v>100</v>
      </c>
      <c r="P4532" t="s">
        <v>15</v>
      </c>
      <c r="Q4532" t="s">
        <v>350</v>
      </c>
      <c r="S4532" t="s">
        <v>7833</v>
      </c>
      <c r="U4532" t="s">
        <v>52</v>
      </c>
      <c r="W4532" t="s">
        <v>1391</v>
      </c>
      <c r="X4532" t="s">
        <v>1366</v>
      </c>
      <c r="Y4532" t="s">
        <v>15</v>
      </c>
      <c r="Z4532" t="s">
        <v>164</v>
      </c>
      <c r="AA4532" t="s">
        <v>164</v>
      </c>
      <c r="AB4532" t="s">
        <v>15</v>
      </c>
      <c r="AE4532">
        <v>0</v>
      </c>
      <c r="AF4532">
        <v>0</v>
      </c>
    </row>
    <row r="4533" spans="1:32" x14ac:dyDescent="0.2">
      <c r="A4533" t="s">
        <v>7834</v>
      </c>
      <c r="B4533" s="107">
        <v>44792</v>
      </c>
      <c r="C4533" s="107">
        <v>44792</v>
      </c>
      <c r="D4533" s="107">
        <v>44792</v>
      </c>
      <c r="E4533">
        <v>-242.73</v>
      </c>
      <c r="F4533">
        <v>-242.73</v>
      </c>
      <c r="G4533" t="s">
        <v>43</v>
      </c>
      <c r="H4533">
        <v>1</v>
      </c>
      <c r="I4533">
        <v>-242.73</v>
      </c>
      <c r="J4533">
        <v>-242.73</v>
      </c>
      <c r="K4533">
        <v>1</v>
      </c>
      <c r="M4533" t="s">
        <v>52</v>
      </c>
      <c r="N4533" t="s">
        <v>3639</v>
      </c>
      <c r="O4533">
        <v>100</v>
      </c>
      <c r="Q4533" t="s">
        <v>3639</v>
      </c>
      <c r="S4533" t="s">
        <v>7835</v>
      </c>
      <c r="U4533" t="s">
        <v>52</v>
      </c>
      <c r="W4533" t="s">
        <v>254</v>
      </c>
      <c r="X4533" t="s">
        <v>245</v>
      </c>
      <c r="Y4533" t="s">
        <v>246</v>
      </c>
      <c r="Z4533" t="s">
        <v>246</v>
      </c>
      <c r="AA4533" t="s">
        <v>246</v>
      </c>
      <c r="AB4533" t="s">
        <v>27</v>
      </c>
      <c r="AE4533">
        <v>0</v>
      </c>
      <c r="AF4533">
        <v>0</v>
      </c>
    </row>
    <row r="4534" spans="1:32" x14ac:dyDescent="0.2">
      <c r="A4534" t="s">
        <v>7836</v>
      </c>
      <c r="B4534" s="107">
        <v>44792</v>
      </c>
      <c r="C4534" s="107">
        <v>44792</v>
      </c>
      <c r="D4534" s="107">
        <v>44792</v>
      </c>
      <c r="E4534">
        <v>-14.03</v>
      </c>
      <c r="F4534">
        <v>-14.03</v>
      </c>
      <c r="G4534" t="s">
        <v>43</v>
      </c>
      <c r="H4534">
        <v>1</v>
      </c>
      <c r="I4534">
        <v>-14.03</v>
      </c>
      <c r="J4534">
        <v>-14.03</v>
      </c>
      <c r="K4534">
        <v>1</v>
      </c>
      <c r="M4534" t="s">
        <v>50</v>
      </c>
      <c r="N4534" t="s">
        <v>199</v>
      </c>
      <c r="O4534">
        <v>100</v>
      </c>
      <c r="P4534" t="s">
        <v>340</v>
      </c>
      <c r="Q4534" t="s">
        <v>199</v>
      </c>
      <c r="S4534" t="s">
        <v>4281</v>
      </c>
      <c r="U4534" t="s">
        <v>50</v>
      </c>
      <c r="W4534" t="s">
        <v>4282</v>
      </c>
      <c r="X4534" t="s">
        <v>30</v>
      </c>
      <c r="Y4534" t="s">
        <v>182</v>
      </c>
      <c r="Z4534" t="s">
        <v>182</v>
      </c>
      <c r="AA4534" t="s">
        <v>182</v>
      </c>
      <c r="AB4534" t="s">
        <v>30</v>
      </c>
      <c r="AE4534">
        <v>0</v>
      </c>
      <c r="AF4534">
        <v>0</v>
      </c>
    </row>
    <row r="4535" spans="1:32" x14ac:dyDescent="0.2">
      <c r="A4535" t="s">
        <v>7837</v>
      </c>
      <c r="B4535" s="107">
        <v>44792</v>
      </c>
      <c r="C4535" s="107">
        <v>44792</v>
      </c>
      <c r="D4535" s="107">
        <v>44792</v>
      </c>
      <c r="E4535">
        <v>-274.93</v>
      </c>
      <c r="F4535">
        <v>-274.93</v>
      </c>
      <c r="G4535" t="s">
        <v>43</v>
      </c>
      <c r="H4535">
        <v>1</v>
      </c>
      <c r="I4535">
        <v>-274.93</v>
      </c>
      <c r="J4535">
        <v>-274.93</v>
      </c>
      <c r="K4535">
        <v>1</v>
      </c>
      <c r="M4535" t="s">
        <v>50</v>
      </c>
      <c r="N4535" t="s">
        <v>7527</v>
      </c>
      <c r="O4535">
        <v>100</v>
      </c>
      <c r="Q4535" t="s">
        <v>7527</v>
      </c>
      <c r="S4535" t="s">
        <v>7838</v>
      </c>
      <c r="U4535" t="s">
        <v>50</v>
      </c>
      <c r="W4535" t="s">
        <v>7527</v>
      </c>
      <c r="X4535" t="s">
        <v>391</v>
      </c>
      <c r="Y4535" t="s">
        <v>23</v>
      </c>
      <c r="Z4535" t="s">
        <v>164</v>
      </c>
      <c r="AA4535" t="s">
        <v>164</v>
      </c>
      <c r="AB4535" t="s">
        <v>23</v>
      </c>
      <c r="AE4535">
        <v>0</v>
      </c>
      <c r="AF4535">
        <v>0</v>
      </c>
    </row>
    <row r="4536" spans="1:32" x14ac:dyDescent="0.2">
      <c r="A4536" t="s">
        <v>7839</v>
      </c>
      <c r="B4536" s="107">
        <v>44792</v>
      </c>
      <c r="C4536" s="107">
        <v>44792</v>
      </c>
      <c r="D4536" s="107">
        <v>44792</v>
      </c>
      <c r="E4536">
        <v>-752.5</v>
      </c>
      <c r="F4536">
        <v>-752.5</v>
      </c>
      <c r="G4536" t="s">
        <v>43</v>
      </c>
      <c r="H4536">
        <v>1</v>
      </c>
      <c r="I4536">
        <v>-752.5</v>
      </c>
      <c r="J4536">
        <v>-752.5</v>
      </c>
      <c r="K4536">
        <v>1</v>
      </c>
      <c r="M4536" t="s">
        <v>52</v>
      </c>
      <c r="N4536" t="s">
        <v>3639</v>
      </c>
      <c r="O4536">
        <v>100</v>
      </c>
      <c r="Q4536" t="s">
        <v>3639</v>
      </c>
      <c r="S4536" t="s">
        <v>7261</v>
      </c>
      <c r="U4536" t="s">
        <v>52</v>
      </c>
      <c r="W4536" t="s">
        <v>1441</v>
      </c>
      <c r="X4536" t="s">
        <v>245</v>
      </c>
      <c r="Y4536" t="s">
        <v>246</v>
      </c>
      <c r="Z4536" t="s">
        <v>246</v>
      </c>
      <c r="AA4536" t="s">
        <v>246</v>
      </c>
      <c r="AB4536" t="s">
        <v>20</v>
      </c>
      <c r="AE4536">
        <v>0</v>
      </c>
      <c r="AF4536">
        <v>0</v>
      </c>
    </row>
    <row r="4537" spans="1:32" x14ac:dyDescent="0.2">
      <c r="A4537" t="s">
        <v>7840</v>
      </c>
      <c r="B4537" s="107">
        <v>44792</v>
      </c>
      <c r="C4537" s="107">
        <v>44792</v>
      </c>
      <c r="D4537" s="107">
        <v>44792</v>
      </c>
      <c r="E4537">
        <v>3.7425000000000002E-3</v>
      </c>
      <c r="F4537">
        <v>3.7425000000000002E-3</v>
      </c>
      <c r="G4537" t="s">
        <v>58</v>
      </c>
      <c r="H4537">
        <v>8389.2075078206453</v>
      </c>
      <c r="I4537">
        <v>31.396609098018772</v>
      </c>
      <c r="J4537">
        <v>31.396609098018772</v>
      </c>
      <c r="K4537">
        <v>1</v>
      </c>
      <c r="M4537" t="s">
        <v>3597</v>
      </c>
      <c r="N4537" t="s">
        <v>69</v>
      </c>
      <c r="S4537" t="s">
        <v>7753</v>
      </c>
      <c r="U4537" t="s">
        <v>69</v>
      </c>
      <c r="W4537" t="s">
        <v>3598</v>
      </c>
      <c r="X4537" t="s">
        <v>3598</v>
      </c>
      <c r="Y4537" t="s">
        <v>1062</v>
      </c>
      <c r="Z4537" t="s">
        <v>1063</v>
      </c>
      <c r="AA4537" t="s">
        <v>1063</v>
      </c>
      <c r="AB4537" t="s">
        <v>29</v>
      </c>
      <c r="AD4537" t="s">
        <v>7841</v>
      </c>
      <c r="AE4537">
        <v>1</v>
      </c>
      <c r="AF4537">
        <v>1</v>
      </c>
    </row>
    <row r="4538" spans="1:32" x14ac:dyDescent="0.2">
      <c r="A4538" t="s">
        <v>7842</v>
      </c>
      <c r="B4538" s="107">
        <v>44792</v>
      </c>
      <c r="C4538" s="107">
        <v>44792</v>
      </c>
      <c r="D4538" s="107">
        <v>44792</v>
      </c>
      <c r="E4538">
        <v>3.7500000000000001E-4</v>
      </c>
      <c r="F4538">
        <v>3.7500000000000001E-4</v>
      </c>
      <c r="G4538" t="s">
        <v>71</v>
      </c>
      <c r="H4538">
        <v>8400.3128258602719</v>
      </c>
      <c r="I4538">
        <v>3.1501173096976021</v>
      </c>
      <c r="J4538">
        <v>3.1501173096976021</v>
      </c>
      <c r="K4538">
        <v>1</v>
      </c>
      <c r="N4538" t="s">
        <v>69</v>
      </c>
      <c r="S4538" t="s">
        <v>7753</v>
      </c>
      <c r="U4538" t="s">
        <v>69</v>
      </c>
      <c r="W4538" t="s">
        <v>3598</v>
      </c>
      <c r="X4538" t="s">
        <v>3598</v>
      </c>
      <c r="Y4538" t="s">
        <v>1062</v>
      </c>
      <c r="Z4538" t="s">
        <v>1063</v>
      </c>
      <c r="AA4538" t="s">
        <v>1063</v>
      </c>
      <c r="AB4538" t="s">
        <v>29</v>
      </c>
      <c r="AD4538" t="s">
        <v>7843</v>
      </c>
      <c r="AE4538">
        <v>1</v>
      </c>
      <c r="AF4538">
        <v>1</v>
      </c>
    </row>
    <row r="4539" spans="1:32" x14ac:dyDescent="0.2">
      <c r="A4539" t="s">
        <v>7844</v>
      </c>
      <c r="B4539" s="107">
        <v>44791</v>
      </c>
      <c r="C4539" s="107">
        <v>44791</v>
      </c>
      <c r="D4539" s="107">
        <v>44791</v>
      </c>
      <c r="E4539">
        <v>-9.94</v>
      </c>
      <c r="F4539">
        <v>-9.94</v>
      </c>
      <c r="G4539" t="s">
        <v>43</v>
      </c>
      <c r="H4539">
        <v>1</v>
      </c>
      <c r="I4539">
        <v>-9.94</v>
      </c>
      <c r="J4539">
        <v>-9.94</v>
      </c>
      <c r="K4539">
        <v>1</v>
      </c>
      <c r="M4539" t="s">
        <v>50</v>
      </c>
      <c r="N4539" t="s">
        <v>199</v>
      </c>
      <c r="O4539">
        <v>100</v>
      </c>
      <c r="P4539" t="s">
        <v>160</v>
      </c>
      <c r="Q4539" t="s">
        <v>199</v>
      </c>
      <c r="S4539" t="s">
        <v>7845</v>
      </c>
      <c r="U4539" t="s">
        <v>50</v>
      </c>
      <c r="W4539" t="s">
        <v>2623</v>
      </c>
      <c r="X4539" t="s">
        <v>2623</v>
      </c>
      <c r="Y4539" t="s">
        <v>2078</v>
      </c>
      <c r="Z4539" t="s">
        <v>2079</v>
      </c>
      <c r="AA4539" t="s">
        <v>2079</v>
      </c>
      <c r="AB4539" t="s">
        <v>15</v>
      </c>
      <c r="AE4539">
        <v>0</v>
      </c>
      <c r="AF4539">
        <v>0</v>
      </c>
    </row>
    <row r="4540" spans="1:32" x14ac:dyDescent="0.2">
      <c r="A4540" t="s">
        <v>7846</v>
      </c>
      <c r="B4540" s="107">
        <v>44791</v>
      </c>
      <c r="C4540" s="107">
        <v>44791</v>
      </c>
      <c r="D4540" s="107">
        <v>44791</v>
      </c>
      <c r="E4540">
        <v>-250</v>
      </c>
      <c r="F4540">
        <v>-250</v>
      </c>
      <c r="G4540" t="s">
        <v>43</v>
      </c>
      <c r="H4540">
        <v>1</v>
      </c>
      <c r="I4540">
        <v>-250</v>
      </c>
      <c r="J4540">
        <v>-250</v>
      </c>
      <c r="K4540">
        <v>1</v>
      </c>
      <c r="M4540" t="s">
        <v>52</v>
      </c>
      <c r="N4540" t="s">
        <v>242</v>
      </c>
      <c r="O4540">
        <v>100</v>
      </c>
      <c r="Q4540" t="s">
        <v>242</v>
      </c>
      <c r="S4540" t="s">
        <v>7847</v>
      </c>
      <c r="U4540" t="s">
        <v>52</v>
      </c>
      <c r="W4540" t="s">
        <v>7848</v>
      </c>
      <c r="X4540" t="s">
        <v>245</v>
      </c>
      <c r="Y4540" t="s">
        <v>246</v>
      </c>
      <c r="Z4540" t="s">
        <v>246</v>
      </c>
      <c r="AA4540" t="s">
        <v>246</v>
      </c>
      <c r="AB4540" t="s">
        <v>20</v>
      </c>
      <c r="AE4540">
        <v>0</v>
      </c>
      <c r="AF4540">
        <v>0</v>
      </c>
    </row>
    <row r="4541" spans="1:32" x14ac:dyDescent="0.2">
      <c r="A4541" t="s">
        <v>7849</v>
      </c>
      <c r="B4541" s="107">
        <v>44791</v>
      </c>
      <c r="C4541" s="107">
        <v>44791</v>
      </c>
      <c r="D4541" s="107">
        <v>44791</v>
      </c>
      <c r="E4541">
        <v>-720</v>
      </c>
      <c r="F4541">
        <v>-720</v>
      </c>
      <c r="G4541" t="s">
        <v>43</v>
      </c>
      <c r="H4541">
        <v>1</v>
      </c>
      <c r="I4541">
        <v>-720</v>
      </c>
      <c r="J4541">
        <v>-720</v>
      </c>
      <c r="K4541">
        <v>1</v>
      </c>
      <c r="M4541" t="s">
        <v>52</v>
      </c>
      <c r="N4541" t="s">
        <v>199</v>
      </c>
      <c r="O4541">
        <v>100</v>
      </c>
      <c r="P4541" t="s">
        <v>340</v>
      </c>
      <c r="Q4541" t="s">
        <v>199</v>
      </c>
      <c r="S4541" t="s">
        <v>7850</v>
      </c>
      <c r="U4541" t="s">
        <v>52</v>
      </c>
      <c r="W4541" t="s">
        <v>7851</v>
      </c>
      <c r="X4541" t="s">
        <v>1452</v>
      </c>
      <c r="Y4541" t="s">
        <v>192</v>
      </c>
      <c r="Z4541" t="s">
        <v>193</v>
      </c>
      <c r="AA4541" t="s">
        <v>193</v>
      </c>
      <c r="AB4541" t="s">
        <v>24</v>
      </c>
      <c r="AE4541">
        <v>0</v>
      </c>
      <c r="AF4541">
        <v>0</v>
      </c>
    </row>
    <row r="4542" spans="1:32" x14ac:dyDescent="0.2">
      <c r="A4542" t="s">
        <v>7852</v>
      </c>
      <c r="B4542" s="107">
        <v>44791</v>
      </c>
      <c r="C4542" s="107">
        <v>44791</v>
      </c>
      <c r="D4542" s="107">
        <v>44791</v>
      </c>
      <c r="E4542">
        <v>-84.1</v>
      </c>
      <c r="F4542">
        <v>-84.1</v>
      </c>
      <c r="G4542" t="s">
        <v>43</v>
      </c>
      <c r="H4542">
        <v>1</v>
      </c>
      <c r="I4542">
        <v>-84.1</v>
      </c>
      <c r="J4542">
        <v>-84.1</v>
      </c>
      <c r="K4542">
        <v>1</v>
      </c>
      <c r="M4542" t="s">
        <v>50</v>
      </c>
      <c r="N4542" t="s">
        <v>199</v>
      </c>
      <c r="O4542">
        <v>100</v>
      </c>
      <c r="P4542" t="s">
        <v>340</v>
      </c>
      <c r="Q4542" t="s">
        <v>199</v>
      </c>
      <c r="S4542" t="s">
        <v>7853</v>
      </c>
      <c r="U4542" t="s">
        <v>50</v>
      </c>
      <c r="W4542" t="s">
        <v>1451</v>
      </c>
      <c r="X4542" t="s">
        <v>1452</v>
      </c>
      <c r="Y4542" t="s">
        <v>192</v>
      </c>
      <c r="Z4542" t="s">
        <v>193</v>
      </c>
      <c r="AA4542" t="s">
        <v>193</v>
      </c>
      <c r="AB4542" t="s">
        <v>24</v>
      </c>
      <c r="AE4542">
        <v>0</v>
      </c>
      <c r="AF4542">
        <v>0</v>
      </c>
    </row>
    <row r="4543" spans="1:32" x14ac:dyDescent="0.2">
      <c r="A4543" t="s">
        <v>7854</v>
      </c>
      <c r="B4543" s="107">
        <v>44791</v>
      </c>
      <c r="C4543" s="107">
        <v>44791</v>
      </c>
      <c r="D4543" s="107">
        <v>44791</v>
      </c>
      <c r="E4543">
        <v>-40.99</v>
      </c>
      <c r="F4543">
        <v>-40.99</v>
      </c>
      <c r="G4543" t="s">
        <v>43</v>
      </c>
      <c r="H4543">
        <v>1</v>
      </c>
      <c r="I4543">
        <v>-40.99</v>
      </c>
      <c r="J4543">
        <v>-40.99</v>
      </c>
      <c r="K4543">
        <v>1</v>
      </c>
      <c r="M4543" t="s">
        <v>50</v>
      </c>
      <c r="N4543" t="s">
        <v>199</v>
      </c>
      <c r="O4543">
        <v>100</v>
      </c>
      <c r="P4543" t="s">
        <v>340</v>
      </c>
      <c r="Q4543" t="s">
        <v>199</v>
      </c>
      <c r="S4543" t="s">
        <v>7855</v>
      </c>
      <c r="U4543" t="s">
        <v>50</v>
      </c>
      <c r="W4543" t="s">
        <v>1452</v>
      </c>
      <c r="X4543" t="s">
        <v>1452</v>
      </c>
      <c r="Y4543" t="s">
        <v>192</v>
      </c>
      <c r="Z4543" t="s">
        <v>193</v>
      </c>
      <c r="AA4543" t="s">
        <v>193</v>
      </c>
      <c r="AB4543" t="s">
        <v>24</v>
      </c>
      <c r="AE4543">
        <v>0</v>
      </c>
      <c r="AF4543">
        <v>0</v>
      </c>
    </row>
    <row r="4544" spans="1:32" x14ac:dyDescent="0.2">
      <c r="A4544" t="s">
        <v>7856</v>
      </c>
      <c r="B4544" s="107">
        <v>44791</v>
      </c>
      <c r="C4544" s="107">
        <v>44791</v>
      </c>
      <c r="D4544" s="107">
        <v>44791</v>
      </c>
      <c r="E4544">
        <v>3.6600000000000001E-3</v>
      </c>
      <c r="F4544">
        <v>3.6600000000000001E-3</v>
      </c>
      <c r="G4544" t="s">
        <v>58</v>
      </c>
      <c r="H4544">
        <v>9606.4516129032254</v>
      </c>
      <c r="I4544">
        <v>35.159612903225813</v>
      </c>
      <c r="J4544">
        <v>35.159612903225813</v>
      </c>
      <c r="K4544">
        <v>1</v>
      </c>
      <c r="M4544" t="s">
        <v>3597</v>
      </c>
      <c r="N4544" t="s">
        <v>69</v>
      </c>
      <c r="S4544" t="s">
        <v>7753</v>
      </c>
      <c r="U4544" t="s">
        <v>69</v>
      </c>
      <c r="W4544" t="s">
        <v>3598</v>
      </c>
      <c r="X4544" t="s">
        <v>3598</v>
      </c>
      <c r="Y4544" t="s">
        <v>1062</v>
      </c>
      <c r="Z4544" t="s">
        <v>1063</v>
      </c>
      <c r="AA4544" t="s">
        <v>1063</v>
      </c>
      <c r="AB4544" t="s">
        <v>29</v>
      </c>
      <c r="AD4544" t="s">
        <v>7857</v>
      </c>
      <c r="AE4544">
        <v>1</v>
      </c>
      <c r="AF4544">
        <v>1</v>
      </c>
    </row>
    <row r="4545" spans="1:32" x14ac:dyDescent="0.2">
      <c r="A4545" t="s">
        <v>7858</v>
      </c>
      <c r="B4545" s="107">
        <v>44791</v>
      </c>
      <c r="C4545" s="107">
        <v>44791</v>
      </c>
      <c r="D4545" s="107">
        <v>44791</v>
      </c>
      <c r="E4545">
        <v>3.6749999999999999E-3</v>
      </c>
      <c r="F4545">
        <v>3.6749999999999999E-3</v>
      </c>
      <c r="G4545" t="s">
        <v>58</v>
      </c>
      <c r="H4545">
        <v>9606.4516129032254</v>
      </c>
      <c r="I4545">
        <v>35.303709677419363</v>
      </c>
      <c r="J4545">
        <v>35.303709677419363</v>
      </c>
      <c r="K4545">
        <v>1</v>
      </c>
      <c r="M4545" t="s">
        <v>3597</v>
      </c>
      <c r="N4545" t="s">
        <v>69</v>
      </c>
      <c r="S4545" t="s">
        <v>7753</v>
      </c>
      <c r="U4545" t="s">
        <v>69</v>
      </c>
      <c r="W4545" t="s">
        <v>3598</v>
      </c>
      <c r="X4545" t="s">
        <v>3598</v>
      </c>
      <c r="Y4545" t="s">
        <v>1062</v>
      </c>
      <c r="Z4545" t="s">
        <v>1063</v>
      </c>
      <c r="AA4545" t="s">
        <v>1063</v>
      </c>
      <c r="AB4545" t="s">
        <v>29</v>
      </c>
      <c r="AD4545" t="s">
        <v>7859</v>
      </c>
      <c r="AE4545">
        <v>1</v>
      </c>
      <c r="AF4545">
        <v>1</v>
      </c>
    </row>
    <row r="4546" spans="1:32" x14ac:dyDescent="0.2">
      <c r="A4546" t="s">
        <v>7860</v>
      </c>
      <c r="B4546" s="107">
        <v>44791</v>
      </c>
      <c r="C4546" s="107">
        <v>44791</v>
      </c>
      <c r="D4546" s="107">
        <v>44791</v>
      </c>
      <c r="E4546">
        <v>2.6250000000000002E-3</v>
      </c>
      <c r="F4546">
        <v>2.6250000000000002E-3</v>
      </c>
      <c r="G4546" t="s">
        <v>71</v>
      </c>
      <c r="H4546">
        <v>9644.9011446409986</v>
      </c>
      <c r="I4546">
        <v>25.317865504682619</v>
      </c>
      <c r="J4546">
        <v>25.317865504682619</v>
      </c>
      <c r="K4546">
        <v>1</v>
      </c>
      <c r="N4546" t="s">
        <v>69</v>
      </c>
      <c r="S4546" t="s">
        <v>7753</v>
      </c>
      <c r="U4546" t="s">
        <v>69</v>
      </c>
      <c r="W4546" t="s">
        <v>3598</v>
      </c>
      <c r="X4546" t="s">
        <v>3598</v>
      </c>
      <c r="Y4546" t="s">
        <v>1062</v>
      </c>
      <c r="Z4546" t="s">
        <v>1063</v>
      </c>
      <c r="AA4546" t="s">
        <v>1063</v>
      </c>
      <c r="AB4546" t="s">
        <v>29</v>
      </c>
      <c r="AD4546" t="s">
        <v>7861</v>
      </c>
      <c r="AE4546">
        <v>1</v>
      </c>
      <c r="AF4546">
        <v>1</v>
      </c>
    </row>
    <row r="4547" spans="1:32" x14ac:dyDescent="0.2">
      <c r="A4547" t="s">
        <v>7862</v>
      </c>
      <c r="B4547" s="107">
        <v>44791</v>
      </c>
      <c r="C4547" s="107">
        <v>44791</v>
      </c>
      <c r="D4547" s="107">
        <v>44791</v>
      </c>
      <c r="E4547">
        <v>3.0000000000000001E-3</v>
      </c>
      <c r="F4547">
        <v>3.0000000000000001E-3</v>
      </c>
      <c r="G4547" t="s">
        <v>71</v>
      </c>
      <c r="H4547">
        <v>9644.9011446409986</v>
      </c>
      <c r="I4547">
        <v>28.934703433923001</v>
      </c>
      <c r="J4547">
        <v>28.934703433923001</v>
      </c>
      <c r="K4547">
        <v>1</v>
      </c>
      <c r="N4547" t="s">
        <v>69</v>
      </c>
      <c r="S4547" t="s">
        <v>7753</v>
      </c>
      <c r="U4547" t="s">
        <v>69</v>
      </c>
      <c r="W4547" t="s">
        <v>3598</v>
      </c>
      <c r="X4547" t="s">
        <v>3598</v>
      </c>
      <c r="Y4547" t="s">
        <v>1062</v>
      </c>
      <c r="Z4547" t="s">
        <v>1063</v>
      </c>
      <c r="AA4547" t="s">
        <v>1063</v>
      </c>
      <c r="AB4547" t="s">
        <v>29</v>
      </c>
      <c r="AD4547" t="s">
        <v>7863</v>
      </c>
      <c r="AE4547">
        <v>1</v>
      </c>
      <c r="AF4547">
        <v>1</v>
      </c>
    </row>
    <row r="4548" spans="1:32" x14ac:dyDescent="0.2">
      <c r="A4548" t="s">
        <v>7864</v>
      </c>
      <c r="B4548" s="107">
        <v>44790</v>
      </c>
      <c r="C4548" s="107">
        <v>44790</v>
      </c>
      <c r="D4548" s="107">
        <v>44790</v>
      </c>
      <c r="E4548">
        <v>33.36</v>
      </c>
      <c r="F4548">
        <v>33.36</v>
      </c>
      <c r="G4548" t="s">
        <v>43</v>
      </c>
      <c r="H4548">
        <v>1</v>
      </c>
      <c r="I4548">
        <v>33.36</v>
      </c>
      <c r="J4548">
        <v>33.36</v>
      </c>
      <c r="K4548">
        <v>1</v>
      </c>
      <c r="M4548" t="s">
        <v>350</v>
      </c>
      <c r="N4548" t="s">
        <v>52</v>
      </c>
      <c r="O4548">
        <v>100</v>
      </c>
      <c r="P4548" t="s">
        <v>160</v>
      </c>
      <c r="Q4548" t="s">
        <v>350</v>
      </c>
      <c r="S4548" t="s">
        <v>7865</v>
      </c>
      <c r="U4548" t="s">
        <v>52</v>
      </c>
      <c r="W4548" t="s">
        <v>1451</v>
      </c>
      <c r="X4548" t="s">
        <v>1452</v>
      </c>
      <c r="Y4548" t="s">
        <v>192</v>
      </c>
      <c r="Z4548" t="s">
        <v>193</v>
      </c>
      <c r="AA4548" t="s">
        <v>193</v>
      </c>
      <c r="AB4548" t="s">
        <v>24</v>
      </c>
      <c r="AE4548">
        <v>0</v>
      </c>
      <c r="AF4548">
        <v>0</v>
      </c>
    </row>
    <row r="4549" spans="1:32" x14ac:dyDescent="0.2">
      <c r="A4549" t="s">
        <v>7866</v>
      </c>
      <c r="B4549" s="107">
        <v>44790</v>
      </c>
      <c r="C4549" s="107">
        <v>44790</v>
      </c>
      <c r="D4549" s="107">
        <v>44790</v>
      </c>
      <c r="E4549">
        <v>-67.319999999999993</v>
      </c>
      <c r="F4549">
        <v>-67.319999999999993</v>
      </c>
      <c r="G4549" t="s">
        <v>43</v>
      </c>
      <c r="H4549">
        <v>1</v>
      </c>
      <c r="I4549">
        <v>-67.319999999999993</v>
      </c>
      <c r="J4549">
        <v>-67.319999999999993</v>
      </c>
      <c r="K4549">
        <v>1</v>
      </c>
      <c r="M4549" t="s">
        <v>50</v>
      </c>
      <c r="N4549" t="s">
        <v>1449</v>
      </c>
      <c r="O4549">
        <v>100</v>
      </c>
      <c r="Q4549" t="s">
        <v>1449</v>
      </c>
      <c r="S4549" t="s">
        <v>7867</v>
      </c>
      <c r="U4549" t="s">
        <v>50</v>
      </c>
      <c r="W4549" t="s">
        <v>1451</v>
      </c>
      <c r="X4549" t="s">
        <v>1452</v>
      </c>
      <c r="Y4549" t="s">
        <v>192</v>
      </c>
      <c r="Z4549" t="s">
        <v>193</v>
      </c>
      <c r="AA4549" t="s">
        <v>193</v>
      </c>
      <c r="AB4549" t="s">
        <v>24</v>
      </c>
      <c r="AE4549">
        <v>0</v>
      </c>
      <c r="AF4549">
        <v>0</v>
      </c>
    </row>
    <row r="4550" spans="1:32" x14ac:dyDescent="0.2">
      <c r="A4550" t="s">
        <v>7868</v>
      </c>
      <c r="B4550" s="107">
        <v>44790</v>
      </c>
      <c r="C4550" s="107">
        <v>44790</v>
      </c>
      <c r="D4550" s="107">
        <v>44790</v>
      </c>
      <c r="E4550">
        <v>-112.36</v>
      </c>
      <c r="F4550">
        <v>-112.36</v>
      </c>
      <c r="G4550" t="s">
        <v>43</v>
      </c>
      <c r="H4550">
        <v>1</v>
      </c>
      <c r="I4550">
        <v>-112.36</v>
      </c>
      <c r="J4550">
        <v>-112.36</v>
      </c>
      <c r="K4550">
        <v>1</v>
      </c>
      <c r="M4550" t="s">
        <v>50</v>
      </c>
      <c r="N4550" t="s">
        <v>199</v>
      </c>
      <c r="O4550">
        <v>100</v>
      </c>
      <c r="P4550" t="s">
        <v>340</v>
      </c>
      <c r="Q4550" t="s">
        <v>199</v>
      </c>
      <c r="S4550" t="s">
        <v>7590</v>
      </c>
      <c r="U4550" t="s">
        <v>50</v>
      </c>
      <c r="W4550" t="s">
        <v>274</v>
      </c>
      <c r="X4550" t="s">
        <v>30</v>
      </c>
      <c r="Y4550" t="s">
        <v>182</v>
      </c>
      <c r="Z4550" t="s">
        <v>182</v>
      </c>
      <c r="AA4550" t="s">
        <v>182</v>
      </c>
      <c r="AB4550" t="s">
        <v>30</v>
      </c>
      <c r="AE4550">
        <v>0</v>
      </c>
      <c r="AF4550">
        <v>0</v>
      </c>
    </row>
    <row r="4551" spans="1:32" x14ac:dyDescent="0.2">
      <c r="A4551" t="s">
        <v>7869</v>
      </c>
      <c r="B4551" s="107">
        <v>44790</v>
      </c>
      <c r="C4551" s="107">
        <v>44790</v>
      </c>
      <c r="D4551" s="107">
        <v>44790</v>
      </c>
      <c r="E4551">
        <v>-39.33</v>
      </c>
      <c r="F4551">
        <v>-39.33</v>
      </c>
      <c r="G4551" t="s">
        <v>43</v>
      </c>
      <c r="H4551">
        <v>1</v>
      </c>
      <c r="I4551">
        <v>-39.33</v>
      </c>
      <c r="J4551">
        <v>-39.33</v>
      </c>
      <c r="K4551">
        <v>1</v>
      </c>
      <c r="M4551" t="s">
        <v>50</v>
      </c>
      <c r="N4551" t="s">
        <v>199</v>
      </c>
      <c r="O4551">
        <v>100</v>
      </c>
      <c r="P4551" t="s">
        <v>340</v>
      </c>
      <c r="Q4551" t="s">
        <v>199</v>
      </c>
      <c r="S4551" t="s">
        <v>7548</v>
      </c>
      <c r="U4551" t="s">
        <v>50</v>
      </c>
      <c r="W4551" t="s">
        <v>261</v>
      </c>
      <c r="X4551" t="s">
        <v>30</v>
      </c>
      <c r="Y4551" t="s">
        <v>182</v>
      </c>
      <c r="Z4551" t="s">
        <v>182</v>
      </c>
      <c r="AA4551" t="s">
        <v>182</v>
      </c>
      <c r="AB4551" t="s">
        <v>30</v>
      </c>
      <c r="AE4551">
        <v>0</v>
      </c>
      <c r="AF4551">
        <v>0</v>
      </c>
    </row>
    <row r="4552" spans="1:32" x14ac:dyDescent="0.2">
      <c r="A4552" t="s">
        <v>7870</v>
      </c>
      <c r="B4552" s="107">
        <v>44790</v>
      </c>
      <c r="C4552" s="107">
        <v>44790</v>
      </c>
      <c r="D4552" s="107">
        <v>44790</v>
      </c>
      <c r="E4552">
        <v>-19.52</v>
      </c>
      <c r="F4552">
        <v>-19.52</v>
      </c>
      <c r="G4552" t="s">
        <v>43</v>
      </c>
      <c r="H4552">
        <v>1</v>
      </c>
      <c r="I4552">
        <v>-19.52</v>
      </c>
      <c r="J4552">
        <v>-19.52</v>
      </c>
      <c r="K4552">
        <v>1</v>
      </c>
      <c r="M4552" t="s">
        <v>52</v>
      </c>
      <c r="N4552" t="s">
        <v>350</v>
      </c>
      <c r="O4552">
        <v>100</v>
      </c>
      <c r="P4552" t="s">
        <v>160</v>
      </c>
      <c r="Q4552" t="s">
        <v>350</v>
      </c>
      <c r="S4552" t="s">
        <v>7871</v>
      </c>
      <c r="U4552" t="s">
        <v>52</v>
      </c>
      <c r="W4552" t="s">
        <v>2623</v>
      </c>
      <c r="X4552" t="s">
        <v>2623</v>
      </c>
      <c r="Y4552" t="s">
        <v>2078</v>
      </c>
      <c r="Z4552" t="s">
        <v>2079</v>
      </c>
      <c r="AA4552" t="s">
        <v>2079</v>
      </c>
      <c r="AB4552" t="s">
        <v>15</v>
      </c>
      <c r="AE4552">
        <v>0</v>
      </c>
      <c r="AF4552">
        <v>0</v>
      </c>
    </row>
    <row r="4553" spans="1:32" x14ac:dyDescent="0.2">
      <c r="A4553" t="s">
        <v>7872</v>
      </c>
      <c r="B4553" s="107">
        <v>44790</v>
      </c>
      <c r="C4553" s="107">
        <v>44790</v>
      </c>
      <c r="D4553" s="107">
        <v>44790</v>
      </c>
      <c r="E4553">
        <v>-34.549999999999997</v>
      </c>
      <c r="F4553">
        <v>-34.549999999999997</v>
      </c>
      <c r="G4553" t="s">
        <v>43</v>
      </c>
      <c r="H4553">
        <v>1</v>
      </c>
      <c r="I4553">
        <v>-34.549999999999997</v>
      </c>
      <c r="J4553">
        <v>-34.549999999999997</v>
      </c>
      <c r="K4553">
        <v>1</v>
      </c>
      <c r="M4553" t="s">
        <v>52</v>
      </c>
      <c r="N4553" t="s">
        <v>331</v>
      </c>
      <c r="O4553">
        <v>100</v>
      </c>
      <c r="P4553" t="s">
        <v>219</v>
      </c>
      <c r="Q4553" t="s">
        <v>331</v>
      </c>
      <c r="S4553" t="s">
        <v>7873</v>
      </c>
      <c r="U4553" t="s">
        <v>52</v>
      </c>
      <c r="W4553" t="s">
        <v>1452</v>
      </c>
      <c r="X4553" t="s">
        <v>1452</v>
      </c>
      <c r="Y4553" t="s">
        <v>192</v>
      </c>
      <c r="Z4553" t="s">
        <v>193</v>
      </c>
      <c r="AA4553" t="s">
        <v>193</v>
      </c>
      <c r="AB4553" t="s">
        <v>24</v>
      </c>
      <c r="AE4553">
        <v>0</v>
      </c>
      <c r="AF4553">
        <v>0</v>
      </c>
    </row>
    <row r="4554" spans="1:32" x14ac:dyDescent="0.2">
      <c r="A4554" t="s">
        <v>7874</v>
      </c>
      <c r="B4554" s="107">
        <v>44790</v>
      </c>
      <c r="C4554" s="107">
        <v>44790</v>
      </c>
      <c r="D4554" s="107">
        <v>44790</v>
      </c>
      <c r="E4554">
        <v>300000</v>
      </c>
      <c r="F4554">
        <v>300000</v>
      </c>
      <c r="G4554" t="s">
        <v>43</v>
      </c>
      <c r="H4554">
        <v>1</v>
      </c>
      <c r="I4554">
        <v>300000</v>
      </c>
      <c r="J4554">
        <v>300000</v>
      </c>
      <c r="K4554">
        <v>1</v>
      </c>
      <c r="M4554" t="s">
        <v>199</v>
      </c>
      <c r="N4554" t="s">
        <v>2301</v>
      </c>
      <c r="O4554">
        <v>100</v>
      </c>
      <c r="Q4554" t="s">
        <v>199</v>
      </c>
      <c r="S4554" t="s">
        <v>1378</v>
      </c>
      <c r="U4554" t="s">
        <v>2301</v>
      </c>
      <c r="W4554" t="s">
        <v>1379</v>
      </c>
      <c r="X4554" t="s">
        <v>1379</v>
      </c>
      <c r="Y4554" t="s">
        <v>163</v>
      </c>
      <c r="Z4554" t="s">
        <v>193</v>
      </c>
      <c r="AA4554" t="s">
        <v>193</v>
      </c>
      <c r="AB4554" t="s">
        <v>24</v>
      </c>
      <c r="AE4554">
        <v>0</v>
      </c>
      <c r="AF4554">
        <v>0</v>
      </c>
    </row>
    <row r="4555" spans="1:32" x14ac:dyDescent="0.2">
      <c r="A4555" t="s">
        <v>7875</v>
      </c>
      <c r="B4555" s="107">
        <v>44790</v>
      </c>
      <c r="C4555" s="107">
        <v>44790</v>
      </c>
      <c r="D4555" s="107">
        <v>44790</v>
      </c>
      <c r="E4555">
        <v>-300000</v>
      </c>
      <c r="F4555">
        <v>-300000</v>
      </c>
      <c r="G4555" t="s">
        <v>43</v>
      </c>
      <c r="H4555">
        <v>1</v>
      </c>
      <c r="I4555">
        <v>-300000</v>
      </c>
      <c r="J4555">
        <v>-300000</v>
      </c>
      <c r="K4555">
        <v>1</v>
      </c>
      <c r="M4555" t="s">
        <v>52</v>
      </c>
      <c r="N4555" t="s">
        <v>199</v>
      </c>
      <c r="O4555">
        <v>100</v>
      </c>
      <c r="P4555" t="s">
        <v>340</v>
      </c>
      <c r="Q4555" t="s">
        <v>199</v>
      </c>
      <c r="S4555" t="s">
        <v>1378</v>
      </c>
      <c r="U4555" t="s">
        <v>52</v>
      </c>
      <c r="W4555" t="s">
        <v>1379</v>
      </c>
      <c r="X4555" t="s">
        <v>1379</v>
      </c>
      <c r="Y4555" t="s">
        <v>163</v>
      </c>
      <c r="Z4555" t="s">
        <v>193</v>
      </c>
      <c r="AA4555" t="s">
        <v>193</v>
      </c>
      <c r="AB4555" t="s">
        <v>24</v>
      </c>
      <c r="AE4555">
        <v>0</v>
      </c>
      <c r="AF4555">
        <v>0</v>
      </c>
    </row>
    <row r="4556" spans="1:32" x14ac:dyDescent="0.2">
      <c r="A4556" t="s">
        <v>7876</v>
      </c>
      <c r="B4556" s="107">
        <v>44790</v>
      </c>
      <c r="C4556" s="107">
        <v>44790</v>
      </c>
      <c r="D4556" s="107">
        <v>44790</v>
      </c>
      <c r="E4556">
        <v>3.0000000000000001E-3</v>
      </c>
      <c r="F4556">
        <v>3.0000000000000001E-3</v>
      </c>
      <c r="G4556" t="s">
        <v>58</v>
      </c>
      <c r="H4556">
        <v>9512.6556016597515</v>
      </c>
      <c r="I4556">
        <v>28.537966804979259</v>
      </c>
      <c r="J4556">
        <v>28.537966804979259</v>
      </c>
      <c r="K4556">
        <v>1</v>
      </c>
      <c r="M4556" t="s">
        <v>3597</v>
      </c>
      <c r="N4556" t="s">
        <v>69</v>
      </c>
      <c r="S4556" t="s">
        <v>7753</v>
      </c>
      <c r="U4556" t="s">
        <v>69</v>
      </c>
      <c r="W4556" t="s">
        <v>3598</v>
      </c>
      <c r="X4556" t="s">
        <v>3598</v>
      </c>
      <c r="Y4556" t="s">
        <v>1062</v>
      </c>
      <c r="Z4556" t="s">
        <v>1063</v>
      </c>
      <c r="AA4556" t="s">
        <v>1063</v>
      </c>
      <c r="AB4556" t="s">
        <v>29</v>
      </c>
      <c r="AD4556" t="s">
        <v>7877</v>
      </c>
      <c r="AE4556">
        <v>1</v>
      </c>
      <c r="AF4556">
        <v>1</v>
      </c>
    </row>
    <row r="4557" spans="1:32" x14ac:dyDescent="0.2">
      <c r="A4557" t="s">
        <v>7878</v>
      </c>
      <c r="B4557" s="107">
        <v>44790</v>
      </c>
      <c r="C4557" s="107">
        <v>44790</v>
      </c>
      <c r="D4557" s="107">
        <v>44790</v>
      </c>
      <c r="E4557">
        <v>3.8999999999999998E-3</v>
      </c>
      <c r="F4557">
        <v>3.8999999999999998E-3</v>
      </c>
      <c r="G4557" t="s">
        <v>58</v>
      </c>
      <c r="H4557">
        <v>9512.6556016597515</v>
      </c>
      <c r="I4557">
        <v>37.099356846473029</v>
      </c>
      <c r="J4557">
        <v>37.099356846473029</v>
      </c>
      <c r="K4557">
        <v>1</v>
      </c>
      <c r="M4557" t="s">
        <v>3597</v>
      </c>
      <c r="N4557" t="s">
        <v>69</v>
      </c>
      <c r="S4557" t="s">
        <v>7753</v>
      </c>
      <c r="U4557" t="s">
        <v>69</v>
      </c>
      <c r="W4557" t="s">
        <v>3598</v>
      </c>
      <c r="X4557" t="s">
        <v>3598</v>
      </c>
      <c r="Y4557" t="s">
        <v>1062</v>
      </c>
      <c r="Z4557" t="s">
        <v>1063</v>
      </c>
      <c r="AA4557" t="s">
        <v>1063</v>
      </c>
      <c r="AB4557" t="s">
        <v>29</v>
      </c>
      <c r="AD4557" t="s">
        <v>7879</v>
      </c>
      <c r="AE4557">
        <v>1</v>
      </c>
      <c r="AF4557">
        <v>1</v>
      </c>
    </row>
    <row r="4558" spans="1:32" x14ac:dyDescent="0.2">
      <c r="A4558" t="s">
        <v>7880</v>
      </c>
      <c r="B4558" s="107">
        <v>44789</v>
      </c>
      <c r="C4558" s="107">
        <v>44789</v>
      </c>
      <c r="D4558" s="107">
        <v>44789</v>
      </c>
      <c r="E4558">
        <v>-129.57</v>
      </c>
      <c r="F4558">
        <v>-129.57</v>
      </c>
      <c r="G4558" t="s">
        <v>43</v>
      </c>
      <c r="H4558">
        <v>1</v>
      </c>
      <c r="I4558">
        <v>-129.57</v>
      </c>
      <c r="J4558">
        <v>-129.57</v>
      </c>
      <c r="K4558">
        <v>1</v>
      </c>
      <c r="M4558" t="s">
        <v>50</v>
      </c>
      <c r="N4558" t="s">
        <v>199</v>
      </c>
      <c r="O4558">
        <v>100</v>
      </c>
      <c r="P4558" t="s">
        <v>340</v>
      </c>
      <c r="Q4558" t="s">
        <v>199</v>
      </c>
      <c r="S4558" t="s">
        <v>7881</v>
      </c>
      <c r="U4558" t="s">
        <v>50</v>
      </c>
      <c r="W4558" t="s">
        <v>1452</v>
      </c>
      <c r="X4558" t="s">
        <v>1452</v>
      </c>
      <c r="Y4558" t="s">
        <v>192</v>
      </c>
      <c r="Z4558" t="s">
        <v>193</v>
      </c>
      <c r="AA4558" t="s">
        <v>193</v>
      </c>
      <c r="AB4558" t="s">
        <v>24</v>
      </c>
      <c r="AE4558">
        <v>0</v>
      </c>
      <c r="AF4558">
        <v>0</v>
      </c>
    </row>
    <row r="4559" spans="1:32" x14ac:dyDescent="0.2">
      <c r="A4559" t="s">
        <v>7882</v>
      </c>
      <c r="B4559" s="107">
        <v>44789</v>
      </c>
      <c r="C4559" s="107">
        <v>44789</v>
      </c>
      <c r="D4559" s="107">
        <v>44789</v>
      </c>
      <c r="E4559">
        <v>-59.32</v>
      </c>
      <c r="F4559">
        <v>-59.32</v>
      </c>
      <c r="G4559" t="s">
        <v>43</v>
      </c>
      <c r="H4559">
        <v>1</v>
      </c>
      <c r="I4559">
        <v>-59.32</v>
      </c>
      <c r="J4559">
        <v>-59.32</v>
      </c>
      <c r="K4559">
        <v>1</v>
      </c>
      <c r="M4559" t="s">
        <v>50</v>
      </c>
      <c r="N4559" t="s">
        <v>1449</v>
      </c>
      <c r="O4559">
        <v>100</v>
      </c>
      <c r="Q4559" t="s">
        <v>1449</v>
      </c>
      <c r="S4559" t="s">
        <v>7883</v>
      </c>
      <c r="U4559" t="s">
        <v>50</v>
      </c>
      <c r="W4559" t="s">
        <v>1452</v>
      </c>
      <c r="X4559" t="s">
        <v>1452</v>
      </c>
      <c r="Y4559" t="s">
        <v>192</v>
      </c>
      <c r="Z4559" t="s">
        <v>193</v>
      </c>
      <c r="AA4559" t="s">
        <v>193</v>
      </c>
      <c r="AB4559" t="s">
        <v>24</v>
      </c>
      <c r="AE4559">
        <v>0</v>
      </c>
      <c r="AF4559">
        <v>0</v>
      </c>
    </row>
    <row r="4560" spans="1:32" x14ac:dyDescent="0.2">
      <c r="A4560" t="s">
        <v>7884</v>
      </c>
      <c r="B4560" s="107">
        <v>44789</v>
      </c>
      <c r="C4560" s="107">
        <v>44789</v>
      </c>
      <c r="D4560" s="107">
        <v>44789</v>
      </c>
      <c r="E4560">
        <v>-2171.83</v>
      </c>
      <c r="F4560">
        <v>-2171.83</v>
      </c>
      <c r="G4560" t="s">
        <v>43</v>
      </c>
      <c r="H4560">
        <v>1</v>
      </c>
      <c r="I4560">
        <v>-2171.83</v>
      </c>
      <c r="J4560">
        <v>-2171.83</v>
      </c>
      <c r="K4560">
        <v>1</v>
      </c>
      <c r="M4560" t="s">
        <v>49</v>
      </c>
      <c r="N4560" t="s">
        <v>199</v>
      </c>
      <c r="O4560">
        <v>100</v>
      </c>
      <c r="P4560" t="s">
        <v>340</v>
      </c>
      <c r="Q4560" t="s">
        <v>199</v>
      </c>
      <c r="S4560" t="s">
        <v>7885</v>
      </c>
      <c r="U4560" t="s">
        <v>49</v>
      </c>
      <c r="W4560" t="s">
        <v>1241</v>
      </c>
      <c r="X4560" t="s">
        <v>245</v>
      </c>
      <c r="Y4560" t="s">
        <v>246</v>
      </c>
      <c r="Z4560" t="s">
        <v>246</v>
      </c>
      <c r="AA4560" t="s">
        <v>246</v>
      </c>
      <c r="AB4560" t="s">
        <v>20</v>
      </c>
      <c r="AE4560">
        <v>0</v>
      </c>
      <c r="AF4560">
        <v>0</v>
      </c>
    </row>
    <row r="4561" spans="1:32" x14ac:dyDescent="0.2">
      <c r="A4561" t="s">
        <v>7886</v>
      </c>
      <c r="B4561" s="107">
        <v>44789</v>
      </c>
      <c r="C4561" s="107">
        <v>44789</v>
      </c>
      <c r="D4561" s="107">
        <v>44789</v>
      </c>
      <c r="E4561">
        <v>-3608.57</v>
      </c>
      <c r="F4561">
        <v>-3608.57</v>
      </c>
      <c r="G4561" t="s">
        <v>43</v>
      </c>
      <c r="H4561">
        <v>1</v>
      </c>
      <c r="I4561">
        <v>-3608.57</v>
      </c>
      <c r="J4561">
        <v>-3608.57</v>
      </c>
      <c r="K4561">
        <v>1</v>
      </c>
      <c r="M4561" t="s">
        <v>49</v>
      </c>
      <c r="N4561" t="s">
        <v>199</v>
      </c>
      <c r="O4561">
        <v>100</v>
      </c>
      <c r="P4561" t="s">
        <v>160</v>
      </c>
      <c r="Q4561" t="s">
        <v>199</v>
      </c>
      <c r="S4561" t="s">
        <v>7887</v>
      </c>
      <c r="U4561" t="s">
        <v>49</v>
      </c>
      <c r="W4561" t="s">
        <v>1125</v>
      </c>
      <c r="X4561" t="s">
        <v>245</v>
      </c>
      <c r="Y4561" t="s">
        <v>246</v>
      </c>
      <c r="Z4561" t="s">
        <v>246</v>
      </c>
      <c r="AA4561" t="s">
        <v>246</v>
      </c>
      <c r="AB4561" t="s">
        <v>20</v>
      </c>
      <c r="AE4561">
        <v>0</v>
      </c>
      <c r="AF4561">
        <v>0</v>
      </c>
    </row>
    <row r="4562" spans="1:32" x14ac:dyDescent="0.2">
      <c r="A4562" t="s">
        <v>7888</v>
      </c>
      <c r="B4562" s="107">
        <v>44789</v>
      </c>
      <c r="C4562" s="107">
        <v>44789</v>
      </c>
      <c r="D4562" s="107">
        <v>44789</v>
      </c>
      <c r="E4562">
        <v>-14.9</v>
      </c>
      <c r="F4562">
        <v>-14.9</v>
      </c>
      <c r="G4562" t="s">
        <v>43</v>
      </c>
      <c r="H4562">
        <v>1</v>
      </c>
      <c r="I4562">
        <v>-14.9</v>
      </c>
      <c r="J4562">
        <v>-14.9</v>
      </c>
      <c r="K4562">
        <v>1</v>
      </c>
      <c r="M4562" t="s">
        <v>49</v>
      </c>
      <c r="N4562" t="s">
        <v>199</v>
      </c>
      <c r="O4562">
        <v>100</v>
      </c>
      <c r="P4562" t="s">
        <v>340</v>
      </c>
      <c r="Q4562" t="s">
        <v>199</v>
      </c>
      <c r="S4562" t="s">
        <v>7889</v>
      </c>
      <c r="U4562" t="s">
        <v>49</v>
      </c>
      <c r="W4562" t="s">
        <v>7890</v>
      </c>
      <c r="X4562" t="s">
        <v>1387</v>
      </c>
      <c r="Y4562" t="s">
        <v>246</v>
      </c>
      <c r="Z4562" t="s">
        <v>246</v>
      </c>
      <c r="AA4562" t="s">
        <v>246</v>
      </c>
      <c r="AB4562" t="s">
        <v>20</v>
      </c>
      <c r="AE4562">
        <v>0</v>
      </c>
      <c r="AF4562">
        <v>0</v>
      </c>
    </row>
    <row r="4563" spans="1:32" x14ac:dyDescent="0.2">
      <c r="A4563" t="s">
        <v>7891</v>
      </c>
      <c r="B4563" s="107">
        <v>44789</v>
      </c>
      <c r="C4563" s="107">
        <v>44789</v>
      </c>
      <c r="D4563" s="107">
        <v>44789</v>
      </c>
      <c r="E4563">
        <v>-4009.53</v>
      </c>
      <c r="F4563">
        <v>-4009.53</v>
      </c>
      <c r="G4563" t="s">
        <v>43</v>
      </c>
      <c r="H4563">
        <v>1</v>
      </c>
      <c r="I4563">
        <v>-4009.53</v>
      </c>
      <c r="J4563">
        <v>-4009.53</v>
      </c>
      <c r="K4563">
        <v>1</v>
      </c>
      <c r="M4563" t="s">
        <v>49</v>
      </c>
      <c r="N4563" t="s">
        <v>199</v>
      </c>
      <c r="O4563">
        <v>100</v>
      </c>
      <c r="P4563" t="s">
        <v>340</v>
      </c>
      <c r="Q4563" t="s">
        <v>199</v>
      </c>
      <c r="S4563" t="s">
        <v>7892</v>
      </c>
      <c r="U4563" t="s">
        <v>49</v>
      </c>
      <c r="W4563" t="s">
        <v>1127</v>
      </c>
      <c r="X4563" t="s">
        <v>245</v>
      </c>
      <c r="Y4563" t="s">
        <v>246</v>
      </c>
      <c r="Z4563" t="s">
        <v>246</v>
      </c>
      <c r="AA4563" t="s">
        <v>246</v>
      </c>
      <c r="AB4563" t="s">
        <v>20</v>
      </c>
      <c r="AE4563">
        <v>0</v>
      </c>
      <c r="AF4563">
        <v>0</v>
      </c>
    </row>
    <row r="4564" spans="1:32" x14ac:dyDescent="0.2">
      <c r="A4564" t="s">
        <v>7893</v>
      </c>
      <c r="B4564" s="107">
        <v>44789</v>
      </c>
      <c r="C4564" s="107">
        <v>44789</v>
      </c>
      <c r="D4564" s="107">
        <v>44789</v>
      </c>
      <c r="E4564">
        <v>134127.12</v>
      </c>
      <c r="F4564">
        <v>134127.12</v>
      </c>
      <c r="G4564" t="s">
        <v>43</v>
      </c>
      <c r="H4564">
        <v>1</v>
      </c>
      <c r="I4564">
        <v>134127.12</v>
      </c>
      <c r="J4564">
        <v>134127.12</v>
      </c>
      <c r="K4564">
        <v>1</v>
      </c>
      <c r="M4564" t="s">
        <v>199</v>
      </c>
      <c r="N4564" t="s">
        <v>52</v>
      </c>
      <c r="O4564">
        <v>100</v>
      </c>
      <c r="Q4564" t="s">
        <v>199</v>
      </c>
      <c r="S4564" t="s">
        <v>1378</v>
      </c>
      <c r="U4564" t="s">
        <v>52</v>
      </c>
      <c r="W4564" t="s">
        <v>1379</v>
      </c>
      <c r="X4564" t="s">
        <v>1379</v>
      </c>
      <c r="Y4564" t="s">
        <v>163</v>
      </c>
      <c r="Z4564" t="s">
        <v>193</v>
      </c>
      <c r="AA4564" t="s">
        <v>193</v>
      </c>
      <c r="AB4564" t="s">
        <v>24</v>
      </c>
      <c r="AE4564">
        <v>0</v>
      </c>
      <c r="AF4564">
        <v>0</v>
      </c>
    </row>
    <row r="4565" spans="1:32" x14ac:dyDescent="0.2">
      <c r="A4565" t="s">
        <v>7894</v>
      </c>
      <c r="B4565" s="107">
        <v>44789</v>
      </c>
      <c r="C4565" s="107">
        <v>44789</v>
      </c>
      <c r="D4565" s="107">
        <v>44789</v>
      </c>
      <c r="E4565">
        <v>-134127.12</v>
      </c>
      <c r="F4565">
        <v>-134127.12</v>
      </c>
      <c r="G4565" t="s">
        <v>43</v>
      </c>
      <c r="H4565">
        <v>1</v>
      </c>
      <c r="I4565">
        <v>-134127.12</v>
      </c>
      <c r="J4565">
        <v>-134127.12</v>
      </c>
      <c r="K4565">
        <v>1</v>
      </c>
      <c r="M4565" t="s">
        <v>53</v>
      </c>
      <c r="N4565" t="s">
        <v>199</v>
      </c>
      <c r="O4565">
        <v>100</v>
      </c>
      <c r="P4565" t="s">
        <v>340</v>
      </c>
      <c r="Q4565" t="s">
        <v>199</v>
      </c>
      <c r="S4565" t="s">
        <v>1378</v>
      </c>
      <c r="U4565" t="s">
        <v>53</v>
      </c>
      <c r="W4565" t="s">
        <v>1379</v>
      </c>
      <c r="X4565" t="s">
        <v>1379</v>
      </c>
      <c r="Y4565" t="s">
        <v>163</v>
      </c>
      <c r="Z4565" t="s">
        <v>193</v>
      </c>
      <c r="AA4565" t="s">
        <v>193</v>
      </c>
      <c r="AB4565" t="s">
        <v>24</v>
      </c>
      <c r="AE4565">
        <v>0</v>
      </c>
      <c r="AF4565">
        <v>0</v>
      </c>
    </row>
    <row r="4566" spans="1:32" x14ac:dyDescent="0.2">
      <c r="A4566" t="s">
        <v>7895</v>
      </c>
      <c r="B4566" s="107">
        <v>44789</v>
      </c>
      <c r="C4566" s="107">
        <v>44789</v>
      </c>
      <c r="D4566" s="107">
        <v>44789</v>
      </c>
      <c r="E4566">
        <v>-0.34016344918130798</v>
      </c>
      <c r="F4566">
        <v>-0.34016344918130798</v>
      </c>
      <c r="G4566" t="s">
        <v>58</v>
      </c>
      <c r="H4566">
        <v>9686.0681114551098</v>
      </c>
      <c r="I4566">
        <v>-3294.8463377976491</v>
      </c>
      <c r="J4566">
        <v>-3294.8463377976491</v>
      </c>
      <c r="K4566">
        <v>1</v>
      </c>
      <c r="M4566" t="s">
        <v>56</v>
      </c>
      <c r="S4566" t="s">
        <v>7896</v>
      </c>
      <c r="U4566" t="s">
        <v>56</v>
      </c>
      <c r="W4566" t="s">
        <v>7897</v>
      </c>
      <c r="X4566" t="s">
        <v>24</v>
      </c>
      <c r="Y4566" t="s">
        <v>325</v>
      </c>
      <c r="Z4566" t="s">
        <v>325</v>
      </c>
      <c r="AA4566" t="s">
        <v>325</v>
      </c>
      <c r="AB4566" t="s">
        <v>27</v>
      </c>
      <c r="AD4566" t="s">
        <v>7898</v>
      </c>
      <c r="AE4566">
        <v>1</v>
      </c>
      <c r="AF4566">
        <v>1</v>
      </c>
    </row>
    <row r="4567" spans="1:32" x14ac:dyDescent="0.2">
      <c r="A4567" t="s">
        <v>7899</v>
      </c>
      <c r="B4567" s="107">
        <v>44789</v>
      </c>
      <c r="C4567" s="107">
        <v>44789</v>
      </c>
      <c r="D4567" s="107">
        <v>44789</v>
      </c>
      <c r="E4567">
        <v>4.7999999999999996E-3</v>
      </c>
      <c r="F4567">
        <v>4.7999999999999996E-3</v>
      </c>
      <c r="G4567" t="s">
        <v>58</v>
      </c>
      <c r="H4567">
        <v>9686.0681114551098</v>
      </c>
      <c r="I4567">
        <v>46.493126934984517</v>
      </c>
      <c r="J4567">
        <v>46.493126934984517</v>
      </c>
      <c r="K4567">
        <v>1</v>
      </c>
      <c r="M4567" t="s">
        <v>3597</v>
      </c>
      <c r="N4567" t="s">
        <v>69</v>
      </c>
      <c r="S4567" t="s">
        <v>7753</v>
      </c>
      <c r="U4567" t="s">
        <v>69</v>
      </c>
      <c r="W4567" t="s">
        <v>3598</v>
      </c>
      <c r="X4567" t="s">
        <v>3598</v>
      </c>
      <c r="Y4567" t="s">
        <v>1062</v>
      </c>
      <c r="Z4567" t="s">
        <v>1063</v>
      </c>
      <c r="AA4567" t="s">
        <v>1063</v>
      </c>
      <c r="AB4567" t="s">
        <v>29</v>
      </c>
      <c r="AD4567" t="s">
        <v>7900</v>
      </c>
      <c r="AE4567">
        <v>1</v>
      </c>
      <c r="AF4567">
        <v>1</v>
      </c>
    </row>
    <row r="4568" spans="1:32" x14ac:dyDescent="0.2">
      <c r="A4568" t="s">
        <v>7901</v>
      </c>
      <c r="B4568" s="107">
        <v>44789</v>
      </c>
      <c r="C4568" s="107">
        <v>44789</v>
      </c>
      <c r="D4568" s="107">
        <v>44789</v>
      </c>
      <c r="E4568">
        <v>5.1749999999999999E-3</v>
      </c>
      <c r="F4568">
        <v>5.1749999999999999E-3</v>
      </c>
      <c r="G4568" t="s">
        <v>58</v>
      </c>
      <c r="H4568">
        <v>9686.0681114551098</v>
      </c>
      <c r="I4568">
        <v>50.125402476780202</v>
      </c>
      <c r="J4568">
        <v>50.125402476780202</v>
      </c>
      <c r="K4568">
        <v>1</v>
      </c>
      <c r="M4568" t="s">
        <v>3597</v>
      </c>
      <c r="N4568" t="s">
        <v>69</v>
      </c>
      <c r="S4568" t="s">
        <v>7753</v>
      </c>
      <c r="U4568" t="s">
        <v>69</v>
      </c>
      <c r="W4568" t="s">
        <v>3598</v>
      </c>
      <c r="X4568" t="s">
        <v>3598</v>
      </c>
      <c r="Y4568" t="s">
        <v>1062</v>
      </c>
      <c r="Z4568" t="s">
        <v>1063</v>
      </c>
      <c r="AA4568" t="s">
        <v>1063</v>
      </c>
      <c r="AB4568" t="s">
        <v>29</v>
      </c>
      <c r="AD4568" t="s">
        <v>7902</v>
      </c>
      <c r="AE4568">
        <v>1</v>
      </c>
      <c r="AF4568">
        <v>1</v>
      </c>
    </row>
    <row r="4569" spans="1:32" x14ac:dyDescent="0.2">
      <c r="A4569" t="s">
        <v>7903</v>
      </c>
      <c r="B4569" s="107">
        <v>44788</v>
      </c>
      <c r="C4569" s="107">
        <v>44788</v>
      </c>
      <c r="D4569" s="107">
        <v>44788</v>
      </c>
      <c r="E4569">
        <v>-14.9</v>
      </c>
      <c r="F4569">
        <v>-14.9</v>
      </c>
      <c r="G4569" t="s">
        <v>43</v>
      </c>
      <c r="H4569">
        <v>1</v>
      </c>
      <c r="I4569">
        <v>-14.9</v>
      </c>
      <c r="J4569">
        <v>-14.9</v>
      </c>
      <c r="K4569">
        <v>1</v>
      </c>
      <c r="M4569" t="s">
        <v>49</v>
      </c>
      <c r="N4569" t="s">
        <v>199</v>
      </c>
      <c r="O4569">
        <v>100</v>
      </c>
      <c r="P4569" t="s">
        <v>340</v>
      </c>
      <c r="Q4569" t="s">
        <v>199</v>
      </c>
      <c r="S4569" t="s">
        <v>7904</v>
      </c>
      <c r="U4569" t="s">
        <v>49</v>
      </c>
      <c r="W4569" t="s">
        <v>7890</v>
      </c>
      <c r="X4569" t="s">
        <v>1387</v>
      </c>
      <c r="Y4569" t="s">
        <v>246</v>
      </c>
      <c r="Z4569" t="s">
        <v>246</v>
      </c>
      <c r="AA4569" t="s">
        <v>246</v>
      </c>
      <c r="AB4569" t="s">
        <v>20</v>
      </c>
      <c r="AE4569">
        <v>0</v>
      </c>
      <c r="AF4569">
        <v>0</v>
      </c>
    </row>
    <row r="4570" spans="1:32" x14ac:dyDescent="0.2">
      <c r="A4570" t="s">
        <v>7905</v>
      </c>
      <c r="B4570" s="107">
        <v>44788</v>
      </c>
      <c r="C4570" s="107">
        <v>44788</v>
      </c>
      <c r="D4570" s="107">
        <v>44788</v>
      </c>
      <c r="E4570">
        <v>-10023.81</v>
      </c>
      <c r="F4570">
        <v>-10023.81</v>
      </c>
      <c r="G4570" t="s">
        <v>43</v>
      </c>
      <c r="H4570">
        <v>1</v>
      </c>
      <c r="I4570">
        <v>-10023.81</v>
      </c>
      <c r="J4570">
        <v>-10023.81</v>
      </c>
      <c r="K4570">
        <v>1</v>
      </c>
      <c r="M4570" t="s">
        <v>49</v>
      </c>
      <c r="N4570" t="s">
        <v>242</v>
      </c>
      <c r="O4570">
        <v>100</v>
      </c>
      <c r="Q4570" t="s">
        <v>242</v>
      </c>
      <c r="S4570" t="s">
        <v>7906</v>
      </c>
      <c r="U4570" t="s">
        <v>49</v>
      </c>
      <c r="W4570" t="s">
        <v>1239</v>
      </c>
      <c r="X4570" t="s">
        <v>245</v>
      </c>
      <c r="Y4570" t="s">
        <v>246</v>
      </c>
      <c r="Z4570" t="s">
        <v>246</v>
      </c>
      <c r="AA4570" t="s">
        <v>246</v>
      </c>
      <c r="AB4570" t="s">
        <v>20</v>
      </c>
      <c r="AE4570">
        <v>0</v>
      </c>
      <c r="AF4570">
        <v>0</v>
      </c>
    </row>
    <row r="4571" spans="1:32" x14ac:dyDescent="0.2">
      <c r="A4571" t="s">
        <v>7907</v>
      </c>
      <c r="B4571" s="107">
        <v>44788</v>
      </c>
      <c r="C4571" s="107">
        <v>44788</v>
      </c>
      <c r="D4571" s="107">
        <v>44788</v>
      </c>
      <c r="E4571">
        <v>-14.9</v>
      </c>
      <c r="F4571">
        <v>-14.9</v>
      </c>
      <c r="G4571" t="s">
        <v>43</v>
      </c>
      <c r="H4571">
        <v>1</v>
      </c>
      <c r="I4571">
        <v>-14.9</v>
      </c>
      <c r="J4571">
        <v>-14.9</v>
      </c>
      <c r="K4571">
        <v>1</v>
      </c>
      <c r="M4571" t="s">
        <v>49</v>
      </c>
      <c r="N4571" t="s">
        <v>199</v>
      </c>
      <c r="O4571">
        <v>100</v>
      </c>
      <c r="P4571" t="s">
        <v>340</v>
      </c>
      <c r="Q4571" t="s">
        <v>199</v>
      </c>
      <c r="S4571" t="s">
        <v>7889</v>
      </c>
      <c r="U4571" t="s">
        <v>49</v>
      </c>
      <c r="W4571" t="s">
        <v>7890</v>
      </c>
      <c r="X4571" t="s">
        <v>1387</v>
      </c>
      <c r="Y4571" t="s">
        <v>246</v>
      </c>
      <c r="Z4571" t="s">
        <v>246</v>
      </c>
      <c r="AA4571" t="s">
        <v>246</v>
      </c>
      <c r="AB4571" t="s">
        <v>20</v>
      </c>
      <c r="AE4571">
        <v>0</v>
      </c>
      <c r="AF4571">
        <v>0</v>
      </c>
    </row>
    <row r="4572" spans="1:32" x14ac:dyDescent="0.2">
      <c r="A4572" t="s">
        <v>7908</v>
      </c>
      <c r="B4572" s="107">
        <v>44788</v>
      </c>
      <c r="C4572" s="107">
        <v>44788</v>
      </c>
      <c r="D4572" s="107">
        <v>44788</v>
      </c>
      <c r="E4572">
        <v>-14.9</v>
      </c>
      <c r="F4572">
        <v>-14.9</v>
      </c>
      <c r="G4572" t="s">
        <v>43</v>
      </c>
      <c r="H4572">
        <v>1</v>
      </c>
      <c r="I4572">
        <v>-14.9</v>
      </c>
      <c r="J4572">
        <v>-14.9</v>
      </c>
      <c r="K4572">
        <v>1</v>
      </c>
      <c r="M4572" t="s">
        <v>49</v>
      </c>
      <c r="N4572" t="s">
        <v>199</v>
      </c>
      <c r="O4572">
        <v>100</v>
      </c>
      <c r="P4572" t="s">
        <v>340</v>
      </c>
      <c r="Q4572" t="s">
        <v>199</v>
      </c>
      <c r="S4572" t="s">
        <v>7889</v>
      </c>
      <c r="U4572" t="s">
        <v>49</v>
      </c>
      <c r="W4572" t="s">
        <v>7890</v>
      </c>
      <c r="X4572" t="s">
        <v>1387</v>
      </c>
      <c r="Y4572" t="s">
        <v>246</v>
      </c>
      <c r="Z4572" t="s">
        <v>246</v>
      </c>
      <c r="AA4572" t="s">
        <v>246</v>
      </c>
      <c r="AB4572" t="s">
        <v>20</v>
      </c>
      <c r="AE4572">
        <v>0</v>
      </c>
      <c r="AF4572">
        <v>0</v>
      </c>
    </row>
    <row r="4573" spans="1:32" x14ac:dyDescent="0.2">
      <c r="A4573" t="s">
        <v>7909</v>
      </c>
      <c r="B4573" s="107">
        <v>44788</v>
      </c>
      <c r="C4573" s="107">
        <v>44788</v>
      </c>
      <c r="D4573" s="107">
        <v>44788</v>
      </c>
      <c r="E4573">
        <v>20000</v>
      </c>
      <c r="F4573">
        <v>20000</v>
      </c>
      <c r="G4573" t="s">
        <v>43</v>
      </c>
      <c r="H4573">
        <v>1</v>
      </c>
      <c r="I4573">
        <v>20000</v>
      </c>
      <c r="J4573">
        <v>20000</v>
      </c>
      <c r="K4573">
        <v>1</v>
      </c>
      <c r="M4573" t="s">
        <v>199</v>
      </c>
      <c r="N4573" t="s">
        <v>49</v>
      </c>
      <c r="O4573">
        <v>100</v>
      </c>
      <c r="Q4573" t="s">
        <v>199</v>
      </c>
      <c r="S4573" t="s">
        <v>1378</v>
      </c>
      <c r="U4573" t="s">
        <v>49</v>
      </c>
      <c r="W4573" t="s">
        <v>1379</v>
      </c>
      <c r="X4573" t="s">
        <v>1379</v>
      </c>
      <c r="Y4573" t="s">
        <v>163</v>
      </c>
      <c r="Z4573" t="s">
        <v>193</v>
      </c>
      <c r="AA4573" t="s">
        <v>193</v>
      </c>
      <c r="AB4573" t="s">
        <v>24</v>
      </c>
      <c r="AE4573">
        <v>0</v>
      </c>
      <c r="AF4573">
        <v>0</v>
      </c>
    </row>
    <row r="4574" spans="1:32" x14ac:dyDescent="0.2">
      <c r="A4574" t="s">
        <v>7910</v>
      </c>
      <c r="B4574" s="107">
        <v>44788</v>
      </c>
      <c r="C4574" s="107">
        <v>44788</v>
      </c>
      <c r="D4574" s="107">
        <v>44788</v>
      </c>
      <c r="E4574">
        <v>-20000</v>
      </c>
      <c r="F4574">
        <v>-20000</v>
      </c>
      <c r="G4574" t="s">
        <v>43</v>
      </c>
      <c r="H4574">
        <v>1</v>
      </c>
      <c r="I4574">
        <v>-20000</v>
      </c>
      <c r="J4574">
        <v>-20000</v>
      </c>
      <c r="K4574">
        <v>1</v>
      </c>
      <c r="M4574" t="s">
        <v>52</v>
      </c>
      <c r="N4574" t="s">
        <v>199</v>
      </c>
      <c r="O4574">
        <v>100</v>
      </c>
      <c r="P4574" t="s">
        <v>340</v>
      </c>
      <c r="Q4574" t="s">
        <v>199</v>
      </c>
      <c r="S4574" t="s">
        <v>1378</v>
      </c>
      <c r="U4574" t="s">
        <v>52</v>
      </c>
      <c r="W4574" t="s">
        <v>1379</v>
      </c>
      <c r="X4574" t="s">
        <v>1379</v>
      </c>
      <c r="Y4574" t="s">
        <v>163</v>
      </c>
      <c r="Z4574" t="s">
        <v>193</v>
      </c>
      <c r="AA4574" t="s">
        <v>193</v>
      </c>
      <c r="AB4574" t="s">
        <v>24</v>
      </c>
      <c r="AE4574">
        <v>0</v>
      </c>
      <c r="AF4574">
        <v>0</v>
      </c>
    </row>
    <row r="4575" spans="1:32" x14ac:dyDescent="0.2">
      <c r="A4575" t="s">
        <v>7911</v>
      </c>
      <c r="B4575" s="107">
        <v>44788</v>
      </c>
      <c r="C4575" s="107">
        <v>44788</v>
      </c>
      <c r="D4575" s="107">
        <v>44788</v>
      </c>
      <c r="E4575">
        <v>-8.2473983062675597E-4</v>
      </c>
      <c r="F4575">
        <v>-8.2473983062675597E-4</v>
      </c>
      <c r="G4575" t="s">
        <v>58</v>
      </c>
      <c r="H4575">
        <v>9716.82864450128</v>
      </c>
      <c r="I4575">
        <v>-8.013855610495197</v>
      </c>
      <c r="J4575">
        <v>-8.013855610495197</v>
      </c>
      <c r="K4575">
        <v>1</v>
      </c>
      <c r="M4575" t="s">
        <v>56</v>
      </c>
      <c r="N4575" t="s">
        <v>7340</v>
      </c>
      <c r="S4575" t="s">
        <v>7912</v>
      </c>
      <c r="U4575" t="s">
        <v>56</v>
      </c>
      <c r="W4575" t="s">
        <v>1415</v>
      </c>
      <c r="X4575" t="s">
        <v>1265</v>
      </c>
      <c r="Y4575" t="s">
        <v>182</v>
      </c>
      <c r="Z4575" t="s">
        <v>164</v>
      </c>
      <c r="AA4575" t="s">
        <v>164</v>
      </c>
      <c r="AB4575" t="s">
        <v>18</v>
      </c>
      <c r="AD4575" t="s">
        <v>7913</v>
      </c>
      <c r="AE4575">
        <v>1</v>
      </c>
      <c r="AF4575">
        <v>1</v>
      </c>
    </row>
    <row r="4576" spans="1:32" x14ac:dyDescent="0.2">
      <c r="A4576" t="s">
        <v>7914</v>
      </c>
      <c r="B4576" s="107">
        <v>44787</v>
      </c>
      <c r="C4576" s="107">
        <v>44787</v>
      </c>
      <c r="D4576" s="107">
        <v>44787</v>
      </c>
      <c r="E4576">
        <v>-27.96</v>
      </c>
      <c r="F4576">
        <v>-27.96</v>
      </c>
      <c r="G4576" t="s">
        <v>43</v>
      </c>
      <c r="H4576">
        <v>1</v>
      </c>
      <c r="I4576">
        <v>-27.96</v>
      </c>
      <c r="J4576">
        <v>-27.96</v>
      </c>
      <c r="K4576">
        <v>1</v>
      </c>
      <c r="M4576" t="s">
        <v>50</v>
      </c>
      <c r="N4576" t="s">
        <v>199</v>
      </c>
      <c r="O4576">
        <v>100</v>
      </c>
      <c r="P4576" t="s">
        <v>160</v>
      </c>
      <c r="Q4576" t="s">
        <v>199</v>
      </c>
      <c r="S4576" t="s">
        <v>7915</v>
      </c>
      <c r="U4576" t="s">
        <v>50</v>
      </c>
      <c r="W4576" t="s">
        <v>2623</v>
      </c>
      <c r="X4576" t="s">
        <v>2623</v>
      </c>
      <c r="Y4576" t="s">
        <v>2078</v>
      </c>
      <c r="Z4576" t="s">
        <v>2079</v>
      </c>
      <c r="AA4576" t="s">
        <v>2079</v>
      </c>
      <c r="AB4576" t="s">
        <v>15</v>
      </c>
      <c r="AE4576">
        <v>0</v>
      </c>
      <c r="AF4576">
        <v>0</v>
      </c>
    </row>
    <row r="4577" spans="1:32" x14ac:dyDescent="0.2">
      <c r="A4577" t="s">
        <v>7916</v>
      </c>
      <c r="B4577" s="107">
        <v>44787</v>
      </c>
      <c r="C4577" s="107">
        <v>44787</v>
      </c>
      <c r="D4577" s="107">
        <v>44787</v>
      </c>
      <c r="E4577">
        <v>-701.92</v>
      </c>
      <c r="F4577">
        <v>-701.92</v>
      </c>
      <c r="G4577" t="s">
        <v>43</v>
      </c>
      <c r="H4577">
        <v>1</v>
      </c>
      <c r="I4577">
        <v>-701.92</v>
      </c>
      <c r="J4577">
        <v>-701.92</v>
      </c>
      <c r="K4577">
        <v>1</v>
      </c>
      <c r="M4577" t="s">
        <v>50</v>
      </c>
      <c r="N4577" t="s">
        <v>199</v>
      </c>
      <c r="O4577">
        <v>100</v>
      </c>
      <c r="P4577" t="s">
        <v>340</v>
      </c>
      <c r="Q4577" t="s">
        <v>199</v>
      </c>
      <c r="S4577" t="s">
        <v>7590</v>
      </c>
      <c r="U4577" t="s">
        <v>50</v>
      </c>
      <c r="W4577" t="s">
        <v>274</v>
      </c>
      <c r="X4577" t="s">
        <v>30</v>
      </c>
      <c r="Y4577" t="s">
        <v>182</v>
      </c>
      <c r="Z4577" t="s">
        <v>182</v>
      </c>
      <c r="AA4577" t="s">
        <v>182</v>
      </c>
      <c r="AB4577" t="s">
        <v>30</v>
      </c>
      <c r="AE4577">
        <v>0</v>
      </c>
      <c r="AF4577">
        <v>0</v>
      </c>
    </row>
    <row r="4578" spans="1:32" x14ac:dyDescent="0.2">
      <c r="A4578" t="s">
        <v>7917</v>
      </c>
      <c r="B4578" s="107">
        <v>44787</v>
      </c>
      <c r="C4578" s="107">
        <v>44787</v>
      </c>
      <c r="D4578" s="107">
        <v>44787</v>
      </c>
      <c r="E4578">
        <v>-9.0121444338874511E-4</v>
      </c>
      <c r="F4578">
        <v>-9.0121444338874511E-4</v>
      </c>
      <c r="G4578" t="s">
        <v>58</v>
      </c>
      <c r="H4578">
        <v>9887.7425944841671</v>
      </c>
      <c r="I4578">
        <v>-8.9109764386592349</v>
      </c>
      <c r="J4578">
        <v>-8.9109764386592349</v>
      </c>
      <c r="K4578">
        <v>1</v>
      </c>
      <c r="M4578" t="s">
        <v>56</v>
      </c>
      <c r="N4578" t="s">
        <v>7340</v>
      </c>
      <c r="S4578" t="s">
        <v>7912</v>
      </c>
      <c r="U4578" t="s">
        <v>56</v>
      </c>
      <c r="W4578" t="s">
        <v>1415</v>
      </c>
      <c r="X4578" t="s">
        <v>1265</v>
      </c>
      <c r="Y4578" t="s">
        <v>182</v>
      </c>
      <c r="Z4578" t="s">
        <v>164</v>
      </c>
      <c r="AA4578" t="s">
        <v>164</v>
      </c>
      <c r="AB4578" t="s">
        <v>18</v>
      </c>
      <c r="AD4578" t="s">
        <v>7918</v>
      </c>
      <c r="AE4578">
        <v>1</v>
      </c>
      <c r="AF4578">
        <v>1</v>
      </c>
    </row>
    <row r="4579" spans="1:32" x14ac:dyDescent="0.2">
      <c r="A4579" t="s">
        <v>7919</v>
      </c>
      <c r="B4579" s="107">
        <v>44787</v>
      </c>
      <c r="C4579" s="107">
        <v>44787</v>
      </c>
      <c r="D4579" s="107">
        <v>44787</v>
      </c>
      <c r="E4579">
        <v>-7.225564433155201E-4</v>
      </c>
      <c r="F4579">
        <v>-7.225564433155201E-4</v>
      </c>
      <c r="G4579" t="s">
        <v>58</v>
      </c>
      <c r="H4579">
        <v>9887.7425944841671</v>
      </c>
      <c r="I4579">
        <v>-7.1444521214898531</v>
      </c>
      <c r="J4579">
        <v>-7.1444521214898531</v>
      </c>
      <c r="K4579">
        <v>1</v>
      </c>
      <c r="M4579" t="s">
        <v>56</v>
      </c>
      <c r="N4579" t="s">
        <v>7340</v>
      </c>
      <c r="S4579" t="s">
        <v>7912</v>
      </c>
      <c r="U4579" t="s">
        <v>56</v>
      </c>
      <c r="W4579" t="s">
        <v>1415</v>
      </c>
      <c r="X4579" t="s">
        <v>1265</v>
      </c>
      <c r="Y4579" t="s">
        <v>182</v>
      </c>
      <c r="Z4579" t="s">
        <v>164</v>
      </c>
      <c r="AA4579" t="s">
        <v>164</v>
      </c>
      <c r="AB4579" t="s">
        <v>18</v>
      </c>
      <c r="AD4579" t="s">
        <v>7920</v>
      </c>
      <c r="AE4579">
        <v>1</v>
      </c>
      <c r="AF4579">
        <v>1</v>
      </c>
    </row>
    <row r="4580" spans="1:32" x14ac:dyDescent="0.2">
      <c r="A4580" t="s">
        <v>7921</v>
      </c>
      <c r="B4580" s="107">
        <v>44787</v>
      </c>
      <c r="C4580" s="107">
        <v>44787</v>
      </c>
      <c r="D4580" s="107">
        <v>44787</v>
      </c>
      <c r="E4580">
        <v>-2.60037916344405E-4</v>
      </c>
      <c r="F4580">
        <v>-2.60037916344405E-4</v>
      </c>
      <c r="G4580" t="s">
        <v>58</v>
      </c>
      <c r="H4580">
        <v>9887.7425944841671</v>
      </c>
      <c r="I4580">
        <v>-2.571187981619484</v>
      </c>
      <c r="J4580">
        <v>-2.571187981619484</v>
      </c>
      <c r="K4580">
        <v>1</v>
      </c>
      <c r="M4580" t="s">
        <v>56</v>
      </c>
      <c r="N4580" t="s">
        <v>7340</v>
      </c>
      <c r="S4580" t="s">
        <v>7922</v>
      </c>
      <c r="U4580" t="s">
        <v>56</v>
      </c>
      <c r="W4580" t="s">
        <v>1415</v>
      </c>
      <c r="X4580" t="s">
        <v>1265</v>
      </c>
      <c r="Y4580" t="s">
        <v>182</v>
      </c>
      <c r="Z4580" t="s">
        <v>164</v>
      </c>
      <c r="AA4580" t="s">
        <v>164</v>
      </c>
      <c r="AB4580" t="s">
        <v>18</v>
      </c>
      <c r="AD4580" t="s">
        <v>7923</v>
      </c>
      <c r="AE4580">
        <v>1</v>
      </c>
      <c r="AF4580">
        <v>1</v>
      </c>
    </row>
    <row r="4581" spans="1:32" x14ac:dyDescent="0.2">
      <c r="A4581" t="s">
        <v>7924</v>
      </c>
      <c r="B4581" s="107">
        <v>44787</v>
      </c>
      <c r="C4581" s="107">
        <v>44787</v>
      </c>
      <c r="D4581" s="107">
        <v>44787</v>
      </c>
      <c r="E4581">
        <v>-7.7220627595164803E-4</v>
      </c>
      <c r="F4581">
        <v>-7.7220627595164803E-4</v>
      </c>
      <c r="G4581" t="s">
        <v>58</v>
      </c>
      <c r="H4581">
        <v>9887.7425944841671</v>
      </c>
      <c r="I4581">
        <v>-7.6353768864551048</v>
      </c>
      <c r="J4581">
        <v>-7.6353768864551048</v>
      </c>
      <c r="K4581">
        <v>1</v>
      </c>
      <c r="M4581" t="s">
        <v>56</v>
      </c>
      <c r="N4581" t="s">
        <v>7340</v>
      </c>
      <c r="S4581" t="s">
        <v>7912</v>
      </c>
      <c r="U4581" t="s">
        <v>56</v>
      </c>
      <c r="W4581" t="s">
        <v>1415</v>
      </c>
      <c r="X4581" t="s">
        <v>1265</v>
      </c>
      <c r="Y4581" t="s">
        <v>182</v>
      </c>
      <c r="Z4581" t="s">
        <v>164</v>
      </c>
      <c r="AA4581" t="s">
        <v>164</v>
      </c>
      <c r="AB4581" t="s">
        <v>18</v>
      </c>
      <c r="AD4581" t="s">
        <v>7925</v>
      </c>
      <c r="AE4581">
        <v>1</v>
      </c>
      <c r="AF4581">
        <v>1</v>
      </c>
    </row>
    <row r="4582" spans="1:32" x14ac:dyDescent="0.2">
      <c r="A4582" t="s">
        <v>7926</v>
      </c>
      <c r="B4582" s="107">
        <v>44787</v>
      </c>
      <c r="C4582" s="107">
        <v>44787</v>
      </c>
      <c r="D4582" s="107">
        <v>44787</v>
      </c>
      <c r="E4582">
        <v>5.2500000000000003E-3</v>
      </c>
      <c r="F4582">
        <v>5.2500000000000003E-3</v>
      </c>
      <c r="G4582" t="s">
        <v>58</v>
      </c>
      <c r="H4582">
        <v>9887.7425944841671</v>
      </c>
      <c r="I4582">
        <v>51.910648621041879</v>
      </c>
      <c r="J4582">
        <v>51.910648621041879</v>
      </c>
      <c r="K4582">
        <v>1</v>
      </c>
      <c r="M4582" t="s">
        <v>3597</v>
      </c>
      <c r="N4582" t="s">
        <v>69</v>
      </c>
      <c r="S4582" t="s">
        <v>7753</v>
      </c>
      <c r="U4582" t="s">
        <v>69</v>
      </c>
      <c r="W4582" t="s">
        <v>3598</v>
      </c>
      <c r="X4582" t="s">
        <v>3598</v>
      </c>
      <c r="Y4582" t="s">
        <v>1062</v>
      </c>
      <c r="Z4582" t="s">
        <v>1063</v>
      </c>
      <c r="AA4582" t="s">
        <v>1063</v>
      </c>
      <c r="AB4582" t="s">
        <v>29</v>
      </c>
      <c r="AD4582" t="s">
        <v>7927</v>
      </c>
      <c r="AE4582">
        <v>1</v>
      </c>
      <c r="AF4582">
        <v>1</v>
      </c>
    </row>
    <row r="4583" spans="1:32" x14ac:dyDescent="0.2">
      <c r="A4583" t="s">
        <v>7928</v>
      </c>
      <c r="B4583" s="107">
        <v>44787</v>
      </c>
      <c r="C4583" s="107">
        <v>44787</v>
      </c>
      <c r="D4583" s="107">
        <v>44787</v>
      </c>
      <c r="E4583">
        <v>-1.9705368753567452E-3</v>
      </c>
      <c r="F4583">
        <v>-1.9705368753567452E-3</v>
      </c>
      <c r="G4583" t="s">
        <v>58</v>
      </c>
      <c r="H4583">
        <v>9887.7425944841671</v>
      </c>
      <c r="I4583">
        <v>-19.484161396466629</v>
      </c>
      <c r="J4583">
        <v>-19.484161396466629</v>
      </c>
      <c r="K4583">
        <v>1</v>
      </c>
      <c r="M4583" t="s">
        <v>56</v>
      </c>
      <c r="N4583" t="s">
        <v>7340</v>
      </c>
      <c r="S4583" t="s">
        <v>7912</v>
      </c>
      <c r="U4583" t="s">
        <v>56</v>
      </c>
      <c r="W4583" t="s">
        <v>1415</v>
      </c>
      <c r="X4583" t="s">
        <v>1265</v>
      </c>
      <c r="Y4583" t="s">
        <v>182</v>
      </c>
      <c r="Z4583" t="s">
        <v>164</v>
      </c>
      <c r="AA4583" t="s">
        <v>164</v>
      </c>
      <c r="AB4583" t="s">
        <v>18</v>
      </c>
      <c r="AD4583" t="s">
        <v>7929</v>
      </c>
      <c r="AE4583">
        <v>1</v>
      </c>
      <c r="AF4583">
        <v>1</v>
      </c>
    </row>
    <row r="4584" spans="1:32" x14ac:dyDescent="0.2">
      <c r="A4584" t="s">
        <v>7930</v>
      </c>
      <c r="B4584" s="107">
        <v>44787</v>
      </c>
      <c r="C4584" s="107">
        <v>44787</v>
      </c>
      <c r="D4584" s="107">
        <v>44787</v>
      </c>
      <c r="E4584">
        <v>-1.810043035344405E-3</v>
      </c>
      <c r="F4584">
        <v>-1.810043035344405E-3</v>
      </c>
      <c r="G4584" t="s">
        <v>58</v>
      </c>
      <c r="H4584">
        <v>9887.7425944841671</v>
      </c>
      <c r="I4584">
        <v>-17.89723961842428</v>
      </c>
      <c r="J4584">
        <v>-17.89723961842428</v>
      </c>
      <c r="K4584">
        <v>1</v>
      </c>
      <c r="M4584" t="s">
        <v>56</v>
      </c>
      <c r="N4584" t="s">
        <v>7340</v>
      </c>
      <c r="S4584" t="s">
        <v>7912</v>
      </c>
      <c r="U4584" t="s">
        <v>56</v>
      </c>
      <c r="W4584" t="s">
        <v>1415</v>
      </c>
      <c r="X4584" t="s">
        <v>1265</v>
      </c>
      <c r="Y4584" t="s">
        <v>182</v>
      </c>
      <c r="Z4584" t="s">
        <v>164</v>
      </c>
      <c r="AA4584" t="s">
        <v>164</v>
      </c>
      <c r="AB4584" t="s">
        <v>18</v>
      </c>
      <c r="AD4584" t="s">
        <v>7931</v>
      </c>
      <c r="AE4584">
        <v>1</v>
      </c>
      <c r="AF4584">
        <v>1</v>
      </c>
    </row>
    <row r="4585" spans="1:32" x14ac:dyDescent="0.2">
      <c r="A4585" t="s">
        <v>7932</v>
      </c>
      <c r="B4585" s="107">
        <v>44787</v>
      </c>
      <c r="C4585" s="107">
        <v>44787</v>
      </c>
      <c r="D4585" s="107">
        <v>44787</v>
      </c>
      <c r="E4585">
        <v>5.2500000000000003E-3</v>
      </c>
      <c r="F4585">
        <v>5.2500000000000003E-3</v>
      </c>
      <c r="G4585" t="s">
        <v>71</v>
      </c>
      <c r="H4585">
        <v>9860.0612870275781</v>
      </c>
      <c r="I4585">
        <v>51.765321756894792</v>
      </c>
      <c r="J4585">
        <v>51.765321756894792</v>
      </c>
      <c r="K4585">
        <v>1</v>
      </c>
      <c r="N4585" t="s">
        <v>69</v>
      </c>
      <c r="S4585" t="s">
        <v>7753</v>
      </c>
      <c r="U4585" t="s">
        <v>69</v>
      </c>
      <c r="W4585" t="s">
        <v>3598</v>
      </c>
      <c r="X4585" t="s">
        <v>3598</v>
      </c>
      <c r="Y4585" t="s">
        <v>1062</v>
      </c>
      <c r="Z4585" t="s">
        <v>1063</v>
      </c>
      <c r="AA4585" t="s">
        <v>1063</v>
      </c>
      <c r="AB4585" t="s">
        <v>29</v>
      </c>
      <c r="AD4585" t="s">
        <v>7933</v>
      </c>
      <c r="AE4585">
        <v>1</v>
      </c>
      <c r="AF4585">
        <v>1</v>
      </c>
    </row>
    <row r="4586" spans="1:32" x14ac:dyDescent="0.2">
      <c r="A4586" t="s">
        <v>7934</v>
      </c>
      <c r="B4586" s="107">
        <v>44787</v>
      </c>
      <c r="C4586" s="107">
        <v>44787</v>
      </c>
      <c r="D4586" s="107">
        <v>44787</v>
      </c>
      <c r="E4586">
        <v>5.2500000000000003E-3</v>
      </c>
      <c r="F4586">
        <v>5.2500000000000003E-3</v>
      </c>
      <c r="G4586" t="s">
        <v>71</v>
      </c>
      <c r="H4586">
        <v>9860.0612870275781</v>
      </c>
      <c r="I4586">
        <v>51.765321756894792</v>
      </c>
      <c r="J4586">
        <v>51.765321756894792</v>
      </c>
      <c r="K4586">
        <v>1</v>
      </c>
      <c r="N4586" t="s">
        <v>69</v>
      </c>
      <c r="S4586" t="s">
        <v>7753</v>
      </c>
      <c r="U4586" t="s">
        <v>69</v>
      </c>
      <c r="W4586" t="s">
        <v>3598</v>
      </c>
      <c r="X4586" t="s">
        <v>3598</v>
      </c>
      <c r="Y4586" t="s">
        <v>1062</v>
      </c>
      <c r="Z4586" t="s">
        <v>1063</v>
      </c>
      <c r="AA4586" t="s">
        <v>1063</v>
      </c>
      <c r="AB4586" t="s">
        <v>29</v>
      </c>
      <c r="AD4586" t="s">
        <v>7935</v>
      </c>
      <c r="AE4586">
        <v>1</v>
      </c>
      <c r="AF4586">
        <v>1</v>
      </c>
    </row>
    <row r="4587" spans="1:32" x14ac:dyDescent="0.2">
      <c r="A4587" t="s">
        <v>7936</v>
      </c>
      <c r="B4587" s="107">
        <v>44786</v>
      </c>
      <c r="C4587" s="107">
        <v>44786</v>
      </c>
      <c r="D4587" s="107">
        <v>44786</v>
      </c>
      <c r="E4587">
        <v>-17.95</v>
      </c>
      <c r="F4587">
        <v>-17.95</v>
      </c>
      <c r="G4587" t="s">
        <v>43</v>
      </c>
      <c r="H4587">
        <v>1</v>
      </c>
      <c r="I4587">
        <v>-17.95</v>
      </c>
      <c r="J4587">
        <v>-17.95</v>
      </c>
      <c r="K4587">
        <v>1</v>
      </c>
      <c r="M4587" t="s">
        <v>50</v>
      </c>
      <c r="N4587" t="s">
        <v>199</v>
      </c>
      <c r="O4587">
        <v>100</v>
      </c>
      <c r="P4587" t="s">
        <v>160</v>
      </c>
      <c r="Q4587" t="s">
        <v>199</v>
      </c>
      <c r="S4587" t="s">
        <v>7915</v>
      </c>
      <c r="U4587" t="s">
        <v>50</v>
      </c>
      <c r="W4587" t="s">
        <v>2623</v>
      </c>
      <c r="X4587" t="s">
        <v>2623</v>
      </c>
      <c r="Y4587" t="s">
        <v>2078</v>
      </c>
      <c r="Z4587" t="s">
        <v>2079</v>
      </c>
      <c r="AA4587" t="s">
        <v>2079</v>
      </c>
      <c r="AB4587" t="s">
        <v>15</v>
      </c>
      <c r="AE4587">
        <v>0</v>
      </c>
      <c r="AF4587">
        <v>0</v>
      </c>
    </row>
    <row r="4588" spans="1:32" x14ac:dyDescent="0.2">
      <c r="A4588" t="s">
        <v>7937</v>
      </c>
      <c r="B4588" s="107">
        <v>44786</v>
      </c>
      <c r="C4588" s="107">
        <v>44786</v>
      </c>
      <c r="D4588" s="107">
        <v>44786</v>
      </c>
      <c r="E4588">
        <v>-39.99</v>
      </c>
      <c r="F4588">
        <v>-39.99</v>
      </c>
      <c r="G4588" t="s">
        <v>43</v>
      </c>
      <c r="H4588">
        <v>1</v>
      </c>
      <c r="I4588">
        <v>-39.99</v>
      </c>
      <c r="J4588">
        <v>-39.99</v>
      </c>
      <c r="K4588">
        <v>1</v>
      </c>
      <c r="M4588" t="s">
        <v>50</v>
      </c>
      <c r="N4588" t="s">
        <v>199</v>
      </c>
      <c r="O4588">
        <v>100</v>
      </c>
      <c r="P4588" t="s">
        <v>160</v>
      </c>
      <c r="Q4588" t="s">
        <v>199</v>
      </c>
      <c r="S4588" t="s">
        <v>7915</v>
      </c>
      <c r="U4588" t="s">
        <v>50</v>
      </c>
      <c r="W4588" t="s">
        <v>2623</v>
      </c>
      <c r="X4588" t="s">
        <v>2623</v>
      </c>
      <c r="Y4588" t="s">
        <v>2078</v>
      </c>
      <c r="Z4588" t="s">
        <v>2079</v>
      </c>
      <c r="AA4588" t="s">
        <v>2079</v>
      </c>
      <c r="AB4588" t="s">
        <v>15</v>
      </c>
      <c r="AE4588">
        <v>0</v>
      </c>
      <c r="AF4588">
        <v>0</v>
      </c>
    </row>
    <row r="4589" spans="1:32" x14ac:dyDescent="0.2">
      <c r="A4589" t="s">
        <v>7938</v>
      </c>
      <c r="B4589" s="107">
        <v>44786</v>
      </c>
      <c r="C4589" s="107">
        <v>44786</v>
      </c>
      <c r="D4589" s="107">
        <v>44786</v>
      </c>
      <c r="E4589">
        <v>-19.989999999999998</v>
      </c>
      <c r="F4589">
        <v>-19.989999999999998</v>
      </c>
      <c r="G4589" t="s">
        <v>43</v>
      </c>
      <c r="H4589">
        <v>1</v>
      </c>
      <c r="I4589">
        <v>-19.989999999999998</v>
      </c>
      <c r="J4589">
        <v>-19.989999999999998</v>
      </c>
      <c r="K4589">
        <v>1</v>
      </c>
      <c r="M4589" t="s">
        <v>50</v>
      </c>
      <c r="N4589" t="s">
        <v>199</v>
      </c>
      <c r="O4589">
        <v>100</v>
      </c>
      <c r="P4589" t="s">
        <v>160</v>
      </c>
      <c r="Q4589" t="s">
        <v>199</v>
      </c>
      <c r="S4589" t="s">
        <v>7915</v>
      </c>
      <c r="U4589" t="s">
        <v>50</v>
      </c>
      <c r="W4589" t="s">
        <v>2623</v>
      </c>
      <c r="X4589" t="s">
        <v>2623</v>
      </c>
      <c r="Y4589" t="s">
        <v>2078</v>
      </c>
      <c r="Z4589" t="s">
        <v>2079</v>
      </c>
      <c r="AA4589" t="s">
        <v>2079</v>
      </c>
      <c r="AB4589" t="s">
        <v>15</v>
      </c>
      <c r="AE4589">
        <v>0</v>
      </c>
      <c r="AF4589">
        <v>0</v>
      </c>
    </row>
    <row r="4590" spans="1:32" x14ac:dyDescent="0.2">
      <c r="A4590" t="s">
        <v>7939</v>
      </c>
      <c r="B4590" s="107">
        <v>44786</v>
      </c>
      <c r="C4590" s="107">
        <v>44786</v>
      </c>
      <c r="D4590" s="107">
        <v>44786</v>
      </c>
      <c r="E4590">
        <v>6.0000000000000001E-3</v>
      </c>
      <c r="F4590">
        <v>6.0000000000000001E-3</v>
      </c>
      <c r="G4590" t="s">
        <v>58</v>
      </c>
      <c r="H4590">
        <v>10129.09647779479</v>
      </c>
      <c r="I4590">
        <v>60.774578866768763</v>
      </c>
      <c r="J4590">
        <v>60.774578866768763</v>
      </c>
      <c r="K4590">
        <v>1</v>
      </c>
      <c r="M4590" t="s">
        <v>3597</v>
      </c>
      <c r="N4590" t="s">
        <v>69</v>
      </c>
      <c r="S4590" t="s">
        <v>7753</v>
      </c>
      <c r="U4590" t="s">
        <v>69</v>
      </c>
      <c r="W4590" t="s">
        <v>3598</v>
      </c>
      <c r="X4590" t="s">
        <v>3598</v>
      </c>
      <c r="Y4590" t="s">
        <v>1062</v>
      </c>
      <c r="Z4590" t="s">
        <v>1063</v>
      </c>
      <c r="AA4590" t="s">
        <v>1063</v>
      </c>
      <c r="AB4590" t="s">
        <v>29</v>
      </c>
      <c r="AD4590" t="s">
        <v>7940</v>
      </c>
      <c r="AE4590">
        <v>1</v>
      </c>
      <c r="AF4590">
        <v>1</v>
      </c>
    </row>
    <row r="4591" spans="1:32" x14ac:dyDescent="0.2">
      <c r="A4591" t="s">
        <v>7941</v>
      </c>
      <c r="B4591" s="107">
        <v>44786</v>
      </c>
      <c r="C4591" s="107">
        <v>44786</v>
      </c>
      <c r="D4591" s="107">
        <v>44786</v>
      </c>
      <c r="E4591">
        <v>7.4250000000000002E-3</v>
      </c>
      <c r="F4591">
        <v>7.4250000000000002E-3</v>
      </c>
      <c r="G4591" t="s">
        <v>58</v>
      </c>
      <c r="H4591">
        <v>10129.09647779479</v>
      </c>
      <c r="I4591">
        <v>75.208541347626351</v>
      </c>
      <c r="J4591">
        <v>75.208541347626351</v>
      </c>
      <c r="K4591">
        <v>1</v>
      </c>
      <c r="M4591" t="s">
        <v>3597</v>
      </c>
      <c r="N4591" t="s">
        <v>69</v>
      </c>
      <c r="S4591" t="s">
        <v>7753</v>
      </c>
      <c r="U4591" t="s">
        <v>69</v>
      </c>
      <c r="W4591" t="s">
        <v>3598</v>
      </c>
      <c r="X4591" t="s">
        <v>3598</v>
      </c>
      <c r="Y4591" t="s">
        <v>1062</v>
      </c>
      <c r="Z4591" t="s">
        <v>1063</v>
      </c>
      <c r="AA4591" t="s">
        <v>1063</v>
      </c>
      <c r="AB4591" t="s">
        <v>29</v>
      </c>
      <c r="AD4591" t="s">
        <v>7942</v>
      </c>
      <c r="AE4591">
        <v>1</v>
      </c>
      <c r="AF4591">
        <v>1</v>
      </c>
    </row>
    <row r="4592" spans="1:32" x14ac:dyDescent="0.2">
      <c r="A4592" t="s">
        <v>7943</v>
      </c>
      <c r="B4592" s="107">
        <v>44786</v>
      </c>
      <c r="C4592" s="107">
        <v>44786</v>
      </c>
      <c r="D4592" s="107">
        <v>44786</v>
      </c>
      <c r="E4592">
        <v>-2.7108476702973091E-3</v>
      </c>
      <c r="F4592">
        <v>-2.7108476702973091E-3</v>
      </c>
      <c r="G4592" t="s">
        <v>58</v>
      </c>
      <c r="H4592">
        <v>10129.09647779479</v>
      </c>
      <c r="I4592">
        <v>-27.458437589046689</v>
      </c>
      <c r="J4592">
        <v>-27.458437589046689</v>
      </c>
      <c r="K4592">
        <v>1</v>
      </c>
      <c r="M4592" t="s">
        <v>56</v>
      </c>
      <c r="N4592" t="s">
        <v>7340</v>
      </c>
      <c r="S4592" t="s">
        <v>7912</v>
      </c>
      <c r="U4592" t="s">
        <v>56</v>
      </c>
      <c r="W4592" t="s">
        <v>1415</v>
      </c>
      <c r="X4592" t="s">
        <v>1265</v>
      </c>
      <c r="Y4592" t="s">
        <v>182</v>
      </c>
      <c r="Z4592" t="s">
        <v>164</v>
      </c>
      <c r="AA4592" t="s">
        <v>164</v>
      </c>
      <c r="AB4592" t="s">
        <v>18</v>
      </c>
      <c r="AD4592" t="s">
        <v>7944</v>
      </c>
      <c r="AE4592">
        <v>1</v>
      </c>
      <c r="AF4592">
        <v>1</v>
      </c>
    </row>
    <row r="4593" spans="1:32" x14ac:dyDescent="0.2">
      <c r="A4593" t="s">
        <v>7945</v>
      </c>
      <c r="B4593" s="107">
        <v>44786</v>
      </c>
      <c r="C4593" s="107">
        <v>44786</v>
      </c>
      <c r="D4593" s="107">
        <v>44786</v>
      </c>
      <c r="E4593">
        <v>-2.8682996540209281E-3</v>
      </c>
      <c r="F4593">
        <v>-2.8682996540209281E-3</v>
      </c>
      <c r="G4593" t="s">
        <v>58</v>
      </c>
      <c r="H4593">
        <v>10129.09647779479</v>
      </c>
      <c r="I4593">
        <v>-29.053283922803409</v>
      </c>
      <c r="J4593">
        <v>-29.053283922803409</v>
      </c>
      <c r="K4593">
        <v>1</v>
      </c>
      <c r="M4593" t="s">
        <v>56</v>
      </c>
      <c r="N4593" t="s">
        <v>7340</v>
      </c>
      <c r="S4593" t="s">
        <v>7912</v>
      </c>
      <c r="U4593" t="s">
        <v>56</v>
      </c>
      <c r="W4593" t="s">
        <v>1415</v>
      </c>
      <c r="X4593" t="s">
        <v>1265</v>
      </c>
      <c r="Y4593" t="s">
        <v>182</v>
      </c>
      <c r="Z4593" t="s">
        <v>164</v>
      </c>
      <c r="AA4593" t="s">
        <v>164</v>
      </c>
      <c r="AB4593" t="s">
        <v>18</v>
      </c>
      <c r="AD4593" t="s">
        <v>7946</v>
      </c>
      <c r="AE4593">
        <v>1</v>
      </c>
      <c r="AF4593">
        <v>1</v>
      </c>
    </row>
    <row r="4594" spans="1:32" x14ac:dyDescent="0.2">
      <c r="A4594" t="s">
        <v>7947</v>
      </c>
      <c r="B4594" s="107">
        <v>44786</v>
      </c>
      <c r="C4594" s="107">
        <v>44786</v>
      </c>
      <c r="D4594" s="107">
        <v>44786</v>
      </c>
      <c r="E4594">
        <v>-3.2757957683011399E-3</v>
      </c>
      <c r="F4594">
        <v>-3.2757957683011399E-3</v>
      </c>
      <c r="G4594" t="s">
        <v>58</v>
      </c>
      <c r="H4594">
        <v>10129.09647779479</v>
      </c>
      <c r="I4594">
        <v>-33.18085137867417</v>
      </c>
      <c r="J4594">
        <v>-33.18085137867417</v>
      </c>
      <c r="K4594">
        <v>1</v>
      </c>
      <c r="M4594" t="s">
        <v>56</v>
      </c>
      <c r="N4594" t="s">
        <v>7340</v>
      </c>
      <c r="S4594" t="s">
        <v>7912</v>
      </c>
      <c r="U4594" t="s">
        <v>56</v>
      </c>
      <c r="W4594" t="s">
        <v>1415</v>
      </c>
      <c r="X4594" t="s">
        <v>1265</v>
      </c>
      <c r="Y4594" t="s">
        <v>182</v>
      </c>
      <c r="Z4594" t="s">
        <v>164</v>
      </c>
      <c r="AA4594" t="s">
        <v>164</v>
      </c>
      <c r="AB4594" t="s">
        <v>18</v>
      </c>
      <c r="AD4594" t="s">
        <v>7948</v>
      </c>
      <c r="AE4594">
        <v>1</v>
      </c>
      <c r="AF4594">
        <v>1</v>
      </c>
    </row>
    <row r="4595" spans="1:32" x14ac:dyDescent="0.2">
      <c r="A4595" t="s">
        <v>7949</v>
      </c>
      <c r="B4595" s="107">
        <v>44786</v>
      </c>
      <c r="C4595" s="107">
        <v>44786</v>
      </c>
      <c r="D4595" s="107">
        <v>44786</v>
      </c>
      <c r="E4595">
        <v>-3.1011909871000321E-3</v>
      </c>
      <c r="F4595">
        <v>-3.1011909871000321E-3</v>
      </c>
      <c r="G4595" t="s">
        <v>58</v>
      </c>
      <c r="H4595">
        <v>10129.09647779479</v>
      </c>
      <c r="I4595">
        <v>-31.41226270440389</v>
      </c>
      <c r="J4595">
        <v>-31.41226270440389</v>
      </c>
      <c r="K4595">
        <v>1</v>
      </c>
      <c r="M4595" t="s">
        <v>56</v>
      </c>
      <c r="N4595" t="s">
        <v>7340</v>
      </c>
      <c r="S4595" t="s">
        <v>7912</v>
      </c>
      <c r="U4595" t="s">
        <v>56</v>
      </c>
      <c r="W4595" t="s">
        <v>1415</v>
      </c>
      <c r="X4595" t="s">
        <v>1265</v>
      </c>
      <c r="Y4595" t="s">
        <v>182</v>
      </c>
      <c r="Z4595" t="s">
        <v>164</v>
      </c>
      <c r="AA4595" t="s">
        <v>164</v>
      </c>
      <c r="AB4595" t="s">
        <v>18</v>
      </c>
      <c r="AD4595" t="s">
        <v>7950</v>
      </c>
      <c r="AE4595">
        <v>1</v>
      </c>
      <c r="AF4595">
        <v>1</v>
      </c>
    </row>
    <row r="4596" spans="1:32" x14ac:dyDescent="0.2">
      <c r="A4596" t="s">
        <v>7951</v>
      </c>
      <c r="B4596" s="107">
        <v>44785</v>
      </c>
      <c r="C4596" s="107">
        <v>44785</v>
      </c>
      <c r="D4596" s="107">
        <v>44785</v>
      </c>
      <c r="E4596">
        <v>-19.940000000000001</v>
      </c>
      <c r="F4596">
        <v>-19.940000000000001</v>
      </c>
      <c r="G4596" t="s">
        <v>43</v>
      </c>
      <c r="H4596">
        <v>1</v>
      </c>
      <c r="I4596">
        <v>-19.940000000000001</v>
      </c>
      <c r="J4596">
        <v>-19.940000000000001</v>
      </c>
      <c r="K4596">
        <v>1</v>
      </c>
      <c r="M4596" t="s">
        <v>50</v>
      </c>
      <c r="N4596" t="s">
        <v>199</v>
      </c>
      <c r="O4596">
        <v>100</v>
      </c>
      <c r="P4596" t="s">
        <v>160</v>
      </c>
      <c r="Q4596" t="s">
        <v>199</v>
      </c>
      <c r="S4596" t="s">
        <v>7915</v>
      </c>
      <c r="U4596" t="s">
        <v>50</v>
      </c>
      <c r="W4596" t="s">
        <v>2623</v>
      </c>
      <c r="X4596" t="s">
        <v>2623</v>
      </c>
      <c r="Y4596" t="s">
        <v>2078</v>
      </c>
      <c r="Z4596" t="s">
        <v>2079</v>
      </c>
      <c r="AA4596" t="s">
        <v>2079</v>
      </c>
      <c r="AB4596" t="s">
        <v>15</v>
      </c>
      <c r="AE4596">
        <v>0</v>
      </c>
      <c r="AF4596">
        <v>0</v>
      </c>
    </row>
    <row r="4597" spans="1:32" x14ac:dyDescent="0.2">
      <c r="A4597" t="s">
        <v>7952</v>
      </c>
      <c r="B4597" s="107">
        <v>44785</v>
      </c>
      <c r="C4597" s="107">
        <v>44785</v>
      </c>
      <c r="D4597" s="107">
        <v>44785</v>
      </c>
      <c r="E4597">
        <v>-20.23</v>
      </c>
      <c r="F4597">
        <v>-20.23</v>
      </c>
      <c r="G4597" t="s">
        <v>43</v>
      </c>
      <c r="H4597">
        <v>1</v>
      </c>
      <c r="I4597">
        <v>-20.23</v>
      </c>
      <c r="J4597">
        <v>-20.23</v>
      </c>
      <c r="K4597">
        <v>1</v>
      </c>
      <c r="M4597" t="s">
        <v>50</v>
      </c>
      <c r="N4597" t="s">
        <v>199</v>
      </c>
      <c r="O4597">
        <v>100</v>
      </c>
      <c r="P4597" t="s">
        <v>160</v>
      </c>
      <c r="Q4597" t="s">
        <v>199</v>
      </c>
      <c r="S4597" t="s">
        <v>7915</v>
      </c>
      <c r="U4597" t="s">
        <v>50</v>
      </c>
      <c r="W4597" t="s">
        <v>2623</v>
      </c>
      <c r="X4597" t="s">
        <v>2623</v>
      </c>
      <c r="Y4597" t="s">
        <v>2078</v>
      </c>
      <c r="Z4597" t="s">
        <v>2079</v>
      </c>
      <c r="AA4597" t="s">
        <v>2079</v>
      </c>
      <c r="AB4597" t="s">
        <v>15</v>
      </c>
      <c r="AE4597">
        <v>0</v>
      </c>
      <c r="AF4597">
        <v>0</v>
      </c>
    </row>
    <row r="4598" spans="1:32" x14ac:dyDescent="0.2">
      <c r="A4598" t="s">
        <v>7953</v>
      </c>
      <c r="B4598" s="107">
        <v>44785</v>
      </c>
      <c r="C4598" s="107">
        <v>44785</v>
      </c>
      <c r="D4598" s="107">
        <v>44785</v>
      </c>
      <c r="E4598">
        <v>200000</v>
      </c>
      <c r="F4598">
        <v>200000</v>
      </c>
      <c r="G4598" t="s">
        <v>43</v>
      </c>
      <c r="H4598">
        <v>1</v>
      </c>
      <c r="I4598">
        <v>200000</v>
      </c>
      <c r="J4598">
        <v>200000</v>
      </c>
      <c r="K4598">
        <v>1</v>
      </c>
      <c r="M4598" t="s">
        <v>199</v>
      </c>
      <c r="N4598" t="s">
        <v>52</v>
      </c>
      <c r="O4598">
        <v>100</v>
      </c>
      <c r="Q4598" t="s">
        <v>199</v>
      </c>
      <c r="S4598" t="s">
        <v>1378</v>
      </c>
      <c r="U4598" t="s">
        <v>52</v>
      </c>
      <c r="W4598" t="s">
        <v>1379</v>
      </c>
      <c r="X4598" t="s">
        <v>1379</v>
      </c>
      <c r="Y4598" t="s">
        <v>163</v>
      </c>
      <c r="Z4598" t="s">
        <v>193</v>
      </c>
      <c r="AA4598" t="s">
        <v>193</v>
      </c>
      <c r="AB4598" t="s">
        <v>24</v>
      </c>
      <c r="AE4598">
        <v>0</v>
      </c>
      <c r="AF4598">
        <v>0</v>
      </c>
    </row>
    <row r="4599" spans="1:32" x14ac:dyDescent="0.2">
      <c r="A4599" t="s">
        <v>7954</v>
      </c>
      <c r="B4599" s="107">
        <v>44785</v>
      </c>
      <c r="C4599" s="107">
        <v>44785</v>
      </c>
      <c r="D4599" s="107">
        <v>44785</v>
      </c>
      <c r="E4599">
        <v>-200000</v>
      </c>
      <c r="F4599">
        <v>-200000</v>
      </c>
      <c r="G4599" t="s">
        <v>43</v>
      </c>
      <c r="H4599">
        <v>1</v>
      </c>
      <c r="I4599">
        <v>-200000</v>
      </c>
      <c r="J4599">
        <v>-200000</v>
      </c>
      <c r="K4599">
        <v>1</v>
      </c>
      <c r="M4599" t="s">
        <v>53</v>
      </c>
      <c r="N4599" t="s">
        <v>199</v>
      </c>
      <c r="O4599">
        <v>100</v>
      </c>
      <c r="P4599" t="s">
        <v>340</v>
      </c>
      <c r="Q4599" t="s">
        <v>199</v>
      </c>
      <c r="S4599" t="s">
        <v>1378</v>
      </c>
      <c r="U4599" t="s">
        <v>53</v>
      </c>
      <c r="W4599" t="s">
        <v>1379</v>
      </c>
      <c r="X4599" t="s">
        <v>1379</v>
      </c>
      <c r="Y4599" t="s">
        <v>163</v>
      </c>
      <c r="Z4599" t="s">
        <v>193</v>
      </c>
      <c r="AA4599" t="s">
        <v>193</v>
      </c>
      <c r="AB4599" t="s">
        <v>24</v>
      </c>
      <c r="AE4599">
        <v>0</v>
      </c>
      <c r="AF4599">
        <v>0</v>
      </c>
    </row>
    <row r="4600" spans="1:32" x14ac:dyDescent="0.2">
      <c r="A4600" t="s">
        <v>7955</v>
      </c>
      <c r="B4600" s="107">
        <v>44785</v>
      </c>
      <c r="C4600" s="107">
        <v>44785</v>
      </c>
      <c r="D4600" s="107">
        <v>44785</v>
      </c>
      <c r="E4600">
        <v>7.8750000000000001E-3</v>
      </c>
      <c r="F4600">
        <v>7.8750000000000001E-3</v>
      </c>
      <c r="G4600" t="s">
        <v>58</v>
      </c>
      <c r="H4600">
        <v>9975.8655804480659</v>
      </c>
      <c r="I4600">
        <v>78.559941446028517</v>
      </c>
      <c r="J4600">
        <v>78.559941446028517</v>
      </c>
      <c r="K4600">
        <v>1</v>
      </c>
      <c r="M4600" t="s">
        <v>3597</v>
      </c>
      <c r="N4600" t="s">
        <v>69</v>
      </c>
      <c r="S4600" t="s">
        <v>7753</v>
      </c>
      <c r="U4600" t="s">
        <v>69</v>
      </c>
      <c r="W4600" t="s">
        <v>3598</v>
      </c>
      <c r="X4600" t="s">
        <v>3598</v>
      </c>
      <c r="Y4600" t="s">
        <v>1062</v>
      </c>
      <c r="Z4600" t="s">
        <v>1063</v>
      </c>
      <c r="AA4600" t="s">
        <v>1063</v>
      </c>
      <c r="AB4600" t="s">
        <v>29</v>
      </c>
      <c r="AD4600" t="s">
        <v>7956</v>
      </c>
      <c r="AE4600">
        <v>1</v>
      </c>
      <c r="AF4600">
        <v>1</v>
      </c>
    </row>
    <row r="4601" spans="1:32" x14ac:dyDescent="0.2">
      <c r="A4601" t="s">
        <v>7957</v>
      </c>
      <c r="B4601" s="107">
        <v>44785</v>
      </c>
      <c r="C4601" s="107">
        <v>44785</v>
      </c>
      <c r="D4601" s="107">
        <v>44785</v>
      </c>
      <c r="E4601">
        <v>7.8750000000000001E-3</v>
      </c>
      <c r="F4601">
        <v>7.8750000000000001E-3</v>
      </c>
      <c r="G4601" t="s">
        <v>58</v>
      </c>
      <c r="H4601">
        <v>9975.8655804480659</v>
      </c>
      <c r="I4601">
        <v>78.559941446028517</v>
      </c>
      <c r="J4601">
        <v>78.559941446028517</v>
      </c>
      <c r="K4601">
        <v>1</v>
      </c>
      <c r="M4601" t="s">
        <v>3597</v>
      </c>
      <c r="N4601" t="s">
        <v>69</v>
      </c>
      <c r="S4601" t="s">
        <v>7753</v>
      </c>
      <c r="U4601" t="s">
        <v>69</v>
      </c>
      <c r="W4601" t="s">
        <v>3598</v>
      </c>
      <c r="X4601" t="s">
        <v>3598</v>
      </c>
      <c r="Y4601" t="s">
        <v>1062</v>
      </c>
      <c r="Z4601" t="s">
        <v>1063</v>
      </c>
      <c r="AA4601" t="s">
        <v>1063</v>
      </c>
      <c r="AB4601" t="s">
        <v>29</v>
      </c>
      <c r="AD4601" t="s">
        <v>7958</v>
      </c>
      <c r="AE4601">
        <v>1</v>
      </c>
      <c r="AF4601">
        <v>1</v>
      </c>
    </row>
    <row r="4602" spans="1:32" x14ac:dyDescent="0.2">
      <c r="A4602" t="s">
        <v>7959</v>
      </c>
      <c r="B4602" s="107">
        <v>44785</v>
      </c>
      <c r="C4602" s="107">
        <v>44785</v>
      </c>
      <c r="D4602" s="107">
        <v>44785</v>
      </c>
      <c r="E4602">
        <v>7.8750000000000001E-3</v>
      </c>
      <c r="F4602">
        <v>7.8750000000000001E-3</v>
      </c>
      <c r="G4602" t="s">
        <v>58</v>
      </c>
      <c r="H4602">
        <v>9975.8655804480659</v>
      </c>
      <c r="I4602">
        <v>78.559941446028517</v>
      </c>
      <c r="J4602">
        <v>78.559941446028517</v>
      </c>
      <c r="K4602">
        <v>1</v>
      </c>
      <c r="M4602" t="s">
        <v>3597</v>
      </c>
      <c r="N4602" t="s">
        <v>69</v>
      </c>
      <c r="S4602" t="s">
        <v>7753</v>
      </c>
      <c r="U4602" t="s">
        <v>69</v>
      </c>
      <c r="W4602" t="s">
        <v>3598</v>
      </c>
      <c r="X4602" t="s">
        <v>3598</v>
      </c>
      <c r="Y4602" t="s">
        <v>1062</v>
      </c>
      <c r="Z4602" t="s">
        <v>1063</v>
      </c>
      <c r="AA4602" t="s">
        <v>1063</v>
      </c>
      <c r="AB4602" t="s">
        <v>29</v>
      </c>
      <c r="AD4602" t="s">
        <v>7960</v>
      </c>
      <c r="AE4602">
        <v>1</v>
      </c>
      <c r="AF4602">
        <v>1</v>
      </c>
    </row>
    <row r="4603" spans="1:32" x14ac:dyDescent="0.2">
      <c r="A4603" t="s">
        <v>7961</v>
      </c>
      <c r="B4603" s="107">
        <v>44785</v>
      </c>
      <c r="C4603" s="107">
        <v>44785</v>
      </c>
      <c r="D4603" s="107">
        <v>44785</v>
      </c>
      <c r="E4603">
        <v>7.9500000000000005E-3</v>
      </c>
      <c r="F4603">
        <v>7.9500000000000005E-3</v>
      </c>
      <c r="G4603" t="s">
        <v>58</v>
      </c>
      <c r="H4603">
        <v>9975.8655804480659</v>
      </c>
      <c r="I4603">
        <v>79.308131364562129</v>
      </c>
      <c r="J4603">
        <v>79.308131364562129</v>
      </c>
      <c r="K4603">
        <v>1</v>
      </c>
      <c r="M4603" t="s">
        <v>3597</v>
      </c>
      <c r="N4603" t="s">
        <v>69</v>
      </c>
      <c r="S4603" t="s">
        <v>7753</v>
      </c>
      <c r="U4603" t="s">
        <v>69</v>
      </c>
      <c r="W4603" t="s">
        <v>3598</v>
      </c>
      <c r="X4603" t="s">
        <v>3598</v>
      </c>
      <c r="Y4603" t="s">
        <v>1062</v>
      </c>
      <c r="Z4603" t="s">
        <v>1063</v>
      </c>
      <c r="AA4603" t="s">
        <v>1063</v>
      </c>
      <c r="AB4603" t="s">
        <v>29</v>
      </c>
      <c r="AD4603" t="s">
        <v>7962</v>
      </c>
      <c r="AE4603">
        <v>1</v>
      </c>
      <c r="AF4603">
        <v>1</v>
      </c>
    </row>
    <row r="4604" spans="1:32" x14ac:dyDescent="0.2">
      <c r="A4604" t="s">
        <v>7963</v>
      </c>
      <c r="B4604" s="107">
        <v>44785</v>
      </c>
      <c r="C4604" s="107">
        <v>44785</v>
      </c>
      <c r="D4604" s="107">
        <v>44785</v>
      </c>
      <c r="E4604">
        <v>7.8750000000000001E-3</v>
      </c>
      <c r="F4604">
        <v>7.8750000000000001E-3</v>
      </c>
      <c r="G4604" t="s">
        <v>58</v>
      </c>
      <c r="H4604">
        <v>9975.8655804480659</v>
      </c>
      <c r="I4604">
        <v>78.559941446028517</v>
      </c>
      <c r="J4604">
        <v>78.559941446028517</v>
      </c>
      <c r="K4604">
        <v>1</v>
      </c>
      <c r="M4604" t="s">
        <v>3597</v>
      </c>
      <c r="N4604" t="s">
        <v>69</v>
      </c>
      <c r="S4604" t="s">
        <v>7753</v>
      </c>
      <c r="U4604" t="s">
        <v>69</v>
      </c>
      <c r="W4604" t="s">
        <v>3598</v>
      </c>
      <c r="X4604" t="s">
        <v>3598</v>
      </c>
      <c r="Y4604" t="s">
        <v>1062</v>
      </c>
      <c r="Z4604" t="s">
        <v>1063</v>
      </c>
      <c r="AA4604" t="s">
        <v>1063</v>
      </c>
      <c r="AB4604" t="s">
        <v>29</v>
      </c>
      <c r="AD4604" t="s">
        <v>7964</v>
      </c>
      <c r="AE4604">
        <v>1</v>
      </c>
      <c r="AF4604">
        <v>1</v>
      </c>
    </row>
    <row r="4605" spans="1:32" x14ac:dyDescent="0.2">
      <c r="A4605" t="s">
        <v>7965</v>
      </c>
      <c r="B4605" s="107">
        <v>44785</v>
      </c>
      <c r="C4605" s="107">
        <v>44785</v>
      </c>
      <c r="D4605" s="107">
        <v>44785</v>
      </c>
      <c r="E4605">
        <v>7.4999999999999997E-3</v>
      </c>
      <c r="F4605">
        <v>7.4999999999999997E-3</v>
      </c>
      <c r="G4605" t="s">
        <v>58</v>
      </c>
      <c r="H4605">
        <v>9975.8655804480659</v>
      </c>
      <c r="I4605">
        <v>74.818991853360487</v>
      </c>
      <c r="J4605">
        <v>74.818991853360487</v>
      </c>
      <c r="K4605">
        <v>1</v>
      </c>
      <c r="M4605" t="s">
        <v>3597</v>
      </c>
      <c r="N4605" t="s">
        <v>69</v>
      </c>
      <c r="S4605" t="s">
        <v>7753</v>
      </c>
      <c r="U4605" t="s">
        <v>69</v>
      </c>
      <c r="W4605" t="s">
        <v>3598</v>
      </c>
      <c r="X4605" t="s">
        <v>3598</v>
      </c>
      <c r="Y4605" t="s">
        <v>1062</v>
      </c>
      <c r="Z4605" t="s">
        <v>1063</v>
      </c>
      <c r="AA4605" t="s">
        <v>1063</v>
      </c>
      <c r="AB4605" t="s">
        <v>29</v>
      </c>
      <c r="AD4605" t="s">
        <v>7966</v>
      </c>
      <c r="AE4605">
        <v>1</v>
      </c>
      <c r="AF4605">
        <v>1</v>
      </c>
    </row>
    <row r="4606" spans="1:32" x14ac:dyDescent="0.2">
      <c r="A4606" t="s">
        <v>7967</v>
      </c>
      <c r="B4606" s="107">
        <v>44785</v>
      </c>
      <c r="C4606" s="107">
        <v>44785</v>
      </c>
      <c r="D4606" s="107">
        <v>44785</v>
      </c>
      <c r="E4606">
        <v>6.7499999999999999E-3</v>
      </c>
      <c r="F4606">
        <v>6.7499999999999999E-3</v>
      </c>
      <c r="G4606" t="s">
        <v>58</v>
      </c>
      <c r="H4606">
        <v>9975.8655804480659</v>
      </c>
      <c r="I4606">
        <v>67.337092668024439</v>
      </c>
      <c r="J4606">
        <v>67.337092668024439</v>
      </c>
      <c r="K4606">
        <v>1</v>
      </c>
      <c r="M4606" t="s">
        <v>3597</v>
      </c>
      <c r="N4606" t="s">
        <v>69</v>
      </c>
      <c r="S4606" t="s">
        <v>7753</v>
      </c>
      <c r="U4606" t="s">
        <v>69</v>
      </c>
      <c r="W4606" t="s">
        <v>3598</v>
      </c>
      <c r="X4606" t="s">
        <v>3598</v>
      </c>
      <c r="Y4606" t="s">
        <v>1062</v>
      </c>
      <c r="Z4606" t="s">
        <v>1063</v>
      </c>
      <c r="AA4606" t="s">
        <v>1063</v>
      </c>
      <c r="AB4606" t="s">
        <v>29</v>
      </c>
      <c r="AD4606" t="s">
        <v>7968</v>
      </c>
      <c r="AE4606">
        <v>1</v>
      </c>
      <c r="AF4606">
        <v>1</v>
      </c>
    </row>
    <row r="4607" spans="1:32" x14ac:dyDescent="0.2">
      <c r="A4607" t="s">
        <v>7969</v>
      </c>
      <c r="B4607" s="107">
        <v>44785</v>
      </c>
      <c r="C4607" s="107">
        <v>44785</v>
      </c>
      <c r="D4607" s="107">
        <v>44785</v>
      </c>
      <c r="E4607">
        <v>-3.9212394800954894E-3</v>
      </c>
      <c r="F4607">
        <v>-3.9212394800954894E-3</v>
      </c>
      <c r="G4607" t="s">
        <v>58</v>
      </c>
      <c r="H4607">
        <v>9975.8655804480659</v>
      </c>
      <c r="I4607">
        <v>-39.117757962178651</v>
      </c>
      <c r="J4607">
        <v>-39.117757962178651</v>
      </c>
      <c r="K4607">
        <v>1</v>
      </c>
      <c r="M4607" t="s">
        <v>56</v>
      </c>
      <c r="N4607" t="s">
        <v>7340</v>
      </c>
      <c r="S4607" t="s">
        <v>7912</v>
      </c>
      <c r="U4607" t="s">
        <v>56</v>
      </c>
      <c r="W4607" t="s">
        <v>1415</v>
      </c>
      <c r="X4607" t="s">
        <v>1265</v>
      </c>
      <c r="Y4607" t="s">
        <v>182</v>
      </c>
      <c r="Z4607" t="s">
        <v>164</v>
      </c>
      <c r="AA4607" t="s">
        <v>164</v>
      </c>
      <c r="AB4607" t="s">
        <v>18</v>
      </c>
      <c r="AD4607" t="s">
        <v>7970</v>
      </c>
      <c r="AE4607">
        <v>1</v>
      </c>
      <c r="AF4607">
        <v>1</v>
      </c>
    </row>
    <row r="4608" spans="1:32" x14ac:dyDescent="0.2">
      <c r="A4608" t="s">
        <v>7971</v>
      </c>
      <c r="B4608" s="107">
        <v>44785</v>
      </c>
      <c r="C4608" s="107">
        <v>44785</v>
      </c>
      <c r="D4608" s="107">
        <v>44785</v>
      </c>
      <c r="E4608">
        <v>-3.7329352076134691E-3</v>
      </c>
      <c r="F4608">
        <v>-3.7329352076134691E-3</v>
      </c>
      <c r="G4608" t="s">
        <v>58</v>
      </c>
      <c r="H4608">
        <v>9975.8655804480659</v>
      </c>
      <c r="I4608">
        <v>-37.239259851673957</v>
      </c>
      <c r="J4608">
        <v>-37.239259851673957</v>
      </c>
      <c r="K4608">
        <v>1</v>
      </c>
      <c r="M4608" t="s">
        <v>56</v>
      </c>
      <c r="N4608" t="s">
        <v>7340</v>
      </c>
      <c r="S4608" t="s">
        <v>7912</v>
      </c>
      <c r="U4608" t="s">
        <v>56</v>
      </c>
      <c r="W4608" t="s">
        <v>1415</v>
      </c>
      <c r="X4608" t="s">
        <v>1265</v>
      </c>
      <c r="Y4608" t="s">
        <v>182</v>
      </c>
      <c r="Z4608" t="s">
        <v>164</v>
      </c>
      <c r="AA4608" t="s">
        <v>164</v>
      </c>
      <c r="AB4608" t="s">
        <v>18</v>
      </c>
      <c r="AD4608" t="s">
        <v>7972</v>
      </c>
      <c r="AE4608">
        <v>1</v>
      </c>
      <c r="AF4608">
        <v>1</v>
      </c>
    </row>
    <row r="4609" spans="1:32" x14ac:dyDescent="0.2">
      <c r="A4609" t="s">
        <v>7973</v>
      </c>
      <c r="B4609" s="107">
        <v>44785</v>
      </c>
      <c r="C4609" s="107">
        <v>44785</v>
      </c>
      <c r="D4609" s="107">
        <v>44785</v>
      </c>
      <c r="E4609">
        <v>6.7499999999999999E-3</v>
      </c>
      <c r="F4609">
        <v>6.7499999999999999E-3</v>
      </c>
      <c r="G4609" t="s">
        <v>58</v>
      </c>
      <c r="H4609">
        <v>9975.8655804480659</v>
      </c>
      <c r="I4609">
        <v>67.337092668024439</v>
      </c>
      <c r="J4609">
        <v>67.337092668024439</v>
      </c>
      <c r="K4609">
        <v>1</v>
      </c>
      <c r="M4609" t="s">
        <v>3597</v>
      </c>
      <c r="N4609" t="s">
        <v>69</v>
      </c>
      <c r="S4609" t="s">
        <v>7753</v>
      </c>
      <c r="U4609" t="s">
        <v>69</v>
      </c>
      <c r="W4609" t="s">
        <v>3598</v>
      </c>
      <c r="X4609" t="s">
        <v>3598</v>
      </c>
      <c r="Y4609" t="s">
        <v>1062</v>
      </c>
      <c r="Z4609" t="s">
        <v>1063</v>
      </c>
      <c r="AA4609" t="s">
        <v>1063</v>
      </c>
      <c r="AB4609" t="s">
        <v>29</v>
      </c>
      <c r="AD4609" t="s">
        <v>7974</v>
      </c>
      <c r="AE4609">
        <v>1</v>
      </c>
      <c r="AF4609">
        <v>1</v>
      </c>
    </row>
    <row r="4610" spans="1:32" x14ac:dyDescent="0.2">
      <c r="A4610" t="s">
        <v>7975</v>
      </c>
      <c r="B4610" s="107">
        <v>44785</v>
      </c>
      <c r="C4610" s="107">
        <v>44785</v>
      </c>
      <c r="D4610" s="107">
        <v>44785</v>
      </c>
      <c r="E4610">
        <v>6.0074999999999998E-3</v>
      </c>
      <c r="F4610">
        <v>6.0074999999999998E-3</v>
      </c>
      <c r="G4610" t="s">
        <v>71</v>
      </c>
      <c r="H4610">
        <v>9972.7596741344205</v>
      </c>
      <c r="I4610">
        <v>59.911353742362529</v>
      </c>
      <c r="J4610">
        <v>59.911353742362529</v>
      </c>
      <c r="K4610">
        <v>1</v>
      </c>
      <c r="M4610" t="s">
        <v>358</v>
      </c>
      <c r="N4610" t="s">
        <v>69</v>
      </c>
      <c r="S4610" t="s">
        <v>7753</v>
      </c>
      <c r="U4610" t="s">
        <v>69</v>
      </c>
      <c r="W4610" t="s">
        <v>3598</v>
      </c>
      <c r="X4610" t="s">
        <v>3598</v>
      </c>
      <c r="Y4610" t="s">
        <v>1062</v>
      </c>
      <c r="Z4610" t="s">
        <v>1063</v>
      </c>
      <c r="AA4610" t="s">
        <v>1063</v>
      </c>
      <c r="AB4610" t="s">
        <v>29</v>
      </c>
      <c r="AD4610" t="s">
        <v>7976</v>
      </c>
      <c r="AE4610">
        <v>1</v>
      </c>
      <c r="AF4610">
        <v>1</v>
      </c>
    </row>
    <row r="4611" spans="1:32" x14ac:dyDescent="0.2">
      <c r="A4611" t="s">
        <v>7977</v>
      </c>
      <c r="B4611" s="107">
        <v>44784</v>
      </c>
      <c r="C4611" s="107">
        <v>44784</v>
      </c>
      <c r="D4611" s="107">
        <v>44784</v>
      </c>
      <c r="E4611">
        <v>334127.11</v>
      </c>
      <c r="F4611">
        <v>334127.11</v>
      </c>
      <c r="G4611" t="s">
        <v>43</v>
      </c>
      <c r="H4611">
        <v>1</v>
      </c>
      <c r="I4611">
        <v>334127.11</v>
      </c>
      <c r="J4611">
        <v>334127.11</v>
      </c>
      <c r="K4611">
        <v>1</v>
      </c>
      <c r="M4611" t="s">
        <v>199</v>
      </c>
      <c r="N4611" t="s">
        <v>53</v>
      </c>
      <c r="O4611">
        <v>100</v>
      </c>
      <c r="P4611" t="s">
        <v>160</v>
      </c>
      <c r="Q4611" t="s">
        <v>199</v>
      </c>
      <c r="S4611" t="s">
        <v>7520</v>
      </c>
      <c r="U4611" t="s">
        <v>53</v>
      </c>
      <c r="W4611" t="s">
        <v>1850</v>
      </c>
      <c r="X4611" t="s">
        <v>1850</v>
      </c>
      <c r="Y4611" t="s">
        <v>1356</v>
      </c>
      <c r="Z4611" t="s">
        <v>1356</v>
      </c>
      <c r="AA4611" t="s">
        <v>1356</v>
      </c>
      <c r="AB4611" t="s">
        <v>28</v>
      </c>
      <c r="AE4611">
        <v>0</v>
      </c>
      <c r="AF4611">
        <v>0</v>
      </c>
    </row>
    <row r="4612" spans="1:32" x14ac:dyDescent="0.2">
      <c r="A4612" t="s">
        <v>7978</v>
      </c>
      <c r="B4612" s="107">
        <v>44784</v>
      </c>
      <c r="C4612" s="107">
        <v>44784</v>
      </c>
      <c r="D4612" s="107">
        <v>44784</v>
      </c>
      <c r="E4612">
        <v>-249.14</v>
      </c>
      <c r="F4612">
        <v>-249.14</v>
      </c>
      <c r="G4612" t="s">
        <v>43</v>
      </c>
      <c r="H4612">
        <v>1</v>
      </c>
      <c r="I4612">
        <v>-249.14</v>
      </c>
      <c r="J4612">
        <v>-249.14</v>
      </c>
      <c r="K4612">
        <v>1</v>
      </c>
      <c r="M4612" t="s">
        <v>50</v>
      </c>
      <c r="N4612" t="s">
        <v>199</v>
      </c>
      <c r="O4612">
        <v>100</v>
      </c>
      <c r="P4612" t="s">
        <v>340</v>
      </c>
      <c r="Q4612" t="s">
        <v>199</v>
      </c>
      <c r="S4612" t="s">
        <v>7590</v>
      </c>
      <c r="U4612" t="s">
        <v>50</v>
      </c>
      <c r="W4612" t="s">
        <v>274</v>
      </c>
      <c r="X4612" t="s">
        <v>30</v>
      </c>
      <c r="Y4612" t="s">
        <v>182</v>
      </c>
      <c r="Z4612" t="s">
        <v>182</v>
      </c>
      <c r="AA4612" t="s">
        <v>182</v>
      </c>
      <c r="AB4612" t="s">
        <v>30</v>
      </c>
      <c r="AE4612">
        <v>0</v>
      </c>
      <c r="AF4612">
        <v>0</v>
      </c>
    </row>
    <row r="4613" spans="1:32" x14ac:dyDescent="0.2">
      <c r="A4613" t="s">
        <v>7979</v>
      </c>
      <c r="B4613" s="107">
        <v>44784</v>
      </c>
      <c r="C4613" s="107">
        <v>44784</v>
      </c>
      <c r="D4613" s="107">
        <v>44784</v>
      </c>
      <c r="E4613">
        <v>-55.36</v>
      </c>
      <c r="F4613">
        <v>-55.36</v>
      </c>
      <c r="G4613" t="s">
        <v>43</v>
      </c>
      <c r="H4613">
        <v>1</v>
      </c>
      <c r="I4613">
        <v>-55.36</v>
      </c>
      <c r="J4613">
        <v>-55.36</v>
      </c>
      <c r="K4613">
        <v>1</v>
      </c>
      <c r="M4613" t="s">
        <v>50</v>
      </c>
      <c r="N4613" t="s">
        <v>199</v>
      </c>
      <c r="O4613">
        <v>100</v>
      </c>
      <c r="P4613" t="s">
        <v>340</v>
      </c>
      <c r="Q4613" t="s">
        <v>199</v>
      </c>
      <c r="S4613" t="s">
        <v>7980</v>
      </c>
      <c r="U4613" t="s">
        <v>50</v>
      </c>
      <c r="W4613" t="s">
        <v>7980</v>
      </c>
      <c r="X4613" t="s">
        <v>30</v>
      </c>
      <c r="Y4613" t="s">
        <v>182</v>
      </c>
      <c r="Z4613" t="s">
        <v>182</v>
      </c>
      <c r="AA4613" t="s">
        <v>182</v>
      </c>
      <c r="AB4613" t="s">
        <v>30</v>
      </c>
      <c r="AE4613">
        <v>0</v>
      </c>
      <c r="AF4613">
        <v>0</v>
      </c>
    </row>
    <row r="4614" spans="1:32" x14ac:dyDescent="0.2">
      <c r="A4614" t="s">
        <v>7981</v>
      </c>
      <c r="B4614" s="107">
        <v>44784</v>
      </c>
      <c r="C4614" s="107">
        <v>44784</v>
      </c>
      <c r="D4614" s="107">
        <v>44784</v>
      </c>
      <c r="E4614">
        <v>-83.05</v>
      </c>
      <c r="F4614">
        <v>-83.05</v>
      </c>
      <c r="G4614" t="s">
        <v>43</v>
      </c>
      <c r="H4614">
        <v>1</v>
      </c>
      <c r="I4614">
        <v>-83.05</v>
      </c>
      <c r="J4614">
        <v>-83.05</v>
      </c>
      <c r="K4614">
        <v>1</v>
      </c>
      <c r="M4614" t="s">
        <v>50</v>
      </c>
      <c r="N4614" t="s">
        <v>199</v>
      </c>
      <c r="O4614">
        <v>100</v>
      </c>
      <c r="P4614" t="s">
        <v>340</v>
      </c>
      <c r="Q4614" t="s">
        <v>199</v>
      </c>
      <c r="S4614" t="s">
        <v>263</v>
      </c>
      <c r="U4614" t="s">
        <v>50</v>
      </c>
      <c r="W4614" t="s">
        <v>265</v>
      </c>
      <c r="X4614" t="s">
        <v>30</v>
      </c>
      <c r="Y4614" t="s">
        <v>182</v>
      </c>
      <c r="Z4614" t="s">
        <v>182</v>
      </c>
      <c r="AA4614" t="s">
        <v>182</v>
      </c>
      <c r="AB4614" t="s">
        <v>30</v>
      </c>
      <c r="AE4614">
        <v>0</v>
      </c>
      <c r="AF4614">
        <v>0</v>
      </c>
    </row>
    <row r="4615" spans="1:32" x14ac:dyDescent="0.2">
      <c r="A4615" t="s">
        <v>7982</v>
      </c>
      <c r="B4615" s="107">
        <v>44784</v>
      </c>
      <c r="C4615" s="107">
        <v>44784</v>
      </c>
      <c r="D4615" s="107">
        <v>44784</v>
      </c>
      <c r="E4615">
        <v>6.7499999999999999E-3</v>
      </c>
      <c r="F4615">
        <v>6.7499999999999999E-3</v>
      </c>
      <c r="G4615" t="s">
        <v>58</v>
      </c>
      <c r="H4615">
        <v>9711.2028910686622</v>
      </c>
      <c r="I4615">
        <v>65.550619514713475</v>
      </c>
      <c r="J4615">
        <v>65.550619514713475</v>
      </c>
      <c r="K4615">
        <v>1</v>
      </c>
      <c r="M4615" t="s">
        <v>3597</v>
      </c>
      <c r="N4615" t="s">
        <v>69</v>
      </c>
      <c r="S4615" t="s">
        <v>7753</v>
      </c>
      <c r="U4615" t="s">
        <v>69</v>
      </c>
      <c r="W4615" t="s">
        <v>3598</v>
      </c>
      <c r="X4615" t="s">
        <v>3598</v>
      </c>
      <c r="Y4615" t="s">
        <v>1062</v>
      </c>
      <c r="Z4615" t="s">
        <v>1063</v>
      </c>
      <c r="AA4615" t="s">
        <v>1063</v>
      </c>
      <c r="AB4615" t="s">
        <v>29</v>
      </c>
      <c r="AD4615" t="s">
        <v>7983</v>
      </c>
      <c r="AE4615">
        <v>1</v>
      </c>
      <c r="AF4615">
        <v>1</v>
      </c>
    </row>
    <row r="4616" spans="1:32" x14ac:dyDescent="0.2">
      <c r="A4616" t="s">
        <v>7984</v>
      </c>
      <c r="B4616" s="107">
        <v>44784</v>
      </c>
      <c r="C4616" s="107">
        <v>44784</v>
      </c>
      <c r="D4616" s="107">
        <v>44784</v>
      </c>
      <c r="E4616">
        <v>6.7499992500000003E-3</v>
      </c>
      <c r="F4616">
        <v>6.7499992500000003E-3</v>
      </c>
      <c r="G4616" t="s">
        <v>58</v>
      </c>
      <c r="H4616">
        <v>9711.2028910686622</v>
      </c>
      <c r="I4616">
        <v>65.550612231311305</v>
      </c>
      <c r="J4616">
        <v>65.550612231311305</v>
      </c>
      <c r="K4616">
        <v>1</v>
      </c>
      <c r="M4616" t="s">
        <v>3597</v>
      </c>
      <c r="N4616" t="s">
        <v>69</v>
      </c>
      <c r="S4616" t="s">
        <v>7753</v>
      </c>
      <c r="U4616" t="s">
        <v>69</v>
      </c>
      <c r="W4616" t="s">
        <v>3598</v>
      </c>
      <c r="X4616" t="s">
        <v>3598</v>
      </c>
      <c r="Y4616" t="s">
        <v>1062</v>
      </c>
      <c r="Z4616" t="s">
        <v>1063</v>
      </c>
      <c r="AA4616" t="s">
        <v>1063</v>
      </c>
      <c r="AB4616" t="s">
        <v>29</v>
      </c>
      <c r="AD4616" t="s">
        <v>7985</v>
      </c>
      <c r="AE4616">
        <v>1</v>
      </c>
      <c r="AF4616">
        <v>1</v>
      </c>
    </row>
    <row r="4617" spans="1:32" x14ac:dyDescent="0.2">
      <c r="A4617" t="s">
        <v>7986</v>
      </c>
      <c r="B4617" s="107">
        <v>44784</v>
      </c>
      <c r="C4617" s="107">
        <v>44784</v>
      </c>
      <c r="D4617" s="107">
        <v>44784</v>
      </c>
      <c r="E4617">
        <v>7.4999999999999997E-3</v>
      </c>
      <c r="F4617">
        <v>7.4999999999999997E-3</v>
      </c>
      <c r="G4617" t="s">
        <v>58</v>
      </c>
      <c r="H4617">
        <v>9711.2028910686622</v>
      </c>
      <c r="I4617">
        <v>72.834021683014967</v>
      </c>
      <c r="J4617">
        <v>72.834021683014967</v>
      </c>
      <c r="K4617">
        <v>1</v>
      </c>
      <c r="M4617" t="s">
        <v>3597</v>
      </c>
      <c r="N4617" t="s">
        <v>69</v>
      </c>
      <c r="S4617" t="s">
        <v>7753</v>
      </c>
      <c r="U4617" t="s">
        <v>69</v>
      </c>
      <c r="W4617" t="s">
        <v>3598</v>
      </c>
      <c r="X4617" t="s">
        <v>3598</v>
      </c>
      <c r="Y4617" t="s">
        <v>1062</v>
      </c>
      <c r="Z4617" t="s">
        <v>1063</v>
      </c>
      <c r="AA4617" t="s">
        <v>1063</v>
      </c>
      <c r="AB4617" t="s">
        <v>29</v>
      </c>
      <c r="AD4617" t="s">
        <v>7987</v>
      </c>
      <c r="AE4617">
        <v>1</v>
      </c>
      <c r="AF4617">
        <v>1</v>
      </c>
    </row>
    <row r="4618" spans="1:32" x14ac:dyDescent="0.2">
      <c r="A4618" t="s">
        <v>7988</v>
      </c>
      <c r="B4618" s="107">
        <v>44784</v>
      </c>
      <c r="C4618" s="107">
        <v>44784</v>
      </c>
      <c r="D4618" s="107">
        <v>44784</v>
      </c>
      <c r="E4618">
        <v>0</v>
      </c>
      <c r="F4618">
        <v>0</v>
      </c>
      <c r="G4618" t="s">
        <v>58</v>
      </c>
      <c r="H4618">
        <v>9711.2028910686622</v>
      </c>
      <c r="I4618">
        <v>0</v>
      </c>
      <c r="J4618">
        <v>0</v>
      </c>
      <c r="K4618">
        <v>1</v>
      </c>
      <c r="M4618" t="s">
        <v>61</v>
      </c>
      <c r="N4618" t="s">
        <v>69</v>
      </c>
      <c r="S4618" t="s">
        <v>1408</v>
      </c>
      <c r="U4618" t="s">
        <v>69</v>
      </c>
      <c r="W4618" t="s">
        <v>1379</v>
      </c>
      <c r="X4618" t="s">
        <v>1379</v>
      </c>
      <c r="Y4618" t="s">
        <v>163</v>
      </c>
      <c r="Z4618" t="s">
        <v>193</v>
      </c>
      <c r="AA4618" t="s">
        <v>193</v>
      </c>
      <c r="AB4618" t="s">
        <v>24</v>
      </c>
      <c r="AD4618" t="s">
        <v>7989</v>
      </c>
      <c r="AE4618">
        <v>1</v>
      </c>
      <c r="AF4618">
        <v>1</v>
      </c>
    </row>
    <row r="4619" spans="1:32" x14ac:dyDescent="0.2">
      <c r="A4619" t="s">
        <v>7990</v>
      </c>
      <c r="B4619" s="107">
        <v>44784</v>
      </c>
      <c r="C4619" s="107">
        <v>44784</v>
      </c>
      <c r="D4619" s="107">
        <v>44784</v>
      </c>
      <c r="E4619">
        <v>7</v>
      </c>
      <c r="F4619">
        <v>7</v>
      </c>
      <c r="G4619" t="s">
        <v>58</v>
      </c>
      <c r="H4619">
        <v>9711.2028910686622</v>
      </c>
      <c r="I4619">
        <v>67978.420237480634</v>
      </c>
      <c r="J4619">
        <v>67978.420237480634</v>
      </c>
      <c r="K4619">
        <v>1</v>
      </c>
      <c r="M4619" t="s">
        <v>56</v>
      </c>
      <c r="N4619" t="s">
        <v>53</v>
      </c>
      <c r="S4619" t="s">
        <v>1408</v>
      </c>
      <c r="U4619" t="s">
        <v>53</v>
      </c>
      <c r="W4619" t="s">
        <v>1379</v>
      </c>
      <c r="X4619" t="s">
        <v>1379</v>
      </c>
      <c r="Y4619" t="s">
        <v>163</v>
      </c>
      <c r="Z4619" t="s">
        <v>193</v>
      </c>
      <c r="AA4619" t="s">
        <v>193</v>
      </c>
      <c r="AB4619" t="s">
        <v>24</v>
      </c>
      <c r="AD4619" t="s">
        <v>7991</v>
      </c>
      <c r="AE4619">
        <v>1</v>
      </c>
      <c r="AF4619">
        <v>1</v>
      </c>
    </row>
    <row r="4620" spans="1:32" x14ac:dyDescent="0.2">
      <c r="A4620" t="s">
        <v>7992</v>
      </c>
      <c r="B4620" s="107">
        <v>44784</v>
      </c>
      <c r="C4620" s="107">
        <v>44784</v>
      </c>
      <c r="D4620" s="107">
        <v>44784</v>
      </c>
      <c r="E4620">
        <v>-2.1614430044753002E-3</v>
      </c>
      <c r="F4620">
        <v>-2.1614430044753002E-3</v>
      </c>
      <c r="G4620" t="s">
        <v>58</v>
      </c>
      <c r="H4620">
        <v>9711.2028910686622</v>
      </c>
      <c r="I4620">
        <v>-20.990211553940672</v>
      </c>
      <c r="J4620">
        <v>-20.990211553940672</v>
      </c>
      <c r="K4620">
        <v>1</v>
      </c>
      <c r="M4620" t="s">
        <v>56</v>
      </c>
      <c r="N4620" t="s">
        <v>7340</v>
      </c>
      <c r="S4620" t="s">
        <v>7993</v>
      </c>
      <c r="U4620" t="s">
        <v>56</v>
      </c>
      <c r="W4620" t="s">
        <v>7994</v>
      </c>
      <c r="X4620" t="s">
        <v>7994</v>
      </c>
      <c r="Y4620" t="s">
        <v>1062</v>
      </c>
      <c r="Z4620" t="s">
        <v>1063</v>
      </c>
      <c r="AA4620" t="s">
        <v>1063</v>
      </c>
      <c r="AB4620" t="s">
        <v>29</v>
      </c>
      <c r="AD4620" t="s">
        <v>7995</v>
      </c>
      <c r="AE4620">
        <v>1</v>
      </c>
      <c r="AF4620">
        <v>1</v>
      </c>
    </row>
    <row r="4621" spans="1:32" x14ac:dyDescent="0.2">
      <c r="A4621" t="s">
        <v>7996</v>
      </c>
      <c r="B4621" s="107">
        <v>44784</v>
      </c>
      <c r="C4621" s="107">
        <v>44784</v>
      </c>
      <c r="D4621" s="107">
        <v>44784</v>
      </c>
      <c r="E4621">
        <v>-7.0003115425170339</v>
      </c>
      <c r="F4621">
        <v>-7.0003115425170339</v>
      </c>
      <c r="G4621" t="s">
        <v>58</v>
      </c>
      <c r="H4621">
        <v>9711.2028910686622</v>
      </c>
      <c r="I4621">
        <v>-67981.445690072753</v>
      </c>
      <c r="J4621">
        <v>-67981.445690072753</v>
      </c>
      <c r="K4621">
        <v>1</v>
      </c>
      <c r="M4621" t="s">
        <v>56</v>
      </c>
      <c r="N4621" t="s">
        <v>53</v>
      </c>
      <c r="S4621" t="s">
        <v>1408</v>
      </c>
      <c r="U4621" t="s">
        <v>56</v>
      </c>
      <c r="W4621" t="s">
        <v>1379</v>
      </c>
      <c r="X4621" t="s">
        <v>1379</v>
      </c>
      <c r="Y4621" t="s">
        <v>163</v>
      </c>
      <c r="Z4621" t="s">
        <v>193</v>
      </c>
      <c r="AA4621" t="s">
        <v>193</v>
      </c>
      <c r="AB4621" t="s">
        <v>24</v>
      </c>
      <c r="AD4621" t="s">
        <v>7991</v>
      </c>
      <c r="AE4621">
        <v>1</v>
      </c>
      <c r="AF4621">
        <v>1</v>
      </c>
    </row>
    <row r="4622" spans="1:32" x14ac:dyDescent="0.2">
      <c r="A4622" t="s">
        <v>7997</v>
      </c>
      <c r="B4622" s="107">
        <v>44784</v>
      </c>
      <c r="C4622" s="107">
        <v>44784</v>
      </c>
      <c r="D4622" s="107">
        <v>44784</v>
      </c>
      <c r="E4622">
        <v>5.8500000000000002E-3</v>
      </c>
      <c r="F4622">
        <v>5.8500000000000002E-3</v>
      </c>
      <c r="G4622" t="s">
        <v>58</v>
      </c>
      <c r="H4622">
        <v>9711.2028910686622</v>
      </c>
      <c r="I4622">
        <v>56.810536912751672</v>
      </c>
      <c r="J4622">
        <v>56.810536912751672</v>
      </c>
      <c r="K4622">
        <v>1</v>
      </c>
      <c r="M4622" t="s">
        <v>3597</v>
      </c>
      <c r="N4622" t="s">
        <v>69</v>
      </c>
      <c r="S4622" t="s">
        <v>7753</v>
      </c>
      <c r="U4622" t="s">
        <v>69</v>
      </c>
      <c r="W4622" t="s">
        <v>3598</v>
      </c>
      <c r="X4622" t="s">
        <v>3598</v>
      </c>
      <c r="Y4622" t="s">
        <v>1062</v>
      </c>
      <c r="Z4622" t="s">
        <v>1063</v>
      </c>
      <c r="AA4622" t="s">
        <v>1063</v>
      </c>
      <c r="AB4622" t="s">
        <v>29</v>
      </c>
      <c r="AD4622" t="s">
        <v>7998</v>
      </c>
      <c r="AE4622">
        <v>1</v>
      </c>
      <c r="AF4622">
        <v>1</v>
      </c>
    </row>
    <row r="4623" spans="1:32" x14ac:dyDescent="0.2">
      <c r="A4623" t="s">
        <v>7999</v>
      </c>
      <c r="B4623" s="107">
        <v>44784</v>
      </c>
      <c r="C4623" s="107">
        <v>44784</v>
      </c>
      <c r="D4623" s="107">
        <v>44784</v>
      </c>
      <c r="E4623">
        <v>1.0500000000000001E-2</v>
      </c>
      <c r="F4623">
        <v>1.0500000000000001E-2</v>
      </c>
      <c r="G4623" t="s">
        <v>58</v>
      </c>
      <c r="H4623">
        <v>9711.2028910686622</v>
      </c>
      <c r="I4623">
        <v>101.96763035622099</v>
      </c>
      <c r="J4623">
        <v>101.96763035622099</v>
      </c>
      <c r="K4623">
        <v>1</v>
      </c>
      <c r="M4623" t="s">
        <v>3597</v>
      </c>
      <c r="N4623" t="s">
        <v>69</v>
      </c>
      <c r="S4623" t="s">
        <v>7753</v>
      </c>
      <c r="U4623" t="s">
        <v>69</v>
      </c>
      <c r="W4623" t="s">
        <v>3598</v>
      </c>
      <c r="X4623" t="s">
        <v>3598</v>
      </c>
      <c r="Y4623" t="s">
        <v>1062</v>
      </c>
      <c r="Z4623" t="s">
        <v>1063</v>
      </c>
      <c r="AA4623" t="s">
        <v>1063</v>
      </c>
      <c r="AB4623" t="s">
        <v>29</v>
      </c>
      <c r="AD4623" t="s">
        <v>8000</v>
      </c>
      <c r="AE4623">
        <v>1</v>
      </c>
      <c r="AF4623">
        <v>1</v>
      </c>
    </row>
    <row r="4624" spans="1:32" x14ac:dyDescent="0.2">
      <c r="A4624" t="s">
        <v>8001</v>
      </c>
      <c r="B4624" s="107">
        <v>44784</v>
      </c>
      <c r="C4624" s="107">
        <v>44784</v>
      </c>
      <c r="D4624" s="107">
        <v>44784</v>
      </c>
      <c r="E4624">
        <v>5.1749999999999999E-3</v>
      </c>
      <c r="F4624">
        <v>5.1749999999999999E-3</v>
      </c>
      <c r="G4624" t="s">
        <v>58</v>
      </c>
      <c r="H4624">
        <v>9711.2028910686622</v>
      </c>
      <c r="I4624">
        <v>50.255474961280328</v>
      </c>
      <c r="J4624">
        <v>50.255474961280328</v>
      </c>
      <c r="K4624">
        <v>1</v>
      </c>
      <c r="M4624" t="s">
        <v>3597</v>
      </c>
      <c r="N4624" t="s">
        <v>69</v>
      </c>
      <c r="S4624" t="s">
        <v>7753</v>
      </c>
      <c r="U4624" t="s">
        <v>69</v>
      </c>
      <c r="W4624" t="s">
        <v>3598</v>
      </c>
      <c r="X4624" t="s">
        <v>3598</v>
      </c>
      <c r="Y4624" t="s">
        <v>1062</v>
      </c>
      <c r="Z4624" t="s">
        <v>1063</v>
      </c>
      <c r="AA4624" t="s">
        <v>1063</v>
      </c>
      <c r="AB4624" t="s">
        <v>29</v>
      </c>
      <c r="AD4624" t="s">
        <v>8002</v>
      </c>
      <c r="AE4624">
        <v>1</v>
      </c>
      <c r="AF4624">
        <v>1</v>
      </c>
    </row>
    <row r="4625" spans="1:32" x14ac:dyDescent="0.2">
      <c r="A4625" t="s">
        <v>8003</v>
      </c>
      <c r="B4625" s="107">
        <v>44784</v>
      </c>
      <c r="C4625" s="107">
        <v>44784</v>
      </c>
      <c r="D4625" s="107">
        <v>44784</v>
      </c>
      <c r="E4625">
        <v>-1.121855454015425E-2</v>
      </c>
      <c r="F4625">
        <v>-1.121855454015425E-2</v>
      </c>
      <c r="G4625" t="s">
        <v>58</v>
      </c>
      <c r="H4625">
        <v>9711.2028910686622</v>
      </c>
      <c r="I4625">
        <v>-108.9456592839574</v>
      </c>
      <c r="J4625">
        <v>-108.9456592839574</v>
      </c>
      <c r="K4625">
        <v>1</v>
      </c>
      <c r="M4625" t="s">
        <v>56</v>
      </c>
      <c r="N4625" t="s">
        <v>7340</v>
      </c>
      <c r="S4625" t="s">
        <v>8004</v>
      </c>
      <c r="U4625" t="s">
        <v>56</v>
      </c>
      <c r="W4625" t="s">
        <v>1415</v>
      </c>
      <c r="X4625" t="s">
        <v>1265</v>
      </c>
      <c r="Y4625" t="s">
        <v>182</v>
      </c>
      <c r="Z4625" t="s">
        <v>164</v>
      </c>
      <c r="AA4625" t="s">
        <v>164</v>
      </c>
      <c r="AB4625" t="s">
        <v>18</v>
      </c>
      <c r="AD4625" t="s">
        <v>8005</v>
      </c>
      <c r="AE4625">
        <v>1</v>
      </c>
      <c r="AF4625">
        <v>1</v>
      </c>
    </row>
    <row r="4626" spans="1:32" x14ac:dyDescent="0.2">
      <c r="A4626" t="s">
        <v>8006</v>
      </c>
      <c r="B4626" s="107">
        <v>44784</v>
      </c>
      <c r="C4626" s="107">
        <v>44784</v>
      </c>
      <c r="D4626" s="107">
        <v>44784</v>
      </c>
      <c r="E4626">
        <v>-1.7297793151546241E-3</v>
      </c>
      <c r="F4626">
        <v>-1.7297793151546241E-3</v>
      </c>
      <c r="G4626" t="s">
        <v>58</v>
      </c>
      <c r="H4626">
        <v>9711.2028910686622</v>
      </c>
      <c r="I4626">
        <v>-16.798237886240351</v>
      </c>
      <c r="J4626">
        <v>-16.798237886240351</v>
      </c>
      <c r="K4626">
        <v>1</v>
      </c>
      <c r="M4626" t="s">
        <v>56</v>
      </c>
      <c r="N4626" t="s">
        <v>7340</v>
      </c>
      <c r="S4626" t="s">
        <v>8007</v>
      </c>
      <c r="U4626" t="s">
        <v>56</v>
      </c>
      <c r="W4626" t="s">
        <v>1415</v>
      </c>
      <c r="X4626" t="s">
        <v>1265</v>
      </c>
      <c r="Y4626" t="s">
        <v>182</v>
      </c>
      <c r="Z4626" t="s">
        <v>164</v>
      </c>
      <c r="AA4626" t="s">
        <v>164</v>
      </c>
      <c r="AB4626" t="s">
        <v>18</v>
      </c>
      <c r="AD4626" t="s">
        <v>8008</v>
      </c>
      <c r="AE4626">
        <v>1</v>
      </c>
      <c r="AF4626">
        <v>1</v>
      </c>
    </row>
    <row r="4627" spans="1:32" x14ac:dyDescent="0.2">
      <c r="A4627" t="s">
        <v>8009</v>
      </c>
      <c r="B4627" s="107">
        <v>44784</v>
      </c>
      <c r="C4627" s="107">
        <v>44784</v>
      </c>
      <c r="D4627" s="107">
        <v>44784</v>
      </c>
      <c r="E4627">
        <v>5.7749999999999998E-3</v>
      </c>
      <c r="F4627">
        <v>5.7749999999999998E-3</v>
      </c>
      <c r="G4627" t="s">
        <v>58</v>
      </c>
      <c r="H4627">
        <v>9711.2028910686622</v>
      </c>
      <c r="I4627">
        <v>56.082196695921517</v>
      </c>
      <c r="J4627">
        <v>56.082196695921517</v>
      </c>
      <c r="K4627">
        <v>1</v>
      </c>
      <c r="M4627" t="s">
        <v>3597</v>
      </c>
      <c r="N4627" t="s">
        <v>69</v>
      </c>
      <c r="S4627" t="s">
        <v>7753</v>
      </c>
      <c r="U4627" t="s">
        <v>69</v>
      </c>
      <c r="W4627" t="s">
        <v>3598</v>
      </c>
      <c r="X4627" t="s">
        <v>3598</v>
      </c>
      <c r="Y4627" t="s">
        <v>1062</v>
      </c>
      <c r="Z4627" t="s">
        <v>1063</v>
      </c>
      <c r="AA4627" t="s">
        <v>1063</v>
      </c>
      <c r="AB4627" t="s">
        <v>29</v>
      </c>
      <c r="AD4627" t="s">
        <v>8010</v>
      </c>
      <c r="AE4627">
        <v>1</v>
      </c>
      <c r="AF4627">
        <v>1</v>
      </c>
    </row>
    <row r="4628" spans="1:32" x14ac:dyDescent="0.2">
      <c r="A4628" t="s">
        <v>8011</v>
      </c>
      <c r="B4628" s="107">
        <v>44784</v>
      </c>
      <c r="C4628" s="107">
        <v>44784</v>
      </c>
      <c r="D4628" s="107">
        <v>44784</v>
      </c>
      <c r="E4628">
        <v>0</v>
      </c>
      <c r="F4628">
        <v>0</v>
      </c>
      <c r="G4628" t="s">
        <v>58</v>
      </c>
      <c r="H4628">
        <v>9711.2028910686622</v>
      </c>
      <c r="I4628">
        <v>0</v>
      </c>
      <c r="J4628">
        <v>0</v>
      </c>
      <c r="K4628">
        <v>1</v>
      </c>
      <c r="M4628" t="s">
        <v>61</v>
      </c>
      <c r="N4628" t="s">
        <v>69</v>
      </c>
      <c r="S4628" t="s">
        <v>1608</v>
      </c>
      <c r="U4628" t="s">
        <v>69</v>
      </c>
      <c r="W4628" t="s">
        <v>2841</v>
      </c>
      <c r="X4628" t="s">
        <v>70</v>
      </c>
      <c r="Y4628" t="s">
        <v>182</v>
      </c>
      <c r="Z4628" t="s">
        <v>164</v>
      </c>
      <c r="AA4628" t="s">
        <v>164</v>
      </c>
      <c r="AB4628" t="s">
        <v>18</v>
      </c>
      <c r="AD4628" t="s">
        <v>8012</v>
      </c>
      <c r="AE4628">
        <v>1</v>
      </c>
      <c r="AF4628">
        <v>1</v>
      </c>
    </row>
    <row r="4629" spans="1:32" x14ac:dyDescent="0.2">
      <c r="A4629" t="s">
        <v>8013</v>
      </c>
      <c r="B4629" s="107">
        <v>44784</v>
      </c>
      <c r="C4629" s="107">
        <v>44784</v>
      </c>
      <c r="D4629" s="107">
        <v>44784</v>
      </c>
      <c r="E4629">
        <v>-27.988800000000001</v>
      </c>
      <c r="F4629">
        <v>-27.988800000000001</v>
      </c>
      <c r="G4629" t="s">
        <v>58</v>
      </c>
      <c r="H4629">
        <v>9711.2028910686622</v>
      </c>
      <c r="I4629">
        <v>-271804.91547754261</v>
      </c>
      <c r="J4629">
        <v>-271804.91547754261</v>
      </c>
      <c r="K4629">
        <v>1</v>
      </c>
      <c r="M4629" t="s">
        <v>69</v>
      </c>
      <c r="N4629" t="s">
        <v>53</v>
      </c>
      <c r="S4629" t="s">
        <v>1408</v>
      </c>
      <c r="U4629" t="s">
        <v>69</v>
      </c>
      <c r="W4629" t="s">
        <v>1379</v>
      </c>
      <c r="X4629" t="s">
        <v>1379</v>
      </c>
      <c r="Y4629" t="s">
        <v>163</v>
      </c>
      <c r="Z4629" t="s">
        <v>193</v>
      </c>
      <c r="AA4629" t="s">
        <v>193</v>
      </c>
      <c r="AB4629" t="s">
        <v>24</v>
      </c>
      <c r="AD4629" t="s">
        <v>7989</v>
      </c>
      <c r="AE4629">
        <v>1</v>
      </c>
      <c r="AF4629">
        <v>1</v>
      </c>
    </row>
    <row r="4630" spans="1:32" x14ac:dyDescent="0.2">
      <c r="A4630" t="s">
        <v>8014</v>
      </c>
      <c r="B4630" s="107">
        <v>44784</v>
      </c>
      <c r="C4630" s="107">
        <v>44784</v>
      </c>
      <c r="D4630" s="107">
        <v>44784</v>
      </c>
      <c r="E4630">
        <v>-8.0483000000000009E-4</v>
      </c>
      <c r="F4630">
        <v>-8.0483000000000009E-4</v>
      </c>
      <c r="G4630" t="s">
        <v>58</v>
      </c>
      <c r="H4630">
        <v>9711.2028910686622</v>
      </c>
      <c r="I4630">
        <v>-7.8158674228187923</v>
      </c>
      <c r="J4630">
        <v>-7.8158674228187923</v>
      </c>
      <c r="K4630">
        <v>1</v>
      </c>
      <c r="M4630" t="s">
        <v>61</v>
      </c>
      <c r="N4630" t="s">
        <v>69</v>
      </c>
      <c r="S4630" t="s">
        <v>1408</v>
      </c>
      <c r="U4630" t="s">
        <v>61</v>
      </c>
      <c r="W4630" t="s">
        <v>1379</v>
      </c>
      <c r="X4630" t="s">
        <v>1379</v>
      </c>
      <c r="Y4630" t="s">
        <v>163</v>
      </c>
      <c r="Z4630" t="s">
        <v>193</v>
      </c>
      <c r="AA4630" t="s">
        <v>193</v>
      </c>
      <c r="AB4630" t="s">
        <v>24</v>
      </c>
      <c r="AD4630" t="s">
        <v>7989</v>
      </c>
      <c r="AE4630">
        <v>1</v>
      </c>
      <c r="AF4630">
        <v>1</v>
      </c>
    </row>
    <row r="4631" spans="1:32" x14ac:dyDescent="0.2">
      <c r="A4631" t="s">
        <v>8015</v>
      </c>
      <c r="B4631" s="107">
        <v>44784</v>
      </c>
      <c r="C4631" s="107">
        <v>44784</v>
      </c>
      <c r="D4631" s="107">
        <v>44784</v>
      </c>
      <c r="E4631">
        <v>-0.80127217506348802</v>
      </c>
      <c r="F4631">
        <v>-0.80127217506348802</v>
      </c>
      <c r="G4631" t="s">
        <v>58</v>
      </c>
      <c r="H4631">
        <v>9711.2028910686622</v>
      </c>
      <c r="I4631">
        <v>-7781.3166630094202</v>
      </c>
      <c r="J4631">
        <v>-7781.3166630094202</v>
      </c>
      <c r="K4631">
        <v>1</v>
      </c>
      <c r="M4631" t="s">
        <v>56</v>
      </c>
      <c r="S4631" t="s">
        <v>8016</v>
      </c>
      <c r="U4631" t="s">
        <v>56</v>
      </c>
      <c r="W4631" t="s">
        <v>8017</v>
      </c>
      <c r="X4631" t="s">
        <v>24</v>
      </c>
      <c r="Y4631" t="s">
        <v>163</v>
      </c>
      <c r="Z4631" t="s">
        <v>193</v>
      </c>
      <c r="AA4631" t="s">
        <v>193</v>
      </c>
      <c r="AB4631" t="s">
        <v>24</v>
      </c>
      <c r="AD4631" t="s">
        <v>8018</v>
      </c>
      <c r="AE4631">
        <v>1</v>
      </c>
      <c r="AF4631">
        <v>1</v>
      </c>
    </row>
    <row r="4632" spans="1:32" x14ac:dyDescent="0.2">
      <c r="A4632" t="s">
        <v>8019</v>
      </c>
      <c r="B4632" s="107">
        <v>44784</v>
      </c>
      <c r="C4632" s="107">
        <v>44784</v>
      </c>
      <c r="D4632" s="107">
        <v>44784</v>
      </c>
      <c r="E4632">
        <v>5.2500000000000003E-3</v>
      </c>
      <c r="F4632">
        <v>5.2500000000000003E-3</v>
      </c>
      <c r="G4632" t="s">
        <v>58</v>
      </c>
      <c r="H4632">
        <v>9711.2028910686622</v>
      </c>
      <c r="I4632">
        <v>50.983815178110483</v>
      </c>
      <c r="J4632">
        <v>50.983815178110483</v>
      </c>
      <c r="K4632">
        <v>1</v>
      </c>
      <c r="M4632" t="s">
        <v>3597</v>
      </c>
      <c r="N4632" t="s">
        <v>69</v>
      </c>
      <c r="S4632" t="s">
        <v>7753</v>
      </c>
      <c r="U4632" t="s">
        <v>69</v>
      </c>
      <c r="W4632" t="s">
        <v>3598</v>
      </c>
      <c r="X4632" t="s">
        <v>3598</v>
      </c>
      <c r="Y4632" t="s">
        <v>1062</v>
      </c>
      <c r="Z4632" t="s">
        <v>1063</v>
      </c>
      <c r="AA4632" t="s">
        <v>1063</v>
      </c>
      <c r="AB4632" t="s">
        <v>29</v>
      </c>
      <c r="AD4632" t="s">
        <v>8020</v>
      </c>
      <c r="AE4632">
        <v>1</v>
      </c>
      <c r="AF4632">
        <v>1</v>
      </c>
    </row>
    <row r="4633" spans="1:32" x14ac:dyDescent="0.2">
      <c r="A4633" t="s">
        <v>8021</v>
      </c>
      <c r="B4633" s="107">
        <v>44784</v>
      </c>
      <c r="C4633" s="107">
        <v>44784</v>
      </c>
      <c r="D4633" s="107">
        <v>44784</v>
      </c>
      <c r="E4633">
        <v>5.7000000000000002E-3</v>
      </c>
      <c r="F4633">
        <v>5.7000000000000002E-3</v>
      </c>
      <c r="G4633" t="s">
        <v>58</v>
      </c>
      <c r="H4633">
        <v>9711.2028910686622</v>
      </c>
      <c r="I4633">
        <v>55.353856479091377</v>
      </c>
      <c r="J4633">
        <v>55.353856479091377</v>
      </c>
      <c r="K4633">
        <v>1</v>
      </c>
      <c r="M4633" t="s">
        <v>3597</v>
      </c>
      <c r="N4633" t="s">
        <v>69</v>
      </c>
      <c r="S4633" t="s">
        <v>7753</v>
      </c>
      <c r="U4633" t="s">
        <v>69</v>
      </c>
      <c r="W4633" t="s">
        <v>3598</v>
      </c>
      <c r="X4633" t="s">
        <v>3598</v>
      </c>
      <c r="Y4633" t="s">
        <v>1062</v>
      </c>
      <c r="Z4633" t="s">
        <v>1063</v>
      </c>
      <c r="AA4633" t="s">
        <v>1063</v>
      </c>
      <c r="AB4633" t="s">
        <v>29</v>
      </c>
      <c r="AD4633" t="s">
        <v>8022</v>
      </c>
      <c r="AE4633">
        <v>1</v>
      </c>
      <c r="AF4633">
        <v>1</v>
      </c>
    </row>
    <row r="4634" spans="1:32" x14ac:dyDescent="0.2">
      <c r="A4634" t="s">
        <v>8023</v>
      </c>
      <c r="B4634" s="107">
        <v>44784</v>
      </c>
      <c r="C4634" s="107">
        <v>44784</v>
      </c>
      <c r="D4634" s="107">
        <v>44784</v>
      </c>
      <c r="E4634">
        <v>5.2500000000000003E-3</v>
      </c>
      <c r="F4634">
        <v>5.2500000000000003E-3</v>
      </c>
      <c r="G4634" t="s">
        <v>58</v>
      </c>
      <c r="H4634">
        <v>9711.2028910686622</v>
      </c>
      <c r="I4634">
        <v>50.983815178110483</v>
      </c>
      <c r="J4634">
        <v>50.983815178110483</v>
      </c>
      <c r="K4634">
        <v>1</v>
      </c>
      <c r="M4634" t="s">
        <v>3597</v>
      </c>
      <c r="N4634" t="s">
        <v>69</v>
      </c>
      <c r="S4634" t="s">
        <v>7753</v>
      </c>
      <c r="U4634" t="s">
        <v>69</v>
      </c>
      <c r="W4634" t="s">
        <v>3598</v>
      </c>
      <c r="X4634" t="s">
        <v>3598</v>
      </c>
      <c r="Y4634" t="s">
        <v>1062</v>
      </c>
      <c r="Z4634" t="s">
        <v>1063</v>
      </c>
      <c r="AA4634" t="s">
        <v>1063</v>
      </c>
      <c r="AB4634" t="s">
        <v>29</v>
      </c>
      <c r="AD4634" t="s">
        <v>8024</v>
      </c>
      <c r="AE4634">
        <v>1</v>
      </c>
      <c r="AF4634">
        <v>1</v>
      </c>
    </row>
    <row r="4635" spans="1:32" x14ac:dyDescent="0.2">
      <c r="A4635" t="s">
        <v>8025</v>
      </c>
      <c r="B4635" s="107">
        <v>44784</v>
      </c>
      <c r="C4635" s="107">
        <v>44784</v>
      </c>
      <c r="D4635" s="107">
        <v>44784</v>
      </c>
      <c r="E4635">
        <v>6.9972000000000003</v>
      </c>
      <c r="F4635">
        <v>6.9972000000000003</v>
      </c>
      <c r="G4635" t="s">
        <v>58</v>
      </c>
      <c r="H4635">
        <v>9711.2028910686622</v>
      </c>
      <c r="I4635">
        <v>67951.228869385639</v>
      </c>
      <c r="J4635">
        <v>67951.228869385639</v>
      </c>
      <c r="K4635">
        <v>1</v>
      </c>
      <c r="M4635" t="s">
        <v>7340</v>
      </c>
      <c r="N4635" t="s">
        <v>56</v>
      </c>
      <c r="S4635" t="s">
        <v>7993</v>
      </c>
      <c r="U4635" t="s">
        <v>56</v>
      </c>
      <c r="W4635" t="s">
        <v>7994</v>
      </c>
      <c r="X4635" t="s">
        <v>7994</v>
      </c>
      <c r="Y4635" t="s">
        <v>1062</v>
      </c>
      <c r="Z4635" t="s">
        <v>1063</v>
      </c>
      <c r="AA4635" t="s">
        <v>1063</v>
      </c>
      <c r="AB4635" t="s">
        <v>29</v>
      </c>
      <c r="AD4635" t="s">
        <v>7995</v>
      </c>
      <c r="AE4635">
        <v>1</v>
      </c>
      <c r="AF4635">
        <v>1</v>
      </c>
    </row>
    <row r="4636" spans="1:32" x14ac:dyDescent="0.2">
      <c r="A4636" t="s">
        <v>8026</v>
      </c>
      <c r="B4636" s="107">
        <v>44784</v>
      </c>
      <c r="C4636" s="107">
        <v>44784</v>
      </c>
      <c r="D4636" s="107">
        <v>44784</v>
      </c>
      <c r="E4636">
        <v>5.2275000000000004E-3</v>
      </c>
      <c r="F4636">
        <v>5.2275000000000004E-3</v>
      </c>
      <c r="G4636" t="s">
        <v>58</v>
      </c>
      <c r="H4636">
        <v>9711.2028910686622</v>
      </c>
      <c r="I4636">
        <v>50.765313113061438</v>
      </c>
      <c r="J4636">
        <v>50.765313113061438</v>
      </c>
      <c r="K4636">
        <v>1</v>
      </c>
      <c r="M4636" t="s">
        <v>3597</v>
      </c>
      <c r="N4636" t="s">
        <v>69</v>
      </c>
      <c r="S4636" t="s">
        <v>7753</v>
      </c>
      <c r="U4636" t="s">
        <v>69</v>
      </c>
      <c r="W4636" t="s">
        <v>3598</v>
      </c>
      <c r="X4636" t="s">
        <v>3598</v>
      </c>
      <c r="Y4636" t="s">
        <v>1062</v>
      </c>
      <c r="Z4636" t="s">
        <v>1063</v>
      </c>
      <c r="AA4636" t="s">
        <v>1063</v>
      </c>
      <c r="AB4636" t="s">
        <v>29</v>
      </c>
      <c r="AD4636" t="s">
        <v>8027</v>
      </c>
      <c r="AE4636">
        <v>1</v>
      </c>
      <c r="AF4636">
        <v>1</v>
      </c>
    </row>
    <row r="4637" spans="1:32" x14ac:dyDescent="0.2">
      <c r="A4637" t="s">
        <v>8028</v>
      </c>
      <c r="B4637" s="107">
        <v>44784</v>
      </c>
      <c r="C4637" s="107">
        <v>44784</v>
      </c>
      <c r="D4637" s="107">
        <v>44784</v>
      </c>
      <c r="E4637">
        <v>5.7000000000000002E-3</v>
      </c>
      <c r="F4637">
        <v>5.7000000000000002E-3</v>
      </c>
      <c r="G4637" t="s">
        <v>58</v>
      </c>
      <c r="H4637">
        <v>9711.2028910686622</v>
      </c>
      <c r="I4637">
        <v>55.353856479091377</v>
      </c>
      <c r="J4637">
        <v>55.353856479091377</v>
      </c>
      <c r="K4637">
        <v>1</v>
      </c>
      <c r="M4637" t="s">
        <v>3597</v>
      </c>
      <c r="N4637" t="s">
        <v>69</v>
      </c>
      <c r="S4637" t="s">
        <v>7753</v>
      </c>
      <c r="U4637" t="s">
        <v>69</v>
      </c>
      <c r="W4637" t="s">
        <v>3598</v>
      </c>
      <c r="X4637" t="s">
        <v>3598</v>
      </c>
      <c r="Y4637" t="s">
        <v>1062</v>
      </c>
      <c r="Z4637" t="s">
        <v>1063</v>
      </c>
      <c r="AA4637" t="s">
        <v>1063</v>
      </c>
      <c r="AB4637" t="s">
        <v>29</v>
      </c>
      <c r="AD4637" t="s">
        <v>8029</v>
      </c>
      <c r="AE4637">
        <v>1</v>
      </c>
      <c r="AF4637">
        <v>1</v>
      </c>
    </row>
    <row r="4638" spans="1:32" x14ac:dyDescent="0.2">
      <c r="A4638" t="s">
        <v>8030</v>
      </c>
      <c r="B4638" s="107">
        <v>44784</v>
      </c>
      <c r="C4638" s="107">
        <v>44784</v>
      </c>
      <c r="D4638" s="107">
        <v>44784</v>
      </c>
      <c r="E4638">
        <v>27.988800000000001</v>
      </c>
      <c r="F4638">
        <v>27.988800000000001</v>
      </c>
      <c r="G4638" t="s">
        <v>58</v>
      </c>
      <c r="H4638">
        <v>9711.2028910686622</v>
      </c>
      <c r="I4638">
        <v>271804.91547754261</v>
      </c>
      <c r="J4638">
        <v>271804.91547754261</v>
      </c>
      <c r="K4638">
        <v>1</v>
      </c>
      <c r="M4638" t="s">
        <v>7340</v>
      </c>
      <c r="N4638" t="s">
        <v>69</v>
      </c>
      <c r="S4638" t="s">
        <v>7993</v>
      </c>
      <c r="U4638" t="s">
        <v>69</v>
      </c>
      <c r="W4638" t="s">
        <v>7994</v>
      </c>
      <c r="X4638" t="s">
        <v>7994</v>
      </c>
      <c r="Y4638" t="s">
        <v>1062</v>
      </c>
      <c r="Z4638" t="s">
        <v>1063</v>
      </c>
      <c r="AA4638" t="s">
        <v>1063</v>
      </c>
      <c r="AB4638" t="s">
        <v>29</v>
      </c>
      <c r="AD4638" t="s">
        <v>7995</v>
      </c>
      <c r="AE4638">
        <v>1</v>
      </c>
      <c r="AF4638">
        <v>1</v>
      </c>
    </row>
    <row r="4639" spans="1:32" x14ac:dyDescent="0.2">
      <c r="A4639" t="s">
        <v>8031</v>
      </c>
      <c r="B4639" s="107">
        <v>44784</v>
      </c>
      <c r="C4639" s="107">
        <v>44784</v>
      </c>
      <c r="D4639" s="107">
        <v>44784</v>
      </c>
      <c r="E4639">
        <v>8.3999999999999995E-3</v>
      </c>
      <c r="F4639">
        <v>8.3999999999999995E-3</v>
      </c>
      <c r="G4639" t="s">
        <v>58</v>
      </c>
      <c r="H4639">
        <v>9711.2028910686622</v>
      </c>
      <c r="I4639">
        <v>81.574104284976755</v>
      </c>
      <c r="J4639">
        <v>81.574104284976755</v>
      </c>
      <c r="K4639">
        <v>1</v>
      </c>
      <c r="M4639" t="s">
        <v>3597</v>
      </c>
      <c r="N4639" t="s">
        <v>69</v>
      </c>
      <c r="S4639" t="s">
        <v>7753</v>
      </c>
      <c r="U4639" t="s">
        <v>69</v>
      </c>
      <c r="W4639" t="s">
        <v>3598</v>
      </c>
      <c r="X4639" t="s">
        <v>3598</v>
      </c>
      <c r="Y4639" t="s">
        <v>1062</v>
      </c>
      <c r="Z4639" t="s">
        <v>1063</v>
      </c>
      <c r="AA4639" t="s">
        <v>1063</v>
      </c>
      <c r="AB4639" t="s">
        <v>29</v>
      </c>
      <c r="AD4639" t="s">
        <v>8032</v>
      </c>
      <c r="AE4639">
        <v>1</v>
      </c>
      <c r="AF4639">
        <v>1</v>
      </c>
    </row>
    <row r="4640" spans="1:32" x14ac:dyDescent="0.2">
      <c r="A4640" t="s">
        <v>8033</v>
      </c>
      <c r="B4640" s="107">
        <v>44784</v>
      </c>
      <c r="C4640" s="107">
        <v>44784</v>
      </c>
      <c r="D4640" s="107">
        <v>44784</v>
      </c>
      <c r="E4640">
        <v>5.7749999999999998E-3</v>
      </c>
      <c r="F4640">
        <v>5.7749999999999998E-3</v>
      </c>
      <c r="G4640" t="s">
        <v>58</v>
      </c>
      <c r="H4640">
        <v>9711.2028910686622</v>
      </c>
      <c r="I4640">
        <v>56.082196695921517</v>
      </c>
      <c r="J4640">
        <v>56.082196695921517</v>
      </c>
      <c r="K4640">
        <v>1</v>
      </c>
      <c r="M4640" t="s">
        <v>3597</v>
      </c>
      <c r="N4640" t="s">
        <v>69</v>
      </c>
      <c r="S4640" t="s">
        <v>7753</v>
      </c>
      <c r="U4640" t="s">
        <v>69</v>
      </c>
      <c r="W4640" t="s">
        <v>3598</v>
      </c>
      <c r="X4640" t="s">
        <v>3598</v>
      </c>
      <c r="Y4640" t="s">
        <v>1062</v>
      </c>
      <c r="Z4640" t="s">
        <v>1063</v>
      </c>
      <c r="AA4640" t="s">
        <v>1063</v>
      </c>
      <c r="AB4640" t="s">
        <v>29</v>
      </c>
      <c r="AD4640" t="s">
        <v>8034</v>
      </c>
      <c r="AE4640">
        <v>1</v>
      </c>
      <c r="AF4640">
        <v>1</v>
      </c>
    </row>
    <row r="4641" spans="1:32" x14ac:dyDescent="0.2">
      <c r="A4641" t="s">
        <v>8035</v>
      </c>
      <c r="B4641" s="107">
        <v>44784</v>
      </c>
      <c r="C4641" s="107">
        <v>44784</v>
      </c>
      <c r="D4641" s="107">
        <v>44784</v>
      </c>
      <c r="E4641">
        <v>5.7000000000000002E-3</v>
      </c>
      <c r="F4641">
        <v>5.7000000000000002E-3</v>
      </c>
      <c r="G4641" t="s">
        <v>58</v>
      </c>
      <c r="H4641">
        <v>9711.2028910686622</v>
      </c>
      <c r="I4641">
        <v>55.353856479091377</v>
      </c>
      <c r="J4641">
        <v>55.353856479091377</v>
      </c>
      <c r="K4641">
        <v>1</v>
      </c>
      <c r="M4641" t="s">
        <v>3597</v>
      </c>
      <c r="N4641" t="s">
        <v>69</v>
      </c>
      <c r="S4641" t="s">
        <v>7753</v>
      </c>
      <c r="U4641" t="s">
        <v>69</v>
      </c>
      <c r="W4641" t="s">
        <v>3598</v>
      </c>
      <c r="X4641" t="s">
        <v>3598</v>
      </c>
      <c r="Y4641" t="s">
        <v>1062</v>
      </c>
      <c r="Z4641" t="s">
        <v>1063</v>
      </c>
      <c r="AA4641" t="s">
        <v>1063</v>
      </c>
      <c r="AB4641" t="s">
        <v>29</v>
      </c>
      <c r="AD4641" t="s">
        <v>8036</v>
      </c>
      <c r="AE4641">
        <v>1</v>
      </c>
      <c r="AF4641">
        <v>1</v>
      </c>
    </row>
    <row r="4642" spans="1:32" x14ac:dyDescent="0.2">
      <c r="A4642" t="s">
        <v>8037</v>
      </c>
      <c r="B4642" s="107">
        <v>44784</v>
      </c>
      <c r="C4642" s="107">
        <v>44784</v>
      </c>
      <c r="D4642" s="107">
        <v>44784</v>
      </c>
      <c r="E4642">
        <v>-27.988777341556791</v>
      </c>
      <c r="F4642">
        <v>-27.988777341556791</v>
      </c>
      <c r="G4642" t="s">
        <v>58</v>
      </c>
      <c r="H4642">
        <v>9711.2028910686622</v>
      </c>
      <c r="I4642">
        <v>-271804.69543680339</v>
      </c>
      <c r="J4642">
        <v>-271804.69543680339</v>
      </c>
      <c r="K4642">
        <v>1</v>
      </c>
      <c r="M4642" t="s">
        <v>53</v>
      </c>
      <c r="N4642" t="s">
        <v>1975</v>
      </c>
      <c r="S4642" t="s">
        <v>1608</v>
      </c>
      <c r="U4642" t="s">
        <v>53</v>
      </c>
      <c r="W4642" t="s">
        <v>1850</v>
      </c>
      <c r="X4642" t="s">
        <v>1850</v>
      </c>
      <c r="Y4642" t="s">
        <v>1356</v>
      </c>
      <c r="Z4642" t="s">
        <v>1356</v>
      </c>
      <c r="AA4642" t="s">
        <v>1356</v>
      </c>
      <c r="AB4642" t="s">
        <v>28</v>
      </c>
      <c r="AD4642" t="s">
        <v>8038</v>
      </c>
      <c r="AE4642">
        <v>1</v>
      </c>
      <c r="AF4642">
        <v>1</v>
      </c>
    </row>
    <row r="4643" spans="1:32" x14ac:dyDescent="0.2">
      <c r="A4643" t="s">
        <v>8039</v>
      </c>
      <c r="B4643" s="107">
        <v>44784</v>
      </c>
      <c r="C4643" s="107">
        <v>44784</v>
      </c>
      <c r="D4643" s="107">
        <v>44784</v>
      </c>
      <c r="E4643">
        <v>-6.1912574888546199E-4</v>
      </c>
      <c r="F4643">
        <v>-6.1912574888546199E-4</v>
      </c>
      <c r="G4643" t="s">
        <v>58</v>
      </c>
      <c r="H4643">
        <v>9711.2028910686622</v>
      </c>
      <c r="I4643">
        <v>-6.0124557625115491</v>
      </c>
      <c r="J4643">
        <v>-6.0124557625115491</v>
      </c>
      <c r="K4643">
        <v>1</v>
      </c>
      <c r="M4643" t="s">
        <v>61</v>
      </c>
      <c r="N4643" t="s">
        <v>69</v>
      </c>
      <c r="S4643" t="s">
        <v>1608</v>
      </c>
      <c r="U4643" t="s">
        <v>61</v>
      </c>
      <c r="W4643" t="s">
        <v>2841</v>
      </c>
      <c r="X4643" t="s">
        <v>70</v>
      </c>
      <c r="Y4643" t="s">
        <v>182</v>
      </c>
      <c r="Z4643" t="s">
        <v>164</v>
      </c>
      <c r="AA4643" t="s">
        <v>164</v>
      </c>
      <c r="AB4643" t="s">
        <v>18</v>
      </c>
      <c r="AD4643" t="s">
        <v>8012</v>
      </c>
      <c r="AE4643">
        <v>1</v>
      </c>
      <c r="AF4643">
        <v>1</v>
      </c>
    </row>
    <row r="4644" spans="1:32" x14ac:dyDescent="0.2">
      <c r="A4644" t="s">
        <v>8040</v>
      </c>
      <c r="B4644" s="107">
        <v>44784</v>
      </c>
      <c r="C4644" s="107">
        <v>44784</v>
      </c>
      <c r="D4644" s="107">
        <v>44784</v>
      </c>
      <c r="E4644">
        <v>-7</v>
      </c>
      <c r="F4644">
        <v>-7</v>
      </c>
      <c r="G4644" t="s">
        <v>58</v>
      </c>
      <c r="H4644">
        <v>9711.2028910686622</v>
      </c>
      <c r="I4644">
        <v>-67978.420237480634</v>
      </c>
      <c r="J4644">
        <v>-67978.420237480634</v>
      </c>
      <c r="K4644">
        <v>1</v>
      </c>
      <c r="M4644" t="s">
        <v>53</v>
      </c>
      <c r="N4644" t="s">
        <v>1975</v>
      </c>
      <c r="S4644" t="s">
        <v>1608</v>
      </c>
      <c r="U4644" t="s">
        <v>53</v>
      </c>
      <c r="W4644" t="s">
        <v>1850</v>
      </c>
      <c r="X4644" t="s">
        <v>1850</v>
      </c>
      <c r="Y4644" t="s">
        <v>1356</v>
      </c>
      <c r="Z4644" t="s">
        <v>1356</v>
      </c>
      <c r="AA4644" t="s">
        <v>1356</v>
      </c>
      <c r="AB4644" t="s">
        <v>28</v>
      </c>
      <c r="AD4644" t="s">
        <v>8041</v>
      </c>
      <c r="AE4644">
        <v>1</v>
      </c>
      <c r="AF4644">
        <v>1</v>
      </c>
    </row>
    <row r="4645" spans="1:32" x14ac:dyDescent="0.2">
      <c r="A4645" t="s">
        <v>8042</v>
      </c>
      <c r="B4645" s="107">
        <v>44784</v>
      </c>
      <c r="C4645" s="107">
        <v>44784</v>
      </c>
      <c r="D4645" s="107">
        <v>44784</v>
      </c>
      <c r="E4645">
        <v>27.988800000000001</v>
      </c>
      <c r="F4645">
        <v>27.988800000000001</v>
      </c>
      <c r="G4645" t="s">
        <v>58</v>
      </c>
      <c r="H4645">
        <v>9711.2028910686622</v>
      </c>
      <c r="I4645">
        <v>271804.91547754261</v>
      </c>
      <c r="J4645">
        <v>271804.91547754261</v>
      </c>
      <c r="K4645">
        <v>1</v>
      </c>
      <c r="M4645" t="s">
        <v>69</v>
      </c>
      <c r="N4645" t="s">
        <v>53</v>
      </c>
      <c r="S4645" t="s">
        <v>1408</v>
      </c>
      <c r="U4645" t="s">
        <v>53</v>
      </c>
      <c r="W4645" t="s">
        <v>1379</v>
      </c>
      <c r="X4645" t="s">
        <v>1379</v>
      </c>
      <c r="Y4645" t="s">
        <v>163</v>
      </c>
      <c r="Z4645" t="s">
        <v>193</v>
      </c>
      <c r="AA4645" t="s">
        <v>193</v>
      </c>
      <c r="AB4645" t="s">
        <v>24</v>
      </c>
      <c r="AD4645" t="s">
        <v>7989</v>
      </c>
      <c r="AE4645">
        <v>1</v>
      </c>
      <c r="AF4645">
        <v>1</v>
      </c>
    </row>
    <row r="4646" spans="1:32" x14ac:dyDescent="0.2">
      <c r="A4646" t="s">
        <v>8043</v>
      </c>
      <c r="B4646" s="107">
        <v>44784</v>
      </c>
      <c r="C4646" s="107">
        <v>44784</v>
      </c>
      <c r="D4646" s="107">
        <v>44784</v>
      </c>
      <c r="E4646">
        <v>5.9249999999999997E-3</v>
      </c>
      <c r="F4646">
        <v>5.9249999999999997E-3</v>
      </c>
      <c r="G4646" t="s">
        <v>58</v>
      </c>
      <c r="H4646">
        <v>9711.2028910686622</v>
      </c>
      <c r="I4646">
        <v>57.53887712958182</v>
      </c>
      <c r="J4646">
        <v>57.53887712958182</v>
      </c>
      <c r="K4646">
        <v>1</v>
      </c>
      <c r="M4646" t="s">
        <v>3597</v>
      </c>
      <c r="N4646" t="s">
        <v>69</v>
      </c>
      <c r="S4646" t="s">
        <v>7753</v>
      </c>
      <c r="U4646" t="s">
        <v>69</v>
      </c>
      <c r="W4646" t="s">
        <v>3598</v>
      </c>
      <c r="X4646" t="s">
        <v>3598</v>
      </c>
      <c r="Y4646" t="s">
        <v>1062</v>
      </c>
      <c r="Z4646" t="s">
        <v>1063</v>
      </c>
      <c r="AA4646" t="s">
        <v>1063</v>
      </c>
      <c r="AB4646" t="s">
        <v>29</v>
      </c>
      <c r="AD4646" t="s">
        <v>8044</v>
      </c>
      <c r="AE4646">
        <v>1</v>
      </c>
      <c r="AF4646">
        <v>1</v>
      </c>
    </row>
    <row r="4647" spans="1:32" x14ac:dyDescent="0.2">
      <c r="A4647" t="s">
        <v>8045</v>
      </c>
      <c r="B4647" s="107">
        <v>44784</v>
      </c>
      <c r="C4647" s="107">
        <v>44784</v>
      </c>
      <c r="D4647" s="107">
        <v>44784</v>
      </c>
      <c r="E4647">
        <v>6.0000000000000001E-3</v>
      </c>
      <c r="F4647">
        <v>6.0000000000000001E-3</v>
      </c>
      <c r="G4647" t="s">
        <v>58</v>
      </c>
      <c r="H4647">
        <v>9711.2028910686622</v>
      </c>
      <c r="I4647">
        <v>58.267217346411982</v>
      </c>
      <c r="J4647">
        <v>58.267217346411982</v>
      </c>
      <c r="K4647">
        <v>1</v>
      </c>
      <c r="M4647" t="s">
        <v>3597</v>
      </c>
      <c r="N4647" t="s">
        <v>69</v>
      </c>
      <c r="S4647" t="s">
        <v>7753</v>
      </c>
      <c r="U4647" t="s">
        <v>69</v>
      </c>
      <c r="W4647" t="s">
        <v>3598</v>
      </c>
      <c r="X4647" t="s">
        <v>3598</v>
      </c>
      <c r="Y4647" t="s">
        <v>1062</v>
      </c>
      <c r="Z4647" t="s">
        <v>1063</v>
      </c>
      <c r="AA4647" t="s">
        <v>1063</v>
      </c>
      <c r="AB4647" t="s">
        <v>29</v>
      </c>
      <c r="AD4647" t="s">
        <v>8046</v>
      </c>
      <c r="AE4647">
        <v>1</v>
      </c>
      <c r="AF4647">
        <v>1</v>
      </c>
    </row>
    <row r="4648" spans="1:32" x14ac:dyDescent="0.2">
      <c r="A4648" t="s">
        <v>8047</v>
      </c>
      <c r="B4648" s="107">
        <v>44784</v>
      </c>
      <c r="C4648" s="107">
        <v>44784</v>
      </c>
      <c r="D4648" s="107">
        <v>44784</v>
      </c>
      <c r="E4648">
        <v>4.125E-4</v>
      </c>
      <c r="F4648">
        <v>4.125E-4</v>
      </c>
      <c r="G4648" t="s">
        <v>71</v>
      </c>
      <c r="H4648">
        <v>9660.7124419204938</v>
      </c>
      <c r="I4648">
        <v>3.9850438822922039</v>
      </c>
      <c r="J4648">
        <v>3.9850438822922039</v>
      </c>
      <c r="K4648">
        <v>1</v>
      </c>
      <c r="N4648" t="s">
        <v>69</v>
      </c>
      <c r="S4648" t="s">
        <v>7753</v>
      </c>
      <c r="U4648" t="s">
        <v>69</v>
      </c>
      <c r="W4648" t="s">
        <v>3598</v>
      </c>
      <c r="X4648" t="s">
        <v>3598</v>
      </c>
      <c r="Y4648" t="s">
        <v>1062</v>
      </c>
      <c r="Z4648" t="s">
        <v>1063</v>
      </c>
      <c r="AA4648" t="s">
        <v>1063</v>
      </c>
      <c r="AB4648" t="s">
        <v>29</v>
      </c>
      <c r="AD4648" t="s">
        <v>8048</v>
      </c>
      <c r="AE4648">
        <v>1</v>
      </c>
      <c r="AF4648">
        <v>1</v>
      </c>
    </row>
    <row r="4649" spans="1:32" x14ac:dyDescent="0.2">
      <c r="A4649" t="s">
        <v>8049</v>
      </c>
      <c r="B4649" s="107">
        <v>44783</v>
      </c>
      <c r="C4649" s="107">
        <v>44783</v>
      </c>
      <c r="D4649" s="107">
        <v>44783</v>
      </c>
      <c r="E4649">
        <v>-187.4</v>
      </c>
      <c r="F4649">
        <v>-187.4</v>
      </c>
      <c r="G4649" t="s">
        <v>43</v>
      </c>
      <c r="H4649">
        <v>1</v>
      </c>
      <c r="I4649">
        <v>-187.4</v>
      </c>
      <c r="J4649">
        <v>-187.4</v>
      </c>
      <c r="K4649">
        <v>1</v>
      </c>
      <c r="M4649" t="s">
        <v>52</v>
      </c>
      <c r="N4649" t="s">
        <v>350</v>
      </c>
      <c r="O4649">
        <v>100</v>
      </c>
      <c r="P4649" t="s">
        <v>219</v>
      </c>
      <c r="Q4649" t="s">
        <v>350</v>
      </c>
      <c r="S4649" t="s">
        <v>8050</v>
      </c>
      <c r="U4649" t="s">
        <v>52</v>
      </c>
      <c r="W4649" t="s">
        <v>2626</v>
      </c>
      <c r="X4649" t="s">
        <v>1366</v>
      </c>
      <c r="Y4649" t="s">
        <v>15</v>
      </c>
      <c r="Z4649" t="s">
        <v>164</v>
      </c>
      <c r="AA4649" t="s">
        <v>164</v>
      </c>
      <c r="AB4649" t="s">
        <v>15</v>
      </c>
      <c r="AE4649">
        <v>0</v>
      </c>
      <c r="AF4649">
        <v>0</v>
      </c>
    </row>
    <row r="4650" spans="1:32" x14ac:dyDescent="0.2">
      <c r="A4650" t="s">
        <v>8051</v>
      </c>
      <c r="B4650" s="107">
        <v>44783</v>
      </c>
      <c r="C4650" s="107">
        <v>44783</v>
      </c>
      <c r="D4650" s="107">
        <v>44783</v>
      </c>
      <c r="E4650">
        <v>-8.9600000000000009</v>
      </c>
      <c r="F4650">
        <v>-8.9600000000000009</v>
      </c>
      <c r="G4650" t="s">
        <v>43</v>
      </c>
      <c r="H4650">
        <v>1</v>
      </c>
      <c r="I4650">
        <v>-8.9600000000000009</v>
      </c>
      <c r="J4650">
        <v>-8.9600000000000009</v>
      </c>
      <c r="K4650">
        <v>1</v>
      </c>
      <c r="M4650" t="s">
        <v>50</v>
      </c>
      <c r="N4650" t="s">
        <v>199</v>
      </c>
      <c r="O4650">
        <v>100</v>
      </c>
      <c r="P4650" t="s">
        <v>160</v>
      </c>
      <c r="Q4650" t="s">
        <v>199</v>
      </c>
      <c r="S4650" t="s">
        <v>7915</v>
      </c>
      <c r="U4650" t="s">
        <v>50</v>
      </c>
      <c r="W4650" t="s">
        <v>2623</v>
      </c>
      <c r="X4650" t="s">
        <v>2623</v>
      </c>
      <c r="Y4650" t="s">
        <v>2078</v>
      </c>
      <c r="Z4650" t="s">
        <v>2079</v>
      </c>
      <c r="AA4650" t="s">
        <v>2079</v>
      </c>
      <c r="AB4650" t="s">
        <v>15</v>
      </c>
      <c r="AE4650">
        <v>0</v>
      </c>
      <c r="AF4650">
        <v>0</v>
      </c>
    </row>
    <row r="4651" spans="1:32" x14ac:dyDescent="0.2">
      <c r="A4651" t="s">
        <v>8052</v>
      </c>
      <c r="B4651" s="107">
        <v>44783</v>
      </c>
      <c r="C4651" s="107">
        <v>44783</v>
      </c>
      <c r="D4651" s="107">
        <v>44783</v>
      </c>
      <c r="E4651">
        <v>-9.1199999999999992</v>
      </c>
      <c r="F4651">
        <v>-9.1199999999999992</v>
      </c>
      <c r="G4651" t="s">
        <v>43</v>
      </c>
      <c r="H4651">
        <v>1</v>
      </c>
      <c r="I4651">
        <v>-9.1199999999999992</v>
      </c>
      <c r="J4651">
        <v>-9.1199999999999992</v>
      </c>
      <c r="K4651">
        <v>1</v>
      </c>
      <c r="M4651" t="s">
        <v>50</v>
      </c>
      <c r="N4651" t="s">
        <v>199</v>
      </c>
      <c r="O4651">
        <v>100</v>
      </c>
      <c r="P4651" t="s">
        <v>160</v>
      </c>
      <c r="Q4651" t="s">
        <v>199</v>
      </c>
      <c r="S4651" t="s">
        <v>7915</v>
      </c>
      <c r="U4651" t="s">
        <v>50</v>
      </c>
      <c r="W4651" t="s">
        <v>2623</v>
      </c>
      <c r="X4651" t="s">
        <v>2623</v>
      </c>
      <c r="Y4651" t="s">
        <v>2078</v>
      </c>
      <c r="Z4651" t="s">
        <v>2079</v>
      </c>
      <c r="AA4651" t="s">
        <v>2079</v>
      </c>
      <c r="AB4651" t="s">
        <v>15</v>
      </c>
      <c r="AE4651">
        <v>0</v>
      </c>
      <c r="AF4651">
        <v>0</v>
      </c>
    </row>
    <row r="4652" spans="1:32" x14ac:dyDescent="0.2">
      <c r="A4652" t="s">
        <v>8053</v>
      </c>
      <c r="B4652" s="107">
        <v>44783</v>
      </c>
      <c r="C4652" s="107">
        <v>44783</v>
      </c>
      <c r="D4652" s="107">
        <v>44783</v>
      </c>
      <c r="E4652">
        <v>-2853.32</v>
      </c>
      <c r="F4652">
        <v>-2853.32</v>
      </c>
      <c r="G4652" t="s">
        <v>43</v>
      </c>
      <c r="H4652">
        <v>1</v>
      </c>
      <c r="I4652">
        <v>-2853.32</v>
      </c>
      <c r="J4652">
        <v>-2853.32</v>
      </c>
      <c r="K4652">
        <v>1</v>
      </c>
      <c r="M4652" t="s">
        <v>52</v>
      </c>
      <c r="N4652" t="s">
        <v>1598</v>
      </c>
      <c r="O4652">
        <v>100</v>
      </c>
      <c r="Q4652" t="s">
        <v>1598</v>
      </c>
      <c r="S4652" t="s">
        <v>7809</v>
      </c>
      <c r="U4652" t="s">
        <v>52</v>
      </c>
      <c r="W4652" t="s">
        <v>2077</v>
      </c>
      <c r="X4652" t="s">
        <v>2077</v>
      </c>
      <c r="Y4652" t="s">
        <v>2078</v>
      </c>
      <c r="Z4652" t="s">
        <v>2079</v>
      </c>
      <c r="AA4652" t="s">
        <v>2079</v>
      </c>
      <c r="AB4652" t="s">
        <v>15</v>
      </c>
      <c r="AE4652">
        <v>0</v>
      </c>
      <c r="AF4652">
        <v>0</v>
      </c>
    </row>
    <row r="4653" spans="1:32" x14ac:dyDescent="0.2">
      <c r="A4653" t="s">
        <v>8054</v>
      </c>
      <c r="B4653" s="107">
        <v>44783</v>
      </c>
      <c r="C4653" s="107">
        <v>44783</v>
      </c>
      <c r="D4653" s="107">
        <v>44783</v>
      </c>
      <c r="E4653">
        <v>-700</v>
      </c>
      <c r="F4653">
        <v>-700</v>
      </c>
      <c r="G4653" t="s">
        <v>43</v>
      </c>
      <c r="H4653">
        <v>1</v>
      </c>
      <c r="I4653">
        <v>-700</v>
      </c>
      <c r="J4653">
        <v>-700</v>
      </c>
      <c r="K4653">
        <v>1</v>
      </c>
      <c r="M4653" t="s">
        <v>52</v>
      </c>
      <c r="N4653" t="s">
        <v>301</v>
      </c>
      <c r="O4653">
        <v>100</v>
      </c>
      <c r="Q4653" t="s">
        <v>301</v>
      </c>
      <c r="S4653" t="s">
        <v>2184</v>
      </c>
      <c r="U4653" t="s">
        <v>52</v>
      </c>
      <c r="W4653" t="s">
        <v>190</v>
      </c>
      <c r="X4653" t="s">
        <v>191</v>
      </c>
      <c r="Y4653" t="s">
        <v>192</v>
      </c>
      <c r="Z4653" t="s">
        <v>193</v>
      </c>
      <c r="AA4653" t="s">
        <v>193</v>
      </c>
      <c r="AB4653" t="s">
        <v>19</v>
      </c>
      <c r="AE4653">
        <v>0</v>
      </c>
      <c r="AF4653">
        <v>0</v>
      </c>
    </row>
    <row r="4654" spans="1:32" x14ac:dyDescent="0.2">
      <c r="A4654" t="s">
        <v>8055</v>
      </c>
      <c r="B4654" s="107">
        <v>44783</v>
      </c>
      <c r="C4654" s="107">
        <v>44783</v>
      </c>
      <c r="D4654" s="107">
        <v>44783</v>
      </c>
      <c r="E4654">
        <v>-205.71</v>
      </c>
      <c r="F4654">
        <v>-205.71</v>
      </c>
      <c r="G4654" t="s">
        <v>43</v>
      </c>
      <c r="H4654">
        <v>1</v>
      </c>
      <c r="I4654">
        <v>-205.71</v>
      </c>
      <c r="J4654">
        <v>-205.71</v>
      </c>
      <c r="K4654">
        <v>1</v>
      </c>
      <c r="M4654" t="s">
        <v>50</v>
      </c>
      <c r="N4654" t="s">
        <v>199</v>
      </c>
      <c r="O4654">
        <v>100</v>
      </c>
      <c r="P4654" t="s">
        <v>340</v>
      </c>
      <c r="Q4654" t="s">
        <v>199</v>
      </c>
      <c r="S4654" t="s">
        <v>8056</v>
      </c>
      <c r="U4654" t="s">
        <v>50</v>
      </c>
      <c r="W4654" t="s">
        <v>4679</v>
      </c>
      <c r="X4654" t="s">
        <v>1366</v>
      </c>
      <c r="Y4654" t="s">
        <v>15</v>
      </c>
      <c r="Z4654" t="s">
        <v>164</v>
      </c>
      <c r="AA4654" t="s">
        <v>164</v>
      </c>
      <c r="AB4654" t="s">
        <v>15</v>
      </c>
      <c r="AE4654">
        <v>0</v>
      </c>
      <c r="AF4654">
        <v>0</v>
      </c>
    </row>
    <row r="4655" spans="1:32" x14ac:dyDescent="0.2">
      <c r="A4655" t="s">
        <v>8057</v>
      </c>
      <c r="B4655" s="107">
        <v>44783</v>
      </c>
      <c r="C4655" s="107">
        <v>44783</v>
      </c>
      <c r="D4655" s="107">
        <v>44783</v>
      </c>
      <c r="E4655">
        <v>-29.9</v>
      </c>
      <c r="F4655">
        <v>-29.9</v>
      </c>
      <c r="G4655" t="s">
        <v>43</v>
      </c>
      <c r="H4655">
        <v>1</v>
      </c>
      <c r="I4655">
        <v>-29.9</v>
      </c>
      <c r="J4655">
        <v>-29.9</v>
      </c>
      <c r="K4655">
        <v>1</v>
      </c>
      <c r="M4655" t="s">
        <v>50</v>
      </c>
      <c r="N4655" t="s">
        <v>199</v>
      </c>
      <c r="O4655">
        <v>100</v>
      </c>
      <c r="P4655" t="s">
        <v>160</v>
      </c>
      <c r="Q4655" t="s">
        <v>199</v>
      </c>
      <c r="S4655" t="s">
        <v>7915</v>
      </c>
      <c r="U4655" t="s">
        <v>50</v>
      </c>
      <c r="W4655" t="s">
        <v>2623</v>
      </c>
      <c r="X4655" t="s">
        <v>2623</v>
      </c>
      <c r="Y4655" t="s">
        <v>2078</v>
      </c>
      <c r="Z4655" t="s">
        <v>2079</v>
      </c>
      <c r="AA4655" t="s">
        <v>2079</v>
      </c>
      <c r="AB4655" t="s">
        <v>15</v>
      </c>
      <c r="AE4655">
        <v>0</v>
      </c>
      <c r="AF4655">
        <v>0</v>
      </c>
    </row>
    <row r="4656" spans="1:32" x14ac:dyDescent="0.2">
      <c r="A4656" t="s">
        <v>8058</v>
      </c>
      <c r="B4656" s="107">
        <v>44783</v>
      </c>
      <c r="C4656" s="107">
        <v>44783</v>
      </c>
      <c r="D4656" s="107">
        <v>44783</v>
      </c>
      <c r="E4656">
        <v>-39.93</v>
      </c>
      <c r="F4656">
        <v>-39.93</v>
      </c>
      <c r="G4656" t="s">
        <v>43</v>
      </c>
      <c r="H4656">
        <v>1</v>
      </c>
      <c r="I4656">
        <v>-39.93</v>
      </c>
      <c r="J4656">
        <v>-39.93</v>
      </c>
      <c r="K4656">
        <v>1</v>
      </c>
      <c r="M4656" t="s">
        <v>50</v>
      </c>
      <c r="N4656" t="s">
        <v>199</v>
      </c>
      <c r="O4656">
        <v>100</v>
      </c>
      <c r="P4656" t="s">
        <v>160</v>
      </c>
      <c r="Q4656" t="s">
        <v>199</v>
      </c>
      <c r="S4656" t="s">
        <v>7915</v>
      </c>
      <c r="U4656" t="s">
        <v>50</v>
      </c>
      <c r="W4656" t="s">
        <v>2623</v>
      </c>
      <c r="X4656" t="s">
        <v>2623</v>
      </c>
      <c r="Y4656" t="s">
        <v>2078</v>
      </c>
      <c r="Z4656" t="s">
        <v>2079</v>
      </c>
      <c r="AA4656" t="s">
        <v>2079</v>
      </c>
      <c r="AB4656" t="s">
        <v>15</v>
      </c>
      <c r="AE4656">
        <v>0</v>
      </c>
      <c r="AF4656">
        <v>0</v>
      </c>
    </row>
    <row r="4657" spans="1:32" x14ac:dyDescent="0.2">
      <c r="A4657" t="s">
        <v>8059</v>
      </c>
      <c r="B4657" s="107">
        <v>44783</v>
      </c>
      <c r="C4657" s="107">
        <v>44783</v>
      </c>
      <c r="D4657" s="107">
        <v>44783</v>
      </c>
      <c r="E4657">
        <v>-44.98</v>
      </c>
      <c r="F4657">
        <v>-44.98</v>
      </c>
      <c r="G4657" t="s">
        <v>43</v>
      </c>
      <c r="H4657">
        <v>1</v>
      </c>
      <c r="I4657">
        <v>-44.98</v>
      </c>
      <c r="J4657">
        <v>-44.98</v>
      </c>
      <c r="K4657">
        <v>1</v>
      </c>
      <c r="M4657" t="s">
        <v>50</v>
      </c>
      <c r="N4657" t="s">
        <v>199</v>
      </c>
      <c r="O4657">
        <v>100</v>
      </c>
      <c r="P4657" t="s">
        <v>160</v>
      </c>
      <c r="Q4657" t="s">
        <v>199</v>
      </c>
      <c r="S4657" t="s">
        <v>7915</v>
      </c>
      <c r="U4657" t="s">
        <v>50</v>
      </c>
      <c r="W4657" t="s">
        <v>2623</v>
      </c>
      <c r="X4657" t="s">
        <v>2623</v>
      </c>
      <c r="Y4657" t="s">
        <v>2078</v>
      </c>
      <c r="Z4657" t="s">
        <v>2079</v>
      </c>
      <c r="AA4657" t="s">
        <v>2079</v>
      </c>
      <c r="AB4657" t="s">
        <v>15</v>
      </c>
      <c r="AE4657">
        <v>0</v>
      </c>
      <c r="AF4657">
        <v>0</v>
      </c>
    </row>
    <row r="4658" spans="1:32" x14ac:dyDescent="0.2">
      <c r="A4658" t="s">
        <v>8060</v>
      </c>
      <c r="B4658" s="107">
        <v>44783</v>
      </c>
      <c r="C4658" s="107">
        <v>44783</v>
      </c>
      <c r="D4658" s="107">
        <v>44783</v>
      </c>
      <c r="E4658">
        <v>-0.100455919861348</v>
      </c>
      <c r="F4658">
        <v>-0.100455919861348</v>
      </c>
      <c r="G4658" t="s">
        <v>58</v>
      </c>
      <c r="H4658">
        <v>9473.9397036280006</v>
      </c>
      <c r="I4658">
        <v>-951.71332763889757</v>
      </c>
      <c r="J4658">
        <v>-951.71332763889757</v>
      </c>
      <c r="K4658">
        <v>1</v>
      </c>
      <c r="M4658" t="s">
        <v>56</v>
      </c>
      <c r="S4658" t="s">
        <v>8061</v>
      </c>
      <c r="U4658" t="s">
        <v>56</v>
      </c>
      <c r="W4658" t="s">
        <v>1415</v>
      </c>
      <c r="X4658" t="s">
        <v>1265</v>
      </c>
      <c r="Y4658" t="s">
        <v>182</v>
      </c>
      <c r="Z4658" t="s">
        <v>164</v>
      </c>
      <c r="AA4658" t="s">
        <v>164</v>
      </c>
      <c r="AB4658" t="s">
        <v>18</v>
      </c>
      <c r="AD4658" t="s">
        <v>8062</v>
      </c>
      <c r="AE4658">
        <v>1</v>
      </c>
      <c r="AF4658">
        <v>1</v>
      </c>
    </row>
    <row r="4659" spans="1:32" x14ac:dyDescent="0.2">
      <c r="A4659" t="s">
        <v>8063</v>
      </c>
      <c r="B4659" s="107">
        <v>44783</v>
      </c>
      <c r="C4659" s="107">
        <v>44783</v>
      </c>
      <c r="D4659" s="107">
        <v>44783</v>
      </c>
      <c r="E4659">
        <v>6.8999999999999999E-3</v>
      </c>
      <c r="F4659">
        <v>6.8999999999999999E-3</v>
      </c>
      <c r="G4659" t="s">
        <v>58</v>
      </c>
      <c r="H4659">
        <v>9473.9397036280006</v>
      </c>
      <c r="I4659">
        <v>65.370183955033198</v>
      </c>
      <c r="J4659">
        <v>65.370183955033198</v>
      </c>
      <c r="K4659">
        <v>1</v>
      </c>
      <c r="M4659" t="s">
        <v>3597</v>
      </c>
      <c r="N4659" t="s">
        <v>69</v>
      </c>
      <c r="S4659" t="s">
        <v>7753</v>
      </c>
      <c r="U4659" t="s">
        <v>69</v>
      </c>
      <c r="W4659" t="s">
        <v>3598</v>
      </c>
      <c r="X4659" t="s">
        <v>3598</v>
      </c>
      <c r="Y4659" t="s">
        <v>1062</v>
      </c>
      <c r="Z4659" t="s">
        <v>1063</v>
      </c>
      <c r="AA4659" t="s">
        <v>1063</v>
      </c>
      <c r="AB4659" t="s">
        <v>29</v>
      </c>
      <c r="AD4659" t="s">
        <v>8064</v>
      </c>
      <c r="AE4659">
        <v>1</v>
      </c>
      <c r="AF4659">
        <v>1</v>
      </c>
    </row>
    <row r="4660" spans="1:32" x14ac:dyDescent="0.2">
      <c r="A4660" t="s">
        <v>8065</v>
      </c>
      <c r="B4660" s="107">
        <v>44783</v>
      </c>
      <c r="C4660" s="107">
        <v>44783</v>
      </c>
      <c r="D4660" s="107">
        <v>44783</v>
      </c>
      <c r="E4660">
        <v>5.2125000000000001E-3</v>
      </c>
      <c r="F4660">
        <v>5.2125000000000001E-3</v>
      </c>
      <c r="G4660" t="s">
        <v>58</v>
      </c>
      <c r="H4660">
        <v>9473.9397036280006</v>
      </c>
      <c r="I4660">
        <v>49.382910705160953</v>
      </c>
      <c r="J4660">
        <v>49.382910705160953</v>
      </c>
      <c r="K4660">
        <v>1</v>
      </c>
      <c r="M4660" t="s">
        <v>3597</v>
      </c>
      <c r="N4660" t="s">
        <v>69</v>
      </c>
      <c r="S4660" t="s">
        <v>7753</v>
      </c>
      <c r="U4660" t="s">
        <v>69</v>
      </c>
      <c r="W4660" t="s">
        <v>3598</v>
      </c>
      <c r="X4660" t="s">
        <v>3598</v>
      </c>
      <c r="Y4660" t="s">
        <v>1062</v>
      </c>
      <c r="Z4660" t="s">
        <v>1063</v>
      </c>
      <c r="AA4660" t="s">
        <v>1063</v>
      </c>
      <c r="AB4660" t="s">
        <v>29</v>
      </c>
      <c r="AD4660" t="s">
        <v>8066</v>
      </c>
      <c r="AE4660">
        <v>1</v>
      </c>
      <c r="AF4660">
        <v>1</v>
      </c>
    </row>
    <row r="4661" spans="1:32" x14ac:dyDescent="0.2">
      <c r="A4661" t="s">
        <v>8067</v>
      </c>
      <c r="B4661" s="107">
        <v>44783</v>
      </c>
      <c r="C4661" s="107">
        <v>44783</v>
      </c>
      <c r="D4661" s="107">
        <v>44783</v>
      </c>
      <c r="E4661">
        <v>5.1749999999999999E-3</v>
      </c>
      <c r="F4661">
        <v>5.1749999999999999E-3</v>
      </c>
      <c r="G4661" t="s">
        <v>58</v>
      </c>
      <c r="H4661">
        <v>9473.9397036280006</v>
      </c>
      <c r="I4661">
        <v>49.027637966274902</v>
      </c>
      <c r="J4661">
        <v>49.027637966274902</v>
      </c>
      <c r="K4661">
        <v>1</v>
      </c>
      <c r="M4661" t="s">
        <v>3597</v>
      </c>
      <c r="N4661" t="s">
        <v>69</v>
      </c>
      <c r="S4661" t="s">
        <v>7753</v>
      </c>
      <c r="U4661" t="s">
        <v>69</v>
      </c>
      <c r="W4661" t="s">
        <v>3598</v>
      </c>
      <c r="X4661" t="s">
        <v>3598</v>
      </c>
      <c r="Y4661" t="s">
        <v>1062</v>
      </c>
      <c r="Z4661" t="s">
        <v>1063</v>
      </c>
      <c r="AA4661" t="s">
        <v>1063</v>
      </c>
      <c r="AB4661" t="s">
        <v>29</v>
      </c>
      <c r="AD4661" t="s">
        <v>8068</v>
      </c>
      <c r="AE4661">
        <v>1</v>
      </c>
      <c r="AF4661">
        <v>1</v>
      </c>
    </row>
    <row r="4662" spans="1:32" x14ac:dyDescent="0.2">
      <c r="A4662" t="s">
        <v>8069</v>
      </c>
      <c r="B4662" s="107">
        <v>44783</v>
      </c>
      <c r="C4662" s="107">
        <v>44783</v>
      </c>
      <c r="D4662" s="107">
        <v>44783</v>
      </c>
      <c r="E4662">
        <v>5.2500000000000003E-3</v>
      </c>
      <c r="F4662">
        <v>5.2500000000000003E-3</v>
      </c>
      <c r="G4662" t="s">
        <v>58</v>
      </c>
      <c r="H4662">
        <v>9473.9397036280006</v>
      </c>
      <c r="I4662">
        <v>49.738183444047003</v>
      </c>
      <c r="J4662">
        <v>49.738183444047003</v>
      </c>
      <c r="K4662">
        <v>1</v>
      </c>
      <c r="M4662" t="s">
        <v>3597</v>
      </c>
      <c r="N4662" t="s">
        <v>69</v>
      </c>
      <c r="S4662" t="s">
        <v>7753</v>
      </c>
      <c r="U4662" t="s">
        <v>69</v>
      </c>
      <c r="W4662" t="s">
        <v>3598</v>
      </c>
      <c r="X4662" t="s">
        <v>3598</v>
      </c>
      <c r="Y4662" t="s">
        <v>1062</v>
      </c>
      <c r="Z4662" t="s">
        <v>1063</v>
      </c>
      <c r="AA4662" t="s">
        <v>1063</v>
      </c>
      <c r="AB4662" t="s">
        <v>29</v>
      </c>
      <c r="AD4662" t="s">
        <v>8070</v>
      </c>
      <c r="AE4662">
        <v>1</v>
      </c>
      <c r="AF4662">
        <v>1</v>
      </c>
    </row>
    <row r="4663" spans="1:32" x14ac:dyDescent="0.2">
      <c r="A4663" t="s">
        <v>8071</v>
      </c>
      <c r="B4663" s="107">
        <v>44783</v>
      </c>
      <c r="C4663" s="107">
        <v>44783</v>
      </c>
      <c r="D4663" s="107">
        <v>44783</v>
      </c>
      <c r="E4663">
        <v>6.9674999999999997E-3</v>
      </c>
      <c r="F4663">
        <v>6.9674999999999997E-3</v>
      </c>
      <c r="G4663" t="s">
        <v>58</v>
      </c>
      <c r="H4663">
        <v>9473.9397036280006</v>
      </c>
      <c r="I4663">
        <v>66.00967488502809</v>
      </c>
      <c r="J4663">
        <v>66.00967488502809</v>
      </c>
      <c r="K4663">
        <v>1</v>
      </c>
      <c r="M4663" t="s">
        <v>3597</v>
      </c>
      <c r="N4663" t="s">
        <v>69</v>
      </c>
      <c r="S4663" t="s">
        <v>7753</v>
      </c>
      <c r="U4663" t="s">
        <v>69</v>
      </c>
      <c r="W4663" t="s">
        <v>3598</v>
      </c>
      <c r="X4663" t="s">
        <v>3598</v>
      </c>
      <c r="Y4663" t="s">
        <v>1062</v>
      </c>
      <c r="Z4663" t="s">
        <v>1063</v>
      </c>
      <c r="AA4663" t="s">
        <v>1063</v>
      </c>
      <c r="AB4663" t="s">
        <v>29</v>
      </c>
      <c r="AD4663" t="s">
        <v>8072</v>
      </c>
      <c r="AE4663">
        <v>1</v>
      </c>
      <c r="AF4663">
        <v>1</v>
      </c>
    </row>
    <row r="4664" spans="1:32" x14ac:dyDescent="0.2">
      <c r="A4664" t="s">
        <v>8073</v>
      </c>
      <c r="B4664" s="107">
        <v>44783</v>
      </c>
      <c r="C4664" s="107">
        <v>44783</v>
      </c>
      <c r="D4664" s="107">
        <v>44783</v>
      </c>
      <c r="E4664">
        <v>6.7499999999999999E-3</v>
      </c>
      <c r="F4664">
        <v>6.7499999999999999E-3</v>
      </c>
      <c r="G4664" t="s">
        <v>58</v>
      </c>
      <c r="H4664">
        <v>9473.9397036280006</v>
      </c>
      <c r="I4664">
        <v>63.949092999488997</v>
      </c>
      <c r="J4664">
        <v>63.949092999488997</v>
      </c>
      <c r="K4664">
        <v>1</v>
      </c>
      <c r="M4664" t="s">
        <v>3597</v>
      </c>
      <c r="N4664" t="s">
        <v>69</v>
      </c>
      <c r="S4664" t="s">
        <v>7753</v>
      </c>
      <c r="U4664" t="s">
        <v>69</v>
      </c>
      <c r="W4664" t="s">
        <v>3598</v>
      </c>
      <c r="X4664" t="s">
        <v>3598</v>
      </c>
      <c r="Y4664" t="s">
        <v>1062</v>
      </c>
      <c r="Z4664" t="s">
        <v>1063</v>
      </c>
      <c r="AA4664" t="s">
        <v>1063</v>
      </c>
      <c r="AB4664" t="s">
        <v>29</v>
      </c>
      <c r="AD4664" t="s">
        <v>8074</v>
      </c>
      <c r="AE4664">
        <v>1</v>
      </c>
      <c r="AF4664">
        <v>1</v>
      </c>
    </row>
    <row r="4665" spans="1:32" x14ac:dyDescent="0.2">
      <c r="A4665" t="s">
        <v>8075</v>
      </c>
      <c r="B4665" s="107">
        <v>44783</v>
      </c>
      <c r="C4665" s="107">
        <v>44783</v>
      </c>
      <c r="D4665" s="107">
        <v>44783</v>
      </c>
      <c r="E4665">
        <v>6.9750000000000003E-3</v>
      </c>
      <c r="F4665">
        <v>6.9750000000000003E-3</v>
      </c>
      <c r="G4665" t="s">
        <v>58</v>
      </c>
      <c r="H4665">
        <v>9473.9397036280006</v>
      </c>
      <c r="I4665">
        <v>66.080729432805313</v>
      </c>
      <c r="J4665">
        <v>66.080729432805313</v>
      </c>
      <c r="K4665">
        <v>1</v>
      </c>
      <c r="M4665" t="s">
        <v>3597</v>
      </c>
      <c r="N4665" t="s">
        <v>69</v>
      </c>
      <c r="S4665" t="s">
        <v>7753</v>
      </c>
      <c r="U4665" t="s">
        <v>69</v>
      </c>
      <c r="W4665" t="s">
        <v>3598</v>
      </c>
      <c r="X4665" t="s">
        <v>3598</v>
      </c>
      <c r="Y4665" t="s">
        <v>1062</v>
      </c>
      <c r="Z4665" t="s">
        <v>1063</v>
      </c>
      <c r="AA4665" t="s">
        <v>1063</v>
      </c>
      <c r="AB4665" t="s">
        <v>29</v>
      </c>
      <c r="AD4665" t="s">
        <v>8076</v>
      </c>
      <c r="AE4665">
        <v>1</v>
      </c>
      <c r="AF4665">
        <v>1</v>
      </c>
    </row>
    <row r="4666" spans="1:32" x14ac:dyDescent="0.2">
      <c r="A4666" t="s">
        <v>8077</v>
      </c>
      <c r="B4666" s="107">
        <v>44783</v>
      </c>
      <c r="C4666" s="107">
        <v>44783</v>
      </c>
      <c r="D4666" s="107">
        <v>44783</v>
      </c>
      <c r="E4666">
        <v>6.6750000000000004E-3</v>
      </c>
      <c r="F4666">
        <v>6.6750000000000004E-3</v>
      </c>
      <c r="G4666" t="s">
        <v>58</v>
      </c>
      <c r="H4666">
        <v>9473.9397036280006</v>
      </c>
      <c r="I4666">
        <v>63.23854752171691</v>
      </c>
      <c r="J4666">
        <v>63.23854752171691</v>
      </c>
      <c r="K4666">
        <v>1</v>
      </c>
      <c r="M4666" t="s">
        <v>3597</v>
      </c>
      <c r="N4666" t="s">
        <v>69</v>
      </c>
      <c r="S4666" t="s">
        <v>7753</v>
      </c>
      <c r="U4666" t="s">
        <v>69</v>
      </c>
      <c r="W4666" t="s">
        <v>3598</v>
      </c>
      <c r="X4666" t="s">
        <v>3598</v>
      </c>
      <c r="Y4666" t="s">
        <v>1062</v>
      </c>
      <c r="Z4666" t="s">
        <v>1063</v>
      </c>
      <c r="AA4666" t="s">
        <v>1063</v>
      </c>
      <c r="AB4666" t="s">
        <v>29</v>
      </c>
      <c r="AD4666" t="s">
        <v>8078</v>
      </c>
      <c r="AE4666">
        <v>1</v>
      </c>
      <c r="AF4666">
        <v>1</v>
      </c>
    </row>
    <row r="4667" spans="1:32" x14ac:dyDescent="0.2">
      <c r="A4667" t="s">
        <v>8079</v>
      </c>
      <c r="B4667" s="107">
        <v>44783</v>
      </c>
      <c r="C4667" s="107">
        <v>44783</v>
      </c>
      <c r="D4667" s="107">
        <v>44783</v>
      </c>
      <c r="E4667">
        <v>6.7499999999999999E-3</v>
      </c>
      <c r="F4667">
        <v>6.7499999999999999E-3</v>
      </c>
      <c r="G4667" t="s">
        <v>58</v>
      </c>
      <c r="H4667">
        <v>9473.9397036280006</v>
      </c>
      <c r="I4667">
        <v>63.949092999488997</v>
      </c>
      <c r="J4667">
        <v>63.949092999488997</v>
      </c>
      <c r="K4667">
        <v>1</v>
      </c>
      <c r="M4667" t="s">
        <v>3597</v>
      </c>
      <c r="N4667" t="s">
        <v>69</v>
      </c>
      <c r="S4667" t="s">
        <v>7753</v>
      </c>
      <c r="U4667" t="s">
        <v>69</v>
      </c>
      <c r="W4667" t="s">
        <v>3598</v>
      </c>
      <c r="X4667" t="s">
        <v>3598</v>
      </c>
      <c r="Y4667" t="s">
        <v>1062</v>
      </c>
      <c r="Z4667" t="s">
        <v>1063</v>
      </c>
      <c r="AA4667" t="s">
        <v>1063</v>
      </c>
      <c r="AB4667" t="s">
        <v>29</v>
      </c>
      <c r="AD4667" t="s">
        <v>8080</v>
      </c>
      <c r="AE4667">
        <v>1</v>
      </c>
      <c r="AF4667">
        <v>1</v>
      </c>
    </row>
    <row r="4668" spans="1:32" x14ac:dyDescent="0.2">
      <c r="A4668" t="s">
        <v>8081</v>
      </c>
      <c r="B4668" s="107">
        <v>44783</v>
      </c>
      <c r="C4668" s="107">
        <v>44783</v>
      </c>
      <c r="D4668" s="107">
        <v>44783</v>
      </c>
      <c r="E4668">
        <v>6.6750000000000004E-3</v>
      </c>
      <c r="F4668">
        <v>6.6750000000000004E-3</v>
      </c>
      <c r="G4668" t="s">
        <v>58</v>
      </c>
      <c r="H4668">
        <v>9473.9397036280006</v>
      </c>
      <c r="I4668">
        <v>63.23854752171691</v>
      </c>
      <c r="J4668">
        <v>63.23854752171691</v>
      </c>
      <c r="K4668">
        <v>1</v>
      </c>
      <c r="M4668" t="s">
        <v>3597</v>
      </c>
      <c r="N4668" t="s">
        <v>69</v>
      </c>
      <c r="S4668" t="s">
        <v>7753</v>
      </c>
      <c r="U4668" t="s">
        <v>69</v>
      </c>
      <c r="W4668" t="s">
        <v>3598</v>
      </c>
      <c r="X4668" t="s">
        <v>3598</v>
      </c>
      <c r="Y4668" t="s">
        <v>1062</v>
      </c>
      <c r="Z4668" t="s">
        <v>1063</v>
      </c>
      <c r="AA4668" t="s">
        <v>1063</v>
      </c>
      <c r="AB4668" t="s">
        <v>29</v>
      </c>
      <c r="AD4668" t="s">
        <v>8082</v>
      </c>
      <c r="AE4668">
        <v>1</v>
      </c>
      <c r="AF4668">
        <v>1</v>
      </c>
    </row>
    <row r="4669" spans="1:32" x14ac:dyDescent="0.2">
      <c r="A4669" t="s">
        <v>8083</v>
      </c>
      <c r="B4669" s="107">
        <v>44783</v>
      </c>
      <c r="C4669" s="107">
        <v>44783</v>
      </c>
      <c r="D4669" s="107">
        <v>44783</v>
      </c>
      <c r="E4669">
        <v>6.2249999999999996E-3</v>
      </c>
      <c r="F4669">
        <v>6.2249999999999996E-3</v>
      </c>
      <c r="G4669" t="s">
        <v>58</v>
      </c>
      <c r="H4669">
        <v>9473.9397036280006</v>
      </c>
      <c r="I4669">
        <v>58.975274655084299</v>
      </c>
      <c r="J4669">
        <v>58.975274655084299</v>
      </c>
      <c r="K4669">
        <v>1</v>
      </c>
      <c r="M4669" t="s">
        <v>3597</v>
      </c>
      <c r="N4669" t="s">
        <v>69</v>
      </c>
      <c r="S4669" t="s">
        <v>7753</v>
      </c>
      <c r="U4669" t="s">
        <v>69</v>
      </c>
      <c r="W4669" t="s">
        <v>3598</v>
      </c>
      <c r="X4669" t="s">
        <v>3598</v>
      </c>
      <c r="Y4669" t="s">
        <v>1062</v>
      </c>
      <c r="Z4669" t="s">
        <v>1063</v>
      </c>
      <c r="AA4669" t="s">
        <v>1063</v>
      </c>
      <c r="AB4669" t="s">
        <v>29</v>
      </c>
      <c r="AD4669" t="s">
        <v>8084</v>
      </c>
      <c r="AE4669">
        <v>1</v>
      </c>
      <c r="AF4669">
        <v>1</v>
      </c>
    </row>
    <row r="4670" spans="1:32" x14ac:dyDescent="0.2">
      <c r="A4670" t="s">
        <v>8085</v>
      </c>
      <c r="B4670" s="107">
        <v>44783</v>
      </c>
      <c r="C4670" s="107">
        <v>44783</v>
      </c>
      <c r="D4670" s="107">
        <v>44783</v>
      </c>
      <c r="E4670">
        <v>4.4250000000000001E-3</v>
      </c>
      <c r="F4670">
        <v>4.4250000000000001E-3</v>
      </c>
      <c r="G4670" t="s">
        <v>58</v>
      </c>
      <c r="H4670">
        <v>9473.9397036280006</v>
      </c>
      <c r="I4670">
        <v>41.922183188553902</v>
      </c>
      <c r="J4670">
        <v>41.922183188553902</v>
      </c>
      <c r="K4670">
        <v>1</v>
      </c>
      <c r="M4670" t="s">
        <v>3597</v>
      </c>
      <c r="N4670" t="s">
        <v>69</v>
      </c>
      <c r="S4670" t="s">
        <v>7753</v>
      </c>
      <c r="U4670" t="s">
        <v>69</v>
      </c>
      <c r="W4670" t="s">
        <v>3598</v>
      </c>
      <c r="X4670" t="s">
        <v>3598</v>
      </c>
      <c r="Y4670" t="s">
        <v>1062</v>
      </c>
      <c r="Z4670" t="s">
        <v>1063</v>
      </c>
      <c r="AA4670" t="s">
        <v>1063</v>
      </c>
      <c r="AB4670" t="s">
        <v>29</v>
      </c>
      <c r="AD4670" t="s">
        <v>8086</v>
      </c>
      <c r="AE4670">
        <v>1</v>
      </c>
      <c r="AF4670">
        <v>1</v>
      </c>
    </row>
    <row r="4671" spans="1:32" x14ac:dyDescent="0.2">
      <c r="A4671" t="s">
        <v>8087</v>
      </c>
      <c r="B4671" s="107">
        <v>44783</v>
      </c>
      <c r="C4671" s="107">
        <v>44783</v>
      </c>
      <c r="D4671" s="107">
        <v>44783</v>
      </c>
      <c r="E4671">
        <v>-2.8007157527087E-2</v>
      </c>
      <c r="F4671">
        <v>-2.8007157527087E-2</v>
      </c>
      <c r="G4671" t="s">
        <v>58</v>
      </c>
      <c r="H4671">
        <v>9473.9397036280006</v>
      </c>
      <c r="I4671">
        <v>-265.33812168163331</v>
      </c>
      <c r="J4671">
        <v>-265.33812168163331</v>
      </c>
      <c r="K4671">
        <v>1</v>
      </c>
      <c r="M4671" t="s">
        <v>65</v>
      </c>
      <c r="S4671" t="s">
        <v>2372</v>
      </c>
      <c r="U4671" t="s">
        <v>65</v>
      </c>
      <c r="W4671" t="s">
        <v>1415</v>
      </c>
      <c r="X4671" t="s">
        <v>1265</v>
      </c>
      <c r="Y4671" t="s">
        <v>182</v>
      </c>
      <c r="Z4671" t="s">
        <v>164</v>
      </c>
      <c r="AA4671" t="s">
        <v>164</v>
      </c>
      <c r="AB4671" t="s">
        <v>18</v>
      </c>
      <c r="AD4671" t="s">
        <v>8088</v>
      </c>
      <c r="AE4671">
        <v>1</v>
      </c>
      <c r="AF4671">
        <v>1</v>
      </c>
    </row>
    <row r="4672" spans="1:32" x14ac:dyDescent="0.2">
      <c r="A4672" t="s">
        <v>8089</v>
      </c>
      <c r="B4672" s="107">
        <v>44783</v>
      </c>
      <c r="C4672" s="107">
        <v>44783</v>
      </c>
      <c r="D4672" s="107">
        <v>44783</v>
      </c>
      <c r="E4672">
        <v>4.4999999999999999E-4</v>
      </c>
      <c r="F4672">
        <v>4.4999999999999999E-4</v>
      </c>
      <c r="G4672" t="s">
        <v>58</v>
      </c>
      <c r="H4672">
        <v>9473.9397036280006</v>
      </c>
      <c r="I4672">
        <v>4.2632728666326001</v>
      </c>
      <c r="J4672">
        <v>4.2632728666326001</v>
      </c>
      <c r="K4672">
        <v>1</v>
      </c>
      <c r="M4672" t="s">
        <v>3597</v>
      </c>
      <c r="N4672" t="s">
        <v>69</v>
      </c>
      <c r="S4672" t="s">
        <v>7753</v>
      </c>
      <c r="U4672" t="s">
        <v>69</v>
      </c>
      <c r="W4672" t="s">
        <v>3598</v>
      </c>
      <c r="X4672" t="s">
        <v>3598</v>
      </c>
      <c r="Y4672" t="s">
        <v>1062</v>
      </c>
      <c r="Z4672" t="s">
        <v>1063</v>
      </c>
      <c r="AA4672" t="s">
        <v>1063</v>
      </c>
      <c r="AB4672" t="s">
        <v>29</v>
      </c>
      <c r="AD4672" t="s">
        <v>8090</v>
      </c>
      <c r="AE4672">
        <v>1</v>
      </c>
      <c r="AF4672">
        <v>1</v>
      </c>
    </row>
    <row r="4673" spans="1:32" x14ac:dyDescent="0.2">
      <c r="A4673" t="s">
        <v>8091</v>
      </c>
      <c r="B4673" s="107">
        <v>44783</v>
      </c>
      <c r="C4673" s="107">
        <v>44783</v>
      </c>
      <c r="D4673" s="107">
        <v>44783</v>
      </c>
      <c r="E4673">
        <v>6.1500000000000001E-3</v>
      </c>
      <c r="F4673">
        <v>6.1500000000000001E-3</v>
      </c>
      <c r="G4673" t="s">
        <v>58</v>
      </c>
      <c r="H4673">
        <v>9473.9397036280006</v>
      </c>
      <c r="I4673">
        <v>58.264729177312198</v>
      </c>
      <c r="J4673">
        <v>58.264729177312198</v>
      </c>
      <c r="K4673">
        <v>1</v>
      </c>
      <c r="M4673" t="s">
        <v>3597</v>
      </c>
      <c r="N4673" t="s">
        <v>69</v>
      </c>
      <c r="S4673" t="s">
        <v>7753</v>
      </c>
      <c r="U4673" t="s">
        <v>69</v>
      </c>
      <c r="W4673" t="s">
        <v>3598</v>
      </c>
      <c r="X4673" t="s">
        <v>3598</v>
      </c>
      <c r="Y4673" t="s">
        <v>1062</v>
      </c>
      <c r="Z4673" t="s">
        <v>1063</v>
      </c>
      <c r="AA4673" t="s">
        <v>1063</v>
      </c>
      <c r="AB4673" t="s">
        <v>29</v>
      </c>
      <c r="AD4673" t="s">
        <v>8092</v>
      </c>
      <c r="AE4673">
        <v>1</v>
      </c>
      <c r="AF4673">
        <v>1</v>
      </c>
    </row>
    <row r="4674" spans="1:32" x14ac:dyDescent="0.2">
      <c r="A4674" t="s">
        <v>8093</v>
      </c>
      <c r="B4674" s="107">
        <v>44783</v>
      </c>
      <c r="C4674" s="107">
        <v>44783</v>
      </c>
      <c r="D4674" s="107">
        <v>44783</v>
      </c>
      <c r="E4674">
        <v>6.1500000000000001E-3</v>
      </c>
      <c r="F4674">
        <v>6.1500000000000001E-3</v>
      </c>
      <c r="G4674" t="s">
        <v>58</v>
      </c>
      <c r="H4674">
        <v>9473.9397036280006</v>
      </c>
      <c r="I4674">
        <v>58.264729177312198</v>
      </c>
      <c r="J4674">
        <v>58.264729177312198</v>
      </c>
      <c r="K4674">
        <v>1</v>
      </c>
      <c r="M4674" t="s">
        <v>3597</v>
      </c>
      <c r="N4674" t="s">
        <v>69</v>
      </c>
      <c r="S4674" t="s">
        <v>7753</v>
      </c>
      <c r="U4674" t="s">
        <v>69</v>
      </c>
      <c r="W4674" t="s">
        <v>3598</v>
      </c>
      <c r="X4674" t="s">
        <v>3598</v>
      </c>
      <c r="Y4674" t="s">
        <v>1062</v>
      </c>
      <c r="Z4674" t="s">
        <v>1063</v>
      </c>
      <c r="AA4674" t="s">
        <v>1063</v>
      </c>
      <c r="AB4674" t="s">
        <v>29</v>
      </c>
      <c r="AD4674" t="s">
        <v>8094</v>
      </c>
      <c r="AE4674">
        <v>1</v>
      </c>
      <c r="AF4674">
        <v>1</v>
      </c>
    </row>
    <row r="4675" spans="1:32" x14ac:dyDescent="0.2">
      <c r="A4675" t="s">
        <v>8095</v>
      </c>
      <c r="B4675" s="107">
        <v>44783</v>
      </c>
      <c r="C4675" s="107">
        <v>44783</v>
      </c>
      <c r="D4675" s="107">
        <v>44783</v>
      </c>
      <c r="E4675">
        <v>6.5250000000000004E-3</v>
      </c>
      <c r="F4675">
        <v>6.5250000000000004E-3</v>
      </c>
      <c r="G4675" t="s">
        <v>58</v>
      </c>
      <c r="H4675">
        <v>9473.9397036280006</v>
      </c>
      <c r="I4675">
        <v>61.817456566172709</v>
      </c>
      <c r="J4675">
        <v>61.817456566172709</v>
      </c>
      <c r="K4675">
        <v>1</v>
      </c>
      <c r="M4675" t="s">
        <v>3597</v>
      </c>
      <c r="N4675" t="s">
        <v>69</v>
      </c>
      <c r="S4675" t="s">
        <v>7753</v>
      </c>
      <c r="U4675" t="s">
        <v>69</v>
      </c>
      <c r="W4675" t="s">
        <v>3598</v>
      </c>
      <c r="X4675" t="s">
        <v>3598</v>
      </c>
      <c r="Y4675" t="s">
        <v>1062</v>
      </c>
      <c r="Z4675" t="s">
        <v>1063</v>
      </c>
      <c r="AA4675" t="s">
        <v>1063</v>
      </c>
      <c r="AB4675" t="s">
        <v>29</v>
      </c>
      <c r="AD4675" t="s">
        <v>8096</v>
      </c>
      <c r="AE4675">
        <v>1</v>
      </c>
      <c r="AF4675">
        <v>1</v>
      </c>
    </row>
    <row r="4676" spans="1:32" x14ac:dyDescent="0.2">
      <c r="A4676" t="s">
        <v>8097</v>
      </c>
      <c r="B4676" s="107">
        <v>44783</v>
      </c>
      <c r="C4676" s="107">
        <v>44783</v>
      </c>
      <c r="D4676" s="107">
        <v>44783</v>
      </c>
      <c r="E4676">
        <v>6.6E-3</v>
      </c>
      <c r="F4676">
        <v>6.6E-3</v>
      </c>
      <c r="G4676" t="s">
        <v>58</v>
      </c>
      <c r="H4676">
        <v>9473.9397036280006</v>
      </c>
      <c r="I4676">
        <v>62.528002043944802</v>
      </c>
      <c r="J4676">
        <v>62.528002043944802</v>
      </c>
      <c r="K4676">
        <v>1</v>
      </c>
      <c r="M4676" t="s">
        <v>3597</v>
      </c>
      <c r="N4676" t="s">
        <v>69</v>
      </c>
      <c r="S4676" t="s">
        <v>7753</v>
      </c>
      <c r="U4676" t="s">
        <v>69</v>
      </c>
      <c r="W4676" t="s">
        <v>3598</v>
      </c>
      <c r="X4676" t="s">
        <v>3598</v>
      </c>
      <c r="Y4676" t="s">
        <v>1062</v>
      </c>
      <c r="Z4676" t="s">
        <v>1063</v>
      </c>
      <c r="AA4676" t="s">
        <v>1063</v>
      </c>
      <c r="AB4676" t="s">
        <v>29</v>
      </c>
      <c r="AD4676" t="s">
        <v>8098</v>
      </c>
      <c r="AE4676">
        <v>1</v>
      </c>
      <c r="AF4676">
        <v>1</v>
      </c>
    </row>
    <row r="4677" spans="1:32" x14ac:dyDescent="0.2">
      <c r="A4677" t="s">
        <v>8099</v>
      </c>
      <c r="B4677" s="107">
        <v>44783</v>
      </c>
      <c r="C4677" s="107">
        <v>44783</v>
      </c>
      <c r="D4677" s="107">
        <v>44783</v>
      </c>
      <c r="E4677">
        <v>6.6750000000000004E-3</v>
      </c>
      <c r="F4677">
        <v>6.6750000000000004E-3</v>
      </c>
      <c r="G4677" t="s">
        <v>58</v>
      </c>
      <c r="H4677">
        <v>9473.9397036280006</v>
      </c>
      <c r="I4677">
        <v>63.23854752171691</v>
      </c>
      <c r="J4677">
        <v>63.23854752171691</v>
      </c>
      <c r="K4677">
        <v>1</v>
      </c>
      <c r="M4677" t="s">
        <v>3597</v>
      </c>
      <c r="N4677" t="s">
        <v>69</v>
      </c>
      <c r="S4677" t="s">
        <v>7753</v>
      </c>
      <c r="U4677" t="s">
        <v>69</v>
      </c>
      <c r="W4677" t="s">
        <v>3598</v>
      </c>
      <c r="X4677" t="s">
        <v>3598</v>
      </c>
      <c r="Y4677" t="s">
        <v>1062</v>
      </c>
      <c r="Z4677" t="s">
        <v>1063</v>
      </c>
      <c r="AA4677" t="s">
        <v>1063</v>
      </c>
      <c r="AB4677" t="s">
        <v>29</v>
      </c>
      <c r="AD4677" t="s">
        <v>8100</v>
      </c>
      <c r="AE4677">
        <v>1</v>
      </c>
      <c r="AF4677">
        <v>1</v>
      </c>
    </row>
    <row r="4678" spans="1:32" x14ac:dyDescent="0.2">
      <c r="A4678" t="s">
        <v>8101</v>
      </c>
      <c r="B4678" s="107">
        <v>44783</v>
      </c>
      <c r="C4678" s="107">
        <v>44783</v>
      </c>
      <c r="D4678" s="107">
        <v>44783</v>
      </c>
      <c r="E4678">
        <v>6.6E-3</v>
      </c>
      <c r="F4678">
        <v>6.6E-3</v>
      </c>
      <c r="G4678" t="s">
        <v>58</v>
      </c>
      <c r="H4678">
        <v>9473.9397036280006</v>
      </c>
      <c r="I4678">
        <v>62.528002043944802</v>
      </c>
      <c r="J4678">
        <v>62.528002043944802</v>
      </c>
      <c r="K4678">
        <v>1</v>
      </c>
      <c r="M4678" t="s">
        <v>3597</v>
      </c>
      <c r="N4678" t="s">
        <v>69</v>
      </c>
      <c r="S4678" t="s">
        <v>7753</v>
      </c>
      <c r="U4678" t="s">
        <v>69</v>
      </c>
      <c r="W4678" t="s">
        <v>3598</v>
      </c>
      <c r="X4678" t="s">
        <v>3598</v>
      </c>
      <c r="Y4678" t="s">
        <v>1062</v>
      </c>
      <c r="Z4678" t="s">
        <v>1063</v>
      </c>
      <c r="AA4678" t="s">
        <v>1063</v>
      </c>
      <c r="AB4678" t="s">
        <v>29</v>
      </c>
      <c r="AD4678" t="s">
        <v>8102</v>
      </c>
      <c r="AE4678">
        <v>1</v>
      </c>
      <c r="AF4678">
        <v>1</v>
      </c>
    </row>
    <row r="4679" spans="1:32" x14ac:dyDescent="0.2">
      <c r="A4679" t="s">
        <v>8103</v>
      </c>
      <c r="B4679" s="107">
        <v>44783</v>
      </c>
      <c r="C4679" s="107">
        <v>44783</v>
      </c>
      <c r="D4679" s="107">
        <v>44783</v>
      </c>
      <c r="E4679">
        <v>4.4999999999999999E-4</v>
      </c>
      <c r="F4679">
        <v>4.4999999999999999E-4</v>
      </c>
      <c r="G4679" t="s">
        <v>71</v>
      </c>
      <c r="H4679">
        <v>9480.9402146142056</v>
      </c>
      <c r="I4679">
        <v>4.2664230965763927</v>
      </c>
      <c r="J4679">
        <v>4.2664230965763927</v>
      </c>
      <c r="K4679">
        <v>1</v>
      </c>
      <c r="N4679" t="s">
        <v>69</v>
      </c>
      <c r="S4679" t="s">
        <v>7753</v>
      </c>
      <c r="U4679" t="s">
        <v>69</v>
      </c>
      <c r="W4679" t="s">
        <v>3598</v>
      </c>
      <c r="X4679" t="s">
        <v>3598</v>
      </c>
      <c r="Y4679" t="s">
        <v>1062</v>
      </c>
      <c r="Z4679" t="s">
        <v>1063</v>
      </c>
      <c r="AA4679" t="s">
        <v>1063</v>
      </c>
      <c r="AB4679" t="s">
        <v>29</v>
      </c>
      <c r="AD4679" t="s">
        <v>8104</v>
      </c>
      <c r="AE4679">
        <v>1</v>
      </c>
      <c r="AF4679">
        <v>1</v>
      </c>
    </row>
    <row r="4680" spans="1:32" x14ac:dyDescent="0.2">
      <c r="A4680" t="s">
        <v>8105</v>
      </c>
      <c r="B4680" s="107">
        <v>44783</v>
      </c>
      <c r="C4680" s="107">
        <v>44783</v>
      </c>
      <c r="D4680" s="107">
        <v>44783</v>
      </c>
      <c r="E4680">
        <v>4.1250000000000002E-3</v>
      </c>
      <c r="F4680">
        <v>4.1250000000000002E-3</v>
      </c>
      <c r="G4680" t="s">
        <v>71</v>
      </c>
      <c r="H4680">
        <v>9480.9402146142056</v>
      </c>
      <c r="I4680">
        <v>39.108878385283603</v>
      </c>
      <c r="J4680">
        <v>39.108878385283603</v>
      </c>
      <c r="K4680">
        <v>1</v>
      </c>
      <c r="N4680" t="s">
        <v>69</v>
      </c>
      <c r="S4680" t="s">
        <v>7753</v>
      </c>
      <c r="U4680" t="s">
        <v>69</v>
      </c>
      <c r="W4680" t="s">
        <v>3598</v>
      </c>
      <c r="X4680" t="s">
        <v>3598</v>
      </c>
      <c r="Y4680" t="s">
        <v>1062</v>
      </c>
      <c r="Z4680" t="s">
        <v>1063</v>
      </c>
      <c r="AA4680" t="s">
        <v>1063</v>
      </c>
      <c r="AB4680" t="s">
        <v>29</v>
      </c>
      <c r="AD4680" t="s">
        <v>8106</v>
      </c>
      <c r="AE4680">
        <v>1</v>
      </c>
      <c r="AF4680">
        <v>1</v>
      </c>
    </row>
    <row r="4681" spans="1:32" x14ac:dyDescent="0.2">
      <c r="A4681" t="s">
        <v>8107</v>
      </c>
      <c r="B4681" s="107">
        <v>44783</v>
      </c>
      <c r="C4681" s="107">
        <v>44783</v>
      </c>
      <c r="D4681" s="107">
        <v>44783</v>
      </c>
      <c r="E4681">
        <v>6.0000000000000001E-3</v>
      </c>
      <c r="F4681">
        <v>6.0000000000000001E-3</v>
      </c>
      <c r="G4681" t="s">
        <v>71</v>
      </c>
      <c r="H4681">
        <v>9480.9402146142056</v>
      </c>
      <c r="I4681">
        <v>56.885641287685232</v>
      </c>
      <c r="J4681">
        <v>56.885641287685232</v>
      </c>
      <c r="K4681">
        <v>1</v>
      </c>
      <c r="N4681" t="s">
        <v>69</v>
      </c>
      <c r="S4681" t="s">
        <v>7753</v>
      </c>
      <c r="U4681" t="s">
        <v>69</v>
      </c>
      <c r="W4681" t="s">
        <v>3598</v>
      </c>
      <c r="X4681" t="s">
        <v>3598</v>
      </c>
      <c r="Y4681" t="s">
        <v>1062</v>
      </c>
      <c r="Z4681" t="s">
        <v>1063</v>
      </c>
      <c r="AA4681" t="s">
        <v>1063</v>
      </c>
      <c r="AB4681" t="s">
        <v>29</v>
      </c>
      <c r="AD4681" t="s">
        <v>8108</v>
      </c>
      <c r="AE4681">
        <v>1</v>
      </c>
      <c r="AF4681">
        <v>1</v>
      </c>
    </row>
    <row r="4682" spans="1:32" x14ac:dyDescent="0.2">
      <c r="A4682" t="s">
        <v>8109</v>
      </c>
      <c r="B4682" s="107">
        <v>44782</v>
      </c>
      <c r="C4682" s="107">
        <v>44782</v>
      </c>
      <c r="D4682" s="107">
        <v>44782</v>
      </c>
      <c r="E4682">
        <v>7.7962424999999998E-3</v>
      </c>
      <c r="F4682">
        <v>7.7962424999999998E-3</v>
      </c>
      <c r="G4682" t="s">
        <v>58</v>
      </c>
      <c r="H4682">
        <v>8775.9402369912423</v>
      </c>
      <c r="I4682">
        <v>68.41935825309119</v>
      </c>
      <c r="J4682">
        <v>68.41935825309119</v>
      </c>
      <c r="K4682">
        <v>1</v>
      </c>
      <c r="M4682" t="s">
        <v>3597</v>
      </c>
      <c r="N4682" t="s">
        <v>69</v>
      </c>
      <c r="S4682" t="s">
        <v>7753</v>
      </c>
      <c r="U4682" t="s">
        <v>69</v>
      </c>
      <c r="W4682" t="s">
        <v>3598</v>
      </c>
      <c r="X4682" t="s">
        <v>3598</v>
      </c>
      <c r="Y4682" t="s">
        <v>1062</v>
      </c>
      <c r="Z4682" t="s">
        <v>1063</v>
      </c>
      <c r="AA4682" t="s">
        <v>1063</v>
      </c>
      <c r="AB4682" t="s">
        <v>29</v>
      </c>
      <c r="AD4682" t="s">
        <v>8110</v>
      </c>
      <c r="AE4682">
        <v>1</v>
      </c>
      <c r="AF4682">
        <v>1</v>
      </c>
    </row>
    <row r="4683" spans="1:32" x14ac:dyDescent="0.2">
      <c r="A4683" t="s">
        <v>8111</v>
      </c>
      <c r="B4683" s="107">
        <v>44782</v>
      </c>
      <c r="C4683" s="107">
        <v>44782</v>
      </c>
      <c r="D4683" s="107">
        <v>44782</v>
      </c>
      <c r="E4683">
        <v>7.7850000000000003E-3</v>
      </c>
      <c r="F4683">
        <v>7.7850000000000003E-3</v>
      </c>
      <c r="G4683" t="s">
        <v>58</v>
      </c>
      <c r="H4683">
        <v>8775.9402369912423</v>
      </c>
      <c r="I4683">
        <v>68.320694744976819</v>
      </c>
      <c r="J4683">
        <v>68.320694744976819</v>
      </c>
      <c r="K4683">
        <v>1</v>
      </c>
      <c r="M4683" t="s">
        <v>3597</v>
      </c>
      <c r="N4683" t="s">
        <v>69</v>
      </c>
      <c r="S4683" t="s">
        <v>7753</v>
      </c>
      <c r="U4683" t="s">
        <v>69</v>
      </c>
      <c r="W4683" t="s">
        <v>3598</v>
      </c>
      <c r="X4683" t="s">
        <v>3598</v>
      </c>
      <c r="Y4683" t="s">
        <v>1062</v>
      </c>
      <c r="Z4683" t="s">
        <v>1063</v>
      </c>
      <c r="AA4683" t="s">
        <v>1063</v>
      </c>
      <c r="AB4683" t="s">
        <v>29</v>
      </c>
      <c r="AD4683" t="s">
        <v>8112</v>
      </c>
      <c r="AE4683">
        <v>1</v>
      </c>
      <c r="AF4683">
        <v>1</v>
      </c>
    </row>
    <row r="4684" spans="1:32" x14ac:dyDescent="0.2">
      <c r="A4684" t="s">
        <v>8113</v>
      </c>
      <c r="B4684" s="107">
        <v>44782</v>
      </c>
      <c r="C4684" s="107">
        <v>44782</v>
      </c>
      <c r="D4684" s="107">
        <v>44782</v>
      </c>
      <c r="E4684">
        <v>7.8674999999999995E-3</v>
      </c>
      <c r="F4684">
        <v>7.8674999999999995E-3</v>
      </c>
      <c r="G4684" t="s">
        <v>58</v>
      </c>
      <c r="H4684">
        <v>8775.9402369912423</v>
      </c>
      <c r="I4684">
        <v>69.044709814528588</v>
      </c>
      <c r="J4684">
        <v>69.044709814528588</v>
      </c>
      <c r="K4684">
        <v>1</v>
      </c>
      <c r="M4684" t="s">
        <v>3597</v>
      </c>
      <c r="N4684" t="s">
        <v>69</v>
      </c>
      <c r="S4684" t="s">
        <v>7753</v>
      </c>
      <c r="U4684" t="s">
        <v>69</v>
      </c>
      <c r="W4684" t="s">
        <v>3598</v>
      </c>
      <c r="X4684" t="s">
        <v>3598</v>
      </c>
      <c r="Y4684" t="s">
        <v>1062</v>
      </c>
      <c r="Z4684" t="s">
        <v>1063</v>
      </c>
      <c r="AA4684" t="s">
        <v>1063</v>
      </c>
      <c r="AB4684" t="s">
        <v>29</v>
      </c>
      <c r="AD4684" t="s">
        <v>8114</v>
      </c>
      <c r="AE4684">
        <v>1</v>
      </c>
      <c r="AF4684">
        <v>1</v>
      </c>
    </row>
    <row r="4685" spans="1:32" x14ac:dyDescent="0.2">
      <c r="A4685" t="s">
        <v>8115</v>
      </c>
      <c r="B4685" s="107">
        <v>44782</v>
      </c>
      <c r="C4685" s="107">
        <v>44782</v>
      </c>
      <c r="D4685" s="107">
        <v>44782</v>
      </c>
      <c r="E4685">
        <v>-3.9545333407547099E-4</v>
      </c>
      <c r="F4685">
        <v>-3.9545333407547099E-4</v>
      </c>
      <c r="G4685" t="s">
        <v>58</v>
      </c>
      <c r="H4685">
        <v>8775.9402369912423</v>
      </c>
      <c r="I4685">
        <v>-3.4704748263652658</v>
      </c>
      <c r="J4685">
        <v>-3.4704748263652658</v>
      </c>
      <c r="K4685">
        <v>1</v>
      </c>
      <c r="M4685" t="s">
        <v>56</v>
      </c>
      <c r="N4685" t="s">
        <v>7340</v>
      </c>
      <c r="S4685" t="s">
        <v>8116</v>
      </c>
      <c r="U4685" t="s">
        <v>56</v>
      </c>
      <c r="W4685" t="s">
        <v>1415</v>
      </c>
      <c r="X4685" t="s">
        <v>1265</v>
      </c>
      <c r="Y4685" t="s">
        <v>182</v>
      </c>
      <c r="Z4685" t="s">
        <v>164</v>
      </c>
      <c r="AA4685" t="s">
        <v>164</v>
      </c>
      <c r="AB4685" t="s">
        <v>18</v>
      </c>
      <c r="AD4685" t="s">
        <v>8117</v>
      </c>
      <c r="AE4685">
        <v>1</v>
      </c>
      <c r="AF4685">
        <v>1</v>
      </c>
    </row>
    <row r="4686" spans="1:32" x14ac:dyDescent="0.2">
      <c r="A4686" t="s">
        <v>8118</v>
      </c>
      <c r="B4686" s="107">
        <v>44782</v>
      </c>
      <c r="C4686" s="107">
        <v>44782</v>
      </c>
      <c r="D4686" s="107">
        <v>44782</v>
      </c>
      <c r="E4686">
        <v>-4.2780595741295302E-4</v>
      </c>
      <c r="F4686">
        <v>-4.2780595741295302E-4</v>
      </c>
      <c r="G4686" t="s">
        <v>58</v>
      </c>
      <c r="H4686">
        <v>8775.9402369912423</v>
      </c>
      <c r="I4686">
        <v>-3.7543995152848959</v>
      </c>
      <c r="J4686">
        <v>-3.7543995152848959</v>
      </c>
      <c r="K4686">
        <v>1</v>
      </c>
      <c r="M4686" t="s">
        <v>56</v>
      </c>
      <c r="N4686" t="s">
        <v>7340</v>
      </c>
      <c r="S4686" t="s">
        <v>8116</v>
      </c>
      <c r="U4686" t="s">
        <v>56</v>
      </c>
      <c r="W4686" t="s">
        <v>1415</v>
      </c>
      <c r="X4686" t="s">
        <v>1265</v>
      </c>
      <c r="Y4686" t="s">
        <v>182</v>
      </c>
      <c r="Z4686" t="s">
        <v>164</v>
      </c>
      <c r="AA4686" t="s">
        <v>164</v>
      </c>
      <c r="AB4686" t="s">
        <v>18</v>
      </c>
      <c r="AD4686" t="s">
        <v>8119</v>
      </c>
      <c r="AE4686">
        <v>1</v>
      </c>
      <c r="AF4686">
        <v>1</v>
      </c>
    </row>
    <row r="4687" spans="1:32" x14ac:dyDescent="0.2">
      <c r="A4687" t="s">
        <v>8120</v>
      </c>
      <c r="B4687" s="107">
        <v>44782</v>
      </c>
      <c r="C4687" s="107">
        <v>44782</v>
      </c>
      <c r="D4687" s="107">
        <v>44782</v>
      </c>
      <c r="E4687">
        <v>7.8750000000000001E-3</v>
      </c>
      <c r="F4687">
        <v>7.8750000000000001E-3</v>
      </c>
      <c r="G4687" t="s">
        <v>58</v>
      </c>
      <c r="H4687">
        <v>8775.9402369912423</v>
      </c>
      <c r="I4687">
        <v>69.110529366306039</v>
      </c>
      <c r="J4687">
        <v>69.110529366306039</v>
      </c>
      <c r="K4687">
        <v>1</v>
      </c>
      <c r="M4687" t="s">
        <v>3597</v>
      </c>
      <c r="N4687" t="s">
        <v>69</v>
      </c>
      <c r="S4687" t="s">
        <v>7753</v>
      </c>
      <c r="U4687" t="s">
        <v>69</v>
      </c>
      <c r="W4687" t="s">
        <v>3598</v>
      </c>
      <c r="X4687" t="s">
        <v>3598</v>
      </c>
      <c r="Y4687" t="s">
        <v>1062</v>
      </c>
      <c r="Z4687" t="s">
        <v>1063</v>
      </c>
      <c r="AA4687" t="s">
        <v>1063</v>
      </c>
      <c r="AB4687" t="s">
        <v>29</v>
      </c>
      <c r="AD4687" t="s">
        <v>8121</v>
      </c>
      <c r="AE4687">
        <v>1</v>
      </c>
      <c r="AF4687">
        <v>1</v>
      </c>
    </row>
    <row r="4688" spans="1:32" x14ac:dyDescent="0.2">
      <c r="A4688" t="s">
        <v>8122</v>
      </c>
      <c r="B4688" s="107">
        <v>44782</v>
      </c>
      <c r="C4688" s="107">
        <v>44782</v>
      </c>
      <c r="D4688" s="107">
        <v>44782</v>
      </c>
      <c r="E4688">
        <v>8.2500000000000004E-3</v>
      </c>
      <c r="F4688">
        <v>8.2500000000000004E-3</v>
      </c>
      <c r="G4688" t="s">
        <v>58</v>
      </c>
      <c r="H4688">
        <v>8775.9402369912423</v>
      </c>
      <c r="I4688">
        <v>72.401506955177751</v>
      </c>
      <c r="J4688">
        <v>72.401506955177751</v>
      </c>
      <c r="K4688">
        <v>1</v>
      </c>
      <c r="M4688" t="s">
        <v>3597</v>
      </c>
      <c r="N4688" t="s">
        <v>69</v>
      </c>
      <c r="S4688" t="s">
        <v>7753</v>
      </c>
      <c r="U4688" t="s">
        <v>69</v>
      </c>
      <c r="W4688" t="s">
        <v>3598</v>
      </c>
      <c r="X4688" t="s">
        <v>3598</v>
      </c>
      <c r="Y4688" t="s">
        <v>1062</v>
      </c>
      <c r="Z4688" t="s">
        <v>1063</v>
      </c>
      <c r="AA4688" t="s">
        <v>1063</v>
      </c>
      <c r="AB4688" t="s">
        <v>29</v>
      </c>
      <c r="AD4688" t="s">
        <v>8123</v>
      </c>
      <c r="AE4688">
        <v>1</v>
      </c>
      <c r="AF4688">
        <v>1</v>
      </c>
    </row>
    <row r="4689" spans="1:32" x14ac:dyDescent="0.2">
      <c r="A4689" t="s">
        <v>8124</v>
      </c>
      <c r="B4689" s="107">
        <v>44782</v>
      </c>
      <c r="C4689" s="107">
        <v>44782</v>
      </c>
      <c r="D4689" s="107">
        <v>44782</v>
      </c>
      <c r="E4689">
        <v>7.6125000000000003E-3</v>
      </c>
      <c r="F4689">
        <v>7.6125000000000003E-3</v>
      </c>
      <c r="G4689" t="s">
        <v>58</v>
      </c>
      <c r="H4689">
        <v>8775.9402369912423</v>
      </c>
      <c r="I4689">
        <v>66.806845054095831</v>
      </c>
      <c r="J4689">
        <v>66.806845054095831</v>
      </c>
      <c r="K4689">
        <v>1</v>
      </c>
      <c r="M4689" t="s">
        <v>3597</v>
      </c>
      <c r="N4689" t="s">
        <v>69</v>
      </c>
      <c r="S4689" t="s">
        <v>7753</v>
      </c>
      <c r="U4689" t="s">
        <v>69</v>
      </c>
      <c r="W4689" t="s">
        <v>3598</v>
      </c>
      <c r="X4689" t="s">
        <v>3598</v>
      </c>
      <c r="Y4689" t="s">
        <v>1062</v>
      </c>
      <c r="Z4689" t="s">
        <v>1063</v>
      </c>
      <c r="AA4689" t="s">
        <v>1063</v>
      </c>
      <c r="AB4689" t="s">
        <v>29</v>
      </c>
      <c r="AD4689" t="s">
        <v>8125</v>
      </c>
      <c r="AE4689">
        <v>1</v>
      </c>
      <c r="AF4689">
        <v>1</v>
      </c>
    </row>
    <row r="4690" spans="1:32" x14ac:dyDescent="0.2">
      <c r="A4690" t="s">
        <v>8126</v>
      </c>
      <c r="B4690" s="107">
        <v>44782</v>
      </c>
      <c r="C4690" s="107">
        <v>44782</v>
      </c>
      <c r="D4690" s="107">
        <v>44782</v>
      </c>
      <c r="E4690">
        <v>7.4999999999999997E-3</v>
      </c>
      <c r="F4690">
        <v>7.4999999999999997E-3</v>
      </c>
      <c r="G4690" t="s">
        <v>58</v>
      </c>
      <c r="H4690">
        <v>8775.9402369912423</v>
      </c>
      <c r="I4690">
        <v>65.819551777434313</v>
      </c>
      <c r="J4690">
        <v>65.819551777434313</v>
      </c>
      <c r="K4690">
        <v>1</v>
      </c>
      <c r="M4690" t="s">
        <v>3597</v>
      </c>
      <c r="N4690" t="s">
        <v>69</v>
      </c>
      <c r="S4690" t="s">
        <v>7753</v>
      </c>
      <c r="U4690" t="s">
        <v>69</v>
      </c>
      <c r="W4690" t="s">
        <v>3598</v>
      </c>
      <c r="X4690" t="s">
        <v>3598</v>
      </c>
      <c r="Y4690" t="s">
        <v>1062</v>
      </c>
      <c r="Z4690" t="s">
        <v>1063</v>
      </c>
      <c r="AA4690" t="s">
        <v>1063</v>
      </c>
      <c r="AB4690" t="s">
        <v>29</v>
      </c>
      <c r="AD4690" t="s">
        <v>8127</v>
      </c>
      <c r="AE4690">
        <v>1</v>
      </c>
      <c r="AF4690">
        <v>1</v>
      </c>
    </row>
    <row r="4691" spans="1:32" x14ac:dyDescent="0.2">
      <c r="A4691" t="s">
        <v>8128</v>
      </c>
      <c r="B4691" s="107">
        <v>44782</v>
      </c>
      <c r="C4691" s="107">
        <v>44782</v>
      </c>
      <c r="D4691" s="107">
        <v>44782</v>
      </c>
      <c r="E4691">
        <v>7.1999999999999998E-3</v>
      </c>
      <c r="F4691">
        <v>7.1999999999999998E-3</v>
      </c>
      <c r="G4691" t="s">
        <v>58</v>
      </c>
      <c r="H4691">
        <v>8775.9402369912423</v>
      </c>
      <c r="I4691">
        <v>63.186769706336939</v>
      </c>
      <c r="J4691">
        <v>63.186769706336939</v>
      </c>
      <c r="K4691">
        <v>1</v>
      </c>
      <c r="M4691" t="s">
        <v>3597</v>
      </c>
      <c r="N4691" t="s">
        <v>69</v>
      </c>
      <c r="S4691" t="s">
        <v>7753</v>
      </c>
      <c r="U4691" t="s">
        <v>69</v>
      </c>
      <c r="W4691" t="s">
        <v>3598</v>
      </c>
      <c r="X4691" t="s">
        <v>3598</v>
      </c>
      <c r="Y4691" t="s">
        <v>1062</v>
      </c>
      <c r="Z4691" t="s">
        <v>1063</v>
      </c>
      <c r="AA4691" t="s">
        <v>1063</v>
      </c>
      <c r="AB4691" t="s">
        <v>29</v>
      </c>
      <c r="AD4691" t="s">
        <v>8129</v>
      </c>
      <c r="AE4691">
        <v>1</v>
      </c>
      <c r="AF4691">
        <v>1</v>
      </c>
    </row>
    <row r="4692" spans="1:32" x14ac:dyDescent="0.2">
      <c r="A4692" t="s">
        <v>8130</v>
      </c>
      <c r="B4692" s="107">
        <v>44782</v>
      </c>
      <c r="C4692" s="107">
        <v>44782</v>
      </c>
      <c r="D4692" s="107">
        <v>44782</v>
      </c>
      <c r="E4692">
        <v>6.6750000000000004E-3</v>
      </c>
      <c r="F4692">
        <v>6.6750000000000004E-3</v>
      </c>
      <c r="G4692" t="s">
        <v>58</v>
      </c>
      <c r="H4692">
        <v>8775.9402369912423</v>
      </c>
      <c r="I4692">
        <v>58.579401081916536</v>
      </c>
      <c r="J4692">
        <v>58.579401081916536</v>
      </c>
      <c r="K4692">
        <v>1</v>
      </c>
      <c r="M4692" t="s">
        <v>3597</v>
      </c>
      <c r="N4692" t="s">
        <v>69</v>
      </c>
      <c r="S4692" t="s">
        <v>7753</v>
      </c>
      <c r="U4692" t="s">
        <v>69</v>
      </c>
      <c r="W4692" t="s">
        <v>3598</v>
      </c>
      <c r="X4692" t="s">
        <v>3598</v>
      </c>
      <c r="Y4692" t="s">
        <v>1062</v>
      </c>
      <c r="Z4692" t="s">
        <v>1063</v>
      </c>
      <c r="AA4692" t="s">
        <v>1063</v>
      </c>
      <c r="AB4692" t="s">
        <v>29</v>
      </c>
      <c r="AD4692" t="s">
        <v>8131</v>
      </c>
      <c r="AE4692">
        <v>1</v>
      </c>
      <c r="AF4692">
        <v>1</v>
      </c>
    </row>
    <row r="4693" spans="1:32" x14ac:dyDescent="0.2">
      <c r="A4693" t="s">
        <v>8132</v>
      </c>
      <c r="B4693" s="107">
        <v>44782</v>
      </c>
      <c r="C4693" s="107">
        <v>44782</v>
      </c>
      <c r="D4693" s="107">
        <v>44782</v>
      </c>
      <c r="E4693">
        <v>6.0000000000000001E-3</v>
      </c>
      <c r="F4693">
        <v>6.0000000000000001E-3</v>
      </c>
      <c r="G4693" t="s">
        <v>58</v>
      </c>
      <c r="H4693">
        <v>8775.9402369912423</v>
      </c>
      <c r="I4693">
        <v>52.655641421947458</v>
      </c>
      <c r="J4693">
        <v>52.655641421947458</v>
      </c>
      <c r="K4693">
        <v>1</v>
      </c>
      <c r="M4693" t="s">
        <v>3597</v>
      </c>
      <c r="N4693" t="s">
        <v>69</v>
      </c>
      <c r="S4693" t="s">
        <v>7753</v>
      </c>
      <c r="U4693" t="s">
        <v>69</v>
      </c>
      <c r="W4693" t="s">
        <v>3598</v>
      </c>
      <c r="X4693" t="s">
        <v>3598</v>
      </c>
      <c r="Y4693" t="s">
        <v>1062</v>
      </c>
      <c r="Z4693" t="s">
        <v>1063</v>
      </c>
      <c r="AA4693" t="s">
        <v>1063</v>
      </c>
      <c r="AB4693" t="s">
        <v>29</v>
      </c>
      <c r="AD4693" t="s">
        <v>8133</v>
      </c>
      <c r="AE4693">
        <v>1</v>
      </c>
      <c r="AF4693">
        <v>1</v>
      </c>
    </row>
    <row r="4694" spans="1:32" x14ac:dyDescent="0.2">
      <c r="A4694" t="s">
        <v>8134</v>
      </c>
      <c r="B4694" s="107">
        <v>44782</v>
      </c>
      <c r="C4694" s="107">
        <v>44782</v>
      </c>
      <c r="D4694" s="107">
        <v>44782</v>
      </c>
      <c r="E4694">
        <v>6.3749999999999996E-3</v>
      </c>
      <c r="F4694">
        <v>6.3749999999999996E-3</v>
      </c>
      <c r="G4694" t="s">
        <v>58</v>
      </c>
      <c r="H4694">
        <v>8775.9402369912423</v>
      </c>
      <c r="I4694">
        <v>55.946619010819163</v>
      </c>
      <c r="J4694">
        <v>55.946619010819163</v>
      </c>
      <c r="K4694">
        <v>1</v>
      </c>
      <c r="M4694" t="s">
        <v>3597</v>
      </c>
      <c r="N4694" t="s">
        <v>69</v>
      </c>
      <c r="S4694" t="s">
        <v>7753</v>
      </c>
      <c r="U4694" t="s">
        <v>69</v>
      </c>
      <c r="W4694" t="s">
        <v>3598</v>
      </c>
      <c r="X4694" t="s">
        <v>3598</v>
      </c>
      <c r="Y4694" t="s">
        <v>1062</v>
      </c>
      <c r="Z4694" t="s">
        <v>1063</v>
      </c>
      <c r="AA4694" t="s">
        <v>1063</v>
      </c>
      <c r="AB4694" t="s">
        <v>29</v>
      </c>
      <c r="AD4694" t="s">
        <v>8135</v>
      </c>
      <c r="AE4694">
        <v>1</v>
      </c>
      <c r="AF4694">
        <v>1</v>
      </c>
    </row>
    <row r="4695" spans="1:32" x14ac:dyDescent="0.2">
      <c r="A4695" t="s">
        <v>8136</v>
      </c>
      <c r="B4695" s="107">
        <v>44782</v>
      </c>
      <c r="C4695" s="107">
        <v>44782</v>
      </c>
      <c r="D4695" s="107">
        <v>44782</v>
      </c>
      <c r="E4695">
        <v>7.4250000000000002E-3</v>
      </c>
      <c r="F4695">
        <v>7.4250000000000002E-3</v>
      </c>
      <c r="G4695" t="s">
        <v>58</v>
      </c>
      <c r="H4695">
        <v>8775.9402369912423</v>
      </c>
      <c r="I4695">
        <v>65.161356259659982</v>
      </c>
      <c r="J4695">
        <v>65.161356259659982</v>
      </c>
      <c r="K4695">
        <v>1</v>
      </c>
      <c r="M4695" t="s">
        <v>3597</v>
      </c>
      <c r="N4695" t="s">
        <v>69</v>
      </c>
      <c r="S4695" t="s">
        <v>7753</v>
      </c>
      <c r="U4695" t="s">
        <v>69</v>
      </c>
      <c r="W4695" t="s">
        <v>3598</v>
      </c>
      <c r="X4695" t="s">
        <v>3598</v>
      </c>
      <c r="Y4695" t="s">
        <v>1062</v>
      </c>
      <c r="Z4695" t="s">
        <v>1063</v>
      </c>
      <c r="AA4695" t="s">
        <v>1063</v>
      </c>
      <c r="AB4695" t="s">
        <v>29</v>
      </c>
      <c r="AD4695" t="s">
        <v>8137</v>
      </c>
      <c r="AE4695">
        <v>1</v>
      </c>
      <c r="AF4695">
        <v>1</v>
      </c>
    </row>
    <row r="4696" spans="1:32" x14ac:dyDescent="0.2">
      <c r="A4696" t="s">
        <v>8138</v>
      </c>
      <c r="B4696" s="107">
        <v>44782</v>
      </c>
      <c r="C4696" s="107">
        <v>44782</v>
      </c>
      <c r="D4696" s="107">
        <v>44782</v>
      </c>
      <c r="E4696">
        <v>7.4999999999999997E-3</v>
      </c>
      <c r="F4696">
        <v>7.4999999999999997E-3</v>
      </c>
      <c r="G4696" t="s">
        <v>58</v>
      </c>
      <c r="H4696">
        <v>8775.9402369912423</v>
      </c>
      <c r="I4696">
        <v>65.819551777434313</v>
      </c>
      <c r="J4696">
        <v>65.819551777434313</v>
      </c>
      <c r="K4696">
        <v>1</v>
      </c>
      <c r="M4696" t="s">
        <v>3597</v>
      </c>
      <c r="N4696" t="s">
        <v>69</v>
      </c>
      <c r="S4696" t="s">
        <v>7753</v>
      </c>
      <c r="U4696" t="s">
        <v>69</v>
      </c>
      <c r="W4696" t="s">
        <v>3598</v>
      </c>
      <c r="X4696" t="s">
        <v>3598</v>
      </c>
      <c r="Y4696" t="s">
        <v>1062</v>
      </c>
      <c r="Z4696" t="s">
        <v>1063</v>
      </c>
      <c r="AA4696" t="s">
        <v>1063</v>
      </c>
      <c r="AB4696" t="s">
        <v>29</v>
      </c>
      <c r="AD4696" t="s">
        <v>8139</v>
      </c>
      <c r="AE4696">
        <v>1</v>
      </c>
      <c r="AF4696">
        <v>1</v>
      </c>
    </row>
    <row r="4697" spans="1:32" x14ac:dyDescent="0.2">
      <c r="A4697" t="s">
        <v>8140</v>
      </c>
      <c r="B4697" s="107">
        <v>44782</v>
      </c>
      <c r="C4697" s="107">
        <v>44782</v>
      </c>
      <c r="D4697" s="107">
        <v>44782</v>
      </c>
      <c r="E4697">
        <v>7.7924999999999999E-3</v>
      </c>
      <c r="F4697">
        <v>7.7924999999999999E-3</v>
      </c>
      <c r="G4697" t="s">
        <v>58</v>
      </c>
      <c r="H4697">
        <v>8775.9402369912423</v>
      </c>
      <c r="I4697">
        <v>68.386514296754257</v>
      </c>
      <c r="J4697">
        <v>68.386514296754257</v>
      </c>
      <c r="K4697">
        <v>1</v>
      </c>
      <c r="M4697" t="s">
        <v>3597</v>
      </c>
      <c r="N4697" t="s">
        <v>69</v>
      </c>
      <c r="S4697" t="s">
        <v>7753</v>
      </c>
      <c r="U4697" t="s">
        <v>69</v>
      </c>
      <c r="W4697" t="s">
        <v>3598</v>
      </c>
      <c r="X4697" t="s">
        <v>3598</v>
      </c>
      <c r="Y4697" t="s">
        <v>1062</v>
      </c>
      <c r="Z4697" t="s">
        <v>1063</v>
      </c>
      <c r="AA4697" t="s">
        <v>1063</v>
      </c>
      <c r="AB4697" t="s">
        <v>29</v>
      </c>
      <c r="AD4697" t="s">
        <v>8141</v>
      </c>
      <c r="AE4697">
        <v>1</v>
      </c>
      <c r="AF4697">
        <v>1</v>
      </c>
    </row>
    <row r="4698" spans="1:32" x14ac:dyDescent="0.2">
      <c r="A4698" t="s">
        <v>8142</v>
      </c>
      <c r="B4698" s="107">
        <v>44782</v>
      </c>
      <c r="C4698" s="107">
        <v>44782</v>
      </c>
      <c r="D4698" s="107">
        <v>44782</v>
      </c>
      <c r="E4698">
        <v>-3.5021434221917097E-4</v>
      </c>
      <c r="F4698">
        <v>-3.5021434221917097E-4</v>
      </c>
      <c r="G4698" t="s">
        <v>58</v>
      </c>
      <c r="H4698">
        <v>8775.9402369912423</v>
      </c>
      <c r="I4698">
        <v>-3.0734601374526429</v>
      </c>
      <c r="J4698">
        <v>-3.0734601374526429</v>
      </c>
      <c r="K4698">
        <v>1</v>
      </c>
      <c r="M4698" t="s">
        <v>56</v>
      </c>
      <c r="N4698" t="s">
        <v>7340</v>
      </c>
      <c r="S4698" t="s">
        <v>1608</v>
      </c>
      <c r="U4698" t="s">
        <v>56</v>
      </c>
      <c r="W4698" t="s">
        <v>1415</v>
      </c>
      <c r="X4698" t="s">
        <v>1265</v>
      </c>
      <c r="Y4698" t="s">
        <v>182</v>
      </c>
      <c r="Z4698" t="s">
        <v>164</v>
      </c>
      <c r="AA4698" t="s">
        <v>164</v>
      </c>
      <c r="AB4698" t="s">
        <v>18</v>
      </c>
      <c r="AD4698" t="s">
        <v>8143</v>
      </c>
      <c r="AE4698">
        <v>1</v>
      </c>
      <c r="AF4698">
        <v>1</v>
      </c>
    </row>
    <row r="4699" spans="1:32" x14ac:dyDescent="0.2">
      <c r="A4699" t="s">
        <v>8144</v>
      </c>
      <c r="B4699" s="107">
        <v>44782</v>
      </c>
      <c r="C4699" s="107">
        <v>44782</v>
      </c>
      <c r="D4699" s="107">
        <v>44782</v>
      </c>
      <c r="E4699">
        <v>1.125E-2</v>
      </c>
      <c r="F4699">
        <v>1.125E-2</v>
      </c>
      <c r="G4699" t="s">
        <v>58</v>
      </c>
      <c r="H4699">
        <v>8775.9402369912423</v>
      </c>
      <c r="I4699">
        <v>98.729327666151477</v>
      </c>
      <c r="J4699">
        <v>98.729327666151477</v>
      </c>
      <c r="K4699">
        <v>1</v>
      </c>
      <c r="M4699" t="s">
        <v>3597</v>
      </c>
      <c r="N4699" t="s">
        <v>69</v>
      </c>
      <c r="S4699" t="s">
        <v>7753</v>
      </c>
      <c r="U4699" t="s">
        <v>69</v>
      </c>
      <c r="W4699" t="s">
        <v>3598</v>
      </c>
      <c r="X4699" t="s">
        <v>3598</v>
      </c>
      <c r="Y4699" t="s">
        <v>1062</v>
      </c>
      <c r="Z4699" t="s">
        <v>1063</v>
      </c>
      <c r="AA4699" t="s">
        <v>1063</v>
      </c>
      <c r="AB4699" t="s">
        <v>29</v>
      </c>
      <c r="AD4699" t="s">
        <v>8145</v>
      </c>
      <c r="AE4699">
        <v>1</v>
      </c>
      <c r="AF4699">
        <v>1</v>
      </c>
    </row>
    <row r="4700" spans="1:32" x14ac:dyDescent="0.2">
      <c r="A4700" t="s">
        <v>8146</v>
      </c>
      <c r="B4700" s="107">
        <v>44782</v>
      </c>
      <c r="C4700" s="107">
        <v>44782</v>
      </c>
      <c r="D4700" s="107">
        <v>44782</v>
      </c>
      <c r="E4700">
        <v>-3.2663210464536002E-4</v>
      </c>
      <c r="F4700">
        <v>-3.2663210464536002E-4</v>
      </c>
      <c r="G4700" t="s">
        <v>58</v>
      </c>
      <c r="H4700">
        <v>8775.9402369912423</v>
      </c>
      <c r="I4700">
        <v>-2.8665038298503491</v>
      </c>
      <c r="J4700">
        <v>-2.8665038298503491</v>
      </c>
      <c r="K4700">
        <v>1</v>
      </c>
      <c r="M4700" t="s">
        <v>56</v>
      </c>
      <c r="N4700" t="s">
        <v>7340</v>
      </c>
      <c r="S4700" t="s">
        <v>8147</v>
      </c>
      <c r="U4700" t="s">
        <v>56</v>
      </c>
      <c r="W4700" t="s">
        <v>1415</v>
      </c>
      <c r="X4700" t="s">
        <v>1265</v>
      </c>
      <c r="Y4700" t="s">
        <v>182</v>
      </c>
      <c r="Z4700" t="s">
        <v>164</v>
      </c>
      <c r="AA4700" t="s">
        <v>164</v>
      </c>
      <c r="AB4700" t="s">
        <v>18</v>
      </c>
      <c r="AD4700" t="s">
        <v>8148</v>
      </c>
      <c r="AE4700">
        <v>1</v>
      </c>
      <c r="AF4700">
        <v>1</v>
      </c>
    </row>
    <row r="4701" spans="1:32" x14ac:dyDescent="0.2">
      <c r="A4701" t="s">
        <v>8149</v>
      </c>
      <c r="B4701" s="107">
        <v>44782</v>
      </c>
      <c r="C4701" s="107">
        <v>44782</v>
      </c>
      <c r="D4701" s="107">
        <v>44782</v>
      </c>
      <c r="E4701">
        <v>-1.0754788957768079E-3</v>
      </c>
      <c r="F4701">
        <v>-1.0754788957768079E-3</v>
      </c>
      <c r="G4701" t="s">
        <v>58</v>
      </c>
      <c r="H4701">
        <v>8775.9402369912423</v>
      </c>
      <c r="I4701">
        <v>-9.4383385154826005</v>
      </c>
      <c r="J4701">
        <v>-9.4383385154826005</v>
      </c>
      <c r="K4701">
        <v>1</v>
      </c>
      <c r="M4701" t="s">
        <v>56</v>
      </c>
      <c r="N4701" t="s">
        <v>7340</v>
      </c>
      <c r="S4701" t="s">
        <v>8150</v>
      </c>
      <c r="U4701" t="s">
        <v>56</v>
      </c>
      <c r="W4701" t="s">
        <v>1415</v>
      </c>
      <c r="X4701" t="s">
        <v>1265</v>
      </c>
      <c r="Y4701" t="s">
        <v>182</v>
      </c>
      <c r="Z4701" t="s">
        <v>164</v>
      </c>
      <c r="AA4701" t="s">
        <v>164</v>
      </c>
      <c r="AB4701" t="s">
        <v>18</v>
      </c>
      <c r="AD4701" t="s">
        <v>8151</v>
      </c>
      <c r="AE4701">
        <v>1</v>
      </c>
      <c r="AF4701">
        <v>1</v>
      </c>
    </row>
    <row r="4702" spans="1:32" x14ac:dyDescent="0.2">
      <c r="A4702" t="s">
        <v>8152</v>
      </c>
      <c r="B4702" s="107">
        <v>44782</v>
      </c>
      <c r="C4702" s="107">
        <v>44782</v>
      </c>
      <c r="D4702" s="107">
        <v>44782</v>
      </c>
      <c r="E4702">
        <v>7.2750000000000002E-3</v>
      </c>
      <c r="F4702">
        <v>7.2750000000000002E-3</v>
      </c>
      <c r="G4702" t="s">
        <v>58</v>
      </c>
      <c r="H4702">
        <v>8775.9402369912423</v>
      </c>
      <c r="I4702">
        <v>63.844965224111291</v>
      </c>
      <c r="J4702">
        <v>63.844965224111291</v>
      </c>
      <c r="K4702">
        <v>1</v>
      </c>
      <c r="M4702" t="s">
        <v>3597</v>
      </c>
      <c r="N4702" t="s">
        <v>69</v>
      </c>
      <c r="S4702" t="s">
        <v>7753</v>
      </c>
      <c r="U4702" t="s">
        <v>69</v>
      </c>
      <c r="W4702" t="s">
        <v>3598</v>
      </c>
      <c r="X4702" t="s">
        <v>3598</v>
      </c>
      <c r="Y4702" t="s">
        <v>1062</v>
      </c>
      <c r="Z4702" t="s">
        <v>1063</v>
      </c>
      <c r="AA4702" t="s">
        <v>1063</v>
      </c>
      <c r="AB4702" t="s">
        <v>29</v>
      </c>
      <c r="AD4702" t="s">
        <v>8153</v>
      </c>
      <c r="AE4702">
        <v>1</v>
      </c>
      <c r="AF4702">
        <v>1</v>
      </c>
    </row>
    <row r="4703" spans="1:32" x14ac:dyDescent="0.2">
      <c r="A4703" t="s">
        <v>8154</v>
      </c>
      <c r="B4703" s="107">
        <v>44782</v>
      </c>
      <c r="C4703" s="107">
        <v>44782</v>
      </c>
      <c r="D4703" s="107">
        <v>44782</v>
      </c>
      <c r="E4703">
        <v>7.5750000000000001E-3</v>
      </c>
      <c r="F4703">
        <v>7.5750000000000001E-3</v>
      </c>
      <c r="G4703" t="s">
        <v>58</v>
      </c>
      <c r="H4703">
        <v>8775.9402369912423</v>
      </c>
      <c r="I4703">
        <v>66.477747295208658</v>
      </c>
      <c r="J4703">
        <v>66.477747295208658</v>
      </c>
      <c r="K4703">
        <v>1</v>
      </c>
      <c r="M4703" t="s">
        <v>3597</v>
      </c>
      <c r="N4703" t="s">
        <v>69</v>
      </c>
      <c r="S4703" t="s">
        <v>7753</v>
      </c>
      <c r="U4703" t="s">
        <v>69</v>
      </c>
      <c r="W4703" t="s">
        <v>3598</v>
      </c>
      <c r="X4703" t="s">
        <v>3598</v>
      </c>
      <c r="Y4703" t="s">
        <v>1062</v>
      </c>
      <c r="Z4703" t="s">
        <v>1063</v>
      </c>
      <c r="AA4703" t="s">
        <v>1063</v>
      </c>
      <c r="AB4703" t="s">
        <v>29</v>
      </c>
      <c r="AD4703" t="s">
        <v>8155</v>
      </c>
      <c r="AE4703">
        <v>1</v>
      </c>
      <c r="AF4703">
        <v>1</v>
      </c>
    </row>
    <row r="4704" spans="1:32" x14ac:dyDescent="0.2">
      <c r="A4704" t="s">
        <v>8156</v>
      </c>
      <c r="B4704" s="107">
        <v>44782</v>
      </c>
      <c r="C4704" s="107">
        <v>44782</v>
      </c>
      <c r="D4704" s="107">
        <v>44782</v>
      </c>
      <c r="E4704">
        <v>-2.0037613747617691E-3</v>
      </c>
      <c r="F4704">
        <v>-2.0037613747617691E-3</v>
      </c>
      <c r="G4704" t="s">
        <v>58</v>
      </c>
      <c r="H4704">
        <v>8775.9402369912423</v>
      </c>
      <c r="I4704">
        <v>-17.584890074100699</v>
      </c>
      <c r="J4704">
        <v>-17.584890074100699</v>
      </c>
      <c r="K4704">
        <v>1</v>
      </c>
      <c r="M4704" t="s">
        <v>56</v>
      </c>
      <c r="N4704" t="s">
        <v>7340</v>
      </c>
      <c r="S4704" t="s">
        <v>8116</v>
      </c>
      <c r="U4704" t="s">
        <v>56</v>
      </c>
      <c r="W4704" t="s">
        <v>1415</v>
      </c>
      <c r="X4704" t="s">
        <v>1265</v>
      </c>
      <c r="Y4704" t="s">
        <v>182</v>
      </c>
      <c r="Z4704" t="s">
        <v>164</v>
      </c>
      <c r="AA4704" t="s">
        <v>164</v>
      </c>
      <c r="AB4704" t="s">
        <v>18</v>
      </c>
      <c r="AD4704" t="s">
        <v>8157</v>
      </c>
      <c r="AE4704">
        <v>1</v>
      </c>
      <c r="AF4704">
        <v>1</v>
      </c>
    </row>
    <row r="4705" spans="1:32" x14ac:dyDescent="0.2">
      <c r="A4705" t="s">
        <v>8158</v>
      </c>
      <c r="B4705" s="107">
        <v>44782</v>
      </c>
      <c r="C4705" s="107">
        <v>44782</v>
      </c>
      <c r="D4705" s="107">
        <v>44782</v>
      </c>
      <c r="E4705">
        <v>-1.515441530911548E-3</v>
      </c>
      <c r="F4705">
        <v>-1.515441530911548E-3</v>
      </c>
      <c r="G4705" t="s">
        <v>58</v>
      </c>
      <c r="H4705">
        <v>8775.9402369912423</v>
      </c>
      <c r="I4705">
        <v>-13.29942430793426</v>
      </c>
      <c r="J4705">
        <v>-13.29942430793426</v>
      </c>
      <c r="K4705">
        <v>1</v>
      </c>
      <c r="M4705" t="s">
        <v>56</v>
      </c>
      <c r="S4705" t="s">
        <v>8159</v>
      </c>
      <c r="U4705" t="s">
        <v>56</v>
      </c>
      <c r="W4705" t="s">
        <v>1415</v>
      </c>
      <c r="X4705" t="s">
        <v>1265</v>
      </c>
      <c r="Y4705" t="s">
        <v>182</v>
      </c>
      <c r="Z4705" t="s">
        <v>164</v>
      </c>
      <c r="AA4705" t="s">
        <v>164</v>
      </c>
      <c r="AB4705" t="s">
        <v>18</v>
      </c>
      <c r="AD4705" t="s">
        <v>8160</v>
      </c>
      <c r="AE4705">
        <v>1</v>
      </c>
      <c r="AF4705">
        <v>1</v>
      </c>
    </row>
    <row r="4706" spans="1:32" x14ac:dyDescent="0.2">
      <c r="A4706" t="s">
        <v>8161</v>
      </c>
      <c r="B4706" s="107">
        <v>44782</v>
      </c>
      <c r="C4706" s="107">
        <v>44782</v>
      </c>
      <c r="D4706" s="107">
        <v>44782</v>
      </c>
      <c r="E4706">
        <v>-6.8744442678884E-4</v>
      </c>
      <c r="F4706">
        <v>-6.8744442678884E-4</v>
      </c>
      <c r="G4706" t="s">
        <v>58</v>
      </c>
      <c r="H4706">
        <v>8775.9402369912423</v>
      </c>
      <c r="I4706">
        <v>-6.0329712057515614</v>
      </c>
      <c r="J4706">
        <v>-6.0329712057515614</v>
      </c>
      <c r="K4706">
        <v>1</v>
      </c>
      <c r="M4706" t="s">
        <v>56</v>
      </c>
      <c r="N4706" t="s">
        <v>7340</v>
      </c>
      <c r="S4706" t="s">
        <v>8116</v>
      </c>
      <c r="U4706" t="s">
        <v>56</v>
      </c>
      <c r="W4706" t="s">
        <v>1415</v>
      </c>
      <c r="X4706" t="s">
        <v>1265</v>
      </c>
      <c r="Y4706" t="s">
        <v>182</v>
      </c>
      <c r="Z4706" t="s">
        <v>164</v>
      </c>
      <c r="AA4706" t="s">
        <v>164</v>
      </c>
      <c r="AB4706" t="s">
        <v>18</v>
      </c>
      <c r="AD4706" t="s">
        <v>8162</v>
      </c>
      <c r="AE4706">
        <v>1</v>
      </c>
      <c r="AF4706">
        <v>1</v>
      </c>
    </row>
    <row r="4707" spans="1:32" x14ac:dyDescent="0.2">
      <c r="A4707" t="s">
        <v>8163</v>
      </c>
      <c r="B4707" s="107">
        <v>44782</v>
      </c>
      <c r="C4707" s="107">
        <v>44782</v>
      </c>
      <c r="D4707" s="107">
        <v>44782</v>
      </c>
      <c r="E4707">
        <v>1.0500000000000001E-2</v>
      </c>
      <c r="F4707">
        <v>1.0500000000000001E-2</v>
      </c>
      <c r="G4707" t="s">
        <v>58</v>
      </c>
      <c r="H4707">
        <v>8775.9402369912423</v>
      </c>
      <c r="I4707">
        <v>92.147372488408053</v>
      </c>
      <c r="J4707">
        <v>92.147372488408053</v>
      </c>
      <c r="K4707">
        <v>1</v>
      </c>
      <c r="M4707" t="s">
        <v>3597</v>
      </c>
      <c r="N4707" t="s">
        <v>69</v>
      </c>
      <c r="S4707" t="s">
        <v>7753</v>
      </c>
      <c r="U4707" t="s">
        <v>69</v>
      </c>
      <c r="W4707" t="s">
        <v>3598</v>
      </c>
      <c r="X4707" t="s">
        <v>3598</v>
      </c>
      <c r="Y4707" t="s">
        <v>1062</v>
      </c>
      <c r="Z4707" t="s">
        <v>1063</v>
      </c>
      <c r="AA4707" t="s">
        <v>1063</v>
      </c>
      <c r="AB4707" t="s">
        <v>29</v>
      </c>
      <c r="AD4707" t="s">
        <v>8164</v>
      </c>
      <c r="AE4707">
        <v>1</v>
      </c>
      <c r="AF4707">
        <v>1</v>
      </c>
    </row>
    <row r="4708" spans="1:32" x14ac:dyDescent="0.2">
      <c r="A4708" t="s">
        <v>8165</v>
      </c>
      <c r="B4708" s="107">
        <v>44782</v>
      </c>
      <c r="C4708" s="107">
        <v>44782</v>
      </c>
      <c r="D4708" s="107">
        <v>44782</v>
      </c>
      <c r="E4708">
        <v>9.3749999999999997E-3</v>
      </c>
      <c r="F4708">
        <v>9.3749999999999997E-3</v>
      </c>
      <c r="G4708" t="s">
        <v>58</v>
      </c>
      <c r="H4708">
        <v>8775.9402369912423</v>
      </c>
      <c r="I4708">
        <v>82.274439721792888</v>
      </c>
      <c r="J4708">
        <v>82.274439721792888</v>
      </c>
      <c r="K4708">
        <v>1</v>
      </c>
      <c r="M4708" t="s">
        <v>3597</v>
      </c>
      <c r="N4708" t="s">
        <v>69</v>
      </c>
      <c r="S4708" t="s">
        <v>7753</v>
      </c>
      <c r="U4708" t="s">
        <v>69</v>
      </c>
      <c r="W4708" t="s">
        <v>3598</v>
      </c>
      <c r="X4708" t="s">
        <v>3598</v>
      </c>
      <c r="Y4708" t="s">
        <v>1062</v>
      </c>
      <c r="Z4708" t="s">
        <v>1063</v>
      </c>
      <c r="AA4708" t="s">
        <v>1063</v>
      </c>
      <c r="AB4708" t="s">
        <v>29</v>
      </c>
      <c r="AD4708" t="s">
        <v>8166</v>
      </c>
      <c r="AE4708">
        <v>1</v>
      </c>
      <c r="AF4708">
        <v>1</v>
      </c>
    </row>
    <row r="4709" spans="1:32" x14ac:dyDescent="0.2">
      <c r="A4709" t="s">
        <v>8167</v>
      </c>
      <c r="B4709" s="107">
        <v>44782</v>
      </c>
      <c r="C4709" s="107">
        <v>44782</v>
      </c>
      <c r="D4709" s="107">
        <v>44782</v>
      </c>
      <c r="E4709">
        <v>7.6499999999999997E-3</v>
      </c>
      <c r="F4709">
        <v>7.6499999999999997E-3</v>
      </c>
      <c r="G4709" t="s">
        <v>58</v>
      </c>
      <c r="H4709">
        <v>8775.9402369912423</v>
      </c>
      <c r="I4709">
        <v>67.135942812983004</v>
      </c>
      <c r="J4709">
        <v>67.135942812983004</v>
      </c>
      <c r="K4709">
        <v>1</v>
      </c>
      <c r="M4709" t="s">
        <v>3597</v>
      </c>
      <c r="N4709" t="s">
        <v>69</v>
      </c>
      <c r="S4709" t="s">
        <v>7753</v>
      </c>
      <c r="U4709" t="s">
        <v>69</v>
      </c>
      <c r="W4709" t="s">
        <v>3598</v>
      </c>
      <c r="X4709" t="s">
        <v>3598</v>
      </c>
      <c r="Y4709" t="s">
        <v>1062</v>
      </c>
      <c r="Z4709" t="s">
        <v>1063</v>
      </c>
      <c r="AA4709" t="s">
        <v>1063</v>
      </c>
      <c r="AB4709" t="s">
        <v>29</v>
      </c>
      <c r="AD4709" t="s">
        <v>8168</v>
      </c>
      <c r="AE4709">
        <v>1</v>
      </c>
      <c r="AF4709">
        <v>1</v>
      </c>
    </row>
    <row r="4710" spans="1:32" x14ac:dyDescent="0.2">
      <c r="A4710" t="s">
        <v>8169</v>
      </c>
      <c r="B4710" s="107">
        <v>44782</v>
      </c>
      <c r="C4710" s="107">
        <v>44782</v>
      </c>
      <c r="D4710" s="107">
        <v>44782</v>
      </c>
      <c r="E4710">
        <v>9.3740740740749992E-3</v>
      </c>
      <c r="F4710">
        <v>9.3740740740749992E-3</v>
      </c>
      <c r="G4710" t="s">
        <v>58</v>
      </c>
      <c r="H4710">
        <v>8775.9402369912423</v>
      </c>
      <c r="I4710">
        <v>82.266313851211208</v>
      </c>
      <c r="J4710">
        <v>82.266313851211208</v>
      </c>
      <c r="K4710">
        <v>1</v>
      </c>
      <c r="M4710" t="s">
        <v>3597</v>
      </c>
      <c r="N4710" t="s">
        <v>69</v>
      </c>
      <c r="S4710" t="s">
        <v>7753</v>
      </c>
      <c r="U4710" t="s">
        <v>69</v>
      </c>
      <c r="W4710" t="s">
        <v>3598</v>
      </c>
      <c r="X4710" t="s">
        <v>3598</v>
      </c>
      <c r="Y4710" t="s">
        <v>1062</v>
      </c>
      <c r="Z4710" t="s">
        <v>1063</v>
      </c>
      <c r="AA4710" t="s">
        <v>1063</v>
      </c>
      <c r="AB4710" t="s">
        <v>29</v>
      </c>
      <c r="AD4710" t="s">
        <v>8170</v>
      </c>
      <c r="AE4710">
        <v>1</v>
      </c>
      <c r="AF4710">
        <v>1</v>
      </c>
    </row>
    <row r="4711" spans="1:32" x14ac:dyDescent="0.2">
      <c r="A4711" t="s">
        <v>8171</v>
      </c>
      <c r="B4711" s="107">
        <v>44782</v>
      </c>
      <c r="C4711" s="107">
        <v>44782</v>
      </c>
      <c r="D4711" s="107">
        <v>44782</v>
      </c>
      <c r="E4711">
        <v>7.8600000000000007E-3</v>
      </c>
      <c r="F4711">
        <v>7.8600000000000007E-3</v>
      </c>
      <c r="G4711" t="s">
        <v>58</v>
      </c>
      <c r="H4711">
        <v>8775.9402369912423</v>
      </c>
      <c r="I4711">
        <v>68.978890262751165</v>
      </c>
      <c r="J4711">
        <v>68.978890262751165</v>
      </c>
      <c r="K4711">
        <v>1</v>
      </c>
      <c r="M4711" t="s">
        <v>3597</v>
      </c>
      <c r="N4711" t="s">
        <v>69</v>
      </c>
      <c r="S4711" t="s">
        <v>7753</v>
      </c>
      <c r="U4711" t="s">
        <v>69</v>
      </c>
      <c r="W4711" t="s">
        <v>3598</v>
      </c>
      <c r="X4711" t="s">
        <v>3598</v>
      </c>
      <c r="Y4711" t="s">
        <v>1062</v>
      </c>
      <c r="Z4711" t="s">
        <v>1063</v>
      </c>
      <c r="AA4711" t="s">
        <v>1063</v>
      </c>
      <c r="AB4711" t="s">
        <v>29</v>
      </c>
      <c r="AD4711" t="s">
        <v>8172</v>
      </c>
      <c r="AE4711">
        <v>1</v>
      </c>
      <c r="AF4711">
        <v>1</v>
      </c>
    </row>
    <row r="4712" spans="1:32" x14ac:dyDescent="0.2">
      <c r="A4712" t="s">
        <v>8173</v>
      </c>
      <c r="B4712" s="107">
        <v>44782</v>
      </c>
      <c r="C4712" s="107">
        <v>44782</v>
      </c>
      <c r="D4712" s="107">
        <v>44782</v>
      </c>
      <c r="E4712">
        <v>9.75E-3</v>
      </c>
      <c r="F4712">
        <v>9.75E-3</v>
      </c>
      <c r="G4712" t="s">
        <v>58</v>
      </c>
      <c r="H4712">
        <v>8775.9402369912423</v>
      </c>
      <c r="I4712">
        <v>85.565417310664614</v>
      </c>
      <c r="J4712">
        <v>85.565417310664614</v>
      </c>
      <c r="K4712">
        <v>1</v>
      </c>
      <c r="M4712" t="s">
        <v>3597</v>
      </c>
      <c r="N4712" t="s">
        <v>69</v>
      </c>
      <c r="S4712" t="s">
        <v>7753</v>
      </c>
      <c r="U4712" t="s">
        <v>69</v>
      </c>
      <c r="W4712" t="s">
        <v>3598</v>
      </c>
      <c r="X4712" t="s">
        <v>3598</v>
      </c>
      <c r="Y4712" t="s">
        <v>1062</v>
      </c>
      <c r="Z4712" t="s">
        <v>1063</v>
      </c>
      <c r="AA4712" t="s">
        <v>1063</v>
      </c>
      <c r="AB4712" t="s">
        <v>29</v>
      </c>
      <c r="AD4712" t="s">
        <v>8174</v>
      </c>
      <c r="AE4712">
        <v>1</v>
      </c>
      <c r="AF4712">
        <v>1</v>
      </c>
    </row>
    <row r="4713" spans="1:32" x14ac:dyDescent="0.2">
      <c r="A4713" t="s">
        <v>8175</v>
      </c>
      <c r="B4713" s="107">
        <v>44782</v>
      </c>
      <c r="C4713" s="107">
        <v>44782</v>
      </c>
      <c r="D4713" s="107">
        <v>44782</v>
      </c>
      <c r="E4713">
        <v>9.5999999999999992E-3</v>
      </c>
      <c r="F4713">
        <v>9.5999999999999992E-3</v>
      </c>
      <c r="G4713" t="s">
        <v>71</v>
      </c>
      <c r="H4713">
        <v>8812.1586810922199</v>
      </c>
      <c r="I4713">
        <v>84.596723338485305</v>
      </c>
      <c r="J4713">
        <v>84.596723338485305</v>
      </c>
      <c r="K4713">
        <v>1</v>
      </c>
      <c r="N4713" t="s">
        <v>69</v>
      </c>
      <c r="S4713" t="s">
        <v>7753</v>
      </c>
      <c r="U4713" t="s">
        <v>69</v>
      </c>
      <c r="W4713" t="s">
        <v>3598</v>
      </c>
      <c r="X4713" t="s">
        <v>3598</v>
      </c>
      <c r="Y4713" t="s">
        <v>1062</v>
      </c>
      <c r="Z4713" t="s">
        <v>1063</v>
      </c>
      <c r="AA4713" t="s">
        <v>1063</v>
      </c>
      <c r="AB4713" t="s">
        <v>29</v>
      </c>
      <c r="AD4713" t="s">
        <v>8176</v>
      </c>
      <c r="AE4713">
        <v>1</v>
      </c>
      <c r="AF4713">
        <v>1</v>
      </c>
    </row>
    <row r="4714" spans="1:32" x14ac:dyDescent="0.2">
      <c r="A4714" t="s">
        <v>8177</v>
      </c>
      <c r="B4714" s="107">
        <v>44781</v>
      </c>
      <c r="C4714" s="107">
        <v>44781</v>
      </c>
      <c r="D4714" s="107">
        <v>44781</v>
      </c>
      <c r="E4714">
        <v>70</v>
      </c>
      <c r="F4714">
        <v>70</v>
      </c>
      <c r="G4714" t="s">
        <v>43</v>
      </c>
      <c r="H4714">
        <v>1</v>
      </c>
      <c r="I4714">
        <v>70</v>
      </c>
      <c r="J4714">
        <v>70</v>
      </c>
      <c r="K4714">
        <v>1</v>
      </c>
      <c r="M4714" t="s">
        <v>4677</v>
      </c>
      <c r="N4714" t="s">
        <v>50</v>
      </c>
      <c r="O4714">
        <v>100</v>
      </c>
      <c r="P4714" t="s">
        <v>15</v>
      </c>
      <c r="Q4714" t="s">
        <v>4677</v>
      </c>
      <c r="S4714" t="s">
        <v>8178</v>
      </c>
      <c r="U4714" t="s">
        <v>50</v>
      </c>
      <c r="W4714" t="s">
        <v>1391</v>
      </c>
      <c r="X4714" t="s">
        <v>1366</v>
      </c>
      <c r="Y4714" t="s">
        <v>15</v>
      </c>
      <c r="Z4714" t="s">
        <v>164</v>
      </c>
      <c r="AA4714" t="s">
        <v>164</v>
      </c>
      <c r="AB4714" t="s">
        <v>15</v>
      </c>
      <c r="AE4714">
        <v>0</v>
      </c>
      <c r="AF4714">
        <v>0</v>
      </c>
    </row>
    <row r="4715" spans="1:32" x14ac:dyDescent="0.2">
      <c r="A4715" t="s">
        <v>8179</v>
      </c>
      <c r="B4715" s="107">
        <v>44781</v>
      </c>
      <c r="C4715" s="107">
        <v>44781</v>
      </c>
      <c r="D4715" s="107">
        <v>44781</v>
      </c>
      <c r="E4715">
        <v>-243.54</v>
      </c>
      <c r="F4715">
        <v>-243.54</v>
      </c>
      <c r="G4715" t="s">
        <v>43</v>
      </c>
      <c r="H4715">
        <v>1</v>
      </c>
      <c r="I4715">
        <v>-243.54</v>
      </c>
      <c r="J4715">
        <v>-243.54</v>
      </c>
      <c r="K4715">
        <v>1</v>
      </c>
      <c r="M4715" t="s">
        <v>50</v>
      </c>
      <c r="N4715" t="s">
        <v>199</v>
      </c>
      <c r="O4715">
        <v>100</v>
      </c>
      <c r="P4715" t="s">
        <v>340</v>
      </c>
      <c r="Q4715" t="s">
        <v>199</v>
      </c>
      <c r="S4715" t="s">
        <v>8056</v>
      </c>
      <c r="U4715" t="s">
        <v>50</v>
      </c>
      <c r="W4715" t="s">
        <v>4679</v>
      </c>
      <c r="X4715" t="s">
        <v>1366</v>
      </c>
      <c r="Y4715" t="s">
        <v>15</v>
      </c>
      <c r="Z4715" t="s">
        <v>164</v>
      </c>
      <c r="AA4715" t="s">
        <v>164</v>
      </c>
      <c r="AB4715" t="s">
        <v>15</v>
      </c>
      <c r="AE4715">
        <v>0</v>
      </c>
      <c r="AF4715">
        <v>0</v>
      </c>
    </row>
    <row r="4716" spans="1:32" x14ac:dyDescent="0.2">
      <c r="A4716" t="s">
        <v>8180</v>
      </c>
      <c r="B4716" s="107">
        <v>44781</v>
      </c>
      <c r="C4716" s="107">
        <v>44781</v>
      </c>
      <c r="D4716" s="107">
        <v>44781</v>
      </c>
      <c r="E4716">
        <v>-404.99</v>
      </c>
      <c r="F4716">
        <v>-404.99</v>
      </c>
      <c r="G4716" t="s">
        <v>43</v>
      </c>
      <c r="H4716">
        <v>1</v>
      </c>
      <c r="I4716">
        <v>-404.99</v>
      </c>
      <c r="J4716">
        <v>-404.99</v>
      </c>
      <c r="K4716">
        <v>1</v>
      </c>
      <c r="M4716" t="s">
        <v>52</v>
      </c>
      <c r="N4716" t="s">
        <v>307</v>
      </c>
      <c r="O4716">
        <v>100</v>
      </c>
      <c r="Q4716" t="s">
        <v>307</v>
      </c>
      <c r="S4716" t="s">
        <v>2346</v>
      </c>
      <c r="U4716" t="s">
        <v>52</v>
      </c>
      <c r="W4716" t="s">
        <v>309</v>
      </c>
      <c r="X4716" t="s">
        <v>191</v>
      </c>
      <c r="Y4716" t="s">
        <v>192</v>
      </c>
      <c r="Z4716" t="s">
        <v>193</v>
      </c>
      <c r="AA4716" t="s">
        <v>193</v>
      </c>
      <c r="AB4716" t="s">
        <v>19</v>
      </c>
      <c r="AE4716">
        <v>0</v>
      </c>
      <c r="AF4716">
        <v>0</v>
      </c>
    </row>
    <row r="4717" spans="1:32" x14ac:dyDescent="0.2">
      <c r="A4717" t="s">
        <v>8181</v>
      </c>
      <c r="B4717" s="107">
        <v>44781</v>
      </c>
      <c r="C4717" s="107">
        <v>44781</v>
      </c>
      <c r="D4717" s="107">
        <v>44781</v>
      </c>
      <c r="E4717">
        <v>-11070</v>
      </c>
      <c r="F4717">
        <v>-11070</v>
      </c>
      <c r="G4717" t="s">
        <v>43</v>
      </c>
      <c r="H4717">
        <v>1</v>
      </c>
      <c r="I4717">
        <v>-11070</v>
      </c>
      <c r="J4717">
        <v>-11070</v>
      </c>
      <c r="K4717">
        <v>1</v>
      </c>
      <c r="M4717" t="s">
        <v>52</v>
      </c>
      <c r="N4717" t="s">
        <v>3376</v>
      </c>
      <c r="O4717">
        <v>100</v>
      </c>
      <c r="Q4717" t="s">
        <v>3376</v>
      </c>
      <c r="S4717" t="s">
        <v>8182</v>
      </c>
      <c r="U4717" t="s">
        <v>52</v>
      </c>
      <c r="W4717" t="s">
        <v>1441</v>
      </c>
      <c r="X4717" t="s">
        <v>245</v>
      </c>
      <c r="Y4717" t="s">
        <v>246</v>
      </c>
      <c r="Z4717" t="s">
        <v>246</v>
      </c>
      <c r="AA4717" t="s">
        <v>246</v>
      </c>
      <c r="AB4717" t="s">
        <v>20</v>
      </c>
      <c r="AE4717">
        <v>0</v>
      </c>
      <c r="AF4717">
        <v>0</v>
      </c>
    </row>
    <row r="4718" spans="1:32" x14ac:dyDescent="0.2">
      <c r="A4718" t="s">
        <v>8183</v>
      </c>
      <c r="B4718" s="107">
        <v>44781</v>
      </c>
      <c r="C4718" s="107">
        <v>44781</v>
      </c>
      <c r="D4718" s="107">
        <v>44781</v>
      </c>
      <c r="E4718">
        <v>-2145.6</v>
      </c>
      <c r="F4718">
        <v>-2145.6</v>
      </c>
      <c r="G4718" t="s">
        <v>43</v>
      </c>
      <c r="H4718">
        <v>1</v>
      </c>
      <c r="I4718">
        <v>-2145.6</v>
      </c>
      <c r="J4718">
        <v>-2145.6</v>
      </c>
      <c r="K4718">
        <v>1</v>
      </c>
      <c r="M4718" t="s">
        <v>52</v>
      </c>
      <c r="N4718" t="s">
        <v>342</v>
      </c>
      <c r="O4718">
        <v>100</v>
      </c>
      <c r="P4718" t="s">
        <v>236</v>
      </c>
      <c r="Q4718" t="s">
        <v>342</v>
      </c>
      <c r="S4718" t="s">
        <v>8184</v>
      </c>
      <c r="U4718" t="s">
        <v>52</v>
      </c>
      <c r="W4718" t="s">
        <v>186</v>
      </c>
      <c r="X4718" t="s">
        <v>30</v>
      </c>
      <c r="Y4718" t="s">
        <v>182</v>
      </c>
      <c r="Z4718" t="s">
        <v>182</v>
      </c>
      <c r="AA4718" t="s">
        <v>182</v>
      </c>
      <c r="AB4718" t="s">
        <v>30</v>
      </c>
      <c r="AE4718">
        <v>0</v>
      </c>
      <c r="AF4718">
        <v>0</v>
      </c>
    </row>
    <row r="4719" spans="1:32" x14ac:dyDescent="0.2">
      <c r="A4719" t="s">
        <v>8185</v>
      </c>
      <c r="B4719" s="107">
        <v>44781</v>
      </c>
      <c r="C4719" s="107">
        <v>44781</v>
      </c>
      <c r="D4719" s="107">
        <v>44781</v>
      </c>
      <c r="E4719">
        <v>-1041.07</v>
      </c>
      <c r="F4719">
        <v>-1041.07</v>
      </c>
      <c r="G4719" t="s">
        <v>43</v>
      </c>
      <c r="H4719">
        <v>1</v>
      </c>
      <c r="I4719">
        <v>-1041.07</v>
      </c>
      <c r="J4719">
        <v>-1041.07</v>
      </c>
      <c r="K4719">
        <v>1</v>
      </c>
      <c r="M4719" t="s">
        <v>50</v>
      </c>
      <c r="N4719" t="s">
        <v>3200</v>
      </c>
      <c r="O4719">
        <v>100</v>
      </c>
      <c r="Q4719" t="s">
        <v>3200</v>
      </c>
      <c r="S4719" t="s">
        <v>3201</v>
      </c>
      <c r="U4719" t="s">
        <v>50</v>
      </c>
      <c r="W4719" t="s">
        <v>3201</v>
      </c>
      <c r="X4719" t="s">
        <v>30</v>
      </c>
      <c r="Y4719" t="s">
        <v>182</v>
      </c>
      <c r="Z4719" t="s">
        <v>182</v>
      </c>
      <c r="AA4719" t="s">
        <v>182</v>
      </c>
      <c r="AB4719" t="s">
        <v>30</v>
      </c>
      <c r="AE4719">
        <v>0</v>
      </c>
      <c r="AF4719">
        <v>0</v>
      </c>
    </row>
    <row r="4720" spans="1:32" x14ac:dyDescent="0.2">
      <c r="A4720" t="s">
        <v>8186</v>
      </c>
      <c r="B4720" s="107">
        <v>44781</v>
      </c>
      <c r="C4720" s="107">
        <v>44781</v>
      </c>
      <c r="D4720" s="107">
        <v>44781</v>
      </c>
      <c r="E4720">
        <v>-1178.05</v>
      </c>
      <c r="F4720">
        <v>-1178.05</v>
      </c>
      <c r="G4720" t="s">
        <v>43</v>
      </c>
      <c r="H4720">
        <v>1</v>
      </c>
      <c r="I4720">
        <v>-1178.05</v>
      </c>
      <c r="J4720">
        <v>-1178.05</v>
      </c>
      <c r="K4720">
        <v>1</v>
      </c>
      <c r="M4720" t="s">
        <v>50</v>
      </c>
      <c r="N4720" t="s">
        <v>304</v>
      </c>
      <c r="O4720">
        <v>100</v>
      </c>
      <c r="Q4720" t="s">
        <v>304</v>
      </c>
      <c r="S4720" t="s">
        <v>305</v>
      </c>
      <c r="U4720" t="s">
        <v>50</v>
      </c>
      <c r="W4720" t="s">
        <v>305</v>
      </c>
      <c r="X4720" t="s">
        <v>30</v>
      </c>
      <c r="Y4720" t="s">
        <v>182</v>
      </c>
      <c r="Z4720" t="s">
        <v>182</v>
      </c>
      <c r="AA4720" t="s">
        <v>182</v>
      </c>
      <c r="AB4720" t="s">
        <v>30</v>
      </c>
      <c r="AE4720">
        <v>0</v>
      </c>
      <c r="AF4720">
        <v>0</v>
      </c>
    </row>
    <row r="4721" spans="1:32" x14ac:dyDescent="0.2">
      <c r="A4721" t="s">
        <v>8187</v>
      </c>
      <c r="B4721" s="107">
        <v>44781</v>
      </c>
      <c r="C4721" s="107">
        <v>44781</v>
      </c>
      <c r="D4721" s="107">
        <v>44781</v>
      </c>
      <c r="E4721">
        <v>-295.95999999999998</v>
      </c>
      <c r="F4721">
        <v>-295.95999999999998</v>
      </c>
      <c r="G4721" t="s">
        <v>43</v>
      </c>
      <c r="H4721">
        <v>1</v>
      </c>
      <c r="I4721">
        <v>-295.95999999999998</v>
      </c>
      <c r="J4721">
        <v>-295.95999999999998</v>
      </c>
      <c r="K4721">
        <v>1</v>
      </c>
      <c r="M4721" t="s">
        <v>52</v>
      </c>
      <c r="N4721" t="s">
        <v>342</v>
      </c>
      <c r="O4721">
        <v>100</v>
      </c>
      <c r="P4721" t="s">
        <v>236</v>
      </c>
      <c r="Q4721" t="s">
        <v>342</v>
      </c>
      <c r="S4721" t="s">
        <v>8017</v>
      </c>
      <c r="U4721" t="s">
        <v>52</v>
      </c>
      <c r="W4721" t="s">
        <v>8188</v>
      </c>
      <c r="X4721" t="s">
        <v>8189</v>
      </c>
      <c r="Y4721" t="s">
        <v>23</v>
      </c>
      <c r="Z4721" t="s">
        <v>164</v>
      </c>
      <c r="AA4721" t="s">
        <v>164</v>
      </c>
      <c r="AB4721" t="s">
        <v>23</v>
      </c>
      <c r="AE4721">
        <v>0</v>
      </c>
      <c r="AF4721">
        <v>0</v>
      </c>
    </row>
    <row r="4722" spans="1:32" x14ac:dyDescent="0.2">
      <c r="A4722" t="s">
        <v>8190</v>
      </c>
      <c r="B4722" s="107">
        <v>44781</v>
      </c>
      <c r="C4722" s="107">
        <v>44781</v>
      </c>
      <c r="D4722" s="107">
        <v>44781</v>
      </c>
      <c r="E4722">
        <v>-4473.92</v>
      </c>
      <c r="F4722">
        <v>-4473.92</v>
      </c>
      <c r="G4722" t="s">
        <v>43</v>
      </c>
      <c r="H4722">
        <v>1</v>
      </c>
      <c r="I4722">
        <v>-4473.92</v>
      </c>
      <c r="J4722">
        <v>-4473.92</v>
      </c>
      <c r="K4722">
        <v>1</v>
      </c>
      <c r="M4722" t="s">
        <v>52</v>
      </c>
      <c r="N4722" t="s">
        <v>342</v>
      </c>
      <c r="O4722">
        <v>100</v>
      </c>
      <c r="P4722" t="s">
        <v>236</v>
      </c>
      <c r="Q4722" t="s">
        <v>342</v>
      </c>
      <c r="S4722" t="s">
        <v>8191</v>
      </c>
      <c r="U4722" t="s">
        <v>52</v>
      </c>
      <c r="W4722" t="s">
        <v>315</v>
      </c>
      <c r="X4722" t="s">
        <v>30</v>
      </c>
      <c r="Y4722" t="s">
        <v>182</v>
      </c>
      <c r="Z4722" t="s">
        <v>182</v>
      </c>
      <c r="AA4722" t="s">
        <v>182</v>
      </c>
      <c r="AB4722" t="s">
        <v>30</v>
      </c>
      <c r="AE4722">
        <v>0</v>
      </c>
      <c r="AF4722">
        <v>0</v>
      </c>
    </row>
    <row r="4723" spans="1:32" x14ac:dyDescent="0.2">
      <c r="A4723" t="s">
        <v>8192</v>
      </c>
      <c r="B4723" s="107">
        <v>44781</v>
      </c>
      <c r="C4723" s="107">
        <v>44781</v>
      </c>
      <c r="D4723" s="107">
        <v>44781</v>
      </c>
      <c r="E4723">
        <v>-757.5</v>
      </c>
      <c r="F4723">
        <v>-757.5</v>
      </c>
      <c r="G4723" t="s">
        <v>43</v>
      </c>
      <c r="H4723">
        <v>1</v>
      </c>
      <c r="I4723">
        <v>-757.5</v>
      </c>
      <c r="J4723">
        <v>-757.5</v>
      </c>
      <c r="K4723">
        <v>1</v>
      </c>
      <c r="M4723" t="s">
        <v>52</v>
      </c>
      <c r="N4723" t="s">
        <v>342</v>
      </c>
      <c r="O4723">
        <v>100</v>
      </c>
      <c r="P4723" t="s">
        <v>236</v>
      </c>
      <c r="Q4723" t="s">
        <v>342</v>
      </c>
      <c r="S4723" t="s">
        <v>8193</v>
      </c>
      <c r="U4723" t="s">
        <v>52</v>
      </c>
      <c r="W4723" t="s">
        <v>2626</v>
      </c>
      <c r="X4723" t="s">
        <v>1366</v>
      </c>
      <c r="Y4723" t="s">
        <v>15</v>
      </c>
      <c r="Z4723" t="s">
        <v>164</v>
      </c>
      <c r="AA4723" t="s">
        <v>164</v>
      </c>
      <c r="AB4723" t="s">
        <v>15</v>
      </c>
      <c r="AE4723">
        <v>0</v>
      </c>
      <c r="AF4723">
        <v>0</v>
      </c>
    </row>
    <row r="4724" spans="1:32" x14ac:dyDescent="0.2">
      <c r="A4724" t="s">
        <v>8194</v>
      </c>
      <c r="B4724" s="107">
        <v>44781</v>
      </c>
      <c r="C4724" s="107">
        <v>44781</v>
      </c>
      <c r="D4724" s="107">
        <v>44781</v>
      </c>
      <c r="E4724">
        <v>-2118.34</v>
      </c>
      <c r="F4724">
        <v>-2118.34</v>
      </c>
      <c r="G4724" t="s">
        <v>43</v>
      </c>
      <c r="H4724">
        <v>1</v>
      </c>
      <c r="I4724">
        <v>-2118.34</v>
      </c>
      <c r="J4724">
        <v>-2118.34</v>
      </c>
      <c r="K4724">
        <v>1</v>
      </c>
      <c r="M4724" t="s">
        <v>52</v>
      </c>
      <c r="N4724" t="s">
        <v>342</v>
      </c>
      <c r="O4724">
        <v>100</v>
      </c>
      <c r="P4724" t="s">
        <v>236</v>
      </c>
      <c r="Q4724" t="s">
        <v>342</v>
      </c>
      <c r="S4724" t="s">
        <v>8195</v>
      </c>
      <c r="U4724" t="s">
        <v>52</v>
      </c>
      <c r="W4724" t="s">
        <v>274</v>
      </c>
      <c r="X4724" t="s">
        <v>30</v>
      </c>
      <c r="Y4724" t="s">
        <v>182</v>
      </c>
      <c r="Z4724" t="s">
        <v>182</v>
      </c>
      <c r="AA4724" t="s">
        <v>182</v>
      </c>
      <c r="AB4724" t="s">
        <v>30</v>
      </c>
      <c r="AE4724">
        <v>0</v>
      </c>
      <c r="AF4724">
        <v>0</v>
      </c>
    </row>
    <row r="4725" spans="1:32" x14ac:dyDescent="0.2">
      <c r="A4725" t="s">
        <v>8196</v>
      </c>
      <c r="B4725" s="107">
        <v>44781</v>
      </c>
      <c r="C4725" s="107">
        <v>44781</v>
      </c>
      <c r="D4725" s="107">
        <v>44781</v>
      </c>
      <c r="E4725">
        <v>280000</v>
      </c>
      <c r="F4725">
        <v>280000</v>
      </c>
      <c r="G4725" t="s">
        <v>43</v>
      </c>
      <c r="H4725">
        <v>1</v>
      </c>
      <c r="I4725">
        <v>280000</v>
      </c>
      <c r="J4725">
        <v>280000</v>
      </c>
      <c r="K4725">
        <v>1</v>
      </c>
      <c r="M4725" t="s">
        <v>199</v>
      </c>
      <c r="N4725" t="s">
        <v>1419</v>
      </c>
      <c r="O4725">
        <v>100</v>
      </c>
      <c r="Q4725" t="s">
        <v>199</v>
      </c>
      <c r="S4725" t="s">
        <v>1378</v>
      </c>
      <c r="U4725" t="s">
        <v>1419</v>
      </c>
      <c r="W4725" t="s">
        <v>1379</v>
      </c>
      <c r="X4725" t="s">
        <v>1379</v>
      </c>
      <c r="Y4725" t="s">
        <v>163</v>
      </c>
      <c r="Z4725" t="s">
        <v>193</v>
      </c>
      <c r="AA4725" t="s">
        <v>193</v>
      </c>
      <c r="AB4725" t="s">
        <v>24</v>
      </c>
      <c r="AE4725">
        <v>0</v>
      </c>
      <c r="AF4725">
        <v>0</v>
      </c>
    </row>
    <row r="4726" spans="1:32" x14ac:dyDescent="0.2">
      <c r="A4726" t="s">
        <v>8197</v>
      </c>
      <c r="B4726" s="107">
        <v>44781</v>
      </c>
      <c r="C4726" s="107">
        <v>44781</v>
      </c>
      <c r="D4726" s="107">
        <v>44781</v>
      </c>
      <c r="E4726">
        <v>88755.14</v>
      </c>
      <c r="F4726">
        <v>88755.14</v>
      </c>
      <c r="G4726" t="s">
        <v>43</v>
      </c>
      <c r="H4726">
        <v>1</v>
      </c>
      <c r="I4726">
        <v>88755.14</v>
      </c>
      <c r="J4726">
        <v>88755.14</v>
      </c>
      <c r="K4726">
        <v>1</v>
      </c>
      <c r="M4726" t="s">
        <v>199</v>
      </c>
      <c r="N4726" t="s">
        <v>52</v>
      </c>
      <c r="O4726">
        <v>100</v>
      </c>
      <c r="Q4726" t="s">
        <v>199</v>
      </c>
      <c r="S4726" t="s">
        <v>1378</v>
      </c>
      <c r="U4726" t="s">
        <v>52</v>
      </c>
      <c r="W4726" t="s">
        <v>1379</v>
      </c>
      <c r="X4726" t="s">
        <v>1379</v>
      </c>
      <c r="Y4726" t="s">
        <v>163</v>
      </c>
      <c r="Z4726" t="s">
        <v>193</v>
      </c>
      <c r="AA4726" t="s">
        <v>193</v>
      </c>
      <c r="AB4726" t="s">
        <v>24</v>
      </c>
      <c r="AE4726">
        <v>0</v>
      </c>
      <c r="AF4726">
        <v>0</v>
      </c>
    </row>
    <row r="4727" spans="1:32" x14ac:dyDescent="0.2">
      <c r="A4727" t="s">
        <v>8198</v>
      </c>
      <c r="B4727" s="107">
        <v>44781</v>
      </c>
      <c r="C4727" s="107">
        <v>44781</v>
      </c>
      <c r="D4727" s="107">
        <v>44781</v>
      </c>
      <c r="E4727">
        <v>-88755.14</v>
      </c>
      <c r="F4727">
        <v>-88755.14</v>
      </c>
      <c r="G4727" t="s">
        <v>43</v>
      </c>
      <c r="H4727">
        <v>1</v>
      </c>
      <c r="I4727">
        <v>-88755.14</v>
      </c>
      <c r="J4727">
        <v>-88755.14</v>
      </c>
      <c r="K4727">
        <v>1</v>
      </c>
      <c r="M4727" t="s">
        <v>53</v>
      </c>
      <c r="N4727" t="s">
        <v>199</v>
      </c>
      <c r="O4727">
        <v>100</v>
      </c>
      <c r="P4727" t="s">
        <v>340</v>
      </c>
      <c r="Q4727" t="s">
        <v>199</v>
      </c>
      <c r="S4727" t="s">
        <v>1378</v>
      </c>
      <c r="U4727" t="s">
        <v>53</v>
      </c>
      <c r="W4727" t="s">
        <v>1379</v>
      </c>
      <c r="X4727" t="s">
        <v>1379</v>
      </c>
      <c r="Y4727" t="s">
        <v>163</v>
      </c>
      <c r="Z4727" t="s">
        <v>193</v>
      </c>
      <c r="AA4727" t="s">
        <v>193</v>
      </c>
      <c r="AB4727" t="s">
        <v>24</v>
      </c>
      <c r="AE4727">
        <v>0</v>
      </c>
      <c r="AF4727">
        <v>0</v>
      </c>
    </row>
    <row r="4728" spans="1:32" x14ac:dyDescent="0.2">
      <c r="A4728" t="s">
        <v>8199</v>
      </c>
      <c r="B4728" s="107">
        <v>44781</v>
      </c>
      <c r="C4728" s="107">
        <v>44781</v>
      </c>
      <c r="D4728" s="107">
        <v>44781</v>
      </c>
      <c r="E4728">
        <v>-280000</v>
      </c>
      <c r="F4728">
        <v>-280000</v>
      </c>
      <c r="G4728" t="s">
        <v>43</v>
      </c>
      <c r="H4728">
        <v>1</v>
      </c>
      <c r="I4728">
        <v>-280000</v>
      </c>
      <c r="J4728">
        <v>-280000</v>
      </c>
      <c r="K4728">
        <v>1</v>
      </c>
      <c r="M4728" t="s">
        <v>52</v>
      </c>
      <c r="N4728" t="s">
        <v>199</v>
      </c>
      <c r="O4728">
        <v>100</v>
      </c>
      <c r="P4728" t="s">
        <v>340</v>
      </c>
      <c r="Q4728" t="s">
        <v>199</v>
      </c>
      <c r="S4728" t="s">
        <v>1378</v>
      </c>
      <c r="U4728" t="s">
        <v>52</v>
      </c>
      <c r="W4728" t="s">
        <v>1379</v>
      </c>
      <c r="X4728" t="s">
        <v>1379</v>
      </c>
      <c r="Y4728" t="s">
        <v>163</v>
      </c>
      <c r="Z4728" t="s">
        <v>193</v>
      </c>
      <c r="AA4728" t="s">
        <v>193</v>
      </c>
      <c r="AB4728" t="s">
        <v>24</v>
      </c>
      <c r="AE4728">
        <v>0</v>
      </c>
      <c r="AF4728">
        <v>0</v>
      </c>
    </row>
    <row r="4729" spans="1:32" x14ac:dyDescent="0.2">
      <c r="A4729" t="s">
        <v>8200</v>
      </c>
      <c r="B4729" s="107">
        <v>44781</v>
      </c>
      <c r="C4729" s="107">
        <v>44781</v>
      </c>
      <c r="D4729" s="107">
        <v>44781</v>
      </c>
      <c r="E4729">
        <v>8.9774999999999994E-3</v>
      </c>
      <c r="F4729">
        <v>8.9774999999999994E-3</v>
      </c>
      <c r="G4729" t="s">
        <v>58</v>
      </c>
      <c r="H4729">
        <v>9131.9465844889564</v>
      </c>
      <c r="I4729">
        <v>81.982050462249603</v>
      </c>
      <c r="J4729">
        <v>81.982050462249603</v>
      </c>
      <c r="K4729">
        <v>1</v>
      </c>
      <c r="M4729" t="s">
        <v>3597</v>
      </c>
      <c r="N4729" t="s">
        <v>69</v>
      </c>
      <c r="S4729" t="s">
        <v>7753</v>
      </c>
      <c r="U4729" t="s">
        <v>69</v>
      </c>
      <c r="W4729" t="s">
        <v>3598</v>
      </c>
      <c r="X4729" t="s">
        <v>3598</v>
      </c>
      <c r="Y4729" t="s">
        <v>1062</v>
      </c>
      <c r="Z4729" t="s">
        <v>1063</v>
      </c>
      <c r="AA4729" t="s">
        <v>1063</v>
      </c>
      <c r="AB4729" t="s">
        <v>29</v>
      </c>
      <c r="AD4729" t="s">
        <v>8201</v>
      </c>
      <c r="AE4729">
        <v>1</v>
      </c>
      <c r="AF4729">
        <v>1</v>
      </c>
    </row>
    <row r="4730" spans="1:32" x14ac:dyDescent="0.2">
      <c r="A4730" t="s">
        <v>8202</v>
      </c>
      <c r="B4730" s="107">
        <v>44781</v>
      </c>
      <c r="C4730" s="107">
        <v>44781</v>
      </c>
      <c r="D4730" s="107">
        <v>44781</v>
      </c>
      <c r="E4730">
        <v>8.9999999999999993E-3</v>
      </c>
      <c r="F4730">
        <v>8.9999999999999993E-3</v>
      </c>
      <c r="G4730" t="s">
        <v>58</v>
      </c>
      <c r="H4730">
        <v>9131.9465844889564</v>
      </c>
      <c r="I4730">
        <v>82.187519260400606</v>
      </c>
      <c r="J4730">
        <v>82.187519260400606</v>
      </c>
      <c r="K4730">
        <v>1</v>
      </c>
      <c r="M4730" t="s">
        <v>3597</v>
      </c>
      <c r="N4730" t="s">
        <v>69</v>
      </c>
      <c r="S4730" t="s">
        <v>7753</v>
      </c>
      <c r="U4730" t="s">
        <v>69</v>
      </c>
      <c r="W4730" t="s">
        <v>3598</v>
      </c>
      <c r="X4730" t="s">
        <v>3598</v>
      </c>
      <c r="Y4730" t="s">
        <v>1062</v>
      </c>
      <c r="Z4730" t="s">
        <v>1063</v>
      </c>
      <c r="AA4730" t="s">
        <v>1063</v>
      </c>
      <c r="AB4730" t="s">
        <v>29</v>
      </c>
      <c r="AD4730" t="s">
        <v>8203</v>
      </c>
      <c r="AE4730">
        <v>1</v>
      </c>
      <c r="AF4730">
        <v>1</v>
      </c>
    </row>
    <row r="4731" spans="1:32" x14ac:dyDescent="0.2">
      <c r="A4731" t="s">
        <v>8204</v>
      </c>
      <c r="B4731" s="107">
        <v>44780</v>
      </c>
      <c r="C4731" s="107">
        <v>44780</v>
      </c>
      <c r="D4731" s="107">
        <v>44780</v>
      </c>
      <c r="E4731">
        <v>4.4999999999999999E-4</v>
      </c>
      <c r="F4731">
        <v>4.4999999999999999E-4</v>
      </c>
      <c r="G4731" t="s">
        <v>58</v>
      </c>
      <c r="H4731">
        <v>8829.3873312564901</v>
      </c>
      <c r="I4731">
        <v>3.973224299065421</v>
      </c>
      <c r="J4731">
        <v>3.973224299065421</v>
      </c>
      <c r="K4731">
        <v>1</v>
      </c>
      <c r="M4731" t="s">
        <v>3597</v>
      </c>
      <c r="N4731" t="s">
        <v>69</v>
      </c>
      <c r="S4731" t="s">
        <v>7753</v>
      </c>
      <c r="U4731" t="s">
        <v>69</v>
      </c>
      <c r="W4731" t="s">
        <v>3598</v>
      </c>
      <c r="X4731" t="s">
        <v>3598</v>
      </c>
      <c r="Y4731" t="s">
        <v>1062</v>
      </c>
      <c r="Z4731" t="s">
        <v>1063</v>
      </c>
      <c r="AA4731" t="s">
        <v>1063</v>
      </c>
      <c r="AB4731" t="s">
        <v>29</v>
      </c>
      <c r="AD4731" t="s">
        <v>8205</v>
      </c>
      <c r="AE4731">
        <v>1</v>
      </c>
      <c r="AF4731">
        <v>1</v>
      </c>
    </row>
    <row r="4732" spans="1:32" x14ac:dyDescent="0.2">
      <c r="A4732" t="s">
        <v>8206</v>
      </c>
      <c r="B4732" s="107">
        <v>44779</v>
      </c>
      <c r="C4732" s="107">
        <v>44779</v>
      </c>
      <c r="D4732" s="107">
        <v>44779</v>
      </c>
      <c r="E4732">
        <v>-83.41</v>
      </c>
      <c r="F4732">
        <v>-83.41</v>
      </c>
      <c r="G4732" t="s">
        <v>43</v>
      </c>
      <c r="H4732">
        <v>1</v>
      </c>
      <c r="I4732">
        <v>-83.41</v>
      </c>
      <c r="J4732">
        <v>-83.41</v>
      </c>
      <c r="K4732">
        <v>1</v>
      </c>
      <c r="M4732" t="s">
        <v>50</v>
      </c>
      <c r="N4732" t="s">
        <v>199</v>
      </c>
      <c r="O4732">
        <v>100</v>
      </c>
      <c r="P4732" t="s">
        <v>340</v>
      </c>
      <c r="Q4732" t="s">
        <v>199</v>
      </c>
      <c r="S4732" t="s">
        <v>312</v>
      </c>
      <c r="U4732" t="s">
        <v>50</v>
      </c>
      <c r="W4732" t="s">
        <v>312</v>
      </c>
      <c r="X4732" t="s">
        <v>30</v>
      </c>
      <c r="Y4732" t="s">
        <v>182</v>
      </c>
      <c r="Z4732" t="s">
        <v>182</v>
      </c>
      <c r="AA4732" t="s">
        <v>182</v>
      </c>
      <c r="AB4732" t="s">
        <v>30</v>
      </c>
      <c r="AE4732">
        <v>0</v>
      </c>
      <c r="AF4732">
        <v>0</v>
      </c>
    </row>
    <row r="4733" spans="1:32" x14ac:dyDescent="0.2">
      <c r="A4733" t="s">
        <v>8207</v>
      </c>
      <c r="B4733" s="107">
        <v>44779</v>
      </c>
      <c r="C4733" s="107">
        <v>44779</v>
      </c>
      <c r="D4733" s="107">
        <v>44779</v>
      </c>
      <c r="E4733">
        <v>-11.99</v>
      </c>
      <c r="F4733">
        <v>-11.99</v>
      </c>
      <c r="G4733" t="s">
        <v>43</v>
      </c>
      <c r="H4733">
        <v>1</v>
      </c>
      <c r="I4733">
        <v>-11.99</v>
      </c>
      <c r="J4733">
        <v>-11.99</v>
      </c>
      <c r="K4733">
        <v>1</v>
      </c>
      <c r="M4733" t="s">
        <v>50</v>
      </c>
      <c r="N4733" t="s">
        <v>199</v>
      </c>
      <c r="O4733">
        <v>100</v>
      </c>
      <c r="P4733" t="s">
        <v>160</v>
      </c>
      <c r="Q4733" t="s">
        <v>199</v>
      </c>
      <c r="S4733" t="s">
        <v>7915</v>
      </c>
      <c r="U4733" t="s">
        <v>50</v>
      </c>
      <c r="W4733" t="s">
        <v>2623</v>
      </c>
      <c r="X4733" t="s">
        <v>2623</v>
      </c>
      <c r="Y4733" t="s">
        <v>2078</v>
      </c>
      <c r="Z4733" t="s">
        <v>2079</v>
      </c>
      <c r="AA4733" t="s">
        <v>2079</v>
      </c>
      <c r="AB4733" t="s">
        <v>15</v>
      </c>
      <c r="AE4733">
        <v>0</v>
      </c>
      <c r="AF4733">
        <v>0</v>
      </c>
    </row>
    <row r="4734" spans="1:32" x14ac:dyDescent="0.2">
      <c r="A4734" t="s">
        <v>8208</v>
      </c>
      <c r="B4734" s="107">
        <v>44779</v>
      </c>
      <c r="C4734" s="107">
        <v>44779</v>
      </c>
      <c r="D4734" s="107">
        <v>44779</v>
      </c>
      <c r="E4734">
        <v>7.4999999999999997E-3</v>
      </c>
      <c r="F4734">
        <v>7.4999999999999997E-3</v>
      </c>
      <c r="G4734" t="s">
        <v>71</v>
      </c>
      <c r="H4734">
        <v>8794.9117341640722</v>
      </c>
      <c r="I4734">
        <v>65.961838006230536</v>
      </c>
      <c r="J4734">
        <v>65.961838006230536</v>
      </c>
      <c r="K4734">
        <v>1</v>
      </c>
      <c r="N4734" t="s">
        <v>69</v>
      </c>
      <c r="S4734" t="s">
        <v>7753</v>
      </c>
      <c r="U4734" t="s">
        <v>69</v>
      </c>
      <c r="W4734" t="s">
        <v>3598</v>
      </c>
      <c r="X4734" t="s">
        <v>3598</v>
      </c>
      <c r="Y4734" t="s">
        <v>1062</v>
      </c>
      <c r="Z4734" t="s">
        <v>1063</v>
      </c>
      <c r="AA4734" t="s">
        <v>1063</v>
      </c>
      <c r="AB4734" t="s">
        <v>29</v>
      </c>
      <c r="AD4734" t="s">
        <v>8209</v>
      </c>
      <c r="AE4734">
        <v>1</v>
      </c>
      <c r="AF4734">
        <v>1</v>
      </c>
    </row>
    <row r="4735" spans="1:32" x14ac:dyDescent="0.2">
      <c r="A4735" t="s">
        <v>8210</v>
      </c>
      <c r="B4735" s="107">
        <v>44778</v>
      </c>
      <c r="C4735" s="107">
        <v>44778</v>
      </c>
      <c r="D4735" s="107">
        <v>44778</v>
      </c>
      <c r="E4735">
        <v>-523.87</v>
      </c>
      <c r="F4735">
        <v>-523.87</v>
      </c>
      <c r="G4735" t="s">
        <v>43</v>
      </c>
      <c r="H4735">
        <v>1</v>
      </c>
      <c r="I4735">
        <v>-523.87</v>
      </c>
      <c r="J4735">
        <v>-523.87</v>
      </c>
      <c r="K4735">
        <v>1</v>
      </c>
      <c r="M4735" t="s">
        <v>50</v>
      </c>
      <c r="N4735" t="s">
        <v>199</v>
      </c>
      <c r="O4735">
        <v>100</v>
      </c>
      <c r="P4735" t="s">
        <v>160</v>
      </c>
      <c r="Q4735" t="s">
        <v>199</v>
      </c>
      <c r="S4735" t="s">
        <v>317</v>
      </c>
      <c r="U4735" t="s">
        <v>50</v>
      </c>
      <c r="W4735" t="s">
        <v>2623</v>
      </c>
      <c r="X4735" t="s">
        <v>2623</v>
      </c>
      <c r="Y4735" t="s">
        <v>2078</v>
      </c>
      <c r="Z4735" t="s">
        <v>2079</v>
      </c>
      <c r="AA4735" t="s">
        <v>2079</v>
      </c>
      <c r="AB4735" t="s">
        <v>15</v>
      </c>
      <c r="AE4735">
        <v>0</v>
      </c>
      <c r="AF4735">
        <v>0</v>
      </c>
    </row>
    <row r="4736" spans="1:32" x14ac:dyDescent="0.2">
      <c r="A4736" t="s">
        <v>8211</v>
      </c>
      <c r="B4736" s="107">
        <v>44778</v>
      </c>
      <c r="C4736" s="107">
        <v>44778</v>
      </c>
      <c r="D4736" s="107">
        <v>44778</v>
      </c>
      <c r="E4736">
        <v>-1026.23</v>
      </c>
      <c r="F4736">
        <v>-1026.23</v>
      </c>
      <c r="G4736" t="s">
        <v>43</v>
      </c>
      <c r="H4736">
        <v>1</v>
      </c>
      <c r="I4736">
        <v>-1026.23</v>
      </c>
      <c r="J4736">
        <v>-1026.23</v>
      </c>
      <c r="K4736">
        <v>1</v>
      </c>
      <c r="M4736" t="s">
        <v>52</v>
      </c>
      <c r="N4736" t="s">
        <v>199</v>
      </c>
      <c r="O4736">
        <v>100</v>
      </c>
      <c r="P4736" t="s">
        <v>340</v>
      </c>
      <c r="Q4736" t="s">
        <v>199</v>
      </c>
      <c r="S4736" t="s">
        <v>8212</v>
      </c>
      <c r="U4736" t="s">
        <v>52</v>
      </c>
      <c r="W4736" t="s">
        <v>4893</v>
      </c>
      <c r="X4736" t="s">
        <v>169</v>
      </c>
      <c r="Y4736" t="s">
        <v>170</v>
      </c>
      <c r="Z4736" t="s">
        <v>164</v>
      </c>
      <c r="AA4736" t="s">
        <v>164</v>
      </c>
      <c r="AB4736" t="s">
        <v>22</v>
      </c>
      <c r="AE4736">
        <v>0</v>
      </c>
      <c r="AF4736">
        <v>0</v>
      </c>
    </row>
    <row r="4737" spans="1:32" x14ac:dyDescent="0.2">
      <c r="A4737" t="s">
        <v>8213</v>
      </c>
      <c r="B4737" s="107">
        <v>44778</v>
      </c>
      <c r="C4737" s="107">
        <v>44778</v>
      </c>
      <c r="D4737" s="107">
        <v>44778</v>
      </c>
      <c r="E4737">
        <v>250000</v>
      </c>
      <c r="F4737">
        <v>250000</v>
      </c>
      <c r="G4737" t="s">
        <v>43</v>
      </c>
      <c r="H4737">
        <v>1</v>
      </c>
      <c r="I4737">
        <v>250000</v>
      </c>
      <c r="J4737">
        <v>250000</v>
      </c>
      <c r="K4737">
        <v>1</v>
      </c>
      <c r="M4737" t="s">
        <v>199</v>
      </c>
      <c r="N4737" t="s">
        <v>1419</v>
      </c>
      <c r="O4737">
        <v>100</v>
      </c>
      <c r="Q4737" t="s">
        <v>199</v>
      </c>
      <c r="S4737" t="s">
        <v>1378</v>
      </c>
      <c r="U4737" t="s">
        <v>1419</v>
      </c>
      <c r="W4737" t="s">
        <v>1379</v>
      </c>
      <c r="X4737" t="s">
        <v>1379</v>
      </c>
      <c r="Y4737" t="s">
        <v>163</v>
      </c>
      <c r="Z4737" t="s">
        <v>193</v>
      </c>
      <c r="AA4737" t="s">
        <v>193</v>
      </c>
      <c r="AB4737" t="s">
        <v>24</v>
      </c>
      <c r="AE4737">
        <v>0</v>
      </c>
      <c r="AF4737">
        <v>0</v>
      </c>
    </row>
    <row r="4738" spans="1:32" x14ac:dyDescent="0.2">
      <c r="A4738" t="s">
        <v>8214</v>
      </c>
      <c r="B4738" s="107">
        <v>44778</v>
      </c>
      <c r="C4738" s="107">
        <v>44778</v>
      </c>
      <c r="D4738" s="107">
        <v>44778</v>
      </c>
      <c r="E4738">
        <v>200000</v>
      </c>
      <c r="F4738">
        <v>200000</v>
      </c>
      <c r="G4738" t="s">
        <v>43</v>
      </c>
      <c r="H4738">
        <v>1</v>
      </c>
      <c r="I4738">
        <v>200000</v>
      </c>
      <c r="J4738">
        <v>200000</v>
      </c>
      <c r="K4738">
        <v>1</v>
      </c>
      <c r="M4738" t="s">
        <v>199</v>
      </c>
      <c r="N4738" t="s">
        <v>52</v>
      </c>
      <c r="O4738">
        <v>100</v>
      </c>
      <c r="Q4738" t="s">
        <v>199</v>
      </c>
      <c r="S4738" t="s">
        <v>1378</v>
      </c>
      <c r="U4738" t="s">
        <v>52</v>
      </c>
      <c r="W4738" t="s">
        <v>1379</v>
      </c>
      <c r="X4738" t="s">
        <v>1379</v>
      </c>
      <c r="Y4738" t="s">
        <v>163</v>
      </c>
      <c r="Z4738" t="s">
        <v>193</v>
      </c>
      <c r="AA4738" t="s">
        <v>193</v>
      </c>
      <c r="AB4738" t="s">
        <v>24</v>
      </c>
      <c r="AE4738">
        <v>0</v>
      </c>
      <c r="AF4738">
        <v>0</v>
      </c>
    </row>
    <row r="4739" spans="1:32" x14ac:dyDescent="0.2">
      <c r="A4739" t="s">
        <v>8215</v>
      </c>
      <c r="B4739" s="107">
        <v>44778</v>
      </c>
      <c r="C4739" s="107">
        <v>44778</v>
      </c>
      <c r="D4739" s="107">
        <v>44778</v>
      </c>
      <c r="E4739">
        <v>-250000</v>
      </c>
      <c r="F4739">
        <v>-250000</v>
      </c>
      <c r="G4739" t="s">
        <v>43</v>
      </c>
      <c r="H4739">
        <v>1</v>
      </c>
      <c r="I4739">
        <v>-250000</v>
      </c>
      <c r="J4739">
        <v>-250000</v>
      </c>
      <c r="K4739">
        <v>1</v>
      </c>
      <c r="M4739" t="s">
        <v>52</v>
      </c>
      <c r="N4739" t="s">
        <v>199</v>
      </c>
      <c r="O4739">
        <v>100</v>
      </c>
      <c r="P4739" t="s">
        <v>340</v>
      </c>
      <c r="Q4739" t="s">
        <v>199</v>
      </c>
      <c r="S4739" t="s">
        <v>1378</v>
      </c>
      <c r="U4739" t="s">
        <v>52</v>
      </c>
      <c r="W4739" t="s">
        <v>1379</v>
      </c>
      <c r="X4739" t="s">
        <v>1379</v>
      </c>
      <c r="Y4739" t="s">
        <v>163</v>
      </c>
      <c r="Z4739" t="s">
        <v>193</v>
      </c>
      <c r="AA4739" t="s">
        <v>193</v>
      </c>
      <c r="AB4739" t="s">
        <v>24</v>
      </c>
      <c r="AE4739">
        <v>0</v>
      </c>
      <c r="AF4739">
        <v>0</v>
      </c>
    </row>
    <row r="4740" spans="1:32" x14ac:dyDescent="0.2">
      <c r="A4740" t="s">
        <v>8216</v>
      </c>
      <c r="B4740" s="107">
        <v>44778</v>
      </c>
      <c r="C4740" s="107">
        <v>44778</v>
      </c>
      <c r="D4740" s="107">
        <v>44778</v>
      </c>
      <c r="E4740">
        <v>-200000</v>
      </c>
      <c r="F4740">
        <v>-200000</v>
      </c>
      <c r="G4740" t="s">
        <v>43</v>
      </c>
      <c r="H4740">
        <v>1</v>
      </c>
      <c r="I4740">
        <v>-200000</v>
      </c>
      <c r="J4740">
        <v>-200000</v>
      </c>
      <c r="K4740">
        <v>1</v>
      </c>
      <c r="M4740" t="s">
        <v>53</v>
      </c>
      <c r="N4740" t="s">
        <v>199</v>
      </c>
      <c r="O4740">
        <v>100</v>
      </c>
      <c r="P4740" t="s">
        <v>340</v>
      </c>
      <c r="Q4740" t="s">
        <v>199</v>
      </c>
      <c r="S4740" t="s">
        <v>1378</v>
      </c>
      <c r="U4740" t="s">
        <v>53</v>
      </c>
      <c r="W4740" t="s">
        <v>1379</v>
      </c>
      <c r="X4740" t="s">
        <v>1379</v>
      </c>
      <c r="Y4740" t="s">
        <v>163</v>
      </c>
      <c r="Z4740" t="s">
        <v>193</v>
      </c>
      <c r="AA4740" t="s">
        <v>193</v>
      </c>
      <c r="AB4740" t="s">
        <v>24</v>
      </c>
      <c r="AE4740">
        <v>0</v>
      </c>
      <c r="AF4740">
        <v>0</v>
      </c>
    </row>
    <row r="4741" spans="1:32" x14ac:dyDescent="0.2">
      <c r="A4741" t="s">
        <v>8217</v>
      </c>
      <c r="B4741" s="107">
        <v>44778</v>
      </c>
      <c r="C4741" s="107">
        <v>44778</v>
      </c>
      <c r="D4741" s="107">
        <v>44778</v>
      </c>
      <c r="E4741">
        <v>1.0274999999999999E-2</v>
      </c>
      <c r="F4741">
        <v>1.0274999999999999E-2</v>
      </c>
      <c r="G4741" t="s">
        <v>58</v>
      </c>
      <c r="H4741">
        <v>9003.5251425609131</v>
      </c>
      <c r="I4741">
        <v>92.511220839813376</v>
      </c>
      <c r="J4741">
        <v>92.511220839813376</v>
      </c>
      <c r="K4741">
        <v>1</v>
      </c>
      <c r="M4741" t="s">
        <v>8218</v>
      </c>
      <c r="N4741" t="s">
        <v>56</v>
      </c>
      <c r="S4741" t="s">
        <v>7753</v>
      </c>
      <c r="U4741" t="s">
        <v>56</v>
      </c>
      <c r="W4741" t="s">
        <v>3598</v>
      </c>
      <c r="X4741" t="s">
        <v>3598</v>
      </c>
      <c r="Y4741" t="s">
        <v>1062</v>
      </c>
      <c r="Z4741" t="s">
        <v>1063</v>
      </c>
      <c r="AA4741" t="s">
        <v>1063</v>
      </c>
      <c r="AB4741" t="s">
        <v>29</v>
      </c>
      <c r="AD4741" t="s">
        <v>8219</v>
      </c>
      <c r="AE4741">
        <v>1</v>
      </c>
      <c r="AF4741">
        <v>1</v>
      </c>
    </row>
    <row r="4742" spans="1:32" x14ac:dyDescent="0.2">
      <c r="A4742" t="s">
        <v>8220</v>
      </c>
      <c r="B4742" s="107">
        <v>44778</v>
      </c>
      <c r="C4742" s="107">
        <v>44778</v>
      </c>
      <c r="D4742" s="107">
        <v>44778</v>
      </c>
      <c r="E4742">
        <v>4.8749999999999998E-4</v>
      </c>
      <c r="F4742">
        <v>4.8749999999999998E-4</v>
      </c>
      <c r="G4742" t="s">
        <v>58</v>
      </c>
      <c r="H4742">
        <v>9003.5251425609131</v>
      </c>
      <c r="I4742">
        <v>4.3892185069984446</v>
      </c>
      <c r="J4742">
        <v>4.3892185069984446</v>
      </c>
      <c r="K4742">
        <v>1</v>
      </c>
      <c r="M4742" t="s">
        <v>3597</v>
      </c>
      <c r="N4742" t="s">
        <v>69</v>
      </c>
      <c r="S4742" t="s">
        <v>7753</v>
      </c>
      <c r="U4742" t="s">
        <v>69</v>
      </c>
      <c r="W4742" t="s">
        <v>3598</v>
      </c>
      <c r="X4742" t="s">
        <v>3598</v>
      </c>
      <c r="Y4742" t="s">
        <v>1062</v>
      </c>
      <c r="Z4742" t="s">
        <v>1063</v>
      </c>
      <c r="AA4742" t="s">
        <v>1063</v>
      </c>
      <c r="AB4742" t="s">
        <v>29</v>
      </c>
      <c r="AD4742" t="s">
        <v>8221</v>
      </c>
      <c r="AE4742">
        <v>1</v>
      </c>
      <c r="AF4742">
        <v>1</v>
      </c>
    </row>
    <row r="4743" spans="1:32" x14ac:dyDescent="0.2">
      <c r="A4743" t="s">
        <v>8222</v>
      </c>
      <c r="B4743" s="107">
        <v>44777</v>
      </c>
      <c r="C4743" s="107">
        <v>44777</v>
      </c>
      <c r="D4743" s="107">
        <v>44777</v>
      </c>
      <c r="E4743">
        <v>180000</v>
      </c>
      <c r="F4743">
        <v>180000</v>
      </c>
      <c r="G4743" t="s">
        <v>43</v>
      </c>
      <c r="H4743">
        <v>1</v>
      </c>
      <c r="I4743">
        <v>180000</v>
      </c>
      <c r="J4743">
        <v>180000</v>
      </c>
      <c r="K4743">
        <v>1</v>
      </c>
      <c r="M4743" t="s">
        <v>3376</v>
      </c>
      <c r="N4743" t="s">
        <v>52</v>
      </c>
      <c r="O4743">
        <v>100</v>
      </c>
      <c r="P4743" t="s">
        <v>160</v>
      </c>
      <c r="Q4743" t="s">
        <v>3376</v>
      </c>
      <c r="S4743" t="s">
        <v>5314</v>
      </c>
      <c r="U4743" t="s">
        <v>52</v>
      </c>
      <c r="V4743" t="s">
        <v>106</v>
      </c>
      <c r="W4743" t="s">
        <v>8223</v>
      </c>
      <c r="X4743" t="s">
        <v>1061</v>
      </c>
      <c r="Y4743" t="s">
        <v>1062</v>
      </c>
      <c r="Z4743" t="s">
        <v>1063</v>
      </c>
      <c r="AA4743" t="s">
        <v>1063</v>
      </c>
      <c r="AB4743" t="s">
        <v>29</v>
      </c>
      <c r="AE4743">
        <v>0</v>
      </c>
      <c r="AF4743">
        <v>0</v>
      </c>
    </row>
    <row r="4744" spans="1:32" x14ac:dyDescent="0.2">
      <c r="A4744" t="s">
        <v>8224</v>
      </c>
      <c r="B4744" s="107">
        <v>44777</v>
      </c>
      <c r="C4744" s="107">
        <v>44777</v>
      </c>
      <c r="D4744" s="107">
        <v>44777</v>
      </c>
      <c r="E4744">
        <v>-10000</v>
      </c>
      <c r="F4744">
        <v>-10000</v>
      </c>
      <c r="G4744" t="s">
        <v>43</v>
      </c>
      <c r="H4744">
        <v>1</v>
      </c>
      <c r="I4744">
        <v>-10000</v>
      </c>
      <c r="J4744">
        <v>-10000</v>
      </c>
      <c r="K4744">
        <v>1</v>
      </c>
      <c r="M4744" t="s">
        <v>52</v>
      </c>
      <c r="N4744" t="s">
        <v>1169</v>
      </c>
      <c r="O4744">
        <v>100</v>
      </c>
      <c r="P4744" t="s">
        <v>268</v>
      </c>
      <c r="Q4744" t="s">
        <v>1169</v>
      </c>
      <c r="S4744" t="s">
        <v>2343</v>
      </c>
      <c r="U4744" t="s">
        <v>52</v>
      </c>
      <c r="W4744" t="s">
        <v>323</v>
      </c>
      <c r="X4744" t="s">
        <v>324</v>
      </c>
      <c r="Y4744" t="s">
        <v>325</v>
      </c>
      <c r="Z4744" t="s">
        <v>325</v>
      </c>
      <c r="AA4744" t="s">
        <v>325</v>
      </c>
      <c r="AB4744" t="s">
        <v>27</v>
      </c>
      <c r="AE4744">
        <v>0</v>
      </c>
      <c r="AF4744">
        <v>0</v>
      </c>
    </row>
    <row r="4745" spans="1:32" x14ac:dyDescent="0.2">
      <c r="A4745" t="s">
        <v>8225</v>
      </c>
      <c r="B4745" s="107">
        <v>44777</v>
      </c>
      <c r="C4745" s="107">
        <v>44777</v>
      </c>
      <c r="D4745" s="107">
        <v>44777</v>
      </c>
      <c r="E4745">
        <v>-5500</v>
      </c>
      <c r="F4745">
        <v>-5500</v>
      </c>
      <c r="G4745" t="s">
        <v>43</v>
      </c>
      <c r="H4745">
        <v>1</v>
      </c>
      <c r="I4745">
        <v>-5500</v>
      </c>
      <c r="J4745">
        <v>-5500</v>
      </c>
      <c r="K4745">
        <v>1</v>
      </c>
      <c r="M4745" t="s">
        <v>52</v>
      </c>
      <c r="N4745" t="s">
        <v>7667</v>
      </c>
      <c r="O4745">
        <v>100</v>
      </c>
      <c r="Q4745" t="s">
        <v>7667</v>
      </c>
      <c r="S4745" t="s">
        <v>2343</v>
      </c>
      <c r="U4745" t="s">
        <v>52</v>
      </c>
      <c r="W4745" t="s">
        <v>323</v>
      </c>
      <c r="X4745" t="s">
        <v>324</v>
      </c>
      <c r="Y4745" t="s">
        <v>325</v>
      </c>
      <c r="Z4745" t="s">
        <v>325</v>
      </c>
      <c r="AA4745" t="s">
        <v>325</v>
      </c>
      <c r="AB4745" t="s">
        <v>27</v>
      </c>
      <c r="AE4745">
        <v>0</v>
      </c>
      <c r="AF4745">
        <v>0</v>
      </c>
    </row>
    <row r="4746" spans="1:32" x14ac:dyDescent="0.2">
      <c r="A4746" t="s">
        <v>8226</v>
      </c>
      <c r="B4746" s="107">
        <v>44777</v>
      </c>
      <c r="C4746" s="107">
        <v>44777</v>
      </c>
      <c r="D4746" s="107">
        <v>44777</v>
      </c>
      <c r="E4746">
        <v>-1600</v>
      </c>
      <c r="F4746">
        <v>-1600</v>
      </c>
      <c r="G4746" t="s">
        <v>43</v>
      </c>
      <c r="H4746">
        <v>1</v>
      </c>
      <c r="I4746">
        <v>-1600</v>
      </c>
      <c r="J4746">
        <v>-1600</v>
      </c>
      <c r="K4746">
        <v>1</v>
      </c>
      <c r="M4746" t="s">
        <v>52</v>
      </c>
      <c r="N4746" t="s">
        <v>366</v>
      </c>
      <c r="O4746">
        <v>100</v>
      </c>
      <c r="P4746" t="s">
        <v>236</v>
      </c>
      <c r="Q4746" t="s">
        <v>366</v>
      </c>
      <c r="S4746" t="s">
        <v>2343</v>
      </c>
      <c r="U4746" t="s">
        <v>52</v>
      </c>
      <c r="W4746" t="s">
        <v>323</v>
      </c>
      <c r="X4746" t="s">
        <v>324</v>
      </c>
      <c r="Y4746" t="s">
        <v>325</v>
      </c>
      <c r="Z4746" t="s">
        <v>325</v>
      </c>
      <c r="AA4746" t="s">
        <v>325</v>
      </c>
      <c r="AB4746" t="s">
        <v>27</v>
      </c>
      <c r="AE4746">
        <v>0</v>
      </c>
      <c r="AF4746">
        <v>0</v>
      </c>
    </row>
    <row r="4747" spans="1:32" x14ac:dyDescent="0.2">
      <c r="A4747" t="s">
        <v>8227</v>
      </c>
      <c r="B4747" s="107">
        <v>44777</v>
      </c>
      <c r="C4747" s="107">
        <v>44777</v>
      </c>
      <c r="D4747" s="107">
        <v>44777</v>
      </c>
      <c r="E4747">
        <v>-6500</v>
      </c>
      <c r="F4747">
        <v>-6500</v>
      </c>
      <c r="G4747" t="s">
        <v>43</v>
      </c>
      <c r="H4747">
        <v>1</v>
      </c>
      <c r="I4747">
        <v>-6500</v>
      </c>
      <c r="J4747">
        <v>-6500</v>
      </c>
      <c r="K4747">
        <v>1</v>
      </c>
      <c r="M4747" t="s">
        <v>52</v>
      </c>
      <c r="N4747" t="s">
        <v>354</v>
      </c>
      <c r="O4747">
        <v>100</v>
      </c>
      <c r="P4747" t="s">
        <v>214</v>
      </c>
      <c r="Q4747" t="s">
        <v>354</v>
      </c>
      <c r="S4747" t="s">
        <v>2343</v>
      </c>
      <c r="U4747" t="s">
        <v>52</v>
      </c>
      <c r="W4747" t="s">
        <v>323</v>
      </c>
      <c r="X4747" t="s">
        <v>324</v>
      </c>
      <c r="Y4747" t="s">
        <v>325</v>
      </c>
      <c r="Z4747" t="s">
        <v>325</v>
      </c>
      <c r="AA4747" t="s">
        <v>325</v>
      </c>
      <c r="AB4747" t="s">
        <v>27</v>
      </c>
      <c r="AE4747">
        <v>0</v>
      </c>
      <c r="AF4747">
        <v>0</v>
      </c>
    </row>
    <row r="4748" spans="1:32" x14ac:dyDescent="0.2">
      <c r="A4748" t="s">
        <v>8228</v>
      </c>
      <c r="B4748" s="107">
        <v>44777</v>
      </c>
      <c r="C4748" s="107">
        <v>44777</v>
      </c>
      <c r="D4748" s="107">
        <v>44777</v>
      </c>
      <c r="E4748">
        <v>-9000</v>
      </c>
      <c r="F4748">
        <v>-9000</v>
      </c>
      <c r="G4748" t="s">
        <v>43</v>
      </c>
      <c r="H4748">
        <v>1</v>
      </c>
      <c r="I4748">
        <v>-9000</v>
      </c>
      <c r="J4748">
        <v>-9000</v>
      </c>
      <c r="K4748">
        <v>1</v>
      </c>
      <c r="M4748" t="s">
        <v>52</v>
      </c>
      <c r="N4748" t="s">
        <v>350</v>
      </c>
      <c r="O4748">
        <v>100</v>
      </c>
      <c r="P4748" t="s">
        <v>219</v>
      </c>
      <c r="Q4748" t="s">
        <v>350</v>
      </c>
      <c r="S4748" t="s">
        <v>2343</v>
      </c>
      <c r="U4748" t="s">
        <v>52</v>
      </c>
      <c r="W4748" t="s">
        <v>323</v>
      </c>
      <c r="X4748" t="s">
        <v>324</v>
      </c>
      <c r="Y4748" t="s">
        <v>325</v>
      </c>
      <c r="Z4748" t="s">
        <v>325</v>
      </c>
      <c r="AA4748" t="s">
        <v>325</v>
      </c>
      <c r="AB4748" t="s">
        <v>27</v>
      </c>
      <c r="AE4748">
        <v>0</v>
      </c>
      <c r="AF4748">
        <v>0</v>
      </c>
    </row>
    <row r="4749" spans="1:32" x14ac:dyDescent="0.2">
      <c r="A4749" t="s">
        <v>8229</v>
      </c>
      <c r="B4749" s="107">
        <v>44777</v>
      </c>
      <c r="C4749" s="107">
        <v>44777</v>
      </c>
      <c r="D4749" s="107">
        <v>44777</v>
      </c>
      <c r="E4749">
        <v>-5500</v>
      </c>
      <c r="F4749">
        <v>-5500</v>
      </c>
      <c r="G4749" t="s">
        <v>43</v>
      </c>
      <c r="H4749">
        <v>1</v>
      </c>
      <c r="I4749">
        <v>-5500</v>
      </c>
      <c r="J4749">
        <v>-5500</v>
      </c>
      <c r="K4749">
        <v>1</v>
      </c>
      <c r="M4749" t="s">
        <v>52</v>
      </c>
      <c r="N4749" t="s">
        <v>7365</v>
      </c>
      <c r="O4749">
        <v>100</v>
      </c>
      <c r="Q4749" t="s">
        <v>7365</v>
      </c>
      <c r="S4749" t="s">
        <v>2343</v>
      </c>
      <c r="U4749" t="s">
        <v>52</v>
      </c>
      <c r="W4749" t="s">
        <v>323</v>
      </c>
      <c r="X4749" t="s">
        <v>324</v>
      </c>
      <c r="Y4749" t="s">
        <v>325</v>
      </c>
      <c r="Z4749" t="s">
        <v>325</v>
      </c>
      <c r="AA4749" t="s">
        <v>325</v>
      </c>
      <c r="AB4749" t="s">
        <v>27</v>
      </c>
      <c r="AE4749">
        <v>0</v>
      </c>
      <c r="AF4749">
        <v>0</v>
      </c>
    </row>
    <row r="4750" spans="1:32" x14ac:dyDescent="0.2">
      <c r="A4750" t="s">
        <v>8230</v>
      </c>
      <c r="B4750" s="107">
        <v>44777</v>
      </c>
      <c r="C4750" s="107">
        <v>44777</v>
      </c>
      <c r="D4750" s="107">
        <v>44777</v>
      </c>
      <c r="E4750">
        <v>-1500</v>
      </c>
      <c r="F4750">
        <v>-1500</v>
      </c>
      <c r="G4750" t="s">
        <v>43</v>
      </c>
      <c r="H4750">
        <v>1</v>
      </c>
      <c r="I4750">
        <v>-1500</v>
      </c>
      <c r="J4750">
        <v>-1500</v>
      </c>
      <c r="K4750">
        <v>1</v>
      </c>
      <c r="M4750" t="s">
        <v>52</v>
      </c>
      <c r="N4750" t="s">
        <v>331</v>
      </c>
      <c r="O4750">
        <v>100</v>
      </c>
      <c r="P4750" t="s">
        <v>219</v>
      </c>
      <c r="Q4750" t="s">
        <v>331</v>
      </c>
      <c r="S4750" t="s">
        <v>333</v>
      </c>
      <c r="U4750" t="s">
        <v>52</v>
      </c>
      <c r="W4750" t="s">
        <v>333</v>
      </c>
      <c r="X4750" t="s">
        <v>324</v>
      </c>
      <c r="Y4750" t="s">
        <v>325</v>
      </c>
      <c r="Z4750" t="s">
        <v>325</v>
      </c>
      <c r="AA4750" t="s">
        <v>325</v>
      </c>
      <c r="AB4750" t="s">
        <v>27</v>
      </c>
      <c r="AE4750">
        <v>0</v>
      </c>
      <c r="AF4750">
        <v>0</v>
      </c>
    </row>
    <row r="4751" spans="1:32" x14ac:dyDescent="0.2">
      <c r="A4751" t="s">
        <v>8231</v>
      </c>
      <c r="B4751" s="107">
        <v>44777</v>
      </c>
      <c r="C4751" s="107">
        <v>44777</v>
      </c>
      <c r="D4751" s="107">
        <v>44777</v>
      </c>
      <c r="E4751">
        <v>-6000</v>
      </c>
      <c r="F4751">
        <v>-6000</v>
      </c>
      <c r="G4751" t="s">
        <v>43</v>
      </c>
      <c r="H4751">
        <v>1</v>
      </c>
      <c r="I4751">
        <v>-6000</v>
      </c>
      <c r="J4751">
        <v>-6000</v>
      </c>
      <c r="K4751">
        <v>1</v>
      </c>
      <c r="M4751" t="s">
        <v>52</v>
      </c>
      <c r="N4751" t="s">
        <v>348</v>
      </c>
      <c r="O4751">
        <v>100</v>
      </c>
      <c r="P4751" t="s">
        <v>15</v>
      </c>
      <c r="Q4751" t="s">
        <v>348</v>
      </c>
      <c r="S4751" t="s">
        <v>2343</v>
      </c>
      <c r="U4751" t="s">
        <v>52</v>
      </c>
      <c r="W4751" t="s">
        <v>323</v>
      </c>
      <c r="X4751" t="s">
        <v>324</v>
      </c>
      <c r="Y4751" t="s">
        <v>325</v>
      </c>
      <c r="Z4751" t="s">
        <v>325</v>
      </c>
      <c r="AA4751" t="s">
        <v>325</v>
      </c>
      <c r="AB4751" t="s">
        <v>27</v>
      </c>
      <c r="AE4751">
        <v>0</v>
      </c>
      <c r="AF4751">
        <v>0</v>
      </c>
    </row>
    <row r="4752" spans="1:32" x14ac:dyDescent="0.2">
      <c r="A4752" t="s">
        <v>8232</v>
      </c>
      <c r="B4752" s="107">
        <v>44777</v>
      </c>
      <c r="C4752" s="107">
        <v>44777</v>
      </c>
      <c r="D4752" s="107">
        <v>44777</v>
      </c>
      <c r="E4752">
        <v>-6000</v>
      </c>
      <c r="F4752">
        <v>-6000</v>
      </c>
      <c r="G4752" t="s">
        <v>43</v>
      </c>
      <c r="H4752">
        <v>1</v>
      </c>
      <c r="I4752">
        <v>-6000</v>
      </c>
      <c r="J4752">
        <v>-6000</v>
      </c>
      <c r="K4752">
        <v>1</v>
      </c>
      <c r="M4752" t="s">
        <v>52</v>
      </c>
      <c r="N4752" t="s">
        <v>344</v>
      </c>
      <c r="O4752">
        <v>100</v>
      </c>
      <c r="P4752" t="s">
        <v>179</v>
      </c>
      <c r="Q4752" t="s">
        <v>344</v>
      </c>
      <c r="S4752" t="s">
        <v>2343</v>
      </c>
      <c r="U4752" t="s">
        <v>52</v>
      </c>
      <c r="W4752" t="s">
        <v>323</v>
      </c>
      <c r="X4752" t="s">
        <v>324</v>
      </c>
      <c r="Y4752" t="s">
        <v>325</v>
      </c>
      <c r="Z4752" t="s">
        <v>325</v>
      </c>
      <c r="AA4752" t="s">
        <v>325</v>
      </c>
      <c r="AB4752" t="s">
        <v>27</v>
      </c>
      <c r="AE4752">
        <v>0</v>
      </c>
      <c r="AF4752">
        <v>0</v>
      </c>
    </row>
    <row r="4753" spans="1:32" x14ac:dyDescent="0.2">
      <c r="A4753" t="s">
        <v>8233</v>
      </c>
      <c r="B4753" s="107">
        <v>44777</v>
      </c>
      <c r="C4753" s="107">
        <v>44777</v>
      </c>
      <c r="D4753" s="107">
        <v>44777</v>
      </c>
      <c r="E4753">
        <v>-14.9</v>
      </c>
      <c r="F4753">
        <v>-14.9</v>
      </c>
      <c r="G4753" t="s">
        <v>43</v>
      </c>
      <c r="H4753">
        <v>1</v>
      </c>
      <c r="I4753">
        <v>-14.9</v>
      </c>
      <c r="J4753">
        <v>-14.9</v>
      </c>
      <c r="K4753">
        <v>1</v>
      </c>
      <c r="M4753" t="s">
        <v>50</v>
      </c>
      <c r="N4753" t="s">
        <v>199</v>
      </c>
      <c r="O4753">
        <v>100</v>
      </c>
      <c r="P4753" t="s">
        <v>160</v>
      </c>
      <c r="Q4753" t="s">
        <v>199</v>
      </c>
      <c r="S4753" t="s">
        <v>7915</v>
      </c>
      <c r="U4753" t="s">
        <v>50</v>
      </c>
      <c r="W4753" t="s">
        <v>2623</v>
      </c>
      <c r="X4753" t="s">
        <v>2623</v>
      </c>
      <c r="Y4753" t="s">
        <v>2078</v>
      </c>
      <c r="Z4753" t="s">
        <v>2079</v>
      </c>
      <c r="AA4753" t="s">
        <v>2079</v>
      </c>
      <c r="AB4753" t="s">
        <v>15</v>
      </c>
      <c r="AE4753">
        <v>0</v>
      </c>
      <c r="AF4753">
        <v>0</v>
      </c>
    </row>
    <row r="4754" spans="1:32" x14ac:dyDescent="0.2">
      <c r="A4754" t="s">
        <v>8234</v>
      </c>
      <c r="B4754" s="107">
        <v>44777</v>
      </c>
      <c r="C4754" s="107">
        <v>44777</v>
      </c>
      <c r="D4754" s="107">
        <v>44777</v>
      </c>
      <c r="E4754">
        <v>-13.91</v>
      </c>
      <c r="F4754">
        <v>-13.91</v>
      </c>
      <c r="G4754" t="s">
        <v>43</v>
      </c>
      <c r="H4754">
        <v>1</v>
      </c>
      <c r="I4754">
        <v>-13.91</v>
      </c>
      <c r="J4754">
        <v>-13.91</v>
      </c>
      <c r="K4754">
        <v>1</v>
      </c>
      <c r="M4754" t="s">
        <v>50</v>
      </c>
      <c r="N4754" t="s">
        <v>199</v>
      </c>
      <c r="O4754">
        <v>100</v>
      </c>
      <c r="P4754" t="s">
        <v>160</v>
      </c>
      <c r="Q4754" t="s">
        <v>199</v>
      </c>
      <c r="S4754" t="s">
        <v>7915</v>
      </c>
      <c r="U4754" t="s">
        <v>50</v>
      </c>
      <c r="W4754" t="s">
        <v>2623</v>
      </c>
      <c r="X4754" t="s">
        <v>2623</v>
      </c>
      <c r="Y4754" t="s">
        <v>2078</v>
      </c>
      <c r="Z4754" t="s">
        <v>2079</v>
      </c>
      <c r="AA4754" t="s">
        <v>2079</v>
      </c>
      <c r="AB4754" t="s">
        <v>15</v>
      </c>
      <c r="AE4754">
        <v>0</v>
      </c>
      <c r="AF4754">
        <v>0</v>
      </c>
    </row>
    <row r="4755" spans="1:32" x14ac:dyDescent="0.2">
      <c r="A4755" t="s">
        <v>8235</v>
      </c>
      <c r="B4755" s="107">
        <v>44777</v>
      </c>
      <c r="C4755" s="107">
        <v>44777</v>
      </c>
      <c r="D4755" s="107">
        <v>44777</v>
      </c>
      <c r="E4755">
        <v>-14.98</v>
      </c>
      <c r="F4755">
        <v>-14.98</v>
      </c>
      <c r="G4755" t="s">
        <v>43</v>
      </c>
      <c r="H4755">
        <v>1</v>
      </c>
      <c r="I4755">
        <v>-14.98</v>
      </c>
      <c r="J4755">
        <v>-14.98</v>
      </c>
      <c r="K4755">
        <v>1</v>
      </c>
      <c r="M4755" t="s">
        <v>50</v>
      </c>
      <c r="N4755" t="s">
        <v>199</v>
      </c>
      <c r="O4755">
        <v>100</v>
      </c>
      <c r="P4755" t="s">
        <v>160</v>
      </c>
      <c r="Q4755" t="s">
        <v>199</v>
      </c>
      <c r="S4755" t="s">
        <v>7915</v>
      </c>
      <c r="U4755" t="s">
        <v>50</v>
      </c>
      <c r="W4755" t="s">
        <v>2623</v>
      </c>
      <c r="X4755" t="s">
        <v>2623</v>
      </c>
      <c r="Y4755" t="s">
        <v>2078</v>
      </c>
      <c r="Z4755" t="s">
        <v>2079</v>
      </c>
      <c r="AA4755" t="s">
        <v>2079</v>
      </c>
      <c r="AB4755" t="s">
        <v>15</v>
      </c>
      <c r="AE4755">
        <v>0</v>
      </c>
      <c r="AF4755">
        <v>0</v>
      </c>
    </row>
    <row r="4756" spans="1:32" x14ac:dyDescent="0.2">
      <c r="A4756" t="s">
        <v>8236</v>
      </c>
      <c r="B4756" s="107">
        <v>44777</v>
      </c>
      <c r="C4756" s="107">
        <v>44777</v>
      </c>
      <c r="D4756" s="107">
        <v>44777</v>
      </c>
      <c r="E4756">
        <v>-14.9</v>
      </c>
      <c r="F4756">
        <v>-14.9</v>
      </c>
      <c r="G4756" t="s">
        <v>43</v>
      </c>
      <c r="H4756">
        <v>1</v>
      </c>
      <c r="I4756">
        <v>-14.9</v>
      </c>
      <c r="J4756">
        <v>-14.9</v>
      </c>
      <c r="K4756">
        <v>1</v>
      </c>
      <c r="M4756" t="s">
        <v>50</v>
      </c>
      <c r="N4756" t="s">
        <v>199</v>
      </c>
      <c r="O4756">
        <v>100</v>
      </c>
      <c r="P4756" t="s">
        <v>160</v>
      </c>
      <c r="Q4756" t="s">
        <v>199</v>
      </c>
      <c r="S4756" t="s">
        <v>7915</v>
      </c>
      <c r="U4756" t="s">
        <v>50</v>
      </c>
      <c r="W4756" t="s">
        <v>2623</v>
      </c>
      <c r="X4756" t="s">
        <v>2623</v>
      </c>
      <c r="Y4756" t="s">
        <v>2078</v>
      </c>
      <c r="Z4756" t="s">
        <v>2079</v>
      </c>
      <c r="AA4756" t="s">
        <v>2079</v>
      </c>
      <c r="AB4756" t="s">
        <v>15</v>
      </c>
      <c r="AE4756">
        <v>0</v>
      </c>
      <c r="AF4756">
        <v>0</v>
      </c>
    </row>
    <row r="4757" spans="1:32" x14ac:dyDescent="0.2">
      <c r="A4757" t="s">
        <v>8237</v>
      </c>
      <c r="B4757" s="107">
        <v>44777</v>
      </c>
      <c r="C4757" s="107">
        <v>44777</v>
      </c>
      <c r="D4757" s="107">
        <v>44777</v>
      </c>
      <c r="E4757">
        <v>-15.01</v>
      </c>
      <c r="F4757">
        <v>-15.01</v>
      </c>
      <c r="G4757" t="s">
        <v>43</v>
      </c>
      <c r="H4757">
        <v>1</v>
      </c>
      <c r="I4757">
        <v>-15.01</v>
      </c>
      <c r="J4757">
        <v>-15.01</v>
      </c>
      <c r="K4757">
        <v>1</v>
      </c>
      <c r="M4757" t="s">
        <v>50</v>
      </c>
      <c r="N4757" t="s">
        <v>199</v>
      </c>
      <c r="O4757">
        <v>100</v>
      </c>
      <c r="P4757" t="s">
        <v>160</v>
      </c>
      <c r="Q4757" t="s">
        <v>199</v>
      </c>
      <c r="S4757" t="s">
        <v>7915</v>
      </c>
      <c r="U4757" t="s">
        <v>50</v>
      </c>
      <c r="W4757" t="s">
        <v>2623</v>
      </c>
      <c r="X4757" t="s">
        <v>2623</v>
      </c>
      <c r="Y4757" t="s">
        <v>2078</v>
      </c>
      <c r="Z4757" t="s">
        <v>2079</v>
      </c>
      <c r="AA4757" t="s">
        <v>2079</v>
      </c>
      <c r="AB4757" t="s">
        <v>15</v>
      </c>
      <c r="AE4757">
        <v>0</v>
      </c>
      <c r="AF4757">
        <v>0</v>
      </c>
    </row>
    <row r="4758" spans="1:32" x14ac:dyDescent="0.2">
      <c r="A4758" t="s">
        <v>8238</v>
      </c>
      <c r="B4758" s="107">
        <v>44777</v>
      </c>
      <c r="C4758" s="107">
        <v>44777</v>
      </c>
      <c r="D4758" s="107">
        <v>44777</v>
      </c>
      <c r="E4758">
        <v>-3500</v>
      </c>
      <c r="F4758">
        <v>-3500</v>
      </c>
      <c r="G4758" t="s">
        <v>43</v>
      </c>
      <c r="H4758">
        <v>1</v>
      </c>
      <c r="I4758">
        <v>-3500</v>
      </c>
      <c r="J4758">
        <v>-3500</v>
      </c>
      <c r="K4758">
        <v>1</v>
      </c>
      <c r="M4758" t="s">
        <v>52</v>
      </c>
      <c r="N4758" t="s">
        <v>7121</v>
      </c>
      <c r="O4758">
        <v>100</v>
      </c>
      <c r="Q4758" t="s">
        <v>7121</v>
      </c>
      <c r="S4758" t="s">
        <v>2343</v>
      </c>
      <c r="U4758" t="s">
        <v>52</v>
      </c>
      <c r="W4758" t="s">
        <v>323</v>
      </c>
      <c r="X4758" t="s">
        <v>324</v>
      </c>
      <c r="Y4758" t="s">
        <v>325</v>
      </c>
      <c r="Z4758" t="s">
        <v>325</v>
      </c>
      <c r="AA4758" t="s">
        <v>325</v>
      </c>
      <c r="AB4758" t="s">
        <v>27</v>
      </c>
      <c r="AE4758">
        <v>0</v>
      </c>
      <c r="AF4758">
        <v>0</v>
      </c>
    </row>
    <row r="4759" spans="1:32" x14ac:dyDescent="0.2">
      <c r="A4759" t="s">
        <v>8239</v>
      </c>
      <c r="B4759" s="107">
        <v>44777</v>
      </c>
      <c r="C4759" s="107">
        <v>44777</v>
      </c>
      <c r="D4759" s="107">
        <v>44777</v>
      </c>
      <c r="E4759">
        <v>-1500</v>
      </c>
      <c r="F4759">
        <v>-1500</v>
      </c>
      <c r="G4759" t="s">
        <v>43</v>
      </c>
      <c r="H4759">
        <v>1</v>
      </c>
      <c r="I4759">
        <v>-1500</v>
      </c>
      <c r="J4759">
        <v>-1500</v>
      </c>
      <c r="K4759">
        <v>1</v>
      </c>
      <c r="M4759" t="s">
        <v>52</v>
      </c>
      <c r="N4759" t="s">
        <v>3113</v>
      </c>
      <c r="O4759">
        <v>100</v>
      </c>
      <c r="Q4759" t="s">
        <v>3113</v>
      </c>
      <c r="S4759" t="s">
        <v>2343</v>
      </c>
      <c r="U4759" t="s">
        <v>52</v>
      </c>
      <c r="W4759" t="s">
        <v>323</v>
      </c>
      <c r="X4759" t="s">
        <v>324</v>
      </c>
      <c r="Y4759" t="s">
        <v>325</v>
      </c>
      <c r="Z4759" t="s">
        <v>325</v>
      </c>
      <c r="AA4759" t="s">
        <v>325</v>
      </c>
      <c r="AB4759" t="s">
        <v>27</v>
      </c>
      <c r="AE4759">
        <v>0</v>
      </c>
      <c r="AF4759">
        <v>0</v>
      </c>
    </row>
    <row r="4760" spans="1:32" x14ac:dyDescent="0.2">
      <c r="A4760" t="s">
        <v>8240</v>
      </c>
      <c r="B4760" s="107">
        <v>44777</v>
      </c>
      <c r="C4760" s="107">
        <v>44777</v>
      </c>
      <c r="D4760" s="107">
        <v>44777</v>
      </c>
      <c r="E4760">
        <v>-6000</v>
      </c>
      <c r="F4760">
        <v>-6000</v>
      </c>
      <c r="G4760" t="s">
        <v>43</v>
      </c>
      <c r="H4760">
        <v>1</v>
      </c>
      <c r="I4760">
        <v>-6000</v>
      </c>
      <c r="J4760">
        <v>-6000</v>
      </c>
      <c r="K4760">
        <v>1</v>
      </c>
      <c r="M4760" t="s">
        <v>52</v>
      </c>
      <c r="N4760" t="s">
        <v>7671</v>
      </c>
      <c r="O4760">
        <v>100</v>
      </c>
      <c r="Q4760" t="s">
        <v>7671</v>
      </c>
      <c r="S4760" t="s">
        <v>7125</v>
      </c>
      <c r="U4760" t="s">
        <v>52</v>
      </c>
      <c r="W4760" t="s">
        <v>323</v>
      </c>
      <c r="X4760" t="s">
        <v>324</v>
      </c>
      <c r="Y4760" t="s">
        <v>325</v>
      </c>
      <c r="Z4760" t="s">
        <v>325</v>
      </c>
      <c r="AA4760" t="s">
        <v>325</v>
      </c>
      <c r="AB4760" t="s">
        <v>27</v>
      </c>
      <c r="AE4760">
        <v>0</v>
      </c>
      <c r="AF4760">
        <v>0</v>
      </c>
    </row>
    <row r="4761" spans="1:32" x14ac:dyDescent="0.2">
      <c r="A4761" t="s">
        <v>8241</v>
      </c>
      <c r="B4761" s="107">
        <v>44777</v>
      </c>
      <c r="C4761" s="107">
        <v>44777</v>
      </c>
      <c r="D4761" s="107">
        <v>44777</v>
      </c>
      <c r="E4761">
        <v>-10000</v>
      </c>
      <c r="F4761">
        <v>-10000</v>
      </c>
      <c r="G4761" t="s">
        <v>43</v>
      </c>
      <c r="H4761">
        <v>1</v>
      </c>
      <c r="I4761">
        <v>-10000</v>
      </c>
      <c r="J4761">
        <v>-10000</v>
      </c>
      <c r="K4761">
        <v>1</v>
      </c>
      <c r="M4761" t="s">
        <v>52</v>
      </c>
      <c r="N4761" t="s">
        <v>5267</v>
      </c>
      <c r="O4761">
        <v>100</v>
      </c>
      <c r="Q4761" t="s">
        <v>5267</v>
      </c>
      <c r="S4761" t="s">
        <v>7125</v>
      </c>
      <c r="U4761" t="s">
        <v>52</v>
      </c>
      <c r="W4761" t="s">
        <v>323</v>
      </c>
      <c r="X4761" t="s">
        <v>324</v>
      </c>
      <c r="Y4761" t="s">
        <v>325</v>
      </c>
      <c r="Z4761" t="s">
        <v>325</v>
      </c>
      <c r="AA4761" t="s">
        <v>325</v>
      </c>
      <c r="AB4761" t="s">
        <v>27</v>
      </c>
      <c r="AE4761">
        <v>0</v>
      </c>
      <c r="AF4761">
        <v>0</v>
      </c>
    </row>
    <row r="4762" spans="1:32" x14ac:dyDescent="0.2">
      <c r="A4762" t="s">
        <v>8242</v>
      </c>
      <c r="B4762" s="107">
        <v>44777</v>
      </c>
      <c r="C4762" s="107">
        <v>44777</v>
      </c>
      <c r="D4762" s="107">
        <v>44777</v>
      </c>
      <c r="E4762">
        <v>-9000</v>
      </c>
      <c r="F4762">
        <v>-9000</v>
      </c>
      <c r="G4762" t="s">
        <v>43</v>
      </c>
      <c r="H4762">
        <v>1</v>
      </c>
      <c r="I4762">
        <v>-9000</v>
      </c>
      <c r="J4762">
        <v>-9000</v>
      </c>
      <c r="K4762">
        <v>1</v>
      </c>
      <c r="M4762" t="s">
        <v>52</v>
      </c>
      <c r="N4762" t="s">
        <v>335</v>
      </c>
      <c r="O4762">
        <v>100</v>
      </c>
      <c r="P4762" t="s">
        <v>236</v>
      </c>
      <c r="Q4762" t="s">
        <v>335</v>
      </c>
      <c r="S4762" t="s">
        <v>7125</v>
      </c>
      <c r="U4762" t="s">
        <v>52</v>
      </c>
      <c r="W4762" t="s">
        <v>323</v>
      </c>
      <c r="X4762" t="s">
        <v>324</v>
      </c>
      <c r="Y4762" t="s">
        <v>325</v>
      </c>
      <c r="Z4762" t="s">
        <v>325</v>
      </c>
      <c r="AA4762" t="s">
        <v>325</v>
      </c>
      <c r="AB4762" t="s">
        <v>27</v>
      </c>
      <c r="AE4762">
        <v>0</v>
      </c>
      <c r="AF4762">
        <v>0</v>
      </c>
    </row>
    <row r="4763" spans="1:32" x14ac:dyDescent="0.2">
      <c r="A4763" t="s">
        <v>8243</v>
      </c>
      <c r="B4763" s="107">
        <v>44777</v>
      </c>
      <c r="C4763" s="107">
        <v>44777</v>
      </c>
      <c r="D4763" s="107">
        <v>44777</v>
      </c>
      <c r="E4763">
        <v>-4500</v>
      </c>
      <c r="F4763">
        <v>-4500</v>
      </c>
      <c r="G4763" t="s">
        <v>43</v>
      </c>
      <c r="H4763">
        <v>1</v>
      </c>
      <c r="I4763">
        <v>-4500</v>
      </c>
      <c r="J4763">
        <v>-4500</v>
      </c>
      <c r="K4763">
        <v>1</v>
      </c>
      <c r="M4763" t="s">
        <v>52</v>
      </c>
      <c r="N4763" t="s">
        <v>7616</v>
      </c>
      <c r="O4763">
        <v>100</v>
      </c>
      <c r="Q4763" t="s">
        <v>7616</v>
      </c>
      <c r="S4763" t="s">
        <v>2343</v>
      </c>
      <c r="U4763" t="s">
        <v>52</v>
      </c>
      <c r="W4763" t="s">
        <v>323</v>
      </c>
      <c r="X4763" t="s">
        <v>324</v>
      </c>
      <c r="Y4763" t="s">
        <v>325</v>
      </c>
      <c r="Z4763" t="s">
        <v>325</v>
      </c>
      <c r="AA4763" t="s">
        <v>325</v>
      </c>
      <c r="AB4763" t="s">
        <v>27</v>
      </c>
      <c r="AE4763">
        <v>0</v>
      </c>
      <c r="AF4763">
        <v>0</v>
      </c>
    </row>
    <row r="4764" spans="1:32" x14ac:dyDescent="0.2">
      <c r="A4764" t="s">
        <v>8244</v>
      </c>
      <c r="B4764" s="107">
        <v>44777</v>
      </c>
      <c r="C4764" s="107">
        <v>44777</v>
      </c>
      <c r="D4764" s="107">
        <v>44777</v>
      </c>
      <c r="E4764">
        <v>-8000</v>
      </c>
      <c r="F4764">
        <v>-8000</v>
      </c>
      <c r="G4764" t="s">
        <v>43</v>
      </c>
      <c r="H4764">
        <v>1</v>
      </c>
      <c r="I4764">
        <v>-8000</v>
      </c>
      <c r="J4764">
        <v>-8000</v>
      </c>
      <c r="K4764">
        <v>1</v>
      </c>
      <c r="M4764" t="s">
        <v>52</v>
      </c>
      <c r="N4764" t="s">
        <v>8245</v>
      </c>
      <c r="O4764">
        <v>100</v>
      </c>
      <c r="Q4764" t="s">
        <v>8245</v>
      </c>
      <c r="S4764" t="s">
        <v>2343</v>
      </c>
      <c r="U4764" t="s">
        <v>52</v>
      </c>
      <c r="W4764" t="s">
        <v>323</v>
      </c>
      <c r="X4764" t="s">
        <v>324</v>
      </c>
      <c r="Y4764" t="s">
        <v>325</v>
      </c>
      <c r="Z4764" t="s">
        <v>325</v>
      </c>
      <c r="AA4764" t="s">
        <v>325</v>
      </c>
      <c r="AB4764" t="s">
        <v>27</v>
      </c>
      <c r="AE4764">
        <v>0</v>
      </c>
      <c r="AF4764">
        <v>0</v>
      </c>
    </row>
    <row r="4765" spans="1:32" x14ac:dyDescent="0.2">
      <c r="A4765" t="s">
        <v>8246</v>
      </c>
      <c r="B4765" s="107">
        <v>44777</v>
      </c>
      <c r="C4765" s="107">
        <v>44777</v>
      </c>
      <c r="D4765" s="107">
        <v>44777</v>
      </c>
      <c r="E4765">
        <v>-31.97</v>
      </c>
      <c r="F4765">
        <v>-31.97</v>
      </c>
      <c r="G4765" t="s">
        <v>43</v>
      </c>
      <c r="H4765">
        <v>1</v>
      </c>
      <c r="I4765">
        <v>-31.97</v>
      </c>
      <c r="J4765">
        <v>-31.97</v>
      </c>
      <c r="K4765">
        <v>1</v>
      </c>
      <c r="M4765" t="s">
        <v>50</v>
      </c>
      <c r="N4765" t="s">
        <v>199</v>
      </c>
      <c r="O4765">
        <v>100</v>
      </c>
      <c r="P4765" t="s">
        <v>160</v>
      </c>
      <c r="Q4765" t="s">
        <v>199</v>
      </c>
      <c r="S4765" t="s">
        <v>7915</v>
      </c>
      <c r="U4765" t="s">
        <v>50</v>
      </c>
      <c r="W4765" t="s">
        <v>2623</v>
      </c>
      <c r="X4765" t="s">
        <v>2623</v>
      </c>
      <c r="Y4765" t="s">
        <v>2078</v>
      </c>
      <c r="Z4765" t="s">
        <v>2079</v>
      </c>
      <c r="AA4765" t="s">
        <v>2079</v>
      </c>
      <c r="AB4765" t="s">
        <v>15</v>
      </c>
      <c r="AE4765">
        <v>0</v>
      </c>
      <c r="AF4765">
        <v>0</v>
      </c>
    </row>
    <row r="4766" spans="1:32" x14ac:dyDescent="0.2">
      <c r="A4766" t="s">
        <v>8247</v>
      </c>
      <c r="B4766" s="107">
        <v>44777</v>
      </c>
      <c r="C4766" s="107">
        <v>44777</v>
      </c>
      <c r="D4766" s="107">
        <v>44777</v>
      </c>
      <c r="E4766">
        <v>-24.96</v>
      </c>
      <c r="F4766">
        <v>-24.96</v>
      </c>
      <c r="G4766" t="s">
        <v>43</v>
      </c>
      <c r="H4766">
        <v>1</v>
      </c>
      <c r="I4766">
        <v>-24.96</v>
      </c>
      <c r="J4766">
        <v>-24.96</v>
      </c>
      <c r="K4766">
        <v>1</v>
      </c>
      <c r="M4766" t="s">
        <v>50</v>
      </c>
      <c r="N4766" t="s">
        <v>199</v>
      </c>
      <c r="O4766">
        <v>100</v>
      </c>
      <c r="P4766" t="s">
        <v>160</v>
      </c>
      <c r="Q4766" t="s">
        <v>199</v>
      </c>
      <c r="S4766" t="s">
        <v>7915</v>
      </c>
      <c r="U4766" t="s">
        <v>50</v>
      </c>
      <c r="W4766" t="s">
        <v>2623</v>
      </c>
      <c r="X4766" t="s">
        <v>2623</v>
      </c>
      <c r="Y4766" t="s">
        <v>2078</v>
      </c>
      <c r="Z4766" t="s">
        <v>2079</v>
      </c>
      <c r="AA4766" t="s">
        <v>2079</v>
      </c>
      <c r="AB4766" t="s">
        <v>15</v>
      </c>
      <c r="AE4766">
        <v>0</v>
      </c>
      <c r="AF4766">
        <v>0</v>
      </c>
    </row>
    <row r="4767" spans="1:32" x14ac:dyDescent="0.2">
      <c r="A4767" t="s">
        <v>8248</v>
      </c>
      <c r="B4767" s="107">
        <v>44777</v>
      </c>
      <c r="C4767" s="107">
        <v>44777</v>
      </c>
      <c r="D4767" s="107">
        <v>44777</v>
      </c>
      <c r="E4767">
        <v>-29.92</v>
      </c>
      <c r="F4767">
        <v>-29.92</v>
      </c>
      <c r="G4767" t="s">
        <v>43</v>
      </c>
      <c r="H4767">
        <v>1</v>
      </c>
      <c r="I4767">
        <v>-29.92</v>
      </c>
      <c r="J4767">
        <v>-29.92</v>
      </c>
      <c r="K4767">
        <v>1</v>
      </c>
      <c r="M4767" t="s">
        <v>50</v>
      </c>
      <c r="N4767" t="s">
        <v>199</v>
      </c>
      <c r="O4767">
        <v>100</v>
      </c>
      <c r="P4767" t="s">
        <v>160</v>
      </c>
      <c r="Q4767" t="s">
        <v>199</v>
      </c>
      <c r="S4767" t="s">
        <v>7915</v>
      </c>
      <c r="U4767" t="s">
        <v>50</v>
      </c>
      <c r="W4767" t="s">
        <v>2623</v>
      </c>
      <c r="X4767" t="s">
        <v>2623</v>
      </c>
      <c r="Y4767" t="s">
        <v>2078</v>
      </c>
      <c r="Z4767" t="s">
        <v>2079</v>
      </c>
      <c r="AA4767" t="s">
        <v>2079</v>
      </c>
      <c r="AB4767" t="s">
        <v>15</v>
      </c>
      <c r="AE4767">
        <v>0</v>
      </c>
      <c r="AF4767">
        <v>0</v>
      </c>
    </row>
    <row r="4768" spans="1:32" x14ac:dyDescent="0.2">
      <c r="A4768" t="s">
        <v>8249</v>
      </c>
      <c r="B4768" s="107">
        <v>44777</v>
      </c>
      <c r="C4768" s="107">
        <v>44777</v>
      </c>
      <c r="D4768" s="107">
        <v>44777</v>
      </c>
      <c r="E4768">
        <v>-4500</v>
      </c>
      <c r="F4768">
        <v>-4500</v>
      </c>
      <c r="G4768" t="s">
        <v>43</v>
      </c>
      <c r="H4768">
        <v>1</v>
      </c>
      <c r="I4768">
        <v>-4500</v>
      </c>
      <c r="J4768">
        <v>-4500</v>
      </c>
      <c r="K4768">
        <v>1</v>
      </c>
      <c r="M4768" t="s">
        <v>52</v>
      </c>
      <c r="N4768" t="s">
        <v>7525</v>
      </c>
      <c r="O4768">
        <v>100</v>
      </c>
      <c r="Q4768" t="s">
        <v>7525</v>
      </c>
      <c r="S4768" t="s">
        <v>2343</v>
      </c>
      <c r="U4768" t="s">
        <v>52</v>
      </c>
      <c r="W4768" t="s">
        <v>323</v>
      </c>
      <c r="X4768" t="s">
        <v>324</v>
      </c>
      <c r="Y4768" t="s">
        <v>325</v>
      </c>
      <c r="Z4768" t="s">
        <v>325</v>
      </c>
      <c r="AA4768" t="s">
        <v>325</v>
      </c>
      <c r="AB4768" t="s">
        <v>27</v>
      </c>
      <c r="AE4768">
        <v>0</v>
      </c>
      <c r="AF4768">
        <v>0</v>
      </c>
    </row>
    <row r="4769" spans="1:32" x14ac:dyDescent="0.2">
      <c r="A4769" t="s">
        <v>8250</v>
      </c>
      <c r="B4769" s="107">
        <v>44777</v>
      </c>
      <c r="C4769" s="107">
        <v>44777</v>
      </c>
      <c r="D4769" s="107">
        <v>44777</v>
      </c>
      <c r="E4769">
        <v>-7788</v>
      </c>
      <c r="F4769">
        <v>-7788</v>
      </c>
      <c r="G4769" t="s">
        <v>43</v>
      </c>
      <c r="H4769">
        <v>1</v>
      </c>
      <c r="I4769">
        <v>-7788</v>
      </c>
      <c r="J4769">
        <v>-7788</v>
      </c>
      <c r="K4769">
        <v>1</v>
      </c>
      <c r="M4769" t="s">
        <v>52</v>
      </c>
      <c r="N4769" t="s">
        <v>342</v>
      </c>
      <c r="O4769">
        <v>100</v>
      </c>
      <c r="P4769" t="s">
        <v>236</v>
      </c>
      <c r="Q4769" t="s">
        <v>342</v>
      </c>
      <c r="S4769" t="s">
        <v>4651</v>
      </c>
      <c r="U4769" t="s">
        <v>52</v>
      </c>
      <c r="W4769" t="s">
        <v>4651</v>
      </c>
      <c r="X4769" t="s">
        <v>324</v>
      </c>
      <c r="Y4769" t="s">
        <v>325</v>
      </c>
      <c r="Z4769" t="s">
        <v>325</v>
      </c>
      <c r="AA4769" t="s">
        <v>325</v>
      </c>
      <c r="AB4769" t="s">
        <v>27</v>
      </c>
      <c r="AE4769">
        <v>0</v>
      </c>
      <c r="AF4769">
        <v>0</v>
      </c>
    </row>
    <row r="4770" spans="1:32" x14ac:dyDescent="0.2">
      <c r="A4770" t="s">
        <v>8251</v>
      </c>
      <c r="B4770" s="107">
        <v>44777</v>
      </c>
      <c r="C4770" s="107">
        <v>44777</v>
      </c>
      <c r="D4770" s="107">
        <v>44777</v>
      </c>
      <c r="E4770">
        <v>-6500</v>
      </c>
      <c r="F4770">
        <v>-6500</v>
      </c>
      <c r="G4770" t="s">
        <v>43</v>
      </c>
      <c r="H4770">
        <v>1</v>
      </c>
      <c r="I4770">
        <v>-6500</v>
      </c>
      <c r="J4770">
        <v>-6500</v>
      </c>
      <c r="K4770">
        <v>1</v>
      </c>
      <c r="M4770" t="s">
        <v>52</v>
      </c>
      <c r="N4770" t="s">
        <v>352</v>
      </c>
      <c r="O4770">
        <v>100</v>
      </c>
      <c r="P4770" t="s">
        <v>236</v>
      </c>
      <c r="Q4770" t="s">
        <v>352</v>
      </c>
      <c r="S4770" t="s">
        <v>8252</v>
      </c>
      <c r="U4770" t="s">
        <v>52</v>
      </c>
      <c r="W4770" t="s">
        <v>323</v>
      </c>
      <c r="X4770" t="s">
        <v>324</v>
      </c>
      <c r="Y4770" t="s">
        <v>325</v>
      </c>
      <c r="Z4770" t="s">
        <v>325</v>
      </c>
      <c r="AA4770" t="s">
        <v>325</v>
      </c>
      <c r="AB4770" t="s">
        <v>27</v>
      </c>
      <c r="AE4770">
        <v>0</v>
      </c>
      <c r="AF4770">
        <v>0</v>
      </c>
    </row>
    <row r="4771" spans="1:32" x14ac:dyDescent="0.2">
      <c r="A4771" t="s">
        <v>8253</v>
      </c>
      <c r="B4771" s="107">
        <v>44777</v>
      </c>
      <c r="C4771" s="107">
        <v>44777</v>
      </c>
      <c r="D4771" s="107">
        <v>44777</v>
      </c>
      <c r="E4771">
        <v>-7788</v>
      </c>
      <c r="F4771">
        <v>-7788</v>
      </c>
      <c r="G4771" t="s">
        <v>43</v>
      </c>
      <c r="H4771">
        <v>1</v>
      </c>
      <c r="I4771">
        <v>-7788</v>
      </c>
      <c r="J4771">
        <v>-7788</v>
      </c>
      <c r="K4771">
        <v>1</v>
      </c>
      <c r="M4771" t="s">
        <v>52</v>
      </c>
      <c r="N4771" t="s">
        <v>337</v>
      </c>
      <c r="O4771">
        <v>100</v>
      </c>
      <c r="P4771" t="s">
        <v>15</v>
      </c>
      <c r="Q4771" t="s">
        <v>337</v>
      </c>
      <c r="S4771" t="s">
        <v>8252</v>
      </c>
      <c r="U4771" t="s">
        <v>52</v>
      </c>
      <c r="W4771" t="s">
        <v>4651</v>
      </c>
      <c r="X4771" t="s">
        <v>324</v>
      </c>
      <c r="Y4771" t="s">
        <v>325</v>
      </c>
      <c r="Z4771" t="s">
        <v>325</v>
      </c>
      <c r="AA4771" t="s">
        <v>325</v>
      </c>
      <c r="AB4771" t="s">
        <v>27</v>
      </c>
      <c r="AE4771">
        <v>0</v>
      </c>
      <c r="AF4771">
        <v>0</v>
      </c>
    </row>
    <row r="4772" spans="1:32" x14ac:dyDescent="0.2">
      <c r="A4772" t="s">
        <v>8254</v>
      </c>
      <c r="B4772" s="107">
        <v>44777</v>
      </c>
      <c r="C4772" s="107">
        <v>44777</v>
      </c>
      <c r="D4772" s="107">
        <v>44777</v>
      </c>
      <c r="E4772">
        <v>-2000</v>
      </c>
      <c r="F4772">
        <v>-2000</v>
      </c>
      <c r="G4772" t="s">
        <v>43</v>
      </c>
      <c r="H4772">
        <v>1</v>
      </c>
      <c r="I4772">
        <v>-2000</v>
      </c>
      <c r="J4772">
        <v>-2000</v>
      </c>
      <c r="K4772">
        <v>1</v>
      </c>
      <c r="M4772" t="s">
        <v>52</v>
      </c>
      <c r="N4772" t="s">
        <v>346</v>
      </c>
      <c r="O4772">
        <v>100</v>
      </c>
      <c r="P4772" t="s">
        <v>236</v>
      </c>
      <c r="Q4772" t="s">
        <v>346</v>
      </c>
      <c r="S4772" t="s">
        <v>323</v>
      </c>
      <c r="U4772" t="s">
        <v>52</v>
      </c>
      <c r="W4772" t="s">
        <v>323</v>
      </c>
      <c r="X4772" t="s">
        <v>324</v>
      </c>
      <c r="Y4772" t="s">
        <v>325</v>
      </c>
      <c r="Z4772" t="s">
        <v>325</v>
      </c>
      <c r="AA4772" t="s">
        <v>325</v>
      </c>
      <c r="AB4772" t="s">
        <v>27</v>
      </c>
      <c r="AE4772">
        <v>0</v>
      </c>
      <c r="AF4772">
        <v>0</v>
      </c>
    </row>
    <row r="4773" spans="1:32" x14ac:dyDescent="0.2">
      <c r="A4773" t="s">
        <v>8255</v>
      </c>
      <c r="B4773" s="107">
        <v>44777</v>
      </c>
      <c r="C4773" s="107">
        <v>44777</v>
      </c>
      <c r="D4773" s="107">
        <v>44777</v>
      </c>
      <c r="E4773">
        <v>-3000</v>
      </c>
      <c r="F4773">
        <v>-3000</v>
      </c>
      <c r="G4773" t="s">
        <v>43</v>
      </c>
      <c r="H4773">
        <v>1</v>
      </c>
      <c r="I4773">
        <v>-3000</v>
      </c>
      <c r="J4773">
        <v>-3000</v>
      </c>
      <c r="K4773">
        <v>1</v>
      </c>
      <c r="M4773" t="s">
        <v>52</v>
      </c>
      <c r="N4773" t="s">
        <v>8256</v>
      </c>
      <c r="O4773">
        <v>100</v>
      </c>
      <c r="Q4773" t="s">
        <v>8256</v>
      </c>
      <c r="S4773" t="s">
        <v>8252</v>
      </c>
      <c r="U4773" t="s">
        <v>52</v>
      </c>
      <c r="W4773" t="s">
        <v>323</v>
      </c>
      <c r="X4773" t="s">
        <v>324</v>
      </c>
      <c r="Y4773" t="s">
        <v>325</v>
      </c>
      <c r="Z4773" t="s">
        <v>325</v>
      </c>
      <c r="AA4773" t="s">
        <v>325</v>
      </c>
      <c r="AB4773" t="s">
        <v>27</v>
      </c>
      <c r="AE4773">
        <v>0</v>
      </c>
      <c r="AF4773">
        <v>0</v>
      </c>
    </row>
    <row r="4774" spans="1:32" x14ac:dyDescent="0.2">
      <c r="A4774" t="s">
        <v>8257</v>
      </c>
      <c r="B4774" s="107">
        <v>44777</v>
      </c>
      <c r="C4774" s="107">
        <v>44777</v>
      </c>
      <c r="D4774" s="107">
        <v>44777</v>
      </c>
      <c r="E4774">
        <v>-1100</v>
      </c>
      <c r="F4774">
        <v>-1100</v>
      </c>
      <c r="G4774" t="s">
        <v>43</v>
      </c>
      <c r="H4774">
        <v>1</v>
      </c>
      <c r="I4774">
        <v>-1100</v>
      </c>
      <c r="J4774">
        <v>-1100</v>
      </c>
      <c r="K4774">
        <v>1</v>
      </c>
      <c r="M4774" t="s">
        <v>52</v>
      </c>
      <c r="N4774" t="s">
        <v>7381</v>
      </c>
      <c r="O4774">
        <v>100</v>
      </c>
      <c r="Q4774" t="s">
        <v>7381</v>
      </c>
      <c r="S4774" t="s">
        <v>2343</v>
      </c>
      <c r="U4774" t="s">
        <v>52</v>
      </c>
      <c r="W4774" t="s">
        <v>323</v>
      </c>
      <c r="X4774" t="s">
        <v>324</v>
      </c>
      <c r="Y4774" t="s">
        <v>325</v>
      </c>
      <c r="Z4774" t="s">
        <v>325</v>
      </c>
      <c r="AA4774" t="s">
        <v>325</v>
      </c>
      <c r="AB4774" t="s">
        <v>27</v>
      </c>
      <c r="AE4774">
        <v>0</v>
      </c>
      <c r="AF4774">
        <v>0</v>
      </c>
    </row>
    <row r="4775" spans="1:32" x14ac:dyDescent="0.2">
      <c r="A4775" t="s">
        <v>8258</v>
      </c>
      <c r="B4775" s="107">
        <v>44777</v>
      </c>
      <c r="C4775" s="107">
        <v>44777</v>
      </c>
      <c r="D4775" s="107">
        <v>44777</v>
      </c>
      <c r="E4775">
        <v>-1100</v>
      </c>
      <c r="F4775">
        <v>-1100</v>
      </c>
      <c r="G4775" t="s">
        <v>43</v>
      </c>
      <c r="H4775">
        <v>1</v>
      </c>
      <c r="I4775">
        <v>-1100</v>
      </c>
      <c r="J4775">
        <v>-1100</v>
      </c>
      <c r="K4775">
        <v>1</v>
      </c>
      <c r="M4775" t="s">
        <v>52</v>
      </c>
      <c r="N4775" t="s">
        <v>358</v>
      </c>
      <c r="O4775">
        <v>100</v>
      </c>
      <c r="P4775" t="s">
        <v>23</v>
      </c>
      <c r="Q4775" t="s">
        <v>358</v>
      </c>
      <c r="S4775" t="s">
        <v>2343</v>
      </c>
      <c r="U4775" t="s">
        <v>52</v>
      </c>
      <c r="W4775" t="s">
        <v>323</v>
      </c>
      <c r="X4775" t="s">
        <v>324</v>
      </c>
      <c r="Y4775" t="s">
        <v>325</v>
      </c>
      <c r="Z4775" t="s">
        <v>325</v>
      </c>
      <c r="AA4775" t="s">
        <v>325</v>
      </c>
      <c r="AB4775" t="s">
        <v>27</v>
      </c>
      <c r="AE4775">
        <v>0</v>
      </c>
      <c r="AF4775">
        <v>0</v>
      </c>
    </row>
    <row r="4776" spans="1:32" x14ac:dyDescent="0.2">
      <c r="A4776" t="s">
        <v>8259</v>
      </c>
      <c r="B4776" s="107">
        <v>44777</v>
      </c>
      <c r="C4776" s="107">
        <v>44777</v>
      </c>
      <c r="D4776" s="107">
        <v>44777</v>
      </c>
      <c r="E4776">
        <v>-1078.68</v>
      </c>
      <c r="F4776">
        <v>-1078.68</v>
      </c>
      <c r="G4776" t="s">
        <v>43</v>
      </c>
      <c r="H4776">
        <v>1</v>
      </c>
      <c r="I4776">
        <v>-1078.68</v>
      </c>
      <c r="J4776">
        <v>-1078.68</v>
      </c>
      <c r="K4776">
        <v>1</v>
      </c>
      <c r="M4776" t="s">
        <v>52</v>
      </c>
      <c r="N4776" t="s">
        <v>342</v>
      </c>
      <c r="O4776">
        <v>100</v>
      </c>
      <c r="P4776" t="s">
        <v>236</v>
      </c>
      <c r="Q4776" t="s">
        <v>342</v>
      </c>
      <c r="S4776" t="s">
        <v>7132</v>
      </c>
      <c r="U4776" t="s">
        <v>52</v>
      </c>
      <c r="W4776" t="s">
        <v>384</v>
      </c>
      <c r="X4776" t="s">
        <v>324</v>
      </c>
      <c r="Y4776" t="s">
        <v>325</v>
      </c>
      <c r="Z4776" t="s">
        <v>325</v>
      </c>
      <c r="AA4776" t="s">
        <v>325</v>
      </c>
      <c r="AB4776" t="s">
        <v>27</v>
      </c>
      <c r="AE4776">
        <v>0</v>
      </c>
      <c r="AF4776">
        <v>0</v>
      </c>
    </row>
    <row r="4777" spans="1:32" x14ac:dyDescent="0.2">
      <c r="A4777" t="s">
        <v>8260</v>
      </c>
      <c r="B4777" s="107">
        <v>44777</v>
      </c>
      <c r="C4777" s="107">
        <v>44777</v>
      </c>
      <c r="D4777" s="107">
        <v>44777</v>
      </c>
      <c r="E4777">
        <v>-2500</v>
      </c>
      <c r="F4777">
        <v>-2500</v>
      </c>
      <c r="G4777" t="s">
        <v>43</v>
      </c>
      <c r="H4777">
        <v>1</v>
      </c>
      <c r="I4777">
        <v>-2500</v>
      </c>
      <c r="J4777">
        <v>-2500</v>
      </c>
      <c r="K4777">
        <v>1</v>
      </c>
      <c r="M4777" t="s">
        <v>52</v>
      </c>
      <c r="N4777" t="s">
        <v>3117</v>
      </c>
      <c r="O4777">
        <v>100</v>
      </c>
      <c r="Q4777" t="s">
        <v>3117</v>
      </c>
      <c r="S4777" t="s">
        <v>2343</v>
      </c>
      <c r="U4777" t="s">
        <v>52</v>
      </c>
      <c r="W4777" t="s">
        <v>323</v>
      </c>
      <c r="X4777" t="s">
        <v>324</v>
      </c>
      <c r="Y4777" t="s">
        <v>325</v>
      </c>
      <c r="Z4777" t="s">
        <v>325</v>
      </c>
      <c r="AA4777" t="s">
        <v>325</v>
      </c>
      <c r="AB4777" t="s">
        <v>27</v>
      </c>
      <c r="AE4777">
        <v>0</v>
      </c>
      <c r="AF4777">
        <v>0</v>
      </c>
    </row>
    <row r="4778" spans="1:32" x14ac:dyDescent="0.2">
      <c r="A4778" t="s">
        <v>8261</v>
      </c>
      <c r="B4778" s="107">
        <v>44777</v>
      </c>
      <c r="C4778" s="107">
        <v>44777</v>
      </c>
      <c r="D4778" s="107">
        <v>44777</v>
      </c>
      <c r="E4778">
        <v>-1078.68</v>
      </c>
      <c r="F4778">
        <v>-1078.68</v>
      </c>
      <c r="G4778" t="s">
        <v>43</v>
      </c>
      <c r="H4778">
        <v>1</v>
      </c>
      <c r="I4778">
        <v>-1078.68</v>
      </c>
      <c r="J4778">
        <v>-1078.68</v>
      </c>
      <c r="K4778">
        <v>1</v>
      </c>
      <c r="M4778" t="s">
        <v>52</v>
      </c>
      <c r="N4778" t="s">
        <v>337</v>
      </c>
      <c r="O4778">
        <v>100</v>
      </c>
      <c r="P4778" t="s">
        <v>15</v>
      </c>
      <c r="Q4778" t="s">
        <v>337</v>
      </c>
      <c r="S4778" t="s">
        <v>7134</v>
      </c>
      <c r="U4778" t="s">
        <v>52</v>
      </c>
      <c r="W4778" t="s">
        <v>384</v>
      </c>
      <c r="X4778" t="s">
        <v>324</v>
      </c>
      <c r="Y4778" t="s">
        <v>325</v>
      </c>
      <c r="Z4778" t="s">
        <v>325</v>
      </c>
      <c r="AA4778" t="s">
        <v>325</v>
      </c>
      <c r="AB4778" t="s">
        <v>27</v>
      </c>
      <c r="AE4778">
        <v>0</v>
      </c>
      <c r="AF4778">
        <v>0</v>
      </c>
    </row>
    <row r="4779" spans="1:32" x14ac:dyDescent="0.2">
      <c r="A4779" t="s">
        <v>8262</v>
      </c>
      <c r="B4779" s="107">
        <v>44777</v>
      </c>
      <c r="C4779" s="107">
        <v>44777</v>
      </c>
      <c r="D4779" s="107">
        <v>44777</v>
      </c>
      <c r="E4779">
        <v>-6500</v>
      </c>
      <c r="F4779">
        <v>-6500</v>
      </c>
      <c r="G4779" t="s">
        <v>43</v>
      </c>
      <c r="H4779">
        <v>1</v>
      </c>
      <c r="I4779">
        <v>-6500</v>
      </c>
      <c r="J4779">
        <v>-6500</v>
      </c>
      <c r="K4779">
        <v>1</v>
      </c>
      <c r="M4779" t="s">
        <v>52</v>
      </c>
      <c r="N4779" t="s">
        <v>360</v>
      </c>
      <c r="O4779">
        <v>100</v>
      </c>
      <c r="P4779" t="s">
        <v>15</v>
      </c>
      <c r="Q4779" t="s">
        <v>360</v>
      </c>
      <c r="S4779" t="s">
        <v>2343</v>
      </c>
      <c r="U4779" t="s">
        <v>52</v>
      </c>
      <c r="W4779" t="s">
        <v>323</v>
      </c>
      <c r="X4779" t="s">
        <v>324</v>
      </c>
      <c r="Y4779" t="s">
        <v>325</v>
      </c>
      <c r="Z4779" t="s">
        <v>325</v>
      </c>
      <c r="AA4779" t="s">
        <v>325</v>
      </c>
      <c r="AB4779" t="s">
        <v>27</v>
      </c>
      <c r="AE4779">
        <v>0</v>
      </c>
      <c r="AF4779">
        <v>0</v>
      </c>
    </row>
    <row r="4780" spans="1:32" x14ac:dyDescent="0.2">
      <c r="A4780" t="s">
        <v>8263</v>
      </c>
      <c r="B4780" s="107">
        <v>44777</v>
      </c>
      <c r="C4780" s="107">
        <v>44777</v>
      </c>
      <c r="D4780" s="107">
        <v>44777</v>
      </c>
      <c r="E4780">
        <v>-4500</v>
      </c>
      <c r="F4780">
        <v>-4500</v>
      </c>
      <c r="G4780" t="s">
        <v>43</v>
      </c>
      <c r="H4780">
        <v>1</v>
      </c>
      <c r="I4780">
        <v>-4500</v>
      </c>
      <c r="J4780">
        <v>-4500</v>
      </c>
      <c r="K4780">
        <v>1</v>
      </c>
      <c r="M4780" t="s">
        <v>52</v>
      </c>
      <c r="N4780" t="s">
        <v>356</v>
      </c>
      <c r="O4780">
        <v>100</v>
      </c>
      <c r="P4780" t="s">
        <v>236</v>
      </c>
      <c r="Q4780" t="s">
        <v>356</v>
      </c>
      <c r="S4780" t="s">
        <v>4455</v>
      </c>
      <c r="U4780" t="s">
        <v>52</v>
      </c>
      <c r="W4780" t="s">
        <v>323</v>
      </c>
      <c r="X4780" t="s">
        <v>324</v>
      </c>
      <c r="Y4780" t="s">
        <v>325</v>
      </c>
      <c r="Z4780" t="s">
        <v>325</v>
      </c>
      <c r="AA4780" t="s">
        <v>325</v>
      </c>
      <c r="AB4780" t="s">
        <v>27</v>
      </c>
      <c r="AE4780">
        <v>0</v>
      </c>
      <c r="AF4780">
        <v>0</v>
      </c>
    </row>
    <row r="4781" spans="1:32" x14ac:dyDescent="0.2">
      <c r="A4781" t="s">
        <v>8264</v>
      </c>
      <c r="B4781" s="107">
        <v>44777</v>
      </c>
      <c r="C4781" s="107">
        <v>44777</v>
      </c>
      <c r="D4781" s="107">
        <v>44777</v>
      </c>
      <c r="E4781">
        <v>-24.91</v>
      </c>
      <c r="F4781">
        <v>-24.91</v>
      </c>
      <c r="G4781" t="s">
        <v>43</v>
      </c>
      <c r="H4781">
        <v>1</v>
      </c>
      <c r="I4781">
        <v>-24.91</v>
      </c>
      <c r="J4781">
        <v>-24.91</v>
      </c>
      <c r="K4781">
        <v>1</v>
      </c>
      <c r="M4781" t="s">
        <v>50</v>
      </c>
      <c r="N4781" t="s">
        <v>199</v>
      </c>
      <c r="O4781">
        <v>100</v>
      </c>
      <c r="P4781" t="s">
        <v>160</v>
      </c>
      <c r="Q4781" t="s">
        <v>199</v>
      </c>
      <c r="S4781" t="s">
        <v>7915</v>
      </c>
      <c r="U4781" t="s">
        <v>50</v>
      </c>
      <c r="W4781" t="s">
        <v>2623</v>
      </c>
      <c r="X4781" t="s">
        <v>2623</v>
      </c>
      <c r="Y4781" t="s">
        <v>2078</v>
      </c>
      <c r="Z4781" t="s">
        <v>2079</v>
      </c>
      <c r="AA4781" t="s">
        <v>2079</v>
      </c>
      <c r="AB4781" t="s">
        <v>15</v>
      </c>
      <c r="AE4781">
        <v>0</v>
      </c>
      <c r="AF4781">
        <v>0</v>
      </c>
    </row>
    <row r="4782" spans="1:32" x14ac:dyDescent="0.2">
      <c r="A4782" t="s">
        <v>8265</v>
      </c>
      <c r="B4782" s="107">
        <v>44777</v>
      </c>
      <c r="C4782" s="107">
        <v>44777</v>
      </c>
      <c r="D4782" s="107">
        <v>44777</v>
      </c>
      <c r="E4782">
        <v>-480</v>
      </c>
      <c r="F4782">
        <v>-480</v>
      </c>
      <c r="G4782" t="s">
        <v>43</v>
      </c>
      <c r="H4782">
        <v>1</v>
      </c>
      <c r="I4782">
        <v>-480</v>
      </c>
      <c r="J4782">
        <v>-480</v>
      </c>
      <c r="K4782">
        <v>1</v>
      </c>
      <c r="M4782" t="s">
        <v>52</v>
      </c>
      <c r="N4782" t="s">
        <v>3121</v>
      </c>
      <c r="O4782">
        <v>100</v>
      </c>
      <c r="Q4782" t="s">
        <v>3121</v>
      </c>
      <c r="S4782" t="s">
        <v>8266</v>
      </c>
      <c r="U4782" t="s">
        <v>52</v>
      </c>
      <c r="W4782" t="s">
        <v>3115</v>
      </c>
      <c r="X4782" t="s">
        <v>324</v>
      </c>
      <c r="Y4782" t="s">
        <v>325</v>
      </c>
      <c r="Z4782" t="s">
        <v>325</v>
      </c>
      <c r="AA4782" t="s">
        <v>325</v>
      </c>
      <c r="AB4782" t="s">
        <v>27</v>
      </c>
      <c r="AE4782">
        <v>0</v>
      </c>
      <c r="AF4782">
        <v>0</v>
      </c>
    </row>
    <row r="4783" spans="1:32" x14ac:dyDescent="0.2">
      <c r="A4783" t="s">
        <v>8267</v>
      </c>
      <c r="B4783" s="107">
        <v>44777</v>
      </c>
      <c r="C4783" s="107">
        <v>44777</v>
      </c>
      <c r="D4783" s="107">
        <v>44777</v>
      </c>
      <c r="E4783">
        <v>-1600</v>
      </c>
      <c r="F4783">
        <v>-1600</v>
      </c>
      <c r="G4783" t="s">
        <v>43</v>
      </c>
      <c r="H4783">
        <v>1</v>
      </c>
      <c r="I4783">
        <v>-1600</v>
      </c>
      <c r="J4783">
        <v>-1600</v>
      </c>
      <c r="K4783">
        <v>1</v>
      </c>
      <c r="M4783" t="s">
        <v>52</v>
      </c>
      <c r="N4783" t="s">
        <v>7392</v>
      </c>
      <c r="O4783">
        <v>100</v>
      </c>
      <c r="Q4783" t="s">
        <v>7392</v>
      </c>
      <c r="S4783" t="s">
        <v>2343</v>
      </c>
      <c r="U4783" t="s">
        <v>52</v>
      </c>
      <c r="W4783" t="s">
        <v>323</v>
      </c>
      <c r="X4783" t="s">
        <v>324</v>
      </c>
      <c r="Y4783" t="s">
        <v>325</v>
      </c>
      <c r="Z4783" t="s">
        <v>325</v>
      </c>
      <c r="AA4783" t="s">
        <v>325</v>
      </c>
      <c r="AB4783" t="s">
        <v>27</v>
      </c>
      <c r="AE4783">
        <v>0</v>
      </c>
      <c r="AF4783">
        <v>0</v>
      </c>
    </row>
    <row r="4784" spans="1:32" x14ac:dyDescent="0.2">
      <c r="A4784" t="s">
        <v>8268</v>
      </c>
      <c r="B4784" s="107">
        <v>44777</v>
      </c>
      <c r="C4784" s="107">
        <v>44777</v>
      </c>
      <c r="D4784" s="107">
        <v>44777</v>
      </c>
      <c r="E4784">
        <v>-3500</v>
      </c>
      <c r="F4784">
        <v>-3500</v>
      </c>
      <c r="G4784" t="s">
        <v>43</v>
      </c>
      <c r="H4784">
        <v>1</v>
      </c>
      <c r="I4784">
        <v>-3500</v>
      </c>
      <c r="J4784">
        <v>-3500</v>
      </c>
      <c r="K4784">
        <v>1</v>
      </c>
      <c r="M4784" t="s">
        <v>52</v>
      </c>
      <c r="N4784" t="s">
        <v>389</v>
      </c>
      <c r="O4784">
        <v>100</v>
      </c>
      <c r="Q4784" t="s">
        <v>389</v>
      </c>
      <c r="S4784" t="s">
        <v>8269</v>
      </c>
      <c r="U4784" t="s">
        <v>52</v>
      </c>
      <c r="W4784" t="s">
        <v>390</v>
      </c>
      <c r="X4784" t="s">
        <v>391</v>
      </c>
      <c r="Y4784" t="s">
        <v>23</v>
      </c>
      <c r="Z4784" t="s">
        <v>164</v>
      </c>
      <c r="AA4784" t="s">
        <v>164</v>
      </c>
      <c r="AB4784" t="s">
        <v>23</v>
      </c>
      <c r="AE4784">
        <v>0</v>
      </c>
      <c r="AF4784">
        <v>0</v>
      </c>
    </row>
    <row r="4785" spans="1:32" x14ac:dyDescent="0.2">
      <c r="A4785" t="s">
        <v>8270</v>
      </c>
      <c r="B4785" s="107">
        <v>44777</v>
      </c>
      <c r="C4785" s="107">
        <v>44777</v>
      </c>
      <c r="D4785" s="107">
        <v>44777</v>
      </c>
      <c r="E4785">
        <v>7.8750000000000001E-3</v>
      </c>
      <c r="F4785">
        <v>7.8750000000000001E-3</v>
      </c>
      <c r="G4785" t="s">
        <v>58</v>
      </c>
      <c r="H4785">
        <v>8431.8825380178278</v>
      </c>
      <c r="I4785">
        <v>66.401074986890393</v>
      </c>
      <c r="J4785">
        <v>66.401074986890393</v>
      </c>
      <c r="K4785">
        <v>1</v>
      </c>
      <c r="M4785" t="s">
        <v>3597</v>
      </c>
      <c r="N4785" t="s">
        <v>69</v>
      </c>
      <c r="S4785" t="s">
        <v>7753</v>
      </c>
      <c r="U4785" t="s">
        <v>69</v>
      </c>
      <c r="W4785" t="s">
        <v>3598</v>
      </c>
      <c r="X4785" t="s">
        <v>3598</v>
      </c>
      <c r="Y4785" t="s">
        <v>1062</v>
      </c>
      <c r="Z4785" t="s">
        <v>1063</v>
      </c>
      <c r="AA4785" t="s">
        <v>1063</v>
      </c>
      <c r="AB4785" t="s">
        <v>29</v>
      </c>
      <c r="AD4785" t="s">
        <v>8271</v>
      </c>
      <c r="AE4785">
        <v>1</v>
      </c>
      <c r="AF4785">
        <v>1</v>
      </c>
    </row>
    <row r="4786" spans="1:32" x14ac:dyDescent="0.2">
      <c r="A4786" t="s">
        <v>8272</v>
      </c>
      <c r="B4786" s="107">
        <v>44777</v>
      </c>
      <c r="C4786" s="107">
        <v>44777</v>
      </c>
      <c r="D4786" s="107">
        <v>44777</v>
      </c>
      <c r="E4786">
        <v>1.8E-3</v>
      </c>
      <c r="F4786">
        <v>1.8E-3</v>
      </c>
      <c r="G4786" t="s">
        <v>58</v>
      </c>
      <c r="H4786">
        <v>8431.8825380178278</v>
      </c>
      <c r="I4786">
        <v>15.177388568432089</v>
      </c>
      <c r="J4786">
        <v>15.177388568432089</v>
      </c>
      <c r="K4786">
        <v>1</v>
      </c>
      <c r="M4786" t="s">
        <v>8218</v>
      </c>
      <c r="N4786" t="s">
        <v>69</v>
      </c>
      <c r="S4786" t="s">
        <v>7753</v>
      </c>
      <c r="U4786" t="s">
        <v>69</v>
      </c>
      <c r="W4786" t="s">
        <v>3598</v>
      </c>
      <c r="X4786" t="s">
        <v>3598</v>
      </c>
      <c r="Y4786" t="s">
        <v>1062</v>
      </c>
      <c r="Z4786" t="s">
        <v>1063</v>
      </c>
      <c r="AA4786" t="s">
        <v>1063</v>
      </c>
      <c r="AB4786" t="s">
        <v>29</v>
      </c>
      <c r="AD4786" t="s">
        <v>8273</v>
      </c>
      <c r="AE4786">
        <v>1</v>
      </c>
      <c r="AF4786">
        <v>1</v>
      </c>
    </row>
    <row r="4787" spans="1:32" x14ac:dyDescent="0.2">
      <c r="A4787" t="s">
        <v>8274</v>
      </c>
      <c r="B4787" s="107">
        <v>44776</v>
      </c>
      <c r="C4787" s="107">
        <v>44776</v>
      </c>
      <c r="D4787" s="107">
        <v>44776</v>
      </c>
      <c r="E4787">
        <v>-401.16</v>
      </c>
      <c r="F4787">
        <v>-401.16</v>
      </c>
      <c r="G4787" t="s">
        <v>43</v>
      </c>
      <c r="H4787">
        <v>1</v>
      </c>
      <c r="I4787">
        <v>-401.16</v>
      </c>
      <c r="J4787">
        <v>-401.16</v>
      </c>
      <c r="K4787">
        <v>1</v>
      </c>
      <c r="M4787" t="s">
        <v>50</v>
      </c>
      <c r="N4787" t="s">
        <v>8275</v>
      </c>
      <c r="O4787">
        <v>100</v>
      </c>
      <c r="Q4787" t="s">
        <v>8275</v>
      </c>
      <c r="S4787" t="s">
        <v>8276</v>
      </c>
      <c r="U4787" t="s">
        <v>50</v>
      </c>
      <c r="W4787" t="s">
        <v>8277</v>
      </c>
      <c r="X4787" t="s">
        <v>30</v>
      </c>
      <c r="Y4787" t="s">
        <v>182</v>
      </c>
      <c r="Z4787" t="s">
        <v>182</v>
      </c>
      <c r="AA4787" t="s">
        <v>182</v>
      </c>
      <c r="AB4787" t="s">
        <v>30</v>
      </c>
      <c r="AE4787">
        <v>0</v>
      </c>
      <c r="AF4787">
        <v>0</v>
      </c>
    </row>
    <row r="4788" spans="1:32" x14ac:dyDescent="0.2">
      <c r="A4788" t="s">
        <v>8278</v>
      </c>
      <c r="B4788" s="107">
        <v>44776</v>
      </c>
      <c r="C4788" s="107">
        <v>44776</v>
      </c>
      <c r="D4788" s="107">
        <v>44776</v>
      </c>
      <c r="E4788">
        <v>419</v>
      </c>
      <c r="F4788">
        <v>419</v>
      </c>
      <c r="G4788" t="s">
        <v>43</v>
      </c>
      <c r="H4788">
        <v>1</v>
      </c>
      <c r="I4788">
        <v>419</v>
      </c>
      <c r="J4788">
        <v>419</v>
      </c>
      <c r="K4788">
        <v>1</v>
      </c>
      <c r="M4788" t="s">
        <v>199</v>
      </c>
      <c r="N4788" t="s">
        <v>50</v>
      </c>
      <c r="O4788">
        <v>100</v>
      </c>
      <c r="P4788" t="s">
        <v>160</v>
      </c>
      <c r="Q4788" t="s">
        <v>199</v>
      </c>
      <c r="S4788" t="s">
        <v>8279</v>
      </c>
      <c r="U4788" t="s">
        <v>50</v>
      </c>
      <c r="W4788" t="s">
        <v>1451</v>
      </c>
      <c r="X4788" t="s">
        <v>1452</v>
      </c>
      <c r="Y4788" t="s">
        <v>192</v>
      </c>
      <c r="Z4788" t="s">
        <v>193</v>
      </c>
      <c r="AA4788" t="s">
        <v>193</v>
      </c>
      <c r="AB4788" t="s">
        <v>24</v>
      </c>
      <c r="AE4788">
        <v>0</v>
      </c>
      <c r="AF4788">
        <v>0</v>
      </c>
    </row>
    <row r="4789" spans="1:32" x14ac:dyDescent="0.2">
      <c r="A4789" t="s">
        <v>8280</v>
      </c>
      <c r="B4789" s="107">
        <v>44776</v>
      </c>
      <c r="C4789" s="107">
        <v>44776</v>
      </c>
      <c r="D4789" s="107">
        <v>44776</v>
      </c>
      <c r="E4789">
        <v>-250</v>
      </c>
      <c r="F4789">
        <v>-250</v>
      </c>
      <c r="G4789" t="s">
        <v>43</v>
      </c>
      <c r="H4789">
        <v>1</v>
      </c>
      <c r="I4789">
        <v>-250</v>
      </c>
      <c r="J4789">
        <v>-250</v>
      </c>
      <c r="K4789">
        <v>1</v>
      </c>
      <c r="M4789" t="s">
        <v>52</v>
      </c>
      <c r="N4789" t="s">
        <v>242</v>
      </c>
      <c r="O4789">
        <v>100</v>
      </c>
      <c r="Q4789" t="s">
        <v>242</v>
      </c>
      <c r="S4789" t="s">
        <v>8281</v>
      </c>
      <c r="U4789" t="s">
        <v>52</v>
      </c>
      <c r="W4789" t="s">
        <v>7848</v>
      </c>
      <c r="X4789" t="s">
        <v>245</v>
      </c>
      <c r="Y4789" t="s">
        <v>246</v>
      </c>
      <c r="Z4789" t="s">
        <v>246</v>
      </c>
      <c r="AA4789" t="s">
        <v>246</v>
      </c>
      <c r="AB4789" t="s">
        <v>20</v>
      </c>
      <c r="AE4789">
        <v>0</v>
      </c>
      <c r="AF4789">
        <v>0</v>
      </c>
    </row>
    <row r="4790" spans="1:32" x14ac:dyDescent="0.2">
      <c r="A4790" t="s">
        <v>8282</v>
      </c>
      <c r="B4790" s="107">
        <v>44776</v>
      </c>
      <c r="C4790" s="107">
        <v>44776</v>
      </c>
      <c r="D4790" s="107">
        <v>44776</v>
      </c>
      <c r="E4790">
        <v>-1700</v>
      </c>
      <c r="F4790">
        <v>-1700</v>
      </c>
      <c r="G4790" t="s">
        <v>43</v>
      </c>
      <c r="H4790">
        <v>1</v>
      </c>
      <c r="I4790">
        <v>-1700</v>
      </c>
      <c r="J4790">
        <v>-1700</v>
      </c>
      <c r="K4790">
        <v>1</v>
      </c>
      <c r="M4790" t="s">
        <v>52</v>
      </c>
      <c r="N4790" t="s">
        <v>1190</v>
      </c>
      <c r="O4790">
        <v>100</v>
      </c>
      <c r="Q4790" t="s">
        <v>1190</v>
      </c>
      <c r="S4790" t="s">
        <v>2394</v>
      </c>
      <c r="U4790" t="s">
        <v>52</v>
      </c>
      <c r="W4790" t="s">
        <v>162</v>
      </c>
      <c r="X4790" t="s">
        <v>16</v>
      </c>
      <c r="Y4790" t="s">
        <v>163</v>
      </c>
      <c r="Z4790" t="s">
        <v>164</v>
      </c>
      <c r="AA4790" t="s">
        <v>164</v>
      </c>
      <c r="AB4790" t="s">
        <v>16</v>
      </c>
      <c r="AE4790">
        <v>0</v>
      </c>
      <c r="AF4790">
        <v>0</v>
      </c>
    </row>
    <row r="4791" spans="1:32" x14ac:dyDescent="0.2">
      <c r="A4791" t="s">
        <v>8283</v>
      </c>
      <c r="B4791" s="107">
        <v>44776</v>
      </c>
      <c r="C4791" s="107">
        <v>44776</v>
      </c>
      <c r="D4791" s="107">
        <v>44776</v>
      </c>
      <c r="E4791">
        <v>-75</v>
      </c>
      <c r="F4791">
        <v>-75</v>
      </c>
      <c r="G4791" t="s">
        <v>43</v>
      </c>
      <c r="H4791">
        <v>1</v>
      </c>
      <c r="I4791">
        <v>-75</v>
      </c>
      <c r="J4791">
        <v>-75</v>
      </c>
      <c r="K4791">
        <v>1</v>
      </c>
      <c r="M4791" t="s">
        <v>52</v>
      </c>
      <c r="N4791" t="s">
        <v>2179</v>
      </c>
      <c r="O4791">
        <v>100</v>
      </c>
      <c r="Q4791" t="s">
        <v>2179</v>
      </c>
      <c r="S4791" t="s">
        <v>7332</v>
      </c>
      <c r="U4791" t="s">
        <v>52</v>
      </c>
      <c r="W4791" t="s">
        <v>2181</v>
      </c>
      <c r="X4791" t="s">
        <v>30</v>
      </c>
      <c r="Y4791" t="s">
        <v>182</v>
      </c>
      <c r="Z4791" t="s">
        <v>182</v>
      </c>
      <c r="AA4791" t="s">
        <v>182</v>
      </c>
      <c r="AB4791" t="s">
        <v>30</v>
      </c>
      <c r="AE4791">
        <v>0</v>
      </c>
      <c r="AF4791">
        <v>0</v>
      </c>
    </row>
    <row r="4792" spans="1:32" x14ac:dyDescent="0.2">
      <c r="A4792" t="s">
        <v>8284</v>
      </c>
      <c r="B4792" s="107">
        <v>44776</v>
      </c>
      <c r="C4792" s="107">
        <v>44776</v>
      </c>
      <c r="D4792" s="107">
        <v>44776</v>
      </c>
      <c r="E4792">
        <v>-39.97</v>
      </c>
      <c r="F4792">
        <v>-39.97</v>
      </c>
      <c r="G4792" t="s">
        <v>43</v>
      </c>
      <c r="H4792">
        <v>1</v>
      </c>
      <c r="I4792">
        <v>-39.97</v>
      </c>
      <c r="J4792">
        <v>-39.97</v>
      </c>
      <c r="K4792">
        <v>1</v>
      </c>
      <c r="M4792" t="s">
        <v>50</v>
      </c>
      <c r="N4792" t="s">
        <v>199</v>
      </c>
      <c r="O4792">
        <v>100</v>
      </c>
      <c r="P4792" t="s">
        <v>160</v>
      </c>
      <c r="Q4792" t="s">
        <v>199</v>
      </c>
      <c r="S4792" t="s">
        <v>8285</v>
      </c>
      <c r="U4792" t="s">
        <v>50</v>
      </c>
      <c r="W4792" t="s">
        <v>2623</v>
      </c>
      <c r="X4792" t="s">
        <v>2623</v>
      </c>
      <c r="Y4792" t="s">
        <v>2078</v>
      </c>
      <c r="Z4792" t="s">
        <v>2079</v>
      </c>
      <c r="AA4792" t="s">
        <v>2079</v>
      </c>
      <c r="AB4792" t="s">
        <v>15</v>
      </c>
      <c r="AE4792">
        <v>0</v>
      </c>
      <c r="AF4792">
        <v>0</v>
      </c>
    </row>
    <row r="4793" spans="1:32" x14ac:dyDescent="0.2">
      <c r="A4793" t="s">
        <v>8286</v>
      </c>
      <c r="B4793" s="107">
        <v>44776</v>
      </c>
      <c r="C4793" s="107">
        <v>44776</v>
      </c>
      <c r="D4793" s="107">
        <v>44776</v>
      </c>
      <c r="E4793">
        <v>-24.98</v>
      </c>
      <c r="F4793">
        <v>-24.98</v>
      </c>
      <c r="G4793" t="s">
        <v>43</v>
      </c>
      <c r="H4793">
        <v>1</v>
      </c>
      <c r="I4793">
        <v>-24.98</v>
      </c>
      <c r="J4793">
        <v>-24.98</v>
      </c>
      <c r="K4793">
        <v>1</v>
      </c>
      <c r="M4793" t="s">
        <v>50</v>
      </c>
      <c r="N4793" t="s">
        <v>199</v>
      </c>
      <c r="O4793">
        <v>100</v>
      </c>
      <c r="P4793" t="s">
        <v>160</v>
      </c>
      <c r="Q4793" t="s">
        <v>199</v>
      </c>
      <c r="S4793" t="s">
        <v>8285</v>
      </c>
      <c r="U4793" t="s">
        <v>50</v>
      </c>
      <c r="W4793" t="s">
        <v>2623</v>
      </c>
      <c r="X4793" t="s">
        <v>2623</v>
      </c>
      <c r="Y4793" t="s">
        <v>2078</v>
      </c>
      <c r="Z4793" t="s">
        <v>2079</v>
      </c>
      <c r="AA4793" t="s">
        <v>2079</v>
      </c>
      <c r="AB4793" t="s">
        <v>15</v>
      </c>
      <c r="AE4793">
        <v>0</v>
      </c>
      <c r="AF4793">
        <v>0</v>
      </c>
    </row>
    <row r="4794" spans="1:32" x14ac:dyDescent="0.2">
      <c r="A4794" t="s">
        <v>8287</v>
      </c>
      <c r="B4794" s="107">
        <v>44776</v>
      </c>
      <c r="C4794" s="107">
        <v>44776</v>
      </c>
      <c r="D4794" s="107">
        <v>44776</v>
      </c>
      <c r="E4794">
        <v>-52.8</v>
      </c>
      <c r="F4794">
        <v>-52.8</v>
      </c>
      <c r="G4794" t="s">
        <v>43</v>
      </c>
      <c r="H4794">
        <v>1</v>
      </c>
      <c r="I4794">
        <v>-52.8</v>
      </c>
      <c r="J4794">
        <v>-52.8</v>
      </c>
      <c r="K4794">
        <v>1</v>
      </c>
      <c r="M4794" t="s">
        <v>50</v>
      </c>
      <c r="N4794" t="s">
        <v>231</v>
      </c>
      <c r="O4794">
        <v>100</v>
      </c>
      <c r="Q4794" t="s">
        <v>231</v>
      </c>
      <c r="S4794" t="s">
        <v>233</v>
      </c>
      <c r="U4794" t="s">
        <v>50</v>
      </c>
      <c r="W4794" t="s">
        <v>233</v>
      </c>
      <c r="X4794" t="s">
        <v>30</v>
      </c>
      <c r="Y4794" t="s">
        <v>182</v>
      </c>
      <c r="Z4794" t="s">
        <v>182</v>
      </c>
      <c r="AA4794" t="s">
        <v>182</v>
      </c>
      <c r="AB4794" t="s">
        <v>30</v>
      </c>
      <c r="AE4794">
        <v>0</v>
      </c>
      <c r="AF4794">
        <v>0</v>
      </c>
    </row>
    <row r="4795" spans="1:32" x14ac:dyDescent="0.2">
      <c r="A4795" t="s">
        <v>8288</v>
      </c>
      <c r="B4795" s="107">
        <v>44776</v>
      </c>
      <c r="C4795" s="107">
        <v>44776</v>
      </c>
      <c r="D4795" s="107">
        <v>44776</v>
      </c>
      <c r="E4795">
        <v>-20.21</v>
      </c>
      <c r="F4795">
        <v>-20.21</v>
      </c>
      <c r="G4795" t="s">
        <v>43</v>
      </c>
      <c r="H4795">
        <v>1</v>
      </c>
      <c r="I4795">
        <v>-20.21</v>
      </c>
      <c r="J4795">
        <v>-20.21</v>
      </c>
      <c r="K4795">
        <v>1</v>
      </c>
      <c r="M4795" t="s">
        <v>50</v>
      </c>
      <c r="N4795" t="s">
        <v>199</v>
      </c>
      <c r="O4795">
        <v>100</v>
      </c>
      <c r="P4795" t="s">
        <v>160</v>
      </c>
      <c r="Q4795" t="s">
        <v>199</v>
      </c>
      <c r="S4795" t="s">
        <v>7915</v>
      </c>
      <c r="U4795" t="s">
        <v>50</v>
      </c>
      <c r="W4795" t="s">
        <v>2623</v>
      </c>
      <c r="X4795" t="s">
        <v>2623</v>
      </c>
      <c r="Y4795" t="s">
        <v>2078</v>
      </c>
      <c r="Z4795" t="s">
        <v>2079</v>
      </c>
      <c r="AA4795" t="s">
        <v>2079</v>
      </c>
      <c r="AB4795" t="s">
        <v>15</v>
      </c>
      <c r="AE4795">
        <v>0</v>
      </c>
      <c r="AF4795">
        <v>0</v>
      </c>
    </row>
    <row r="4796" spans="1:32" x14ac:dyDescent="0.2">
      <c r="A4796" t="s">
        <v>8289</v>
      </c>
      <c r="B4796" s="107">
        <v>44776</v>
      </c>
      <c r="C4796" s="107">
        <v>44776</v>
      </c>
      <c r="D4796" s="107">
        <v>44776</v>
      </c>
      <c r="E4796">
        <v>-19.98</v>
      </c>
      <c r="F4796">
        <v>-19.98</v>
      </c>
      <c r="G4796" t="s">
        <v>43</v>
      </c>
      <c r="H4796">
        <v>1</v>
      </c>
      <c r="I4796">
        <v>-19.98</v>
      </c>
      <c r="J4796">
        <v>-19.98</v>
      </c>
      <c r="K4796">
        <v>1</v>
      </c>
      <c r="M4796" t="s">
        <v>50</v>
      </c>
      <c r="N4796" t="s">
        <v>199</v>
      </c>
      <c r="O4796">
        <v>100</v>
      </c>
      <c r="P4796" t="s">
        <v>160</v>
      </c>
      <c r="Q4796" t="s">
        <v>199</v>
      </c>
      <c r="S4796" t="s">
        <v>7915</v>
      </c>
      <c r="U4796" t="s">
        <v>50</v>
      </c>
      <c r="W4796" t="s">
        <v>2623</v>
      </c>
      <c r="X4796" t="s">
        <v>2623</v>
      </c>
      <c r="Y4796" t="s">
        <v>2078</v>
      </c>
      <c r="Z4796" t="s">
        <v>2079</v>
      </c>
      <c r="AA4796" t="s">
        <v>2079</v>
      </c>
      <c r="AB4796" t="s">
        <v>15</v>
      </c>
      <c r="AE4796">
        <v>0</v>
      </c>
      <c r="AF4796">
        <v>0</v>
      </c>
    </row>
    <row r="4797" spans="1:32" x14ac:dyDescent="0.2">
      <c r="A4797" t="s">
        <v>8290</v>
      </c>
      <c r="B4797" s="107">
        <v>44776</v>
      </c>
      <c r="C4797" s="107">
        <v>44776</v>
      </c>
      <c r="D4797" s="107">
        <v>44776</v>
      </c>
      <c r="E4797">
        <v>-13.96</v>
      </c>
      <c r="F4797">
        <v>-13.96</v>
      </c>
      <c r="G4797" t="s">
        <v>43</v>
      </c>
      <c r="H4797">
        <v>1</v>
      </c>
      <c r="I4797">
        <v>-13.96</v>
      </c>
      <c r="J4797">
        <v>-13.96</v>
      </c>
      <c r="K4797">
        <v>1</v>
      </c>
      <c r="M4797" t="s">
        <v>50</v>
      </c>
      <c r="N4797" t="s">
        <v>199</v>
      </c>
      <c r="O4797">
        <v>100</v>
      </c>
      <c r="P4797" t="s">
        <v>160</v>
      </c>
      <c r="Q4797" t="s">
        <v>199</v>
      </c>
      <c r="S4797" t="s">
        <v>7915</v>
      </c>
      <c r="U4797" t="s">
        <v>50</v>
      </c>
      <c r="W4797" t="s">
        <v>2623</v>
      </c>
      <c r="X4797" t="s">
        <v>2623</v>
      </c>
      <c r="Y4797" t="s">
        <v>2078</v>
      </c>
      <c r="Z4797" t="s">
        <v>2079</v>
      </c>
      <c r="AA4797" t="s">
        <v>2079</v>
      </c>
      <c r="AB4797" t="s">
        <v>15</v>
      </c>
      <c r="AE4797">
        <v>0</v>
      </c>
      <c r="AF4797">
        <v>0</v>
      </c>
    </row>
    <row r="4798" spans="1:32" x14ac:dyDescent="0.2">
      <c r="A4798" t="s">
        <v>8291</v>
      </c>
      <c r="B4798" s="107">
        <v>44776</v>
      </c>
      <c r="C4798" s="107">
        <v>44776</v>
      </c>
      <c r="D4798" s="107">
        <v>44776</v>
      </c>
      <c r="E4798">
        <v>-419</v>
      </c>
      <c r="F4798">
        <v>-419</v>
      </c>
      <c r="G4798" t="s">
        <v>43</v>
      </c>
      <c r="H4798">
        <v>1</v>
      </c>
      <c r="I4798">
        <v>-419</v>
      </c>
      <c r="J4798">
        <v>-419</v>
      </c>
      <c r="K4798">
        <v>1</v>
      </c>
      <c r="M4798" t="s">
        <v>50</v>
      </c>
      <c r="N4798" t="s">
        <v>1449</v>
      </c>
      <c r="O4798">
        <v>100</v>
      </c>
      <c r="Q4798" t="s">
        <v>1449</v>
      </c>
      <c r="S4798" t="s">
        <v>8292</v>
      </c>
      <c r="U4798" t="s">
        <v>50</v>
      </c>
      <c r="W4798" t="s">
        <v>1451</v>
      </c>
      <c r="X4798" t="s">
        <v>1452</v>
      </c>
      <c r="Y4798" t="s">
        <v>192</v>
      </c>
      <c r="Z4798" t="s">
        <v>193</v>
      </c>
      <c r="AA4798" t="s">
        <v>193</v>
      </c>
      <c r="AB4798" t="s">
        <v>24</v>
      </c>
      <c r="AE4798">
        <v>0</v>
      </c>
      <c r="AF4798">
        <v>0</v>
      </c>
    </row>
    <row r="4799" spans="1:32" x14ac:dyDescent="0.2">
      <c r="A4799" t="s">
        <v>8293</v>
      </c>
      <c r="B4799" s="107">
        <v>44776</v>
      </c>
      <c r="C4799" s="107">
        <v>44776</v>
      </c>
      <c r="D4799" s="107">
        <v>44776</v>
      </c>
      <c r="E4799">
        <v>7.4999924999999998E-4</v>
      </c>
      <c r="F4799">
        <v>7.4999924999999998E-4</v>
      </c>
      <c r="G4799" t="s">
        <v>58</v>
      </c>
      <c r="H4799">
        <v>8591.7197452229302</v>
      </c>
      <c r="I4799">
        <v>6.4437833651273886</v>
      </c>
      <c r="J4799">
        <v>6.4437833651273886</v>
      </c>
      <c r="K4799">
        <v>1</v>
      </c>
      <c r="M4799" t="s">
        <v>3597</v>
      </c>
      <c r="N4799" t="s">
        <v>69</v>
      </c>
      <c r="S4799" t="s">
        <v>7753</v>
      </c>
      <c r="U4799" t="s">
        <v>69</v>
      </c>
      <c r="W4799" t="s">
        <v>3598</v>
      </c>
      <c r="X4799" t="s">
        <v>3598</v>
      </c>
      <c r="Y4799" t="s">
        <v>1062</v>
      </c>
      <c r="Z4799" t="s">
        <v>1063</v>
      </c>
      <c r="AA4799" t="s">
        <v>1063</v>
      </c>
      <c r="AB4799" t="s">
        <v>29</v>
      </c>
      <c r="AD4799" t="s">
        <v>8294</v>
      </c>
      <c r="AE4799">
        <v>1</v>
      </c>
      <c r="AF4799">
        <v>1</v>
      </c>
    </row>
    <row r="4800" spans="1:32" x14ac:dyDescent="0.2">
      <c r="A4800" t="s">
        <v>8295</v>
      </c>
      <c r="B4800" s="107">
        <v>44776</v>
      </c>
      <c r="C4800" s="107">
        <v>44776</v>
      </c>
      <c r="D4800" s="107">
        <v>44776</v>
      </c>
      <c r="E4800">
        <v>7.4999999999999997E-3</v>
      </c>
      <c r="F4800">
        <v>7.4999999999999997E-3</v>
      </c>
      <c r="G4800" t="s">
        <v>71</v>
      </c>
      <c r="H4800">
        <v>8607.2717622080672</v>
      </c>
      <c r="I4800">
        <v>64.554538216560502</v>
      </c>
      <c r="J4800">
        <v>64.554538216560502</v>
      </c>
      <c r="K4800">
        <v>1</v>
      </c>
      <c r="N4800" t="s">
        <v>69</v>
      </c>
      <c r="S4800" t="s">
        <v>7753</v>
      </c>
      <c r="U4800" t="s">
        <v>69</v>
      </c>
      <c r="W4800" t="s">
        <v>3598</v>
      </c>
      <c r="X4800" t="s">
        <v>3598</v>
      </c>
      <c r="Y4800" t="s">
        <v>1062</v>
      </c>
      <c r="Z4800" t="s">
        <v>1063</v>
      </c>
      <c r="AA4800" t="s">
        <v>1063</v>
      </c>
      <c r="AB4800" t="s">
        <v>29</v>
      </c>
      <c r="AD4800" t="s">
        <v>8296</v>
      </c>
      <c r="AE4800">
        <v>1</v>
      </c>
      <c r="AF4800">
        <v>1</v>
      </c>
    </row>
    <row r="4801" spans="1:32" x14ac:dyDescent="0.2">
      <c r="A4801" t="s">
        <v>8297</v>
      </c>
      <c r="B4801" s="107">
        <v>44775</v>
      </c>
      <c r="C4801" s="107">
        <v>44775</v>
      </c>
      <c r="D4801" s="107">
        <v>44775</v>
      </c>
      <c r="E4801">
        <v>-1180.08</v>
      </c>
      <c r="F4801">
        <v>-1180.08</v>
      </c>
      <c r="G4801" t="s">
        <v>43</v>
      </c>
      <c r="H4801">
        <v>1</v>
      </c>
      <c r="I4801">
        <v>-1180.08</v>
      </c>
      <c r="J4801">
        <v>-1180.08</v>
      </c>
      <c r="K4801">
        <v>1</v>
      </c>
      <c r="M4801" t="s">
        <v>50</v>
      </c>
      <c r="N4801" t="s">
        <v>1394</v>
      </c>
      <c r="O4801">
        <v>100</v>
      </c>
      <c r="Q4801" t="s">
        <v>1394</v>
      </c>
      <c r="S4801" t="s">
        <v>8298</v>
      </c>
      <c r="U4801" t="s">
        <v>50</v>
      </c>
      <c r="W4801" t="s">
        <v>1396</v>
      </c>
      <c r="X4801" t="s">
        <v>30</v>
      </c>
      <c r="Y4801" t="s">
        <v>182</v>
      </c>
      <c r="Z4801" t="s">
        <v>182</v>
      </c>
      <c r="AA4801" t="s">
        <v>182</v>
      </c>
      <c r="AB4801" t="s">
        <v>30</v>
      </c>
      <c r="AE4801">
        <v>0</v>
      </c>
      <c r="AF4801">
        <v>0</v>
      </c>
    </row>
    <row r="4802" spans="1:32" x14ac:dyDescent="0.2">
      <c r="A4802" t="s">
        <v>8299</v>
      </c>
      <c r="B4802" s="107">
        <v>44775</v>
      </c>
      <c r="C4802" s="107">
        <v>44775</v>
      </c>
      <c r="D4802" s="107">
        <v>44775</v>
      </c>
      <c r="E4802">
        <v>200000</v>
      </c>
      <c r="F4802">
        <v>200000</v>
      </c>
      <c r="G4802" t="s">
        <v>43</v>
      </c>
      <c r="H4802">
        <v>1</v>
      </c>
      <c r="I4802">
        <v>200000</v>
      </c>
      <c r="J4802">
        <v>200000</v>
      </c>
      <c r="K4802">
        <v>1</v>
      </c>
      <c r="M4802" t="s">
        <v>199</v>
      </c>
      <c r="N4802" t="s">
        <v>52</v>
      </c>
      <c r="O4802">
        <v>100</v>
      </c>
      <c r="Q4802" t="s">
        <v>199</v>
      </c>
      <c r="S4802" t="s">
        <v>1378</v>
      </c>
      <c r="U4802" t="s">
        <v>52</v>
      </c>
      <c r="W4802" t="s">
        <v>1379</v>
      </c>
      <c r="X4802" t="s">
        <v>1379</v>
      </c>
      <c r="Y4802" t="s">
        <v>163</v>
      </c>
      <c r="Z4802" t="s">
        <v>193</v>
      </c>
      <c r="AA4802" t="s">
        <v>193</v>
      </c>
      <c r="AB4802" t="s">
        <v>24</v>
      </c>
      <c r="AE4802">
        <v>0</v>
      </c>
      <c r="AF4802">
        <v>0</v>
      </c>
    </row>
    <row r="4803" spans="1:32" x14ac:dyDescent="0.2">
      <c r="A4803" t="s">
        <v>8300</v>
      </c>
      <c r="B4803" s="107">
        <v>44775</v>
      </c>
      <c r="C4803" s="107">
        <v>44775</v>
      </c>
      <c r="D4803" s="107">
        <v>44775</v>
      </c>
      <c r="E4803">
        <v>-200000</v>
      </c>
      <c r="F4803">
        <v>-200000</v>
      </c>
      <c r="G4803" t="s">
        <v>43</v>
      </c>
      <c r="H4803">
        <v>1</v>
      </c>
      <c r="I4803">
        <v>-200000</v>
      </c>
      <c r="J4803">
        <v>-200000</v>
      </c>
      <c r="K4803">
        <v>1</v>
      </c>
      <c r="M4803" t="s">
        <v>53</v>
      </c>
      <c r="N4803" t="s">
        <v>199</v>
      </c>
      <c r="O4803">
        <v>100</v>
      </c>
      <c r="P4803" t="s">
        <v>340</v>
      </c>
      <c r="Q4803" t="s">
        <v>199</v>
      </c>
      <c r="S4803" t="s">
        <v>1378</v>
      </c>
      <c r="U4803" t="s">
        <v>53</v>
      </c>
      <c r="W4803" t="s">
        <v>1379</v>
      </c>
      <c r="X4803" t="s">
        <v>1379</v>
      </c>
      <c r="Y4803" t="s">
        <v>163</v>
      </c>
      <c r="Z4803" t="s">
        <v>193</v>
      </c>
      <c r="AA4803" t="s">
        <v>193</v>
      </c>
      <c r="AB4803" t="s">
        <v>24</v>
      </c>
      <c r="AE4803">
        <v>0</v>
      </c>
      <c r="AF4803">
        <v>0</v>
      </c>
    </row>
    <row r="4804" spans="1:32" x14ac:dyDescent="0.2">
      <c r="A4804" t="s">
        <v>8301</v>
      </c>
      <c r="B4804" s="107">
        <v>44775</v>
      </c>
      <c r="C4804" s="107">
        <v>44775</v>
      </c>
      <c r="D4804" s="107">
        <v>44775</v>
      </c>
      <c r="E4804">
        <v>8.9999999999999998E-4</v>
      </c>
      <c r="F4804">
        <v>8.9999999999999998E-4</v>
      </c>
      <c r="G4804" t="s">
        <v>58</v>
      </c>
      <c r="H4804">
        <v>8625.6478053939718</v>
      </c>
      <c r="I4804">
        <v>7.7630830248545744</v>
      </c>
      <c r="J4804">
        <v>7.7630830248545744</v>
      </c>
      <c r="K4804">
        <v>1</v>
      </c>
      <c r="M4804" t="s">
        <v>3597</v>
      </c>
      <c r="N4804" t="s">
        <v>69</v>
      </c>
      <c r="S4804" t="s">
        <v>7753</v>
      </c>
      <c r="U4804" t="s">
        <v>69</v>
      </c>
      <c r="W4804" t="s">
        <v>3598</v>
      </c>
      <c r="X4804" t="s">
        <v>3598</v>
      </c>
      <c r="Y4804" t="s">
        <v>1062</v>
      </c>
      <c r="Z4804" t="s">
        <v>1063</v>
      </c>
      <c r="AA4804" t="s">
        <v>1063</v>
      </c>
      <c r="AB4804" t="s">
        <v>29</v>
      </c>
      <c r="AD4804" t="s">
        <v>8302</v>
      </c>
      <c r="AE4804">
        <v>1</v>
      </c>
      <c r="AF4804">
        <v>1</v>
      </c>
    </row>
    <row r="4805" spans="1:32" x14ac:dyDescent="0.2">
      <c r="A4805" t="s">
        <v>8303</v>
      </c>
      <c r="B4805" s="107">
        <v>44774</v>
      </c>
      <c r="C4805" s="107">
        <v>44774</v>
      </c>
      <c r="D4805" s="107">
        <v>44774</v>
      </c>
      <c r="E4805">
        <v>-36.47</v>
      </c>
      <c r="F4805">
        <v>-36.47</v>
      </c>
      <c r="G4805" t="s">
        <v>43</v>
      </c>
      <c r="H4805">
        <v>1</v>
      </c>
      <c r="I4805">
        <v>-36.47</v>
      </c>
      <c r="J4805">
        <v>-36.47</v>
      </c>
      <c r="K4805">
        <v>1</v>
      </c>
      <c r="M4805" t="s">
        <v>52</v>
      </c>
      <c r="N4805" t="s">
        <v>331</v>
      </c>
      <c r="O4805">
        <v>100</v>
      </c>
      <c r="P4805" t="s">
        <v>219</v>
      </c>
      <c r="Q4805" t="s">
        <v>331</v>
      </c>
      <c r="S4805" t="s">
        <v>8304</v>
      </c>
      <c r="U4805" t="s">
        <v>52</v>
      </c>
      <c r="W4805" t="s">
        <v>1452</v>
      </c>
      <c r="X4805" t="s">
        <v>1452</v>
      </c>
      <c r="Y4805" t="s">
        <v>192</v>
      </c>
      <c r="Z4805" t="s">
        <v>193</v>
      </c>
      <c r="AA4805" t="s">
        <v>193</v>
      </c>
      <c r="AB4805" t="s">
        <v>24</v>
      </c>
      <c r="AE4805">
        <v>0</v>
      </c>
      <c r="AF4805">
        <v>0</v>
      </c>
    </row>
    <row r="4806" spans="1:32" x14ac:dyDescent="0.2">
      <c r="A4806" t="s">
        <v>8305</v>
      </c>
      <c r="B4806" s="107">
        <v>44774</v>
      </c>
      <c r="C4806" s="107">
        <v>44774</v>
      </c>
      <c r="D4806" s="107">
        <v>44774</v>
      </c>
      <c r="E4806">
        <v>-36.68</v>
      </c>
      <c r="F4806">
        <v>-36.68</v>
      </c>
      <c r="G4806" t="s">
        <v>43</v>
      </c>
      <c r="H4806">
        <v>1</v>
      </c>
      <c r="I4806">
        <v>-36.68</v>
      </c>
      <c r="J4806">
        <v>-36.68</v>
      </c>
      <c r="K4806">
        <v>1</v>
      </c>
      <c r="M4806" t="s">
        <v>52</v>
      </c>
      <c r="N4806" t="s">
        <v>331</v>
      </c>
      <c r="O4806">
        <v>100</v>
      </c>
      <c r="P4806" t="s">
        <v>219</v>
      </c>
      <c r="Q4806" t="s">
        <v>331</v>
      </c>
      <c r="S4806" t="s">
        <v>8306</v>
      </c>
      <c r="U4806" t="s">
        <v>52</v>
      </c>
      <c r="W4806" t="s">
        <v>1452</v>
      </c>
      <c r="X4806" t="s">
        <v>1452</v>
      </c>
      <c r="Y4806" t="s">
        <v>192</v>
      </c>
      <c r="Z4806" t="s">
        <v>193</v>
      </c>
      <c r="AA4806" t="s">
        <v>193</v>
      </c>
      <c r="AB4806" t="s">
        <v>24</v>
      </c>
      <c r="AE4806">
        <v>0</v>
      </c>
      <c r="AF4806">
        <v>0</v>
      </c>
    </row>
    <row r="4807" spans="1:32" x14ac:dyDescent="0.2">
      <c r="A4807" t="s">
        <v>8307</v>
      </c>
      <c r="B4807" s="107">
        <v>44774</v>
      </c>
      <c r="C4807" s="107">
        <v>44774</v>
      </c>
      <c r="D4807" s="107">
        <v>44774</v>
      </c>
      <c r="E4807">
        <v>-5000</v>
      </c>
      <c r="F4807">
        <v>-5000</v>
      </c>
      <c r="G4807" t="s">
        <v>43</v>
      </c>
      <c r="H4807">
        <v>1</v>
      </c>
      <c r="I4807">
        <v>-5000</v>
      </c>
      <c r="J4807">
        <v>-5000</v>
      </c>
      <c r="K4807">
        <v>1</v>
      </c>
      <c r="M4807" t="s">
        <v>52</v>
      </c>
      <c r="N4807" t="s">
        <v>166</v>
      </c>
      <c r="O4807">
        <v>100</v>
      </c>
      <c r="Q4807" t="s">
        <v>166</v>
      </c>
      <c r="S4807" t="s">
        <v>167</v>
      </c>
      <c r="U4807" t="s">
        <v>52</v>
      </c>
      <c r="W4807" t="s">
        <v>168</v>
      </c>
      <c r="X4807" t="s">
        <v>169</v>
      </c>
      <c r="Y4807" t="s">
        <v>170</v>
      </c>
      <c r="Z4807" t="s">
        <v>164</v>
      </c>
      <c r="AA4807" t="s">
        <v>164</v>
      </c>
      <c r="AB4807" t="s">
        <v>22</v>
      </c>
      <c r="AE4807">
        <v>0</v>
      </c>
      <c r="AF4807">
        <v>0</v>
      </c>
    </row>
    <row r="4808" spans="1:32" x14ac:dyDescent="0.2">
      <c r="A4808" t="s">
        <v>8308</v>
      </c>
      <c r="B4808" s="107">
        <v>44774</v>
      </c>
      <c r="C4808" s="107">
        <v>44774</v>
      </c>
      <c r="D4808" s="107">
        <v>44774</v>
      </c>
      <c r="E4808">
        <v>-1860.4</v>
      </c>
      <c r="F4808">
        <v>-1860.4</v>
      </c>
      <c r="G4808" t="s">
        <v>43</v>
      </c>
      <c r="H4808">
        <v>1</v>
      </c>
      <c r="I4808">
        <v>-1860.4</v>
      </c>
      <c r="J4808">
        <v>-1860.4</v>
      </c>
      <c r="K4808">
        <v>1</v>
      </c>
      <c r="M4808" t="s">
        <v>50</v>
      </c>
      <c r="N4808" t="s">
        <v>184</v>
      </c>
      <c r="O4808">
        <v>100</v>
      </c>
      <c r="Q4808" t="s">
        <v>184</v>
      </c>
      <c r="S4808" t="s">
        <v>8252</v>
      </c>
      <c r="U4808" t="s">
        <v>50</v>
      </c>
      <c r="W4808" t="s">
        <v>186</v>
      </c>
      <c r="X4808" t="s">
        <v>30</v>
      </c>
      <c r="Y4808" t="s">
        <v>182</v>
      </c>
      <c r="Z4808" t="s">
        <v>182</v>
      </c>
      <c r="AA4808" t="s">
        <v>182</v>
      </c>
      <c r="AB4808" t="s">
        <v>30</v>
      </c>
      <c r="AE4808">
        <v>0</v>
      </c>
      <c r="AF4808">
        <v>0</v>
      </c>
    </row>
    <row r="4809" spans="1:32" x14ac:dyDescent="0.2">
      <c r="A4809" t="s">
        <v>8309</v>
      </c>
      <c r="B4809" s="107">
        <v>44774</v>
      </c>
      <c r="C4809" s="107">
        <v>44774</v>
      </c>
      <c r="D4809" s="107">
        <v>44774</v>
      </c>
      <c r="E4809">
        <v>-513.03</v>
      </c>
      <c r="F4809">
        <v>-513.03</v>
      </c>
      <c r="G4809" t="s">
        <v>43</v>
      </c>
      <c r="H4809">
        <v>1</v>
      </c>
      <c r="I4809">
        <v>-513.03</v>
      </c>
      <c r="J4809">
        <v>-513.03</v>
      </c>
      <c r="K4809">
        <v>1</v>
      </c>
      <c r="M4809" t="s">
        <v>52</v>
      </c>
      <c r="N4809" t="s">
        <v>3639</v>
      </c>
      <c r="O4809">
        <v>100</v>
      </c>
      <c r="Q4809" t="s">
        <v>3639</v>
      </c>
      <c r="S4809" t="s">
        <v>8310</v>
      </c>
      <c r="U4809" t="s">
        <v>52</v>
      </c>
      <c r="W4809" t="s">
        <v>1241</v>
      </c>
      <c r="X4809" t="s">
        <v>245</v>
      </c>
      <c r="Y4809" t="s">
        <v>246</v>
      </c>
      <c r="Z4809" t="s">
        <v>246</v>
      </c>
      <c r="AA4809" t="s">
        <v>246</v>
      </c>
      <c r="AB4809" t="s">
        <v>20</v>
      </c>
      <c r="AE4809">
        <v>0</v>
      </c>
      <c r="AF4809">
        <v>0</v>
      </c>
    </row>
    <row r="4810" spans="1:32" x14ac:dyDescent="0.2">
      <c r="A4810" t="s">
        <v>8311</v>
      </c>
      <c r="B4810" s="107">
        <v>44774</v>
      </c>
      <c r="C4810" s="107">
        <v>44774</v>
      </c>
      <c r="D4810" s="107">
        <v>44774</v>
      </c>
      <c r="E4810">
        <v>-113.56</v>
      </c>
      <c r="F4810">
        <v>-113.56</v>
      </c>
      <c r="G4810" t="s">
        <v>43</v>
      </c>
      <c r="H4810">
        <v>1</v>
      </c>
      <c r="I4810">
        <v>-113.56</v>
      </c>
      <c r="J4810">
        <v>-113.56</v>
      </c>
      <c r="K4810">
        <v>1</v>
      </c>
      <c r="M4810" t="s">
        <v>50</v>
      </c>
      <c r="N4810" t="s">
        <v>199</v>
      </c>
      <c r="O4810">
        <v>100</v>
      </c>
      <c r="P4810" t="s">
        <v>340</v>
      </c>
      <c r="Q4810" t="s">
        <v>199</v>
      </c>
      <c r="S4810" t="s">
        <v>274</v>
      </c>
      <c r="U4810" t="s">
        <v>50</v>
      </c>
      <c r="W4810" t="s">
        <v>274</v>
      </c>
      <c r="X4810" t="s">
        <v>30</v>
      </c>
      <c r="Y4810" t="s">
        <v>182</v>
      </c>
      <c r="Z4810" t="s">
        <v>182</v>
      </c>
      <c r="AA4810" t="s">
        <v>182</v>
      </c>
      <c r="AB4810" t="s">
        <v>30</v>
      </c>
      <c r="AE4810">
        <v>0</v>
      </c>
      <c r="AF4810">
        <v>0</v>
      </c>
    </row>
    <row r="4811" spans="1:32" x14ac:dyDescent="0.2">
      <c r="A4811" t="s">
        <v>8312</v>
      </c>
      <c r="B4811" s="107">
        <v>44774</v>
      </c>
      <c r="C4811" s="107">
        <v>44774</v>
      </c>
      <c r="D4811" s="107">
        <v>44774</v>
      </c>
      <c r="E4811">
        <v>-227.12</v>
      </c>
      <c r="F4811">
        <v>-227.12</v>
      </c>
      <c r="G4811" t="s">
        <v>43</v>
      </c>
      <c r="H4811">
        <v>1</v>
      </c>
      <c r="I4811">
        <v>-227.12</v>
      </c>
      <c r="J4811">
        <v>-227.12</v>
      </c>
      <c r="K4811">
        <v>1</v>
      </c>
      <c r="M4811" t="s">
        <v>50</v>
      </c>
      <c r="N4811" t="s">
        <v>199</v>
      </c>
      <c r="O4811">
        <v>100</v>
      </c>
      <c r="P4811" t="s">
        <v>340</v>
      </c>
      <c r="Q4811" t="s">
        <v>199</v>
      </c>
      <c r="S4811" t="s">
        <v>2430</v>
      </c>
      <c r="U4811" t="s">
        <v>50</v>
      </c>
      <c r="W4811" t="s">
        <v>2430</v>
      </c>
      <c r="X4811" t="s">
        <v>30</v>
      </c>
      <c r="Y4811" t="s">
        <v>182</v>
      </c>
      <c r="Z4811" t="s">
        <v>182</v>
      </c>
      <c r="AA4811" t="s">
        <v>182</v>
      </c>
      <c r="AB4811" t="s">
        <v>30</v>
      </c>
      <c r="AE4811">
        <v>0</v>
      </c>
      <c r="AF4811">
        <v>0</v>
      </c>
    </row>
    <row r="4812" spans="1:32" x14ac:dyDescent="0.2">
      <c r="A4812" t="s">
        <v>8313</v>
      </c>
      <c r="B4812" s="107">
        <v>44774</v>
      </c>
      <c r="C4812" s="107">
        <v>44774</v>
      </c>
      <c r="D4812" s="107">
        <v>44774</v>
      </c>
      <c r="E4812">
        <v>-3500</v>
      </c>
      <c r="F4812">
        <v>-3500</v>
      </c>
      <c r="G4812" t="s">
        <v>43</v>
      </c>
      <c r="H4812">
        <v>1</v>
      </c>
      <c r="I4812">
        <v>-3500</v>
      </c>
      <c r="J4812">
        <v>-3500</v>
      </c>
      <c r="K4812">
        <v>1</v>
      </c>
      <c r="M4812" t="s">
        <v>52</v>
      </c>
      <c r="N4812" t="s">
        <v>166</v>
      </c>
      <c r="O4812">
        <v>100</v>
      </c>
      <c r="Q4812" t="s">
        <v>166</v>
      </c>
      <c r="S4812" t="s">
        <v>8314</v>
      </c>
      <c r="U4812" t="s">
        <v>52</v>
      </c>
      <c r="W4812" t="s">
        <v>168</v>
      </c>
      <c r="X4812" t="s">
        <v>169</v>
      </c>
      <c r="Y4812" t="s">
        <v>170</v>
      </c>
      <c r="Z4812" t="s">
        <v>164</v>
      </c>
      <c r="AA4812" t="s">
        <v>164</v>
      </c>
      <c r="AB4812" t="s">
        <v>22</v>
      </c>
      <c r="AE4812">
        <v>0</v>
      </c>
      <c r="AF4812">
        <v>0</v>
      </c>
    </row>
    <row r="4813" spans="1:32" x14ac:dyDescent="0.2">
      <c r="A4813" t="s">
        <v>8315</v>
      </c>
      <c r="B4813" s="107">
        <v>44774</v>
      </c>
      <c r="C4813" s="107">
        <v>44774</v>
      </c>
      <c r="D4813" s="107">
        <v>44774</v>
      </c>
      <c r="E4813">
        <v>-5000</v>
      </c>
      <c r="F4813">
        <v>-5000</v>
      </c>
      <c r="G4813" t="s">
        <v>43</v>
      </c>
      <c r="H4813">
        <v>1</v>
      </c>
      <c r="I4813">
        <v>-5000</v>
      </c>
      <c r="J4813">
        <v>-5000</v>
      </c>
      <c r="K4813">
        <v>1</v>
      </c>
      <c r="M4813" t="s">
        <v>52</v>
      </c>
      <c r="N4813" t="s">
        <v>166</v>
      </c>
      <c r="O4813">
        <v>100</v>
      </c>
      <c r="Q4813" t="s">
        <v>166</v>
      </c>
      <c r="S4813" t="s">
        <v>8316</v>
      </c>
      <c r="U4813" t="s">
        <v>52</v>
      </c>
      <c r="W4813" t="s">
        <v>168</v>
      </c>
      <c r="X4813" t="s">
        <v>169</v>
      </c>
      <c r="Y4813" t="s">
        <v>170</v>
      </c>
      <c r="Z4813" t="s">
        <v>164</v>
      </c>
      <c r="AA4813" t="s">
        <v>164</v>
      </c>
      <c r="AB4813" t="s">
        <v>22</v>
      </c>
      <c r="AE4813">
        <v>0</v>
      </c>
      <c r="AF4813">
        <v>0</v>
      </c>
    </row>
    <row r="4814" spans="1:32" x14ac:dyDescent="0.2">
      <c r="A4814" t="s">
        <v>8317</v>
      </c>
      <c r="B4814" s="107">
        <v>44774</v>
      </c>
      <c r="C4814" s="107">
        <v>44774</v>
      </c>
      <c r="D4814" s="107">
        <v>44774</v>
      </c>
      <c r="E4814">
        <v>-1590.41</v>
      </c>
      <c r="F4814">
        <v>-1590.41</v>
      </c>
      <c r="G4814" t="s">
        <v>43</v>
      </c>
      <c r="H4814">
        <v>1</v>
      </c>
      <c r="I4814">
        <v>-1590.41</v>
      </c>
      <c r="J4814">
        <v>-1590.41</v>
      </c>
      <c r="K4814">
        <v>1</v>
      </c>
      <c r="M4814" t="s">
        <v>52</v>
      </c>
      <c r="N4814" t="s">
        <v>3639</v>
      </c>
      <c r="O4814">
        <v>100</v>
      </c>
      <c r="Q4814" t="s">
        <v>3639</v>
      </c>
      <c r="S4814" t="s">
        <v>8310</v>
      </c>
      <c r="U4814" t="s">
        <v>52</v>
      </c>
      <c r="W4814" t="s">
        <v>1241</v>
      </c>
      <c r="X4814" t="s">
        <v>245</v>
      </c>
      <c r="Y4814" t="s">
        <v>246</v>
      </c>
      <c r="Z4814" t="s">
        <v>246</v>
      </c>
      <c r="AA4814" t="s">
        <v>246</v>
      </c>
      <c r="AB4814" t="s">
        <v>20</v>
      </c>
      <c r="AE4814">
        <v>0</v>
      </c>
      <c r="AF4814">
        <v>0</v>
      </c>
    </row>
    <row r="4815" spans="1:32" x14ac:dyDescent="0.2">
      <c r="A4815" t="s">
        <v>8318</v>
      </c>
      <c r="B4815" s="107">
        <v>44774</v>
      </c>
      <c r="C4815" s="107">
        <v>44774</v>
      </c>
      <c r="D4815" s="107">
        <v>44774</v>
      </c>
      <c r="E4815">
        <v>10000</v>
      </c>
      <c r="F4815">
        <v>10000</v>
      </c>
      <c r="G4815" t="s">
        <v>43</v>
      </c>
      <c r="H4815">
        <v>1</v>
      </c>
      <c r="I4815">
        <v>10000</v>
      </c>
      <c r="J4815">
        <v>10000</v>
      </c>
      <c r="K4815">
        <v>1</v>
      </c>
      <c r="M4815" t="s">
        <v>199</v>
      </c>
      <c r="N4815" t="s">
        <v>50</v>
      </c>
      <c r="O4815">
        <v>100</v>
      </c>
      <c r="Q4815" t="s">
        <v>199</v>
      </c>
      <c r="S4815" t="s">
        <v>1378</v>
      </c>
      <c r="U4815" t="s">
        <v>50</v>
      </c>
      <c r="W4815" t="s">
        <v>1379</v>
      </c>
      <c r="X4815" t="s">
        <v>1379</v>
      </c>
      <c r="Y4815" t="s">
        <v>163</v>
      </c>
      <c r="Z4815" t="s">
        <v>193</v>
      </c>
      <c r="AA4815" t="s">
        <v>193</v>
      </c>
      <c r="AB4815" t="s">
        <v>24</v>
      </c>
      <c r="AE4815">
        <v>0</v>
      </c>
      <c r="AF4815">
        <v>0</v>
      </c>
    </row>
    <row r="4816" spans="1:32" x14ac:dyDescent="0.2">
      <c r="A4816" t="s">
        <v>8319</v>
      </c>
      <c r="B4816" s="107">
        <v>44774</v>
      </c>
      <c r="C4816" s="107">
        <v>44774</v>
      </c>
      <c r="D4816" s="107">
        <v>44774</v>
      </c>
      <c r="E4816">
        <v>-10000</v>
      </c>
      <c r="F4816">
        <v>-10000</v>
      </c>
      <c r="G4816" t="s">
        <v>43</v>
      </c>
      <c r="H4816">
        <v>1</v>
      </c>
      <c r="I4816">
        <v>-10000</v>
      </c>
      <c r="J4816">
        <v>-10000</v>
      </c>
      <c r="K4816">
        <v>1</v>
      </c>
      <c r="M4816" t="s">
        <v>52</v>
      </c>
      <c r="N4816" t="s">
        <v>199</v>
      </c>
      <c r="O4816">
        <v>100</v>
      </c>
      <c r="P4816" t="s">
        <v>340</v>
      </c>
      <c r="Q4816" t="s">
        <v>199</v>
      </c>
      <c r="S4816" t="s">
        <v>1378</v>
      </c>
      <c r="U4816" t="s">
        <v>52</v>
      </c>
      <c r="W4816" t="s">
        <v>1379</v>
      </c>
      <c r="X4816" t="s">
        <v>1379</v>
      </c>
      <c r="Y4816" t="s">
        <v>163</v>
      </c>
      <c r="Z4816" t="s">
        <v>193</v>
      </c>
      <c r="AA4816" t="s">
        <v>193</v>
      </c>
      <c r="AB4816" t="s">
        <v>24</v>
      </c>
      <c r="AE4816">
        <v>0</v>
      </c>
      <c r="AF4816">
        <v>0</v>
      </c>
    </row>
    <row r="4817" spans="1:32" x14ac:dyDescent="0.2">
      <c r="A4817" t="s">
        <v>8320</v>
      </c>
      <c r="B4817" s="107">
        <v>44774</v>
      </c>
      <c r="C4817" s="107">
        <v>44774</v>
      </c>
      <c r="D4817" s="107">
        <v>44774</v>
      </c>
      <c r="E4817">
        <v>7.4999999999999997E-3</v>
      </c>
      <c r="F4817">
        <v>7.4999999999999997E-3</v>
      </c>
      <c r="G4817" t="s">
        <v>58</v>
      </c>
      <c r="H4817">
        <v>8479.5631825273013</v>
      </c>
      <c r="I4817">
        <v>63.596723868954747</v>
      </c>
      <c r="J4817">
        <v>63.596723868954747</v>
      </c>
      <c r="K4817">
        <v>1</v>
      </c>
      <c r="M4817" t="s">
        <v>3597</v>
      </c>
      <c r="N4817" t="s">
        <v>69</v>
      </c>
      <c r="S4817" t="s">
        <v>7753</v>
      </c>
      <c r="U4817" t="s">
        <v>69</v>
      </c>
      <c r="W4817" t="s">
        <v>3598</v>
      </c>
      <c r="X4817" t="s">
        <v>3598</v>
      </c>
      <c r="Y4817" t="s">
        <v>1062</v>
      </c>
      <c r="Z4817" t="s">
        <v>1063</v>
      </c>
      <c r="AA4817" t="s">
        <v>1063</v>
      </c>
      <c r="AB4817" t="s">
        <v>29</v>
      </c>
      <c r="AD4817" t="s">
        <v>8321</v>
      </c>
      <c r="AE4817">
        <v>1</v>
      </c>
      <c r="AF4817">
        <v>1</v>
      </c>
    </row>
    <row r="4818" spans="1:32" x14ac:dyDescent="0.2">
      <c r="A4818" t="s">
        <v>8322</v>
      </c>
      <c r="B4818" s="107">
        <v>44774</v>
      </c>
      <c r="C4818" s="107">
        <v>44774</v>
      </c>
      <c r="D4818" s="107">
        <v>44774</v>
      </c>
      <c r="E4818">
        <v>1.3500000000000001E-3</v>
      </c>
      <c r="F4818">
        <v>1.3500000000000001E-3</v>
      </c>
      <c r="G4818" t="s">
        <v>58</v>
      </c>
      <c r="H4818">
        <v>8479.5631825273013</v>
      </c>
      <c r="I4818">
        <v>11.44741029641186</v>
      </c>
      <c r="J4818">
        <v>11.44741029641186</v>
      </c>
      <c r="K4818">
        <v>1</v>
      </c>
      <c r="M4818" t="s">
        <v>3597</v>
      </c>
      <c r="N4818" t="s">
        <v>69</v>
      </c>
      <c r="S4818" t="s">
        <v>7753</v>
      </c>
      <c r="U4818" t="s">
        <v>69</v>
      </c>
      <c r="W4818" t="s">
        <v>3598</v>
      </c>
      <c r="X4818" t="s">
        <v>3598</v>
      </c>
      <c r="Y4818" t="s">
        <v>1062</v>
      </c>
      <c r="Z4818" t="s">
        <v>1063</v>
      </c>
      <c r="AA4818" t="s">
        <v>1063</v>
      </c>
      <c r="AB4818" t="s">
        <v>29</v>
      </c>
      <c r="AD4818" t="s">
        <v>8323</v>
      </c>
      <c r="AE4818">
        <v>1</v>
      </c>
      <c r="AF4818">
        <v>1</v>
      </c>
    </row>
    <row r="4819" spans="1:32" x14ac:dyDescent="0.2">
      <c r="A4819" t="s">
        <v>8324</v>
      </c>
      <c r="B4819" s="107">
        <v>44773</v>
      </c>
      <c r="C4819" s="107">
        <v>44773</v>
      </c>
      <c r="D4819" s="107">
        <v>44773</v>
      </c>
      <c r="E4819">
        <v>-124</v>
      </c>
      <c r="F4819">
        <v>-124</v>
      </c>
      <c r="G4819" t="s">
        <v>43</v>
      </c>
      <c r="H4819">
        <v>1</v>
      </c>
      <c r="I4819">
        <v>-124</v>
      </c>
      <c r="J4819">
        <v>-124</v>
      </c>
      <c r="K4819">
        <v>1</v>
      </c>
      <c r="M4819" t="s">
        <v>50</v>
      </c>
      <c r="N4819" t="s">
        <v>213</v>
      </c>
      <c r="O4819">
        <v>100</v>
      </c>
      <c r="Q4819" t="s">
        <v>213</v>
      </c>
      <c r="S4819" t="s">
        <v>215</v>
      </c>
      <c r="U4819" t="s">
        <v>50</v>
      </c>
      <c r="W4819" t="s">
        <v>216</v>
      </c>
      <c r="X4819" t="s">
        <v>30</v>
      </c>
      <c r="Y4819" t="s">
        <v>182</v>
      </c>
      <c r="Z4819" t="s">
        <v>182</v>
      </c>
      <c r="AA4819" t="s">
        <v>182</v>
      </c>
      <c r="AB4819" t="s">
        <v>30</v>
      </c>
      <c r="AE4819">
        <v>0</v>
      </c>
      <c r="AF4819">
        <v>0</v>
      </c>
    </row>
    <row r="4820" spans="1:32" x14ac:dyDescent="0.2">
      <c r="A4820" t="s">
        <v>8325</v>
      </c>
      <c r="B4820" s="107">
        <v>44773</v>
      </c>
      <c r="C4820" s="107">
        <v>44773</v>
      </c>
      <c r="D4820" s="107">
        <v>44773</v>
      </c>
      <c r="E4820">
        <v>7.4999249999999995E-4</v>
      </c>
      <c r="F4820">
        <v>7.4999249999999995E-4</v>
      </c>
      <c r="G4820" t="s">
        <v>58</v>
      </c>
      <c r="H4820">
        <v>8784.2573221757302</v>
      </c>
      <c r="I4820">
        <v>6.5881271097018814</v>
      </c>
      <c r="J4820">
        <v>6.5881271097018814</v>
      </c>
      <c r="K4820">
        <v>1</v>
      </c>
      <c r="M4820" t="s">
        <v>3597</v>
      </c>
      <c r="N4820" t="s">
        <v>69</v>
      </c>
      <c r="S4820" t="s">
        <v>7559</v>
      </c>
      <c r="U4820" t="s">
        <v>69</v>
      </c>
      <c r="W4820" t="s">
        <v>3598</v>
      </c>
      <c r="X4820" t="s">
        <v>3598</v>
      </c>
      <c r="Y4820" t="s">
        <v>1062</v>
      </c>
      <c r="Z4820" t="s">
        <v>1063</v>
      </c>
      <c r="AA4820" t="s">
        <v>1063</v>
      </c>
      <c r="AB4820" t="s">
        <v>29</v>
      </c>
      <c r="AD4820" t="s">
        <v>8326</v>
      </c>
      <c r="AE4820">
        <v>1</v>
      </c>
      <c r="AF4820">
        <v>1</v>
      </c>
    </row>
    <row r="4821" spans="1:32" x14ac:dyDescent="0.2">
      <c r="A4821" t="s">
        <v>8327</v>
      </c>
      <c r="B4821" s="107">
        <v>44772</v>
      </c>
      <c r="C4821" s="107">
        <v>44772</v>
      </c>
      <c r="D4821" s="107">
        <v>44772</v>
      </c>
      <c r="E4821">
        <v>-5618.34</v>
      </c>
      <c r="F4821">
        <v>-5618.34</v>
      </c>
      <c r="G4821" t="s">
        <v>43</v>
      </c>
      <c r="H4821">
        <v>1</v>
      </c>
      <c r="I4821">
        <v>-5618.34</v>
      </c>
      <c r="J4821">
        <v>-5618.34</v>
      </c>
      <c r="K4821">
        <v>1</v>
      </c>
      <c r="M4821" t="s">
        <v>50</v>
      </c>
      <c r="N4821" t="s">
        <v>314</v>
      </c>
      <c r="O4821">
        <v>100</v>
      </c>
      <c r="Q4821" t="s">
        <v>314</v>
      </c>
      <c r="S4821" t="s">
        <v>8328</v>
      </c>
      <c r="U4821" t="s">
        <v>50</v>
      </c>
      <c r="W4821" t="s">
        <v>315</v>
      </c>
      <c r="X4821" t="s">
        <v>30</v>
      </c>
      <c r="Y4821" t="s">
        <v>182</v>
      </c>
      <c r="Z4821" t="s">
        <v>182</v>
      </c>
      <c r="AA4821" t="s">
        <v>182</v>
      </c>
      <c r="AB4821" t="s">
        <v>30</v>
      </c>
      <c r="AE4821">
        <v>0</v>
      </c>
      <c r="AF4821">
        <v>0</v>
      </c>
    </row>
    <row r="4822" spans="1:32" x14ac:dyDescent="0.2">
      <c r="A4822" t="s">
        <v>8329</v>
      </c>
      <c r="B4822" s="107">
        <v>44772</v>
      </c>
      <c r="C4822" s="107">
        <v>44772</v>
      </c>
      <c r="D4822" s="107">
        <v>44772</v>
      </c>
      <c r="E4822">
        <v>-349.7</v>
      </c>
      <c r="F4822">
        <v>-349.7</v>
      </c>
      <c r="G4822" t="s">
        <v>43</v>
      </c>
      <c r="H4822">
        <v>1</v>
      </c>
      <c r="I4822">
        <v>-349.7</v>
      </c>
      <c r="J4822">
        <v>-349.7</v>
      </c>
      <c r="K4822">
        <v>1</v>
      </c>
      <c r="M4822" t="s">
        <v>50</v>
      </c>
      <c r="N4822" t="s">
        <v>199</v>
      </c>
      <c r="O4822">
        <v>100</v>
      </c>
      <c r="P4822" t="s">
        <v>340</v>
      </c>
      <c r="Q4822" t="s">
        <v>199</v>
      </c>
      <c r="S4822" t="s">
        <v>8056</v>
      </c>
      <c r="U4822" t="s">
        <v>50</v>
      </c>
      <c r="W4822" t="s">
        <v>4679</v>
      </c>
      <c r="X4822" t="s">
        <v>1366</v>
      </c>
      <c r="Y4822" t="s">
        <v>15</v>
      </c>
      <c r="Z4822" t="s">
        <v>164</v>
      </c>
      <c r="AA4822" t="s">
        <v>164</v>
      </c>
      <c r="AB4822" t="s">
        <v>15</v>
      </c>
      <c r="AE4822">
        <v>0</v>
      </c>
      <c r="AF4822">
        <v>0</v>
      </c>
    </row>
    <row r="4823" spans="1:32" x14ac:dyDescent="0.2">
      <c r="A4823" t="s">
        <v>8330</v>
      </c>
      <c r="B4823" s="107">
        <v>44772</v>
      </c>
      <c r="C4823" s="107">
        <v>44772</v>
      </c>
      <c r="D4823" s="107">
        <v>44772</v>
      </c>
      <c r="E4823">
        <v>8.6999999999999994E-3</v>
      </c>
      <c r="F4823">
        <v>8.6999999999999994E-3</v>
      </c>
      <c r="G4823" t="s">
        <v>58</v>
      </c>
      <c r="H4823">
        <v>8845.8572173006778</v>
      </c>
      <c r="I4823">
        <v>76.958957790515896</v>
      </c>
      <c r="J4823">
        <v>76.958957790515896</v>
      </c>
      <c r="K4823">
        <v>1</v>
      </c>
      <c r="M4823" t="s">
        <v>3597</v>
      </c>
      <c r="N4823" t="s">
        <v>69</v>
      </c>
      <c r="S4823" t="s">
        <v>7559</v>
      </c>
      <c r="U4823" t="s">
        <v>69</v>
      </c>
      <c r="W4823" t="s">
        <v>3598</v>
      </c>
      <c r="X4823" t="s">
        <v>3598</v>
      </c>
      <c r="Y4823" t="s">
        <v>1062</v>
      </c>
      <c r="Z4823" t="s">
        <v>1063</v>
      </c>
      <c r="AA4823" t="s">
        <v>1063</v>
      </c>
      <c r="AB4823" t="s">
        <v>29</v>
      </c>
      <c r="AD4823" t="s">
        <v>8331</v>
      </c>
      <c r="AE4823">
        <v>1</v>
      </c>
      <c r="AF4823">
        <v>1</v>
      </c>
    </row>
    <row r="4824" spans="1:32" x14ac:dyDescent="0.2">
      <c r="A4824" t="s">
        <v>8332</v>
      </c>
      <c r="B4824" s="107">
        <v>44772</v>
      </c>
      <c r="C4824" s="107">
        <v>44772</v>
      </c>
      <c r="D4824" s="107">
        <v>44772</v>
      </c>
      <c r="E4824">
        <v>7.5000000000000002E-7</v>
      </c>
      <c r="F4824">
        <v>7.5000000000000002E-7</v>
      </c>
      <c r="G4824" t="s">
        <v>58</v>
      </c>
      <c r="H4824">
        <v>8845.8572173006778</v>
      </c>
      <c r="I4824">
        <v>6.6343929129755088E-3</v>
      </c>
      <c r="J4824">
        <v>6.6343929129755088E-3</v>
      </c>
      <c r="K4824">
        <v>1</v>
      </c>
      <c r="M4824" t="s">
        <v>3597</v>
      </c>
      <c r="N4824" t="s">
        <v>56</v>
      </c>
      <c r="S4824" t="s">
        <v>7559</v>
      </c>
      <c r="U4824" t="s">
        <v>56</v>
      </c>
      <c r="W4824" t="s">
        <v>3598</v>
      </c>
      <c r="X4824" t="s">
        <v>3598</v>
      </c>
      <c r="Y4824" t="s">
        <v>1062</v>
      </c>
      <c r="Z4824" t="s">
        <v>1063</v>
      </c>
      <c r="AA4824" t="s">
        <v>1063</v>
      </c>
      <c r="AB4824" t="s">
        <v>29</v>
      </c>
      <c r="AD4824" t="s">
        <v>8333</v>
      </c>
      <c r="AE4824">
        <v>1</v>
      </c>
      <c r="AF4824">
        <v>1</v>
      </c>
    </row>
    <row r="4825" spans="1:32" x14ac:dyDescent="0.2">
      <c r="A4825" t="s">
        <v>8334</v>
      </c>
      <c r="B4825" s="107">
        <v>44772</v>
      </c>
      <c r="C4825" s="107">
        <v>44772</v>
      </c>
      <c r="D4825" s="107">
        <v>44772</v>
      </c>
      <c r="E4825">
        <v>8.2500000000000004E-3</v>
      </c>
      <c r="F4825">
        <v>8.2500000000000004E-3</v>
      </c>
      <c r="G4825" t="s">
        <v>71</v>
      </c>
      <c r="H4825">
        <v>8821.7821782178235</v>
      </c>
      <c r="I4825">
        <v>72.779702970297052</v>
      </c>
      <c r="J4825">
        <v>72.779702970297052</v>
      </c>
      <c r="K4825">
        <v>1</v>
      </c>
      <c r="N4825" t="s">
        <v>69</v>
      </c>
      <c r="S4825" t="s">
        <v>8335</v>
      </c>
      <c r="U4825" t="s">
        <v>69</v>
      </c>
      <c r="W4825" t="s">
        <v>3598</v>
      </c>
      <c r="X4825" t="s">
        <v>3598</v>
      </c>
      <c r="Y4825" t="s">
        <v>1062</v>
      </c>
      <c r="Z4825" t="s">
        <v>1063</v>
      </c>
      <c r="AA4825" t="s">
        <v>1063</v>
      </c>
      <c r="AB4825" t="s">
        <v>29</v>
      </c>
      <c r="AD4825" t="s">
        <v>8336</v>
      </c>
      <c r="AE4825">
        <v>1</v>
      </c>
      <c r="AF4825">
        <v>1</v>
      </c>
    </row>
    <row r="4826" spans="1:32" x14ac:dyDescent="0.2">
      <c r="A4826" t="s">
        <v>8337</v>
      </c>
      <c r="B4826" s="107">
        <v>44771</v>
      </c>
      <c r="C4826" s="107">
        <v>44771</v>
      </c>
      <c r="D4826" s="107">
        <v>44771</v>
      </c>
      <c r="E4826">
        <v>2500</v>
      </c>
      <c r="F4826">
        <v>2500</v>
      </c>
      <c r="G4826" t="s">
        <v>43</v>
      </c>
      <c r="H4826">
        <v>1</v>
      </c>
      <c r="I4826">
        <v>2500</v>
      </c>
      <c r="J4826">
        <v>2500</v>
      </c>
      <c r="K4826">
        <v>1</v>
      </c>
      <c r="M4826" t="s">
        <v>8338</v>
      </c>
      <c r="N4826" t="s">
        <v>50</v>
      </c>
      <c r="O4826">
        <v>100</v>
      </c>
      <c r="P4826" t="s">
        <v>15</v>
      </c>
      <c r="Q4826" t="s">
        <v>8338</v>
      </c>
      <c r="S4826" t="s">
        <v>8339</v>
      </c>
      <c r="U4826" t="s">
        <v>50</v>
      </c>
      <c r="W4826" t="s">
        <v>4893</v>
      </c>
      <c r="X4826" t="s">
        <v>169</v>
      </c>
      <c r="Y4826" t="s">
        <v>170</v>
      </c>
      <c r="Z4826" t="s">
        <v>164</v>
      </c>
      <c r="AA4826" t="s">
        <v>164</v>
      </c>
      <c r="AB4826" t="s">
        <v>22</v>
      </c>
      <c r="AE4826">
        <v>0</v>
      </c>
      <c r="AF4826">
        <v>0</v>
      </c>
    </row>
    <row r="4827" spans="1:32" x14ac:dyDescent="0.2">
      <c r="A4827" t="s">
        <v>8340</v>
      </c>
      <c r="B4827" s="107">
        <v>44771</v>
      </c>
      <c r="C4827" s="107">
        <v>44771</v>
      </c>
      <c r="D4827" s="107">
        <v>44771</v>
      </c>
      <c r="E4827">
        <v>7.4999249999999995E-4</v>
      </c>
      <c r="F4827">
        <v>7.4999249999999995E-4</v>
      </c>
      <c r="G4827" t="s">
        <v>58</v>
      </c>
      <c r="H4827">
        <v>8970.2083333333321</v>
      </c>
      <c r="I4827">
        <v>6.7275889734374994</v>
      </c>
      <c r="J4827">
        <v>6.7275889734374994</v>
      </c>
      <c r="K4827">
        <v>1</v>
      </c>
      <c r="M4827" t="s">
        <v>3597</v>
      </c>
      <c r="N4827" t="s">
        <v>69</v>
      </c>
      <c r="S4827" t="s">
        <v>7559</v>
      </c>
      <c r="U4827" t="s">
        <v>69</v>
      </c>
      <c r="W4827" t="s">
        <v>3598</v>
      </c>
      <c r="X4827" t="s">
        <v>3598</v>
      </c>
      <c r="Y4827" t="s">
        <v>1062</v>
      </c>
      <c r="Z4827" t="s">
        <v>1063</v>
      </c>
      <c r="AA4827" t="s">
        <v>1063</v>
      </c>
      <c r="AB4827" t="s">
        <v>29</v>
      </c>
      <c r="AD4827" t="s">
        <v>8341</v>
      </c>
      <c r="AE4827">
        <v>1</v>
      </c>
      <c r="AF4827">
        <v>1</v>
      </c>
    </row>
    <row r="4828" spans="1:32" x14ac:dyDescent="0.2">
      <c r="A4828" t="s">
        <v>8342</v>
      </c>
      <c r="B4828" s="107">
        <v>44770</v>
      </c>
      <c r="C4828" s="107">
        <v>44770</v>
      </c>
      <c r="D4828" s="107">
        <v>44770</v>
      </c>
      <c r="E4828">
        <v>-4388.16</v>
      </c>
      <c r="F4828">
        <v>-4388.16</v>
      </c>
      <c r="G4828" t="s">
        <v>43</v>
      </c>
      <c r="H4828">
        <v>1</v>
      </c>
      <c r="I4828">
        <v>-4388.16</v>
      </c>
      <c r="J4828">
        <v>-4388.16</v>
      </c>
      <c r="K4828">
        <v>1</v>
      </c>
      <c r="M4828" t="s">
        <v>52</v>
      </c>
      <c r="N4828" t="s">
        <v>195</v>
      </c>
      <c r="O4828">
        <v>100</v>
      </c>
      <c r="Q4828" t="s">
        <v>195</v>
      </c>
      <c r="S4828" t="s">
        <v>7494</v>
      </c>
      <c r="U4828" t="s">
        <v>52</v>
      </c>
      <c r="W4828" t="s">
        <v>7218</v>
      </c>
      <c r="X4828" t="s">
        <v>191</v>
      </c>
      <c r="Y4828" t="s">
        <v>192</v>
      </c>
      <c r="Z4828" t="s">
        <v>193</v>
      </c>
      <c r="AA4828" t="s">
        <v>193</v>
      </c>
      <c r="AB4828" t="s">
        <v>19</v>
      </c>
      <c r="AE4828">
        <v>0</v>
      </c>
      <c r="AF4828">
        <v>0</v>
      </c>
    </row>
    <row r="4829" spans="1:32" x14ac:dyDescent="0.2">
      <c r="A4829" t="s">
        <v>8343</v>
      </c>
      <c r="B4829" s="107">
        <v>44770</v>
      </c>
      <c r="C4829" s="107">
        <v>44770</v>
      </c>
      <c r="D4829" s="107">
        <v>44770</v>
      </c>
      <c r="E4829">
        <v>-84</v>
      </c>
      <c r="F4829">
        <v>-84</v>
      </c>
      <c r="G4829" t="s">
        <v>43</v>
      </c>
      <c r="H4829">
        <v>1</v>
      </c>
      <c r="I4829">
        <v>-84</v>
      </c>
      <c r="J4829">
        <v>-84</v>
      </c>
      <c r="K4829">
        <v>1</v>
      </c>
      <c r="M4829" t="s">
        <v>52</v>
      </c>
      <c r="N4829" t="s">
        <v>2496</v>
      </c>
      <c r="O4829">
        <v>100</v>
      </c>
      <c r="Q4829" t="s">
        <v>2496</v>
      </c>
      <c r="S4829" t="s">
        <v>2497</v>
      </c>
      <c r="U4829" t="s">
        <v>52</v>
      </c>
      <c r="W4829" t="s">
        <v>2497</v>
      </c>
      <c r="X4829" t="s">
        <v>30</v>
      </c>
      <c r="Y4829" t="s">
        <v>182</v>
      </c>
      <c r="Z4829" t="s">
        <v>182</v>
      </c>
      <c r="AA4829" t="s">
        <v>182</v>
      </c>
      <c r="AB4829" t="s">
        <v>30</v>
      </c>
      <c r="AE4829">
        <v>0</v>
      </c>
      <c r="AF4829">
        <v>0</v>
      </c>
    </row>
    <row r="4830" spans="1:32" x14ac:dyDescent="0.2">
      <c r="A4830" t="s">
        <v>8344</v>
      </c>
      <c r="B4830" s="107">
        <v>44770</v>
      </c>
      <c r="C4830" s="107">
        <v>44770</v>
      </c>
      <c r="D4830" s="107">
        <v>44770</v>
      </c>
      <c r="E4830">
        <v>-8.4306569886324E-4</v>
      </c>
      <c r="F4830">
        <v>-8.4306569886324E-4</v>
      </c>
      <c r="G4830" t="s">
        <v>58</v>
      </c>
      <c r="H4830">
        <v>8983.9666840187401</v>
      </c>
      <c r="I4830">
        <v>-7.5740741510263243</v>
      </c>
      <c r="J4830">
        <v>-7.5740741510263243</v>
      </c>
      <c r="K4830">
        <v>1</v>
      </c>
      <c r="M4830" t="s">
        <v>65</v>
      </c>
      <c r="S4830" t="s">
        <v>2372</v>
      </c>
      <c r="U4830" t="s">
        <v>65</v>
      </c>
      <c r="W4830" t="s">
        <v>1415</v>
      </c>
      <c r="X4830" t="s">
        <v>1265</v>
      </c>
      <c r="Y4830" t="s">
        <v>182</v>
      </c>
      <c r="Z4830" t="s">
        <v>164</v>
      </c>
      <c r="AA4830" t="s">
        <v>164</v>
      </c>
      <c r="AB4830" t="s">
        <v>18</v>
      </c>
      <c r="AD4830" t="s">
        <v>8345</v>
      </c>
      <c r="AE4830">
        <v>1</v>
      </c>
      <c r="AF4830">
        <v>1</v>
      </c>
    </row>
    <row r="4831" spans="1:32" x14ac:dyDescent="0.2">
      <c r="A4831" t="s">
        <v>8346</v>
      </c>
      <c r="B4831" s="107">
        <v>44770</v>
      </c>
      <c r="C4831" s="107">
        <v>44770</v>
      </c>
      <c r="D4831" s="107">
        <v>44770</v>
      </c>
      <c r="E4831">
        <v>-1.051043330218308E-3</v>
      </c>
      <c r="F4831">
        <v>-1.051043330218308E-3</v>
      </c>
      <c r="G4831" t="s">
        <v>58</v>
      </c>
      <c r="H4831">
        <v>8983.9666840187401</v>
      </c>
      <c r="I4831">
        <v>-9.4425382621413867</v>
      </c>
      <c r="J4831">
        <v>-9.4425382621413867</v>
      </c>
      <c r="K4831">
        <v>1</v>
      </c>
      <c r="M4831" t="s">
        <v>65</v>
      </c>
      <c r="S4831" t="s">
        <v>8347</v>
      </c>
      <c r="U4831" t="s">
        <v>65</v>
      </c>
      <c r="W4831" t="s">
        <v>1270</v>
      </c>
      <c r="X4831" t="s">
        <v>1271</v>
      </c>
      <c r="Y4831" t="s">
        <v>182</v>
      </c>
      <c r="Z4831" t="s">
        <v>164</v>
      </c>
      <c r="AA4831" t="s">
        <v>164</v>
      </c>
      <c r="AB4831" t="s">
        <v>18</v>
      </c>
      <c r="AD4831" t="s">
        <v>8348</v>
      </c>
      <c r="AE4831">
        <v>1</v>
      </c>
      <c r="AF4831">
        <v>1</v>
      </c>
    </row>
    <row r="4832" spans="1:32" x14ac:dyDescent="0.2">
      <c r="A4832" t="s">
        <v>8349</v>
      </c>
      <c r="B4832" s="107">
        <v>44769</v>
      </c>
      <c r="C4832" s="107">
        <v>44769</v>
      </c>
      <c r="D4832" s="107">
        <v>44769</v>
      </c>
      <c r="E4832">
        <v>-56.3</v>
      </c>
      <c r="F4832">
        <v>-56.3</v>
      </c>
      <c r="G4832" t="s">
        <v>43</v>
      </c>
      <c r="H4832">
        <v>1</v>
      </c>
      <c r="I4832">
        <v>-56.3</v>
      </c>
      <c r="J4832">
        <v>-56.3</v>
      </c>
      <c r="K4832">
        <v>1</v>
      </c>
      <c r="M4832" t="s">
        <v>52</v>
      </c>
      <c r="N4832" t="s">
        <v>331</v>
      </c>
      <c r="O4832">
        <v>100</v>
      </c>
      <c r="P4832" t="s">
        <v>219</v>
      </c>
      <c r="Q4832" t="s">
        <v>331</v>
      </c>
      <c r="S4832" t="s">
        <v>8304</v>
      </c>
      <c r="U4832" t="s">
        <v>52</v>
      </c>
      <c r="W4832" t="s">
        <v>1452</v>
      </c>
      <c r="X4832" t="s">
        <v>1452</v>
      </c>
      <c r="Y4832" t="s">
        <v>192</v>
      </c>
      <c r="Z4832" t="s">
        <v>193</v>
      </c>
      <c r="AA4832" t="s">
        <v>193</v>
      </c>
      <c r="AB4832" t="s">
        <v>24</v>
      </c>
      <c r="AE4832">
        <v>0</v>
      </c>
      <c r="AF4832">
        <v>0</v>
      </c>
    </row>
    <row r="4833" spans="1:32" x14ac:dyDescent="0.2">
      <c r="A4833" t="s">
        <v>8350</v>
      </c>
      <c r="B4833" s="107">
        <v>44769</v>
      </c>
      <c r="C4833" s="107">
        <v>44769</v>
      </c>
      <c r="D4833" s="107">
        <v>44769</v>
      </c>
      <c r="E4833">
        <v>-24.99</v>
      </c>
      <c r="F4833">
        <v>-24.99</v>
      </c>
      <c r="G4833" t="s">
        <v>43</v>
      </c>
      <c r="H4833">
        <v>1</v>
      </c>
      <c r="I4833">
        <v>-24.99</v>
      </c>
      <c r="J4833">
        <v>-24.99</v>
      </c>
      <c r="K4833">
        <v>1</v>
      </c>
      <c r="M4833" t="s">
        <v>52</v>
      </c>
      <c r="N4833" t="s">
        <v>7671</v>
      </c>
      <c r="O4833">
        <v>100</v>
      </c>
      <c r="Q4833" t="s">
        <v>7671</v>
      </c>
      <c r="S4833" t="s">
        <v>8351</v>
      </c>
      <c r="U4833" t="s">
        <v>52</v>
      </c>
      <c r="W4833" t="s">
        <v>288</v>
      </c>
      <c r="X4833" t="s">
        <v>30</v>
      </c>
      <c r="Y4833" t="s">
        <v>182</v>
      </c>
      <c r="Z4833" t="s">
        <v>182</v>
      </c>
      <c r="AA4833" t="s">
        <v>182</v>
      </c>
      <c r="AB4833" t="s">
        <v>30</v>
      </c>
      <c r="AE4833">
        <v>0</v>
      </c>
      <c r="AF4833">
        <v>0</v>
      </c>
    </row>
    <row r="4834" spans="1:32" x14ac:dyDescent="0.2">
      <c r="A4834" t="s">
        <v>8352</v>
      </c>
      <c r="B4834" s="107">
        <v>44769</v>
      </c>
      <c r="C4834" s="107">
        <v>44769</v>
      </c>
      <c r="D4834" s="107">
        <v>44769</v>
      </c>
      <c r="E4834">
        <v>-60.66</v>
      </c>
      <c r="F4834">
        <v>-60.66</v>
      </c>
      <c r="G4834" t="s">
        <v>43</v>
      </c>
      <c r="H4834">
        <v>1</v>
      </c>
      <c r="I4834">
        <v>-60.66</v>
      </c>
      <c r="J4834">
        <v>-60.66</v>
      </c>
      <c r="K4834">
        <v>1</v>
      </c>
      <c r="M4834" t="s">
        <v>50</v>
      </c>
      <c r="N4834" t="s">
        <v>199</v>
      </c>
      <c r="O4834">
        <v>100</v>
      </c>
      <c r="P4834" t="s">
        <v>340</v>
      </c>
      <c r="Q4834" t="s">
        <v>199</v>
      </c>
      <c r="S4834" t="s">
        <v>317</v>
      </c>
      <c r="U4834" t="s">
        <v>50</v>
      </c>
      <c r="W4834" t="s">
        <v>318</v>
      </c>
      <c r="X4834" t="s">
        <v>30</v>
      </c>
      <c r="Y4834" t="s">
        <v>182</v>
      </c>
      <c r="Z4834" t="s">
        <v>182</v>
      </c>
      <c r="AA4834" t="s">
        <v>182</v>
      </c>
      <c r="AB4834" t="s">
        <v>30</v>
      </c>
      <c r="AE4834">
        <v>0</v>
      </c>
      <c r="AF4834">
        <v>0</v>
      </c>
    </row>
    <row r="4835" spans="1:32" x14ac:dyDescent="0.2">
      <c r="A4835" t="s">
        <v>8353</v>
      </c>
      <c r="B4835" s="107">
        <v>44769</v>
      </c>
      <c r="C4835" s="107">
        <v>44769</v>
      </c>
      <c r="D4835" s="107">
        <v>44769</v>
      </c>
      <c r="E4835">
        <v>-6.20485943253683E-4</v>
      </c>
      <c r="F4835">
        <v>-6.20485943253683E-4</v>
      </c>
      <c r="G4835" t="s">
        <v>58</v>
      </c>
      <c r="H4835">
        <v>8624.2360379346701</v>
      </c>
      <c r="I4835">
        <v>-5.3512172328403</v>
      </c>
      <c r="J4835">
        <v>-5.3512172328403</v>
      </c>
      <c r="K4835">
        <v>1</v>
      </c>
      <c r="M4835" t="s">
        <v>56</v>
      </c>
      <c r="N4835" t="s">
        <v>7340</v>
      </c>
      <c r="S4835" t="s">
        <v>8354</v>
      </c>
      <c r="U4835" t="s">
        <v>56</v>
      </c>
      <c r="W4835" t="s">
        <v>7897</v>
      </c>
      <c r="X4835" t="s">
        <v>24</v>
      </c>
      <c r="Y4835" t="s">
        <v>325</v>
      </c>
      <c r="Z4835" t="s">
        <v>325</v>
      </c>
      <c r="AA4835" t="s">
        <v>325</v>
      </c>
      <c r="AB4835" t="s">
        <v>27</v>
      </c>
      <c r="AD4835" t="s">
        <v>8355</v>
      </c>
      <c r="AE4835">
        <v>1</v>
      </c>
      <c r="AF4835">
        <v>1</v>
      </c>
    </row>
    <row r="4836" spans="1:32" x14ac:dyDescent="0.2">
      <c r="A4836" t="s">
        <v>8356</v>
      </c>
      <c r="B4836" s="107">
        <v>44769</v>
      </c>
      <c r="C4836" s="107">
        <v>44769</v>
      </c>
      <c r="D4836" s="107">
        <v>44769</v>
      </c>
      <c r="E4836">
        <v>-7.7906728912435807E-4</v>
      </c>
      <c r="F4836">
        <v>-7.7906728912435807E-4</v>
      </c>
      <c r="G4836" t="s">
        <v>58</v>
      </c>
      <c r="H4836">
        <v>8624.2360379346701</v>
      </c>
      <c r="I4836">
        <v>-6.7188601908423582</v>
      </c>
      <c r="J4836">
        <v>-6.7188601908423582</v>
      </c>
      <c r="K4836">
        <v>1</v>
      </c>
      <c r="M4836" t="s">
        <v>56</v>
      </c>
      <c r="N4836" t="s">
        <v>7340</v>
      </c>
      <c r="S4836" t="s">
        <v>8354</v>
      </c>
      <c r="U4836" t="s">
        <v>56</v>
      </c>
      <c r="W4836" t="s">
        <v>7897</v>
      </c>
      <c r="X4836" t="s">
        <v>24</v>
      </c>
      <c r="Y4836" t="s">
        <v>325</v>
      </c>
      <c r="Z4836" t="s">
        <v>325</v>
      </c>
      <c r="AA4836" t="s">
        <v>325</v>
      </c>
      <c r="AB4836" t="s">
        <v>27</v>
      </c>
      <c r="AD4836" t="s">
        <v>8357</v>
      </c>
      <c r="AE4836">
        <v>1</v>
      </c>
      <c r="AF4836">
        <v>1</v>
      </c>
    </row>
    <row r="4837" spans="1:32" x14ac:dyDescent="0.2">
      <c r="A4837" t="s">
        <v>8358</v>
      </c>
      <c r="B4837" s="107">
        <v>44769</v>
      </c>
      <c r="C4837" s="107">
        <v>44769</v>
      </c>
      <c r="D4837" s="107">
        <v>44769</v>
      </c>
      <c r="E4837">
        <v>-6.8270114118686989E-4</v>
      </c>
      <c r="F4837">
        <v>-6.8270114118686989E-4</v>
      </c>
      <c r="G4837" t="s">
        <v>58</v>
      </c>
      <c r="H4837">
        <v>8624.2360379346701</v>
      </c>
      <c r="I4837">
        <v>-5.8877757849629289</v>
      </c>
      <c r="J4837">
        <v>-5.8877757849629289</v>
      </c>
      <c r="K4837">
        <v>1</v>
      </c>
      <c r="M4837" t="s">
        <v>56</v>
      </c>
      <c r="N4837" t="s">
        <v>7340</v>
      </c>
      <c r="S4837" t="s">
        <v>8354</v>
      </c>
      <c r="U4837" t="s">
        <v>56</v>
      </c>
      <c r="W4837" t="s">
        <v>7897</v>
      </c>
      <c r="X4837" t="s">
        <v>24</v>
      </c>
      <c r="Y4837" t="s">
        <v>325</v>
      </c>
      <c r="Z4837" t="s">
        <v>325</v>
      </c>
      <c r="AA4837" t="s">
        <v>325</v>
      </c>
      <c r="AB4837" t="s">
        <v>27</v>
      </c>
      <c r="AD4837" t="s">
        <v>8359</v>
      </c>
      <c r="AE4837">
        <v>1</v>
      </c>
      <c r="AF4837">
        <v>1</v>
      </c>
    </row>
    <row r="4838" spans="1:32" x14ac:dyDescent="0.2">
      <c r="A4838" t="s">
        <v>8360</v>
      </c>
      <c r="B4838" s="107">
        <v>44769</v>
      </c>
      <c r="C4838" s="107">
        <v>44769</v>
      </c>
      <c r="D4838" s="107">
        <v>44769</v>
      </c>
      <c r="E4838">
        <v>-5.0470872488506601E-4</v>
      </c>
      <c r="F4838">
        <v>-5.0470872488506601E-4</v>
      </c>
      <c r="G4838" t="s">
        <v>58</v>
      </c>
      <c r="H4838">
        <v>8624.2360379346701</v>
      </c>
      <c r="I4838">
        <v>-4.3527271738138413</v>
      </c>
      <c r="J4838">
        <v>-4.3527271738138413</v>
      </c>
      <c r="K4838">
        <v>1</v>
      </c>
      <c r="M4838" t="s">
        <v>56</v>
      </c>
      <c r="N4838" t="s">
        <v>7340</v>
      </c>
      <c r="S4838" t="s">
        <v>8354</v>
      </c>
      <c r="U4838" t="s">
        <v>56</v>
      </c>
      <c r="W4838" t="s">
        <v>7897</v>
      </c>
      <c r="X4838" t="s">
        <v>24</v>
      </c>
      <c r="Y4838" t="s">
        <v>325</v>
      </c>
      <c r="Z4838" t="s">
        <v>325</v>
      </c>
      <c r="AA4838" t="s">
        <v>325</v>
      </c>
      <c r="AB4838" t="s">
        <v>27</v>
      </c>
      <c r="AD4838" t="s">
        <v>8361</v>
      </c>
      <c r="AE4838">
        <v>1</v>
      </c>
      <c r="AF4838">
        <v>1</v>
      </c>
    </row>
    <row r="4839" spans="1:32" x14ac:dyDescent="0.2">
      <c r="A4839" t="s">
        <v>8362</v>
      </c>
      <c r="B4839" s="107">
        <v>44769</v>
      </c>
      <c r="C4839" s="107">
        <v>44769</v>
      </c>
      <c r="D4839" s="107">
        <v>44769</v>
      </c>
      <c r="E4839">
        <v>-5.8268733097445002E-4</v>
      </c>
      <c r="F4839">
        <v>-5.8268733097445002E-4</v>
      </c>
      <c r="G4839" t="s">
        <v>58</v>
      </c>
      <c r="H4839">
        <v>8624.2360379346701</v>
      </c>
      <c r="I4839">
        <v>-5.025233078637819</v>
      </c>
      <c r="J4839">
        <v>-5.025233078637819</v>
      </c>
      <c r="K4839">
        <v>1</v>
      </c>
      <c r="M4839" t="s">
        <v>56</v>
      </c>
      <c r="N4839" t="s">
        <v>7340</v>
      </c>
      <c r="S4839" t="s">
        <v>8354</v>
      </c>
      <c r="U4839" t="s">
        <v>56</v>
      </c>
      <c r="W4839" t="s">
        <v>7897</v>
      </c>
      <c r="X4839" t="s">
        <v>24</v>
      </c>
      <c r="Y4839" t="s">
        <v>325</v>
      </c>
      <c r="Z4839" t="s">
        <v>325</v>
      </c>
      <c r="AA4839" t="s">
        <v>325</v>
      </c>
      <c r="AB4839" t="s">
        <v>27</v>
      </c>
      <c r="AD4839" t="s">
        <v>8363</v>
      </c>
      <c r="AE4839">
        <v>1</v>
      </c>
      <c r="AF4839">
        <v>1</v>
      </c>
    </row>
    <row r="4840" spans="1:32" x14ac:dyDescent="0.2">
      <c r="A4840" t="s">
        <v>8364</v>
      </c>
      <c r="B4840" s="107">
        <v>44768</v>
      </c>
      <c r="C4840" s="107">
        <v>44768</v>
      </c>
      <c r="D4840" s="107">
        <v>44768</v>
      </c>
      <c r="E4840">
        <v>-5.3399015435800807E-4</v>
      </c>
      <c r="F4840">
        <v>-5.3399015435800807E-4</v>
      </c>
      <c r="G4840" t="s">
        <v>58</v>
      </c>
      <c r="H4840">
        <v>7810.3987068965516</v>
      </c>
      <c r="I4840">
        <v>-4.1706760110932759</v>
      </c>
      <c r="J4840">
        <v>-4.1706760110932759</v>
      </c>
      <c r="K4840">
        <v>1</v>
      </c>
      <c r="M4840" t="s">
        <v>56</v>
      </c>
      <c r="N4840" t="s">
        <v>7340</v>
      </c>
      <c r="S4840" t="s">
        <v>8365</v>
      </c>
      <c r="U4840" t="s">
        <v>56</v>
      </c>
      <c r="W4840" t="s">
        <v>1415</v>
      </c>
      <c r="X4840" t="s">
        <v>1265</v>
      </c>
      <c r="Y4840" t="s">
        <v>182</v>
      </c>
      <c r="Z4840" t="s">
        <v>164</v>
      </c>
      <c r="AA4840" t="s">
        <v>164</v>
      </c>
      <c r="AB4840" t="s">
        <v>18</v>
      </c>
      <c r="AD4840" t="s">
        <v>8366</v>
      </c>
      <c r="AE4840">
        <v>1</v>
      </c>
      <c r="AF4840">
        <v>1</v>
      </c>
    </row>
    <row r="4841" spans="1:32" x14ac:dyDescent="0.2">
      <c r="A4841" t="s">
        <v>8367</v>
      </c>
      <c r="B4841" s="107">
        <v>44768</v>
      </c>
      <c r="C4841" s="107">
        <v>44768</v>
      </c>
      <c r="D4841" s="107">
        <v>44768</v>
      </c>
      <c r="E4841">
        <v>0</v>
      </c>
      <c r="F4841">
        <v>0</v>
      </c>
      <c r="G4841" t="s">
        <v>58</v>
      </c>
      <c r="H4841">
        <v>7810.3987068965516</v>
      </c>
      <c r="I4841">
        <v>0</v>
      </c>
      <c r="J4841">
        <v>0</v>
      </c>
      <c r="K4841">
        <v>1</v>
      </c>
      <c r="M4841" t="s">
        <v>342</v>
      </c>
      <c r="N4841" t="s">
        <v>69</v>
      </c>
      <c r="S4841" t="s">
        <v>1608</v>
      </c>
      <c r="U4841" t="s">
        <v>69</v>
      </c>
      <c r="W4841" t="s">
        <v>2841</v>
      </c>
      <c r="X4841" t="s">
        <v>70</v>
      </c>
      <c r="Y4841" t="s">
        <v>182</v>
      </c>
      <c r="Z4841" t="s">
        <v>164</v>
      </c>
      <c r="AA4841" t="s">
        <v>164</v>
      </c>
      <c r="AB4841" t="s">
        <v>18</v>
      </c>
      <c r="AD4841" t="s">
        <v>8368</v>
      </c>
      <c r="AE4841">
        <v>1</v>
      </c>
      <c r="AF4841">
        <v>1</v>
      </c>
    </row>
    <row r="4842" spans="1:32" x14ac:dyDescent="0.2">
      <c r="A4842" t="s">
        <v>8369</v>
      </c>
      <c r="B4842" s="107">
        <v>44768</v>
      </c>
      <c r="C4842" s="107">
        <v>44768</v>
      </c>
      <c r="D4842" s="107">
        <v>44768</v>
      </c>
      <c r="E4842">
        <v>1.9599999999999999E-2</v>
      </c>
      <c r="F4842">
        <v>1.9599999999999999E-2</v>
      </c>
      <c r="G4842" t="s">
        <v>58</v>
      </c>
      <c r="H4842">
        <v>7810.3987068965516</v>
      </c>
      <c r="I4842">
        <v>153.0838146551724</v>
      </c>
      <c r="J4842">
        <v>153.0838146551724</v>
      </c>
      <c r="K4842">
        <v>1</v>
      </c>
      <c r="M4842" t="s">
        <v>7340</v>
      </c>
      <c r="N4842" t="s">
        <v>56</v>
      </c>
      <c r="S4842" t="s">
        <v>8370</v>
      </c>
      <c r="U4842" t="s">
        <v>56</v>
      </c>
      <c r="W4842" t="s">
        <v>1415</v>
      </c>
      <c r="X4842" t="s">
        <v>1265</v>
      </c>
      <c r="Y4842" t="s">
        <v>182</v>
      </c>
      <c r="Z4842" t="s">
        <v>164</v>
      </c>
      <c r="AA4842" t="s">
        <v>164</v>
      </c>
      <c r="AB4842" t="s">
        <v>18</v>
      </c>
      <c r="AD4842" t="s">
        <v>8371</v>
      </c>
      <c r="AE4842">
        <v>1</v>
      </c>
      <c r="AF4842">
        <v>1</v>
      </c>
    </row>
    <row r="4843" spans="1:32" x14ac:dyDescent="0.2">
      <c r="A4843" t="s">
        <v>8372</v>
      </c>
      <c r="B4843" s="107">
        <v>44768</v>
      </c>
      <c r="C4843" s="107">
        <v>44768</v>
      </c>
      <c r="D4843" s="107">
        <v>44768</v>
      </c>
      <c r="E4843">
        <v>-9.0260846109767673E-2</v>
      </c>
      <c r="F4843">
        <v>-9.0260846109767673E-2</v>
      </c>
      <c r="G4843" t="s">
        <v>58</v>
      </c>
      <c r="H4843">
        <v>7810.3987068965516</v>
      </c>
      <c r="I4843">
        <v>-704.97319573911807</v>
      </c>
      <c r="J4843">
        <v>-704.97319573911807</v>
      </c>
      <c r="K4843">
        <v>1</v>
      </c>
      <c r="M4843" t="s">
        <v>56</v>
      </c>
      <c r="S4843" t="s">
        <v>8373</v>
      </c>
      <c r="U4843" t="s">
        <v>56</v>
      </c>
      <c r="W4843" t="s">
        <v>1415</v>
      </c>
      <c r="X4843" t="s">
        <v>1265</v>
      </c>
      <c r="Y4843" t="s">
        <v>182</v>
      </c>
      <c r="Z4843" t="s">
        <v>164</v>
      </c>
      <c r="AA4843" t="s">
        <v>164</v>
      </c>
      <c r="AB4843" t="s">
        <v>18</v>
      </c>
      <c r="AD4843" t="s">
        <v>8374</v>
      </c>
      <c r="AE4843">
        <v>1</v>
      </c>
      <c r="AF4843">
        <v>1</v>
      </c>
    </row>
    <row r="4844" spans="1:32" x14ac:dyDescent="0.2">
      <c r="A4844" t="s">
        <v>8375</v>
      </c>
      <c r="B4844" s="107">
        <v>44768</v>
      </c>
      <c r="C4844" s="107">
        <v>44768</v>
      </c>
      <c r="D4844" s="107">
        <v>44768</v>
      </c>
      <c r="E4844">
        <v>-5.4742467432540999E-4</v>
      </c>
      <c r="F4844">
        <v>-5.4742467432540999E-4</v>
      </c>
      <c r="G4844" t="s">
        <v>58</v>
      </c>
      <c r="H4844">
        <v>7810.3987068965516</v>
      </c>
      <c r="I4844">
        <v>-4.2756049684744477</v>
      </c>
      <c r="J4844">
        <v>-4.2756049684744477</v>
      </c>
      <c r="K4844">
        <v>1</v>
      </c>
      <c r="M4844" t="s">
        <v>56</v>
      </c>
      <c r="N4844" t="s">
        <v>7340</v>
      </c>
      <c r="S4844" t="s">
        <v>8376</v>
      </c>
      <c r="U4844" t="s">
        <v>56</v>
      </c>
      <c r="W4844" t="s">
        <v>1415</v>
      </c>
      <c r="X4844" t="s">
        <v>1265</v>
      </c>
      <c r="Y4844" t="s">
        <v>182</v>
      </c>
      <c r="Z4844" t="s">
        <v>164</v>
      </c>
      <c r="AA4844" t="s">
        <v>164</v>
      </c>
      <c r="AB4844" t="s">
        <v>18</v>
      </c>
      <c r="AD4844" t="s">
        <v>8377</v>
      </c>
      <c r="AE4844">
        <v>1</v>
      </c>
      <c r="AF4844">
        <v>1</v>
      </c>
    </row>
    <row r="4845" spans="1:32" x14ac:dyDescent="0.2">
      <c r="A4845" t="s">
        <v>8378</v>
      </c>
      <c r="B4845" s="107">
        <v>44768</v>
      </c>
      <c r="C4845" s="107">
        <v>44768</v>
      </c>
      <c r="D4845" s="107">
        <v>44768</v>
      </c>
      <c r="E4845">
        <v>-3.7353712476578398E-4</v>
      </c>
      <c r="F4845">
        <v>-3.7353712476578398E-4</v>
      </c>
      <c r="G4845" t="s">
        <v>58</v>
      </c>
      <c r="H4845">
        <v>7810.3987068965516</v>
      </c>
      <c r="I4845">
        <v>-2.9174738762485348</v>
      </c>
      <c r="J4845">
        <v>-2.9174738762485348</v>
      </c>
      <c r="K4845">
        <v>1</v>
      </c>
      <c r="M4845" t="s">
        <v>56</v>
      </c>
      <c r="N4845" t="s">
        <v>7340</v>
      </c>
      <c r="S4845" t="s">
        <v>8365</v>
      </c>
      <c r="U4845" t="s">
        <v>56</v>
      </c>
      <c r="W4845" t="s">
        <v>1415</v>
      </c>
      <c r="X4845" t="s">
        <v>1265</v>
      </c>
      <c r="Y4845" t="s">
        <v>182</v>
      </c>
      <c r="Z4845" t="s">
        <v>164</v>
      </c>
      <c r="AA4845" t="s">
        <v>164</v>
      </c>
      <c r="AB4845" t="s">
        <v>18</v>
      </c>
      <c r="AD4845" t="s">
        <v>8379</v>
      </c>
      <c r="AE4845">
        <v>1</v>
      </c>
      <c r="AF4845">
        <v>1</v>
      </c>
    </row>
    <row r="4846" spans="1:32" x14ac:dyDescent="0.2">
      <c r="A4846" t="s">
        <v>8380</v>
      </c>
      <c r="B4846" s="107">
        <v>44768</v>
      </c>
      <c r="C4846" s="107">
        <v>44768</v>
      </c>
      <c r="D4846" s="107">
        <v>44768</v>
      </c>
      <c r="E4846">
        <v>-0.1030143903638877</v>
      </c>
      <c r="F4846">
        <v>-0.1030143903638877</v>
      </c>
      <c r="G4846" t="s">
        <v>58</v>
      </c>
      <c r="H4846">
        <v>7810.3987068965516</v>
      </c>
      <c r="I4846">
        <v>-804.5834612898451</v>
      </c>
      <c r="J4846">
        <v>-804.5834612898451</v>
      </c>
      <c r="K4846">
        <v>1</v>
      </c>
      <c r="M4846" t="s">
        <v>56</v>
      </c>
      <c r="N4846" t="s">
        <v>7340</v>
      </c>
      <c r="S4846" t="s">
        <v>8381</v>
      </c>
      <c r="U4846" t="s">
        <v>56</v>
      </c>
      <c r="W4846" t="s">
        <v>1415</v>
      </c>
      <c r="X4846" t="s">
        <v>1265</v>
      </c>
      <c r="Y4846" t="s">
        <v>182</v>
      </c>
      <c r="Z4846" t="s">
        <v>164</v>
      </c>
      <c r="AA4846" t="s">
        <v>164</v>
      </c>
      <c r="AB4846" t="s">
        <v>18</v>
      </c>
      <c r="AD4846" t="s">
        <v>8382</v>
      </c>
      <c r="AE4846">
        <v>1</v>
      </c>
      <c r="AF4846">
        <v>1</v>
      </c>
    </row>
    <row r="4847" spans="1:32" x14ac:dyDescent="0.2">
      <c r="A4847" t="s">
        <v>8383</v>
      </c>
      <c r="B4847" s="107">
        <v>44768</v>
      </c>
      <c r="C4847" s="107">
        <v>44768</v>
      </c>
      <c r="D4847" s="107">
        <v>44768</v>
      </c>
      <c r="E4847">
        <v>-2.16642667065097E-3</v>
      </c>
      <c r="F4847">
        <v>-2.16642667065097E-3</v>
      </c>
      <c r="G4847" t="s">
        <v>58</v>
      </c>
      <c r="H4847">
        <v>7810.3987068965516</v>
      </c>
      <c r="I4847">
        <v>-16.920656067038539</v>
      </c>
      <c r="J4847">
        <v>-16.920656067038539</v>
      </c>
      <c r="K4847">
        <v>1</v>
      </c>
      <c r="M4847" t="s">
        <v>56</v>
      </c>
      <c r="N4847" t="s">
        <v>7340</v>
      </c>
      <c r="S4847" t="s">
        <v>8370</v>
      </c>
      <c r="U4847" t="s">
        <v>56</v>
      </c>
      <c r="W4847" t="s">
        <v>1415</v>
      </c>
      <c r="X4847" t="s">
        <v>1265</v>
      </c>
      <c r="Y4847" t="s">
        <v>182</v>
      </c>
      <c r="Z4847" t="s">
        <v>164</v>
      </c>
      <c r="AA4847" t="s">
        <v>164</v>
      </c>
      <c r="AB4847" t="s">
        <v>18</v>
      </c>
      <c r="AD4847" t="s">
        <v>8371</v>
      </c>
      <c r="AE4847">
        <v>1</v>
      </c>
      <c r="AF4847">
        <v>1</v>
      </c>
    </row>
    <row r="4848" spans="1:32" x14ac:dyDescent="0.2">
      <c r="A4848" t="s">
        <v>8384</v>
      </c>
      <c r="B4848" s="107">
        <v>44768</v>
      </c>
      <c r="C4848" s="107">
        <v>44768</v>
      </c>
      <c r="D4848" s="107">
        <v>44768</v>
      </c>
      <c r="E4848">
        <v>-8.1355971122346808E-4</v>
      </c>
      <c r="F4848">
        <v>-8.1355971122346808E-4</v>
      </c>
      <c r="G4848" t="s">
        <v>58</v>
      </c>
      <c r="H4848">
        <v>7810.3987068965516</v>
      </c>
      <c r="I4848">
        <v>-6.3542257165229072</v>
      </c>
      <c r="J4848">
        <v>-6.3542257165229072</v>
      </c>
      <c r="K4848">
        <v>1</v>
      </c>
      <c r="M4848" t="s">
        <v>56</v>
      </c>
      <c r="N4848" t="s">
        <v>7340</v>
      </c>
      <c r="S4848" t="s">
        <v>8365</v>
      </c>
      <c r="U4848" t="s">
        <v>56</v>
      </c>
      <c r="W4848" t="s">
        <v>1415</v>
      </c>
      <c r="X4848" t="s">
        <v>1265</v>
      </c>
      <c r="Y4848" t="s">
        <v>182</v>
      </c>
      <c r="Z4848" t="s">
        <v>164</v>
      </c>
      <c r="AA4848" t="s">
        <v>164</v>
      </c>
      <c r="AB4848" t="s">
        <v>18</v>
      </c>
      <c r="AD4848" t="s">
        <v>8385</v>
      </c>
      <c r="AE4848">
        <v>1</v>
      </c>
      <c r="AF4848">
        <v>1</v>
      </c>
    </row>
    <row r="4849" spans="1:32" x14ac:dyDescent="0.2">
      <c r="A4849" t="s">
        <v>8386</v>
      </c>
      <c r="B4849" s="107">
        <v>44768</v>
      </c>
      <c r="C4849" s="107">
        <v>44768</v>
      </c>
      <c r="D4849" s="107">
        <v>44768</v>
      </c>
      <c r="E4849">
        <v>7.8399999999999997E-2</v>
      </c>
      <c r="F4849">
        <v>7.8399999999999997E-2</v>
      </c>
      <c r="G4849" t="s">
        <v>58</v>
      </c>
      <c r="H4849">
        <v>7810.3987068965516</v>
      </c>
      <c r="I4849">
        <v>612.33525862068961</v>
      </c>
      <c r="J4849">
        <v>612.33525862068961</v>
      </c>
      <c r="K4849">
        <v>1</v>
      </c>
      <c r="M4849" t="s">
        <v>7340</v>
      </c>
      <c r="N4849" t="s">
        <v>69</v>
      </c>
      <c r="S4849" t="s">
        <v>8370</v>
      </c>
      <c r="U4849" t="s">
        <v>69</v>
      </c>
      <c r="W4849" t="s">
        <v>1415</v>
      </c>
      <c r="X4849" t="s">
        <v>1265</v>
      </c>
      <c r="Y4849" t="s">
        <v>182</v>
      </c>
      <c r="Z4849" t="s">
        <v>164</v>
      </c>
      <c r="AA4849" t="s">
        <v>164</v>
      </c>
      <c r="AB4849" t="s">
        <v>18</v>
      </c>
      <c r="AD4849" t="s">
        <v>8371</v>
      </c>
      <c r="AE4849">
        <v>1</v>
      </c>
      <c r="AF4849">
        <v>1</v>
      </c>
    </row>
    <row r="4850" spans="1:32" x14ac:dyDescent="0.2">
      <c r="A4850" t="s">
        <v>8387</v>
      </c>
      <c r="B4850" s="107">
        <v>44767</v>
      </c>
      <c r="C4850" s="107">
        <v>44767</v>
      </c>
      <c r="D4850" s="107">
        <v>44767</v>
      </c>
      <c r="E4850">
        <v>-52.8</v>
      </c>
      <c r="F4850">
        <v>-52.8</v>
      </c>
      <c r="G4850" t="s">
        <v>43</v>
      </c>
      <c r="H4850">
        <v>1</v>
      </c>
      <c r="I4850">
        <v>-52.8</v>
      </c>
      <c r="J4850">
        <v>-52.8</v>
      </c>
      <c r="K4850">
        <v>1</v>
      </c>
      <c r="M4850" t="s">
        <v>50</v>
      </c>
      <c r="N4850" t="s">
        <v>231</v>
      </c>
      <c r="O4850">
        <v>100</v>
      </c>
      <c r="Q4850" t="s">
        <v>231</v>
      </c>
      <c r="S4850" t="s">
        <v>233</v>
      </c>
      <c r="U4850" t="s">
        <v>50</v>
      </c>
      <c r="W4850" t="s">
        <v>233</v>
      </c>
      <c r="X4850" t="s">
        <v>30</v>
      </c>
      <c r="Y4850" t="s">
        <v>182</v>
      </c>
      <c r="Z4850" t="s">
        <v>182</v>
      </c>
      <c r="AA4850" t="s">
        <v>182</v>
      </c>
      <c r="AB4850" t="s">
        <v>30</v>
      </c>
      <c r="AE4850">
        <v>0</v>
      </c>
      <c r="AF4850">
        <v>0</v>
      </c>
    </row>
    <row r="4851" spans="1:32" x14ac:dyDescent="0.2">
      <c r="A4851" t="s">
        <v>8388</v>
      </c>
      <c r="B4851" s="107">
        <v>44767</v>
      </c>
      <c r="C4851" s="107">
        <v>44767</v>
      </c>
      <c r="D4851" s="107">
        <v>44767</v>
      </c>
      <c r="E4851">
        <v>-9.0767987415803997E-2</v>
      </c>
      <c r="F4851">
        <v>-9.0767987415803997E-2</v>
      </c>
      <c r="G4851" t="s">
        <v>58</v>
      </c>
      <c r="H4851">
        <v>7760.4425256341056</v>
      </c>
      <c r="I4851">
        <v>-704.39974950782675</v>
      </c>
      <c r="J4851">
        <v>-704.39974950782675</v>
      </c>
      <c r="K4851">
        <v>1</v>
      </c>
      <c r="M4851" t="s">
        <v>56</v>
      </c>
      <c r="S4851" t="s">
        <v>2372</v>
      </c>
      <c r="U4851" t="s">
        <v>56</v>
      </c>
      <c r="W4851" t="s">
        <v>1415</v>
      </c>
      <c r="X4851" t="s">
        <v>1265</v>
      </c>
      <c r="Y4851" t="s">
        <v>182</v>
      </c>
      <c r="Z4851" t="s">
        <v>164</v>
      </c>
      <c r="AA4851" t="s">
        <v>164</v>
      </c>
      <c r="AB4851" t="s">
        <v>18</v>
      </c>
      <c r="AD4851" t="s">
        <v>8389</v>
      </c>
      <c r="AE4851">
        <v>1</v>
      </c>
      <c r="AF4851">
        <v>1</v>
      </c>
    </row>
    <row r="4852" spans="1:32" x14ac:dyDescent="0.2">
      <c r="A4852" t="s">
        <v>8390</v>
      </c>
      <c r="B4852" s="107">
        <v>44766</v>
      </c>
      <c r="C4852" s="107">
        <v>44766</v>
      </c>
      <c r="D4852" s="107">
        <v>44766</v>
      </c>
      <c r="E4852">
        <v>7.425E-4</v>
      </c>
      <c r="F4852">
        <v>7.425E-4</v>
      </c>
      <c r="G4852" t="s">
        <v>58</v>
      </c>
      <c r="H4852">
        <v>8802.865013774106</v>
      </c>
      <c r="I4852">
        <v>6.5361272727272741</v>
      </c>
      <c r="J4852">
        <v>6.5361272727272741</v>
      </c>
      <c r="K4852">
        <v>1</v>
      </c>
      <c r="M4852" t="s">
        <v>3597</v>
      </c>
      <c r="N4852" t="s">
        <v>69</v>
      </c>
      <c r="S4852" t="s">
        <v>7559</v>
      </c>
      <c r="U4852" t="s">
        <v>69</v>
      </c>
      <c r="W4852" t="s">
        <v>3598</v>
      </c>
      <c r="X4852" t="s">
        <v>3598</v>
      </c>
      <c r="Y4852" t="s">
        <v>1062</v>
      </c>
      <c r="Z4852" t="s">
        <v>1063</v>
      </c>
      <c r="AA4852" t="s">
        <v>1063</v>
      </c>
      <c r="AB4852" t="s">
        <v>29</v>
      </c>
      <c r="AD4852" t="s">
        <v>8391</v>
      </c>
      <c r="AE4852">
        <v>1</v>
      </c>
      <c r="AF4852">
        <v>1</v>
      </c>
    </row>
    <row r="4853" spans="1:32" x14ac:dyDescent="0.2">
      <c r="A4853" t="s">
        <v>8392</v>
      </c>
      <c r="B4853" s="107">
        <v>44764</v>
      </c>
      <c r="C4853" s="107">
        <v>44764</v>
      </c>
      <c r="D4853" s="107">
        <v>44764</v>
      </c>
      <c r="E4853">
        <v>-191.95</v>
      </c>
      <c r="F4853">
        <v>-191.95</v>
      </c>
      <c r="G4853" t="s">
        <v>43</v>
      </c>
      <c r="H4853">
        <v>1</v>
      </c>
      <c r="I4853">
        <v>-191.95</v>
      </c>
      <c r="J4853">
        <v>-191.95</v>
      </c>
      <c r="K4853">
        <v>1</v>
      </c>
      <c r="M4853" t="s">
        <v>50</v>
      </c>
      <c r="N4853" t="s">
        <v>228</v>
      </c>
      <c r="O4853">
        <v>100</v>
      </c>
      <c r="Q4853" t="s">
        <v>228</v>
      </c>
      <c r="S4853" t="s">
        <v>229</v>
      </c>
      <c r="U4853" t="s">
        <v>50</v>
      </c>
      <c r="W4853" t="s">
        <v>229</v>
      </c>
      <c r="X4853" t="s">
        <v>30</v>
      </c>
      <c r="Y4853" t="s">
        <v>182</v>
      </c>
      <c r="Z4853" t="s">
        <v>182</v>
      </c>
      <c r="AA4853" t="s">
        <v>182</v>
      </c>
      <c r="AB4853" t="s">
        <v>30</v>
      </c>
      <c r="AE4853">
        <v>0</v>
      </c>
      <c r="AF4853">
        <v>0</v>
      </c>
    </row>
    <row r="4854" spans="1:32" x14ac:dyDescent="0.2">
      <c r="A4854" t="s">
        <v>8393</v>
      </c>
      <c r="B4854" s="107">
        <v>44764</v>
      </c>
      <c r="C4854" s="107">
        <v>44764</v>
      </c>
      <c r="D4854" s="107">
        <v>44764</v>
      </c>
      <c r="E4854">
        <v>-1.343516742004662E-3</v>
      </c>
      <c r="F4854">
        <v>-1.343516742004662E-3</v>
      </c>
      <c r="G4854" t="s">
        <v>58</v>
      </c>
      <c r="H4854">
        <v>8484.5856353591171</v>
      </c>
      <c r="I4854">
        <v>-11.39918285007724</v>
      </c>
      <c r="J4854">
        <v>-11.39918285007724</v>
      </c>
      <c r="K4854">
        <v>1</v>
      </c>
      <c r="M4854" t="s">
        <v>56</v>
      </c>
      <c r="S4854" t="s">
        <v>8394</v>
      </c>
      <c r="U4854" t="s">
        <v>56</v>
      </c>
      <c r="W4854" t="s">
        <v>8395</v>
      </c>
      <c r="X4854" t="s">
        <v>1265</v>
      </c>
      <c r="Y4854" t="s">
        <v>182</v>
      </c>
      <c r="Z4854" t="s">
        <v>164</v>
      </c>
      <c r="AA4854" t="s">
        <v>164</v>
      </c>
      <c r="AB4854" t="s">
        <v>18</v>
      </c>
      <c r="AD4854" t="s">
        <v>8396</v>
      </c>
      <c r="AE4854">
        <v>1</v>
      </c>
      <c r="AF4854">
        <v>1</v>
      </c>
    </row>
    <row r="4855" spans="1:32" x14ac:dyDescent="0.2">
      <c r="A4855" t="s">
        <v>8397</v>
      </c>
      <c r="B4855" s="107">
        <v>44764</v>
      </c>
      <c r="C4855" s="107">
        <v>44764</v>
      </c>
      <c r="D4855" s="107">
        <v>44764</v>
      </c>
      <c r="E4855">
        <v>-1.53661126399128E-3</v>
      </c>
      <c r="F4855">
        <v>-1.53661126399128E-3</v>
      </c>
      <c r="G4855" t="s">
        <v>58</v>
      </c>
      <c r="H4855">
        <v>8484.5856353591171</v>
      </c>
      <c r="I4855">
        <v>-13.037509857591431</v>
      </c>
      <c r="J4855">
        <v>-13.037509857591431</v>
      </c>
      <c r="K4855">
        <v>1</v>
      </c>
      <c r="M4855" t="s">
        <v>63</v>
      </c>
      <c r="S4855" t="s">
        <v>8394</v>
      </c>
      <c r="U4855" t="s">
        <v>63</v>
      </c>
      <c r="W4855" t="s">
        <v>8395</v>
      </c>
      <c r="X4855" t="s">
        <v>1265</v>
      </c>
      <c r="Y4855" t="s">
        <v>182</v>
      </c>
      <c r="Z4855" t="s">
        <v>164</v>
      </c>
      <c r="AA4855" t="s">
        <v>164</v>
      </c>
      <c r="AB4855" t="s">
        <v>18</v>
      </c>
      <c r="AD4855" t="s">
        <v>8398</v>
      </c>
      <c r="AE4855">
        <v>1</v>
      </c>
      <c r="AF4855">
        <v>1</v>
      </c>
    </row>
    <row r="4856" spans="1:32" x14ac:dyDescent="0.2">
      <c r="A4856" t="s">
        <v>8399</v>
      </c>
      <c r="B4856" s="107">
        <v>44764</v>
      </c>
      <c r="C4856" s="107">
        <v>44764</v>
      </c>
      <c r="D4856" s="107">
        <v>44764</v>
      </c>
      <c r="E4856">
        <v>2.2499999999999998E-3</v>
      </c>
      <c r="F4856">
        <v>2.2499999999999998E-3</v>
      </c>
      <c r="G4856" t="s">
        <v>58</v>
      </c>
      <c r="H4856">
        <v>8484.5856353591171</v>
      </c>
      <c r="I4856">
        <v>19.090317679558009</v>
      </c>
      <c r="J4856">
        <v>19.090317679558009</v>
      </c>
      <c r="K4856">
        <v>1</v>
      </c>
      <c r="M4856" t="s">
        <v>3597</v>
      </c>
      <c r="N4856" t="s">
        <v>69</v>
      </c>
      <c r="S4856" t="s">
        <v>7559</v>
      </c>
      <c r="U4856" t="s">
        <v>69</v>
      </c>
      <c r="W4856" t="s">
        <v>3598</v>
      </c>
      <c r="X4856" t="s">
        <v>3598</v>
      </c>
      <c r="Y4856" t="s">
        <v>1062</v>
      </c>
      <c r="Z4856" t="s">
        <v>1063</v>
      </c>
      <c r="AA4856" t="s">
        <v>1063</v>
      </c>
      <c r="AB4856" t="s">
        <v>29</v>
      </c>
      <c r="AD4856" t="s">
        <v>8400</v>
      </c>
      <c r="AE4856">
        <v>1</v>
      </c>
      <c r="AF4856">
        <v>1</v>
      </c>
    </row>
    <row r="4857" spans="1:32" x14ac:dyDescent="0.2">
      <c r="A4857" t="s">
        <v>8401</v>
      </c>
      <c r="B4857" s="107">
        <v>44762</v>
      </c>
      <c r="C4857" s="107">
        <v>44762</v>
      </c>
      <c r="D4857" s="107">
        <v>44762</v>
      </c>
      <c r="E4857">
        <v>2.2499999999999998E-3</v>
      </c>
      <c r="F4857">
        <v>2.2499999999999998E-3</v>
      </c>
      <c r="G4857" t="s">
        <v>58</v>
      </c>
      <c r="H4857">
        <v>8342.7631578947367</v>
      </c>
      <c r="I4857">
        <v>18.771217105263151</v>
      </c>
      <c r="J4857">
        <v>18.771217105263151</v>
      </c>
      <c r="K4857">
        <v>1</v>
      </c>
      <c r="M4857" t="s">
        <v>3597</v>
      </c>
      <c r="N4857" t="s">
        <v>69</v>
      </c>
      <c r="S4857" t="s">
        <v>7559</v>
      </c>
      <c r="U4857" t="s">
        <v>69</v>
      </c>
      <c r="W4857" t="s">
        <v>3598</v>
      </c>
      <c r="X4857" t="s">
        <v>3598</v>
      </c>
      <c r="Y4857" t="s">
        <v>1062</v>
      </c>
      <c r="Z4857" t="s">
        <v>1063</v>
      </c>
      <c r="AA4857" t="s">
        <v>1063</v>
      </c>
      <c r="AB4857" t="s">
        <v>29</v>
      </c>
      <c r="AD4857" t="s">
        <v>8402</v>
      </c>
      <c r="AE4857">
        <v>1</v>
      </c>
      <c r="AF4857">
        <v>1</v>
      </c>
    </row>
    <row r="4858" spans="1:32" x14ac:dyDescent="0.2">
      <c r="A4858" t="s">
        <v>8403</v>
      </c>
      <c r="B4858" s="107">
        <v>44761</v>
      </c>
      <c r="C4858" s="107">
        <v>44761</v>
      </c>
      <c r="D4858" s="107">
        <v>44761</v>
      </c>
      <c r="E4858">
        <v>-288.64</v>
      </c>
      <c r="F4858">
        <v>-288.64</v>
      </c>
      <c r="G4858" t="s">
        <v>43</v>
      </c>
      <c r="H4858">
        <v>1</v>
      </c>
      <c r="I4858">
        <v>-288.64</v>
      </c>
      <c r="J4858">
        <v>-288.64</v>
      </c>
      <c r="K4858">
        <v>1</v>
      </c>
      <c r="M4858" t="s">
        <v>50</v>
      </c>
      <c r="N4858" t="s">
        <v>7527</v>
      </c>
      <c r="O4858">
        <v>100</v>
      </c>
      <c r="Q4858" t="s">
        <v>7527</v>
      </c>
      <c r="S4858" t="s">
        <v>7838</v>
      </c>
      <c r="U4858" t="s">
        <v>50</v>
      </c>
      <c r="W4858" t="s">
        <v>7527</v>
      </c>
      <c r="X4858" t="s">
        <v>391</v>
      </c>
      <c r="Y4858" t="s">
        <v>23</v>
      </c>
      <c r="Z4858" t="s">
        <v>164</v>
      </c>
      <c r="AA4858" t="s">
        <v>164</v>
      </c>
      <c r="AB4858" t="s">
        <v>23</v>
      </c>
      <c r="AE4858">
        <v>0</v>
      </c>
      <c r="AF4858">
        <v>0</v>
      </c>
    </row>
    <row r="4859" spans="1:32" x14ac:dyDescent="0.2">
      <c r="A4859" t="s">
        <v>8404</v>
      </c>
      <c r="B4859" s="107">
        <v>44761</v>
      </c>
      <c r="C4859" s="107">
        <v>44761</v>
      </c>
      <c r="D4859" s="107">
        <v>44761</v>
      </c>
      <c r="E4859">
        <v>-340.58</v>
      </c>
      <c r="F4859">
        <v>-340.58</v>
      </c>
      <c r="G4859" t="s">
        <v>43</v>
      </c>
      <c r="H4859">
        <v>1</v>
      </c>
      <c r="I4859">
        <v>-340.58</v>
      </c>
      <c r="J4859">
        <v>-340.58</v>
      </c>
      <c r="K4859">
        <v>1</v>
      </c>
      <c r="M4859" t="s">
        <v>52</v>
      </c>
      <c r="N4859" t="s">
        <v>3639</v>
      </c>
      <c r="O4859">
        <v>100</v>
      </c>
      <c r="Q4859" t="s">
        <v>3639</v>
      </c>
      <c r="S4859" t="s">
        <v>97</v>
      </c>
      <c r="U4859" t="s">
        <v>52</v>
      </c>
      <c r="W4859" t="s">
        <v>1125</v>
      </c>
      <c r="X4859" t="s">
        <v>245</v>
      </c>
      <c r="Y4859" t="s">
        <v>246</v>
      </c>
      <c r="Z4859" t="s">
        <v>246</v>
      </c>
      <c r="AA4859" t="s">
        <v>246</v>
      </c>
      <c r="AB4859" t="s">
        <v>20</v>
      </c>
      <c r="AE4859">
        <v>0</v>
      </c>
      <c r="AF4859">
        <v>0</v>
      </c>
    </row>
    <row r="4860" spans="1:32" x14ac:dyDescent="0.2">
      <c r="A4860" t="s">
        <v>8405</v>
      </c>
      <c r="B4860" s="107">
        <v>44761</v>
      </c>
      <c r="C4860" s="107">
        <v>44761</v>
      </c>
      <c r="D4860" s="107">
        <v>44761</v>
      </c>
      <c r="E4860">
        <v>-1055.81</v>
      </c>
      <c r="F4860">
        <v>-1055.81</v>
      </c>
      <c r="G4860" t="s">
        <v>43</v>
      </c>
      <c r="H4860">
        <v>1</v>
      </c>
      <c r="I4860">
        <v>-1055.81</v>
      </c>
      <c r="J4860">
        <v>-1055.81</v>
      </c>
      <c r="K4860">
        <v>1</v>
      </c>
      <c r="M4860" t="s">
        <v>52</v>
      </c>
      <c r="N4860" t="s">
        <v>3639</v>
      </c>
      <c r="O4860">
        <v>100</v>
      </c>
      <c r="Q4860" t="s">
        <v>3639</v>
      </c>
      <c r="S4860" t="s">
        <v>97</v>
      </c>
      <c r="U4860" t="s">
        <v>52</v>
      </c>
      <c r="W4860" t="s">
        <v>1125</v>
      </c>
      <c r="X4860" t="s">
        <v>245</v>
      </c>
      <c r="Y4860" t="s">
        <v>246</v>
      </c>
      <c r="Z4860" t="s">
        <v>246</v>
      </c>
      <c r="AA4860" t="s">
        <v>246</v>
      </c>
      <c r="AB4860" t="s">
        <v>20</v>
      </c>
      <c r="AE4860">
        <v>0</v>
      </c>
      <c r="AF4860">
        <v>0</v>
      </c>
    </row>
    <row r="4861" spans="1:32" x14ac:dyDescent="0.2">
      <c r="A4861" t="s">
        <v>8406</v>
      </c>
      <c r="B4861" s="107">
        <v>44758</v>
      </c>
      <c r="C4861" s="107">
        <v>44758</v>
      </c>
      <c r="D4861" s="107">
        <v>44758</v>
      </c>
      <c r="E4861">
        <v>-116.98</v>
      </c>
      <c r="F4861">
        <v>-116.98</v>
      </c>
      <c r="G4861" t="s">
        <v>43</v>
      </c>
      <c r="H4861">
        <v>1</v>
      </c>
      <c r="I4861">
        <v>-116.98</v>
      </c>
      <c r="J4861">
        <v>-116.98</v>
      </c>
      <c r="K4861">
        <v>1</v>
      </c>
      <c r="M4861" t="s">
        <v>50</v>
      </c>
      <c r="N4861" t="s">
        <v>272</v>
      </c>
      <c r="O4861">
        <v>100</v>
      </c>
      <c r="Q4861" t="s">
        <v>272</v>
      </c>
      <c r="S4861" t="s">
        <v>274</v>
      </c>
      <c r="U4861" t="s">
        <v>50</v>
      </c>
      <c r="W4861" t="s">
        <v>274</v>
      </c>
      <c r="X4861" t="s">
        <v>30</v>
      </c>
      <c r="Y4861" t="s">
        <v>182</v>
      </c>
      <c r="Z4861" t="s">
        <v>182</v>
      </c>
      <c r="AA4861" t="s">
        <v>182</v>
      </c>
      <c r="AB4861" t="s">
        <v>30</v>
      </c>
      <c r="AE4861">
        <v>0</v>
      </c>
      <c r="AF4861">
        <v>0</v>
      </c>
    </row>
    <row r="4862" spans="1:32" x14ac:dyDescent="0.2">
      <c r="A4862" t="s">
        <v>8407</v>
      </c>
      <c r="B4862" s="107">
        <v>44757</v>
      </c>
      <c r="C4862" s="107">
        <v>44757</v>
      </c>
      <c r="D4862" s="107">
        <v>44757</v>
      </c>
      <c r="E4862">
        <v>-2500</v>
      </c>
      <c r="F4862">
        <v>-2500</v>
      </c>
      <c r="G4862" t="s">
        <v>43</v>
      </c>
      <c r="H4862">
        <v>1</v>
      </c>
      <c r="I4862">
        <v>-2500</v>
      </c>
      <c r="J4862">
        <v>-2500</v>
      </c>
      <c r="K4862">
        <v>1</v>
      </c>
      <c r="M4862" t="s">
        <v>52</v>
      </c>
      <c r="N4862" t="s">
        <v>1338</v>
      </c>
      <c r="O4862">
        <v>100</v>
      </c>
      <c r="P4862" t="s">
        <v>236</v>
      </c>
      <c r="Q4862" t="s">
        <v>1338</v>
      </c>
      <c r="S4862" t="s">
        <v>323</v>
      </c>
      <c r="U4862" t="s">
        <v>52</v>
      </c>
      <c r="W4862" t="s">
        <v>3115</v>
      </c>
      <c r="X4862" t="s">
        <v>324</v>
      </c>
      <c r="Y4862" t="s">
        <v>325</v>
      </c>
      <c r="Z4862" t="s">
        <v>325</v>
      </c>
      <c r="AA4862" t="s">
        <v>325</v>
      </c>
      <c r="AB4862" t="s">
        <v>27</v>
      </c>
      <c r="AE4862">
        <v>0</v>
      </c>
      <c r="AF4862">
        <v>0</v>
      </c>
    </row>
    <row r="4863" spans="1:32" x14ac:dyDescent="0.2">
      <c r="A4863" t="s">
        <v>8408</v>
      </c>
      <c r="B4863" s="107">
        <v>44757</v>
      </c>
      <c r="C4863" s="107">
        <v>44757</v>
      </c>
      <c r="D4863" s="107">
        <v>44757</v>
      </c>
      <c r="E4863">
        <v>-2000</v>
      </c>
      <c r="F4863">
        <v>-2000</v>
      </c>
      <c r="G4863" t="s">
        <v>43</v>
      </c>
      <c r="H4863">
        <v>1</v>
      </c>
      <c r="I4863">
        <v>-2000</v>
      </c>
      <c r="J4863">
        <v>-2000</v>
      </c>
      <c r="K4863">
        <v>1</v>
      </c>
      <c r="M4863" t="s">
        <v>52</v>
      </c>
      <c r="N4863" t="s">
        <v>166</v>
      </c>
      <c r="O4863">
        <v>100</v>
      </c>
      <c r="Q4863" t="s">
        <v>166</v>
      </c>
      <c r="S4863" t="s">
        <v>8409</v>
      </c>
      <c r="U4863" t="s">
        <v>52</v>
      </c>
      <c r="W4863" t="s">
        <v>1233</v>
      </c>
      <c r="X4863" t="s">
        <v>1234</v>
      </c>
      <c r="Y4863" t="s">
        <v>170</v>
      </c>
      <c r="Z4863" t="s">
        <v>164</v>
      </c>
      <c r="AA4863" t="s">
        <v>164</v>
      </c>
      <c r="AB4863" t="s">
        <v>22</v>
      </c>
      <c r="AE4863">
        <v>0</v>
      </c>
      <c r="AF4863">
        <v>0</v>
      </c>
    </row>
    <row r="4864" spans="1:32" x14ac:dyDescent="0.2">
      <c r="A4864" t="s">
        <v>8410</v>
      </c>
      <c r="B4864" s="107">
        <v>44756</v>
      </c>
      <c r="C4864" s="107">
        <v>44756</v>
      </c>
      <c r="D4864" s="107">
        <v>44756</v>
      </c>
      <c r="E4864">
        <v>-3500</v>
      </c>
      <c r="F4864">
        <v>-3500</v>
      </c>
      <c r="G4864" t="s">
        <v>43</v>
      </c>
      <c r="H4864">
        <v>1</v>
      </c>
      <c r="I4864">
        <v>-3500</v>
      </c>
      <c r="J4864">
        <v>-3500</v>
      </c>
      <c r="K4864">
        <v>1</v>
      </c>
      <c r="M4864" t="s">
        <v>52</v>
      </c>
      <c r="N4864" t="s">
        <v>166</v>
      </c>
      <c r="O4864">
        <v>100</v>
      </c>
      <c r="Q4864" t="s">
        <v>166</v>
      </c>
      <c r="S4864" t="s">
        <v>8314</v>
      </c>
      <c r="U4864" t="s">
        <v>52</v>
      </c>
      <c r="W4864" t="s">
        <v>168</v>
      </c>
      <c r="X4864" t="s">
        <v>169</v>
      </c>
      <c r="Y4864" t="s">
        <v>170</v>
      </c>
      <c r="Z4864" t="s">
        <v>164</v>
      </c>
      <c r="AA4864" t="s">
        <v>164</v>
      </c>
      <c r="AB4864" t="s">
        <v>22</v>
      </c>
      <c r="AE4864">
        <v>0</v>
      </c>
      <c r="AF4864">
        <v>0</v>
      </c>
    </row>
    <row r="4865" spans="1:32" x14ac:dyDescent="0.2">
      <c r="A4865" t="s">
        <v>8411</v>
      </c>
      <c r="B4865" s="107">
        <v>44755</v>
      </c>
      <c r="C4865" s="107">
        <v>44755</v>
      </c>
      <c r="D4865" s="107">
        <v>44755</v>
      </c>
      <c r="E4865">
        <v>-14.65</v>
      </c>
      <c r="F4865">
        <v>-14.65</v>
      </c>
      <c r="G4865" t="s">
        <v>43</v>
      </c>
      <c r="H4865">
        <v>1</v>
      </c>
      <c r="I4865">
        <v>-14.65</v>
      </c>
      <c r="J4865">
        <v>-14.65</v>
      </c>
      <c r="K4865">
        <v>1</v>
      </c>
      <c r="M4865" t="s">
        <v>50</v>
      </c>
      <c r="N4865" t="s">
        <v>286</v>
      </c>
      <c r="O4865">
        <v>100</v>
      </c>
      <c r="Q4865" t="s">
        <v>286</v>
      </c>
      <c r="S4865" t="s">
        <v>4281</v>
      </c>
      <c r="U4865" t="s">
        <v>50</v>
      </c>
      <c r="W4865" t="s">
        <v>4282</v>
      </c>
      <c r="X4865" t="s">
        <v>30</v>
      </c>
      <c r="Y4865" t="s">
        <v>182</v>
      </c>
      <c r="Z4865" t="s">
        <v>182</v>
      </c>
      <c r="AA4865" t="s">
        <v>182</v>
      </c>
      <c r="AB4865" t="s">
        <v>30</v>
      </c>
      <c r="AE4865">
        <v>0</v>
      </c>
      <c r="AF4865">
        <v>0</v>
      </c>
    </row>
    <row r="4866" spans="1:32" x14ac:dyDescent="0.2">
      <c r="A4866" t="s">
        <v>8412</v>
      </c>
      <c r="B4866" s="107">
        <v>44755</v>
      </c>
      <c r="C4866" s="107">
        <v>44755</v>
      </c>
      <c r="D4866" s="107">
        <v>44755</v>
      </c>
      <c r="E4866">
        <v>-7.1076722169798583E-3</v>
      </c>
      <c r="F4866">
        <v>-7.1076722169798583E-3</v>
      </c>
      <c r="G4866" t="s">
        <v>58</v>
      </c>
      <c r="H4866">
        <v>6041.0298102981033</v>
      </c>
      <c r="I4866">
        <v>-42.937659744602932</v>
      </c>
      <c r="J4866">
        <v>-42.937659744602932</v>
      </c>
      <c r="K4866">
        <v>1</v>
      </c>
      <c r="M4866" t="s">
        <v>56</v>
      </c>
      <c r="S4866" t="s">
        <v>1608</v>
      </c>
      <c r="U4866" t="s">
        <v>56</v>
      </c>
      <c r="W4866" t="s">
        <v>8413</v>
      </c>
      <c r="X4866" t="s">
        <v>1271</v>
      </c>
      <c r="Y4866" t="s">
        <v>182</v>
      </c>
      <c r="Z4866" t="s">
        <v>164</v>
      </c>
      <c r="AA4866" t="s">
        <v>164</v>
      </c>
      <c r="AB4866" t="s">
        <v>18</v>
      </c>
      <c r="AD4866" t="s">
        <v>8414</v>
      </c>
      <c r="AE4866">
        <v>1</v>
      </c>
      <c r="AF4866">
        <v>1</v>
      </c>
    </row>
    <row r="4867" spans="1:32" x14ac:dyDescent="0.2">
      <c r="A4867" t="s">
        <v>8415</v>
      </c>
      <c r="B4867" s="107">
        <v>44755</v>
      </c>
      <c r="C4867" s="107">
        <v>44755</v>
      </c>
      <c r="D4867" s="107">
        <v>44755</v>
      </c>
      <c r="E4867">
        <v>-1.29745361487599E-3</v>
      </c>
      <c r="F4867">
        <v>-1.29745361487599E-3</v>
      </c>
      <c r="G4867" t="s">
        <v>58</v>
      </c>
      <c r="H4867">
        <v>6041.0298102981033</v>
      </c>
      <c r="I4867">
        <v>-7.8379559649448902</v>
      </c>
      <c r="J4867">
        <v>-7.8379559649448902</v>
      </c>
      <c r="K4867">
        <v>1</v>
      </c>
      <c r="M4867" t="s">
        <v>56</v>
      </c>
      <c r="N4867" t="s">
        <v>7750</v>
      </c>
      <c r="S4867" t="s">
        <v>8416</v>
      </c>
      <c r="U4867" t="s">
        <v>56</v>
      </c>
      <c r="W4867" t="s">
        <v>1415</v>
      </c>
      <c r="X4867" t="s">
        <v>1265</v>
      </c>
      <c r="Y4867" t="s">
        <v>182</v>
      </c>
      <c r="Z4867" t="s">
        <v>164</v>
      </c>
      <c r="AA4867" t="s">
        <v>164</v>
      </c>
      <c r="AB4867" t="s">
        <v>18</v>
      </c>
      <c r="AD4867" t="s">
        <v>8417</v>
      </c>
      <c r="AE4867">
        <v>1</v>
      </c>
      <c r="AF4867">
        <v>1</v>
      </c>
    </row>
    <row r="4868" spans="1:32" x14ac:dyDescent="0.2">
      <c r="A4868" t="s">
        <v>8418</v>
      </c>
      <c r="B4868" s="107">
        <v>44755</v>
      </c>
      <c r="C4868" s="107">
        <v>44755</v>
      </c>
      <c r="D4868" s="107">
        <v>44755</v>
      </c>
      <c r="E4868">
        <v>5.2500000000000003E-3</v>
      </c>
      <c r="F4868">
        <v>5.2500000000000003E-3</v>
      </c>
      <c r="G4868" t="s">
        <v>58</v>
      </c>
      <c r="H4868">
        <v>6041.0298102981033</v>
      </c>
      <c r="I4868">
        <v>31.71540650406504</v>
      </c>
      <c r="J4868">
        <v>31.71540650406504</v>
      </c>
      <c r="K4868">
        <v>1</v>
      </c>
      <c r="M4868" t="s">
        <v>3597</v>
      </c>
      <c r="N4868" t="s">
        <v>69</v>
      </c>
      <c r="S4868" t="s">
        <v>7559</v>
      </c>
      <c r="U4868" t="s">
        <v>69</v>
      </c>
      <c r="W4868" t="s">
        <v>3598</v>
      </c>
      <c r="X4868" t="s">
        <v>3598</v>
      </c>
      <c r="Y4868" t="s">
        <v>1062</v>
      </c>
      <c r="Z4868" t="s">
        <v>1063</v>
      </c>
      <c r="AA4868" t="s">
        <v>1063</v>
      </c>
      <c r="AB4868" t="s">
        <v>29</v>
      </c>
      <c r="AD4868" t="s">
        <v>8419</v>
      </c>
      <c r="AE4868">
        <v>1</v>
      </c>
      <c r="AF4868">
        <v>1</v>
      </c>
    </row>
    <row r="4869" spans="1:32" x14ac:dyDescent="0.2">
      <c r="A4869" t="s">
        <v>8420</v>
      </c>
      <c r="B4869" s="107">
        <v>44754</v>
      </c>
      <c r="C4869" s="107">
        <v>44754</v>
      </c>
      <c r="D4869" s="107">
        <v>44754</v>
      </c>
      <c r="E4869">
        <v>-1100</v>
      </c>
      <c r="F4869">
        <v>-1100</v>
      </c>
      <c r="G4869" t="s">
        <v>43</v>
      </c>
      <c r="H4869">
        <v>1</v>
      </c>
      <c r="I4869">
        <v>-1100</v>
      </c>
      <c r="J4869">
        <v>-1100</v>
      </c>
      <c r="K4869">
        <v>1</v>
      </c>
      <c r="M4869" t="s">
        <v>52</v>
      </c>
      <c r="N4869" t="s">
        <v>7381</v>
      </c>
      <c r="O4869">
        <v>100</v>
      </c>
      <c r="Q4869" t="s">
        <v>7381</v>
      </c>
      <c r="S4869" t="s">
        <v>2343</v>
      </c>
      <c r="U4869" t="s">
        <v>52</v>
      </c>
      <c r="W4869" t="s">
        <v>323</v>
      </c>
      <c r="X4869" t="s">
        <v>324</v>
      </c>
      <c r="Y4869" t="s">
        <v>325</v>
      </c>
      <c r="Z4869" t="s">
        <v>325</v>
      </c>
      <c r="AA4869" t="s">
        <v>325</v>
      </c>
      <c r="AB4869" t="s">
        <v>27</v>
      </c>
      <c r="AE4869">
        <v>0</v>
      </c>
      <c r="AF4869">
        <v>0</v>
      </c>
    </row>
    <row r="4870" spans="1:32" x14ac:dyDescent="0.2">
      <c r="A4870" t="s">
        <v>8421</v>
      </c>
      <c r="B4870" s="107">
        <v>44754</v>
      </c>
      <c r="C4870" s="107">
        <v>44754</v>
      </c>
      <c r="D4870" s="107">
        <v>44754</v>
      </c>
      <c r="E4870">
        <v>-1.985563189652022E-3</v>
      </c>
      <c r="F4870">
        <v>-1.985563189652022E-3</v>
      </c>
      <c r="G4870" t="s">
        <v>58</v>
      </c>
      <c r="H4870">
        <v>5674.8905908096276</v>
      </c>
      <c r="I4870">
        <v>-11.26785386241421</v>
      </c>
      <c r="J4870">
        <v>-11.26785386241421</v>
      </c>
      <c r="K4870">
        <v>1</v>
      </c>
      <c r="M4870" t="s">
        <v>56</v>
      </c>
      <c r="S4870" t="s">
        <v>8422</v>
      </c>
      <c r="U4870" t="s">
        <v>56</v>
      </c>
      <c r="W4870" t="s">
        <v>1270</v>
      </c>
      <c r="X4870" t="s">
        <v>1271</v>
      </c>
      <c r="Y4870" t="s">
        <v>182</v>
      </c>
      <c r="Z4870" t="s">
        <v>164</v>
      </c>
      <c r="AA4870" t="s">
        <v>164</v>
      </c>
      <c r="AB4870" t="s">
        <v>18</v>
      </c>
      <c r="AD4870" t="s">
        <v>8423</v>
      </c>
      <c r="AE4870">
        <v>1</v>
      </c>
      <c r="AF4870">
        <v>1</v>
      </c>
    </row>
    <row r="4871" spans="1:32" x14ac:dyDescent="0.2">
      <c r="A4871" t="s">
        <v>8424</v>
      </c>
      <c r="B4871" s="107">
        <v>44754</v>
      </c>
      <c r="C4871" s="107">
        <v>44754</v>
      </c>
      <c r="D4871" s="107">
        <v>44754</v>
      </c>
      <c r="E4871">
        <v>-1.116482937607836E-3</v>
      </c>
      <c r="F4871">
        <v>-1.116482937607836E-3</v>
      </c>
      <c r="G4871" t="s">
        <v>58</v>
      </c>
      <c r="H4871">
        <v>5674.8905908096276</v>
      </c>
      <c r="I4871">
        <v>-6.3359185174302013</v>
      </c>
      <c r="J4871">
        <v>-6.3359185174302013</v>
      </c>
      <c r="K4871">
        <v>1</v>
      </c>
      <c r="M4871" t="s">
        <v>56</v>
      </c>
      <c r="S4871" t="s">
        <v>1608</v>
      </c>
      <c r="U4871" t="s">
        <v>56</v>
      </c>
      <c r="W4871" t="s">
        <v>1270</v>
      </c>
      <c r="X4871" t="s">
        <v>1271</v>
      </c>
      <c r="Y4871" t="s">
        <v>182</v>
      </c>
      <c r="Z4871" t="s">
        <v>164</v>
      </c>
      <c r="AA4871" t="s">
        <v>164</v>
      </c>
      <c r="AB4871" t="s">
        <v>18</v>
      </c>
      <c r="AD4871" t="s">
        <v>8425</v>
      </c>
      <c r="AE4871">
        <v>1</v>
      </c>
      <c r="AF4871">
        <v>1</v>
      </c>
    </row>
    <row r="4872" spans="1:32" x14ac:dyDescent="0.2">
      <c r="A4872" t="s">
        <v>8426</v>
      </c>
      <c r="B4872" s="107">
        <v>44753</v>
      </c>
      <c r="C4872" s="107">
        <v>44753</v>
      </c>
      <c r="D4872" s="107">
        <v>44753</v>
      </c>
      <c r="E4872">
        <v>-58.58</v>
      </c>
      <c r="F4872">
        <v>-58.58</v>
      </c>
      <c r="G4872" t="s">
        <v>43</v>
      </c>
      <c r="H4872">
        <v>1</v>
      </c>
      <c r="I4872">
        <v>-58.58</v>
      </c>
      <c r="J4872">
        <v>-58.58</v>
      </c>
      <c r="K4872">
        <v>1</v>
      </c>
      <c r="M4872" t="s">
        <v>50</v>
      </c>
      <c r="N4872" t="s">
        <v>8427</v>
      </c>
      <c r="O4872">
        <v>100</v>
      </c>
      <c r="Q4872" t="s">
        <v>8427</v>
      </c>
      <c r="S4872" t="s">
        <v>7980</v>
      </c>
      <c r="U4872" t="s">
        <v>50</v>
      </c>
      <c r="W4872" t="s">
        <v>7980</v>
      </c>
      <c r="X4872" t="s">
        <v>30</v>
      </c>
      <c r="Y4872" t="s">
        <v>182</v>
      </c>
      <c r="Z4872" t="s">
        <v>182</v>
      </c>
      <c r="AA4872" t="s">
        <v>182</v>
      </c>
      <c r="AB4872" t="s">
        <v>30</v>
      </c>
      <c r="AE4872">
        <v>0</v>
      </c>
      <c r="AF4872">
        <v>0</v>
      </c>
    </row>
    <row r="4873" spans="1:32" x14ac:dyDescent="0.2">
      <c r="A4873" t="s">
        <v>8428</v>
      </c>
      <c r="B4873" s="107">
        <v>44753</v>
      </c>
      <c r="C4873" s="107">
        <v>44753</v>
      </c>
      <c r="D4873" s="107">
        <v>44753</v>
      </c>
      <c r="E4873">
        <v>-335.86</v>
      </c>
      <c r="F4873">
        <v>-335.86</v>
      </c>
      <c r="G4873" t="s">
        <v>43</v>
      </c>
      <c r="H4873">
        <v>1</v>
      </c>
      <c r="I4873">
        <v>-335.86</v>
      </c>
      <c r="J4873">
        <v>-335.86</v>
      </c>
      <c r="K4873">
        <v>1</v>
      </c>
      <c r="M4873" t="s">
        <v>52</v>
      </c>
      <c r="N4873" t="s">
        <v>282</v>
      </c>
      <c r="O4873">
        <v>100</v>
      </c>
      <c r="Q4873" t="s">
        <v>282</v>
      </c>
      <c r="S4873" t="s">
        <v>283</v>
      </c>
      <c r="U4873" t="s">
        <v>52</v>
      </c>
      <c r="W4873" t="s">
        <v>284</v>
      </c>
      <c r="X4873" t="s">
        <v>191</v>
      </c>
      <c r="Y4873" t="s">
        <v>192</v>
      </c>
      <c r="Z4873" t="s">
        <v>193</v>
      </c>
      <c r="AA4873" t="s">
        <v>193</v>
      </c>
      <c r="AB4873" t="s">
        <v>19</v>
      </c>
      <c r="AE4873">
        <v>0</v>
      </c>
      <c r="AF4873">
        <v>0</v>
      </c>
    </row>
    <row r="4874" spans="1:32" x14ac:dyDescent="0.2">
      <c r="A4874" t="s">
        <v>8429</v>
      </c>
      <c r="B4874" s="107">
        <v>44753</v>
      </c>
      <c r="C4874" s="107">
        <v>44753</v>
      </c>
      <c r="D4874" s="107">
        <v>44753</v>
      </c>
      <c r="E4874">
        <v>-700</v>
      </c>
      <c r="F4874">
        <v>-700</v>
      </c>
      <c r="G4874" t="s">
        <v>43</v>
      </c>
      <c r="H4874">
        <v>1</v>
      </c>
      <c r="I4874">
        <v>-700</v>
      </c>
      <c r="J4874">
        <v>-700</v>
      </c>
      <c r="K4874">
        <v>1</v>
      </c>
      <c r="M4874" t="s">
        <v>52</v>
      </c>
      <c r="N4874" t="s">
        <v>301</v>
      </c>
      <c r="O4874">
        <v>100</v>
      </c>
      <c r="Q4874" t="s">
        <v>301</v>
      </c>
      <c r="S4874" t="s">
        <v>2184</v>
      </c>
      <c r="U4874" t="s">
        <v>52</v>
      </c>
      <c r="W4874" t="s">
        <v>190</v>
      </c>
      <c r="X4874" t="s">
        <v>191</v>
      </c>
      <c r="Y4874" t="s">
        <v>192</v>
      </c>
      <c r="Z4874" t="s">
        <v>193</v>
      </c>
      <c r="AA4874" t="s">
        <v>193</v>
      </c>
      <c r="AB4874" t="s">
        <v>19</v>
      </c>
      <c r="AE4874">
        <v>0</v>
      </c>
      <c r="AF4874">
        <v>0</v>
      </c>
    </row>
    <row r="4875" spans="1:32" x14ac:dyDescent="0.2">
      <c r="A4875" t="s">
        <v>8430</v>
      </c>
      <c r="B4875" s="107">
        <v>44752</v>
      </c>
      <c r="C4875" s="107">
        <v>44752</v>
      </c>
      <c r="D4875" s="107">
        <v>44752</v>
      </c>
      <c r="E4875">
        <v>2.6250000000000002E-3</v>
      </c>
      <c r="F4875">
        <v>2.6250000000000002E-3</v>
      </c>
      <c r="G4875" t="s">
        <v>58</v>
      </c>
      <c r="H4875">
        <v>6186.062533121356</v>
      </c>
      <c r="I4875">
        <v>16.23841414944356</v>
      </c>
      <c r="J4875">
        <v>16.23841414944356</v>
      </c>
      <c r="K4875">
        <v>1</v>
      </c>
      <c r="M4875" t="s">
        <v>3597</v>
      </c>
      <c r="N4875" t="s">
        <v>69</v>
      </c>
      <c r="S4875" t="s">
        <v>7559</v>
      </c>
      <c r="U4875" t="s">
        <v>69</v>
      </c>
      <c r="W4875" t="s">
        <v>3598</v>
      </c>
      <c r="X4875" t="s">
        <v>3598</v>
      </c>
      <c r="Y4875" t="s">
        <v>1062</v>
      </c>
      <c r="Z4875" t="s">
        <v>1063</v>
      </c>
      <c r="AA4875" t="s">
        <v>1063</v>
      </c>
      <c r="AB4875" t="s">
        <v>29</v>
      </c>
      <c r="AD4875" t="s">
        <v>8431</v>
      </c>
      <c r="AE4875">
        <v>1</v>
      </c>
      <c r="AF4875">
        <v>1</v>
      </c>
    </row>
    <row r="4876" spans="1:32" x14ac:dyDescent="0.2">
      <c r="A4876" t="s">
        <v>8432</v>
      </c>
      <c r="B4876" s="107">
        <v>44752</v>
      </c>
      <c r="C4876" s="107">
        <v>44752</v>
      </c>
      <c r="D4876" s="107">
        <v>44752</v>
      </c>
      <c r="E4876">
        <v>5.249174999997E-2</v>
      </c>
      <c r="F4876">
        <v>5.249174999997E-2</v>
      </c>
      <c r="G4876" t="s">
        <v>58</v>
      </c>
      <c r="H4876">
        <v>6186.062533121356</v>
      </c>
      <c r="I4876">
        <v>324.71724797278728</v>
      </c>
      <c r="J4876">
        <v>324.71724797278728</v>
      </c>
      <c r="K4876">
        <v>1</v>
      </c>
      <c r="M4876" t="s">
        <v>8218</v>
      </c>
      <c r="N4876" t="s">
        <v>69</v>
      </c>
      <c r="S4876" t="s">
        <v>7559</v>
      </c>
      <c r="U4876" t="s">
        <v>69</v>
      </c>
      <c r="W4876" t="s">
        <v>3598</v>
      </c>
      <c r="X4876" t="s">
        <v>3598</v>
      </c>
      <c r="Y4876" t="s">
        <v>1062</v>
      </c>
      <c r="Z4876" t="s">
        <v>1063</v>
      </c>
      <c r="AA4876" t="s">
        <v>1063</v>
      </c>
      <c r="AB4876" t="s">
        <v>29</v>
      </c>
      <c r="AD4876" t="s">
        <v>8433</v>
      </c>
      <c r="AE4876">
        <v>1</v>
      </c>
      <c r="AF4876">
        <v>1</v>
      </c>
    </row>
    <row r="4877" spans="1:32" x14ac:dyDescent="0.2">
      <c r="A4877" t="s">
        <v>8434</v>
      </c>
      <c r="B4877" s="107">
        <v>44752</v>
      </c>
      <c r="C4877" s="107">
        <v>44752</v>
      </c>
      <c r="D4877" s="107">
        <v>44752</v>
      </c>
      <c r="E4877">
        <v>9.2250000000000003E-4</v>
      </c>
      <c r="F4877">
        <v>9.2250000000000003E-4</v>
      </c>
      <c r="G4877" t="s">
        <v>58</v>
      </c>
      <c r="H4877">
        <v>6186.062533121356</v>
      </c>
      <c r="I4877">
        <v>5.7066426868044511</v>
      </c>
      <c r="J4877">
        <v>5.7066426868044511</v>
      </c>
      <c r="K4877">
        <v>1</v>
      </c>
      <c r="M4877" t="s">
        <v>3597</v>
      </c>
      <c r="N4877" t="s">
        <v>69</v>
      </c>
      <c r="S4877" t="s">
        <v>7559</v>
      </c>
      <c r="U4877" t="s">
        <v>69</v>
      </c>
      <c r="W4877" t="s">
        <v>3598</v>
      </c>
      <c r="X4877" t="s">
        <v>3598</v>
      </c>
      <c r="Y4877" t="s">
        <v>1062</v>
      </c>
      <c r="Z4877" t="s">
        <v>1063</v>
      </c>
      <c r="AA4877" t="s">
        <v>1063</v>
      </c>
      <c r="AB4877" t="s">
        <v>29</v>
      </c>
      <c r="AD4877" t="s">
        <v>8435</v>
      </c>
      <c r="AE4877">
        <v>1</v>
      </c>
      <c r="AF4877">
        <v>1</v>
      </c>
    </row>
    <row r="4878" spans="1:32" x14ac:dyDescent="0.2">
      <c r="A4878" t="s">
        <v>8436</v>
      </c>
      <c r="B4878" s="107">
        <v>44751</v>
      </c>
      <c r="C4878" s="107">
        <v>44751</v>
      </c>
      <c r="D4878" s="107">
        <v>44751</v>
      </c>
      <c r="E4878">
        <v>8.9999999999999998E-4</v>
      </c>
      <c r="F4878">
        <v>8.9999999999999998E-4</v>
      </c>
      <c r="G4878" t="s">
        <v>58</v>
      </c>
      <c r="H4878">
        <v>6450.3181336161188</v>
      </c>
      <c r="I4878">
        <v>5.8052863202545071</v>
      </c>
      <c r="J4878">
        <v>5.8052863202545071</v>
      </c>
      <c r="K4878">
        <v>1</v>
      </c>
      <c r="M4878" t="s">
        <v>3597</v>
      </c>
      <c r="N4878" t="s">
        <v>69</v>
      </c>
      <c r="S4878" t="s">
        <v>7559</v>
      </c>
      <c r="U4878" t="s">
        <v>69</v>
      </c>
      <c r="W4878" t="s">
        <v>3598</v>
      </c>
      <c r="X4878" t="s">
        <v>3598</v>
      </c>
      <c r="Y4878" t="s">
        <v>1062</v>
      </c>
      <c r="Z4878" t="s">
        <v>1063</v>
      </c>
      <c r="AA4878" t="s">
        <v>1063</v>
      </c>
      <c r="AB4878" t="s">
        <v>29</v>
      </c>
      <c r="AD4878" t="s">
        <v>8437</v>
      </c>
      <c r="AE4878">
        <v>1</v>
      </c>
      <c r="AF4878">
        <v>1</v>
      </c>
    </row>
    <row r="4879" spans="1:32" x14ac:dyDescent="0.2">
      <c r="A4879" t="s">
        <v>8438</v>
      </c>
      <c r="B4879" s="107">
        <v>44751</v>
      </c>
      <c r="C4879" s="107">
        <v>44751</v>
      </c>
      <c r="D4879" s="107">
        <v>44751</v>
      </c>
      <c r="E4879">
        <v>6.0000000000000001E-3</v>
      </c>
      <c r="F4879">
        <v>6.0000000000000001E-3</v>
      </c>
      <c r="G4879" t="s">
        <v>58</v>
      </c>
      <c r="H4879">
        <v>6450.3181336161188</v>
      </c>
      <c r="I4879">
        <v>38.70190880169671</v>
      </c>
      <c r="J4879">
        <v>38.70190880169671</v>
      </c>
      <c r="K4879">
        <v>1</v>
      </c>
      <c r="M4879" t="s">
        <v>3597</v>
      </c>
      <c r="N4879" t="s">
        <v>69</v>
      </c>
      <c r="S4879" t="s">
        <v>7559</v>
      </c>
      <c r="U4879" t="s">
        <v>69</v>
      </c>
      <c r="W4879" t="s">
        <v>3598</v>
      </c>
      <c r="X4879" t="s">
        <v>3598</v>
      </c>
      <c r="Y4879" t="s">
        <v>1062</v>
      </c>
      <c r="Z4879" t="s">
        <v>1063</v>
      </c>
      <c r="AA4879" t="s">
        <v>1063</v>
      </c>
      <c r="AB4879" t="s">
        <v>29</v>
      </c>
      <c r="AD4879" t="s">
        <v>8439</v>
      </c>
      <c r="AE4879">
        <v>1</v>
      </c>
      <c r="AF4879">
        <v>1</v>
      </c>
    </row>
    <row r="4880" spans="1:32" x14ac:dyDescent="0.2">
      <c r="A4880" t="s">
        <v>8440</v>
      </c>
      <c r="B4880" s="107">
        <v>44750</v>
      </c>
      <c r="C4880" s="107">
        <v>44750</v>
      </c>
      <c r="D4880" s="107">
        <v>44750</v>
      </c>
      <c r="E4880">
        <v>-516.42999999999995</v>
      </c>
      <c r="F4880">
        <v>-516.42999999999995</v>
      </c>
      <c r="G4880" t="s">
        <v>43</v>
      </c>
      <c r="H4880">
        <v>1</v>
      </c>
      <c r="I4880">
        <v>-516.42999999999995</v>
      </c>
      <c r="J4880">
        <v>-516.42999999999995</v>
      </c>
      <c r="K4880">
        <v>1</v>
      </c>
      <c r="M4880" t="s">
        <v>50</v>
      </c>
      <c r="N4880" t="s">
        <v>3200</v>
      </c>
      <c r="O4880">
        <v>100</v>
      </c>
      <c r="Q4880" t="s">
        <v>3200</v>
      </c>
      <c r="S4880" t="s">
        <v>3201</v>
      </c>
      <c r="U4880" t="s">
        <v>50</v>
      </c>
      <c r="W4880" t="s">
        <v>3201</v>
      </c>
      <c r="X4880" t="s">
        <v>30</v>
      </c>
      <c r="Y4880" t="s">
        <v>182</v>
      </c>
      <c r="Z4880" t="s">
        <v>182</v>
      </c>
      <c r="AA4880" t="s">
        <v>182</v>
      </c>
      <c r="AB4880" t="s">
        <v>30</v>
      </c>
      <c r="AE4880">
        <v>0</v>
      </c>
      <c r="AF4880">
        <v>0</v>
      </c>
    </row>
    <row r="4881" spans="1:32" x14ac:dyDescent="0.2">
      <c r="A4881" t="s">
        <v>8441</v>
      </c>
      <c r="B4881" s="107">
        <v>44750</v>
      </c>
      <c r="C4881" s="107">
        <v>44750</v>
      </c>
      <c r="D4881" s="107">
        <v>44750</v>
      </c>
      <c r="E4881">
        <v>-1131.52</v>
      </c>
      <c r="F4881">
        <v>-1131.52</v>
      </c>
      <c r="G4881" t="s">
        <v>43</v>
      </c>
      <c r="H4881">
        <v>1</v>
      </c>
      <c r="I4881">
        <v>-1131.52</v>
      </c>
      <c r="J4881">
        <v>-1131.52</v>
      </c>
      <c r="K4881">
        <v>1</v>
      </c>
      <c r="M4881" t="s">
        <v>50</v>
      </c>
      <c r="N4881" t="s">
        <v>304</v>
      </c>
      <c r="O4881">
        <v>100</v>
      </c>
      <c r="Q4881" t="s">
        <v>304</v>
      </c>
      <c r="S4881" t="s">
        <v>305</v>
      </c>
      <c r="U4881" t="s">
        <v>50</v>
      </c>
      <c r="W4881" t="s">
        <v>305</v>
      </c>
      <c r="X4881" t="s">
        <v>30</v>
      </c>
      <c r="Y4881" t="s">
        <v>182</v>
      </c>
      <c r="Z4881" t="s">
        <v>182</v>
      </c>
      <c r="AA4881" t="s">
        <v>182</v>
      </c>
      <c r="AB4881" t="s">
        <v>30</v>
      </c>
      <c r="AE4881">
        <v>0</v>
      </c>
      <c r="AF4881">
        <v>0</v>
      </c>
    </row>
    <row r="4882" spans="1:32" x14ac:dyDescent="0.2">
      <c r="A4882" t="s">
        <v>8442</v>
      </c>
      <c r="B4882" s="107">
        <v>44749</v>
      </c>
      <c r="C4882" s="107">
        <v>44749</v>
      </c>
      <c r="D4882" s="107">
        <v>44749</v>
      </c>
      <c r="E4882">
        <v>14000</v>
      </c>
      <c r="F4882">
        <v>14000</v>
      </c>
      <c r="G4882" t="s">
        <v>43</v>
      </c>
      <c r="H4882">
        <v>1</v>
      </c>
      <c r="I4882">
        <v>14000</v>
      </c>
      <c r="J4882">
        <v>14000</v>
      </c>
      <c r="K4882">
        <v>1</v>
      </c>
      <c r="M4882" t="s">
        <v>8443</v>
      </c>
      <c r="N4882" t="s">
        <v>52</v>
      </c>
      <c r="O4882">
        <v>100</v>
      </c>
      <c r="P4882" t="s">
        <v>160</v>
      </c>
      <c r="Q4882" t="s">
        <v>8443</v>
      </c>
      <c r="S4882" t="s">
        <v>8444</v>
      </c>
      <c r="U4882" t="s">
        <v>52</v>
      </c>
      <c r="W4882" t="s">
        <v>4669</v>
      </c>
      <c r="X4882" t="s">
        <v>2390</v>
      </c>
      <c r="Y4882" t="s">
        <v>2391</v>
      </c>
      <c r="Z4882" t="s">
        <v>2392</v>
      </c>
      <c r="AA4882" t="s">
        <v>2392</v>
      </c>
      <c r="AB4882" t="s">
        <v>21</v>
      </c>
      <c r="AE4882">
        <v>0</v>
      </c>
      <c r="AF4882">
        <v>0</v>
      </c>
    </row>
    <row r="4883" spans="1:32" x14ac:dyDescent="0.2">
      <c r="A4883" t="s">
        <v>8445</v>
      </c>
      <c r="B4883" s="107">
        <v>44749</v>
      </c>
      <c r="C4883" s="107">
        <v>44749</v>
      </c>
      <c r="D4883" s="107">
        <v>44749</v>
      </c>
      <c r="E4883">
        <v>8.4749999999999995E-4</v>
      </c>
      <c r="F4883">
        <v>8.4749999999999995E-4</v>
      </c>
      <c r="G4883" t="s">
        <v>58</v>
      </c>
      <c r="H4883">
        <v>6637.8958668813748</v>
      </c>
      <c r="I4883">
        <v>5.6256167471819651</v>
      </c>
      <c r="J4883">
        <v>5.6256167471819651</v>
      </c>
      <c r="K4883">
        <v>1</v>
      </c>
      <c r="M4883" t="s">
        <v>3597</v>
      </c>
      <c r="N4883" t="s">
        <v>69</v>
      </c>
      <c r="S4883" t="s">
        <v>7559</v>
      </c>
      <c r="U4883" t="s">
        <v>69</v>
      </c>
      <c r="W4883" t="s">
        <v>3598</v>
      </c>
      <c r="X4883" t="s">
        <v>3598</v>
      </c>
      <c r="Y4883" t="s">
        <v>1062</v>
      </c>
      <c r="Z4883" t="s">
        <v>1063</v>
      </c>
      <c r="AA4883" t="s">
        <v>1063</v>
      </c>
      <c r="AB4883" t="s">
        <v>29</v>
      </c>
      <c r="AD4883" t="s">
        <v>8446</v>
      </c>
      <c r="AE4883">
        <v>1</v>
      </c>
      <c r="AF4883">
        <v>1</v>
      </c>
    </row>
    <row r="4884" spans="1:32" x14ac:dyDescent="0.2">
      <c r="A4884" t="s">
        <v>8447</v>
      </c>
      <c r="B4884" s="107">
        <v>44748</v>
      </c>
      <c r="C4884" s="107">
        <v>44748</v>
      </c>
      <c r="D4884" s="107">
        <v>44748</v>
      </c>
      <c r="E4884">
        <v>-2000</v>
      </c>
      <c r="F4884">
        <v>-2000</v>
      </c>
      <c r="G4884" t="s">
        <v>43</v>
      </c>
      <c r="H4884">
        <v>1</v>
      </c>
      <c r="I4884">
        <v>-2000</v>
      </c>
      <c r="J4884">
        <v>-2000</v>
      </c>
      <c r="K4884">
        <v>1</v>
      </c>
      <c r="M4884" t="s">
        <v>52</v>
      </c>
      <c r="N4884" t="s">
        <v>8448</v>
      </c>
      <c r="O4884">
        <v>100</v>
      </c>
      <c r="Q4884" t="s">
        <v>8448</v>
      </c>
      <c r="S4884" t="s">
        <v>8449</v>
      </c>
      <c r="U4884" t="s">
        <v>52</v>
      </c>
      <c r="W4884" t="s">
        <v>3115</v>
      </c>
      <c r="X4884" t="s">
        <v>324</v>
      </c>
      <c r="Y4884" t="s">
        <v>325</v>
      </c>
      <c r="Z4884" t="s">
        <v>325</v>
      </c>
      <c r="AA4884" t="s">
        <v>325</v>
      </c>
      <c r="AB4884" t="s">
        <v>27</v>
      </c>
      <c r="AE4884">
        <v>0</v>
      </c>
      <c r="AF4884">
        <v>0</v>
      </c>
    </row>
    <row r="4885" spans="1:32" x14ac:dyDescent="0.2">
      <c r="A4885" t="s">
        <v>8450</v>
      </c>
      <c r="B4885" s="107">
        <v>44748</v>
      </c>
      <c r="C4885" s="107">
        <v>44748</v>
      </c>
      <c r="D4885" s="107">
        <v>44748</v>
      </c>
      <c r="E4885">
        <v>-2500</v>
      </c>
      <c r="F4885">
        <v>-2500</v>
      </c>
      <c r="G4885" t="s">
        <v>43</v>
      </c>
      <c r="H4885">
        <v>1</v>
      </c>
      <c r="I4885">
        <v>-2500</v>
      </c>
      <c r="J4885">
        <v>-2500</v>
      </c>
      <c r="K4885">
        <v>1</v>
      </c>
      <c r="M4885" t="s">
        <v>52</v>
      </c>
      <c r="N4885" t="s">
        <v>8451</v>
      </c>
      <c r="O4885">
        <v>100</v>
      </c>
      <c r="Q4885" t="s">
        <v>8451</v>
      </c>
      <c r="S4885" t="s">
        <v>323</v>
      </c>
      <c r="U4885" t="s">
        <v>52</v>
      </c>
      <c r="W4885" t="s">
        <v>323</v>
      </c>
      <c r="X4885" t="s">
        <v>324</v>
      </c>
      <c r="Y4885" t="s">
        <v>325</v>
      </c>
      <c r="Z4885" t="s">
        <v>325</v>
      </c>
      <c r="AA4885" t="s">
        <v>325</v>
      </c>
      <c r="AB4885" t="s">
        <v>27</v>
      </c>
      <c r="AE4885">
        <v>0</v>
      </c>
      <c r="AF4885">
        <v>0</v>
      </c>
    </row>
    <row r="4886" spans="1:32" x14ac:dyDescent="0.2">
      <c r="A4886" t="s">
        <v>8452</v>
      </c>
      <c r="B4886" s="107">
        <v>44748</v>
      </c>
      <c r="C4886" s="107">
        <v>44748</v>
      </c>
      <c r="D4886" s="107">
        <v>44748</v>
      </c>
      <c r="E4886">
        <v>-75</v>
      </c>
      <c r="F4886">
        <v>-75</v>
      </c>
      <c r="G4886" t="s">
        <v>43</v>
      </c>
      <c r="H4886">
        <v>1</v>
      </c>
      <c r="I4886">
        <v>-75</v>
      </c>
      <c r="J4886">
        <v>-75</v>
      </c>
      <c r="K4886">
        <v>1</v>
      </c>
      <c r="M4886" t="s">
        <v>52</v>
      </c>
      <c r="N4886" t="s">
        <v>2179</v>
      </c>
      <c r="O4886">
        <v>100</v>
      </c>
      <c r="Q4886" t="s">
        <v>2179</v>
      </c>
      <c r="S4886" t="s">
        <v>2180</v>
      </c>
      <c r="U4886" t="s">
        <v>52</v>
      </c>
      <c r="W4886" t="s">
        <v>2181</v>
      </c>
      <c r="X4886" t="s">
        <v>30</v>
      </c>
      <c r="Y4886" t="s">
        <v>182</v>
      </c>
      <c r="Z4886" t="s">
        <v>182</v>
      </c>
      <c r="AA4886" t="s">
        <v>182</v>
      </c>
      <c r="AB4886" t="s">
        <v>30</v>
      </c>
      <c r="AE4886">
        <v>0</v>
      </c>
      <c r="AF4886">
        <v>0</v>
      </c>
    </row>
    <row r="4887" spans="1:32" x14ac:dyDescent="0.2">
      <c r="A4887" t="s">
        <v>8453</v>
      </c>
      <c r="B4887" s="107">
        <v>44748</v>
      </c>
      <c r="C4887" s="107">
        <v>44748</v>
      </c>
      <c r="D4887" s="107">
        <v>44748</v>
      </c>
      <c r="E4887">
        <v>-320</v>
      </c>
      <c r="F4887">
        <v>-320</v>
      </c>
      <c r="G4887" t="s">
        <v>43</v>
      </c>
      <c r="H4887">
        <v>1</v>
      </c>
      <c r="I4887">
        <v>-320</v>
      </c>
      <c r="J4887">
        <v>-320</v>
      </c>
      <c r="K4887">
        <v>1</v>
      </c>
      <c r="M4887" t="s">
        <v>52</v>
      </c>
      <c r="N4887" t="s">
        <v>3121</v>
      </c>
      <c r="O4887">
        <v>100</v>
      </c>
      <c r="Q4887" t="s">
        <v>3121</v>
      </c>
      <c r="S4887" t="s">
        <v>8454</v>
      </c>
      <c r="U4887" t="s">
        <v>52</v>
      </c>
      <c r="W4887" t="s">
        <v>3115</v>
      </c>
      <c r="X4887" t="s">
        <v>324</v>
      </c>
      <c r="Y4887" t="s">
        <v>325</v>
      </c>
      <c r="Z4887" t="s">
        <v>325</v>
      </c>
      <c r="AA4887" t="s">
        <v>325</v>
      </c>
      <c r="AB4887" t="s">
        <v>27</v>
      </c>
      <c r="AE4887">
        <v>0</v>
      </c>
      <c r="AF4887">
        <v>0</v>
      </c>
    </row>
    <row r="4888" spans="1:32" x14ac:dyDescent="0.2">
      <c r="A4888" t="s">
        <v>8455</v>
      </c>
      <c r="B4888" s="107">
        <v>44748</v>
      </c>
      <c r="C4888" s="107">
        <v>44748</v>
      </c>
      <c r="D4888" s="107">
        <v>44748</v>
      </c>
      <c r="E4888">
        <v>-404.99</v>
      </c>
      <c r="F4888">
        <v>-404.99</v>
      </c>
      <c r="G4888" t="s">
        <v>43</v>
      </c>
      <c r="H4888">
        <v>1</v>
      </c>
      <c r="I4888">
        <v>-404.99</v>
      </c>
      <c r="J4888">
        <v>-404.99</v>
      </c>
      <c r="K4888">
        <v>1</v>
      </c>
      <c r="M4888" t="s">
        <v>52</v>
      </c>
      <c r="N4888" t="s">
        <v>307</v>
      </c>
      <c r="O4888">
        <v>100</v>
      </c>
      <c r="Q4888" t="s">
        <v>307</v>
      </c>
      <c r="S4888" t="s">
        <v>2346</v>
      </c>
      <c r="U4888" t="s">
        <v>52</v>
      </c>
      <c r="W4888" t="s">
        <v>309</v>
      </c>
      <c r="X4888" t="s">
        <v>191</v>
      </c>
      <c r="Y4888" t="s">
        <v>192</v>
      </c>
      <c r="Z4888" t="s">
        <v>193</v>
      </c>
      <c r="AA4888" t="s">
        <v>193</v>
      </c>
      <c r="AB4888" t="s">
        <v>19</v>
      </c>
      <c r="AE4888">
        <v>0</v>
      </c>
      <c r="AF4888">
        <v>0</v>
      </c>
    </row>
    <row r="4889" spans="1:32" x14ac:dyDescent="0.2">
      <c r="A4889" t="s">
        <v>8456</v>
      </c>
      <c r="B4889" s="107">
        <v>44748</v>
      </c>
      <c r="C4889" s="107">
        <v>44748</v>
      </c>
      <c r="D4889" s="107">
        <v>44748</v>
      </c>
      <c r="E4889">
        <v>-751.44</v>
      </c>
      <c r="F4889">
        <v>-751.44</v>
      </c>
      <c r="G4889" t="s">
        <v>43</v>
      </c>
      <c r="H4889">
        <v>1</v>
      </c>
      <c r="I4889">
        <v>-751.44</v>
      </c>
      <c r="J4889">
        <v>-751.44</v>
      </c>
      <c r="K4889">
        <v>1</v>
      </c>
      <c r="M4889" t="s">
        <v>52</v>
      </c>
      <c r="N4889" t="s">
        <v>3639</v>
      </c>
      <c r="O4889">
        <v>100</v>
      </c>
      <c r="Q4889" t="s">
        <v>3639</v>
      </c>
      <c r="S4889" t="s">
        <v>7261</v>
      </c>
      <c r="U4889" t="s">
        <v>52</v>
      </c>
      <c r="W4889" t="s">
        <v>7262</v>
      </c>
      <c r="X4889" t="s">
        <v>245</v>
      </c>
      <c r="Y4889" t="s">
        <v>246</v>
      </c>
      <c r="Z4889" t="s">
        <v>246</v>
      </c>
      <c r="AA4889" t="s">
        <v>246</v>
      </c>
      <c r="AB4889" t="s">
        <v>27</v>
      </c>
      <c r="AE4889">
        <v>0</v>
      </c>
      <c r="AF4889">
        <v>0</v>
      </c>
    </row>
    <row r="4890" spans="1:32" x14ac:dyDescent="0.2">
      <c r="A4890" t="s">
        <v>8457</v>
      </c>
      <c r="B4890" s="107">
        <v>44748</v>
      </c>
      <c r="C4890" s="107">
        <v>44748</v>
      </c>
      <c r="D4890" s="107">
        <v>44748</v>
      </c>
      <c r="E4890">
        <v>-86.4</v>
      </c>
      <c r="F4890">
        <v>-86.4</v>
      </c>
      <c r="G4890" t="s">
        <v>43</v>
      </c>
      <c r="H4890">
        <v>1</v>
      </c>
      <c r="I4890">
        <v>-86.4</v>
      </c>
      <c r="J4890">
        <v>-86.4</v>
      </c>
      <c r="K4890">
        <v>1</v>
      </c>
      <c r="M4890" t="s">
        <v>50</v>
      </c>
      <c r="N4890" t="s">
        <v>311</v>
      </c>
      <c r="O4890">
        <v>100</v>
      </c>
      <c r="Q4890" t="s">
        <v>311</v>
      </c>
      <c r="S4890" t="s">
        <v>312</v>
      </c>
      <c r="U4890" t="s">
        <v>50</v>
      </c>
      <c r="W4890" t="s">
        <v>312</v>
      </c>
      <c r="X4890" t="s">
        <v>30</v>
      </c>
      <c r="Y4890" t="s">
        <v>182</v>
      </c>
      <c r="Z4890" t="s">
        <v>182</v>
      </c>
      <c r="AA4890" t="s">
        <v>182</v>
      </c>
      <c r="AB4890" t="s">
        <v>30</v>
      </c>
      <c r="AE4890">
        <v>0</v>
      </c>
      <c r="AF4890">
        <v>0</v>
      </c>
    </row>
    <row r="4891" spans="1:32" x14ac:dyDescent="0.2">
      <c r="A4891" t="s">
        <v>8458</v>
      </c>
      <c r="B4891" s="107">
        <v>44748</v>
      </c>
      <c r="C4891" s="107">
        <v>44748</v>
      </c>
      <c r="D4891" s="107">
        <v>44748</v>
      </c>
      <c r="E4891">
        <v>50000</v>
      </c>
      <c r="F4891">
        <v>50000</v>
      </c>
      <c r="G4891" t="s">
        <v>43</v>
      </c>
      <c r="H4891">
        <v>1</v>
      </c>
      <c r="I4891">
        <v>50000</v>
      </c>
      <c r="J4891">
        <v>50000</v>
      </c>
      <c r="K4891">
        <v>1</v>
      </c>
      <c r="M4891" t="s">
        <v>199</v>
      </c>
      <c r="N4891" t="s">
        <v>52</v>
      </c>
      <c r="O4891">
        <v>100</v>
      </c>
      <c r="Q4891" t="s">
        <v>199</v>
      </c>
      <c r="S4891" t="s">
        <v>1378</v>
      </c>
      <c r="U4891" t="s">
        <v>52</v>
      </c>
      <c r="W4891" t="s">
        <v>1379</v>
      </c>
      <c r="X4891" t="s">
        <v>1379</v>
      </c>
      <c r="Y4891" t="s">
        <v>163</v>
      </c>
      <c r="Z4891" t="s">
        <v>193</v>
      </c>
      <c r="AA4891" t="s">
        <v>193</v>
      </c>
      <c r="AB4891" t="s">
        <v>24</v>
      </c>
      <c r="AE4891">
        <v>0</v>
      </c>
      <c r="AF4891">
        <v>0</v>
      </c>
    </row>
    <row r="4892" spans="1:32" x14ac:dyDescent="0.2">
      <c r="A4892" t="s">
        <v>8459</v>
      </c>
      <c r="B4892" s="107">
        <v>44748</v>
      </c>
      <c r="C4892" s="107">
        <v>44748</v>
      </c>
      <c r="D4892" s="107">
        <v>44748</v>
      </c>
      <c r="E4892">
        <v>-50000</v>
      </c>
      <c r="F4892">
        <v>-50000</v>
      </c>
      <c r="G4892" t="s">
        <v>43</v>
      </c>
      <c r="H4892">
        <v>1</v>
      </c>
      <c r="I4892">
        <v>-50000</v>
      </c>
      <c r="J4892">
        <v>-50000</v>
      </c>
      <c r="K4892">
        <v>1</v>
      </c>
      <c r="M4892" t="s">
        <v>53</v>
      </c>
      <c r="N4892" t="s">
        <v>199</v>
      </c>
      <c r="O4892">
        <v>100</v>
      </c>
      <c r="P4892" t="s">
        <v>340</v>
      </c>
      <c r="Q4892" t="s">
        <v>199</v>
      </c>
      <c r="S4892" t="s">
        <v>1378</v>
      </c>
      <c r="U4892" t="s">
        <v>53</v>
      </c>
      <c r="W4892" t="s">
        <v>1379</v>
      </c>
      <c r="X4892" t="s">
        <v>1379</v>
      </c>
      <c r="Y4892" t="s">
        <v>163</v>
      </c>
      <c r="Z4892" t="s">
        <v>193</v>
      </c>
      <c r="AA4892" t="s">
        <v>193</v>
      </c>
      <c r="AB4892" t="s">
        <v>24</v>
      </c>
      <c r="AE4892">
        <v>0</v>
      </c>
      <c r="AF4892">
        <v>0</v>
      </c>
    </row>
    <row r="4893" spans="1:32" x14ac:dyDescent="0.2">
      <c r="A4893" t="s">
        <v>8460</v>
      </c>
      <c r="B4893" s="107">
        <v>44747</v>
      </c>
      <c r="C4893" s="107">
        <v>44747</v>
      </c>
      <c r="D4893" s="107">
        <v>44747</v>
      </c>
      <c r="E4893">
        <v>-10000</v>
      </c>
      <c r="F4893">
        <v>-10000</v>
      </c>
      <c r="G4893" t="s">
        <v>43</v>
      </c>
      <c r="H4893">
        <v>1</v>
      </c>
      <c r="I4893">
        <v>-10000</v>
      </c>
      <c r="J4893">
        <v>-10000</v>
      </c>
      <c r="K4893">
        <v>1</v>
      </c>
      <c r="M4893" t="s">
        <v>52</v>
      </c>
      <c r="N4893" t="s">
        <v>5267</v>
      </c>
      <c r="O4893">
        <v>100</v>
      </c>
      <c r="Q4893" t="s">
        <v>5267</v>
      </c>
      <c r="S4893" t="s">
        <v>323</v>
      </c>
      <c r="U4893" t="s">
        <v>52</v>
      </c>
      <c r="W4893" t="s">
        <v>323</v>
      </c>
      <c r="X4893" t="s">
        <v>324</v>
      </c>
      <c r="Y4893" t="s">
        <v>325</v>
      </c>
      <c r="Z4893" t="s">
        <v>325</v>
      </c>
      <c r="AA4893" t="s">
        <v>325</v>
      </c>
      <c r="AB4893" t="s">
        <v>27</v>
      </c>
      <c r="AE4893">
        <v>0</v>
      </c>
      <c r="AF4893">
        <v>0</v>
      </c>
    </row>
    <row r="4894" spans="1:32" x14ac:dyDescent="0.2">
      <c r="A4894" t="s">
        <v>8461</v>
      </c>
      <c r="B4894" s="107">
        <v>44747</v>
      </c>
      <c r="C4894" s="107">
        <v>44747</v>
      </c>
      <c r="D4894" s="107">
        <v>44747</v>
      </c>
      <c r="E4894">
        <v>-10000</v>
      </c>
      <c r="F4894">
        <v>-10000</v>
      </c>
      <c r="G4894" t="s">
        <v>43</v>
      </c>
      <c r="H4894">
        <v>1</v>
      </c>
      <c r="I4894">
        <v>-10000</v>
      </c>
      <c r="J4894">
        <v>-10000</v>
      </c>
      <c r="K4894">
        <v>1</v>
      </c>
      <c r="M4894" t="s">
        <v>52</v>
      </c>
      <c r="N4894" t="s">
        <v>1169</v>
      </c>
      <c r="O4894">
        <v>100</v>
      </c>
      <c r="P4894" t="s">
        <v>268</v>
      </c>
      <c r="Q4894" t="s">
        <v>1169</v>
      </c>
      <c r="S4894" t="s">
        <v>323</v>
      </c>
      <c r="U4894" t="s">
        <v>52</v>
      </c>
      <c r="W4894" t="s">
        <v>323</v>
      </c>
      <c r="X4894" t="s">
        <v>324</v>
      </c>
      <c r="Y4894" t="s">
        <v>325</v>
      </c>
      <c r="Z4894" t="s">
        <v>325</v>
      </c>
      <c r="AA4894" t="s">
        <v>325</v>
      </c>
      <c r="AB4894" t="s">
        <v>27</v>
      </c>
      <c r="AE4894">
        <v>0</v>
      </c>
      <c r="AF4894">
        <v>0</v>
      </c>
    </row>
    <row r="4895" spans="1:32" x14ac:dyDescent="0.2">
      <c r="A4895" t="s">
        <v>8462</v>
      </c>
      <c r="B4895" s="107">
        <v>44747</v>
      </c>
      <c r="C4895" s="107">
        <v>44747</v>
      </c>
      <c r="D4895" s="107">
        <v>44747</v>
      </c>
      <c r="E4895">
        <v>-7788</v>
      </c>
      <c r="F4895">
        <v>-7788</v>
      </c>
      <c r="G4895" t="s">
        <v>43</v>
      </c>
      <c r="H4895">
        <v>1</v>
      </c>
      <c r="I4895">
        <v>-7788</v>
      </c>
      <c r="J4895">
        <v>-7788</v>
      </c>
      <c r="K4895">
        <v>1</v>
      </c>
      <c r="M4895" t="s">
        <v>52</v>
      </c>
      <c r="N4895" t="s">
        <v>337</v>
      </c>
      <c r="O4895">
        <v>100</v>
      </c>
      <c r="P4895" t="s">
        <v>15</v>
      </c>
      <c r="Q4895" t="s">
        <v>337</v>
      </c>
      <c r="S4895" t="s">
        <v>4651</v>
      </c>
      <c r="U4895" t="s">
        <v>52</v>
      </c>
      <c r="W4895" t="s">
        <v>4651</v>
      </c>
      <c r="X4895" t="s">
        <v>324</v>
      </c>
      <c r="Y4895" t="s">
        <v>325</v>
      </c>
      <c r="Z4895" t="s">
        <v>325</v>
      </c>
      <c r="AA4895" t="s">
        <v>325</v>
      </c>
      <c r="AB4895" t="s">
        <v>27</v>
      </c>
      <c r="AE4895">
        <v>0</v>
      </c>
      <c r="AF4895">
        <v>0</v>
      </c>
    </row>
    <row r="4896" spans="1:32" x14ac:dyDescent="0.2">
      <c r="A4896" t="s">
        <v>8463</v>
      </c>
      <c r="B4896" s="107">
        <v>44747</v>
      </c>
      <c r="C4896" s="107">
        <v>44747</v>
      </c>
      <c r="D4896" s="107">
        <v>44747</v>
      </c>
      <c r="E4896">
        <v>-1172</v>
      </c>
      <c r="F4896">
        <v>-1172</v>
      </c>
      <c r="G4896" t="s">
        <v>43</v>
      </c>
      <c r="H4896">
        <v>1</v>
      </c>
      <c r="I4896">
        <v>-1172</v>
      </c>
      <c r="J4896">
        <v>-1172</v>
      </c>
      <c r="K4896">
        <v>1</v>
      </c>
      <c r="M4896" t="s">
        <v>52</v>
      </c>
      <c r="N4896" t="s">
        <v>7392</v>
      </c>
      <c r="O4896">
        <v>100</v>
      </c>
      <c r="Q4896" t="s">
        <v>7392</v>
      </c>
      <c r="S4896" t="s">
        <v>323</v>
      </c>
      <c r="U4896" t="s">
        <v>52</v>
      </c>
      <c r="W4896" t="s">
        <v>323</v>
      </c>
      <c r="X4896" t="s">
        <v>324</v>
      </c>
      <c r="Y4896" t="s">
        <v>325</v>
      </c>
      <c r="Z4896" t="s">
        <v>325</v>
      </c>
      <c r="AA4896" t="s">
        <v>325</v>
      </c>
      <c r="AB4896" t="s">
        <v>27</v>
      </c>
      <c r="AE4896">
        <v>0</v>
      </c>
      <c r="AF4896">
        <v>0</v>
      </c>
    </row>
    <row r="4897" spans="1:32" x14ac:dyDescent="0.2">
      <c r="A4897" t="s">
        <v>8464</v>
      </c>
      <c r="B4897" s="107">
        <v>44747</v>
      </c>
      <c r="C4897" s="107">
        <v>44747</v>
      </c>
      <c r="D4897" s="107">
        <v>44747</v>
      </c>
      <c r="E4897">
        <v>-8000</v>
      </c>
      <c r="F4897">
        <v>-8000</v>
      </c>
      <c r="G4897" t="s">
        <v>43</v>
      </c>
      <c r="H4897">
        <v>1</v>
      </c>
      <c r="I4897">
        <v>-8000</v>
      </c>
      <c r="J4897">
        <v>-8000</v>
      </c>
      <c r="K4897">
        <v>1</v>
      </c>
      <c r="M4897" t="s">
        <v>52</v>
      </c>
      <c r="N4897" t="s">
        <v>8245</v>
      </c>
      <c r="O4897">
        <v>100</v>
      </c>
      <c r="Q4897" t="s">
        <v>8245</v>
      </c>
      <c r="S4897" t="s">
        <v>323</v>
      </c>
      <c r="U4897" t="s">
        <v>52</v>
      </c>
      <c r="W4897" t="s">
        <v>323</v>
      </c>
      <c r="X4897" t="s">
        <v>324</v>
      </c>
      <c r="Y4897" t="s">
        <v>325</v>
      </c>
      <c r="Z4897" t="s">
        <v>325</v>
      </c>
      <c r="AA4897" t="s">
        <v>325</v>
      </c>
      <c r="AB4897" t="s">
        <v>27</v>
      </c>
      <c r="AE4897">
        <v>0</v>
      </c>
      <c r="AF4897">
        <v>0</v>
      </c>
    </row>
    <row r="4898" spans="1:32" x14ac:dyDescent="0.2">
      <c r="A4898" t="s">
        <v>8465</v>
      </c>
      <c r="B4898" s="107">
        <v>44747</v>
      </c>
      <c r="C4898" s="107">
        <v>44747</v>
      </c>
      <c r="D4898" s="107">
        <v>44747</v>
      </c>
      <c r="E4898">
        <v>-6500</v>
      </c>
      <c r="F4898">
        <v>-6500</v>
      </c>
      <c r="G4898" t="s">
        <v>43</v>
      </c>
      <c r="H4898">
        <v>1</v>
      </c>
      <c r="I4898">
        <v>-6500</v>
      </c>
      <c r="J4898">
        <v>-6500</v>
      </c>
      <c r="K4898">
        <v>1</v>
      </c>
      <c r="M4898" t="s">
        <v>52</v>
      </c>
      <c r="N4898" t="s">
        <v>354</v>
      </c>
      <c r="O4898">
        <v>100</v>
      </c>
      <c r="P4898" t="s">
        <v>214</v>
      </c>
      <c r="Q4898" t="s">
        <v>354</v>
      </c>
      <c r="S4898" t="s">
        <v>323</v>
      </c>
      <c r="U4898" t="s">
        <v>52</v>
      </c>
      <c r="W4898" t="s">
        <v>323</v>
      </c>
      <c r="X4898" t="s">
        <v>324</v>
      </c>
      <c r="Y4898" t="s">
        <v>325</v>
      </c>
      <c r="Z4898" t="s">
        <v>325</v>
      </c>
      <c r="AA4898" t="s">
        <v>325</v>
      </c>
      <c r="AB4898" t="s">
        <v>27</v>
      </c>
      <c r="AE4898">
        <v>0</v>
      </c>
      <c r="AF4898">
        <v>0</v>
      </c>
    </row>
    <row r="4899" spans="1:32" x14ac:dyDescent="0.2">
      <c r="A4899" t="s">
        <v>8466</v>
      </c>
      <c r="B4899" s="107">
        <v>44747</v>
      </c>
      <c r="C4899" s="107">
        <v>44747</v>
      </c>
      <c r="D4899" s="107">
        <v>44747</v>
      </c>
      <c r="E4899">
        <v>-9000</v>
      </c>
      <c r="F4899">
        <v>-9000</v>
      </c>
      <c r="G4899" t="s">
        <v>43</v>
      </c>
      <c r="H4899">
        <v>1</v>
      </c>
      <c r="I4899">
        <v>-9000</v>
      </c>
      <c r="J4899">
        <v>-9000</v>
      </c>
      <c r="K4899">
        <v>1</v>
      </c>
      <c r="M4899" t="s">
        <v>52</v>
      </c>
      <c r="N4899" t="s">
        <v>335</v>
      </c>
      <c r="O4899">
        <v>100</v>
      </c>
      <c r="P4899" t="s">
        <v>236</v>
      </c>
      <c r="Q4899" t="s">
        <v>335</v>
      </c>
      <c r="S4899" t="s">
        <v>323</v>
      </c>
      <c r="U4899" t="s">
        <v>52</v>
      </c>
      <c r="W4899" t="s">
        <v>323</v>
      </c>
      <c r="X4899" t="s">
        <v>324</v>
      </c>
      <c r="Y4899" t="s">
        <v>325</v>
      </c>
      <c r="Z4899" t="s">
        <v>325</v>
      </c>
      <c r="AA4899" t="s">
        <v>325</v>
      </c>
      <c r="AB4899" t="s">
        <v>27</v>
      </c>
      <c r="AE4899">
        <v>0</v>
      </c>
      <c r="AF4899">
        <v>0</v>
      </c>
    </row>
    <row r="4900" spans="1:32" x14ac:dyDescent="0.2">
      <c r="A4900" t="s">
        <v>8467</v>
      </c>
      <c r="B4900" s="107">
        <v>44747</v>
      </c>
      <c r="C4900" s="107">
        <v>44747</v>
      </c>
      <c r="D4900" s="107">
        <v>44747</v>
      </c>
      <c r="E4900">
        <v>-2500</v>
      </c>
      <c r="F4900">
        <v>-2500</v>
      </c>
      <c r="G4900" t="s">
        <v>43</v>
      </c>
      <c r="H4900">
        <v>1</v>
      </c>
      <c r="I4900">
        <v>-2500</v>
      </c>
      <c r="J4900">
        <v>-2500</v>
      </c>
      <c r="K4900">
        <v>1</v>
      </c>
      <c r="M4900" t="s">
        <v>52</v>
      </c>
      <c r="N4900" t="s">
        <v>3117</v>
      </c>
      <c r="O4900">
        <v>100</v>
      </c>
      <c r="Q4900" t="s">
        <v>3117</v>
      </c>
      <c r="S4900" t="s">
        <v>323</v>
      </c>
      <c r="U4900" t="s">
        <v>52</v>
      </c>
      <c r="W4900" t="s">
        <v>323</v>
      </c>
      <c r="X4900" t="s">
        <v>324</v>
      </c>
      <c r="Y4900" t="s">
        <v>325</v>
      </c>
      <c r="Z4900" t="s">
        <v>325</v>
      </c>
      <c r="AA4900" t="s">
        <v>325</v>
      </c>
      <c r="AB4900" t="s">
        <v>27</v>
      </c>
      <c r="AE4900">
        <v>0</v>
      </c>
      <c r="AF4900">
        <v>0</v>
      </c>
    </row>
    <row r="4901" spans="1:32" x14ac:dyDescent="0.2">
      <c r="A4901" t="s">
        <v>8468</v>
      </c>
      <c r="B4901" s="107">
        <v>44747</v>
      </c>
      <c r="C4901" s="107">
        <v>44747</v>
      </c>
      <c r="D4901" s="107">
        <v>44747</v>
      </c>
      <c r="E4901">
        <v>-1500</v>
      </c>
      <c r="F4901">
        <v>-1500</v>
      </c>
      <c r="G4901" t="s">
        <v>43</v>
      </c>
      <c r="H4901">
        <v>1</v>
      </c>
      <c r="I4901">
        <v>-1500</v>
      </c>
      <c r="J4901">
        <v>-1500</v>
      </c>
      <c r="K4901">
        <v>1</v>
      </c>
      <c r="M4901" t="s">
        <v>52</v>
      </c>
      <c r="N4901" t="s">
        <v>331</v>
      </c>
      <c r="O4901">
        <v>100</v>
      </c>
      <c r="P4901" t="s">
        <v>219</v>
      </c>
      <c r="Q4901" t="s">
        <v>331</v>
      </c>
      <c r="S4901" t="s">
        <v>8469</v>
      </c>
      <c r="U4901" t="s">
        <v>52</v>
      </c>
      <c r="W4901" t="s">
        <v>333</v>
      </c>
      <c r="X4901" t="s">
        <v>324</v>
      </c>
      <c r="Y4901" t="s">
        <v>325</v>
      </c>
      <c r="Z4901" t="s">
        <v>325</v>
      </c>
      <c r="AA4901" t="s">
        <v>325</v>
      </c>
      <c r="AB4901" t="s">
        <v>27</v>
      </c>
      <c r="AE4901">
        <v>0</v>
      </c>
      <c r="AF4901">
        <v>0</v>
      </c>
    </row>
    <row r="4902" spans="1:32" x14ac:dyDescent="0.2">
      <c r="A4902" t="s">
        <v>8470</v>
      </c>
      <c r="B4902" s="107">
        <v>44747</v>
      </c>
      <c r="C4902" s="107">
        <v>44747</v>
      </c>
      <c r="D4902" s="107">
        <v>44747</v>
      </c>
      <c r="E4902">
        <v>-1000</v>
      </c>
      <c r="F4902">
        <v>-1000</v>
      </c>
      <c r="G4902" t="s">
        <v>43</v>
      </c>
      <c r="H4902">
        <v>1</v>
      </c>
      <c r="I4902">
        <v>-1000</v>
      </c>
      <c r="J4902">
        <v>-1000</v>
      </c>
      <c r="K4902">
        <v>1</v>
      </c>
      <c r="M4902" t="s">
        <v>52</v>
      </c>
      <c r="N4902" t="s">
        <v>8471</v>
      </c>
      <c r="O4902">
        <v>100</v>
      </c>
      <c r="Q4902" t="s">
        <v>8471</v>
      </c>
      <c r="S4902" t="s">
        <v>323</v>
      </c>
      <c r="U4902" t="s">
        <v>52</v>
      </c>
      <c r="W4902" t="s">
        <v>323</v>
      </c>
      <c r="X4902" t="s">
        <v>324</v>
      </c>
      <c r="Y4902" t="s">
        <v>325</v>
      </c>
      <c r="Z4902" t="s">
        <v>325</v>
      </c>
      <c r="AA4902" t="s">
        <v>325</v>
      </c>
      <c r="AB4902" t="s">
        <v>27</v>
      </c>
      <c r="AE4902">
        <v>0</v>
      </c>
      <c r="AF4902">
        <v>0</v>
      </c>
    </row>
    <row r="4903" spans="1:32" x14ac:dyDescent="0.2">
      <c r="A4903" t="s">
        <v>8472</v>
      </c>
      <c r="B4903" s="107">
        <v>44747</v>
      </c>
      <c r="C4903" s="107">
        <v>44747</v>
      </c>
      <c r="D4903" s="107">
        <v>44747</v>
      </c>
      <c r="E4903">
        <v>-117.78</v>
      </c>
      <c r="F4903">
        <v>-117.78</v>
      </c>
      <c r="G4903" t="s">
        <v>43</v>
      </c>
      <c r="H4903">
        <v>1</v>
      </c>
      <c r="I4903">
        <v>-117.78</v>
      </c>
      <c r="J4903">
        <v>-117.78</v>
      </c>
      <c r="K4903">
        <v>1</v>
      </c>
      <c r="M4903" t="s">
        <v>52</v>
      </c>
      <c r="N4903" t="s">
        <v>335</v>
      </c>
      <c r="O4903">
        <v>100</v>
      </c>
      <c r="P4903" t="s">
        <v>236</v>
      </c>
      <c r="Q4903" t="s">
        <v>335</v>
      </c>
      <c r="S4903" t="s">
        <v>8473</v>
      </c>
      <c r="U4903" t="s">
        <v>52</v>
      </c>
      <c r="W4903" t="s">
        <v>318</v>
      </c>
      <c r="X4903" t="s">
        <v>30</v>
      </c>
      <c r="Y4903" t="s">
        <v>182</v>
      </c>
      <c r="Z4903" t="s">
        <v>182</v>
      </c>
      <c r="AA4903" t="s">
        <v>182</v>
      </c>
      <c r="AB4903" t="s">
        <v>30</v>
      </c>
      <c r="AE4903">
        <v>0</v>
      </c>
      <c r="AF4903">
        <v>0</v>
      </c>
    </row>
    <row r="4904" spans="1:32" x14ac:dyDescent="0.2">
      <c r="A4904" t="s">
        <v>8474</v>
      </c>
      <c r="B4904" s="107">
        <v>44747</v>
      </c>
      <c r="C4904" s="107">
        <v>44747</v>
      </c>
      <c r="D4904" s="107">
        <v>44747</v>
      </c>
      <c r="E4904">
        <v>-4000</v>
      </c>
      <c r="F4904">
        <v>-4000</v>
      </c>
      <c r="G4904" t="s">
        <v>43</v>
      </c>
      <c r="H4904">
        <v>1</v>
      </c>
      <c r="I4904">
        <v>-4000</v>
      </c>
      <c r="J4904">
        <v>-4000</v>
      </c>
      <c r="K4904">
        <v>1</v>
      </c>
      <c r="M4904" t="s">
        <v>52</v>
      </c>
      <c r="N4904" t="s">
        <v>3113</v>
      </c>
      <c r="O4904">
        <v>100</v>
      </c>
      <c r="Q4904" t="s">
        <v>3113</v>
      </c>
      <c r="S4904" t="s">
        <v>2343</v>
      </c>
      <c r="U4904" t="s">
        <v>52</v>
      </c>
      <c r="W4904" t="s">
        <v>323</v>
      </c>
      <c r="X4904" t="s">
        <v>324</v>
      </c>
      <c r="Y4904" t="s">
        <v>325</v>
      </c>
      <c r="Z4904" t="s">
        <v>325</v>
      </c>
      <c r="AA4904" t="s">
        <v>325</v>
      </c>
      <c r="AB4904" t="s">
        <v>27</v>
      </c>
      <c r="AE4904">
        <v>0</v>
      </c>
      <c r="AF4904">
        <v>0</v>
      </c>
    </row>
    <row r="4905" spans="1:32" x14ac:dyDescent="0.2">
      <c r="A4905" t="s">
        <v>8475</v>
      </c>
      <c r="B4905" s="107">
        <v>44747</v>
      </c>
      <c r="C4905" s="107">
        <v>44747</v>
      </c>
      <c r="D4905" s="107">
        <v>44747</v>
      </c>
      <c r="E4905">
        <v>-1280</v>
      </c>
      <c r="F4905">
        <v>-1280</v>
      </c>
      <c r="G4905" t="s">
        <v>43</v>
      </c>
      <c r="H4905">
        <v>1</v>
      </c>
      <c r="I4905">
        <v>-1280</v>
      </c>
      <c r="J4905">
        <v>-1280</v>
      </c>
      <c r="K4905">
        <v>1</v>
      </c>
      <c r="M4905" t="s">
        <v>52</v>
      </c>
      <c r="N4905" t="s">
        <v>8476</v>
      </c>
      <c r="O4905">
        <v>100</v>
      </c>
      <c r="Q4905" t="s">
        <v>8476</v>
      </c>
      <c r="S4905" t="s">
        <v>323</v>
      </c>
      <c r="U4905" t="s">
        <v>52</v>
      </c>
      <c r="W4905" t="s">
        <v>323</v>
      </c>
      <c r="X4905" t="s">
        <v>324</v>
      </c>
      <c r="Y4905" t="s">
        <v>325</v>
      </c>
      <c r="Z4905" t="s">
        <v>325</v>
      </c>
      <c r="AA4905" t="s">
        <v>325</v>
      </c>
      <c r="AB4905" t="s">
        <v>27</v>
      </c>
      <c r="AE4905">
        <v>0</v>
      </c>
      <c r="AF4905">
        <v>0</v>
      </c>
    </row>
    <row r="4906" spans="1:32" x14ac:dyDescent="0.2">
      <c r="A4906" t="s">
        <v>8477</v>
      </c>
      <c r="B4906" s="107">
        <v>44747</v>
      </c>
      <c r="C4906" s="107">
        <v>44747</v>
      </c>
      <c r="D4906" s="107">
        <v>44747</v>
      </c>
      <c r="E4906">
        <v>-7788</v>
      </c>
      <c r="F4906">
        <v>-7788</v>
      </c>
      <c r="G4906" t="s">
        <v>43</v>
      </c>
      <c r="H4906">
        <v>1</v>
      </c>
      <c r="I4906">
        <v>-7788</v>
      </c>
      <c r="J4906">
        <v>-7788</v>
      </c>
      <c r="K4906">
        <v>1</v>
      </c>
      <c r="M4906" t="s">
        <v>52</v>
      </c>
      <c r="N4906" t="s">
        <v>342</v>
      </c>
      <c r="O4906">
        <v>100</v>
      </c>
      <c r="P4906" t="s">
        <v>236</v>
      </c>
      <c r="Q4906" t="s">
        <v>342</v>
      </c>
      <c r="S4906" t="s">
        <v>4651</v>
      </c>
      <c r="U4906" t="s">
        <v>52</v>
      </c>
      <c r="W4906" t="s">
        <v>4651</v>
      </c>
      <c r="X4906" t="s">
        <v>324</v>
      </c>
      <c r="Y4906" t="s">
        <v>325</v>
      </c>
      <c r="Z4906" t="s">
        <v>325</v>
      </c>
      <c r="AA4906" t="s">
        <v>325</v>
      </c>
      <c r="AB4906" t="s">
        <v>27</v>
      </c>
      <c r="AE4906">
        <v>0</v>
      </c>
      <c r="AF4906">
        <v>0</v>
      </c>
    </row>
    <row r="4907" spans="1:32" x14ac:dyDescent="0.2">
      <c r="A4907" t="s">
        <v>8478</v>
      </c>
      <c r="B4907" s="107">
        <v>44747</v>
      </c>
      <c r="C4907" s="107">
        <v>44747</v>
      </c>
      <c r="D4907" s="107">
        <v>44747</v>
      </c>
      <c r="E4907">
        <v>-9000</v>
      </c>
      <c r="F4907">
        <v>-9000</v>
      </c>
      <c r="G4907" t="s">
        <v>43</v>
      </c>
      <c r="H4907">
        <v>1</v>
      </c>
      <c r="I4907">
        <v>-9000</v>
      </c>
      <c r="J4907">
        <v>-9000</v>
      </c>
      <c r="K4907">
        <v>1</v>
      </c>
      <c r="M4907" t="s">
        <v>52</v>
      </c>
      <c r="N4907" t="s">
        <v>350</v>
      </c>
      <c r="O4907">
        <v>100</v>
      </c>
      <c r="P4907" t="s">
        <v>219</v>
      </c>
      <c r="Q4907" t="s">
        <v>350</v>
      </c>
      <c r="S4907" t="s">
        <v>323</v>
      </c>
      <c r="U4907" t="s">
        <v>52</v>
      </c>
      <c r="W4907" t="s">
        <v>323</v>
      </c>
      <c r="X4907" t="s">
        <v>324</v>
      </c>
      <c r="Y4907" t="s">
        <v>325</v>
      </c>
      <c r="Z4907" t="s">
        <v>325</v>
      </c>
      <c r="AA4907" t="s">
        <v>325</v>
      </c>
      <c r="AB4907" t="s">
        <v>27</v>
      </c>
      <c r="AE4907">
        <v>0</v>
      </c>
      <c r="AF4907">
        <v>0</v>
      </c>
    </row>
    <row r="4908" spans="1:32" x14ac:dyDescent="0.2">
      <c r="A4908" t="s">
        <v>8479</v>
      </c>
      <c r="B4908" s="107">
        <v>44747</v>
      </c>
      <c r="C4908" s="107">
        <v>44747</v>
      </c>
      <c r="D4908" s="107">
        <v>44747</v>
      </c>
      <c r="E4908">
        <v>-6500</v>
      </c>
      <c r="F4908">
        <v>-6500</v>
      </c>
      <c r="G4908" t="s">
        <v>43</v>
      </c>
      <c r="H4908">
        <v>1</v>
      </c>
      <c r="I4908">
        <v>-6500</v>
      </c>
      <c r="J4908">
        <v>-6500</v>
      </c>
      <c r="K4908">
        <v>1</v>
      </c>
      <c r="M4908" t="s">
        <v>52</v>
      </c>
      <c r="N4908" t="s">
        <v>352</v>
      </c>
      <c r="O4908">
        <v>100</v>
      </c>
      <c r="P4908" t="s">
        <v>236</v>
      </c>
      <c r="Q4908" t="s">
        <v>352</v>
      </c>
      <c r="S4908" t="s">
        <v>323</v>
      </c>
      <c r="U4908" t="s">
        <v>52</v>
      </c>
      <c r="W4908" t="s">
        <v>323</v>
      </c>
      <c r="X4908" t="s">
        <v>324</v>
      </c>
      <c r="Y4908" t="s">
        <v>325</v>
      </c>
      <c r="Z4908" t="s">
        <v>325</v>
      </c>
      <c r="AA4908" t="s">
        <v>325</v>
      </c>
      <c r="AB4908" t="s">
        <v>27</v>
      </c>
      <c r="AE4908">
        <v>0</v>
      </c>
      <c r="AF4908">
        <v>0</v>
      </c>
    </row>
    <row r="4909" spans="1:32" x14ac:dyDescent="0.2">
      <c r="A4909" t="s">
        <v>8480</v>
      </c>
      <c r="B4909" s="107">
        <v>44747</v>
      </c>
      <c r="C4909" s="107">
        <v>44747</v>
      </c>
      <c r="D4909" s="107">
        <v>44747</v>
      </c>
      <c r="E4909">
        <v>-3500</v>
      </c>
      <c r="F4909">
        <v>-3500</v>
      </c>
      <c r="G4909" t="s">
        <v>43</v>
      </c>
      <c r="H4909">
        <v>1</v>
      </c>
      <c r="I4909">
        <v>-3500</v>
      </c>
      <c r="J4909">
        <v>-3500</v>
      </c>
      <c r="K4909">
        <v>1</v>
      </c>
      <c r="M4909" t="s">
        <v>52</v>
      </c>
      <c r="N4909" t="s">
        <v>7121</v>
      </c>
      <c r="O4909">
        <v>100</v>
      </c>
      <c r="Q4909" t="s">
        <v>7121</v>
      </c>
      <c r="S4909" t="s">
        <v>323</v>
      </c>
      <c r="U4909" t="s">
        <v>52</v>
      </c>
      <c r="W4909" t="s">
        <v>323</v>
      </c>
      <c r="X4909" t="s">
        <v>324</v>
      </c>
      <c r="Y4909" t="s">
        <v>325</v>
      </c>
      <c r="Z4909" t="s">
        <v>325</v>
      </c>
      <c r="AA4909" t="s">
        <v>325</v>
      </c>
      <c r="AB4909" t="s">
        <v>27</v>
      </c>
      <c r="AE4909">
        <v>0</v>
      </c>
      <c r="AF4909">
        <v>0</v>
      </c>
    </row>
    <row r="4910" spans="1:32" x14ac:dyDescent="0.2">
      <c r="A4910" t="s">
        <v>8481</v>
      </c>
      <c r="B4910" s="107">
        <v>44747</v>
      </c>
      <c r="C4910" s="107">
        <v>44747</v>
      </c>
      <c r="D4910" s="107">
        <v>44747</v>
      </c>
      <c r="E4910">
        <v>-4500</v>
      </c>
      <c r="F4910">
        <v>-4500</v>
      </c>
      <c r="G4910" t="s">
        <v>43</v>
      </c>
      <c r="H4910">
        <v>1</v>
      </c>
      <c r="I4910">
        <v>-4500</v>
      </c>
      <c r="J4910">
        <v>-4500</v>
      </c>
      <c r="K4910">
        <v>1</v>
      </c>
      <c r="M4910" t="s">
        <v>52</v>
      </c>
      <c r="N4910" t="s">
        <v>356</v>
      </c>
      <c r="O4910">
        <v>100</v>
      </c>
      <c r="P4910" t="s">
        <v>236</v>
      </c>
      <c r="Q4910" t="s">
        <v>356</v>
      </c>
      <c r="S4910" t="s">
        <v>8482</v>
      </c>
      <c r="U4910" t="s">
        <v>52</v>
      </c>
      <c r="W4910" t="s">
        <v>323</v>
      </c>
      <c r="X4910" t="s">
        <v>324</v>
      </c>
      <c r="Y4910" t="s">
        <v>325</v>
      </c>
      <c r="Z4910" t="s">
        <v>325</v>
      </c>
      <c r="AA4910" t="s">
        <v>325</v>
      </c>
      <c r="AB4910" t="s">
        <v>27</v>
      </c>
      <c r="AE4910">
        <v>0</v>
      </c>
      <c r="AF4910">
        <v>0</v>
      </c>
    </row>
    <row r="4911" spans="1:32" x14ac:dyDescent="0.2">
      <c r="A4911" t="s">
        <v>8483</v>
      </c>
      <c r="B4911" s="107">
        <v>44747</v>
      </c>
      <c r="C4911" s="107">
        <v>44747</v>
      </c>
      <c r="D4911" s="107">
        <v>44747</v>
      </c>
      <c r="E4911">
        <v>-1100</v>
      </c>
      <c r="F4911">
        <v>-1100</v>
      </c>
      <c r="G4911" t="s">
        <v>43</v>
      </c>
      <c r="H4911">
        <v>1</v>
      </c>
      <c r="I4911">
        <v>-1100</v>
      </c>
      <c r="J4911">
        <v>-1100</v>
      </c>
      <c r="K4911">
        <v>1</v>
      </c>
      <c r="M4911" t="s">
        <v>52</v>
      </c>
      <c r="N4911" t="s">
        <v>358</v>
      </c>
      <c r="O4911">
        <v>100</v>
      </c>
      <c r="P4911" t="s">
        <v>23</v>
      </c>
      <c r="Q4911" t="s">
        <v>358</v>
      </c>
      <c r="S4911" t="s">
        <v>7125</v>
      </c>
      <c r="U4911" t="s">
        <v>52</v>
      </c>
      <c r="W4911" t="s">
        <v>323</v>
      </c>
      <c r="X4911" t="s">
        <v>324</v>
      </c>
      <c r="Y4911" t="s">
        <v>325</v>
      </c>
      <c r="Z4911" t="s">
        <v>325</v>
      </c>
      <c r="AA4911" t="s">
        <v>325</v>
      </c>
      <c r="AB4911" t="s">
        <v>27</v>
      </c>
      <c r="AE4911">
        <v>0</v>
      </c>
      <c r="AF4911">
        <v>0</v>
      </c>
    </row>
    <row r="4912" spans="1:32" x14ac:dyDescent="0.2">
      <c r="A4912" t="s">
        <v>8484</v>
      </c>
      <c r="B4912" s="107">
        <v>44747</v>
      </c>
      <c r="C4912" s="107">
        <v>44747</v>
      </c>
      <c r="D4912" s="107">
        <v>44747</v>
      </c>
      <c r="E4912">
        <v>-1078.68</v>
      </c>
      <c r="F4912">
        <v>-1078.68</v>
      </c>
      <c r="G4912" t="s">
        <v>43</v>
      </c>
      <c r="H4912">
        <v>1</v>
      </c>
      <c r="I4912">
        <v>-1078.68</v>
      </c>
      <c r="J4912">
        <v>-1078.68</v>
      </c>
      <c r="K4912">
        <v>1</v>
      </c>
      <c r="M4912" t="s">
        <v>52</v>
      </c>
      <c r="N4912" t="s">
        <v>342</v>
      </c>
      <c r="O4912">
        <v>100</v>
      </c>
      <c r="P4912" t="s">
        <v>236</v>
      </c>
      <c r="Q4912" t="s">
        <v>342</v>
      </c>
      <c r="S4912" t="s">
        <v>7134</v>
      </c>
      <c r="U4912" t="s">
        <v>52</v>
      </c>
      <c r="W4912" t="s">
        <v>384</v>
      </c>
      <c r="X4912" t="s">
        <v>324</v>
      </c>
      <c r="Y4912" t="s">
        <v>325</v>
      </c>
      <c r="Z4912" t="s">
        <v>325</v>
      </c>
      <c r="AA4912" t="s">
        <v>325</v>
      </c>
      <c r="AB4912" t="s">
        <v>27</v>
      </c>
      <c r="AE4912">
        <v>0</v>
      </c>
      <c r="AF4912">
        <v>0</v>
      </c>
    </row>
    <row r="4913" spans="1:32" x14ac:dyDescent="0.2">
      <c r="A4913" t="s">
        <v>8485</v>
      </c>
      <c r="B4913" s="107">
        <v>44747</v>
      </c>
      <c r="C4913" s="107">
        <v>44747</v>
      </c>
      <c r="D4913" s="107">
        <v>44747</v>
      </c>
      <c r="E4913">
        <v>-3500</v>
      </c>
      <c r="F4913">
        <v>-3500</v>
      </c>
      <c r="G4913" t="s">
        <v>43</v>
      </c>
      <c r="H4913">
        <v>1</v>
      </c>
      <c r="I4913">
        <v>-3500</v>
      </c>
      <c r="J4913">
        <v>-3500</v>
      </c>
      <c r="K4913">
        <v>1</v>
      </c>
      <c r="M4913" t="s">
        <v>52</v>
      </c>
      <c r="N4913" t="s">
        <v>389</v>
      </c>
      <c r="O4913">
        <v>100</v>
      </c>
      <c r="Q4913" t="s">
        <v>389</v>
      </c>
      <c r="S4913" t="s">
        <v>390</v>
      </c>
      <c r="U4913" t="s">
        <v>52</v>
      </c>
      <c r="W4913" t="s">
        <v>390</v>
      </c>
      <c r="X4913" t="s">
        <v>391</v>
      </c>
      <c r="Y4913" t="s">
        <v>23</v>
      </c>
      <c r="Z4913" t="s">
        <v>164</v>
      </c>
      <c r="AA4913" t="s">
        <v>164</v>
      </c>
      <c r="AB4913" t="s">
        <v>23</v>
      </c>
      <c r="AE4913">
        <v>0</v>
      </c>
      <c r="AF4913">
        <v>0</v>
      </c>
    </row>
    <row r="4914" spans="1:32" x14ac:dyDescent="0.2">
      <c r="A4914" t="s">
        <v>8486</v>
      </c>
      <c r="B4914" s="107">
        <v>44747</v>
      </c>
      <c r="C4914" s="107">
        <v>44747</v>
      </c>
      <c r="D4914" s="107">
        <v>44747</v>
      </c>
      <c r="E4914">
        <v>-6000</v>
      </c>
      <c r="F4914">
        <v>-6000</v>
      </c>
      <c r="G4914" t="s">
        <v>43</v>
      </c>
      <c r="H4914">
        <v>1</v>
      </c>
      <c r="I4914">
        <v>-6000</v>
      </c>
      <c r="J4914">
        <v>-6000</v>
      </c>
      <c r="K4914">
        <v>1</v>
      </c>
      <c r="M4914" t="s">
        <v>52</v>
      </c>
      <c r="N4914" t="s">
        <v>348</v>
      </c>
      <c r="O4914">
        <v>100</v>
      </c>
      <c r="P4914" t="s">
        <v>15</v>
      </c>
      <c r="Q4914" t="s">
        <v>348</v>
      </c>
      <c r="S4914" t="s">
        <v>4457</v>
      </c>
      <c r="U4914" t="s">
        <v>52</v>
      </c>
      <c r="W4914" t="s">
        <v>323</v>
      </c>
      <c r="X4914" t="s">
        <v>324</v>
      </c>
      <c r="Y4914" t="s">
        <v>325</v>
      </c>
      <c r="Z4914" t="s">
        <v>325</v>
      </c>
      <c r="AA4914" t="s">
        <v>325</v>
      </c>
      <c r="AB4914" t="s">
        <v>27</v>
      </c>
      <c r="AE4914">
        <v>0</v>
      </c>
      <c r="AF4914">
        <v>0</v>
      </c>
    </row>
    <row r="4915" spans="1:32" x14ac:dyDescent="0.2">
      <c r="A4915" t="s">
        <v>8487</v>
      </c>
      <c r="B4915" s="107">
        <v>44747</v>
      </c>
      <c r="C4915" s="107">
        <v>44747</v>
      </c>
      <c r="D4915" s="107">
        <v>44747</v>
      </c>
      <c r="E4915">
        <v>-5500</v>
      </c>
      <c r="F4915">
        <v>-5500</v>
      </c>
      <c r="G4915" t="s">
        <v>43</v>
      </c>
      <c r="H4915">
        <v>1</v>
      </c>
      <c r="I4915">
        <v>-5500</v>
      </c>
      <c r="J4915">
        <v>-5500</v>
      </c>
      <c r="K4915">
        <v>1</v>
      </c>
      <c r="M4915" t="s">
        <v>52</v>
      </c>
      <c r="N4915" t="s">
        <v>7365</v>
      </c>
      <c r="O4915">
        <v>100</v>
      </c>
      <c r="Q4915" t="s">
        <v>7365</v>
      </c>
      <c r="S4915" t="s">
        <v>323</v>
      </c>
      <c r="U4915" t="s">
        <v>52</v>
      </c>
      <c r="W4915" t="s">
        <v>323</v>
      </c>
      <c r="X4915" t="s">
        <v>324</v>
      </c>
      <c r="Y4915" t="s">
        <v>325</v>
      </c>
      <c r="Z4915" t="s">
        <v>325</v>
      </c>
      <c r="AA4915" t="s">
        <v>325</v>
      </c>
      <c r="AB4915" t="s">
        <v>27</v>
      </c>
      <c r="AE4915">
        <v>0</v>
      </c>
      <c r="AF4915">
        <v>0</v>
      </c>
    </row>
    <row r="4916" spans="1:32" x14ac:dyDescent="0.2">
      <c r="A4916" t="s">
        <v>8488</v>
      </c>
      <c r="B4916" s="107">
        <v>44747</v>
      </c>
      <c r="C4916" s="107">
        <v>44747</v>
      </c>
      <c r="D4916" s="107">
        <v>44747</v>
      </c>
      <c r="E4916">
        <v>-5500</v>
      </c>
      <c r="F4916">
        <v>-5500</v>
      </c>
      <c r="G4916" t="s">
        <v>43</v>
      </c>
      <c r="H4916">
        <v>1</v>
      </c>
      <c r="I4916">
        <v>-5500</v>
      </c>
      <c r="J4916">
        <v>-5500</v>
      </c>
      <c r="K4916">
        <v>1</v>
      </c>
      <c r="M4916" t="s">
        <v>52</v>
      </c>
      <c r="N4916" t="s">
        <v>7667</v>
      </c>
      <c r="O4916">
        <v>100</v>
      </c>
      <c r="Q4916" t="s">
        <v>7667</v>
      </c>
      <c r="S4916" t="s">
        <v>7125</v>
      </c>
      <c r="U4916" t="s">
        <v>52</v>
      </c>
      <c r="W4916" t="s">
        <v>323</v>
      </c>
      <c r="X4916" t="s">
        <v>324</v>
      </c>
      <c r="Y4916" t="s">
        <v>325</v>
      </c>
      <c r="Z4916" t="s">
        <v>325</v>
      </c>
      <c r="AA4916" t="s">
        <v>325</v>
      </c>
      <c r="AB4916" t="s">
        <v>27</v>
      </c>
      <c r="AE4916">
        <v>0</v>
      </c>
      <c r="AF4916">
        <v>0</v>
      </c>
    </row>
    <row r="4917" spans="1:32" x14ac:dyDescent="0.2">
      <c r="A4917" t="s">
        <v>8489</v>
      </c>
      <c r="B4917" s="107">
        <v>44747</v>
      </c>
      <c r="C4917" s="107">
        <v>44747</v>
      </c>
      <c r="D4917" s="107">
        <v>44747</v>
      </c>
      <c r="E4917">
        <v>-4500</v>
      </c>
      <c r="F4917">
        <v>-4500</v>
      </c>
      <c r="G4917" t="s">
        <v>43</v>
      </c>
      <c r="H4917">
        <v>1</v>
      </c>
      <c r="I4917">
        <v>-4500</v>
      </c>
      <c r="J4917">
        <v>-4500</v>
      </c>
      <c r="K4917">
        <v>1</v>
      </c>
      <c r="M4917" t="s">
        <v>52</v>
      </c>
      <c r="N4917" t="s">
        <v>7525</v>
      </c>
      <c r="O4917">
        <v>100</v>
      </c>
      <c r="Q4917" t="s">
        <v>7525</v>
      </c>
      <c r="S4917" t="s">
        <v>4457</v>
      </c>
      <c r="U4917" t="s">
        <v>52</v>
      </c>
      <c r="W4917" t="s">
        <v>323</v>
      </c>
      <c r="X4917" t="s">
        <v>324</v>
      </c>
      <c r="Y4917" t="s">
        <v>325</v>
      </c>
      <c r="Z4917" t="s">
        <v>325</v>
      </c>
      <c r="AA4917" t="s">
        <v>325</v>
      </c>
      <c r="AB4917" t="s">
        <v>27</v>
      </c>
      <c r="AE4917">
        <v>0</v>
      </c>
      <c r="AF4917">
        <v>0</v>
      </c>
    </row>
    <row r="4918" spans="1:32" x14ac:dyDescent="0.2">
      <c r="A4918" t="s">
        <v>8490</v>
      </c>
      <c r="B4918" s="107">
        <v>44747</v>
      </c>
      <c r="C4918" s="107">
        <v>44747</v>
      </c>
      <c r="D4918" s="107">
        <v>44747</v>
      </c>
      <c r="E4918">
        <v>-2000</v>
      </c>
      <c r="F4918">
        <v>-2000</v>
      </c>
      <c r="G4918" t="s">
        <v>43</v>
      </c>
      <c r="H4918">
        <v>1</v>
      </c>
      <c r="I4918">
        <v>-2000</v>
      </c>
      <c r="J4918">
        <v>-2000</v>
      </c>
      <c r="K4918">
        <v>1</v>
      </c>
      <c r="M4918" t="s">
        <v>52</v>
      </c>
      <c r="N4918" t="s">
        <v>346</v>
      </c>
      <c r="O4918">
        <v>100</v>
      </c>
      <c r="P4918" t="s">
        <v>236</v>
      </c>
      <c r="Q4918" t="s">
        <v>346</v>
      </c>
      <c r="S4918" t="s">
        <v>323</v>
      </c>
      <c r="U4918" t="s">
        <v>52</v>
      </c>
      <c r="W4918" t="s">
        <v>323</v>
      </c>
      <c r="X4918" t="s">
        <v>324</v>
      </c>
      <c r="Y4918" t="s">
        <v>325</v>
      </c>
      <c r="Z4918" t="s">
        <v>325</v>
      </c>
      <c r="AA4918" t="s">
        <v>325</v>
      </c>
      <c r="AB4918" t="s">
        <v>27</v>
      </c>
      <c r="AE4918">
        <v>0</v>
      </c>
      <c r="AF4918">
        <v>0</v>
      </c>
    </row>
    <row r="4919" spans="1:32" x14ac:dyDescent="0.2">
      <c r="A4919" t="s">
        <v>8491</v>
      </c>
      <c r="B4919" s="107">
        <v>44747</v>
      </c>
      <c r="C4919" s="107">
        <v>44747</v>
      </c>
      <c r="D4919" s="107">
        <v>44747</v>
      </c>
      <c r="E4919">
        <v>-6000</v>
      </c>
      <c r="F4919">
        <v>-6000</v>
      </c>
      <c r="G4919" t="s">
        <v>43</v>
      </c>
      <c r="H4919">
        <v>1</v>
      </c>
      <c r="I4919">
        <v>-6000</v>
      </c>
      <c r="J4919">
        <v>-6000</v>
      </c>
      <c r="K4919">
        <v>1</v>
      </c>
      <c r="M4919" t="s">
        <v>52</v>
      </c>
      <c r="N4919" t="s">
        <v>344</v>
      </c>
      <c r="O4919">
        <v>100</v>
      </c>
      <c r="P4919" t="s">
        <v>179</v>
      </c>
      <c r="Q4919" t="s">
        <v>344</v>
      </c>
      <c r="S4919" t="s">
        <v>323</v>
      </c>
      <c r="U4919" t="s">
        <v>52</v>
      </c>
      <c r="W4919" t="s">
        <v>323</v>
      </c>
      <c r="X4919" t="s">
        <v>324</v>
      </c>
      <c r="Y4919" t="s">
        <v>325</v>
      </c>
      <c r="Z4919" t="s">
        <v>325</v>
      </c>
      <c r="AA4919" t="s">
        <v>325</v>
      </c>
      <c r="AB4919" t="s">
        <v>27</v>
      </c>
      <c r="AE4919">
        <v>0</v>
      </c>
      <c r="AF4919">
        <v>0</v>
      </c>
    </row>
    <row r="4920" spans="1:32" x14ac:dyDescent="0.2">
      <c r="A4920" t="s">
        <v>8492</v>
      </c>
      <c r="B4920" s="107">
        <v>44747</v>
      </c>
      <c r="C4920" s="107">
        <v>44747</v>
      </c>
      <c r="D4920" s="107">
        <v>44747</v>
      </c>
      <c r="E4920">
        <v>-6000</v>
      </c>
      <c r="F4920">
        <v>-6000</v>
      </c>
      <c r="G4920" t="s">
        <v>43</v>
      </c>
      <c r="H4920">
        <v>1</v>
      </c>
      <c r="I4920">
        <v>-6000</v>
      </c>
      <c r="J4920">
        <v>-6000</v>
      </c>
      <c r="K4920">
        <v>1</v>
      </c>
      <c r="M4920" t="s">
        <v>52</v>
      </c>
      <c r="N4920" t="s">
        <v>7671</v>
      </c>
      <c r="O4920">
        <v>100</v>
      </c>
      <c r="Q4920" t="s">
        <v>7671</v>
      </c>
      <c r="S4920" t="s">
        <v>323</v>
      </c>
      <c r="U4920" t="s">
        <v>52</v>
      </c>
      <c r="W4920" t="s">
        <v>323</v>
      </c>
      <c r="X4920" t="s">
        <v>324</v>
      </c>
      <c r="Y4920" t="s">
        <v>325</v>
      </c>
      <c r="Z4920" t="s">
        <v>325</v>
      </c>
      <c r="AA4920" t="s">
        <v>325</v>
      </c>
      <c r="AB4920" t="s">
        <v>27</v>
      </c>
      <c r="AE4920">
        <v>0</v>
      </c>
      <c r="AF4920">
        <v>0</v>
      </c>
    </row>
    <row r="4921" spans="1:32" x14ac:dyDescent="0.2">
      <c r="A4921" t="s">
        <v>8493</v>
      </c>
      <c r="B4921" s="107">
        <v>44747</v>
      </c>
      <c r="C4921" s="107">
        <v>44747</v>
      </c>
      <c r="D4921" s="107">
        <v>44747</v>
      </c>
      <c r="E4921">
        <v>-3000</v>
      </c>
      <c r="F4921">
        <v>-3000</v>
      </c>
      <c r="G4921" t="s">
        <v>43</v>
      </c>
      <c r="H4921">
        <v>1</v>
      </c>
      <c r="I4921">
        <v>-3000</v>
      </c>
      <c r="J4921">
        <v>-3000</v>
      </c>
      <c r="K4921">
        <v>1</v>
      </c>
      <c r="M4921" t="s">
        <v>52</v>
      </c>
      <c r="N4921" t="s">
        <v>8256</v>
      </c>
      <c r="O4921">
        <v>100</v>
      </c>
      <c r="Q4921" t="s">
        <v>8256</v>
      </c>
      <c r="S4921" t="s">
        <v>323</v>
      </c>
      <c r="U4921" t="s">
        <v>52</v>
      </c>
      <c r="W4921" t="s">
        <v>323</v>
      </c>
      <c r="X4921" t="s">
        <v>324</v>
      </c>
      <c r="Y4921" t="s">
        <v>325</v>
      </c>
      <c r="Z4921" t="s">
        <v>325</v>
      </c>
      <c r="AA4921" t="s">
        <v>325</v>
      </c>
      <c r="AB4921" t="s">
        <v>27</v>
      </c>
      <c r="AE4921">
        <v>0</v>
      </c>
      <c r="AF4921">
        <v>0</v>
      </c>
    </row>
    <row r="4922" spans="1:32" x14ac:dyDescent="0.2">
      <c r="A4922" t="s">
        <v>8494</v>
      </c>
      <c r="B4922" s="107">
        <v>44747</v>
      </c>
      <c r="C4922" s="107">
        <v>44747</v>
      </c>
      <c r="D4922" s="107">
        <v>44747</v>
      </c>
      <c r="E4922">
        <v>-6500</v>
      </c>
      <c r="F4922">
        <v>-6500</v>
      </c>
      <c r="G4922" t="s">
        <v>43</v>
      </c>
      <c r="H4922">
        <v>1</v>
      </c>
      <c r="I4922">
        <v>-6500</v>
      </c>
      <c r="J4922">
        <v>-6500</v>
      </c>
      <c r="K4922">
        <v>1</v>
      </c>
      <c r="M4922" t="s">
        <v>52</v>
      </c>
      <c r="N4922" t="s">
        <v>360</v>
      </c>
      <c r="O4922">
        <v>100</v>
      </c>
      <c r="P4922" t="s">
        <v>15</v>
      </c>
      <c r="Q4922" t="s">
        <v>360</v>
      </c>
      <c r="S4922" t="s">
        <v>323</v>
      </c>
      <c r="U4922" t="s">
        <v>52</v>
      </c>
      <c r="W4922" t="s">
        <v>323</v>
      </c>
      <c r="X4922" t="s">
        <v>324</v>
      </c>
      <c r="Y4922" t="s">
        <v>325</v>
      </c>
      <c r="Z4922" t="s">
        <v>325</v>
      </c>
      <c r="AA4922" t="s">
        <v>325</v>
      </c>
      <c r="AB4922" t="s">
        <v>27</v>
      </c>
      <c r="AE4922">
        <v>0</v>
      </c>
      <c r="AF4922">
        <v>0</v>
      </c>
    </row>
    <row r="4923" spans="1:32" x14ac:dyDescent="0.2">
      <c r="A4923" t="s">
        <v>8495</v>
      </c>
      <c r="B4923" s="107">
        <v>44747</v>
      </c>
      <c r="C4923" s="107">
        <v>44747</v>
      </c>
      <c r="D4923" s="107">
        <v>44747</v>
      </c>
      <c r="E4923">
        <v>-1078.68</v>
      </c>
      <c r="F4923">
        <v>-1078.68</v>
      </c>
      <c r="G4923" t="s">
        <v>43</v>
      </c>
      <c r="H4923">
        <v>1</v>
      </c>
      <c r="I4923">
        <v>-1078.68</v>
      </c>
      <c r="J4923">
        <v>-1078.68</v>
      </c>
      <c r="K4923">
        <v>1</v>
      </c>
      <c r="M4923" t="s">
        <v>52</v>
      </c>
      <c r="N4923" t="s">
        <v>337</v>
      </c>
      <c r="O4923">
        <v>100</v>
      </c>
      <c r="P4923" t="s">
        <v>15</v>
      </c>
      <c r="Q4923" t="s">
        <v>337</v>
      </c>
      <c r="S4923" t="s">
        <v>7134</v>
      </c>
      <c r="U4923" t="s">
        <v>52</v>
      </c>
      <c r="W4923" t="s">
        <v>384</v>
      </c>
      <c r="X4923" t="s">
        <v>324</v>
      </c>
      <c r="Y4923" t="s">
        <v>325</v>
      </c>
      <c r="Z4923" t="s">
        <v>325</v>
      </c>
      <c r="AA4923" t="s">
        <v>325</v>
      </c>
      <c r="AB4923" t="s">
        <v>27</v>
      </c>
      <c r="AE4923">
        <v>0</v>
      </c>
      <c r="AF4923">
        <v>0</v>
      </c>
    </row>
    <row r="4924" spans="1:32" x14ac:dyDescent="0.2">
      <c r="A4924" t="s">
        <v>8496</v>
      </c>
      <c r="B4924" s="107">
        <v>44747</v>
      </c>
      <c r="C4924" s="107">
        <v>44747</v>
      </c>
      <c r="D4924" s="107">
        <v>44747</v>
      </c>
      <c r="E4924">
        <v>-4500</v>
      </c>
      <c r="F4924">
        <v>-4500</v>
      </c>
      <c r="G4924" t="s">
        <v>43</v>
      </c>
      <c r="H4924">
        <v>1</v>
      </c>
      <c r="I4924">
        <v>-4500</v>
      </c>
      <c r="J4924">
        <v>-4500</v>
      </c>
      <c r="K4924">
        <v>1</v>
      </c>
      <c r="M4924" t="s">
        <v>52</v>
      </c>
      <c r="N4924" t="s">
        <v>7616</v>
      </c>
      <c r="O4924">
        <v>100</v>
      </c>
      <c r="Q4924" t="s">
        <v>7616</v>
      </c>
      <c r="S4924" t="s">
        <v>323</v>
      </c>
      <c r="U4924" t="s">
        <v>52</v>
      </c>
      <c r="W4924" t="s">
        <v>323</v>
      </c>
      <c r="X4924" t="s">
        <v>324</v>
      </c>
      <c r="Y4924" t="s">
        <v>325</v>
      </c>
      <c r="Z4924" t="s">
        <v>325</v>
      </c>
      <c r="AA4924" t="s">
        <v>325</v>
      </c>
      <c r="AB4924" t="s">
        <v>27</v>
      </c>
      <c r="AE4924">
        <v>0</v>
      </c>
      <c r="AF4924">
        <v>0</v>
      </c>
    </row>
    <row r="4925" spans="1:32" x14ac:dyDescent="0.2">
      <c r="A4925" t="s">
        <v>8497</v>
      </c>
      <c r="B4925" s="107">
        <v>44747</v>
      </c>
      <c r="C4925" s="107">
        <v>44747</v>
      </c>
      <c r="D4925" s="107">
        <v>44747</v>
      </c>
      <c r="E4925">
        <v>-1600</v>
      </c>
      <c r="F4925">
        <v>-1600</v>
      </c>
      <c r="G4925" t="s">
        <v>43</v>
      </c>
      <c r="H4925">
        <v>1</v>
      </c>
      <c r="I4925">
        <v>-1600</v>
      </c>
      <c r="J4925">
        <v>-1600</v>
      </c>
      <c r="K4925">
        <v>1</v>
      </c>
      <c r="M4925" t="s">
        <v>52</v>
      </c>
      <c r="N4925" t="s">
        <v>366</v>
      </c>
      <c r="O4925">
        <v>100</v>
      </c>
      <c r="P4925" t="s">
        <v>236</v>
      </c>
      <c r="Q4925" t="s">
        <v>366</v>
      </c>
      <c r="S4925" t="s">
        <v>323</v>
      </c>
      <c r="U4925" t="s">
        <v>52</v>
      </c>
      <c r="W4925" t="s">
        <v>323</v>
      </c>
      <c r="X4925" t="s">
        <v>324</v>
      </c>
      <c r="Y4925" t="s">
        <v>325</v>
      </c>
      <c r="Z4925" t="s">
        <v>325</v>
      </c>
      <c r="AA4925" t="s">
        <v>325</v>
      </c>
      <c r="AB4925" t="s">
        <v>27</v>
      </c>
      <c r="AE4925">
        <v>0</v>
      </c>
      <c r="AF4925">
        <v>0</v>
      </c>
    </row>
    <row r="4926" spans="1:32" x14ac:dyDescent="0.2">
      <c r="A4926" t="s">
        <v>8498</v>
      </c>
      <c r="B4926" s="107">
        <v>44746</v>
      </c>
      <c r="C4926" s="107">
        <v>44746</v>
      </c>
      <c r="D4926" s="107">
        <v>44746</v>
      </c>
      <c r="E4926">
        <v>-99.83</v>
      </c>
      <c r="F4926">
        <v>-99.83</v>
      </c>
      <c r="G4926" t="s">
        <v>43</v>
      </c>
      <c r="H4926">
        <v>1</v>
      </c>
      <c r="I4926">
        <v>-99.83</v>
      </c>
      <c r="J4926">
        <v>-99.83</v>
      </c>
      <c r="K4926">
        <v>1</v>
      </c>
      <c r="M4926" t="s">
        <v>50</v>
      </c>
      <c r="N4926" t="s">
        <v>8499</v>
      </c>
      <c r="O4926">
        <v>100</v>
      </c>
      <c r="Q4926" t="s">
        <v>8499</v>
      </c>
      <c r="S4926" t="s">
        <v>8500</v>
      </c>
      <c r="U4926" t="s">
        <v>50</v>
      </c>
      <c r="W4926" t="s">
        <v>2077</v>
      </c>
      <c r="X4926" t="s">
        <v>2077</v>
      </c>
      <c r="Y4926" t="s">
        <v>2078</v>
      </c>
      <c r="Z4926" t="s">
        <v>2079</v>
      </c>
      <c r="AA4926" t="s">
        <v>2079</v>
      </c>
      <c r="AB4926" t="s">
        <v>15</v>
      </c>
      <c r="AE4926">
        <v>0</v>
      </c>
      <c r="AF4926">
        <v>0</v>
      </c>
    </row>
    <row r="4927" spans="1:32" x14ac:dyDescent="0.2">
      <c r="A4927" t="s">
        <v>8501</v>
      </c>
      <c r="B4927" s="107">
        <v>44746</v>
      </c>
      <c r="C4927" s="107">
        <v>44746</v>
      </c>
      <c r="D4927" s="107">
        <v>44746</v>
      </c>
      <c r="E4927">
        <v>-8333.14</v>
      </c>
      <c r="F4927">
        <v>-8333.14</v>
      </c>
      <c r="G4927" t="s">
        <v>43</v>
      </c>
      <c r="H4927">
        <v>1</v>
      </c>
      <c r="I4927">
        <v>-8333.14</v>
      </c>
      <c r="J4927">
        <v>-8333.14</v>
      </c>
      <c r="K4927">
        <v>1</v>
      </c>
      <c r="M4927" t="s">
        <v>52</v>
      </c>
      <c r="N4927" t="s">
        <v>342</v>
      </c>
      <c r="O4927">
        <v>100</v>
      </c>
      <c r="P4927" t="s">
        <v>236</v>
      </c>
      <c r="Q4927" t="s">
        <v>342</v>
      </c>
      <c r="S4927" t="s">
        <v>8502</v>
      </c>
      <c r="U4927" t="s">
        <v>52</v>
      </c>
      <c r="W4927" t="s">
        <v>8017</v>
      </c>
      <c r="X4927" t="s">
        <v>24</v>
      </c>
      <c r="Y4927" t="s">
        <v>163</v>
      </c>
      <c r="Z4927" t="s">
        <v>193</v>
      </c>
      <c r="AA4927" t="s">
        <v>193</v>
      </c>
      <c r="AB4927" t="s">
        <v>24</v>
      </c>
      <c r="AE4927">
        <v>0</v>
      </c>
      <c r="AF4927">
        <v>0</v>
      </c>
    </row>
    <row r="4928" spans="1:32" x14ac:dyDescent="0.2">
      <c r="A4928" t="s">
        <v>8503</v>
      </c>
      <c r="B4928" s="107">
        <v>44746</v>
      </c>
      <c r="C4928" s="107">
        <v>44746</v>
      </c>
      <c r="D4928" s="107">
        <v>44746</v>
      </c>
      <c r="E4928">
        <v>10000</v>
      </c>
      <c r="F4928">
        <v>10000</v>
      </c>
      <c r="G4928" t="s">
        <v>43</v>
      </c>
      <c r="H4928">
        <v>1</v>
      </c>
      <c r="I4928">
        <v>10000</v>
      </c>
      <c r="J4928">
        <v>10000</v>
      </c>
      <c r="K4928">
        <v>1</v>
      </c>
      <c r="M4928" t="s">
        <v>199</v>
      </c>
      <c r="N4928" t="s">
        <v>50</v>
      </c>
      <c r="O4928">
        <v>100</v>
      </c>
      <c r="Q4928" t="s">
        <v>199</v>
      </c>
      <c r="S4928" t="s">
        <v>1378</v>
      </c>
      <c r="U4928" t="s">
        <v>50</v>
      </c>
      <c r="W4928" t="s">
        <v>1379</v>
      </c>
      <c r="X4928" t="s">
        <v>1379</v>
      </c>
      <c r="Y4928" t="s">
        <v>163</v>
      </c>
      <c r="Z4928" t="s">
        <v>193</v>
      </c>
      <c r="AA4928" t="s">
        <v>193</v>
      </c>
      <c r="AB4928" t="s">
        <v>24</v>
      </c>
      <c r="AE4928">
        <v>0</v>
      </c>
      <c r="AF4928">
        <v>0</v>
      </c>
    </row>
    <row r="4929" spans="1:32" x14ac:dyDescent="0.2">
      <c r="A4929" t="s">
        <v>8504</v>
      </c>
      <c r="B4929" s="107">
        <v>44746</v>
      </c>
      <c r="C4929" s="107">
        <v>44746</v>
      </c>
      <c r="D4929" s="107">
        <v>44746</v>
      </c>
      <c r="E4929">
        <v>-10000</v>
      </c>
      <c r="F4929">
        <v>-10000</v>
      </c>
      <c r="G4929" t="s">
        <v>43</v>
      </c>
      <c r="H4929">
        <v>1</v>
      </c>
      <c r="I4929">
        <v>-10000</v>
      </c>
      <c r="J4929">
        <v>-10000</v>
      </c>
      <c r="K4929">
        <v>1</v>
      </c>
      <c r="M4929" t="s">
        <v>52</v>
      </c>
      <c r="N4929" t="s">
        <v>199</v>
      </c>
      <c r="O4929">
        <v>100</v>
      </c>
      <c r="P4929" t="s">
        <v>340</v>
      </c>
      <c r="Q4929" t="s">
        <v>199</v>
      </c>
      <c r="S4929" t="s">
        <v>1378</v>
      </c>
      <c r="U4929" t="s">
        <v>52</v>
      </c>
      <c r="W4929" t="s">
        <v>1379</v>
      </c>
      <c r="X4929" t="s">
        <v>1379</v>
      </c>
      <c r="Y4929" t="s">
        <v>163</v>
      </c>
      <c r="Z4929" t="s">
        <v>193</v>
      </c>
      <c r="AA4929" t="s">
        <v>193</v>
      </c>
      <c r="AB4929" t="s">
        <v>24</v>
      </c>
      <c r="AE4929">
        <v>0</v>
      </c>
      <c r="AF4929">
        <v>0</v>
      </c>
    </row>
    <row r="4930" spans="1:32" x14ac:dyDescent="0.2">
      <c r="A4930" t="s">
        <v>8505</v>
      </c>
      <c r="B4930" s="107">
        <v>44746</v>
      </c>
      <c r="C4930" s="107">
        <v>44746</v>
      </c>
      <c r="D4930" s="107">
        <v>44746</v>
      </c>
      <c r="E4930">
        <v>7.5000000000000002E-4</v>
      </c>
      <c r="F4930">
        <v>7.5000000000000002E-4</v>
      </c>
      <c r="G4930" t="s">
        <v>58</v>
      </c>
      <c r="H4930">
        <v>6135.5923159018139</v>
      </c>
      <c r="I4930">
        <v>4.6016942369263596</v>
      </c>
      <c r="J4930">
        <v>4.6016942369263596</v>
      </c>
      <c r="K4930">
        <v>1</v>
      </c>
      <c r="M4930" t="s">
        <v>3597</v>
      </c>
      <c r="N4930" t="s">
        <v>69</v>
      </c>
      <c r="S4930" t="s">
        <v>7559</v>
      </c>
      <c r="U4930" t="s">
        <v>69</v>
      </c>
      <c r="W4930" t="s">
        <v>3598</v>
      </c>
      <c r="X4930" t="s">
        <v>3598</v>
      </c>
      <c r="Y4930" t="s">
        <v>1062</v>
      </c>
      <c r="Z4930" t="s">
        <v>1063</v>
      </c>
      <c r="AA4930" t="s">
        <v>1063</v>
      </c>
      <c r="AB4930" t="s">
        <v>29</v>
      </c>
      <c r="AD4930" t="s">
        <v>8506</v>
      </c>
      <c r="AE4930">
        <v>1</v>
      </c>
      <c r="AF4930">
        <v>1</v>
      </c>
    </row>
    <row r="4931" spans="1:32" x14ac:dyDescent="0.2">
      <c r="A4931" t="s">
        <v>8507</v>
      </c>
      <c r="B4931" s="107">
        <v>44745</v>
      </c>
      <c r="C4931" s="107">
        <v>44745</v>
      </c>
      <c r="D4931" s="107">
        <v>44745</v>
      </c>
      <c r="E4931">
        <v>-52.8</v>
      </c>
      <c r="F4931">
        <v>-52.8</v>
      </c>
      <c r="G4931" t="s">
        <v>43</v>
      </c>
      <c r="H4931">
        <v>1</v>
      </c>
      <c r="I4931">
        <v>-52.8</v>
      </c>
      <c r="J4931">
        <v>-52.8</v>
      </c>
      <c r="K4931">
        <v>1</v>
      </c>
      <c r="M4931" t="s">
        <v>50</v>
      </c>
      <c r="N4931" t="s">
        <v>231</v>
      </c>
      <c r="O4931">
        <v>100</v>
      </c>
      <c r="Q4931" t="s">
        <v>231</v>
      </c>
      <c r="S4931" t="s">
        <v>233</v>
      </c>
      <c r="U4931" t="s">
        <v>50</v>
      </c>
      <c r="W4931" t="s">
        <v>233</v>
      </c>
      <c r="X4931" t="s">
        <v>30</v>
      </c>
      <c r="Y4931" t="s">
        <v>182</v>
      </c>
      <c r="Z4931" t="s">
        <v>182</v>
      </c>
      <c r="AA4931" t="s">
        <v>182</v>
      </c>
      <c r="AB4931" t="s">
        <v>30</v>
      </c>
      <c r="AE4931">
        <v>0</v>
      </c>
      <c r="AF4931">
        <v>0</v>
      </c>
    </row>
    <row r="4932" spans="1:32" x14ac:dyDescent="0.2">
      <c r="A4932" t="s">
        <v>8508</v>
      </c>
      <c r="B4932" s="107">
        <v>44744</v>
      </c>
      <c r="C4932" s="107">
        <v>44744</v>
      </c>
      <c r="D4932" s="107">
        <v>44744</v>
      </c>
      <c r="E4932">
        <v>-3942.86</v>
      </c>
      <c r="F4932">
        <v>-3942.86</v>
      </c>
      <c r="G4932" t="s">
        <v>43</v>
      </c>
      <c r="H4932">
        <v>1</v>
      </c>
      <c r="I4932">
        <v>-3942.86</v>
      </c>
      <c r="J4932">
        <v>-3942.86</v>
      </c>
      <c r="K4932">
        <v>1</v>
      </c>
      <c r="M4932" t="s">
        <v>50</v>
      </c>
      <c r="N4932" t="s">
        <v>1394</v>
      </c>
      <c r="O4932">
        <v>100</v>
      </c>
      <c r="Q4932" t="s">
        <v>1394</v>
      </c>
      <c r="S4932" t="s">
        <v>8298</v>
      </c>
      <c r="U4932" t="s">
        <v>50</v>
      </c>
      <c r="W4932" t="s">
        <v>1396</v>
      </c>
      <c r="X4932" t="s">
        <v>30</v>
      </c>
      <c r="Y4932" t="s">
        <v>182</v>
      </c>
      <c r="Z4932" t="s">
        <v>182</v>
      </c>
      <c r="AA4932" t="s">
        <v>182</v>
      </c>
      <c r="AB4932" t="s">
        <v>30</v>
      </c>
      <c r="AE4932">
        <v>0</v>
      </c>
      <c r="AF4932">
        <v>0</v>
      </c>
    </row>
    <row r="4933" spans="1:32" x14ac:dyDescent="0.2">
      <c r="A4933" t="s">
        <v>8509</v>
      </c>
      <c r="B4933" s="107">
        <v>44744</v>
      </c>
      <c r="C4933" s="107">
        <v>44744</v>
      </c>
      <c r="D4933" s="107">
        <v>44744</v>
      </c>
      <c r="E4933">
        <v>6.7500000000000004E-4</v>
      </c>
      <c r="F4933">
        <v>6.7500000000000004E-4</v>
      </c>
      <c r="G4933" t="s">
        <v>58</v>
      </c>
      <c r="H4933">
        <v>5686.7129135538953</v>
      </c>
      <c r="I4933">
        <v>3.838531216648879</v>
      </c>
      <c r="J4933">
        <v>3.838531216648879</v>
      </c>
      <c r="K4933">
        <v>1</v>
      </c>
      <c r="M4933" t="s">
        <v>3597</v>
      </c>
      <c r="N4933" t="s">
        <v>69</v>
      </c>
      <c r="S4933" t="s">
        <v>7559</v>
      </c>
      <c r="U4933" t="s">
        <v>69</v>
      </c>
      <c r="W4933" t="s">
        <v>3598</v>
      </c>
      <c r="X4933" t="s">
        <v>3598</v>
      </c>
      <c r="Y4933" t="s">
        <v>1062</v>
      </c>
      <c r="Z4933" t="s">
        <v>1063</v>
      </c>
      <c r="AA4933" t="s">
        <v>1063</v>
      </c>
      <c r="AB4933" t="s">
        <v>29</v>
      </c>
      <c r="AD4933" t="s">
        <v>8510</v>
      </c>
      <c r="AE4933">
        <v>1</v>
      </c>
      <c r="AF4933">
        <v>1</v>
      </c>
    </row>
    <row r="4934" spans="1:32" x14ac:dyDescent="0.2">
      <c r="A4934" t="s">
        <v>8511</v>
      </c>
      <c r="B4934" s="107">
        <v>44744</v>
      </c>
      <c r="C4934" s="107">
        <v>44744</v>
      </c>
      <c r="D4934" s="107">
        <v>44744</v>
      </c>
      <c r="E4934">
        <v>7.5000000000000002E-4</v>
      </c>
      <c r="F4934">
        <v>7.5000000000000002E-4</v>
      </c>
      <c r="G4934" t="s">
        <v>58</v>
      </c>
      <c r="H4934">
        <v>5686.7129135538953</v>
      </c>
      <c r="I4934">
        <v>4.2650346851654213</v>
      </c>
      <c r="J4934">
        <v>4.2650346851654213</v>
      </c>
      <c r="K4934">
        <v>1</v>
      </c>
      <c r="M4934" t="s">
        <v>3597</v>
      </c>
      <c r="N4934" t="s">
        <v>69</v>
      </c>
      <c r="S4934" t="s">
        <v>7559</v>
      </c>
      <c r="U4934" t="s">
        <v>69</v>
      </c>
      <c r="W4934" t="s">
        <v>3598</v>
      </c>
      <c r="X4934" t="s">
        <v>3598</v>
      </c>
      <c r="Y4934" t="s">
        <v>1062</v>
      </c>
      <c r="Z4934" t="s">
        <v>1063</v>
      </c>
      <c r="AA4934" t="s">
        <v>1063</v>
      </c>
      <c r="AB4934" t="s">
        <v>29</v>
      </c>
      <c r="AD4934" t="s">
        <v>8512</v>
      </c>
      <c r="AE4934">
        <v>1</v>
      </c>
      <c r="AF4934">
        <v>1</v>
      </c>
    </row>
    <row r="4935" spans="1:32" x14ac:dyDescent="0.2">
      <c r="A4935" t="s">
        <v>8513</v>
      </c>
      <c r="B4935" s="107">
        <v>44744</v>
      </c>
      <c r="C4935" s="107">
        <v>44744</v>
      </c>
      <c r="D4935" s="107">
        <v>44744</v>
      </c>
      <c r="E4935">
        <v>8.25E-4</v>
      </c>
      <c r="F4935">
        <v>8.25E-4</v>
      </c>
      <c r="G4935" t="s">
        <v>58</v>
      </c>
      <c r="H4935">
        <v>5686.7129135538953</v>
      </c>
      <c r="I4935">
        <v>4.6915381536819636</v>
      </c>
      <c r="J4935">
        <v>4.6915381536819636</v>
      </c>
      <c r="K4935">
        <v>1</v>
      </c>
      <c r="M4935" t="s">
        <v>3597</v>
      </c>
      <c r="N4935" t="s">
        <v>69</v>
      </c>
      <c r="S4935" t="s">
        <v>7559</v>
      </c>
      <c r="U4935" t="s">
        <v>69</v>
      </c>
      <c r="W4935" t="s">
        <v>3598</v>
      </c>
      <c r="X4935" t="s">
        <v>3598</v>
      </c>
      <c r="Y4935" t="s">
        <v>1062</v>
      </c>
      <c r="Z4935" t="s">
        <v>1063</v>
      </c>
      <c r="AA4935" t="s">
        <v>1063</v>
      </c>
      <c r="AB4935" t="s">
        <v>29</v>
      </c>
      <c r="AD4935" t="s">
        <v>8514</v>
      </c>
      <c r="AE4935">
        <v>1</v>
      </c>
      <c r="AF4935">
        <v>1</v>
      </c>
    </row>
    <row r="4936" spans="1:32" x14ac:dyDescent="0.2">
      <c r="A4936" t="s">
        <v>8515</v>
      </c>
      <c r="B4936" s="107">
        <v>44744</v>
      </c>
      <c r="C4936" s="107">
        <v>44744</v>
      </c>
      <c r="D4936" s="107">
        <v>44744</v>
      </c>
      <c r="E4936">
        <v>7.5000000000000002E-4</v>
      </c>
      <c r="F4936">
        <v>7.5000000000000002E-4</v>
      </c>
      <c r="G4936" t="s">
        <v>58</v>
      </c>
      <c r="H4936">
        <v>5686.7129135538953</v>
      </c>
      <c r="I4936">
        <v>4.2650346851654213</v>
      </c>
      <c r="J4936">
        <v>4.2650346851654213</v>
      </c>
      <c r="K4936">
        <v>1</v>
      </c>
      <c r="M4936" t="s">
        <v>3597</v>
      </c>
      <c r="N4936" t="s">
        <v>69</v>
      </c>
      <c r="S4936" t="s">
        <v>7559</v>
      </c>
      <c r="U4936" t="s">
        <v>69</v>
      </c>
      <c r="W4936" t="s">
        <v>3598</v>
      </c>
      <c r="X4936" t="s">
        <v>3598</v>
      </c>
      <c r="Y4936" t="s">
        <v>1062</v>
      </c>
      <c r="Z4936" t="s">
        <v>1063</v>
      </c>
      <c r="AA4936" t="s">
        <v>1063</v>
      </c>
      <c r="AB4936" t="s">
        <v>29</v>
      </c>
      <c r="AD4936" t="s">
        <v>8516</v>
      </c>
      <c r="AE4936">
        <v>1</v>
      </c>
      <c r="AF4936">
        <v>1</v>
      </c>
    </row>
    <row r="4937" spans="1:32" x14ac:dyDescent="0.2">
      <c r="A4937" t="s">
        <v>8517</v>
      </c>
      <c r="B4937" s="107">
        <v>44744</v>
      </c>
      <c r="C4937" s="107">
        <v>44744</v>
      </c>
      <c r="D4937" s="107">
        <v>44744</v>
      </c>
      <c r="E4937">
        <v>6.7500000000000004E-4</v>
      </c>
      <c r="F4937">
        <v>6.7500000000000004E-4</v>
      </c>
      <c r="G4937" t="s">
        <v>58</v>
      </c>
      <c r="H4937">
        <v>5686.7129135538953</v>
      </c>
      <c r="I4937">
        <v>3.838531216648879</v>
      </c>
      <c r="J4937">
        <v>3.838531216648879</v>
      </c>
      <c r="K4937">
        <v>1</v>
      </c>
      <c r="M4937" t="s">
        <v>3597</v>
      </c>
      <c r="N4937" t="s">
        <v>69</v>
      </c>
      <c r="S4937" t="s">
        <v>7559</v>
      </c>
      <c r="U4937" t="s">
        <v>69</v>
      </c>
      <c r="W4937" t="s">
        <v>3598</v>
      </c>
      <c r="X4937" t="s">
        <v>3598</v>
      </c>
      <c r="Y4937" t="s">
        <v>1062</v>
      </c>
      <c r="Z4937" t="s">
        <v>1063</v>
      </c>
      <c r="AA4937" t="s">
        <v>1063</v>
      </c>
      <c r="AB4937" t="s">
        <v>29</v>
      </c>
      <c r="AD4937" t="s">
        <v>8518</v>
      </c>
      <c r="AE4937">
        <v>1</v>
      </c>
      <c r="AF4937">
        <v>1</v>
      </c>
    </row>
    <row r="4938" spans="1:32" x14ac:dyDescent="0.2">
      <c r="A4938" t="s">
        <v>8519</v>
      </c>
      <c r="B4938" s="107">
        <v>44744</v>
      </c>
      <c r="C4938" s="107">
        <v>44744</v>
      </c>
      <c r="D4938" s="107">
        <v>44744</v>
      </c>
      <c r="E4938">
        <v>1.575E-3</v>
      </c>
      <c r="F4938">
        <v>1.575E-3</v>
      </c>
      <c r="G4938" t="s">
        <v>58</v>
      </c>
      <c r="H4938">
        <v>5686.7129135538953</v>
      </c>
      <c r="I4938">
        <v>8.9565728388473858</v>
      </c>
      <c r="J4938">
        <v>8.9565728388473858</v>
      </c>
      <c r="K4938">
        <v>1</v>
      </c>
      <c r="M4938" t="s">
        <v>3597</v>
      </c>
      <c r="N4938" t="s">
        <v>69</v>
      </c>
      <c r="S4938" t="s">
        <v>7559</v>
      </c>
      <c r="U4938" t="s">
        <v>69</v>
      </c>
      <c r="W4938" t="s">
        <v>3598</v>
      </c>
      <c r="X4938" t="s">
        <v>3598</v>
      </c>
      <c r="Y4938" t="s">
        <v>1062</v>
      </c>
      <c r="Z4938" t="s">
        <v>1063</v>
      </c>
      <c r="AA4938" t="s">
        <v>1063</v>
      </c>
      <c r="AB4938" t="s">
        <v>29</v>
      </c>
      <c r="AD4938" t="s">
        <v>8520</v>
      </c>
      <c r="AE4938">
        <v>1</v>
      </c>
      <c r="AF4938">
        <v>1</v>
      </c>
    </row>
    <row r="4939" spans="1:32" x14ac:dyDescent="0.2">
      <c r="A4939" t="s">
        <v>8521</v>
      </c>
      <c r="B4939" s="107">
        <v>44744</v>
      </c>
      <c r="C4939" s="107">
        <v>44744</v>
      </c>
      <c r="D4939" s="107">
        <v>44744</v>
      </c>
      <c r="E4939">
        <v>8.25E-4</v>
      </c>
      <c r="F4939">
        <v>8.25E-4</v>
      </c>
      <c r="G4939" t="s">
        <v>58</v>
      </c>
      <c r="H4939">
        <v>5686.7129135538953</v>
      </c>
      <c r="I4939">
        <v>4.6915381536819636</v>
      </c>
      <c r="J4939">
        <v>4.6915381536819636</v>
      </c>
      <c r="K4939">
        <v>1</v>
      </c>
      <c r="M4939" t="s">
        <v>3597</v>
      </c>
      <c r="N4939" t="s">
        <v>69</v>
      </c>
      <c r="S4939" t="s">
        <v>7559</v>
      </c>
      <c r="U4939" t="s">
        <v>69</v>
      </c>
      <c r="W4939" t="s">
        <v>3598</v>
      </c>
      <c r="X4939" t="s">
        <v>3598</v>
      </c>
      <c r="Y4939" t="s">
        <v>1062</v>
      </c>
      <c r="Z4939" t="s">
        <v>1063</v>
      </c>
      <c r="AA4939" t="s">
        <v>1063</v>
      </c>
      <c r="AB4939" t="s">
        <v>29</v>
      </c>
      <c r="AD4939" t="s">
        <v>8522</v>
      </c>
      <c r="AE4939">
        <v>1</v>
      </c>
      <c r="AF4939">
        <v>1</v>
      </c>
    </row>
    <row r="4940" spans="1:32" x14ac:dyDescent="0.2">
      <c r="A4940" t="s">
        <v>8523</v>
      </c>
      <c r="B4940" s="107">
        <v>44744</v>
      </c>
      <c r="C4940" s="107">
        <v>44744</v>
      </c>
      <c r="D4940" s="107">
        <v>44744</v>
      </c>
      <c r="E4940">
        <v>6.7500000000000004E-4</v>
      </c>
      <c r="F4940">
        <v>6.7500000000000004E-4</v>
      </c>
      <c r="G4940" t="s">
        <v>71</v>
      </c>
      <c r="H4940">
        <v>5697.7054429028813</v>
      </c>
      <c r="I4940">
        <v>3.845951173959445</v>
      </c>
      <c r="J4940">
        <v>3.845951173959445</v>
      </c>
      <c r="K4940">
        <v>1</v>
      </c>
      <c r="N4940" t="s">
        <v>56</v>
      </c>
      <c r="S4940" t="s">
        <v>7559</v>
      </c>
      <c r="U4940" t="s">
        <v>56</v>
      </c>
      <c r="W4940" t="s">
        <v>3598</v>
      </c>
      <c r="X4940" t="s">
        <v>3598</v>
      </c>
      <c r="Y4940" t="s">
        <v>1062</v>
      </c>
      <c r="Z4940" t="s">
        <v>1063</v>
      </c>
      <c r="AA4940" t="s">
        <v>1063</v>
      </c>
      <c r="AB4940" t="s">
        <v>29</v>
      </c>
      <c r="AD4940" t="s">
        <v>8518</v>
      </c>
      <c r="AE4940">
        <v>1</v>
      </c>
      <c r="AF4940">
        <v>1</v>
      </c>
    </row>
    <row r="4941" spans="1:32" x14ac:dyDescent="0.2">
      <c r="A4941" t="s">
        <v>8524</v>
      </c>
      <c r="B4941" s="107">
        <v>44743</v>
      </c>
      <c r="C4941" s="107">
        <v>44743</v>
      </c>
      <c r="D4941" s="107">
        <v>44743</v>
      </c>
      <c r="E4941">
        <v>538755.14</v>
      </c>
      <c r="F4941">
        <v>538755.14</v>
      </c>
      <c r="G4941" t="s">
        <v>43</v>
      </c>
      <c r="H4941">
        <v>1</v>
      </c>
      <c r="I4941">
        <v>538755.14</v>
      </c>
      <c r="J4941">
        <v>538755.14</v>
      </c>
      <c r="K4941">
        <v>1</v>
      </c>
      <c r="M4941" t="s">
        <v>199</v>
      </c>
      <c r="N4941" t="s">
        <v>53</v>
      </c>
      <c r="O4941">
        <v>100</v>
      </c>
      <c r="P4941" t="s">
        <v>160</v>
      </c>
      <c r="Q4941" t="s">
        <v>199</v>
      </c>
      <c r="S4941" t="s">
        <v>8525</v>
      </c>
      <c r="U4941" t="s">
        <v>53</v>
      </c>
      <c r="W4941" t="s">
        <v>1850</v>
      </c>
      <c r="X4941" t="s">
        <v>1850</v>
      </c>
      <c r="Y4941" t="s">
        <v>1356</v>
      </c>
      <c r="Z4941" t="s">
        <v>1356</v>
      </c>
      <c r="AA4941" t="s">
        <v>1356</v>
      </c>
      <c r="AB4941" t="s">
        <v>28</v>
      </c>
      <c r="AE4941">
        <v>0</v>
      </c>
      <c r="AF4941">
        <v>0</v>
      </c>
    </row>
    <row r="4942" spans="1:32" x14ac:dyDescent="0.2">
      <c r="A4942" t="s">
        <v>8526</v>
      </c>
      <c r="B4942" s="107">
        <v>44743</v>
      </c>
      <c r="C4942" s="107">
        <v>44743</v>
      </c>
      <c r="D4942" s="107">
        <v>44743</v>
      </c>
      <c r="E4942">
        <v>-5000</v>
      </c>
      <c r="F4942">
        <v>-5000</v>
      </c>
      <c r="G4942" t="s">
        <v>43</v>
      </c>
      <c r="H4942">
        <v>1</v>
      </c>
      <c r="I4942">
        <v>-5000</v>
      </c>
      <c r="J4942">
        <v>-5000</v>
      </c>
      <c r="K4942">
        <v>1</v>
      </c>
      <c r="M4942" t="s">
        <v>52</v>
      </c>
      <c r="N4942" t="s">
        <v>166</v>
      </c>
      <c r="O4942">
        <v>100</v>
      </c>
      <c r="Q4942" t="s">
        <v>166</v>
      </c>
      <c r="S4942" t="s">
        <v>167</v>
      </c>
      <c r="U4942" t="s">
        <v>52</v>
      </c>
      <c r="W4942" t="s">
        <v>168</v>
      </c>
      <c r="X4942" t="s">
        <v>169</v>
      </c>
      <c r="Y4942" t="s">
        <v>170</v>
      </c>
      <c r="Z4942" t="s">
        <v>164</v>
      </c>
      <c r="AA4942" t="s">
        <v>164</v>
      </c>
      <c r="AB4942" t="s">
        <v>22</v>
      </c>
      <c r="AE4942">
        <v>0</v>
      </c>
      <c r="AF4942">
        <v>0</v>
      </c>
    </row>
    <row r="4943" spans="1:32" x14ac:dyDescent="0.2">
      <c r="A4943" t="s">
        <v>8527</v>
      </c>
      <c r="B4943" s="107">
        <v>44743</v>
      </c>
      <c r="C4943" s="107">
        <v>44743</v>
      </c>
      <c r="D4943" s="107">
        <v>44743</v>
      </c>
      <c r="E4943">
        <v>-1700</v>
      </c>
      <c r="F4943">
        <v>-1700</v>
      </c>
      <c r="G4943" t="s">
        <v>43</v>
      </c>
      <c r="H4943">
        <v>1</v>
      </c>
      <c r="I4943">
        <v>-1700</v>
      </c>
      <c r="J4943">
        <v>-1700</v>
      </c>
      <c r="K4943">
        <v>1</v>
      </c>
      <c r="M4943" t="s">
        <v>52</v>
      </c>
      <c r="N4943" t="s">
        <v>1190</v>
      </c>
      <c r="O4943">
        <v>100</v>
      </c>
      <c r="Q4943" t="s">
        <v>1190</v>
      </c>
      <c r="S4943" t="s">
        <v>2394</v>
      </c>
      <c r="U4943" t="s">
        <v>52</v>
      </c>
      <c r="W4943" t="s">
        <v>162</v>
      </c>
      <c r="X4943" t="s">
        <v>16</v>
      </c>
      <c r="Y4943" t="s">
        <v>163</v>
      </c>
      <c r="Z4943" t="s">
        <v>164</v>
      </c>
      <c r="AA4943" t="s">
        <v>164</v>
      </c>
      <c r="AB4943" t="s">
        <v>16</v>
      </c>
      <c r="AE4943">
        <v>0</v>
      </c>
      <c r="AF4943">
        <v>0</v>
      </c>
    </row>
    <row r="4944" spans="1:32" x14ac:dyDescent="0.2">
      <c r="A4944" t="s">
        <v>8528</v>
      </c>
      <c r="B4944" s="107">
        <v>44743</v>
      </c>
      <c r="C4944" s="107">
        <v>44743</v>
      </c>
      <c r="D4944" s="107">
        <v>44743</v>
      </c>
      <c r="E4944">
        <v>-230.21</v>
      </c>
      <c r="F4944">
        <v>-230.21</v>
      </c>
      <c r="G4944" t="s">
        <v>43</v>
      </c>
      <c r="H4944">
        <v>1</v>
      </c>
      <c r="I4944">
        <v>-230.21</v>
      </c>
      <c r="J4944">
        <v>-230.21</v>
      </c>
      <c r="K4944">
        <v>1</v>
      </c>
      <c r="M4944" t="s">
        <v>50</v>
      </c>
      <c r="N4944" t="s">
        <v>199</v>
      </c>
      <c r="O4944">
        <v>100</v>
      </c>
      <c r="P4944" t="s">
        <v>340</v>
      </c>
      <c r="Q4944" t="s">
        <v>199</v>
      </c>
      <c r="S4944" t="s">
        <v>2430</v>
      </c>
      <c r="U4944" t="s">
        <v>50</v>
      </c>
      <c r="W4944" t="s">
        <v>2430</v>
      </c>
      <c r="X4944" t="s">
        <v>30</v>
      </c>
      <c r="Y4944" t="s">
        <v>182</v>
      </c>
      <c r="Z4944" t="s">
        <v>182</v>
      </c>
      <c r="AA4944" t="s">
        <v>182</v>
      </c>
      <c r="AB4944" t="s">
        <v>30</v>
      </c>
      <c r="AE4944">
        <v>0</v>
      </c>
      <c r="AF4944">
        <v>0</v>
      </c>
    </row>
    <row r="4945" spans="1:32" x14ac:dyDescent="0.2">
      <c r="A4945" t="s">
        <v>8529</v>
      </c>
      <c r="B4945" s="107">
        <v>44743</v>
      </c>
      <c r="C4945" s="107">
        <v>44743</v>
      </c>
      <c r="D4945" s="107">
        <v>44743</v>
      </c>
      <c r="E4945">
        <v>-5000</v>
      </c>
      <c r="F4945">
        <v>-5000</v>
      </c>
      <c r="G4945" t="s">
        <v>43</v>
      </c>
      <c r="H4945">
        <v>1</v>
      </c>
      <c r="I4945">
        <v>-5000</v>
      </c>
      <c r="J4945">
        <v>-5000</v>
      </c>
      <c r="K4945">
        <v>1</v>
      </c>
      <c r="M4945" t="s">
        <v>52</v>
      </c>
      <c r="N4945" t="s">
        <v>166</v>
      </c>
      <c r="O4945">
        <v>100</v>
      </c>
      <c r="Q4945" t="s">
        <v>166</v>
      </c>
      <c r="S4945" t="s">
        <v>8530</v>
      </c>
      <c r="U4945" t="s">
        <v>52</v>
      </c>
      <c r="W4945" t="s">
        <v>168</v>
      </c>
      <c r="X4945" t="s">
        <v>169</v>
      </c>
      <c r="Y4945" t="s">
        <v>170</v>
      </c>
      <c r="Z4945" t="s">
        <v>164</v>
      </c>
      <c r="AA4945" t="s">
        <v>164</v>
      </c>
      <c r="AB4945" t="s">
        <v>22</v>
      </c>
      <c r="AE4945">
        <v>0</v>
      </c>
      <c r="AF4945">
        <v>0</v>
      </c>
    </row>
    <row r="4946" spans="1:32" x14ac:dyDescent="0.2">
      <c r="A4946" t="s">
        <v>8531</v>
      </c>
      <c r="B4946" s="107">
        <v>44743</v>
      </c>
      <c r="C4946" s="107">
        <v>44743</v>
      </c>
      <c r="D4946" s="107">
        <v>44743</v>
      </c>
      <c r="E4946">
        <v>6.7500000000000004E-4</v>
      </c>
      <c r="F4946">
        <v>6.7500000000000004E-4</v>
      </c>
      <c r="G4946" t="s">
        <v>58</v>
      </c>
      <c r="H4946">
        <v>5657.8074866310162</v>
      </c>
      <c r="I4946">
        <v>3.8190200534759362</v>
      </c>
      <c r="J4946">
        <v>3.8190200534759362</v>
      </c>
      <c r="K4946">
        <v>1</v>
      </c>
      <c r="M4946" t="s">
        <v>3597</v>
      </c>
      <c r="N4946" t="s">
        <v>69</v>
      </c>
      <c r="S4946" t="s">
        <v>7559</v>
      </c>
      <c r="U4946" t="s">
        <v>69</v>
      </c>
      <c r="W4946" t="s">
        <v>3598</v>
      </c>
      <c r="X4946" t="s">
        <v>3598</v>
      </c>
      <c r="Y4946" t="s">
        <v>1062</v>
      </c>
      <c r="Z4946" t="s">
        <v>1063</v>
      </c>
      <c r="AA4946" t="s">
        <v>1063</v>
      </c>
      <c r="AB4946" t="s">
        <v>29</v>
      </c>
      <c r="AD4946" t="s">
        <v>8532</v>
      </c>
      <c r="AE4946">
        <v>1</v>
      </c>
      <c r="AF4946">
        <v>1</v>
      </c>
    </row>
    <row r="4947" spans="1:32" x14ac:dyDescent="0.2">
      <c r="A4947" t="s">
        <v>8533</v>
      </c>
      <c r="B4947" s="107">
        <v>44743</v>
      </c>
      <c r="C4947" s="107">
        <v>44743</v>
      </c>
      <c r="D4947" s="107">
        <v>44743</v>
      </c>
      <c r="E4947">
        <v>8.8199999999999997E-4</v>
      </c>
      <c r="F4947">
        <v>8.8199999999999997E-4</v>
      </c>
      <c r="G4947" t="s">
        <v>58</v>
      </c>
      <c r="H4947">
        <v>5657.8074866310162</v>
      </c>
      <c r="I4947">
        <v>4.9901862032085562</v>
      </c>
      <c r="J4947">
        <v>4.9901862032085562</v>
      </c>
      <c r="K4947">
        <v>1</v>
      </c>
      <c r="M4947" t="s">
        <v>1975</v>
      </c>
      <c r="N4947" t="s">
        <v>53</v>
      </c>
      <c r="S4947" t="s">
        <v>1608</v>
      </c>
      <c r="U4947" t="s">
        <v>53</v>
      </c>
      <c r="W4947" t="s">
        <v>1850</v>
      </c>
      <c r="X4947" t="s">
        <v>1850</v>
      </c>
      <c r="Y4947" t="s">
        <v>1356</v>
      </c>
      <c r="Z4947" t="s">
        <v>1356</v>
      </c>
      <c r="AA4947" t="s">
        <v>1356</v>
      </c>
      <c r="AB4947" t="s">
        <v>28</v>
      </c>
      <c r="AD4947" t="s">
        <v>8534</v>
      </c>
      <c r="AE4947">
        <v>1</v>
      </c>
      <c r="AF4947">
        <v>1</v>
      </c>
    </row>
    <row r="4948" spans="1:32" x14ac:dyDescent="0.2">
      <c r="A4948" t="s">
        <v>8535</v>
      </c>
      <c r="B4948" s="107">
        <v>44743</v>
      </c>
      <c r="C4948" s="107">
        <v>44743</v>
      </c>
      <c r="D4948" s="107">
        <v>44743</v>
      </c>
      <c r="E4948">
        <v>-7.8577882509099899E-4</v>
      </c>
      <c r="F4948">
        <v>-7.8577882509099899E-4</v>
      </c>
      <c r="G4948" t="s">
        <v>58</v>
      </c>
      <c r="H4948">
        <v>5657.8074866310162</v>
      </c>
      <c r="I4948">
        <v>-4.445785319435978</v>
      </c>
      <c r="J4948">
        <v>-4.445785319435978</v>
      </c>
      <c r="K4948">
        <v>1</v>
      </c>
      <c r="M4948" t="s">
        <v>53</v>
      </c>
      <c r="N4948" t="s">
        <v>1975</v>
      </c>
      <c r="S4948" t="s">
        <v>6338</v>
      </c>
      <c r="U4948" t="s">
        <v>53</v>
      </c>
      <c r="W4948" t="s">
        <v>1850</v>
      </c>
      <c r="X4948" t="s">
        <v>1850</v>
      </c>
      <c r="Y4948" t="s">
        <v>1356</v>
      </c>
      <c r="Z4948" t="s">
        <v>1356</v>
      </c>
      <c r="AA4948" t="s">
        <v>1356</v>
      </c>
      <c r="AB4948" t="s">
        <v>28</v>
      </c>
      <c r="AD4948" t="s">
        <v>8536</v>
      </c>
      <c r="AE4948">
        <v>1</v>
      </c>
      <c r="AF4948">
        <v>1</v>
      </c>
    </row>
    <row r="4949" spans="1:32" x14ac:dyDescent="0.2">
      <c r="A4949" t="s">
        <v>8537</v>
      </c>
      <c r="B4949" s="107">
        <v>44743</v>
      </c>
      <c r="C4949" s="107">
        <v>44743</v>
      </c>
      <c r="D4949" s="107">
        <v>44743</v>
      </c>
      <c r="E4949">
        <v>0</v>
      </c>
      <c r="F4949">
        <v>0</v>
      </c>
      <c r="G4949" t="s">
        <v>58</v>
      </c>
      <c r="H4949">
        <v>5657.8074866310162</v>
      </c>
      <c r="I4949">
        <v>0</v>
      </c>
      <c r="J4949">
        <v>0</v>
      </c>
      <c r="K4949">
        <v>1</v>
      </c>
      <c r="M4949" t="s">
        <v>2934</v>
      </c>
      <c r="N4949" t="s">
        <v>69</v>
      </c>
      <c r="S4949" t="s">
        <v>1408</v>
      </c>
      <c r="U4949" t="s">
        <v>69</v>
      </c>
      <c r="W4949" t="s">
        <v>1379</v>
      </c>
      <c r="X4949" t="s">
        <v>1379</v>
      </c>
      <c r="Y4949" t="s">
        <v>163</v>
      </c>
      <c r="Z4949" t="s">
        <v>193</v>
      </c>
      <c r="AA4949" t="s">
        <v>193</v>
      </c>
      <c r="AB4949" t="s">
        <v>24</v>
      </c>
      <c r="AD4949" t="s">
        <v>8538</v>
      </c>
      <c r="AE4949">
        <v>1</v>
      </c>
      <c r="AF4949">
        <v>1</v>
      </c>
    </row>
    <row r="4950" spans="1:32" x14ac:dyDescent="0.2">
      <c r="A4950" t="s">
        <v>8539</v>
      </c>
      <c r="B4950" s="107">
        <v>44743</v>
      </c>
      <c r="C4950" s="107">
        <v>44743</v>
      </c>
      <c r="D4950" s="107">
        <v>44743</v>
      </c>
      <c r="E4950">
        <v>-109142.89863</v>
      </c>
      <c r="F4950">
        <v>-109142.89863</v>
      </c>
      <c r="G4950" t="s">
        <v>73</v>
      </c>
      <c r="H4950">
        <v>5.3465240641711231</v>
      </c>
      <c r="I4950">
        <v>-583535.13395868451</v>
      </c>
      <c r="J4950">
        <v>-583535.13395868451</v>
      </c>
      <c r="K4950">
        <v>1</v>
      </c>
      <c r="M4950" t="s">
        <v>53</v>
      </c>
      <c r="N4950" t="s">
        <v>1975</v>
      </c>
      <c r="S4950" t="s">
        <v>6338</v>
      </c>
      <c r="U4950" t="s">
        <v>53</v>
      </c>
      <c r="W4950" t="s">
        <v>1850</v>
      </c>
      <c r="X4950" t="s">
        <v>1850</v>
      </c>
      <c r="Y4950" t="s">
        <v>1356</v>
      </c>
      <c r="Z4950" t="s">
        <v>1356</v>
      </c>
      <c r="AA4950" t="s">
        <v>1356</v>
      </c>
      <c r="AB4950" t="s">
        <v>28</v>
      </c>
      <c r="AD4950" t="s">
        <v>8536</v>
      </c>
      <c r="AE4950">
        <v>1</v>
      </c>
      <c r="AF4950">
        <v>1</v>
      </c>
    </row>
    <row r="4951" spans="1:32" x14ac:dyDescent="0.2">
      <c r="A4951" t="s">
        <v>8540</v>
      </c>
      <c r="B4951" s="107">
        <v>44743</v>
      </c>
      <c r="C4951" s="107">
        <v>44743</v>
      </c>
      <c r="D4951" s="107">
        <v>44743</v>
      </c>
      <c r="E4951">
        <v>109142.89863</v>
      </c>
      <c r="F4951">
        <v>109142.89863</v>
      </c>
      <c r="G4951" t="s">
        <v>73</v>
      </c>
      <c r="H4951">
        <v>5.3465240641711231</v>
      </c>
      <c r="I4951">
        <v>583535.13395868451</v>
      </c>
      <c r="J4951">
        <v>583535.13395868451</v>
      </c>
      <c r="K4951">
        <v>1</v>
      </c>
      <c r="M4951" t="s">
        <v>69</v>
      </c>
      <c r="N4951" t="s">
        <v>53</v>
      </c>
      <c r="S4951" t="s">
        <v>1408</v>
      </c>
      <c r="U4951" t="s">
        <v>53</v>
      </c>
      <c r="W4951" t="s">
        <v>1379</v>
      </c>
      <c r="X4951" t="s">
        <v>1379</v>
      </c>
      <c r="Y4951" t="s">
        <v>163</v>
      </c>
      <c r="Z4951" t="s">
        <v>193</v>
      </c>
      <c r="AA4951" t="s">
        <v>193</v>
      </c>
      <c r="AB4951" t="s">
        <v>24</v>
      </c>
      <c r="AD4951" t="s">
        <v>8538</v>
      </c>
      <c r="AE4951">
        <v>1</v>
      </c>
      <c r="AF4951">
        <v>1</v>
      </c>
    </row>
    <row r="4952" spans="1:32" x14ac:dyDescent="0.2">
      <c r="A4952" t="s">
        <v>8541</v>
      </c>
      <c r="B4952" s="107">
        <v>44743</v>
      </c>
      <c r="C4952" s="107">
        <v>44743</v>
      </c>
      <c r="D4952" s="107">
        <v>44743</v>
      </c>
      <c r="E4952">
        <v>-109142.89863</v>
      </c>
      <c r="F4952">
        <v>-109142.89863</v>
      </c>
      <c r="G4952" t="s">
        <v>73</v>
      </c>
      <c r="H4952">
        <v>5.3465240641711231</v>
      </c>
      <c r="I4952">
        <v>-583535.13395868451</v>
      </c>
      <c r="J4952">
        <v>-583535.13395868451</v>
      </c>
      <c r="K4952">
        <v>1</v>
      </c>
      <c r="M4952" t="s">
        <v>69</v>
      </c>
      <c r="N4952" t="s">
        <v>53</v>
      </c>
      <c r="S4952" t="s">
        <v>1408</v>
      </c>
      <c r="U4952" t="s">
        <v>69</v>
      </c>
      <c r="W4952" t="s">
        <v>1379</v>
      </c>
      <c r="X4952" t="s">
        <v>1379</v>
      </c>
      <c r="Y4952" t="s">
        <v>163</v>
      </c>
      <c r="Z4952" t="s">
        <v>193</v>
      </c>
      <c r="AA4952" t="s">
        <v>193</v>
      </c>
      <c r="AB4952" t="s">
        <v>24</v>
      </c>
      <c r="AD4952" t="s">
        <v>8538</v>
      </c>
      <c r="AE4952">
        <v>1</v>
      </c>
      <c r="AF4952">
        <v>1</v>
      </c>
    </row>
    <row r="4953" spans="1:32" x14ac:dyDescent="0.2">
      <c r="A4953" t="s">
        <v>8542</v>
      </c>
      <c r="B4953" s="107">
        <v>44742</v>
      </c>
      <c r="C4953" s="107">
        <v>44742</v>
      </c>
      <c r="D4953" s="107">
        <v>44742</v>
      </c>
      <c r="E4953">
        <v>-39</v>
      </c>
      <c r="F4953">
        <v>-39</v>
      </c>
      <c r="G4953" t="s">
        <v>43</v>
      </c>
      <c r="H4953">
        <v>1</v>
      </c>
      <c r="I4953">
        <v>-39</v>
      </c>
      <c r="J4953">
        <v>-39</v>
      </c>
      <c r="K4953">
        <v>1</v>
      </c>
      <c r="M4953" t="s">
        <v>52</v>
      </c>
      <c r="N4953" t="s">
        <v>2496</v>
      </c>
      <c r="O4953">
        <v>100</v>
      </c>
      <c r="Q4953" t="s">
        <v>2496</v>
      </c>
      <c r="S4953" t="s">
        <v>2497</v>
      </c>
      <c r="U4953" t="s">
        <v>52</v>
      </c>
      <c r="W4953" t="s">
        <v>2497</v>
      </c>
      <c r="X4953" t="s">
        <v>30</v>
      </c>
      <c r="Y4953" t="s">
        <v>182</v>
      </c>
      <c r="Z4953" t="s">
        <v>182</v>
      </c>
      <c r="AA4953" t="s">
        <v>182</v>
      </c>
      <c r="AB4953" t="s">
        <v>30</v>
      </c>
      <c r="AE4953">
        <v>0</v>
      </c>
      <c r="AF4953">
        <v>0</v>
      </c>
    </row>
    <row r="4954" spans="1:32" x14ac:dyDescent="0.2">
      <c r="A4954" t="s">
        <v>8543</v>
      </c>
      <c r="B4954" s="107">
        <v>44742</v>
      </c>
      <c r="C4954" s="107">
        <v>44742</v>
      </c>
      <c r="D4954" s="107">
        <v>44742</v>
      </c>
      <c r="E4954">
        <v>-124</v>
      </c>
      <c r="F4954">
        <v>-124</v>
      </c>
      <c r="G4954" t="s">
        <v>43</v>
      </c>
      <c r="H4954">
        <v>1</v>
      </c>
      <c r="I4954">
        <v>-124</v>
      </c>
      <c r="J4954">
        <v>-124</v>
      </c>
      <c r="K4954">
        <v>1</v>
      </c>
      <c r="M4954" t="s">
        <v>50</v>
      </c>
      <c r="N4954" t="s">
        <v>213</v>
      </c>
      <c r="O4954">
        <v>100</v>
      </c>
      <c r="Q4954" t="s">
        <v>213</v>
      </c>
      <c r="S4954" t="s">
        <v>215</v>
      </c>
      <c r="U4954" t="s">
        <v>50</v>
      </c>
      <c r="W4954" t="s">
        <v>216</v>
      </c>
      <c r="X4954" t="s">
        <v>30</v>
      </c>
      <c r="Y4954" t="s">
        <v>182</v>
      </c>
      <c r="Z4954" t="s">
        <v>182</v>
      </c>
      <c r="AA4954" t="s">
        <v>182</v>
      </c>
      <c r="AB4954" t="s">
        <v>30</v>
      </c>
      <c r="AE4954">
        <v>0</v>
      </c>
      <c r="AF4954">
        <v>0</v>
      </c>
    </row>
    <row r="4955" spans="1:32" x14ac:dyDescent="0.2">
      <c r="A4955" t="s">
        <v>8544</v>
      </c>
      <c r="B4955" s="107">
        <v>44742</v>
      </c>
      <c r="C4955" s="107">
        <v>44742</v>
      </c>
      <c r="D4955" s="107">
        <v>44742</v>
      </c>
      <c r="E4955">
        <v>8.25E-4</v>
      </c>
      <c r="F4955">
        <v>8.25E-4</v>
      </c>
      <c r="G4955" t="s">
        <v>58</v>
      </c>
      <c r="H4955">
        <v>5652.9069767441852</v>
      </c>
      <c r="I4955">
        <v>4.6636482558139516</v>
      </c>
      <c r="J4955">
        <v>4.6636482558139516</v>
      </c>
      <c r="K4955">
        <v>1</v>
      </c>
      <c r="M4955" t="s">
        <v>3597</v>
      </c>
      <c r="N4955" t="s">
        <v>69</v>
      </c>
      <c r="S4955" t="s">
        <v>7559</v>
      </c>
      <c r="U4955" t="s">
        <v>69</v>
      </c>
      <c r="W4955" t="s">
        <v>3598</v>
      </c>
      <c r="X4955" t="s">
        <v>3598</v>
      </c>
      <c r="Y4955" t="s">
        <v>1062</v>
      </c>
      <c r="Z4955" t="s">
        <v>1063</v>
      </c>
      <c r="AA4955" t="s">
        <v>1063</v>
      </c>
      <c r="AB4955" t="s">
        <v>29</v>
      </c>
      <c r="AD4955" t="s">
        <v>8545</v>
      </c>
      <c r="AE4955">
        <v>1</v>
      </c>
      <c r="AF4955">
        <v>1</v>
      </c>
    </row>
    <row r="4956" spans="1:32" x14ac:dyDescent="0.2">
      <c r="A4956" t="s">
        <v>8546</v>
      </c>
      <c r="B4956" s="107">
        <v>44742</v>
      </c>
      <c r="C4956" s="107">
        <v>44742</v>
      </c>
      <c r="D4956" s="107">
        <v>44742</v>
      </c>
      <c r="E4956">
        <v>6.7500000000000004E-4</v>
      </c>
      <c r="F4956">
        <v>6.7500000000000004E-4</v>
      </c>
      <c r="G4956" t="s">
        <v>58</v>
      </c>
      <c r="H4956">
        <v>5652.9069767441852</v>
      </c>
      <c r="I4956">
        <v>3.8157122093023248</v>
      </c>
      <c r="J4956">
        <v>3.8157122093023248</v>
      </c>
      <c r="K4956">
        <v>1</v>
      </c>
      <c r="M4956" t="s">
        <v>3597</v>
      </c>
      <c r="N4956" t="s">
        <v>69</v>
      </c>
      <c r="S4956" t="s">
        <v>7559</v>
      </c>
      <c r="U4956" t="s">
        <v>69</v>
      </c>
      <c r="W4956" t="s">
        <v>3598</v>
      </c>
      <c r="X4956" t="s">
        <v>3598</v>
      </c>
      <c r="Y4956" t="s">
        <v>1062</v>
      </c>
      <c r="Z4956" t="s">
        <v>1063</v>
      </c>
      <c r="AA4956" t="s">
        <v>1063</v>
      </c>
      <c r="AB4956" t="s">
        <v>29</v>
      </c>
      <c r="AD4956" t="s">
        <v>8547</v>
      </c>
      <c r="AE4956">
        <v>1</v>
      </c>
      <c r="AF4956">
        <v>1</v>
      </c>
    </row>
    <row r="4957" spans="1:32" x14ac:dyDescent="0.2">
      <c r="A4957" t="s">
        <v>8548</v>
      </c>
      <c r="B4957" s="107">
        <v>44742</v>
      </c>
      <c r="C4957" s="107">
        <v>44742</v>
      </c>
      <c r="D4957" s="107">
        <v>44742</v>
      </c>
      <c r="E4957">
        <v>6.7500000000000004E-4</v>
      </c>
      <c r="F4957">
        <v>6.7500000000000004E-4</v>
      </c>
      <c r="G4957" t="s">
        <v>58</v>
      </c>
      <c r="H4957">
        <v>5652.9069767441852</v>
      </c>
      <c r="I4957">
        <v>3.8157122093023248</v>
      </c>
      <c r="J4957">
        <v>3.8157122093023248</v>
      </c>
      <c r="K4957">
        <v>1</v>
      </c>
      <c r="M4957" t="s">
        <v>3597</v>
      </c>
      <c r="N4957" t="s">
        <v>69</v>
      </c>
      <c r="S4957" t="s">
        <v>7559</v>
      </c>
      <c r="U4957" t="s">
        <v>69</v>
      </c>
      <c r="W4957" t="s">
        <v>3598</v>
      </c>
      <c r="X4957" t="s">
        <v>3598</v>
      </c>
      <c r="Y4957" t="s">
        <v>1062</v>
      </c>
      <c r="Z4957" t="s">
        <v>1063</v>
      </c>
      <c r="AA4957" t="s">
        <v>1063</v>
      </c>
      <c r="AB4957" t="s">
        <v>29</v>
      </c>
      <c r="AD4957" t="s">
        <v>8549</v>
      </c>
      <c r="AE4957">
        <v>1</v>
      </c>
      <c r="AF4957">
        <v>1</v>
      </c>
    </row>
    <row r="4958" spans="1:32" x14ac:dyDescent="0.2">
      <c r="A4958" t="s">
        <v>8550</v>
      </c>
      <c r="B4958" s="107">
        <v>44742</v>
      </c>
      <c r="C4958" s="107">
        <v>44742</v>
      </c>
      <c r="D4958" s="107">
        <v>44742</v>
      </c>
      <c r="E4958">
        <v>4.4999999999999997E-3</v>
      </c>
      <c r="F4958">
        <v>4.4999999999999997E-3</v>
      </c>
      <c r="G4958" t="s">
        <v>58</v>
      </c>
      <c r="H4958">
        <v>5652.9069767441852</v>
      </c>
      <c r="I4958">
        <v>25.438081395348831</v>
      </c>
      <c r="J4958">
        <v>25.438081395348831</v>
      </c>
      <c r="K4958">
        <v>1</v>
      </c>
      <c r="M4958" t="s">
        <v>3597</v>
      </c>
      <c r="N4958" t="s">
        <v>69</v>
      </c>
      <c r="S4958" t="s">
        <v>7559</v>
      </c>
      <c r="U4958" t="s">
        <v>69</v>
      </c>
      <c r="W4958" t="s">
        <v>3598</v>
      </c>
      <c r="X4958" t="s">
        <v>3598</v>
      </c>
      <c r="Y4958" t="s">
        <v>1062</v>
      </c>
      <c r="Z4958" t="s">
        <v>1063</v>
      </c>
      <c r="AA4958" t="s">
        <v>1063</v>
      </c>
      <c r="AB4958" t="s">
        <v>29</v>
      </c>
      <c r="AD4958" t="s">
        <v>8551</v>
      </c>
      <c r="AE4958">
        <v>1</v>
      </c>
      <c r="AF4958">
        <v>1</v>
      </c>
    </row>
    <row r="4959" spans="1:32" x14ac:dyDescent="0.2">
      <c r="A4959" t="s">
        <v>8552</v>
      </c>
      <c r="B4959" s="107">
        <v>44742</v>
      </c>
      <c r="C4959" s="107">
        <v>44742</v>
      </c>
      <c r="D4959" s="107">
        <v>44742</v>
      </c>
      <c r="E4959">
        <v>-3.39910383982518E-3</v>
      </c>
      <c r="F4959">
        <v>-3.39910383982518E-3</v>
      </c>
      <c r="G4959" t="s">
        <v>58</v>
      </c>
      <c r="H4959">
        <v>5652.9069767441852</v>
      </c>
      <c r="I4959">
        <v>-19.214817810825711</v>
      </c>
      <c r="J4959">
        <v>-19.214817810825711</v>
      </c>
      <c r="K4959">
        <v>1</v>
      </c>
      <c r="M4959" t="s">
        <v>63</v>
      </c>
      <c r="S4959" t="s">
        <v>8553</v>
      </c>
      <c r="U4959" t="s">
        <v>63</v>
      </c>
      <c r="W4959" t="s">
        <v>24</v>
      </c>
      <c r="X4959" t="s">
        <v>391</v>
      </c>
      <c r="Y4959" t="s">
        <v>23</v>
      </c>
      <c r="Z4959" t="s">
        <v>164</v>
      </c>
      <c r="AA4959" t="s">
        <v>164</v>
      </c>
      <c r="AB4959" t="s">
        <v>23</v>
      </c>
      <c r="AD4959" t="s">
        <v>8554</v>
      </c>
      <c r="AE4959">
        <v>1</v>
      </c>
      <c r="AF4959">
        <v>1</v>
      </c>
    </row>
    <row r="4960" spans="1:32" x14ac:dyDescent="0.2">
      <c r="A4960" t="s">
        <v>8555</v>
      </c>
      <c r="B4960" s="107">
        <v>44742</v>
      </c>
      <c r="C4960" s="107">
        <v>44742</v>
      </c>
      <c r="D4960" s="107">
        <v>44742</v>
      </c>
      <c r="E4960">
        <v>-6.2864774664121324E-3</v>
      </c>
      <c r="F4960">
        <v>-6.2864774664121324E-3</v>
      </c>
      <c r="G4960" t="s">
        <v>58</v>
      </c>
      <c r="H4960">
        <v>5652.9069767441852</v>
      </c>
      <c r="I4960">
        <v>-35.536872329026252</v>
      </c>
      <c r="J4960">
        <v>-35.536872329026252</v>
      </c>
      <c r="K4960">
        <v>1</v>
      </c>
      <c r="M4960" t="s">
        <v>63</v>
      </c>
      <c r="S4960" t="s">
        <v>8556</v>
      </c>
      <c r="U4960" t="s">
        <v>63</v>
      </c>
      <c r="W4960" t="s">
        <v>24</v>
      </c>
      <c r="X4960" t="s">
        <v>391</v>
      </c>
      <c r="Y4960" t="s">
        <v>23</v>
      </c>
      <c r="Z4960" t="s">
        <v>164</v>
      </c>
      <c r="AA4960" t="s">
        <v>164</v>
      </c>
      <c r="AB4960" t="s">
        <v>23</v>
      </c>
      <c r="AD4960" t="s">
        <v>8557</v>
      </c>
      <c r="AE4960">
        <v>1</v>
      </c>
      <c r="AF4960">
        <v>1</v>
      </c>
    </row>
    <row r="4961" spans="1:32" x14ac:dyDescent="0.2">
      <c r="A4961" t="s">
        <v>8558</v>
      </c>
      <c r="B4961" s="107">
        <v>44742</v>
      </c>
      <c r="C4961" s="107">
        <v>44742</v>
      </c>
      <c r="D4961" s="107">
        <v>44742</v>
      </c>
      <c r="E4961">
        <v>-2.2093654800356001E-2</v>
      </c>
      <c r="F4961">
        <v>-2.2093654800356001E-2</v>
      </c>
      <c r="G4961" t="s">
        <v>58</v>
      </c>
      <c r="H4961">
        <v>5652.9069767441852</v>
      </c>
      <c r="I4961">
        <v>-124.8933753627101</v>
      </c>
      <c r="J4961">
        <v>-124.8933753627101</v>
      </c>
      <c r="K4961">
        <v>1</v>
      </c>
      <c r="M4961" t="s">
        <v>56</v>
      </c>
      <c r="N4961" t="s">
        <v>63</v>
      </c>
      <c r="S4961" t="s">
        <v>1408</v>
      </c>
      <c r="U4961" t="s">
        <v>56</v>
      </c>
      <c r="W4961" t="s">
        <v>1379</v>
      </c>
      <c r="X4961" t="s">
        <v>1379</v>
      </c>
      <c r="Y4961" t="s">
        <v>163</v>
      </c>
      <c r="Z4961" t="s">
        <v>193</v>
      </c>
      <c r="AA4961" t="s">
        <v>193</v>
      </c>
      <c r="AB4961" t="s">
        <v>24</v>
      </c>
      <c r="AD4961" t="s">
        <v>8559</v>
      </c>
      <c r="AE4961">
        <v>1</v>
      </c>
      <c r="AF4961">
        <v>1</v>
      </c>
    </row>
    <row r="4962" spans="1:32" x14ac:dyDescent="0.2">
      <c r="A4962" t="s">
        <v>8560</v>
      </c>
      <c r="B4962" s="107">
        <v>44742</v>
      </c>
      <c r="C4962" s="107">
        <v>44742</v>
      </c>
      <c r="D4962" s="107">
        <v>44742</v>
      </c>
      <c r="E4962">
        <v>0.02</v>
      </c>
      <c r="F4962">
        <v>0.02</v>
      </c>
      <c r="G4962" t="s">
        <v>58</v>
      </c>
      <c r="H4962">
        <v>5652.9069767441852</v>
      </c>
      <c r="I4962">
        <v>113.05813953488369</v>
      </c>
      <c r="J4962">
        <v>113.05813953488369</v>
      </c>
      <c r="K4962">
        <v>1</v>
      </c>
      <c r="M4962" t="s">
        <v>56</v>
      </c>
      <c r="N4962" t="s">
        <v>63</v>
      </c>
      <c r="S4962" t="s">
        <v>1408</v>
      </c>
      <c r="U4962" t="s">
        <v>63</v>
      </c>
      <c r="W4962" t="s">
        <v>1379</v>
      </c>
      <c r="X4962" t="s">
        <v>1379</v>
      </c>
      <c r="Y4962" t="s">
        <v>163</v>
      </c>
      <c r="Z4962" t="s">
        <v>193</v>
      </c>
      <c r="AA4962" t="s">
        <v>193</v>
      </c>
      <c r="AB4962" t="s">
        <v>24</v>
      </c>
      <c r="AD4962" t="s">
        <v>8559</v>
      </c>
      <c r="AE4962">
        <v>1</v>
      </c>
      <c r="AF4962">
        <v>1</v>
      </c>
    </row>
    <row r="4963" spans="1:32" x14ac:dyDescent="0.2">
      <c r="A4963" t="s">
        <v>8561</v>
      </c>
      <c r="B4963" s="107">
        <v>44741</v>
      </c>
      <c r="C4963" s="107">
        <v>44741</v>
      </c>
      <c r="D4963" s="107">
        <v>44741</v>
      </c>
      <c r="E4963">
        <v>2500</v>
      </c>
      <c r="F4963">
        <v>2500</v>
      </c>
      <c r="G4963" t="s">
        <v>43</v>
      </c>
      <c r="H4963">
        <v>1</v>
      </c>
      <c r="I4963">
        <v>2500</v>
      </c>
      <c r="J4963">
        <v>2500</v>
      </c>
      <c r="K4963">
        <v>1</v>
      </c>
      <c r="M4963" t="s">
        <v>166</v>
      </c>
      <c r="N4963" t="s">
        <v>52</v>
      </c>
      <c r="O4963">
        <v>100</v>
      </c>
      <c r="P4963" t="s">
        <v>15</v>
      </c>
      <c r="Q4963" t="s">
        <v>166</v>
      </c>
      <c r="S4963" t="s">
        <v>8339</v>
      </c>
      <c r="U4963" t="s">
        <v>52</v>
      </c>
      <c r="W4963" t="s">
        <v>4893</v>
      </c>
      <c r="X4963" t="s">
        <v>169</v>
      </c>
      <c r="Y4963" t="s">
        <v>170</v>
      </c>
      <c r="Z4963" t="s">
        <v>164</v>
      </c>
      <c r="AA4963" t="s">
        <v>164</v>
      </c>
      <c r="AB4963" t="s">
        <v>22</v>
      </c>
      <c r="AE4963">
        <v>0</v>
      </c>
      <c r="AF4963">
        <v>0</v>
      </c>
    </row>
    <row r="4964" spans="1:32" x14ac:dyDescent="0.2">
      <c r="A4964" t="s">
        <v>8562</v>
      </c>
      <c r="B4964" s="107">
        <v>44741</v>
      </c>
      <c r="C4964" s="107">
        <v>44741</v>
      </c>
      <c r="D4964" s="107">
        <v>44741</v>
      </c>
      <c r="E4964">
        <v>6.7500000000000004E-4</v>
      </c>
      <c r="F4964">
        <v>6.7500000000000004E-4</v>
      </c>
      <c r="G4964" t="s">
        <v>58</v>
      </c>
      <c r="H4964">
        <v>5725.429911412195</v>
      </c>
      <c r="I4964">
        <v>3.8646651902032318</v>
      </c>
      <c r="J4964">
        <v>3.8646651902032318</v>
      </c>
      <c r="K4964">
        <v>1</v>
      </c>
      <c r="M4964" t="s">
        <v>3597</v>
      </c>
      <c r="N4964" t="s">
        <v>69</v>
      </c>
      <c r="S4964" t="s">
        <v>7559</v>
      </c>
      <c r="U4964" t="s">
        <v>69</v>
      </c>
      <c r="W4964" t="s">
        <v>3598</v>
      </c>
      <c r="X4964" t="s">
        <v>3598</v>
      </c>
      <c r="Y4964" t="s">
        <v>1062</v>
      </c>
      <c r="Z4964" t="s">
        <v>1063</v>
      </c>
      <c r="AA4964" t="s">
        <v>1063</v>
      </c>
      <c r="AB4964" t="s">
        <v>29</v>
      </c>
      <c r="AD4964" t="s">
        <v>8563</v>
      </c>
      <c r="AE4964">
        <v>1</v>
      </c>
      <c r="AF4964">
        <v>1</v>
      </c>
    </row>
    <row r="4965" spans="1:32" x14ac:dyDescent="0.2">
      <c r="A4965" t="s">
        <v>8564</v>
      </c>
      <c r="B4965" s="107">
        <v>44740</v>
      </c>
      <c r="C4965" s="107">
        <v>44740</v>
      </c>
      <c r="D4965" s="107">
        <v>44740</v>
      </c>
      <c r="E4965">
        <v>-415</v>
      </c>
      <c r="F4965">
        <v>-415</v>
      </c>
      <c r="G4965" t="s">
        <v>43</v>
      </c>
      <c r="H4965">
        <v>1</v>
      </c>
      <c r="I4965">
        <v>-415</v>
      </c>
      <c r="J4965">
        <v>-415</v>
      </c>
      <c r="K4965">
        <v>1</v>
      </c>
      <c r="M4965" t="s">
        <v>52</v>
      </c>
      <c r="N4965" t="s">
        <v>7773</v>
      </c>
      <c r="O4965">
        <v>100</v>
      </c>
      <c r="Q4965" t="s">
        <v>7773</v>
      </c>
      <c r="S4965" t="s">
        <v>8565</v>
      </c>
      <c r="U4965" t="s">
        <v>52</v>
      </c>
      <c r="W4965" t="s">
        <v>7167</v>
      </c>
      <c r="X4965" t="s">
        <v>1234</v>
      </c>
      <c r="Y4965" t="s">
        <v>170</v>
      </c>
      <c r="Z4965" t="s">
        <v>164</v>
      </c>
      <c r="AA4965" t="s">
        <v>164</v>
      </c>
      <c r="AB4965" t="s">
        <v>22</v>
      </c>
      <c r="AE4965">
        <v>0</v>
      </c>
      <c r="AF4965">
        <v>0</v>
      </c>
    </row>
    <row r="4966" spans="1:32" x14ac:dyDescent="0.2">
      <c r="A4966" t="s">
        <v>8566</v>
      </c>
      <c r="B4966" s="107">
        <v>44740</v>
      </c>
      <c r="C4966" s="107">
        <v>44740</v>
      </c>
      <c r="D4966" s="107">
        <v>44740</v>
      </c>
      <c r="E4966">
        <v>-415</v>
      </c>
      <c r="F4966">
        <v>-415</v>
      </c>
      <c r="G4966" t="s">
        <v>43</v>
      </c>
      <c r="H4966">
        <v>1</v>
      </c>
      <c r="I4966">
        <v>-415</v>
      </c>
      <c r="J4966">
        <v>-415</v>
      </c>
      <c r="K4966">
        <v>1</v>
      </c>
      <c r="M4966" t="s">
        <v>52</v>
      </c>
      <c r="N4966" t="s">
        <v>7773</v>
      </c>
      <c r="O4966">
        <v>100</v>
      </c>
      <c r="Q4966" t="s">
        <v>7773</v>
      </c>
      <c r="S4966" t="s">
        <v>8567</v>
      </c>
      <c r="U4966" t="s">
        <v>52</v>
      </c>
      <c r="W4966" t="s">
        <v>7167</v>
      </c>
      <c r="X4966" t="s">
        <v>1234</v>
      </c>
      <c r="Y4966" t="s">
        <v>170</v>
      </c>
      <c r="Z4966" t="s">
        <v>164</v>
      </c>
      <c r="AA4966" t="s">
        <v>164</v>
      </c>
      <c r="AB4966" t="s">
        <v>22</v>
      </c>
      <c r="AE4966">
        <v>0</v>
      </c>
      <c r="AF4966">
        <v>0</v>
      </c>
    </row>
    <row r="4967" spans="1:32" x14ac:dyDescent="0.2">
      <c r="A4967" t="s">
        <v>8568</v>
      </c>
      <c r="B4967" s="107">
        <v>44740</v>
      </c>
      <c r="C4967" s="107">
        <v>44740</v>
      </c>
      <c r="D4967" s="107">
        <v>44740</v>
      </c>
      <c r="E4967">
        <v>-415</v>
      </c>
      <c r="F4967">
        <v>-415</v>
      </c>
      <c r="G4967" t="s">
        <v>43</v>
      </c>
      <c r="H4967">
        <v>1</v>
      </c>
      <c r="I4967">
        <v>-415</v>
      </c>
      <c r="J4967">
        <v>-415</v>
      </c>
      <c r="K4967">
        <v>1</v>
      </c>
      <c r="M4967" t="s">
        <v>52</v>
      </c>
      <c r="N4967" t="s">
        <v>7773</v>
      </c>
      <c r="O4967">
        <v>100</v>
      </c>
      <c r="Q4967" t="s">
        <v>7773</v>
      </c>
      <c r="S4967" t="s">
        <v>8569</v>
      </c>
      <c r="U4967" t="s">
        <v>52</v>
      </c>
      <c r="W4967" t="s">
        <v>7167</v>
      </c>
      <c r="X4967" t="s">
        <v>1234</v>
      </c>
      <c r="Y4967" t="s">
        <v>170</v>
      </c>
      <c r="Z4967" t="s">
        <v>164</v>
      </c>
      <c r="AA4967" t="s">
        <v>164</v>
      </c>
      <c r="AB4967" t="s">
        <v>22</v>
      </c>
      <c r="AE4967">
        <v>0</v>
      </c>
      <c r="AF4967">
        <v>0</v>
      </c>
    </row>
    <row r="4968" spans="1:32" x14ac:dyDescent="0.2">
      <c r="A4968" t="s">
        <v>8570</v>
      </c>
      <c r="B4968" s="107">
        <v>44740</v>
      </c>
      <c r="C4968" s="107">
        <v>44740</v>
      </c>
      <c r="D4968" s="107">
        <v>44740</v>
      </c>
      <c r="E4968">
        <v>-127.7</v>
      </c>
      <c r="F4968">
        <v>-127.7</v>
      </c>
      <c r="G4968" t="s">
        <v>43</v>
      </c>
      <c r="H4968">
        <v>1</v>
      </c>
      <c r="I4968">
        <v>-127.7</v>
      </c>
      <c r="J4968">
        <v>-127.7</v>
      </c>
      <c r="K4968">
        <v>1</v>
      </c>
      <c r="M4968" t="s">
        <v>50</v>
      </c>
      <c r="N4968" t="s">
        <v>1449</v>
      </c>
      <c r="O4968">
        <v>100</v>
      </c>
      <c r="Q4968" t="s">
        <v>1449</v>
      </c>
      <c r="S4968" t="s">
        <v>8571</v>
      </c>
      <c r="U4968" t="s">
        <v>50</v>
      </c>
      <c r="W4968" t="s">
        <v>7851</v>
      </c>
      <c r="X4968" t="s">
        <v>1452</v>
      </c>
      <c r="Y4968" t="s">
        <v>192</v>
      </c>
      <c r="Z4968" t="s">
        <v>193</v>
      </c>
      <c r="AA4968" t="s">
        <v>193</v>
      </c>
      <c r="AB4968" t="s">
        <v>24</v>
      </c>
      <c r="AE4968">
        <v>0</v>
      </c>
      <c r="AF4968">
        <v>0</v>
      </c>
    </row>
    <row r="4969" spans="1:32" x14ac:dyDescent="0.2">
      <c r="A4969" t="s">
        <v>8572</v>
      </c>
      <c r="B4969" s="107">
        <v>44740</v>
      </c>
      <c r="C4969" s="107">
        <v>44740</v>
      </c>
      <c r="D4969" s="107">
        <v>44740</v>
      </c>
      <c r="E4969">
        <v>-415</v>
      </c>
      <c r="F4969">
        <v>-415</v>
      </c>
      <c r="G4969" t="s">
        <v>43</v>
      </c>
      <c r="H4969">
        <v>1</v>
      </c>
      <c r="I4969">
        <v>-415</v>
      </c>
      <c r="J4969">
        <v>-415</v>
      </c>
      <c r="K4969">
        <v>1</v>
      </c>
      <c r="M4969" t="s">
        <v>52</v>
      </c>
      <c r="N4969" t="s">
        <v>7773</v>
      </c>
      <c r="O4969">
        <v>100</v>
      </c>
      <c r="Q4969" t="s">
        <v>7773</v>
      </c>
      <c r="S4969" t="s">
        <v>8573</v>
      </c>
      <c r="U4969" t="s">
        <v>52</v>
      </c>
      <c r="W4969" t="s">
        <v>7167</v>
      </c>
      <c r="X4969" t="s">
        <v>1234</v>
      </c>
      <c r="Y4969" t="s">
        <v>170</v>
      </c>
      <c r="Z4969" t="s">
        <v>164</v>
      </c>
      <c r="AA4969" t="s">
        <v>164</v>
      </c>
      <c r="AB4969" t="s">
        <v>22</v>
      </c>
      <c r="AE4969">
        <v>0</v>
      </c>
      <c r="AF4969">
        <v>0</v>
      </c>
    </row>
    <row r="4970" spans="1:32" x14ac:dyDescent="0.2">
      <c r="A4970" t="s">
        <v>8574</v>
      </c>
      <c r="B4970" s="107">
        <v>44740</v>
      </c>
      <c r="C4970" s="107">
        <v>44740</v>
      </c>
      <c r="D4970" s="107">
        <v>44740</v>
      </c>
      <c r="E4970">
        <v>-5.0886604159574002E-2</v>
      </c>
      <c r="F4970">
        <v>-5.0886604159574002E-2</v>
      </c>
      <c r="G4970" t="s">
        <v>58</v>
      </c>
      <c r="H4970">
        <v>6034.9181193872164</v>
      </c>
      <c r="I4970">
        <v>-307.09648947669803</v>
      </c>
      <c r="J4970">
        <v>-307.09648947669803</v>
      </c>
      <c r="K4970">
        <v>1</v>
      </c>
      <c r="M4970" t="s">
        <v>56</v>
      </c>
      <c r="N4970" t="s">
        <v>8575</v>
      </c>
      <c r="S4970" t="s">
        <v>8576</v>
      </c>
      <c r="U4970" t="s">
        <v>56</v>
      </c>
      <c r="W4970" t="s">
        <v>1415</v>
      </c>
      <c r="X4970" t="s">
        <v>1265</v>
      </c>
      <c r="Y4970" t="s">
        <v>182</v>
      </c>
      <c r="Z4970" t="s">
        <v>164</v>
      </c>
      <c r="AA4970" t="s">
        <v>164</v>
      </c>
      <c r="AB4970" t="s">
        <v>18</v>
      </c>
      <c r="AD4970" t="s">
        <v>8577</v>
      </c>
      <c r="AE4970">
        <v>1</v>
      </c>
      <c r="AF4970">
        <v>1</v>
      </c>
    </row>
    <row r="4971" spans="1:32" x14ac:dyDescent="0.2">
      <c r="A4971" t="s">
        <v>8578</v>
      </c>
      <c r="B4971" s="107">
        <v>44739</v>
      </c>
      <c r="C4971" s="107">
        <v>44739</v>
      </c>
      <c r="D4971" s="107">
        <v>44739</v>
      </c>
      <c r="E4971">
        <v>6.7500000000000004E-4</v>
      </c>
      <c r="F4971">
        <v>6.7500000000000004E-4</v>
      </c>
      <c r="G4971" t="s">
        <v>58</v>
      </c>
      <c r="H4971">
        <v>6234.1884816753927</v>
      </c>
      <c r="I4971">
        <v>4.2080772251308902</v>
      </c>
      <c r="J4971">
        <v>4.2080772251308902</v>
      </c>
      <c r="K4971">
        <v>1</v>
      </c>
      <c r="M4971" t="s">
        <v>3597</v>
      </c>
      <c r="N4971" t="s">
        <v>69</v>
      </c>
      <c r="S4971" t="s">
        <v>7559</v>
      </c>
      <c r="U4971" t="s">
        <v>69</v>
      </c>
      <c r="W4971" t="s">
        <v>3598</v>
      </c>
      <c r="X4971" t="s">
        <v>3598</v>
      </c>
      <c r="Y4971" t="s">
        <v>1062</v>
      </c>
      <c r="Z4971" t="s">
        <v>1063</v>
      </c>
      <c r="AA4971" t="s">
        <v>1063</v>
      </c>
      <c r="AB4971" t="s">
        <v>29</v>
      </c>
      <c r="AD4971" t="s">
        <v>8579</v>
      </c>
      <c r="AE4971">
        <v>1</v>
      </c>
      <c r="AF4971">
        <v>1</v>
      </c>
    </row>
    <row r="4972" spans="1:32" x14ac:dyDescent="0.2">
      <c r="A4972" t="s">
        <v>8580</v>
      </c>
      <c r="B4972" s="107">
        <v>44739</v>
      </c>
      <c r="C4972" s="107">
        <v>44739</v>
      </c>
      <c r="D4972" s="107">
        <v>44739</v>
      </c>
      <c r="E4972">
        <v>6.7500000000000004E-4</v>
      </c>
      <c r="F4972">
        <v>6.7500000000000004E-4</v>
      </c>
      <c r="G4972" t="s">
        <v>58</v>
      </c>
      <c r="H4972">
        <v>6234.1884816753927</v>
      </c>
      <c r="I4972">
        <v>4.2080772251308902</v>
      </c>
      <c r="J4972">
        <v>4.2080772251308902</v>
      </c>
      <c r="K4972">
        <v>1</v>
      </c>
      <c r="M4972" t="s">
        <v>3597</v>
      </c>
      <c r="N4972" t="s">
        <v>69</v>
      </c>
      <c r="S4972" t="s">
        <v>7559</v>
      </c>
      <c r="U4972" t="s">
        <v>69</v>
      </c>
      <c r="W4972" t="s">
        <v>3598</v>
      </c>
      <c r="X4972" t="s">
        <v>3598</v>
      </c>
      <c r="Y4972" t="s">
        <v>1062</v>
      </c>
      <c r="Z4972" t="s">
        <v>1063</v>
      </c>
      <c r="AA4972" t="s">
        <v>1063</v>
      </c>
      <c r="AB4972" t="s">
        <v>29</v>
      </c>
      <c r="AD4972" t="s">
        <v>8581</v>
      </c>
      <c r="AE4972">
        <v>1</v>
      </c>
      <c r="AF4972">
        <v>1</v>
      </c>
    </row>
    <row r="4973" spans="1:32" x14ac:dyDescent="0.2">
      <c r="A4973" t="s">
        <v>8582</v>
      </c>
      <c r="B4973" s="107">
        <v>44737</v>
      </c>
      <c r="C4973" s="107">
        <v>44737</v>
      </c>
      <c r="D4973" s="107">
        <v>44737</v>
      </c>
      <c r="E4973">
        <v>-52.8</v>
      </c>
      <c r="F4973">
        <v>-52.8</v>
      </c>
      <c r="G4973" t="s">
        <v>43</v>
      </c>
      <c r="H4973">
        <v>1</v>
      </c>
      <c r="I4973">
        <v>-52.8</v>
      </c>
      <c r="J4973">
        <v>-52.8</v>
      </c>
      <c r="K4973">
        <v>1</v>
      </c>
      <c r="M4973" t="s">
        <v>50</v>
      </c>
      <c r="N4973" t="s">
        <v>231</v>
      </c>
      <c r="O4973">
        <v>100</v>
      </c>
      <c r="Q4973" t="s">
        <v>231</v>
      </c>
      <c r="S4973" t="s">
        <v>233</v>
      </c>
      <c r="U4973" t="s">
        <v>50</v>
      </c>
      <c r="W4973" t="s">
        <v>233</v>
      </c>
      <c r="X4973" t="s">
        <v>30</v>
      </c>
      <c r="Y4973" t="s">
        <v>182</v>
      </c>
      <c r="Z4973" t="s">
        <v>182</v>
      </c>
      <c r="AA4973" t="s">
        <v>182</v>
      </c>
      <c r="AB4973" t="s">
        <v>30</v>
      </c>
      <c r="AE4973">
        <v>0</v>
      </c>
      <c r="AF4973">
        <v>0</v>
      </c>
    </row>
    <row r="4974" spans="1:32" x14ac:dyDescent="0.2">
      <c r="A4974" t="s">
        <v>8583</v>
      </c>
      <c r="B4974" s="107">
        <v>44736</v>
      </c>
      <c r="C4974" s="107">
        <v>44736</v>
      </c>
      <c r="D4974" s="107">
        <v>44736</v>
      </c>
      <c r="E4974">
        <v>7.5000000000000002E-4</v>
      </c>
      <c r="F4974">
        <v>7.5000000000000002E-4</v>
      </c>
      <c r="G4974" t="s">
        <v>58</v>
      </c>
      <c r="H4974">
        <v>6422.4554039874083</v>
      </c>
      <c r="I4974">
        <v>4.8168415529905566</v>
      </c>
      <c r="J4974">
        <v>4.8168415529905566</v>
      </c>
      <c r="K4974">
        <v>1</v>
      </c>
      <c r="M4974" t="s">
        <v>3597</v>
      </c>
      <c r="N4974" t="s">
        <v>69</v>
      </c>
      <c r="S4974" t="s">
        <v>7559</v>
      </c>
      <c r="U4974" t="s">
        <v>69</v>
      </c>
      <c r="W4974" t="s">
        <v>3598</v>
      </c>
      <c r="X4974" t="s">
        <v>3598</v>
      </c>
      <c r="Y4974" t="s">
        <v>1062</v>
      </c>
      <c r="Z4974" t="s">
        <v>1063</v>
      </c>
      <c r="AA4974" t="s">
        <v>1063</v>
      </c>
      <c r="AB4974" t="s">
        <v>29</v>
      </c>
      <c r="AD4974" t="s">
        <v>8584</v>
      </c>
      <c r="AE4974">
        <v>1</v>
      </c>
      <c r="AF4974">
        <v>1</v>
      </c>
    </row>
    <row r="4975" spans="1:32" x14ac:dyDescent="0.2">
      <c r="A4975" t="s">
        <v>8585</v>
      </c>
      <c r="B4975" s="107">
        <v>44736</v>
      </c>
      <c r="C4975" s="107">
        <v>44736</v>
      </c>
      <c r="D4975" s="107">
        <v>44736</v>
      </c>
      <c r="E4975">
        <v>8.25E-4</v>
      </c>
      <c r="F4975">
        <v>8.25E-4</v>
      </c>
      <c r="G4975" t="s">
        <v>58</v>
      </c>
      <c r="H4975">
        <v>6422.4554039874083</v>
      </c>
      <c r="I4975">
        <v>5.2985257082896116</v>
      </c>
      <c r="J4975">
        <v>5.2985257082896116</v>
      </c>
      <c r="K4975">
        <v>1</v>
      </c>
      <c r="M4975" t="s">
        <v>3597</v>
      </c>
      <c r="N4975" t="s">
        <v>69</v>
      </c>
      <c r="S4975" t="s">
        <v>7559</v>
      </c>
      <c r="U4975" t="s">
        <v>69</v>
      </c>
      <c r="W4975" t="s">
        <v>3598</v>
      </c>
      <c r="X4975" t="s">
        <v>3598</v>
      </c>
      <c r="Y4975" t="s">
        <v>1062</v>
      </c>
      <c r="Z4975" t="s">
        <v>1063</v>
      </c>
      <c r="AA4975" t="s">
        <v>1063</v>
      </c>
      <c r="AB4975" t="s">
        <v>29</v>
      </c>
      <c r="AD4975" t="s">
        <v>8586</v>
      </c>
      <c r="AE4975">
        <v>1</v>
      </c>
      <c r="AF4975">
        <v>1</v>
      </c>
    </row>
    <row r="4976" spans="1:32" x14ac:dyDescent="0.2">
      <c r="A4976" t="s">
        <v>8587</v>
      </c>
      <c r="B4976" s="107">
        <v>44735</v>
      </c>
      <c r="C4976" s="107">
        <v>44735</v>
      </c>
      <c r="D4976" s="107">
        <v>44735</v>
      </c>
      <c r="E4976">
        <v>-217.99</v>
      </c>
      <c r="F4976">
        <v>-217.99</v>
      </c>
      <c r="G4976" t="s">
        <v>43</v>
      </c>
      <c r="H4976">
        <v>1</v>
      </c>
      <c r="I4976">
        <v>-217.99</v>
      </c>
      <c r="J4976">
        <v>-217.99</v>
      </c>
      <c r="K4976">
        <v>1</v>
      </c>
      <c r="M4976" t="s">
        <v>50</v>
      </c>
      <c r="N4976" t="s">
        <v>1449</v>
      </c>
      <c r="O4976">
        <v>100</v>
      </c>
      <c r="Q4976" t="s">
        <v>1449</v>
      </c>
      <c r="S4976" t="s">
        <v>8588</v>
      </c>
      <c r="U4976" t="s">
        <v>50</v>
      </c>
      <c r="W4976" t="s">
        <v>1451</v>
      </c>
      <c r="X4976" t="s">
        <v>1452</v>
      </c>
      <c r="Y4976" t="s">
        <v>192</v>
      </c>
      <c r="Z4976" t="s">
        <v>193</v>
      </c>
      <c r="AA4976" t="s">
        <v>193</v>
      </c>
      <c r="AB4976" t="s">
        <v>24</v>
      </c>
      <c r="AE4976">
        <v>0</v>
      </c>
      <c r="AF4976">
        <v>0</v>
      </c>
    </row>
    <row r="4977" spans="1:32" x14ac:dyDescent="0.2">
      <c r="A4977" t="s">
        <v>8589</v>
      </c>
      <c r="B4977" s="107">
        <v>44734</v>
      </c>
      <c r="C4977" s="107">
        <v>44734</v>
      </c>
      <c r="D4977" s="107">
        <v>44734</v>
      </c>
      <c r="E4977">
        <v>-185.6</v>
      </c>
      <c r="F4977">
        <v>-185.6</v>
      </c>
      <c r="G4977" t="s">
        <v>43</v>
      </c>
      <c r="H4977">
        <v>1</v>
      </c>
      <c r="I4977">
        <v>-185.6</v>
      </c>
      <c r="J4977">
        <v>-185.6</v>
      </c>
      <c r="K4977">
        <v>1</v>
      </c>
      <c r="M4977" t="s">
        <v>50</v>
      </c>
      <c r="N4977" t="s">
        <v>228</v>
      </c>
      <c r="O4977">
        <v>100</v>
      </c>
      <c r="Q4977" t="s">
        <v>228</v>
      </c>
      <c r="S4977" t="s">
        <v>229</v>
      </c>
      <c r="U4977" t="s">
        <v>50</v>
      </c>
      <c r="W4977" t="s">
        <v>229</v>
      </c>
      <c r="X4977" t="s">
        <v>30</v>
      </c>
      <c r="Y4977" t="s">
        <v>182</v>
      </c>
      <c r="Z4977" t="s">
        <v>182</v>
      </c>
      <c r="AA4977" t="s">
        <v>182</v>
      </c>
      <c r="AB4977" t="s">
        <v>30</v>
      </c>
      <c r="AE4977">
        <v>0</v>
      </c>
      <c r="AF4977">
        <v>0</v>
      </c>
    </row>
    <row r="4978" spans="1:32" x14ac:dyDescent="0.2">
      <c r="A4978" t="s">
        <v>8590</v>
      </c>
      <c r="B4978" s="107">
        <v>44733</v>
      </c>
      <c r="C4978" s="107">
        <v>44733</v>
      </c>
      <c r="D4978" s="107">
        <v>44733</v>
      </c>
      <c r="E4978">
        <v>-252.73</v>
      </c>
      <c r="F4978">
        <v>-252.73</v>
      </c>
      <c r="G4978" t="s">
        <v>43</v>
      </c>
      <c r="H4978">
        <v>1</v>
      </c>
      <c r="I4978">
        <v>-252.73</v>
      </c>
      <c r="J4978">
        <v>-252.73</v>
      </c>
      <c r="K4978">
        <v>1</v>
      </c>
      <c r="M4978" t="s">
        <v>52</v>
      </c>
      <c r="N4978" t="s">
        <v>8245</v>
      </c>
      <c r="O4978">
        <v>100</v>
      </c>
      <c r="Q4978" t="s">
        <v>8245</v>
      </c>
      <c r="S4978" t="s">
        <v>8591</v>
      </c>
      <c r="U4978" t="s">
        <v>52</v>
      </c>
      <c r="W4978" t="s">
        <v>288</v>
      </c>
      <c r="X4978" t="s">
        <v>30</v>
      </c>
      <c r="Y4978" t="s">
        <v>182</v>
      </c>
      <c r="Z4978" t="s">
        <v>182</v>
      </c>
      <c r="AA4978" t="s">
        <v>182</v>
      </c>
      <c r="AB4978" t="s">
        <v>30</v>
      </c>
      <c r="AE4978">
        <v>0</v>
      </c>
      <c r="AF4978">
        <v>0</v>
      </c>
    </row>
    <row r="4979" spans="1:32" x14ac:dyDescent="0.2">
      <c r="A4979" t="s">
        <v>8592</v>
      </c>
      <c r="B4979" s="107">
        <v>44732</v>
      </c>
      <c r="C4979" s="107">
        <v>44732</v>
      </c>
      <c r="D4979" s="107">
        <v>44732</v>
      </c>
      <c r="E4979">
        <v>-2000</v>
      </c>
      <c r="F4979">
        <v>-2000</v>
      </c>
      <c r="G4979" t="s">
        <v>43</v>
      </c>
      <c r="H4979">
        <v>1</v>
      </c>
      <c r="I4979">
        <v>-2000</v>
      </c>
      <c r="J4979">
        <v>-2000</v>
      </c>
      <c r="K4979">
        <v>1</v>
      </c>
      <c r="M4979" t="s">
        <v>52</v>
      </c>
      <c r="N4979" t="s">
        <v>166</v>
      </c>
      <c r="O4979">
        <v>100</v>
      </c>
      <c r="Q4979" t="s">
        <v>166</v>
      </c>
      <c r="S4979" t="s">
        <v>8593</v>
      </c>
      <c r="U4979" t="s">
        <v>52</v>
      </c>
      <c r="W4979" t="s">
        <v>168</v>
      </c>
      <c r="X4979" t="s">
        <v>169</v>
      </c>
      <c r="Y4979" t="s">
        <v>170</v>
      </c>
      <c r="Z4979" t="s">
        <v>164</v>
      </c>
      <c r="AA4979" t="s">
        <v>164</v>
      </c>
      <c r="AB4979" t="s">
        <v>22</v>
      </c>
      <c r="AE4979">
        <v>0</v>
      </c>
      <c r="AF4979">
        <v>0</v>
      </c>
    </row>
    <row r="4980" spans="1:32" x14ac:dyDescent="0.2">
      <c r="A4980" t="s">
        <v>8594</v>
      </c>
      <c r="B4980" s="107">
        <v>44732</v>
      </c>
      <c r="C4980" s="107">
        <v>44732</v>
      </c>
      <c r="D4980" s="107">
        <v>44732</v>
      </c>
      <c r="E4980">
        <v>7.5000000000000002E-4</v>
      </c>
      <c r="F4980">
        <v>7.5000000000000002E-4</v>
      </c>
      <c r="G4980" t="s">
        <v>58</v>
      </c>
      <c r="H4980">
        <v>5848.417228853139</v>
      </c>
      <c r="I4980">
        <v>4.3863129216398544</v>
      </c>
      <c r="J4980">
        <v>4.3863129216398544</v>
      </c>
      <c r="K4980">
        <v>1</v>
      </c>
      <c r="M4980" t="s">
        <v>3597</v>
      </c>
      <c r="N4980" t="s">
        <v>69</v>
      </c>
      <c r="S4980" t="s">
        <v>7559</v>
      </c>
      <c r="U4980" t="s">
        <v>69</v>
      </c>
      <c r="W4980" t="s">
        <v>3598</v>
      </c>
      <c r="X4980" t="s">
        <v>3598</v>
      </c>
      <c r="Y4980" t="s">
        <v>1062</v>
      </c>
      <c r="Z4980" t="s">
        <v>1063</v>
      </c>
      <c r="AA4980" t="s">
        <v>1063</v>
      </c>
      <c r="AB4980" t="s">
        <v>29</v>
      </c>
      <c r="AD4980" t="s">
        <v>8595</v>
      </c>
      <c r="AE4980">
        <v>1</v>
      </c>
      <c r="AF4980">
        <v>1</v>
      </c>
    </row>
    <row r="4981" spans="1:32" x14ac:dyDescent="0.2">
      <c r="A4981" t="s">
        <v>8596</v>
      </c>
      <c r="B4981" s="107">
        <v>44732</v>
      </c>
      <c r="C4981" s="107">
        <v>44732</v>
      </c>
      <c r="D4981" s="107">
        <v>44732</v>
      </c>
      <c r="E4981">
        <v>7.5000000000000002E-4</v>
      </c>
      <c r="F4981">
        <v>7.5000000000000002E-4</v>
      </c>
      <c r="G4981" t="s">
        <v>58</v>
      </c>
      <c r="H4981">
        <v>5848.417228853139</v>
      </c>
      <c r="I4981">
        <v>4.3863129216398544</v>
      </c>
      <c r="J4981">
        <v>4.3863129216398544</v>
      </c>
      <c r="K4981">
        <v>1</v>
      </c>
      <c r="M4981" t="s">
        <v>3597</v>
      </c>
      <c r="N4981" t="s">
        <v>69</v>
      </c>
      <c r="S4981" t="s">
        <v>7559</v>
      </c>
      <c r="U4981" t="s">
        <v>69</v>
      </c>
      <c r="W4981" t="s">
        <v>3598</v>
      </c>
      <c r="X4981" t="s">
        <v>3598</v>
      </c>
      <c r="Y4981" t="s">
        <v>1062</v>
      </c>
      <c r="Z4981" t="s">
        <v>1063</v>
      </c>
      <c r="AA4981" t="s">
        <v>1063</v>
      </c>
      <c r="AB4981" t="s">
        <v>29</v>
      </c>
      <c r="AD4981" t="s">
        <v>8597</v>
      </c>
      <c r="AE4981">
        <v>1</v>
      </c>
      <c r="AF4981">
        <v>1</v>
      </c>
    </row>
    <row r="4982" spans="1:32" x14ac:dyDescent="0.2">
      <c r="A4982" t="s">
        <v>8598</v>
      </c>
      <c r="B4982" s="107">
        <v>44732</v>
      </c>
      <c r="C4982" s="107">
        <v>44732</v>
      </c>
      <c r="D4982" s="107">
        <v>44732</v>
      </c>
      <c r="E4982">
        <v>7.3125000000000002E-4</v>
      </c>
      <c r="F4982">
        <v>7.3125000000000002E-4</v>
      </c>
      <c r="G4982" t="s">
        <v>71</v>
      </c>
      <c r="H4982">
        <v>5872.703684483653</v>
      </c>
      <c r="I4982">
        <v>4.294414569278671</v>
      </c>
      <c r="J4982">
        <v>4.294414569278671</v>
      </c>
      <c r="K4982">
        <v>1</v>
      </c>
      <c r="N4982" t="s">
        <v>69</v>
      </c>
      <c r="S4982" t="s">
        <v>7559</v>
      </c>
      <c r="U4982" t="s">
        <v>69</v>
      </c>
      <c r="W4982" t="s">
        <v>3598</v>
      </c>
      <c r="X4982" t="s">
        <v>3598</v>
      </c>
      <c r="Y4982" t="s">
        <v>1062</v>
      </c>
      <c r="Z4982" t="s">
        <v>1063</v>
      </c>
      <c r="AA4982" t="s">
        <v>1063</v>
      </c>
      <c r="AB4982" t="s">
        <v>29</v>
      </c>
      <c r="AD4982" t="s">
        <v>8599</v>
      </c>
      <c r="AE4982">
        <v>1</v>
      </c>
      <c r="AF4982">
        <v>1</v>
      </c>
    </row>
    <row r="4983" spans="1:32" x14ac:dyDescent="0.2">
      <c r="A4983" t="s">
        <v>8600</v>
      </c>
      <c r="B4983" s="107">
        <v>44731</v>
      </c>
      <c r="C4983" s="107">
        <v>44731</v>
      </c>
      <c r="D4983" s="107">
        <v>44731</v>
      </c>
      <c r="E4983">
        <v>-274.57</v>
      </c>
      <c r="F4983">
        <v>-274.57</v>
      </c>
      <c r="G4983" t="s">
        <v>43</v>
      </c>
      <c r="H4983">
        <v>1</v>
      </c>
      <c r="I4983">
        <v>-274.57</v>
      </c>
      <c r="J4983">
        <v>-274.57</v>
      </c>
      <c r="K4983">
        <v>1</v>
      </c>
      <c r="M4983" t="s">
        <v>50</v>
      </c>
      <c r="N4983" t="s">
        <v>7527</v>
      </c>
      <c r="O4983">
        <v>100</v>
      </c>
      <c r="Q4983" t="s">
        <v>7527</v>
      </c>
      <c r="S4983" t="s">
        <v>7528</v>
      </c>
      <c r="U4983" t="s">
        <v>50</v>
      </c>
      <c r="W4983" t="s">
        <v>7527</v>
      </c>
      <c r="X4983" t="s">
        <v>391</v>
      </c>
      <c r="Y4983" t="s">
        <v>23</v>
      </c>
      <c r="Z4983" t="s">
        <v>164</v>
      </c>
      <c r="AA4983" t="s">
        <v>164</v>
      </c>
      <c r="AB4983" t="s">
        <v>23</v>
      </c>
      <c r="AE4983">
        <v>0</v>
      </c>
      <c r="AF4983">
        <v>0</v>
      </c>
    </row>
    <row r="4984" spans="1:32" x14ac:dyDescent="0.2">
      <c r="A4984" t="s">
        <v>8601</v>
      </c>
      <c r="B4984" s="107">
        <v>44729</v>
      </c>
      <c r="C4984" s="107">
        <v>44729</v>
      </c>
      <c r="D4984" s="107">
        <v>44729</v>
      </c>
      <c r="E4984">
        <v>-250</v>
      </c>
      <c r="F4984">
        <v>-250</v>
      </c>
      <c r="G4984" t="s">
        <v>43</v>
      </c>
      <c r="H4984">
        <v>1</v>
      </c>
      <c r="I4984">
        <v>-250</v>
      </c>
      <c r="J4984">
        <v>-250</v>
      </c>
      <c r="K4984">
        <v>1</v>
      </c>
      <c r="M4984" t="s">
        <v>52</v>
      </c>
      <c r="N4984" t="s">
        <v>5405</v>
      </c>
      <c r="O4984">
        <v>100</v>
      </c>
      <c r="Q4984" t="s">
        <v>5405</v>
      </c>
      <c r="S4984" t="s">
        <v>8602</v>
      </c>
      <c r="U4984" t="s">
        <v>52</v>
      </c>
      <c r="W4984" t="s">
        <v>7848</v>
      </c>
      <c r="X4984" t="s">
        <v>245</v>
      </c>
      <c r="Y4984" t="s">
        <v>246</v>
      </c>
      <c r="Z4984" t="s">
        <v>246</v>
      </c>
      <c r="AA4984" t="s">
        <v>246</v>
      </c>
      <c r="AB4984" t="s">
        <v>20</v>
      </c>
      <c r="AE4984">
        <v>0</v>
      </c>
      <c r="AF4984">
        <v>0</v>
      </c>
    </row>
    <row r="4985" spans="1:32" x14ac:dyDescent="0.2">
      <c r="A4985" t="s">
        <v>8603</v>
      </c>
      <c r="B4985" s="107">
        <v>44729</v>
      </c>
      <c r="C4985" s="107">
        <v>44729</v>
      </c>
      <c r="D4985" s="107">
        <v>44729</v>
      </c>
      <c r="E4985">
        <v>-4330.8900000000003</v>
      </c>
      <c r="F4985">
        <v>-4330.8900000000003</v>
      </c>
      <c r="G4985" t="s">
        <v>43</v>
      </c>
      <c r="H4985">
        <v>1</v>
      </c>
      <c r="I4985">
        <v>-4330.8900000000003</v>
      </c>
      <c r="J4985">
        <v>-4330.8900000000003</v>
      </c>
      <c r="K4985">
        <v>1</v>
      </c>
      <c r="M4985" t="s">
        <v>52</v>
      </c>
      <c r="N4985" t="s">
        <v>195</v>
      </c>
      <c r="O4985">
        <v>100</v>
      </c>
      <c r="Q4985" t="s">
        <v>195</v>
      </c>
      <c r="S4985" t="s">
        <v>7494</v>
      </c>
      <c r="U4985" t="s">
        <v>52</v>
      </c>
      <c r="W4985" t="s">
        <v>7218</v>
      </c>
      <c r="X4985" t="s">
        <v>191</v>
      </c>
      <c r="Y4985" t="s">
        <v>192</v>
      </c>
      <c r="Z4985" t="s">
        <v>193</v>
      </c>
      <c r="AA4985" t="s">
        <v>193</v>
      </c>
      <c r="AB4985" t="s">
        <v>19</v>
      </c>
      <c r="AE4985">
        <v>0</v>
      </c>
      <c r="AF4985">
        <v>0</v>
      </c>
    </row>
    <row r="4986" spans="1:32" x14ac:dyDescent="0.2">
      <c r="A4986" t="s">
        <v>8604</v>
      </c>
      <c r="B4986" s="107">
        <v>44729</v>
      </c>
      <c r="C4986" s="107">
        <v>44729</v>
      </c>
      <c r="D4986" s="107">
        <v>44729</v>
      </c>
      <c r="E4986">
        <v>-751.44</v>
      </c>
      <c r="F4986">
        <v>-751.44</v>
      </c>
      <c r="G4986" t="s">
        <v>43</v>
      </c>
      <c r="H4986">
        <v>1</v>
      </c>
      <c r="I4986">
        <v>-751.44</v>
      </c>
      <c r="J4986">
        <v>-751.44</v>
      </c>
      <c r="K4986">
        <v>1</v>
      </c>
      <c r="M4986" t="s">
        <v>52</v>
      </c>
      <c r="N4986" t="s">
        <v>3639</v>
      </c>
      <c r="O4986">
        <v>100</v>
      </c>
      <c r="Q4986" t="s">
        <v>3639</v>
      </c>
      <c r="S4986" t="s">
        <v>7261</v>
      </c>
      <c r="U4986" t="s">
        <v>52</v>
      </c>
      <c r="W4986" t="s">
        <v>7262</v>
      </c>
      <c r="X4986" t="s">
        <v>245</v>
      </c>
      <c r="Y4986" t="s">
        <v>246</v>
      </c>
      <c r="Z4986" t="s">
        <v>246</v>
      </c>
      <c r="AA4986" t="s">
        <v>246</v>
      </c>
      <c r="AB4986" t="s">
        <v>27</v>
      </c>
      <c r="AE4986">
        <v>0</v>
      </c>
      <c r="AF4986">
        <v>0</v>
      </c>
    </row>
    <row r="4987" spans="1:32" x14ac:dyDescent="0.2">
      <c r="A4987" t="s">
        <v>8605</v>
      </c>
      <c r="B4987" s="107">
        <v>44729</v>
      </c>
      <c r="C4987" s="107">
        <v>44729</v>
      </c>
      <c r="D4987" s="107">
        <v>44729</v>
      </c>
      <c r="E4987">
        <v>-250</v>
      </c>
      <c r="F4987">
        <v>-250</v>
      </c>
      <c r="G4987" t="s">
        <v>43</v>
      </c>
      <c r="H4987">
        <v>1</v>
      </c>
      <c r="I4987">
        <v>-250</v>
      </c>
      <c r="J4987">
        <v>-250</v>
      </c>
      <c r="K4987">
        <v>1</v>
      </c>
      <c r="M4987" t="s">
        <v>52</v>
      </c>
      <c r="N4987" t="s">
        <v>5405</v>
      </c>
      <c r="O4987">
        <v>100</v>
      </c>
      <c r="Q4987" t="s">
        <v>5405</v>
      </c>
      <c r="S4987" t="s">
        <v>8602</v>
      </c>
      <c r="U4987" t="s">
        <v>52</v>
      </c>
      <c r="W4987" t="s">
        <v>7848</v>
      </c>
      <c r="X4987" t="s">
        <v>245</v>
      </c>
      <c r="Y4987" t="s">
        <v>246</v>
      </c>
      <c r="Z4987" t="s">
        <v>246</v>
      </c>
      <c r="AA4987" t="s">
        <v>246</v>
      </c>
      <c r="AB4987" t="s">
        <v>20</v>
      </c>
      <c r="AE4987">
        <v>0</v>
      </c>
      <c r="AF4987">
        <v>0</v>
      </c>
    </row>
    <row r="4988" spans="1:32" x14ac:dyDescent="0.2">
      <c r="A4988" t="s">
        <v>8606</v>
      </c>
      <c r="B4988" s="107">
        <v>44729</v>
      </c>
      <c r="C4988" s="107">
        <v>44729</v>
      </c>
      <c r="D4988" s="107">
        <v>44729</v>
      </c>
      <c r="E4988">
        <v>7.5000000000000002E-4</v>
      </c>
      <c r="F4988">
        <v>7.5000000000000002E-4</v>
      </c>
      <c r="G4988" t="s">
        <v>58</v>
      </c>
      <c r="H4988">
        <v>5628.6825726141087</v>
      </c>
      <c r="I4988">
        <v>4.2215119294605818</v>
      </c>
      <c r="J4988">
        <v>4.2215119294605818</v>
      </c>
      <c r="K4988">
        <v>1</v>
      </c>
      <c r="M4988" t="s">
        <v>3597</v>
      </c>
      <c r="N4988" t="s">
        <v>69</v>
      </c>
      <c r="S4988" t="s">
        <v>7559</v>
      </c>
      <c r="U4988" t="s">
        <v>69</v>
      </c>
      <c r="W4988" t="s">
        <v>3598</v>
      </c>
      <c r="X4988" t="s">
        <v>3598</v>
      </c>
      <c r="Y4988" t="s">
        <v>1062</v>
      </c>
      <c r="Z4988" t="s">
        <v>1063</v>
      </c>
      <c r="AA4988" t="s">
        <v>1063</v>
      </c>
      <c r="AB4988" t="s">
        <v>29</v>
      </c>
      <c r="AD4988" t="s">
        <v>8607</v>
      </c>
      <c r="AE4988">
        <v>1</v>
      </c>
      <c r="AF4988">
        <v>1</v>
      </c>
    </row>
    <row r="4989" spans="1:32" x14ac:dyDescent="0.2">
      <c r="A4989" t="s">
        <v>8608</v>
      </c>
      <c r="B4989" s="107">
        <v>44729</v>
      </c>
      <c r="C4989" s="107">
        <v>44729</v>
      </c>
      <c r="D4989" s="107">
        <v>44729</v>
      </c>
      <c r="E4989">
        <v>7.5000000000000002E-4</v>
      </c>
      <c r="F4989">
        <v>7.5000000000000002E-4</v>
      </c>
      <c r="G4989" t="s">
        <v>58</v>
      </c>
      <c r="H4989">
        <v>5628.6825726141087</v>
      </c>
      <c r="I4989">
        <v>4.2215119294605818</v>
      </c>
      <c r="J4989">
        <v>4.2215119294605818</v>
      </c>
      <c r="K4989">
        <v>1</v>
      </c>
      <c r="M4989" t="s">
        <v>3597</v>
      </c>
      <c r="N4989" t="s">
        <v>69</v>
      </c>
      <c r="S4989" t="s">
        <v>7559</v>
      </c>
      <c r="U4989" t="s">
        <v>69</v>
      </c>
      <c r="W4989" t="s">
        <v>3598</v>
      </c>
      <c r="X4989" t="s">
        <v>3598</v>
      </c>
      <c r="Y4989" t="s">
        <v>1062</v>
      </c>
      <c r="Z4989" t="s">
        <v>1063</v>
      </c>
      <c r="AA4989" t="s">
        <v>1063</v>
      </c>
      <c r="AB4989" t="s">
        <v>29</v>
      </c>
      <c r="AD4989" t="s">
        <v>8609</v>
      </c>
      <c r="AE4989">
        <v>1</v>
      </c>
      <c r="AF4989">
        <v>1</v>
      </c>
    </row>
    <row r="4990" spans="1:32" x14ac:dyDescent="0.2">
      <c r="A4990" t="s">
        <v>8610</v>
      </c>
      <c r="B4990" s="107">
        <v>44728</v>
      </c>
      <c r="C4990" s="107">
        <v>44728</v>
      </c>
      <c r="D4990" s="107">
        <v>44728</v>
      </c>
      <c r="E4990">
        <v>6.7500000000000004E-4</v>
      </c>
      <c r="F4990">
        <v>6.7500000000000004E-4</v>
      </c>
      <c r="G4990" t="s">
        <v>58</v>
      </c>
      <c r="H4990">
        <v>5486.3753213367609</v>
      </c>
      <c r="I4990">
        <v>3.703303341902314</v>
      </c>
      <c r="J4990">
        <v>3.703303341902314</v>
      </c>
      <c r="K4990">
        <v>1</v>
      </c>
      <c r="M4990" t="s">
        <v>3597</v>
      </c>
      <c r="N4990" t="s">
        <v>69</v>
      </c>
      <c r="S4990" t="s">
        <v>7559</v>
      </c>
      <c r="U4990" t="s">
        <v>69</v>
      </c>
      <c r="W4990" t="s">
        <v>3598</v>
      </c>
      <c r="X4990" t="s">
        <v>3598</v>
      </c>
      <c r="Y4990" t="s">
        <v>1062</v>
      </c>
      <c r="Z4990" t="s">
        <v>1063</v>
      </c>
      <c r="AA4990" t="s">
        <v>1063</v>
      </c>
      <c r="AB4990" t="s">
        <v>29</v>
      </c>
      <c r="AD4990" t="s">
        <v>8611</v>
      </c>
      <c r="AE4990">
        <v>1</v>
      </c>
      <c r="AF4990">
        <v>1</v>
      </c>
    </row>
    <row r="4991" spans="1:32" x14ac:dyDescent="0.2">
      <c r="A4991" t="s">
        <v>8612</v>
      </c>
      <c r="B4991" s="107">
        <v>44728</v>
      </c>
      <c r="C4991" s="107">
        <v>44728</v>
      </c>
      <c r="D4991" s="107">
        <v>44728</v>
      </c>
      <c r="E4991">
        <v>6.7500000000000004E-4</v>
      </c>
      <c r="F4991">
        <v>6.7500000000000004E-4</v>
      </c>
      <c r="G4991" t="s">
        <v>58</v>
      </c>
      <c r="H4991">
        <v>5486.3753213367609</v>
      </c>
      <c r="I4991">
        <v>3.703303341902314</v>
      </c>
      <c r="J4991">
        <v>3.703303341902314</v>
      </c>
      <c r="K4991">
        <v>1</v>
      </c>
      <c r="M4991" t="s">
        <v>3597</v>
      </c>
      <c r="N4991" t="s">
        <v>69</v>
      </c>
      <c r="S4991" t="s">
        <v>7559</v>
      </c>
      <c r="U4991" t="s">
        <v>69</v>
      </c>
      <c r="W4991" t="s">
        <v>3598</v>
      </c>
      <c r="X4991" t="s">
        <v>3598</v>
      </c>
      <c r="Y4991" t="s">
        <v>1062</v>
      </c>
      <c r="Z4991" t="s">
        <v>1063</v>
      </c>
      <c r="AA4991" t="s">
        <v>1063</v>
      </c>
      <c r="AB4991" t="s">
        <v>29</v>
      </c>
      <c r="AD4991" t="s">
        <v>8613</v>
      </c>
      <c r="AE4991">
        <v>1</v>
      </c>
      <c r="AF4991">
        <v>1</v>
      </c>
    </row>
    <row r="4992" spans="1:32" x14ac:dyDescent="0.2">
      <c r="A4992" t="s">
        <v>8614</v>
      </c>
      <c r="B4992" s="107">
        <v>44727</v>
      </c>
      <c r="C4992" s="107">
        <v>44727</v>
      </c>
      <c r="D4992" s="107">
        <v>44727</v>
      </c>
      <c r="E4992">
        <v>-50</v>
      </c>
      <c r="F4992">
        <v>-50</v>
      </c>
      <c r="G4992" t="s">
        <v>43</v>
      </c>
      <c r="H4992">
        <v>1</v>
      </c>
      <c r="I4992">
        <v>-50</v>
      </c>
      <c r="J4992">
        <v>-50</v>
      </c>
      <c r="K4992">
        <v>1</v>
      </c>
      <c r="M4992" t="s">
        <v>52</v>
      </c>
      <c r="N4992" t="s">
        <v>331</v>
      </c>
      <c r="O4992">
        <v>100</v>
      </c>
      <c r="P4992" t="s">
        <v>219</v>
      </c>
      <c r="Q4992" t="s">
        <v>331</v>
      </c>
      <c r="S4992" t="s">
        <v>8017</v>
      </c>
      <c r="U4992" t="s">
        <v>52</v>
      </c>
      <c r="W4992" t="s">
        <v>8017</v>
      </c>
      <c r="X4992" t="s">
        <v>24</v>
      </c>
      <c r="Y4992" t="s">
        <v>163</v>
      </c>
      <c r="Z4992" t="s">
        <v>193</v>
      </c>
      <c r="AA4992" t="s">
        <v>193</v>
      </c>
      <c r="AB4992" t="s">
        <v>24</v>
      </c>
      <c r="AE4992">
        <v>0</v>
      </c>
      <c r="AF4992">
        <v>0</v>
      </c>
    </row>
    <row r="4993" spans="1:32" x14ac:dyDescent="0.2">
      <c r="A4993" t="s">
        <v>8615</v>
      </c>
      <c r="B4993" s="107">
        <v>44727</v>
      </c>
      <c r="C4993" s="107">
        <v>44727</v>
      </c>
      <c r="D4993" s="107">
        <v>44727</v>
      </c>
      <c r="E4993">
        <v>-6829.06</v>
      </c>
      <c r="F4993">
        <v>-6829.06</v>
      </c>
      <c r="G4993" t="s">
        <v>43</v>
      </c>
      <c r="H4993">
        <v>1</v>
      </c>
      <c r="I4993">
        <v>-6829.06</v>
      </c>
      <c r="J4993">
        <v>-6829.06</v>
      </c>
      <c r="K4993">
        <v>1</v>
      </c>
      <c r="M4993" t="s">
        <v>52</v>
      </c>
      <c r="N4993" t="s">
        <v>242</v>
      </c>
      <c r="O4993">
        <v>100</v>
      </c>
      <c r="Q4993" t="s">
        <v>242</v>
      </c>
      <c r="S4993" t="s">
        <v>8616</v>
      </c>
      <c r="U4993" t="s">
        <v>52</v>
      </c>
      <c r="W4993" t="s">
        <v>1239</v>
      </c>
      <c r="X4993" t="s">
        <v>245</v>
      </c>
      <c r="Y4993" t="s">
        <v>246</v>
      </c>
      <c r="Z4993" t="s">
        <v>246</v>
      </c>
      <c r="AA4993" t="s">
        <v>246</v>
      </c>
      <c r="AB4993" t="s">
        <v>20</v>
      </c>
      <c r="AE4993">
        <v>0</v>
      </c>
      <c r="AF4993">
        <v>0</v>
      </c>
    </row>
    <row r="4994" spans="1:32" x14ac:dyDescent="0.2">
      <c r="A4994" t="s">
        <v>8617</v>
      </c>
      <c r="B4994" s="107">
        <v>44727</v>
      </c>
      <c r="C4994" s="107">
        <v>44727</v>
      </c>
      <c r="D4994" s="107">
        <v>44727</v>
      </c>
      <c r="E4994">
        <v>-15505.82</v>
      </c>
      <c r="F4994">
        <v>-15505.82</v>
      </c>
      <c r="G4994" t="s">
        <v>43</v>
      </c>
      <c r="H4994">
        <v>1</v>
      </c>
      <c r="I4994">
        <v>-15505.82</v>
      </c>
      <c r="J4994">
        <v>-15505.82</v>
      </c>
      <c r="K4994">
        <v>1</v>
      </c>
      <c r="M4994" t="s">
        <v>52</v>
      </c>
      <c r="N4994" t="s">
        <v>242</v>
      </c>
      <c r="O4994">
        <v>100</v>
      </c>
      <c r="Q4994" t="s">
        <v>242</v>
      </c>
      <c r="S4994" t="s">
        <v>8618</v>
      </c>
      <c r="U4994" t="s">
        <v>52</v>
      </c>
      <c r="W4994" t="s">
        <v>1127</v>
      </c>
      <c r="X4994" t="s">
        <v>245</v>
      </c>
      <c r="Y4994" t="s">
        <v>246</v>
      </c>
      <c r="Z4994" t="s">
        <v>246</v>
      </c>
      <c r="AA4994" t="s">
        <v>246</v>
      </c>
      <c r="AB4994" t="s">
        <v>20</v>
      </c>
      <c r="AE4994">
        <v>0</v>
      </c>
      <c r="AF4994">
        <v>0</v>
      </c>
    </row>
    <row r="4995" spans="1:32" x14ac:dyDescent="0.2">
      <c r="A4995" t="s">
        <v>8619</v>
      </c>
      <c r="B4995" s="107">
        <v>44727</v>
      </c>
      <c r="C4995" s="107">
        <v>44727</v>
      </c>
      <c r="D4995" s="107">
        <v>44727</v>
      </c>
      <c r="E4995">
        <v>-12160.05</v>
      </c>
      <c r="F4995">
        <v>-12160.05</v>
      </c>
      <c r="G4995" t="s">
        <v>43</v>
      </c>
      <c r="H4995">
        <v>1</v>
      </c>
      <c r="I4995">
        <v>-12160.05</v>
      </c>
      <c r="J4995">
        <v>-12160.05</v>
      </c>
      <c r="K4995">
        <v>1</v>
      </c>
      <c r="M4995" t="s">
        <v>52</v>
      </c>
      <c r="N4995" t="s">
        <v>242</v>
      </c>
      <c r="O4995">
        <v>100</v>
      </c>
      <c r="Q4995" t="s">
        <v>242</v>
      </c>
      <c r="S4995" t="s">
        <v>8620</v>
      </c>
      <c r="U4995" t="s">
        <v>52</v>
      </c>
      <c r="W4995" t="s">
        <v>1125</v>
      </c>
      <c r="X4995" t="s">
        <v>245</v>
      </c>
      <c r="Y4995" t="s">
        <v>246</v>
      </c>
      <c r="Z4995" t="s">
        <v>246</v>
      </c>
      <c r="AA4995" t="s">
        <v>246</v>
      </c>
      <c r="AB4995" t="s">
        <v>20</v>
      </c>
      <c r="AE4995">
        <v>0</v>
      </c>
      <c r="AF4995">
        <v>0</v>
      </c>
    </row>
    <row r="4996" spans="1:32" x14ac:dyDescent="0.2">
      <c r="A4996" t="s">
        <v>8621</v>
      </c>
      <c r="B4996" s="107">
        <v>44726</v>
      </c>
      <c r="C4996" s="107">
        <v>44726</v>
      </c>
      <c r="D4996" s="107">
        <v>44726</v>
      </c>
      <c r="E4996">
        <v>-4.8119305469617197E-3</v>
      </c>
      <c r="F4996">
        <v>-4.8119305469617197E-3</v>
      </c>
      <c r="G4996" t="s">
        <v>58</v>
      </c>
      <c r="H4996">
        <v>6243.8696326952922</v>
      </c>
      <c r="I4996">
        <v>-30.045067016813132</v>
      </c>
      <c r="J4996">
        <v>-30.045067016813132</v>
      </c>
      <c r="K4996">
        <v>1</v>
      </c>
      <c r="M4996" t="s">
        <v>56</v>
      </c>
      <c r="S4996" t="s">
        <v>8622</v>
      </c>
      <c r="U4996" t="s">
        <v>56</v>
      </c>
      <c r="W4996" t="s">
        <v>1478</v>
      </c>
      <c r="X4996" t="s">
        <v>1271</v>
      </c>
      <c r="Y4996" t="s">
        <v>182</v>
      </c>
      <c r="Z4996" t="s">
        <v>164</v>
      </c>
      <c r="AA4996" t="s">
        <v>164</v>
      </c>
      <c r="AB4996" t="s">
        <v>18</v>
      </c>
      <c r="AD4996" t="s">
        <v>8623</v>
      </c>
      <c r="AE4996">
        <v>1</v>
      </c>
      <c r="AF4996">
        <v>1</v>
      </c>
    </row>
    <row r="4997" spans="1:32" x14ac:dyDescent="0.2">
      <c r="A4997" t="s">
        <v>8624</v>
      </c>
      <c r="B4997" s="107">
        <v>44726</v>
      </c>
      <c r="C4997" s="107">
        <v>44726</v>
      </c>
      <c r="D4997" s="107">
        <v>44726</v>
      </c>
      <c r="E4997">
        <v>-0.64414600008059208</v>
      </c>
      <c r="F4997">
        <v>-0.64414600008059208</v>
      </c>
      <c r="G4997" t="s">
        <v>58</v>
      </c>
      <c r="H4997">
        <v>6243.8696326952922</v>
      </c>
      <c r="I4997">
        <v>-4021.963648925348</v>
      </c>
      <c r="J4997">
        <v>-4021.963648925348</v>
      </c>
      <c r="K4997">
        <v>1</v>
      </c>
      <c r="M4997" t="s">
        <v>56</v>
      </c>
      <c r="N4997" t="s">
        <v>8625</v>
      </c>
      <c r="S4997" t="s">
        <v>7896</v>
      </c>
      <c r="U4997" t="s">
        <v>56</v>
      </c>
      <c r="W4997" t="s">
        <v>7897</v>
      </c>
      <c r="X4997" t="s">
        <v>24</v>
      </c>
      <c r="Y4997" t="s">
        <v>325</v>
      </c>
      <c r="Z4997" t="s">
        <v>325</v>
      </c>
      <c r="AA4997" t="s">
        <v>325</v>
      </c>
      <c r="AB4997" t="s">
        <v>27</v>
      </c>
      <c r="AD4997" t="s">
        <v>8626</v>
      </c>
      <c r="AE4997">
        <v>1</v>
      </c>
      <c r="AF4997">
        <v>1</v>
      </c>
    </row>
    <row r="4998" spans="1:32" x14ac:dyDescent="0.2">
      <c r="A4998" t="s">
        <v>8627</v>
      </c>
      <c r="B4998" s="107">
        <v>44725</v>
      </c>
      <c r="C4998" s="107">
        <v>44725</v>
      </c>
      <c r="D4998" s="107">
        <v>44725</v>
      </c>
      <c r="E4998">
        <v>-13.89</v>
      </c>
      <c r="F4998">
        <v>-13.89</v>
      </c>
      <c r="G4998" t="s">
        <v>43</v>
      </c>
      <c r="H4998">
        <v>1</v>
      </c>
      <c r="I4998">
        <v>-13.89</v>
      </c>
      <c r="J4998">
        <v>-13.89</v>
      </c>
      <c r="K4998">
        <v>1</v>
      </c>
      <c r="M4998" t="s">
        <v>50</v>
      </c>
      <c r="N4998" t="s">
        <v>286</v>
      </c>
      <c r="O4998">
        <v>100</v>
      </c>
      <c r="Q4998" t="s">
        <v>286</v>
      </c>
      <c r="S4998" t="s">
        <v>4281</v>
      </c>
      <c r="U4998" t="s">
        <v>50</v>
      </c>
      <c r="W4998" t="s">
        <v>4282</v>
      </c>
      <c r="X4998" t="s">
        <v>30</v>
      </c>
      <c r="Y4998" t="s">
        <v>182</v>
      </c>
      <c r="Z4998" t="s">
        <v>182</v>
      </c>
      <c r="AA4998" t="s">
        <v>182</v>
      </c>
      <c r="AB4998" t="s">
        <v>30</v>
      </c>
      <c r="AE4998">
        <v>0</v>
      </c>
      <c r="AF4998">
        <v>0</v>
      </c>
    </row>
    <row r="4999" spans="1:32" x14ac:dyDescent="0.2">
      <c r="A4999" t="s">
        <v>8628</v>
      </c>
      <c r="B4999" s="107">
        <v>44723</v>
      </c>
      <c r="C4999" s="107">
        <v>44723</v>
      </c>
      <c r="D4999" s="107">
        <v>44723</v>
      </c>
      <c r="E4999">
        <v>-55.56</v>
      </c>
      <c r="F4999">
        <v>-55.56</v>
      </c>
      <c r="G4999" t="s">
        <v>43</v>
      </c>
      <c r="H4999">
        <v>1</v>
      </c>
      <c r="I4999">
        <v>-55.56</v>
      </c>
      <c r="J4999">
        <v>-55.56</v>
      </c>
      <c r="K4999">
        <v>1</v>
      </c>
      <c r="M4999" t="s">
        <v>50</v>
      </c>
      <c r="N4999" t="s">
        <v>8427</v>
      </c>
      <c r="O4999">
        <v>100</v>
      </c>
      <c r="Q4999" t="s">
        <v>8427</v>
      </c>
      <c r="S4999" t="s">
        <v>7980</v>
      </c>
      <c r="U4999" t="s">
        <v>50</v>
      </c>
      <c r="W4999" t="s">
        <v>7980</v>
      </c>
      <c r="X4999" t="s">
        <v>30</v>
      </c>
      <c r="Y4999" t="s">
        <v>182</v>
      </c>
      <c r="Z4999" t="s">
        <v>182</v>
      </c>
      <c r="AA4999" t="s">
        <v>182</v>
      </c>
      <c r="AB4999" t="s">
        <v>30</v>
      </c>
      <c r="AE4999">
        <v>0</v>
      </c>
      <c r="AF4999">
        <v>0</v>
      </c>
    </row>
    <row r="5000" spans="1:32" x14ac:dyDescent="0.2">
      <c r="A5000" t="s">
        <v>8629</v>
      </c>
      <c r="B5000" s="107">
        <v>44723</v>
      </c>
      <c r="C5000" s="107">
        <v>44723</v>
      </c>
      <c r="D5000" s="107">
        <v>44723</v>
      </c>
      <c r="E5000">
        <v>-5.2714126604779922E-3</v>
      </c>
      <c r="F5000">
        <v>-5.2714126604779922E-3</v>
      </c>
      <c r="G5000" t="s">
        <v>58</v>
      </c>
      <c r="H5000">
        <v>7693.7154348919048</v>
      </c>
      <c r="I5000">
        <v>-40.556748949604128</v>
      </c>
      <c r="J5000">
        <v>-40.556748949604128</v>
      </c>
      <c r="K5000">
        <v>1</v>
      </c>
      <c r="M5000" t="s">
        <v>63</v>
      </c>
      <c r="S5000" t="s">
        <v>2372</v>
      </c>
      <c r="U5000" t="s">
        <v>63</v>
      </c>
      <c r="W5000" t="s">
        <v>1415</v>
      </c>
      <c r="X5000" t="s">
        <v>1265</v>
      </c>
      <c r="Y5000" t="s">
        <v>182</v>
      </c>
      <c r="Z5000" t="s">
        <v>164</v>
      </c>
      <c r="AA5000" t="s">
        <v>164</v>
      </c>
      <c r="AB5000" t="s">
        <v>18</v>
      </c>
      <c r="AD5000" t="s">
        <v>8630</v>
      </c>
      <c r="AE5000">
        <v>1</v>
      </c>
      <c r="AF5000">
        <v>1</v>
      </c>
    </row>
    <row r="5001" spans="1:32" x14ac:dyDescent="0.2">
      <c r="A5001" t="s">
        <v>8631</v>
      </c>
      <c r="B5001" s="107">
        <v>44722</v>
      </c>
      <c r="C5001" s="107">
        <v>44722</v>
      </c>
      <c r="D5001" s="107">
        <v>44722</v>
      </c>
      <c r="E5001">
        <v>-495.29</v>
      </c>
      <c r="F5001">
        <v>-495.29</v>
      </c>
      <c r="G5001" t="s">
        <v>43</v>
      </c>
      <c r="H5001">
        <v>1</v>
      </c>
      <c r="I5001">
        <v>-495.29</v>
      </c>
      <c r="J5001">
        <v>-495.29</v>
      </c>
      <c r="K5001">
        <v>1</v>
      </c>
      <c r="M5001" t="s">
        <v>52</v>
      </c>
      <c r="N5001" t="s">
        <v>1169</v>
      </c>
      <c r="O5001">
        <v>100</v>
      </c>
      <c r="P5001" t="s">
        <v>268</v>
      </c>
      <c r="Q5001" t="s">
        <v>1169</v>
      </c>
      <c r="S5001" t="s">
        <v>8017</v>
      </c>
      <c r="U5001" t="s">
        <v>52</v>
      </c>
      <c r="W5001" t="s">
        <v>8017</v>
      </c>
      <c r="X5001" t="s">
        <v>24</v>
      </c>
      <c r="Y5001" t="s">
        <v>163</v>
      </c>
      <c r="Z5001" t="s">
        <v>193</v>
      </c>
      <c r="AA5001" t="s">
        <v>193</v>
      </c>
      <c r="AB5001" t="s">
        <v>24</v>
      </c>
      <c r="AE5001">
        <v>0</v>
      </c>
      <c r="AF5001">
        <v>0</v>
      </c>
    </row>
    <row r="5002" spans="1:32" x14ac:dyDescent="0.2">
      <c r="A5002" t="s">
        <v>8632</v>
      </c>
      <c r="B5002" s="107">
        <v>44722</v>
      </c>
      <c r="C5002" s="107">
        <v>44722</v>
      </c>
      <c r="D5002" s="107">
        <v>44722</v>
      </c>
      <c r="E5002">
        <v>-159.05000000000001</v>
      </c>
      <c r="F5002">
        <v>-159.05000000000001</v>
      </c>
      <c r="G5002" t="s">
        <v>43</v>
      </c>
      <c r="H5002">
        <v>1</v>
      </c>
      <c r="I5002">
        <v>-159.05000000000001</v>
      </c>
      <c r="J5002">
        <v>-159.05000000000001</v>
      </c>
      <c r="K5002">
        <v>1</v>
      </c>
      <c r="M5002" t="s">
        <v>52</v>
      </c>
      <c r="N5002" t="s">
        <v>331</v>
      </c>
      <c r="O5002">
        <v>100</v>
      </c>
      <c r="P5002" t="s">
        <v>219</v>
      </c>
      <c r="Q5002" t="s">
        <v>331</v>
      </c>
      <c r="S5002" t="s">
        <v>8017</v>
      </c>
      <c r="U5002" t="s">
        <v>52</v>
      </c>
      <c r="W5002" t="s">
        <v>8017</v>
      </c>
      <c r="X5002" t="s">
        <v>24</v>
      </c>
      <c r="Y5002" t="s">
        <v>163</v>
      </c>
      <c r="Z5002" t="s">
        <v>193</v>
      </c>
      <c r="AA5002" t="s">
        <v>193</v>
      </c>
      <c r="AB5002" t="s">
        <v>24</v>
      </c>
      <c r="AE5002">
        <v>0</v>
      </c>
      <c r="AF5002">
        <v>0</v>
      </c>
    </row>
    <row r="5003" spans="1:32" x14ac:dyDescent="0.2">
      <c r="A5003" t="s">
        <v>8633</v>
      </c>
      <c r="B5003" s="107">
        <v>44722</v>
      </c>
      <c r="C5003" s="107">
        <v>44722</v>
      </c>
      <c r="D5003" s="107">
        <v>44722</v>
      </c>
      <c r="E5003">
        <v>-342.5</v>
      </c>
      <c r="F5003">
        <v>-342.5</v>
      </c>
      <c r="G5003" t="s">
        <v>43</v>
      </c>
      <c r="H5003">
        <v>1</v>
      </c>
      <c r="I5003">
        <v>-342.5</v>
      </c>
      <c r="J5003">
        <v>-342.5</v>
      </c>
      <c r="K5003">
        <v>1</v>
      </c>
      <c r="M5003" t="s">
        <v>52</v>
      </c>
      <c r="N5003" t="s">
        <v>331</v>
      </c>
      <c r="O5003">
        <v>100</v>
      </c>
      <c r="P5003" t="s">
        <v>219</v>
      </c>
      <c r="Q5003" t="s">
        <v>331</v>
      </c>
      <c r="S5003" t="s">
        <v>8017</v>
      </c>
      <c r="U5003" t="s">
        <v>52</v>
      </c>
      <c r="W5003" t="s">
        <v>8017</v>
      </c>
      <c r="X5003" t="s">
        <v>24</v>
      </c>
      <c r="Y5003" t="s">
        <v>163</v>
      </c>
      <c r="Z5003" t="s">
        <v>193</v>
      </c>
      <c r="AA5003" t="s">
        <v>193</v>
      </c>
      <c r="AB5003" t="s">
        <v>24</v>
      </c>
      <c r="AE5003">
        <v>0</v>
      </c>
      <c r="AF5003">
        <v>0</v>
      </c>
    </row>
    <row r="5004" spans="1:32" x14ac:dyDescent="0.2">
      <c r="A5004" t="s">
        <v>8634</v>
      </c>
      <c r="B5004" s="107">
        <v>44722</v>
      </c>
      <c r="C5004" s="107">
        <v>44722</v>
      </c>
      <c r="D5004" s="107">
        <v>44722</v>
      </c>
      <c r="E5004">
        <v>-24.99</v>
      </c>
      <c r="F5004">
        <v>-24.99</v>
      </c>
      <c r="G5004" t="s">
        <v>43</v>
      </c>
      <c r="H5004">
        <v>1</v>
      </c>
      <c r="I5004">
        <v>-24.99</v>
      </c>
      <c r="J5004">
        <v>-24.99</v>
      </c>
      <c r="K5004">
        <v>1</v>
      </c>
      <c r="M5004" t="s">
        <v>52</v>
      </c>
      <c r="N5004" t="s">
        <v>7671</v>
      </c>
      <c r="O5004">
        <v>100</v>
      </c>
      <c r="Q5004" t="s">
        <v>7671</v>
      </c>
      <c r="S5004" t="s">
        <v>8017</v>
      </c>
      <c r="U5004" t="s">
        <v>52</v>
      </c>
      <c r="W5004" t="s">
        <v>8017</v>
      </c>
      <c r="X5004" t="s">
        <v>24</v>
      </c>
      <c r="Y5004" t="s">
        <v>163</v>
      </c>
      <c r="Z5004" t="s">
        <v>193</v>
      </c>
      <c r="AA5004" t="s">
        <v>193</v>
      </c>
      <c r="AB5004" t="s">
        <v>24</v>
      </c>
      <c r="AE5004">
        <v>0</v>
      </c>
      <c r="AF5004">
        <v>0</v>
      </c>
    </row>
    <row r="5005" spans="1:32" x14ac:dyDescent="0.2">
      <c r="A5005" t="s">
        <v>8635</v>
      </c>
      <c r="B5005" s="107">
        <v>44722</v>
      </c>
      <c r="C5005" s="107">
        <v>44722</v>
      </c>
      <c r="D5005" s="107">
        <v>44722</v>
      </c>
      <c r="E5005">
        <v>-165</v>
      </c>
      <c r="F5005">
        <v>-165</v>
      </c>
      <c r="G5005" t="s">
        <v>43</v>
      </c>
      <c r="H5005">
        <v>1</v>
      </c>
      <c r="I5005">
        <v>-165</v>
      </c>
      <c r="J5005">
        <v>-165</v>
      </c>
      <c r="K5005">
        <v>1</v>
      </c>
      <c r="M5005" t="s">
        <v>52</v>
      </c>
      <c r="N5005" t="s">
        <v>8636</v>
      </c>
      <c r="O5005">
        <v>100</v>
      </c>
      <c r="Q5005" t="s">
        <v>8636</v>
      </c>
      <c r="S5005" t="s">
        <v>8637</v>
      </c>
      <c r="U5005" t="s">
        <v>52</v>
      </c>
      <c r="W5005" t="s">
        <v>4674</v>
      </c>
      <c r="X5005" t="s">
        <v>4675</v>
      </c>
      <c r="Y5005" t="s">
        <v>192</v>
      </c>
      <c r="Z5005" t="s">
        <v>193</v>
      </c>
      <c r="AA5005" t="s">
        <v>193</v>
      </c>
      <c r="AB5005" t="s">
        <v>19</v>
      </c>
      <c r="AE5005">
        <v>0</v>
      </c>
      <c r="AF5005">
        <v>0</v>
      </c>
    </row>
    <row r="5006" spans="1:32" x14ac:dyDescent="0.2">
      <c r="A5006" t="s">
        <v>8638</v>
      </c>
      <c r="B5006" s="107">
        <v>44722</v>
      </c>
      <c r="C5006" s="107">
        <v>44722</v>
      </c>
      <c r="D5006" s="107">
        <v>44722</v>
      </c>
      <c r="E5006">
        <v>-750</v>
      </c>
      <c r="F5006">
        <v>-750</v>
      </c>
      <c r="G5006" t="s">
        <v>43</v>
      </c>
      <c r="H5006">
        <v>1</v>
      </c>
      <c r="I5006">
        <v>-750</v>
      </c>
      <c r="J5006">
        <v>-750</v>
      </c>
      <c r="K5006">
        <v>1</v>
      </c>
      <c r="M5006" t="s">
        <v>52</v>
      </c>
      <c r="N5006" t="s">
        <v>350</v>
      </c>
      <c r="O5006">
        <v>100</v>
      </c>
      <c r="P5006" t="s">
        <v>219</v>
      </c>
      <c r="Q5006" t="s">
        <v>350</v>
      </c>
      <c r="S5006" t="s">
        <v>8017</v>
      </c>
      <c r="U5006" t="s">
        <v>52</v>
      </c>
      <c r="W5006" t="s">
        <v>8017</v>
      </c>
      <c r="X5006" t="s">
        <v>24</v>
      </c>
      <c r="Y5006" t="s">
        <v>163</v>
      </c>
      <c r="Z5006" t="s">
        <v>193</v>
      </c>
      <c r="AA5006" t="s">
        <v>193</v>
      </c>
      <c r="AB5006" t="s">
        <v>24</v>
      </c>
      <c r="AE5006">
        <v>0</v>
      </c>
      <c r="AF5006">
        <v>0</v>
      </c>
    </row>
    <row r="5007" spans="1:32" x14ac:dyDescent="0.2">
      <c r="A5007" t="s">
        <v>8639</v>
      </c>
      <c r="B5007" s="107">
        <v>44722</v>
      </c>
      <c r="C5007" s="107">
        <v>44722</v>
      </c>
      <c r="D5007" s="107">
        <v>44722</v>
      </c>
      <c r="E5007">
        <v>1.53</v>
      </c>
      <c r="F5007">
        <v>1.53</v>
      </c>
      <c r="G5007" t="s">
        <v>58</v>
      </c>
      <c r="H5007">
        <v>8330.4914744232683</v>
      </c>
      <c r="I5007">
        <v>12745.651955867599</v>
      </c>
      <c r="J5007">
        <v>12745.651955867599</v>
      </c>
      <c r="K5007">
        <v>1</v>
      </c>
      <c r="N5007" t="s">
        <v>56</v>
      </c>
      <c r="S5007" t="s">
        <v>8640</v>
      </c>
      <c r="U5007" t="s">
        <v>56</v>
      </c>
      <c r="W5007" t="s">
        <v>8017</v>
      </c>
      <c r="X5007" t="s">
        <v>24</v>
      </c>
      <c r="Y5007" t="s">
        <v>163</v>
      </c>
      <c r="Z5007" t="s">
        <v>193</v>
      </c>
      <c r="AA5007" t="s">
        <v>193</v>
      </c>
      <c r="AB5007" t="s">
        <v>24</v>
      </c>
      <c r="AD5007" t="s">
        <v>8641</v>
      </c>
      <c r="AE5007">
        <v>1</v>
      </c>
      <c r="AF5007">
        <v>1</v>
      </c>
    </row>
    <row r="5008" spans="1:32" x14ac:dyDescent="0.2">
      <c r="A5008" t="s">
        <v>8642</v>
      </c>
      <c r="B5008" s="107">
        <v>44722</v>
      </c>
      <c r="C5008" s="107">
        <v>44722</v>
      </c>
      <c r="D5008" s="107">
        <v>44722</v>
      </c>
      <c r="E5008">
        <v>-2.0893242307558998E-2</v>
      </c>
      <c r="F5008">
        <v>-2.0893242307558998E-2</v>
      </c>
      <c r="G5008" t="s">
        <v>58</v>
      </c>
      <c r="H5008">
        <v>8330.4914744232683</v>
      </c>
      <c r="I5008">
        <v>-174.05097691617979</v>
      </c>
      <c r="J5008">
        <v>-174.05097691617979</v>
      </c>
      <c r="K5008">
        <v>1</v>
      </c>
      <c r="M5008" t="s">
        <v>56</v>
      </c>
      <c r="S5008" t="s">
        <v>2372</v>
      </c>
      <c r="U5008" t="s">
        <v>56</v>
      </c>
      <c r="W5008" t="s">
        <v>1415</v>
      </c>
      <c r="X5008" t="s">
        <v>1265</v>
      </c>
      <c r="Y5008" t="s">
        <v>182</v>
      </c>
      <c r="Z5008" t="s">
        <v>164</v>
      </c>
      <c r="AA5008" t="s">
        <v>164</v>
      </c>
      <c r="AB5008" t="s">
        <v>18</v>
      </c>
      <c r="AD5008" t="s">
        <v>8643</v>
      </c>
      <c r="AE5008">
        <v>1</v>
      </c>
      <c r="AF5008">
        <v>1</v>
      </c>
    </row>
    <row r="5009" spans="1:32" x14ac:dyDescent="0.2">
      <c r="A5009" t="s">
        <v>8644</v>
      </c>
      <c r="B5009" s="107">
        <v>44720</v>
      </c>
      <c r="C5009" s="107">
        <v>44720</v>
      </c>
      <c r="D5009" s="107">
        <v>44720</v>
      </c>
      <c r="E5009">
        <v>-26</v>
      </c>
      <c r="F5009">
        <v>-26</v>
      </c>
      <c r="G5009" t="s">
        <v>43</v>
      </c>
      <c r="H5009">
        <v>1</v>
      </c>
      <c r="I5009">
        <v>-26</v>
      </c>
      <c r="J5009">
        <v>-26</v>
      </c>
      <c r="K5009">
        <v>1</v>
      </c>
      <c r="M5009" t="s">
        <v>52</v>
      </c>
      <c r="N5009" t="s">
        <v>1455</v>
      </c>
      <c r="O5009">
        <v>100</v>
      </c>
      <c r="Q5009" t="s">
        <v>1455</v>
      </c>
      <c r="S5009" t="s">
        <v>8645</v>
      </c>
      <c r="U5009" t="s">
        <v>52</v>
      </c>
      <c r="W5009" t="s">
        <v>4674</v>
      </c>
      <c r="X5009" t="s">
        <v>4675</v>
      </c>
      <c r="Y5009" t="s">
        <v>192</v>
      </c>
      <c r="Z5009" t="s">
        <v>193</v>
      </c>
      <c r="AA5009" t="s">
        <v>193</v>
      </c>
      <c r="AB5009" t="s">
        <v>19</v>
      </c>
      <c r="AE5009">
        <v>0</v>
      </c>
      <c r="AF5009">
        <v>0</v>
      </c>
    </row>
    <row r="5010" spans="1:32" x14ac:dyDescent="0.2">
      <c r="A5010" t="s">
        <v>8646</v>
      </c>
      <c r="B5010" s="107">
        <v>44720</v>
      </c>
      <c r="C5010" s="107">
        <v>44720</v>
      </c>
      <c r="D5010" s="107">
        <v>44720</v>
      </c>
      <c r="E5010">
        <v>-315</v>
      </c>
      <c r="F5010">
        <v>-315</v>
      </c>
      <c r="G5010" t="s">
        <v>43</v>
      </c>
      <c r="H5010">
        <v>1</v>
      </c>
      <c r="I5010">
        <v>-315</v>
      </c>
      <c r="J5010">
        <v>-315</v>
      </c>
      <c r="K5010">
        <v>1</v>
      </c>
      <c r="M5010" t="s">
        <v>52</v>
      </c>
      <c r="N5010" t="s">
        <v>1455</v>
      </c>
      <c r="O5010">
        <v>100</v>
      </c>
      <c r="Q5010" t="s">
        <v>1455</v>
      </c>
      <c r="S5010" t="s">
        <v>8645</v>
      </c>
      <c r="U5010" t="s">
        <v>52</v>
      </c>
      <c r="W5010" t="s">
        <v>4674</v>
      </c>
      <c r="X5010" t="s">
        <v>4675</v>
      </c>
      <c r="Y5010" t="s">
        <v>192</v>
      </c>
      <c r="Z5010" t="s">
        <v>193</v>
      </c>
      <c r="AA5010" t="s">
        <v>193</v>
      </c>
      <c r="AB5010" t="s">
        <v>19</v>
      </c>
      <c r="AE5010">
        <v>0</v>
      </c>
      <c r="AF5010">
        <v>0</v>
      </c>
    </row>
    <row r="5011" spans="1:32" x14ac:dyDescent="0.2">
      <c r="A5011" t="s">
        <v>8647</v>
      </c>
      <c r="B5011" s="107">
        <v>44720</v>
      </c>
      <c r="C5011" s="107">
        <v>44720</v>
      </c>
      <c r="D5011" s="107">
        <v>44720</v>
      </c>
      <c r="E5011">
        <v>-1453.51</v>
      </c>
      <c r="F5011">
        <v>-1453.51</v>
      </c>
      <c r="G5011" t="s">
        <v>43</v>
      </c>
      <c r="H5011">
        <v>1</v>
      </c>
      <c r="I5011">
        <v>-1453.51</v>
      </c>
      <c r="J5011">
        <v>-1453.51</v>
      </c>
      <c r="K5011">
        <v>1</v>
      </c>
      <c r="M5011" t="s">
        <v>50</v>
      </c>
      <c r="N5011" t="s">
        <v>304</v>
      </c>
      <c r="O5011">
        <v>100</v>
      </c>
      <c r="Q5011" t="s">
        <v>304</v>
      </c>
      <c r="S5011" t="s">
        <v>305</v>
      </c>
      <c r="U5011" t="s">
        <v>50</v>
      </c>
      <c r="W5011" t="s">
        <v>305</v>
      </c>
      <c r="X5011" t="s">
        <v>30</v>
      </c>
      <c r="Y5011" t="s">
        <v>182</v>
      </c>
      <c r="Z5011" t="s">
        <v>182</v>
      </c>
      <c r="AA5011" t="s">
        <v>182</v>
      </c>
      <c r="AB5011" t="s">
        <v>30</v>
      </c>
      <c r="AE5011">
        <v>0</v>
      </c>
      <c r="AF5011">
        <v>0</v>
      </c>
    </row>
    <row r="5012" spans="1:32" x14ac:dyDescent="0.2">
      <c r="A5012" t="s">
        <v>8648</v>
      </c>
      <c r="B5012" s="107">
        <v>44719</v>
      </c>
      <c r="C5012" s="107">
        <v>44719</v>
      </c>
      <c r="D5012" s="107">
        <v>44719</v>
      </c>
      <c r="E5012">
        <v>-331.91</v>
      </c>
      <c r="F5012">
        <v>-331.91</v>
      </c>
      <c r="G5012" t="s">
        <v>43</v>
      </c>
      <c r="H5012">
        <v>1</v>
      </c>
      <c r="I5012">
        <v>-331.91</v>
      </c>
      <c r="J5012">
        <v>-331.91</v>
      </c>
      <c r="K5012">
        <v>1</v>
      </c>
      <c r="M5012" t="s">
        <v>52</v>
      </c>
      <c r="N5012" t="s">
        <v>331</v>
      </c>
      <c r="O5012">
        <v>100</v>
      </c>
      <c r="P5012" t="s">
        <v>219</v>
      </c>
      <c r="Q5012" t="s">
        <v>331</v>
      </c>
      <c r="S5012" t="s">
        <v>8649</v>
      </c>
      <c r="U5012" t="s">
        <v>52</v>
      </c>
      <c r="W5012" t="s">
        <v>8017</v>
      </c>
      <c r="X5012" t="s">
        <v>24</v>
      </c>
      <c r="Y5012" t="s">
        <v>163</v>
      </c>
      <c r="Z5012" t="s">
        <v>193</v>
      </c>
      <c r="AA5012" t="s">
        <v>193</v>
      </c>
      <c r="AB5012" t="s">
        <v>24</v>
      </c>
      <c r="AE5012">
        <v>0</v>
      </c>
      <c r="AF5012">
        <v>0</v>
      </c>
    </row>
    <row r="5013" spans="1:32" x14ac:dyDescent="0.2">
      <c r="A5013" t="s">
        <v>8650</v>
      </c>
      <c r="B5013" s="107">
        <v>44719</v>
      </c>
      <c r="C5013" s="107">
        <v>44719</v>
      </c>
      <c r="D5013" s="107">
        <v>44719</v>
      </c>
      <c r="E5013">
        <v>-7788</v>
      </c>
      <c r="F5013">
        <v>-7788</v>
      </c>
      <c r="G5013" t="s">
        <v>43</v>
      </c>
      <c r="H5013">
        <v>1</v>
      </c>
      <c r="I5013">
        <v>-7788</v>
      </c>
      <c r="J5013">
        <v>-7788</v>
      </c>
      <c r="K5013">
        <v>1</v>
      </c>
      <c r="M5013" t="s">
        <v>52</v>
      </c>
      <c r="N5013" t="s">
        <v>342</v>
      </c>
      <c r="O5013">
        <v>100</v>
      </c>
      <c r="P5013" t="s">
        <v>236</v>
      </c>
      <c r="Q5013" t="s">
        <v>342</v>
      </c>
      <c r="S5013" t="s">
        <v>4650</v>
      </c>
      <c r="U5013" t="s">
        <v>52</v>
      </c>
      <c r="W5013" t="s">
        <v>4651</v>
      </c>
      <c r="X5013" t="s">
        <v>324</v>
      </c>
      <c r="Y5013" t="s">
        <v>325</v>
      </c>
      <c r="Z5013" t="s">
        <v>325</v>
      </c>
      <c r="AA5013" t="s">
        <v>325</v>
      </c>
      <c r="AB5013" t="s">
        <v>27</v>
      </c>
      <c r="AE5013">
        <v>0</v>
      </c>
      <c r="AF5013">
        <v>0</v>
      </c>
    </row>
    <row r="5014" spans="1:32" x14ac:dyDescent="0.2">
      <c r="A5014" t="s">
        <v>8651</v>
      </c>
      <c r="B5014" s="107">
        <v>44719</v>
      </c>
      <c r="C5014" s="107">
        <v>44719</v>
      </c>
      <c r="D5014" s="107">
        <v>44719</v>
      </c>
      <c r="E5014">
        <v>-75</v>
      </c>
      <c r="F5014">
        <v>-75</v>
      </c>
      <c r="G5014" t="s">
        <v>43</v>
      </c>
      <c r="H5014">
        <v>1</v>
      </c>
      <c r="I5014">
        <v>-75</v>
      </c>
      <c r="J5014">
        <v>-75</v>
      </c>
      <c r="K5014">
        <v>1</v>
      </c>
      <c r="M5014" t="s">
        <v>50</v>
      </c>
      <c r="N5014" t="s">
        <v>2179</v>
      </c>
      <c r="O5014">
        <v>100</v>
      </c>
      <c r="Q5014" t="s">
        <v>2179</v>
      </c>
      <c r="S5014" t="s">
        <v>2180</v>
      </c>
      <c r="U5014" t="s">
        <v>50</v>
      </c>
      <c r="W5014" t="s">
        <v>2181</v>
      </c>
      <c r="X5014" t="s">
        <v>30</v>
      </c>
      <c r="Y5014" t="s">
        <v>182</v>
      </c>
      <c r="Z5014" t="s">
        <v>182</v>
      </c>
      <c r="AA5014" t="s">
        <v>182</v>
      </c>
      <c r="AB5014" t="s">
        <v>30</v>
      </c>
      <c r="AE5014">
        <v>0</v>
      </c>
      <c r="AF5014">
        <v>0</v>
      </c>
    </row>
    <row r="5015" spans="1:32" x14ac:dyDescent="0.2">
      <c r="A5015" t="s">
        <v>8652</v>
      </c>
      <c r="B5015" s="107">
        <v>44719</v>
      </c>
      <c r="C5015" s="107">
        <v>44719</v>
      </c>
      <c r="D5015" s="107">
        <v>44719</v>
      </c>
      <c r="E5015">
        <v>-458</v>
      </c>
      <c r="F5015">
        <v>-458</v>
      </c>
      <c r="G5015" t="s">
        <v>43</v>
      </c>
      <c r="H5015">
        <v>1</v>
      </c>
      <c r="I5015">
        <v>-458</v>
      </c>
      <c r="J5015">
        <v>-458</v>
      </c>
      <c r="K5015">
        <v>1</v>
      </c>
      <c r="M5015" t="s">
        <v>52</v>
      </c>
      <c r="N5015" t="s">
        <v>350</v>
      </c>
      <c r="O5015">
        <v>100</v>
      </c>
      <c r="P5015" t="s">
        <v>219</v>
      </c>
      <c r="Q5015" t="s">
        <v>350</v>
      </c>
      <c r="S5015" t="s">
        <v>8653</v>
      </c>
      <c r="U5015" t="s">
        <v>52</v>
      </c>
      <c r="W5015" t="s">
        <v>7167</v>
      </c>
      <c r="X5015" t="s">
        <v>1234</v>
      </c>
      <c r="Y5015" t="s">
        <v>170</v>
      </c>
      <c r="Z5015" t="s">
        <v>164</v>
      </c>
      <c r="AA5015" t="s">
        <v>164</v>
      </c>
      <c r="AB5015" t="s">
        <v>22</v>
      </c>
      <c r="AE5015">
        <v>0</v>
      </c>
      <c r="AF5015">
        <v>0</v>
      </c>
    </row>
    <row r="5016" spans="1:32" x14ac:dyDescent="0.2">
      <c r="A5016" t="s">
        <v>8654</v>
      </c>
      <c r="B5016" s="107">
        <v>44719</v>
      </c>
      <c r="C5016" s="107">
        <v>44719</v>
      </c>
      <c r="D5016" s="107">
        <v>44719</v>
      </c>
      <c r="E5016">
        <v>-9410.23</v>
      </c>
      <c r="F5016">
        <v>-9410.23</v>
      </c>
      <c r="G5016" t="s">
        <v>43</v>
      </c>
      <c r="H5016">
        <v>1</v>
      </c>
      <c r="I5016">
        <v>-9410.23</v>
      </c>
      <c r="J5016">
        <v>-9410.23</v>
      </c>
      <c r="K5016">
        <v>1</v>
      </c>
      <c r="M5016" t="s">
        <v>52</v>
      </c>
      <c r="N5016" t="s">
        <v>166</v>
      </c>
      <c r="O5016">
        <v>100</v>
      </c>
      <c r="Q5016" t="s">
        <v>166</v>
      </c>
      <c r="S5016" t="s">
        <v>8655</v>
      </c>
      <c r="U5016" t="s">
        <v>52</v>
      </c>
      <c r="W5016" t="s">
        <v>168</v>
      </c>
      <c r="X5016" t="s">
        <v>169</v>
      </c>
      <c r="Y5016" t="s">
        <v>170</v>
      </c>
      <c r="Z5016" t="s">
        <v>164</v>
      </c>
      <c r="AA5016" t="s">
        <v>164</v>
      </c>
      <c r="AB5016" t="s">
        <v>22</v>
      </c>
      <c r="AE5016">
        <v>0</v>
      </c>
      <c r="AF5016">
        <v>0</v>
      </c>
    </row>
    <row r="5017" spans="1:32" x14ac:dyDescent="0.2">
      <c r="A5017" t="s">
        <v>8656</v>
      </c>
      <c r="B5017" s="107">
        <v>44719</v>
      </c>
      <c r="C5017" s="107">
        <v>44719</v>
      </c>
      <c r="D5017" s="107">
        <v>44719</v>
      </c>
      <c r="E5017">
        <v>-41.25</v>
      </c>
      <c r="F5017">
        <v>-41.25</v>
      </c>
      <c r="G5017" t="s">
        <v>43</v>
      </c>
      <c r="H5017">
        <v>1</v>
      </c>
      <c r="I5017">
        <v>-41.25</v>
      </c>
      <c r="J5017">
        <v>-41.25</v>
      </c>
      <c r="K5017">
        <v>1</v>
      </c>
      <c r="M5017" t="s">
        <v>52</v>
      </c>
      <c r="N5017" t="s">
        <v>335</v>
      </c>
      <c r="O5017">
        <v>100</v>
      </c>
      <c r="P5017" t="s">
        <v>236</v>
      </c>
      <c r="Q5017" t="s">
        <v>335</v>
      </c>
      <c r="S5017" t="s">
        <v>8017</v>
      </c>
      <c r="U5017" t="s">
        <v>52</v>
      </c>
      <c r="W5017" t="s">
        <v>8017</v>
      </c>
      <c r="X5017" t="s">
        <v>24</v>
      </c>
      <c r="Y5017" t="s">
        <v>163</v>
      </c>
      <c r="Z5017" t="s">
        <v>193</v>
      </c>
      <c r="AA5017" t="s">
        <v>193</v>
      </c>
      <c r="AB5017" t="s">
        <v>24</v>
      </c>
      <c r="AE5017">
        <v>0</v>
      </c>
      <c r="AF5017">
        <v>0</v>
      </c>
    </row>
    <row r="5018" spans="1:32" x14ac:dyDescent="0.2">
      <c r="A5018" t="s">
        <v>8657</v>
      </c>
      <c r="B5018" s="107">
        <v>44719</v>
      </c>
      <c r="C5018" s="107">
        <v>44719</v>
      </c>
      <c r="D5018" s="107">
        <v>44719</v>
      </c>
      <c r="E5018">
        <v>-25.48</v>
      </c>
      <c r="F5018">
        <v>-25.48</v>
      </c>
      <c r="G5018" t="s">
        <v>43</v>
      </c>
      <c r="H5018">
        <v>1</v>
      </c>
      <c r="I5018">
        <v>-25.48</v>
      </c>
      <c r="J5018">
        <v>-25.48</v>
      </c>
      <c r="K5018">
        <v>1</v>
      </c>
      <c r="M5018" t="s">
        <v>50</v>
      </c>
      <c r="N5018" t="s">
        <v>311</v>
      </c>
      <c r="O5018">
        <v>100</v>
      </c>
      <c r="Q5018" t="s">
        <v>311</v>
      </c>
      <c r="S5018" t="s">
        <v>312</v>
      </c>
      <c r="U5018" t="s">
        <v>50</v>
      </c>
      <c r="W5018" t="s">
        <v>312</v>
      </c>
      <c r="X5018" t="s">
        <v>30</v>
      </c>
      <c r="Y5018" t="s">
        <v>182</v>
      </c>
      <c r="Z5018" t="s">
        <v>182</v>
      </c>
      <c r="AA5018" t="s">
        <v>182</v>
      </c>
      <c r="AB5018" t="s">
        <v>30</v>
      </c>
      <c r="AE5018">
        <v>0</v>
      </c>
      <c r="AF5018">
        <v>0</v>
      </c>
    </row>
    <row r="5019" spans="1:32" x14ac:dyDescent="0.2">
      <c r="A5019" t="s">
        <v>8658</v>
      </c>
      <c r="B5019" s="107">
        <v>44719</v>
      </c>
      <c r="C5019" s="107">
        <v>44719</v>
      </c>
      <c r="D5019" s="107">
        <v>44719</v>
      </c>
      <c r="E5019">
        <v>-458</v>
      </c>
      <c r="F5019">
        <v>-458</v>
      </c>
      <c r="G5019" t="s">
        <v>43</v>
      </c>
      <c r="H5019">
        <v>1</v>
      </c>
      <c r="I5019">
        <v>-458</v>
      </c>
      <c r="J5019">
        <v>-458</v>
      </c>
      <c r="K5019">
        <v>1</v>
      </c>
      <c r="M5019" t="s">
        <v>52</v>
      </c>
      <c r="N5019" t="s">
        <v>350</v>
      </c>
      <c r="O5019">
        <v>100</v>
      </c>
      <c r="P5019" t="s">
        <v>219</v>
      </c>
      <c r="Q5019" t="s">
        <v>350</v>
      </c>
      <c r="S5019" t="s">
        <v>8653</v>
      </c>
      <c r="U5019" t="s">
        <v>52</v>
      </c>
      <c r="W5019" t="s">
        <v>7167</v>
      </c>
      <c r="X5019" t="s">
        <v>1234</v>
      </c>
      <c r="Y5019" t="s">
        <v>170</v>
      </c>
      <c r="Z5019" t="s">
        <v>164</v>
      </c>
      <c r="AA5019" t="s">
        <v>164</v>
      </c>
      <c r="AB5019" t="s">
        <v>22</v>
      </c>
      <c r="AE5019">
        <v>0</v>
      </c>
      <c r="AF5019">
        <v>0</v>
      </c>
    </row>
    <row r="5020" spans="1:32" x14ac:dyDescent="0.2">
      <c r="A5020" t="s">
        <v>8659</v>
      </c>
      <c r="B5020" s="107">
        <v>44718</v>
      </c>
      <c r="C5020" s="107">
        <v>44718</v>
      </c>
      <c r="D5020" s="107">
        <v>44718</v>
      </c>
      <c r="E5020">
        <v>-4000</v>
      </c>
      <c r="F5020">
        <v>-4000</v>
      </c>
      <c r="G5020" t="s">
        <v>43</v>
      </c>
      <c r="H5020">
        <v>1</v>
      </c>
      <c r="I5020">
        <v>-4000</v>
      </c>
      <c r="J5020">
        <v>-4000</v>
      </c>
      <c r="K5020">
        <v>1</v>
      </c>
      <c r="M5020" t="s">
        <v>52</v>
      </c>
      <c r="N5020" t="s">
        <v>3113</v>
      </c>
      <c r="O5020">
        <v>100</v>
      </c>
      <c r="Q5020" t="s">
        <v>3113</v>
      </c>
      <c r="S5020" t="s">
        <v>2343</v>
      </c>
      <c r="U5020" t="s">
        <v>52</v>
      </c>
      <c r="W5020" t="s">
        <v>323</v>
      </c>
      <c r="X5020" t="s">
        <v>324</v>
      </c>
      <c r="Y5020" t="s">
        <v>325</v>
      </c>
      <c r="Z5020" t="s">
        <v>325</v>
      </c>
      <c r="AA5020" t="s">
        <v>325</v>
      </c>
      <c r="AB5020" t="s">
        <v>27</v>
      </c>
      <c r="AE5020">
        <v>0</v>
      </c>
      <c r="AF5020">
        <v>0</v>
      </c>
    </row>
    <row r="5021" spans="1:32" x14ac:dyDescent="0.2">
      <c r="A5021" t="s">
        <v>8660</v>
      </c>
      <c r="B5021" s="107">
        <v>44718</v>
      </c>
      <c r="C5021" s="107">
        <v>44718</v>
      </c>
      <c r="D5021" s="107">
        <v>44718</v>
      </c>
      <c r="E5021">
        <v>-1500</v>
      </c>
      <c r="F5021">
        <v>-1500</v>
      </c>
      <c r="G5021" t="s">
        <v>43</v>
      </c>
      <c r="H5021">
        <v>1</v>
      </c>
      <c r="I5021">
        <v>-1500</v>
      </c>
      <c r="J5021">
        <v>-1500</v>
      </c>
      <c r="K5021">
        <v>1</v>
      </c>
      <c r="M5021" t="s">
        <v>52</v>
      </c>
      <c r="N5021" t="s">
        <v>331</v>
      </c>
      <c r="O5021">
        <v>100</v>
      </c>
      <c r="P5021" t="s">
        <v>219</v>
      </c>
      <c r="Q5021" t="s">
        <v>331</v>
      </c>
      <c r="S5021" t="s">
        <v>333</v>
      </c>
      <c r="U5021" t="s">
        <v>52</v>
      </c>
      <c r="W5021" t="s">
        <v>333</v>
      </c>
      <c r="X5021" t="s">
        <v>324</v>
      </c>
      <c r="Y5021" t="s">
        <v>325</v>
      </c>
      <c r="Z5021" t="s">
        <v>325</v>
      </c>
      <c r="AA5021" t="s">
        <v>325</v>
      </c>
      <c r="AB5021" t="s">
        <v>27</v>
      </c>
      <c r="AE5021">
        <v>0</v>
      </c>
      <c r="AF5021">
        <v>0</v>
      </c>
    </row>
    <row r="5022" spans="1:32" x14ac:dyDescent="0.2">
      <c r="A5022" t="s">
        <v>8661</v>
      </c>
      <c r="B5022" s="107">
        <v>44718</v>
      </c>
      <c r="C5022" s="107">
        <v>44718</v>
      </c>
      <c r="D5022" s="107">
        <v>44718</v>
      </c>
      <c r="E5022">
        <v>-7788</v>
      </c>
      <c r="F5022">
        <v>-7788</v>
      </c>
      <c r="G5022" t="s">
        <v>43</v>
      </c>
      <c r="H5022">
        <v>1</v>
      </c>
      <c r="I5022">
        <v>-7788</v>
      </c>
      <c r="J5022">
        <v>-7788</v>
      </c>
      <c r="K5022">
        <v>1</v>
      </c>
      <c r="M5022" t="s">
        <v>52</v>
      </c>
      <c r="N5022" t="s">
        <v>337</v>
      </c>
      <c r="O5022">
        <v>100</v>
      </c>
      <c r="P5022" t="s">
        <v>15</v>
      </c>
      <c r="Q5022" t="s">
        <v>337</v>
      </c>
      <c r="S5022" t="s">
        <v>4650</v>
      </c>
      <c r="U5022" t="s">
        <v>52</v>
      </c>
      <c r="W5022" t="s">
        <v>4651</v>
      </c>
      <c r="X5022" t="s">
        <v>324</v>
      </c>
      <c r="Y5022" t="s">
        <v>325</v>
      </c>
      <c r="Z5022" t="s">
        <v>325</v>
      </c>
      <c r="AA5022" t="s">
        <v>325</v>
      </c>
      <c r="AB5022" t="s">
        <v>27</v>
      </c>
      <c r="AE5022">
        <v>0</v>
      </c>
      <c r="AF5022">
        <v>0</v>
      </c>
    </row>
    <row r="5023" spans="1:32" x14ac:dyDescent="0.2">
      <c r="A5023" t="s">
        <v>8662</v>
      </c>
      <c r="B5023" s="107">
        <v>44718</v>
      </c>
      <c r="C5023" s="107">
        <v>44718</v>
      </c>
      <c r="D5023" s="107">
        <v>44718</v>
      </c>
      <c r="E5023">
        <v>-3145.16</v>
      </c>
      <c r="F5023">
        <v>-3145.16</v>
      </c>
      <c r="G5023" t="s">
        <v>43</v>
      </c>
      <c r="H5023">
        <v>1</v>
      </c>
      <c r="I5023">
        <v>-3145.16</v>
      </c>
      <c r="J5023">
        <v>-3145.16</v>
      </c>
      <c r="K5023">
        <v>1</v>
      </c>
      <c r="M5023" t="s">
        <v>52</v>
      </c>
      <c r="N5023" t="s">
        <v>360</v>
      </c>
      <c r="O5023">
        <v>100</v>
      </c>
      <c r="P5023" t="s">
        <v>15</v>
      </c>
      <c r="Q5023" t="s">
        <v>360</v>
      </c>
      <c r="S5023" t="s">
        <v>2343</v>
      </c>
      <c r="U5023" t="s">
        <v>52</v>
      </c>
      <c r="W5023" t="s">
        <v>323</v>
      </c>
      <c r="X5023" t="s">
        <v>324</v>
      </c>
      <c r="Y5023" t="s">
        <v>325</v>
      </c>
      <c r="Z5023" t="s">
        <v>325</v>
      </c>
      <c r="AA5023" t="s">
        <v>325</v>
      </c>
      <c r="AB5023" t="s">
        <v>27</v>
      </c>
      <c r="AE5023">
        <v>0</v>
      </c>
      <c r="AF5023">
        <v>0</v>
      </c>
    </row>
    <row r="5024" spans="1:32" x14ac:dyDescent="0.2">
      <c r="A5024" t="s">
        <v>8663</v>
      </c>
      <c r="B5024" s="107">
        <v>44718</v>
      </c>
      <c r="C5024" s="107">
        <v>44718</v>
      </c>
      <c r="D5024" s="107">
        <v>44718</v>
      </c>
      <c r="E5024">
        <v>-2000</v>
      </c>
      <c r="F5024">
        <v>-2000</v>
      </c>
      <c r="G5024" t="s">
        <v>43</v>
      </c>
      <c r="H5024">
        <v>1</v>
      </c>
      <c r="I5024">
        <v>-2000</v>
      </c>
      <c r="J5024">
        <v>-2000</v>
      </c>
      <c r="K5024">
        <v>1</v>
      </c>
      <c r="M5024" t="s">
        <v>52</v>
      </c>
      <c r="N5024" t="s">
        <v>346</v>
      </c>
      <c r="O5024">
        <v>100</v>
      </c>
      <c r="P5024" t="s">
        <v>236</v>
      </c>
      <c r="Q5024" t="s">
        <v>346</v>
      </c>
      <c r="S5024" t="s">
        <v>2343</v>
      </c>
      <c r="U5024" t="s">
        <v>52</v>
      </c>
      <c r="W5024" t="s">
        <v>323</v>
      </c>
      <c r="X5024" t="s">
        <v>324</v>
      </c>
      <c r="Y5024" t="s">
        <v>325</v>
      </c>
      <c r="Z5024" t="s">
        <v>325</v>
      </c>
      <c r="AA5024" t="s">
        <v>325</v>
      </c>
      <c r="AB5024" t="s">
        <v>27</v>
      </c>
      <c r="AE5024">
        <v>0</v>
      </c>
      <c r="AF5024">
        <v>0</v>
      </c>
    </row>
    <row r="5025" spans="1:32" x14ac:dyDescent="0.2">
      <c r="A5025" t="s">
        <v>8664</v>
      </c>
      <c r="B5025" s="107">
        <v>44718</v>
      </c>
      <c r="C5025" s="107">
        <v>44718</v>
      </c>
      <c r="D5025" s="107">
        <v>44718</v>
      </c>
      <c r="E5025">
        <v>-6000</v>
      </c>
      <c r="F5025">
        <v>-6000</v>
      </c>
      <c r="G5025" t="s">
        <v>43</v>
      </c>
      <c r="H5025">
        <v>1</v>
      </c>
      <c r="I5025">
        <v>-6000</v>
      </c>
      <c r="J5025">
        <v>-6000</v>
      </c>
      <c r="K5025">
        <v>1</v>
      </c>
      <c r="M5025" t="s">
        <v>52</v>
      </c>
      <c r="N5025" t="s">
        <v>348</v>
      </c>
      <c r="O5025">
        <v>100</v>
      </c>
      <c r="P5025" t="s">
        <v>15</v>
      </c>
      <c r="Q5025" t="s">
        <v>348</v>
      </c>
      <c r="S5025" t="s">
        <v>2343</v>
      </c>
      <c r="U5025" t="s">
        <v>52</v>
      </c>
      <c r="W5025" t="s">
        <v>323</v>
      </c>
      <c r="X5025" t="s">
        <v>324</v>
      </c>
      <c r="Y5025" t="s">
        <v>325</v>
      </c>
      <c r="Z5025" t="s">
        <v>325</v>
      </c>
      <c r="AA5025" t="s">
        <v>325</v>
      </c>
      <c r="AB5025" t="s">
        <v>27</v>
      </c>
      <c r="AE5025">
        <v>0</v>
      </c>
      <c r="AF5025">
        <v>0</v>
      </c>
    </row>
    <row r="5026" spans="1:32" x14ac:dyDescent="0.2">
      <c r="A5026" t="s">
        <v>8665</v>
      </c>
      <c r="B5026" s="107">
        <v>44718</v>
      </c>
      <c r="C5026" s="107">
        <v>44718</v>
      </c>
      <c r="D5026" s="107">
        <v>44718</v>
      </c>
      <c r="E5026">
        <v>-6000</v>
      </c>
      <c r="F5026">
        <v>-6000</v>
      </c>
      <c r="G5026" t="s">
        <v>43</v>
      </c>
      <c r="H5026">
        <v>1</v>
      </c>
      <c r="I5026">
        <v>-6000</v>
      </c>
      <c r="J5026">
        <v>-6000</v>
      </c>
      <c r="K5026">
        <v>1</v>
      </c>
      <c r="M5026" t="s">
        <v>52</v>
      </c>
      <c r="N5026" t="s">
        <v>344</v>
      </c>
      <c r="O5026">
        <v>100</v>
      </c>
      <c r="P5026" t="s">
        <v>179</v>
      </c>
      <c r="Q5026" t="s">
        <v>344</v>
      </c>
      <c r="S5026" t="s">
        <v>2343</v>
      </c>
      <c r="U5026" t="s">
        <v>52</v>
      </c>
      <c r="W5026" t="s">
        <v>323</v>
      </c>
      <c r="X5026" t="s">
        <v>324</v>
      </c>
      <c r="Y5026" t="s">
        <v>325</v>
      </c>
      <c r="Z5026" t="s">
        <v>325</v>
      </c>
      <c r="AA5026" t="s">
        <v>325</v>
      </c>
      <c r="AB5026" t="s">
        <v>27</v>
      </c>
      <c r="AE5026">
        <v>0</v>
      </c>
      <c r="AF5026">
        <v>0</v>
      </c>
    </row>
    <row r="5027" spans="1:32" x14ac:dyDescent="0.2">
      <c r="A5027" t="s">
        <v>8666</v>
      </c>
      <c r="B5027" s="107">
        <v>44718</v>
      </c>
      <c r="C5027" s="107">
        <v>44718</v>
      </c>
      <c r="D5027" s="107">
        <v>44718</v>
      </c>
      <c r="E5027">
        <v>-3500</v>
      </c>
      <c r="F5027">
        <v>-3500</v>
      </c>
      <c r="G5027" t="s">
        <v>43</v>
      </c>
      <c r="H5027">
        <v>1</v>
      </c>
      <c r="I5027">
        <v>-3500</v>
      </c>
      <c r="J5027">
        <v>-3500</v>
      </c>
      <c r="K5027">
        <v>1</v>
      </c>
      <c r="M5027" t="s">
        <v>52</v>
      </c>
      <c r="N5027" t="s">
        <v>8451</v>
      </c>
      <c r="O5027">
        <v>100</v>
      </c>
      <c r="Q5027" t="s">
        <v>8451</v>
      </c>
      <c r="S5027" t="s">
        <v>2343</v>
      </c>
      <c r="U5027" t="s">
        <v>52</v>
      </c>
      <c r="W5027" t="s">
        <v>323</v>
      </c>
      <c r="X5027" t="s">
        <v>324</v>
      </c>
      <c r="Y5027" t="s">
        <v>325</v>
      </c>
      <c r="Z5027" t="s">
        <v>325</v>
      </c>
      <c r="AA5027" t="s">
        <v>325</v>
      </c>
      <c r="AB5027" t="s">
        <v>27</v>
      </c>
      <c r="AE5027">
        <v>0</v>
      </c>
      <c r="AF5027">
        <v>0</v>
      </c>
    </row>
    <row r="5028" spans="1:32" x14ac:dyDescent="0.2">
      <c r="A5028" t="s">
        <v>8667</v>
      </c>
      <c r="B5028" s="107">
        <v>44718</v>
      </c>
      <c r="C5028" s="107">
        <v>44718</v>
      </c>
      <c r="D5028" s="107">
        <v>44718</v>
      </c>
      <c r="E5028">
        <v>-5500</v>
      </c>
      <c r="F5028">
        <v>-5500</v>
      </c>
      <c r="G5028" t="s">
        <v>43</v>
      </c>
      <c r="H5028">
        <v>1</v>
      </c>
      <c r="I5028">
        <v>-5500</v>
      </c>
      <c r="J5028">
        <v>-5500</v>
      </c>
      <c r="K5028">
        <v>1</v>
      </c>
      <c r="M5028" t="s">
        <v>52</v>
      </c>
      <c r="N5028" t="s">
        <v>7365</v>
      </c>
      <c r="O5028">
        <v>100</v>
      </c>
      <c r="Q5028" t="s">
        <v>7365</v>
      </c>
      <c r="S5028" t="s">
        <v>2343</v>
      </c>
      <c r="U5028" t="s">
        <v>52</v>
      </c>
      <c r="W5028" t="s">
        <v>323</v>
      </c>
      <c r="X5028" t="s">
        <v>324</v>
      </c>
      <c r="Y5028" t="s">
        <v>325</v>
      </c>
      <c r="Z5028" t="s">
        <v>325</v>
      </c>
      <c r="AA5028" t="s">
        <v>325</v>
      </c>
      <c r="AB5028" t="s">
        <v>27</v>
      </c>
      <c r="AE5028">
        <v>0</v>
      </c>
      <c r="AF5028">
        <v>0</v>
      </c>
    </row>
    <row r="5029" spans="1:32" x14ac:dyDescent="0.2">
      <c r="A5029" t="s">
        <v>8668</v>
      </c>
      <c r="B5029" s="107">
        <v>44718</v>
      </c>
      <c r="C5029" s="107">
        <v>44718</v>
      </c>
      <c r="D5029" s="107">
        <v>44718</v>
      </c>
      <c r="E5029">
        <v>-9000</v>
      </c>
      <c r="F5029">
        <v>-9000</v>
      </c>
      <c r="G5029" t="s">
        <v>43</v>
      </c>
      <c r="H5029">
        <v>1</v>
      </c>
      <c r="I5029">
        <v>-9000</v>
      </c>
      <c r="J5029">
        <v>-9000</v>
      </c>
      <c r="K5029">
        <v>1</v>
      </c>
      <c r="M5029" t="s">
        <v>52</v>
      </c>
      <c r="N5029" t="s">
        <v>335</v>
      </c>
      <c r="O5029">
        <v>100</v>
      </c>
      <c r="P5029" t="s">
        <v>236</v>
      </c>
      <c r="Q5029" t="s">
        <v>335</v>
      </c>
      <c r="S5029" t="s">
        <v>7125</v>
      </c>
      <c r="U5029" t="s">
        <v>52</v>
      </c>
      <c r="W5029" t="s">
        <v>323</v>
      </c>
      <c r="X5029" t="s">
        <v>324</v>
      </c>
      <c r="Y5029" t="s">
        <v>325</v>
      </c>
      <c r="Z5029" t="s">
        <v>325</v>
      </c>
      <c r="AA5029" t="s">
        <v>325</v>
      </c>
      <c r="AB5029" t="s">
        <v>27</v>
      </c>
      <c r="AE5029">
        <v>0</v>
      </c>
      <c r="AF5029">
        <v>0</v>
      </c>
    </row>
    <row r="5030" spans="1:32" x14ac:dyDescent="0.2">
      <c r="A5030" t="s">
        <v>8669</v>
      </c>
      <c r="B5030" s="107">
        <v>44718</v>
      </c>
      <c r="C5030" s="107">
        <v>44718</v>
      </c>
      <c r="D5030" s="107">
        <v>44718</v>
      </c>
      <c r="E5030">
        <v>-1600</v>
      </c>
      <c r="F5030">
        <v>-1600</v>
      </c>
      <c r="G5030" t="s">
        <v>43</v>
      </c>
      <c r="H5030">
        <v>1</v>
      </c>
      <c r="I5030">
        <v>-1600</v>
      </c>
      <c r="J5030">
        <v>-1600</v>
      </c>
      <c r="K5030">
        <v>1</v>
      </c>
      <c r="M5030" t="s">
        <v>52</v>
      </c>
      <c r="N5030" t="s">
        <v>8476</v>
      </c>
      <c r="O5030">
        <v>100</v>
      </c>
      <c r="Q5030" t="s">
        <v>8476</v>
      </c>
      <c r="S5030" t="s">
        <v>2343</v>
      </c>
      <c r="U5030" t="s">
        <v>52</v>
      </c>
      <c r="W5030" t="s">
        <v>323</v>
      </c>
      <c r="X5030" t="s">
        <v>324</v>
      </c>
      <c r="Y5030" t="s">
        <v>325</v>
      </c>
      <c r="Z5030" t="s">
        <v>325</v>
      </c>
      <c r="AA5030" t="s">
        <v>325</v>
      </c>
      <c r="AB5030" t="s">
        <v>27</v>
      </c>
      <c r="AE5030">
        <v>0</v>
      </c>
      <c r="AF5030">
        <v>0</v>
      </c>
    </row>
    <row r="5031" spans="1:32" x14ac:dyDescent="0.2">
      <c r="A5031" t="s">
        <v>8670</v>
      </c>
      <c r="B5031" s="107">
        <v>44718</v>
      </c>
      <c r="C5031" s="107">
        <v>44718</v>
      </c>
      <c r="D5031" s="107">
        <v>44718</v>
      </c>
      <c r="E5031">
        <v>-148</v>
      </c>
      <c r="F5031">
        <v>-148</v>
      </c>
      <c r="G5031" t="s">
        <v>43</v>
      </c>
      <c r="H5031">
        <v>1</v>
      </c>
      <c r="I5031">
        <v>-148</v>
      </c>
      <c r="J5031">
        <v>-148</v>
      </c>
      <c r="K5031">
        <v>1</v>
      </c>
      <c r="M5031" t="s">
        <v>50</v>
      </c>
      <c r="N5031" t="s">
        <v>199</v>
      </c>
      <c r="O5031">
        <v>100</v>
      </c>
      <c r="P5031" t="s">
        <v>340</v>
      </c>
      <c r="Q5031" t="s">
        <v>199</v>
      </c>
      <c r="S5031" t="s">
        <v>8671</v>
      </c>
      <c r="U5031" t="s">
        <v>50</v>
      </c>
      <c r="W5031" t="s">
        <v>1452</v>
      </c>
      <c r="X5031" t="s">
        <v>1452</v>
      </c>
      <c r="Y5031" t="s">
        <v>192</v>
      </c>
      <c r="Z5031" t="s">
        <v>193</v>
      </c>
      <c r="AA5031" t="s">
        <v>193</v>
      </c>
      <c r="AB5031" t="s">
        <v>24</v>
      </c>
      <c r="AE5031">
        <v>0</v>
      </c>
      <c r="AF5031">
        <v>0</v>
      </c>
    </row>
    <row r="5032" spans="1:32" x14ac:dyDescent="0.2">
      <c r="A5032" t="s">
        <v>8672</v>
      </c>
      <c r="B5032" s="107">
        <v>44718</v>
      </c>
      <c r="C5032" s="107">
        <v>44718</v>
      </c>
      <c r="D5032" s="107">
        <v>44718</v>
      </c>
      <c r="E5032">
        <v>-2903.23</v>
      </c>
      <c r="F5032">
        <v>-2903.23</v>
      </c>
      <c r="G5032" t="s">
        <v>43</v>
      </c>
      <c r="H5032">
        <v>1</v>
      </c>
      <c r="I5032">
        <v>-2903.23</v>
      </c>
      <c r="J5032">
        <v>-2903.23</v>
      </c>
      <c r="K5032">
        <v>1</v>
      </c>
      <c r="M5032" t="s">
        <v>52</v>
      </c>
      <c r="N5032" t="s">
        <v>8673</v>
      </c>
      <c r="O5032">
        <v>100</v>
      </c>
      <c r="Q5032" t="s">
        <v>8673</v>
      </c>
      <c r="S5032" t="s">
        <v>7125</v>
      </c>
      <c r="U5032" t="s">
        <v>52</v>
      </c>
      <c r="W5032" t="s">
        <v>323</v>
      </c>
      <c r="X5032" t="s">
        <v>324</v>
      </c>
      <c r="Y5032" t="s">
        <v>325</v>
      </c>
      <c r="Z5032" t="s">
        <v>325</v>
      </c>
      <c r="AA5032" t="s">
        <v>325</v>
      </c>
      <c r="AB5032" t="s">
        <v>27</v>
      </c>
      <c r="AE5032">
        <v>0</v>
      </c>
      <c r="AF5032">
        <v>0</v>
      </c>
    </row>
    <row r="5033" spans="1:32" x14ac:dyDescent="0.2">
      <c r="A5033" t="s">
        <v>8674</v>
      </c>
      <c r="B5033" s="107">
        <v>44718</v>
      </c>
      <c r="C5033" s="107">
        <v>44718</v>
      </c>
      <c r="D5033" s="107">
        <v>44718</v>
      </c>
      <c r="E5033">
        <v>-3000</v>
      </c>
      <c r="F5033">
        <v>-3000</v>
      </c>
      <c r="G5033" t="s">
        <v>43</v>
      </c>
      <c r="H5033">
        <v>1</v>
      </c>
      <c r="I5033">
        <v>-3000</v>
      </c>
      <c r="J5033">
        <v>-3000</v>
      </c>
      <c r="K5033">
        <v>1</v>
      </c>
      <c r="M5033" t="s">
        <v>52</v>
      </c>
      <c r="N5033" t="s">
        <v>8256</v>
      </c>
      <c r="O5033">
        <v>100</v>
      </c>
      <c r="Q5033" t="s">
        <v>8256</v>
      </c>
      <c r="S5033" t="s">
        <v>2336</v>
      </c>
      <c r="U5033" t="s">
        <v>52</v>
      </c>
      <c r="W5033" t="s">
        <v>323</v>
      </c>
      <c r="X5033" t="s">
        <v>324</v>
      </c>
      <c r="Y5033" t="s">
        <v>325</v>
      </c>
      <c r="Z5033" t="s">
        <v>325</v>
      </c>
      <c r="AA5033" t="s">
        <v>325</v>
      </c>
      <c r="AB5033" t="s">
        <v>27</v>
      </c>
      <c r="AE5033">
        <v>0</v>
      </c>
      <c r="AF5033">
        <v>0</v>
      </c>
    </row>
    <row r="5034" spans="1:32" x14ac:dyDescent="0.2">
      <c r="A5034" t="s">
        <v>8675</v>
      </c>
      <c r="B5034" s="107">
        <v>44718</v>
      </c>
      <c r="C5034" s="107">
        <v>44718</v>
      </c>
      <c r="D5034" s="107">
        <v>44718</v>
      </c>
      <c r="E5034">
        <v>-8000</v>
      </c>
      <c r="F5034">
        <v>-8000</v>
      </c>
      <c r="G5034" t="s">
        <v>43</v>
      </c>
      <c r="H5034">
        <v>1</v>
      </c>
      <c r="I5034">
        <v>-8000</v>
      </c>
      <c r="J5034">
        <v>-8000</v>
      </c>
      <c r="K5034">
        <v>1</v>
      </c>
      <c r="M5034" t="s">
        <v>52</v>
      </c>
      <c r="N5034" t="s">
        <v>8245</v>
      </c>
      <c r="O5034">
        <v>100</v>
      </c>
      <c r="Q5034" t="s">
        <v>8245</v>
      </c>
      <c r="S5034" t="s">
        <v>2343</v>
      </c>
      <c r="U5034" t="s">
        <v>52</v>
      </c>
      <c r="W5034" t="s">
        <v>323</v>
      </c>
      <c r="X5034" t="s">
        <v>324</v>
      </c>
      <c r="Y5034" t="s">
        <v>325</v>
      </c>
      <c r="Z5034" t="s">
        <v>325</v>
      </c>
      <c r="AA5034" t="s">
        <v>325</v>
      </c>
      <c r="AB5034" t="s">
        <v>27</v>
      </c>
      <c r="AE5034">
        <v>0</v>
      </c>
      <c r="AF5034">
        <v>0</v>
      </c>
    </row>
    <row r="5035" spans="1:32" x14ac:dyDescent="0.2">
      <c r="A5035" t="s">
        <v>8676</v>
      </c>
      <c r="B5035" s="107">
        <v>44718</v>
      </c>
      <c r="C5035" s="107">
        <v>44718</v>
      </c>
      <c r="D5035" s="107">
        <v>44718</v>
      </c>
      <c r="E5035">
        <v>-6000</v>
      </c>
      <c r="F5035">
        <v>-6000</v>
      </c>
      <c r="G5035" t="s">
        <v>43</v>
      </c>
      <c r="H5035">
        <v>1</v>
      </c>
      <c r="I5035">
        <v>-6000</v>
      </c>
      <c r="J5035">
        <v>-6000</v>
      </c>
      <c r="K5035">
        <v>1</v>
      </c>
      <c r="M5035" t="s">
        <v>52</v>
      </c>
      <c r="N5035" t="s">
        <v>7671</v>
      </c>
      <c r="O5035">
        <v>100</v>
      </c>
      <c r="Q5035" t="s">
        <v>7671</v>
      </c>
      <c r="S5035" t="s">
        <v>7125</v>
      </c>
      <c r="U5035" t="s">
        <v>52</v>
      </c>
      <c r="W5035" t="s">
        <v>323</v>
      </c>
      <c r="X5035" t="s">
        <v>324</v>
      </c>
      <c r="Y5035" t="s">
        <v>325</v>
      </c>
      <c r="Z5035" t="s">
        <v>325</v>
      </c>
      <c r="AA5035" t="s">
        <v>325</v>
      </c>
      <c r="AB5035" t="s">
        <v>27</v>
      </c>
      <c r="AE5035">
        <v>0</v>
      </c>
      <c r="AF5035">
        <v>0</v>
      </c>
    </row>
    <row r="5036" spans="1:32" x14ac:dyDescent="0.2">
      <c r="A5036" t="s">
        <v>8677</v>
      </c>
      <c r="B5036" s="107">
        <v>44718</v>
      </c>
      <c r="C5036" s="107">
        <v>44718</v>
      </c>
      <c r="D5036" s="107">
        <v>44718</v>
      </c>
      <c r="E5036">
        <v>-10000</v>
      </c>
      <c r="F5036">
        <v>-10000</v>
      </c>
      <c r="G5036" t="s">
        <v>43</v>
      </c>
      <c r="H5036">
        <v>1</v>
      </c>
      <c r="I5036">
        <v>-10000</v>
      </c>
      <c r="J5036">
        <v>-10000</v>
      </c>
      <c r="K5036">
        <v>1</v>
      </c>
      <c r="M5036" t="s">
        <v>52</v>
      </c>
      <c r="N5036" t="s">
        <v>5267</v>
      </c>
      <c r="O5036">
        <v>100</v>
      </c>
      <c r="Q5036" t="s">
        <v>5267</v>
      </c>
      <c r="S5036" t="s">
        <v>7125</v>
      </c>
      <c r="U5036" t="s">
        <v>52</v>
      </c>
      <c r="W5036" t="s">
        <v>323</v>
      </c>
      <c r="X5036" t="s">
        <v>324</v>
      </c>
      <c r="Y5036" t="s">
        <v>325</v>
      </c>
      <c r="Z5036" t="s">
        <v>325</v>
      </c>
      <c r="AA5036" t="s">
        <v>325</v>
      </c>
      <c r="AB5036" t="s">
        <v>27</v>
      </c>
      <c r="AE5036">
        <v>0</v>
      </c>
      <c r="AF5036">
        <v>0</v>
      </c>
    </row>
    <row r="5037" spans="1:32" x14ac:dyDescent="0.2">
      <c r="A5037" t="s">
        <v>8678</v>
      </c>
      <c r="B5037" s="107">
        <v>44718</v>
      </c>
      <c r="C5037" s="107">
        <v>44718</v>
      </c>
      <c r="D5037" s="107">
        <v>44718</v>
      </c>
      <c r="E5037">
        <v>-938.7</v>
      </c>
      <c r="F5037">
        <v>-938.7</v>
      </c>
      <c r="G5037" t="s">
        <v>43</v>
      </c>
      <c r="H5037">
        <v>1</v>
      </c>
      <c r="I5037">
        <v>-938.7</v>
      </c>
      <c r="J5037">
        <v>-938.7</v>
      </c>
      <c r="K5037">
        <v>1</v>
      </c>
      <c r="M5037" t="s">
        <v>52</v>
      </c>
      <c r="N5037" t="s">
        <v>8679</v>
      </c>
      <c r="O5037">
        <v>100</v>
      </c>
      <c r="Q5037" t="s">
        <v>8679</v>
      </c>
      <c r="S5037" t="s">
        <v>8680</v>
      </c>
      <c r="U5037" t="s">
        <v>52</v>
      </c>
      <c r="W5037" t="s">
        <v>323</v>
      </c>
      <c r="X5037" t="s">
        <v>324</v>
      </c>
      <c r="Y5037" t="s">
        <v>325</v>
      </c>
      <c r="Z5037" t="s">
        <v>325</v>
      </c>
      <c r="AA5037" t="s">
        <v>325</v>
      </c>
      <c r="AB5037" t="s">
        <v>27</v>
      </c>
      <c r="AE5037">
        <v>0</v>
      </c>
      <c r="AF5037">
        <v>0</v>
      </c>
    </row>
    <row r="5038" spans="1:32" x14ac:dyDescent="0.2">
      <c r="A5038" t="s">
        <v>8681</v>
      </c>
      <c r="B5038" s="107">
        <v>44718</v>
      </c>
      <c r="C5038" s="107">
        <v>44718</v>
      </c>
      <c r="D5038" s="107">
        <v>44718</v>
      </c>
      <c r="E5038">
        <v>-838.7</v>
      </c>
      <c r="F5038">
        <v>-838.7</v>
      </c>
      <c r="G5038" t="s">
        <v>43</v>
      </c>
      <c r="H5038">
        <v>1</v>
      </c>
      <c r="I5038">
        <v>-838.7</v>
      </c>
      <c r="J5038">
        <v>-838.7</v>
      </c>
      <c r="K5038">
        <v>1</v>
      </c>
      <c r="M5038" t="s">
        <v>52</v>
      </c>
      <c r="N5038" t="s">
        <v>8682</v>
      </c>
      <c r="O5038">
        <v>100</v>
      </c>
      <c r="Q5038" t="s">
        <v>8682</v>
      </c>
      <c r="S5038" t="s">
        <v>8683</v>
      </c>
      <c r="U5038" t="s">
        <v>52</v>
      </c>
      <c r="W5038" t="s">
        <v>323</v>
      </c>
      <c r="X5038" t="s">
        <v>324</v>
      </c>
      <c r="Y5038" t="s">
        <v>325</v>
      </c>
      <c r="Z5038" t="s">
        <v>325</v>
      </c>
      <c r="AA5038" t="s">
        <v>325</v>
      </c>
      <c r="AB5038" t="s">
        <v>27</v>
      </c>
      <c r="AE5038">
        <v>0</v>
      </c>
      <c r="AF5038">
        <v>0</v>
      </c>
    </row>
    <row r="5039" spans="1:32" x14ac:dyDescent="0.2">
      <c r="A5039" t="s">
        <v>8684</v>
      </c>
      <c r="B5039" s="107">
        <v>44718</v>
      </c>
      <c r="C5039" s="107">
        <v>44718</v>
      </c>
      <c r="D5039" s="107">
        <v>44718</v>
      </c>
      <c r="E5039">
        <v>-838.7</v>
      </c>
      <c r="F5039">
        <v>-838.7</v>
      </c>
      <c r="G5039" t="s">
        <v>43</v>
      </c>
      <c r="H5039">
        <v>1</v>
      </c>
      <c r="I5039">
        <v>-838.7</v>
      </c>
      <c r="J5039">
        <v>-838.7</v>
      </c>
      <c r="K5039">
        <v>1</v>
      </c>
      <c r="M5039" t="s">
        <v>52</v>
      </c>
      <c r="N5039" t="s">
        <v>8685</v>
      </c>
      <c r="O5039">
        <v>100</v>
      </c>
      <c r="Q5039" t="s">
        <v>8685</v>
      </c>
      <c r="S5039" t="s">
        <v>8680</v>
      </c>
      <c r="U5039" t="s">
        <v>52</v>
      </c>
      <c r="W5039" t="s">
        <v>323</v>
      </c>
      <c r="X5039" t="s">
        <v>324</v>
      </c>
      <c r="Y5039" t="s">
        <v>325</v>
      </c>
      <c r="Z5039" t="s">
        <v>325</v>
      </c>
      <c r="AA5039" t="s">
        <v>325</v>
      </c>
      <c r="AB5039" t="s">
        <v>27</v>
      </c>
      <c r="AE5039">
        <v>0</v>
      </c>
      <c r="AF5039">
        <v>0</v>
      </c>
    </row>
    <row r="5040" spans="1:32" x14ac:dyDescent="0.2">
      <c r="A5040" t="s">
        <v>8686</v>
      </c>
      <c r="B5040" s="107">
        <v>44718</v>
      </c>
      <c r="C5040" s="107">
        <v>44718</v>
      </c>
      <c r="D5040" s="107">
        <v>44718</v>
      </c>
      <c r="E5040">
        <v>-200</v>
      </c>
      <c r="F5040">
        <v>-200</v>
      </c>
      <c r="G5040" t="s">
        <v>43</v>
      </c>
      <c r="H5040">
        <v>1</v>
      </c>
      <c r="I5040">
        <v>-200</v>
      </c>
      <c r="J5040">
        <v>-200</v>
      </c>
      <c r="K5040">
        <v>1</v>
      </c>
      <c r="M5040" t="s">
        <v>52</v>
      </c>
      <c r="N5040" t="s">
        <v>301</v>
      </c>
      <c r="O5040">
        <v>100</v>
      </c>
      <c r="Q5040" t="s">
        <v>301</v>
      </c>
      <c r="S5040" t="s">
        <v>8687</v>
      </c>
      <c r="U5040" t="s">
        <v>52</v>
      </c>
      <c r="W5040" t="s">
        <v>190</v>
      </c>
      <c r="X5040" t="s">
        <v>191</v>
      </c>
      <c r="Y5040" t="s">
        <v>192</v>
      </c>
      <c r="Z5040" t="s">
        <v>193</v>
      </c>
      <c r="AA5040" t="s">
        <v>193</v>
      </c>
      <c r="AB5040" t="s">
        <v>19</v>
      </c>
      <c r="AE5040">
        <v>0</v>
      </c>
      <c r="AF5040">
        <v>0</v>
      </c>
    </row>
    <row r="5041" spans="1:32" x14ac:dyDescent="0.2">
      <c r="A5041" t="s">
        <v>8688</v>
      </c>
      <c r="B5041" s="107">
        <v>44718</v>
      </c>
      <c r="C5041" s="107">
        <v>44718</v>
      </c>
      <c r="D5041" s="107">
        <v>44718</v>
      </c>
      <c r="E5041">
        <v>-3500</v>
      </c>
      <c r="F5041">
        <v>-3500</v>
      </c>
      <c r="G5041" t="s">
        <v>43</v>
      </c>
      <c r="H5041">
        <v>1</v>
      </c>
      <c r="I5041">
        <v>-3500</v>
      </c>
      <c r="J5041">
        <v>-3500</v>
      </c>
      <c r="K5041">
        <v>1</v>
      </c>
      <c r="M5041" t="s">
        <v>52</v>
      </c>
      <c r="N5041" t="s">
        <v>7121</v>
      </c>
      <c r="O5041">
        <v>100</v>
      </c>
      <c r="Q5041" t="s">
        <v>7121</v>
      </c>
      <c r="S5041" t="s">
        <v>2343</v>
      </c>
      <c r="U5041" t="s">
        <v>52</v>
      </c>
      <c r="W5041" t="s">
        <v>323</v>
      </c>
      <c r="X5041" t="s">
        <v>324</v>
      </c>
      <c r="Y5041" t="s">
        <v>325</v>
      </c>
      <c r="Z5041" t="s">
        <v>325</v>
      </c>
      <c r="AA5041" t="s">
        <v>325</v>
      </c>
      <c r="AB5041" t="s">
        <v>27</v>
      </c>
      <c r="AE5041">
        <v>0</v>
      </c>
      <c r="AF5041">
        <v>0</v>
      </c>
    </row>
    <row r="5042" spans="1:32" x14ac:dyDescent="0.2">
      <c r="A5042" t="s">
        <v>8689</v>
      </c>
      <c r="B5042" s="107">
        <v>44718</v>
      </c>
      <c r="C5042" s="107">
        <v>44718</v>
      </c>
      <c r="D5042" s="107">
        <v>44718</v>
      </c>
      <c r="E5042">
        <v>-1100</v>
      </c>
      <c r="F5042">
        <v>-1100</v>
      </c>
      <c r="G5042" t="s">
        <v>43</v>
      </c>
      <c r="H5042">
        <v>1</v>
      </c>
      <c r="I5042">
        <v>-1100</v>
      </c>
      <c r="J5042">
        <v>-1100</v>
      </c>
      <c r="K5042">
        <v>1</v>
      </c>
      <c r="M5042" t="s">
        <v>52</v>
      </c>
      <c r="N5042" t="s">
        <v>358</v>
      </c>
      <c r="O5042">
        <v>100</v>
      </c>
      <c r="P5042" t="s">
        <v>23</v>
      </c>
      <c r="Q5042" t="s">
        <v>358</v>
      </c>
      <c r="S5042" t="s">
        <v>2343</v>
      </c>
      <c r="U5042" t="s">
        <v>52</v>
      </c>
      <c r="W5042" t="s">
        <v>323</v>
      </c>
      <c r="X5042" t="s">
        <v>324</v>
      </c>
      <c r="Y5042" t="s">
        <v>325</v>
      </c>
      <c r="Z5042" t="s">
        <v>325</v>
      </c>
      <c r="AA5042" t="s">
        <v>325</v>
      </c>
      <c r="AB5042" t="s">
        <v>27</v>
      </c>
      <c r="AE5042">
        <v>0</v>
      </c>
      <c r="AF5042">
        <v>0</v>
      </c>
    </row>
    <row r="5043" spans="1:32" x14ac:dyDescent="0.2">
      <c r="A5043" t="s">
        <v>8690</v>
      </c>
      <c r="B5043" s="107">
        <v>44718</v>
      </c>
      <c r="C5043" s="107">
        <v>44718</v>
      </c>
      <c r="D5043" s="107">
        <v>44718</v>
      </c>
      <c r="E5043">
        <v>-945.36</v>
      </c>
      <c r="F5043">
        <v>-945.36</v>
      </c>
      <c r="G5043" t="s">
        <v>43</v>
      </c>
      <c r="H5043">
        <v>1</v>
      </c>
      <c r="I5043">
        <v>-945.36</v>
      </c>
      <c r="J5043">
        <v>-945.36</v>
      </c>
      <c r="K5043">
        <v>1</v>
      </c>
      <c r="M5043" t="s">
        <v>52</v>
      </c>
      <c r="N5043" t="s">
        <v>337</v>
      </c>
      <c r="O5043">
        <v>100</v>
      </c>
      <c r="P5043" t="s">
        <v>15</v>
      </c>
      <c r="Q5043" t="s">
        <v>337</v>
      </c>
      <c r="S5043" t="s">
        <v>7134</v>
      </c>
      <c r="U5043" t="s">
        <v>52</v>
      </c>
      <c r="W5043" t="s">
        <v>384</v>
      </c>
      <c r="X5043" t="s">
        <v>324</v>
      </c>
      <c r="Y5043" t="s">
        <v>325</v>
      </c>
      <c r="Z5043" t="s">
        <v>325</v>
      </c>
      <c r="AA5043" t="s">
        <v>325</v>
      </c>
      <c r="AB5043" t="s">
        <v>27</v>
      </c>
      <c r="AE5043">
        <v>0</v>
      </c>
      <c r="AF5043">
        <v>0</v>
      </c>
    </row>
    <row r="5044" spans="1:32" x14ac:dyDescent="0.2">
      <c r="A5044" t="s">
        <v>8691</v>
      </c>
      <c r="B5044" s="107">
        <v>44718</v>
      </c>
      <c r="C5044" s="107">
        <v>44718</v>
      </c>
      <c r="D5044" s="107">
        <v>44718</v>
      </c>
      <c r="E5044">
        <v>-945.36</v>
      </c>
      <c r="F5044">
        <v>-945.36</v>
      </c>
      <c r="G5044" t="s">
        <v>43</v>
      </c>
      <c r="H5044">
        <v>1</v>
      </c>
      <c r="I5044">
        <v>-945.36</v>
      </c>
      <c r="J5044">
        <v>-945.36</v>
      </c>
      <c r="K5044">
        <v>1</v>
      </c>
      <c r="M5044" t="s">
        <v>52</v>
      </c>
      <c r="N5044" t="s">
        <v>342</v>
      </c>
      <c r="O5044">
        <v>100</v>
      </c>
      <c r="P5044" t="s">
        <v>236</v>
      </c>
      <c r="Q5044" t="s">
        <v>342</v>
      </c>
      <c r="S5044" t="s">
        <v>7132</v>
      </c>
      <c r="U5044" t="s">
        <v>52</v>
      </c>
      <c r="W5044" t="s">
        <v>384</v>
      </c>
      <c r="X5044" t="s">
        <v>324</v>
      </c>
      <c r="Y5044" t="s">
        <v>325</v>
      </c>
      <c r="Z5044" t="s">
        <v>325</v>
      </c>
      <c r="AA5044" t="s">
        <v>325</v>
      </c>
      <c r="AB5044" t="s">
        <v>27</v>
      </c>
      <c r="AE5044">
        <v>0</v>
      </c>
      <c r="AF5044">
        <v>0</v>
      </c>
    </row>
    <row r="5045" spans="1:32" x14ac:dyDescent="0.2">
      <c r="A5045" t="s">
        <v>8692</v>
      </c>
      <c r="B5045" s="107">
        <v>44718</v>
      </c>
      <c r="C5045" s="107">
        <v>44718</v>
      </c>
      <c r="D5045" s="107">
        <v>44718</v>
      </c>
      <c r="E5045">
        <v>-51.91</v>
      </c>
      <c r="F5045">
        <v>-51.91</v>
      </c>
      <c r="G5045" t="s">
        <v>43</v>
      </c>
      <c r="H5045">
        <v>1</v>
      </c>
      <c r="I5045">
        <v>-51.91</v>
      </c>
      <c r="J5045">
        <v>-51.91</v>
      </c>
      <c r="K5045">
        <v>1</v>
      </c>
      <c r="M5045" t="s">
        <v>50</v>
      </c>
      <c r="N5045" t="s">
        <v>311</v>
      </c>
      <c r="O5045">
        <v>100</v>
      </c>
      <c r="Q5045" t="s">
        <v>311</v>
      </c>
      <c r="S5045" t="s">
        <v>312</v>
      </c>
      <c r="U5045" t="s">
        <v>50</v>
      </c>
      <c r="W5045" t="s">
        <v>312</v>
      </c>
      <c r="X5045" t="s">
        <v>30</v>
      </c>
      <c r="Y5045" t="s">
        <v>182</v>
      </c>
      <c r="Z5045" t="s">
        <v>182</v>
      </c>
      <c r="AA5045" t="s">
        <v>182</v>
      </c>
      <c r="AB5045" t="s">
        <v>30</v>
      </c>
      <c r="AE5045">
        <v>0</v>
      </c>
      <c r="AF5045">
        <v>0</v>
      </c>
    </row>
    <row r="5046" spans="1:32" x14ac:dyDescent="0.2">
      <c r="A5046" t="s">
        <v>8693</v>
      </c>
      <c r="B5046" s="107">
        <v>44718</v>
      </c>
      <c r="C5046" s="107">
        <v>44718</v>
      </c>
      <c r="D5046" s="107">
        <v>44718</v>
      </c>
      <c r="E5046">
        <v>-141.5</v>
      </c>
      <c r="F5046">
        <v>-141.5</v>
      </c>
      <c r="G5046" t="s">
        <v>43</v>
      </c>
      <c r="H5046">
        <v>1</v>
      </c>
      <c r="I5046">
        <v>-141.5</v>
      </c>
      <c r="J5046">
        <v>-141.5</v>
      </c>
      <c r="K5046">
        <v>1</v>
      </c>
      <c r="M5046" t="s">
        <v>52</v>
      </c>
      <c r="N5046" t="s">
        <v>282</v>
      </c>
      <c r="O5046">
        <v>100</v>
      </c>
      <c r="Q5046" t="s">
        <v>282</v>
      </c>
      <c r="S5046" t="s">
        <v>283</v>
      </c>
      <c r="U5046" t="s">
        <v>52</v>
      </c>
      <c r="W5046" t="s">
        <v>284</v>
      </c>
      <c r="X5046" t="s">
        <v>191</v>
      </c>
      <c r="Y5046" t="s">
        <v>192</v>
      </c>
      <c r="Z5046" t="s">
        <v>193</v>
      </c>
      <c r="AA5046" t="s">
        <v>193</v>
      </c>
      <c r="AB5046" t="s">
        <v>19</v>
      </c>
      <c r="AE5046">
        <v>0</v>
      </c>
      <c r="AF5046">
        <v>0</v>
      </c>
    </row>
    <row r="5047" spans="1:32" x14ac:dyDescent="0.2">
      <c r="A5047" t="s">
        <v>8694</v>
      </c>
      <c r="B5047" s="107">
        <v>44718</v>
      </c>
      <c r="C5047" s="107">
        <v>44718</v>
      </c>
      <c r="D5047" s="107">
        <v>44718</v>
      </c>
      <c r="E5047">
        <v>-6500</v>
      </c>
      <c r="F5047">
        <v>-6500</v>
      </c>
      <c r="G5047" t="s">
        <v>43</v>
      </c>
      <c r="H5047">
        <v>1</v>
      </c>
      <c r="I5047">
        <v>-6500</v>
      </c>
      <c r="J5047">
        <v>-6500</v>
      </c>
      <c r="K5047">
        <v>1</v>
      </c>
      <c r="M5047" t="s">
        <v>52</v>
      </c>
      <c r="N5047" t="s">
        <v>352</v>
      </c>
      <c r="O5047">
        <v>100</v>
      </c>
      <c r="P5047" t="s">
        <v>236</v>
      </c>
      <c r="Q5047" t="s">
        <v>352</v>
      </c>
      <c r="S5047" t="s">
        <v>4455</v>
      </c>
      <c r="U5047" t="s">
        <v>52</v>
      </c>
      <c r="W5047" t="s">
        <v>323</v>
      </c>
      <c r="X5047" t="s">
        <v>324</v>
      </c>
      <c r="Y5047" t="s">
        <v>325</v>
      </c>
      <c r="Z5047" t="s">
        <v>325</v>
      </c>
      <c r="AA5047" t="s">
        <v>325</v>
      </c>
      <c r="AB5047" t="s">
        <v>27</v>
      </c>
      <c r="AE5047">
        <v>0</v>
      </c>
      <c r="AF5047">
        <v>0</v>
      </c>
    </row>
    <row r="5048" spans="1:32" x14ac:dyDescent="0.2">
      <c r="A5048" t="s">
        <v>8695</v>
      </c>
      <c r="B5048" s="107">
        <v>44718</v>
      </c>
      <c r="C5048" s="107">
        <v>44718</v>
      </c>
      <c r="D5048" s="107">
        <v>44718</v>
      </c>
      <c r="E5048">
        <v>-3500</v>
      </c>
      <c r="F5048">
        <v>-3500</v>
      </c>
      <c r="G5048" t="s">
        <v>43</v>
      </c>
      <c r="H5048">
        <v>1</v>
      </c>
      <c r="I5048">
        <v>-3500</v>
      </c>
      <c r="J5048">
        <v>-3500</v>
      </c>
      <c r="K5048">
        <v>1</v>
      </c>
      <c r="M5048" t="s">
        <v>52</v>
      </c>
      <c r="N5048" t="s">
        <v>389</v>
      </c>
      <c r="O5048">
        <v>100</v>
      </c>
      <c r="Q5048" t="s">
        <v>389</v>
      </c>
      <c r="S5048" t="s">
        <v>8696</v>
      </c>
      <c r="U5048" t="s">
        <v>52</v>
      </c>
      <c r="W5048" t="s">
        <v>323</v>
      </c>
      <c r="X5048" t="s">
        <v>324</v>
      </c>
      <c r="Y5048" t="s">
        <v>325</v>
      </c>
      <c r="Z5048" t="s">
        <v>325</v>
      </c>
      <c r="AA5048" t="s">
        <v>325</v>
      </c>
      <c r="AB5048" t="s">
        <v>27</v>
      </c>
      <c r="AE5048">
        <v>0</v>
      </c>
      <c r="AF5048">
        <v>0</v>
      </c>
    </row>
    <row r="5049" spans="1:32" x14ac:dyDescent="0.2">
      <c r="A5049" t="s">
        <v>8697</v>
      </c>
      <c r="B5049" s="107">
        <v>44718</v>
      </c>
      <c r="C5049" s="107">
        <v>44718</v>
      </c>
      <c r="D5049" s="107">
        <v>44718</v>
      </c>
      <c r="E5049">
        <v>-1100</v>
      </c>
      <c r="F5049">
        <v>-1100</v>
      </c>
      <c r="G5049" t="s">
        <v>43</v>
      </c>
      <c r="H5049">
        <v>1</v>
      </c>
      <c r="I5049">
        <v>-1100</v>
      </c>
      <c r="J5049">
        <v>-1100</v>
      </c>
      <c r="K5049">
        <v>1</v>
      </c>
      <c r="M5049" t="s">
        <v>52</v>
      </c>
      <c r="N5049" t="s">
        <v>7381</v>
      </c>
      <c r="O5049">
        <v>100</v>
      </c>
      <c r="Q5049" t="s">
        <v>7381</v>
      </c>
      <c r="S5049" t="s">
        <v>8698</v>
      </c>
      <c r="U5049" t="s">
        <v>52</v>
      </c>
      <c r="W5049" t="s">
        <v>323</v>
      </c>
      <c r="X5049" t="s">
        <v>324</v>
      </c>
      <c r="Y5049" t="s">
        <v>325</v>
      </c>
      <c r="Z5049" t="s">
        <v>325</v>
      </c>
      <c r="AA5049" t="s">
        <v>325</v>
      </c>
      <c r="AB5049" t="s">
        <v>27</v>
      </c>
      <c r="AE5049">
        <v>0</v>
      </c>
      <c r="AF5049">
        <v>0</v>
      </c>
    </row>
    <row r="5050" spans="1:32" x14ac:dyDescent="0.2">
      <c r="A5050" t="s">
        <v>8699</v>
      </c>
      <c r="B5050" s="107">
        <v>44718</v>
      </c>
      <c r="C5050" s="107">
        <v>44718</v>
      </c>
      <c r="D5050" s="107">
        <v>44718</v>
      </c>
      <c r="E5050">
        <v>-5000</v>
      </c>
      <c r="F5050">
        <v>-5000</v>
      </c>
      <c r="G5050" t="s">
        <v>43</v>
      </c>
      <c r="H5050">
        <v>1</v>
      </c>
      <c r="I5050">
        <v>-5000</v>
      </c>
      <c r="J5050">
        <v>-5000</v>
      </c>
      <c r="K5050">
        <v>1</v>
      </c>
      <c r="M5050" t="s">
        <v>52</v>
      </c>
      <c r="N5050" t="s">
        <v>8471</v>
      </c>
      <c r="O5050">
        <v>100</v>
      </c>
      <c r="Q5050" t="s">
        <v>8471</v>
      </c>
      <c r="S5050" t="s">
        <v>2343</v>
      </c>
      <c r="U5050" t="s">
        <v>52</v>
      </c>
      <c r="W5050" t="s">
        <v>323</v>
      </c>
      <c r="X5050" t="s">
        <v>324</v>
      </c>
      <c r="Y5050" t="s">
        <v>325</v>
      </c>
      <c r="Z5050" t="s">
        <v>325</v>
      </c>
      <c r="AA5050" t="s">
        <v>325</v>
      </c>
      <c r="AB5050" t="s">
        <v>27</v>
      </c>
      <c r="AE5050">
        <v>0</v>
      </c>
      <c r="AF5050">
        <v>0</v>
      </c>
    </row>
    <row r="5051" spans="1:32" x14ac:dyDescent="0.2">
      <c r="A5051" t="s">
        <v>8700</v>
      </c>
      <c r="B5051" s="107">
        <v>44718</v>
      </c>
      <c r="C5051" s="107">
        <v>44718</v>
      </c>
      <c r="D5051" s="107">
        <v>44718</v>
      </c>
      <c r="E5051">
        <v>-6500</v>
      </c>
      <c r="F5051">
        <v>-6500</v>
      </c>
      <c r="G5051" t="s">
        <v>43</v>
      </c>
      <c r="H5051">
        <v>1</v>
      </c>
      <c r="I5051">
        <v>-6500</v>
      </c>
      <c r="J5051">
        <v>-6500</v>
      </c>
      <c r="K5051">
        <v>1</v>
      </c>
      <c r="M5051" t="s">
        <v>52</v>
      </c>
      <c r="N5051" t="s">
        <v>354</v>
      </c>
      <c r="O5051">
        <v>100</v>
      </c>
      <c r="P5051" t="s">
        <v>214</v>
      </c>
      <c r="Q5051" t="s">
        <v>354</v>
      </c>
      <c r="S5051" t="s">
        <v>2343</v>
      </c>
      <c r="U5051" t="s">
        <v>52</v>
      </c>
      <c r="W5051" t="s">
        <v>323</v>
      </c>
      <c r="X5051" t="s">
        <v>324</v>
      </c>
      <c r="Y5051" t="s">
        <v>325</v>
      </c>
      <c r="Z5051" t="s">
        <v>325</v>
      </c>
      <c r="AA5051" t="s">
        <v>325</v>
      </c>
      <c r="AB5051" t="s">
        <v>27</v>
      </c>
      <c r="AE5051">
        <v>0</v>
      </c>
      <c r="AF5051">
        <v>0</v>
      </c>
    </row>
    <row r="5052" spans="1:32" x14ac:dyDescent="0.2">
      <c r="A5052" t="s">
        <v>8701</v>
      </c>
      <c r="B5052" s="107">
        <v>44718</v>
      </c>
      <c r="C5052" s="107">
        <v>44718</v>
      </c>
      <c r="D5052" s="107">
        <v>44718</v>
      </c>
      <c r="E5052">
        <v>-3500</v>
      </c>
      <c r="F5052">
        <v>-3500</v>
      </c>
      <c r="G5052" t="s">
        <v>43</v>
      </c>
      <c r="H5052">
        <v>1</v>
      </c>
      <c r="I5052">
        <v>-3500</v>
      </c>
      <c r="J5052">
        <v>-3500</v>
      </c>
      <c r="K5052">
        <v>1</v>
      </c>
      <c r="M5052" t="s">
        <v>52</v>
      </c>
      <c r="N5052" t="s">
        <v>356</v>
      </c>
      <c r="O5052">
        <v>100</v>
      </c>
      <c r="P5052" t="s">
        <v>236</v>
      </c>
      <c r="Q5052" t="s">
        <v>356</v>
      </c>
      <c r="S5052" t="s">
        <v>2343</v>
      </c>
      <c r="U5052" t="s">
        <v>52</v>
      </c>
      <c r="W5052" t="s">
        <v>323</v>
      </c>
      <c r="X5052" t="s">
        <v>324</v>
      </c>
      <c r="Y5052" t="s">
        <v>325</v>
      </c>
      <c r="Z5052" t="s">
        <v>325</v>
      </c>
      <c r="AA5052" t="s">
        <v>325</v>
      </c>
      <c r="AB5052" t="s">
        <v>27</v>
      </c>
      <c r="AE5052">
        <v>0</v>
      </c>
      <c r="AF5052">
        <v>0</v>
      </c>
    </row>
    <row r="5053" spans="1:32" x14ac:dyDescent="0.2">
      <c r="A5053" t="s">
        <v>8702</v>
      </c>
      <c r="B5053" s="107">
        <v>44718</v>
      </c>
      <c r="C5053" s="107">
        <v>44718</v>
      </c>
      <c r="D5053" s="107">
        <v>44718</v>
      </c>
      <c r="E5053">
        <v>-10000</v>
      </c>
      <c r="F5053">
        <v>-10000</v>
      </c>
      <c r="G5053" t="s">
        <v>43</v>
      </c>
      <c r="H5053">
        <v>1</v>
      </c>
      <c r="I5053">
        <v>-10000</v>
      </c>
      <c r="J5053">
        <v>-10000</v>
      </c>
      <c r="K5053">
        <v>1</v>
      </c>
      <c r="M5053" t="s">
        <v>52</v>
      </c>
      <c r="N5053" t="s">
        <v>1169</v>
      </c>
      <c r="O5053">
        <v>100</v>
      </c>
      <c r="P5053" t="s">
        <v>268</v>
      </c>
      <c r="Q5053" t="s">
        <v>1169</v>
      </c>
      <c r="S5053" t="s">
        <v>2343</v>
      </c>
      <c r="U5053" t="s">
        <v>52</v>
      </c>
      <c r="W5053" t="s">
        <v>323</v>
      </c>
      <c r="X5053" t="s">
        <v>324</v>
      </c>
      <c r="Y5053" t="s">
        <v>325</v>
      </c>
      <c r="Z5053" t="s">
        <v>325</v>
      </c>
      <c r="AA5053" t="s">
        <v>325</v>
      </c>
      <c r="AB5053" t="s">
        <v>27</v>
      </c>
      <c r="AE5053">
        <v>0</v>
      </c>
      <c r="AF5053">
        <v>0</v>
      </c>
    </row>
    <row r="5054" spans="1:32" x14ac:dyDescent="0.2">
      <c r="A5054" t="s">
        <v>8703</v>
      </c>
      <c r="B5054" s="107">
        <v>44718</v>
      </c>
      <c r="C5054" s="107">
        <v>44718</v>
      </c>
      <c r="D5054" s="107">
        <v>44718</v>
      </c>
      <c r="E5054">
        <v>-9000</v>
      </c>
      <c r="F5054">
        <v>-9000</v>
      </c>
      <c r="G5054" t="s">
        <v>43</v>
      </c>
      <c r="H5054">
        <v>1</v>
      </c>
      <c r="I5054">
        <v>-9000</v>
      </c>
      <c r="J5054">
        <v>-9000</v>
      </c>
      <c r="K5054">
        <v>1</v>
      </c>
      <c r="M5054" t="s">
        <v>52</v>
      </c>
      <c r="N5054" t="s">
        <v>350</v>
      </c>
      <c r="O5054">
        <v>100</v>
      </c>
      <c r="P5054" t="s">
        <v>219</v>
      </c>
      <c r="Q5054" t="s">
        <v>350</v>
      </c>
      <c r="S5054" t="s">
        <v>2343</v>
      </c>
      <c r="U5054" t="s">
        <v>52</v>
      </c>
      <c r="W5054" t="s">
        <v>323</v>
      </c>
      <c r="X5054" t="s">
        <v>324</v>
      </c>
      <c r="Y5054" t="s">
        <v>325</v>
      </c>
      <c r="Z5054" t="s">
        <v>325</v>
      </c>
      <c r="AA5054" t="s">
        <v>325</v>
      </c>
      <c r="AB5054" t="s">
        <v>27</v>
      </c>
      <c r="AE5054">
        <v>0</v>
      </c>
      <c r="AF5054">
        <v>0</v>
      </c>
    </row>
    <row r="5055" spans="1:32" x14ac:dyDescent="0.2">
      <c r="A5055" t="s">
        <v>8704</v>
      </c>
      <c r="B5055" s="107">
        <v>44718</v>
      </c>
      <c r="C5055" s="107">
        <v>44718</v>
      </c>
      <c r="D5055" s="107">
        <v>44718</v>
      </c>
      <c r="E5055">
        <v>-5500</v>
      </c>
      <c r="F5055">
        <v>-5500</v>
      </c>
      <c r="G5055" t="s">
        <v>43</v>
      </c>
      <c r="H5055">
        <v>1</v>
      </c>
      <c r="I5055">
        <v>-5500</v>
      </c>
      <c r="J5055">
        <v>-5500</v>
      </c>
      <c r="K5055">
        <v>1</v>
      </c>
      <c r="M5055" t="s">
        <v>52</v>
      </c>
      <c r="N5055" t="s">
        <v>7667</v>
      </c>
      <c r="O5055">
        <v>100</v>
      </c>
      <c r="Q5055" t="s">
        <v>7667</v>
      </c>
      <c r="S5055" t="s">
        <v>2343</v>
      </c>
      <c r="U5055" t="s">
        <v>52</v>
      </c>
      <c r="W5055" t="s">
        <v>323</v>
      </c>
      <c r="X5055" t="s">
        <v>324</v>
      </c>
      <c r="Y5055" t="s">
        <v>325</v>
      </c>
      <c r="Z5055" t="s">
        <v>325</v>
      </c>
      <c r="AA5055" t="s">
        <v>325</v>
      </c>
      <c r="AB5055" t="s">
        <v>27</v>
      </c>
      <c r="AE5055">
        <v>0</v>
      </c>
      <c r="AF5055">
        <v>0</v>
      </c>
    </row>
    <row r="5056" spans="1:32" x14ac:dyDescent="0.2">
      <c r="A5056" t="s">
        <v>8705</v>
      </c>
      <c r="B5056" s="107">
        <v>44718</v>
      </c>
      <c r="C5056" s="107">
        <v>44718</v>
      </c>
      <c r="D5056" s="107">
        <v>44718</v>
      </c>
      <c r="E5056">
        <v>-2500</v>
      </c>
      <c r="F5056">
        <v>-2500</v>
      </c>
      <c r="G5056" t="s">
        <v>43</v>
      </c>
      <c r="H5056">
        <v>1</v>
      </c>
      <c r="I5056">
        <v>-2500</v>
      </c>
      <c r="J5056">
        <v>-2500</v>
      </c>
      <c r="K5056">
        <v>1</v>
      </c>
      <c r="M5056" t="s">
        <v>52</v>
      </c>
      <c r="N5056" t="s">
        <v>3117</v>
      </c>
      <c r="O5056">
        <v>100</v>
      </c>
      <c r="Q5056" t="s">
        <v>3117</v>
      </c>
      <c r="S5056" t="s">
        <v>2343</v>
      </c>
      <c r="U5056" t="s">
        <v>52</v>
      </c>
      <c r="W5056" t="s">
        <v>323</v>
      </c>
      <c r="X5056" t="s">
        <v>324</v>
      </c>
      <c r="Y5056" t="s">
        <v>325</v>
      </c>
      <c r="Z5056" t="s">
        <v>325</v>
      </c>
      <c r="AA5056" t="s">
        <v>325</v>
      </c>
      <c r="AB5056" t="s">
        <v>27</v>
      </c>
      <c r="AE5056">
        <v>0</v>
      </c>
      <c r="AF5056">
        <v>0</v>
      </c>
    </row>
    <row r="5057" spans="1:32" x14ac:dyDescent="0.2">
      <c r="A5057" t="s">
        <v>8706</v>
      </c>
      <c r="B5057" s="107">
        <v>44718</v>
      </c>
      <c r="C5057" s="107">
        <v>44718</v>
      </c>
      <c r="D5057" s="107">
        <v>44718</v>
      </c>
      <c r="E5057">
        <v>-4500</v>
      </c>
      <c r="F5057">
        <v>-4500</v>
      </c>
      <c r="G5057" t="s">
        <v>43</v>
      </c>
      <c r="H5057">
        <v>1</v>
      </c>
      <c r="I5057">
        <v>-4500</v>
      </c>
      <c r="J5057">
        <v>-4500</v>
      </c>
      <c r="K5057">
        <v>1</v>
      </c>
      <c r="M5057" t="s">
        <v>52</v>
      </c>
      <c r="N5057" t="s">
        <v>7616</v>
      </c>
      <c r="O5057">
        <v>100</v>
      </c>
      <c r="Q5057" t="s">
        <v>7616</v>
      </c>
      <c r="S5057" t="s">
        <v>2343</v>
      </c>
      <c r="U5057" t="s">
        <v>52</v>
      </c>
      <c r="W5057" t="s">
        <v>323</v>
      </c>
      <c r="X5057" t="s">
        <v>324</v>
      </c>
      <c r="Y5057" t="s">
        <v>325</v>
      </c>
      <c r="Z5057" t="s">
        <v>325</v>
      </c>
      <c r="AA5057" t="s">
        <v>325</v>
      </c>
      <c r="AB5057" t="s">
        <v>27</v>
      </c>
      <c r="AE5057">
        <v>0</v>
      </c>
      <c r="AF5057">
        <v>0</v>
      </c>
    </row>
    <row r="5058" spans="1:32" x14ac:dyDescent="0.2">
      <c r="A5058" t="s">
        <v>8707</v>
      </c>
      <c r="B5058" s="107">
        <v>44718</v>
      </c>
      <c r="C5058" s="107">
        <v>44718</v>
      </c>
      <c r="D5058" s="107">
        <v>44718</v>
      </c>
      <c r="E5058">
        <v>-6500</v>
      </c>
      <c r="F5058">
        <v>-6500</v>
      </c>
      <c r="G5058" t="s">
        <v>43</v>
      </c>
      <c r="H5058">
        <v>1</v>
      </c>
      <c r="I5058">
        <v>-6500</v>
      </c>
      <c r="J5058">
        <v>-6500</v>
      </c>
      <c r="K5058">
        <v>1</v>
      </c>
      <c r="M5058" t="s">
        <v>52</v>
      </c>
      <c r="N5058" t="s">
        <v>8708</v>
      </c>
      <c r="O5058">
        <v>100</v>
      </c>
      <c r="Q5058" t="s">
        <v>8708</v>
      </c>
      <c r="S5058" t="s">
        <v>2343</v>
      </c>
      <c r="U5058" t="s">
        <v>52</v>
      </c>
      <c r="W5058" t="s">
        <v>323</v>
      </c>
      <c r="X5058" t="s">
        <v>324</v>
      </c>
      <c r="Y5058" t="s">
        <v>325</v>
      </c>
      <c r="Z5058" t="s">
        <v>325</v>
      </c>
      <c r="AA5058" t="s">
        <v>325</v>
      </c>
      <c r="AB5058" t="s">
        <v>27</v>
      </c>
      <c r="AE5058">
        <v>0</v>
      </c>
      <c r="AF5058">
        <v>0</v>
      </c>
    </row>
    <row r="5059" spans="1:32" x14ac:dyDescent="0.2">
      <c r="A5059" t="s">
        <v>8709</v>
      </c>
      <c r="B5059" s="107">
        <v>44718</v>
      </c>
      <c r="C5059" s="107">
        <v>44718</v>
      </c>
      <c r="D5059" s="107">
        <v>44718</v>
      </c>
      <c r="E5059">
        <v>-1600</v>
      </c>
      <c r="F5059">
        <v>-1600</v>
      </c>
      <c r="G5059" t="s">
        <v>43</v>
      </c>
      <c r="H5059">
        <v>1</v>
      </c>
      <c r="I5059">
        <v>-1600</v>
      </c>
      <c r="J5059">
        <v>-1600</v>
      </c>
      <c r="K5059">
        <v>1</v>
      </c>
      <c r="M5059" t="s">
        <v>52</v>
      </c>
      <c r="N5059" t="s">
        <v>366</v>
      </c>
      <c r="O5059">
        <v>100</v>
      </c>
      <c r="P5059" t="s">
        <v>236</v>
      </c>
      <c r="Q5059" t="s">
        <v>366</v>
      </c>
      <c r="S5059" t="s">
        <v>2343</v>
      </c>
      <c r="U5059" t="s">
        <v>52</v>
      </c>
      <c r="W5059" t="s">
        <v>323</v>
      </c>
      <c r="X5059" t="s">
        <v>324</v>
      </c>
      <c r="Y5059" t="s">
        <v>325</v>
      </c>
      <c r="Z5059" t="s">
        <v>325</v>
      </c>
      <c r="AA5059" t="s">
        <v>325</v>
      </c>
      <c r="AB5059" t="s">
        <v>27</v>
      </c>
      <c r="AE5059">
        <v>0</v>
      </c>
      <c r="AF5059">
        <v>0</v>
      </c>
    </row>
    <row r="5060" spans="1:32" x14ac:dyDescent="0.2">
      <c r="A5060" t="s">
        <v>8710</v>
      </c>
      <c r="B5060" s="107">
        <v>44718</v>
      </c>
      <c r="C5060" s="107">
        <v>44718</v>
      </c>
      <c r="D5060" s="107">
        <v>44718</v>
      </c>
      <c r="E5060">
        <v>-4500</v>
      </c>
      <c r="F5060">
        <v>-4500</v>
      </c>
      <c r="G5060" t="s">
        <v>43</v>
      </c>
      <c r="H5060">
        <v>1</v>
      </c>
      <c r="I5060">
        <v>-4500</v>
      </c>
      <c r="J5060">
        <v>-4500</v>
      </c>
      <c r="K5060">
        <v>1</v>
      </c>
      <c r="M5060" t="s">
        <v>52</v>
      </c>
      <c r="N5060" t="s">
        <v>7525</v>
      </c>
      <c r="O5060">
        <v>100</v>
      </c>
      <c r="Q5060" t="s">
        <v>7525</v>
      </c>
      <c r="S5060" t="s">
        <v>2343</v>
      </c>
      <c r="U5060" t="s">
        <v>52</v>
      </c>
      <c r="W5060" t="s">
        <v>323</v>
      </c>
      <c r="X5060" t="s">
        <v>324</v>
      </c>
      <c r="Y5060" t="s">
        <v>325</v>
      </c>
      <c r="Z5060" t="s">
        <v>325</v>
      </c>
      <c r="AA5060" t="s">
        <v>325</v>
      </c>
      <c r="AB5060" t="s">
        <v>27</v>
      </c>
      <c r="AE5060">
        <v>0</v>
      </c>
      <c r="AF5060">
        <v>0</v>
      </c>
    </row>
    <row r="5061" spans="1:32" x14ac:dyDescent="0.2">
      <c r="A5061" t="s">
        <v>8711</v>
      </c>
      <c r="B5061" s="107">
        <v>44718</v>
      </c>
      <c r="C5061" s="107">
        <v>44718</v>
      </c>
      <c r="D5061" s="107">
        <v>44718</v>
      </c>
      <c r="E5061">
        <v>-7.1951903255432197E-3</v>
      </c>
      <c r="F5061">
        <v>-7.1951903255432197E-3</v>
      </c>
      <c r="G5061" t="s">
        <v>58</v>
      </c>
      <c r="H5061">
        <v>8952.6011560693623</v>
      </c>
      <c r="I5061">
        <v>-64.415669226597316</v>
      </c>
      <c r="J5061">
        <v>-64.415669226597316</v>
      </c>
      <c r="K5061">
        <v>1</v>
      </c>
      <c r="M5061" t="s">
        <v>56</v>
      </c>
      <c r="N5061" t="s">
        <v>69</v>
      </c>
      <c r="S5061" t="s">
        <v>7896</v>
      </c>
      <c r="U5061" t="s">
        <v>56</v>
      </c>
      <c r="W5061" t="s">
        <v>7897</v>
      </c>
      <c r="X5061" t="s">
        <v>24</v>
      </c>
      <c r="Y5061" t="s">
        <v>325</v>
      </c>
      <c r="Z5061" t="s">
        <v>325</v>
      </c>
      <c r="AA5061" t="s">
        <v>325</v>
      </c>
      <c r="AB5061" t="s">
        <v>27</v>
      </c>
      <c r="AD5061" t="s">
        <v>8712</v>
      </c>
      <c r="AE5061">
        <v>1</v>
      </c>
      <c r="AF5061">
        <v>1</v>
      </c>
    </row>
    <row r="5062" spans="1:32" x14ac:dyDescent="0.2">
      <c r="A5062" t="s">
        <v>8713</v>
      </c>
      <c r="B5062" s="107">
        <v>44718</v>
      </c>
      <c r="C5062" s="107">
        <v>44718</v>
      </c>
      <c r="D5062" s="107">
        <v>44718</v>
      </c>
      <c r="E5062">
        <v>0</v>
      </c>
      <c r="F5062">
        <v>0</v>
      </c>
      <c r="G5062" t="s">
        <v>58</v>
      </c>
      <c r="H5062">
        <v>8952.6011560693623</v>
      </c>
      <c r="I5062">
        <v>0</v>
      </c>
      <c r="J5062">
        <v>0</v>
      </c>
      <c r="K5062">
        <v>1</v>
      </c>
      <c r="M5062" t="s">
        <v>56</v>
      </c>
      <c r="N5062" t="s">
        <v>69</v>
      </c>
      <c r="S5062" t="s">
        <v>7896</v>
      </c>
      <c r="U5062" t="s">
        <v>69</v>
      </c>
      <c r="W5062" t="s">
        <v>7897</v>
      </c>
      <c r="X5062" t="s">
        <v>24</v>
      </c>
      <c r="Y5062" t="s">
        <v>325</v>
      </c>
      <c r="Z5062" t="s">
        <v>325</v>
      </c>
      <c r="AA5062" t="s">
        <v>325</v>
      </c>
      <c r="AB5062" t="s">
        <v>27</v>
      </c>
      <c r="AD5062" t="s">
        <v>8712</v>
      </c>
      <c r="AE5062">
        <v>1</v>
      </c>
      <c r="AF5062">
        <v>1</v>
      </c>
    </row>
    <row r="5063" spans="1:32" x14ac:dyDescent="0.2">
      <c r="A5063" t="s">
        <v>8714</v>
      </c>
      <c r="B5063" s="107">
        <v>44718</v>
      </c>
      <c r="C5063" s="107">
        <v>44718</v>
      </c>
      <c r="D5063" s="107">
        <v>44718</v>
      </c>
      <c r="E5063">
        <v>-0.81</v>
      </c>
      <c r="F5063">
        <v>-0.81</v>
      </c>
      <c r="G5063" t="s">
        <v>58</v>
      </c>
      <c r="H5063">
        <v>8952.6011560693623</v>
      </c>
      <c r="I5063">
        <v>-7251.606936416184</v>
      </c>
      <c r="J5063">
        <v>-7251.606936416184</v>
      </c>
      <c r="K5063">
        <v>1</v>
      </c>
      <c r="M5063" t="s">
        <v>69</v>
      </c>
      <c r="N5063" t="s">
        <v>5167</v>
      </c>
      <c r="S5063" t="s">
        <v>8715</v>
      </c>
      <c r="U5063" t="s">
        <v>69</v>
      </c>
      <c r="W5063" t="s">
        <v>323</v>
      </c>
      <c r="X5063" t="s">
        <v>324</v>
      </c>
      <c r="Y5063" t="s">
        <v>325</v>
      </c>
      <c r="Z5063" t="s">
        <v>325</v>
      </c>
      <c r="AA5063" t="s">
        <v>325</v>
      </c>
      <c r="AB5063" t="s">
        <v>27</v>
      </c>
      <c r="AD5063" t="s">
        <v>8716</v>
      </c>
      <c r="AE5063">
        <v>1</v>
      </c>
      <c r="AF5063">
        <v>1</v>
      </c>
    </row>
    <row r="5064" spans="1:32" x14ac:dyDescent="0.2">
      <c r="A5064" t="s">
        <v>8717</v>
      </c>
      <c r="B5064" s="107">
        <v>44718</v>
      </c>
      <c r="C5064" s="107">
        <v>44718</v>
      </c>
      <c r="D5064" s="107">
        <v>44718</v>
      </c>
      <c r="E5064">
        <v>-4.07563539262104E-3</v>
      </c>
      <c r="F5064">
        <v>-4.07563539262104E-3</v>
      </c>
      <c r="G5064" t="s">
        <v>58</v>
      </c>
      <c r="H5064">
        <v>8952.6011560693623</v>
      </c>
      <c r="I5064">
        <v>-36.487538127696332</v>
      </c>
      <c r="J5064">
        <v>-36.487538127696332</v>
      </c>
      <c r="K5064">
        <v>1</v>
      </c>
      <c r="M5064" t="s">
        <v>59</v>
      </c>
      <c r="N5064" t="s">
        <v>69</v>
      </c>
      <c r="S5064" t="s">
        <v>8715</v>
      </c>
      <c r="U5064" t="s">
        <v>59</v>
      </c>
      <c r="W5064" t="s">
        <v>323</v>
      </c>
      <c r="X5064" t="s">
        <v>324</v>
      </c>
      <c r="Y5064" t="s">
        <v>325</v>
      </c>
      <c r="Z5064" t="s">
        <v>325</v>
      </c>
      <c r="AA5064" t="s">
        <v>325</v>
      </c>
      <c r="AB5064" t="s">
        <v>27</v>
      </c>
      <c r="AD5064" t="s">
        <v>8716</v>
      </c>
      <c r="AE5064">
        <v>1</v>
      </c>
      <c r="AF5064">
        <v>1</v>
      </c>
    </row>
    <row r="5065" spans="1:32" x14ac:dyDescent="0.2">
      <c r="A5065" t="s">
        <v>8718</v>
      </c>
      <c r="B5065" s="107">
        <v>44718</v>
      </c>
      <c r="C5065" s="107">
        <v>44718</v>
      </c>
      <c r="D5065" s="107">
        <v>44718</v>
      </c>
      <c r="E5065">
        <v>0</v>
      </c>
      <c r="F5065">
        <v>0</v>
      </c>
      <c r="G5065" t="s">
        <v>58</v>
      </c>
      <c r="H5065">
        <v>8952.6011560693623</v>
      </c>
      <c r="I5065">
        <v>0</v>
      </c>
      <c r="J5065">
        <v>0</v>
      </c>
      <c r="K5065">
        <v>1</v>
      </c>
      <c r="M5065" t="s">
        <v>59</v>
      </c>
      <c r="N5065" t="s">
        <v>69</v>
      </c>
      <c r="S5065" t="s">
        <v>8715</v>
      </c>
      <c r="U5065" t="s">
        <v>69</v>
      </c>
      <c r="W5065" t="s">
        <v>323</v>
      </c>
      <c r="X5065" t="s">
        <v>324</v>
      </c>
      <c r="Y5065" t="s">
        <v>325</v>
      </c>
      <c r="Z5065" t="s">
        <v>325</v>
      </c>
      <c r="AA5065" t="s">
        <v>325</v>
      </c>
      <c r="AB5065" t="s">
        <v>27</v>
      </c>
      <c r="AD5065" t="s">
        <v>8716</v>
      </c>
      <c r="AE5065">
        <v>1</v>
      </c>
      <c r="AF5065">
        <v>1</v>
      </c>
    </row>
    <row r="5066" spans="1:32" x14ac:dyDescent="0.2">
      <c r="A5066" t="s">
        <v>8719</v>
      </c>
      <c r="B5066" s="107">
        <v>44718</v>
      </c>
      <c r="C5066" s="107">
        <v>44718</v>
      </c>
      <c r="D5066" s="107">
        <v>44718</v>
      </c>
      <c r="E5066">
        <v>-3.743812318254791E-3</v>
      </c>
      <c r="F5066">
        <v>-3.743812318254791E-3</v>
      </c>
      <c r="G5066" t="s">
        <v>58</v>
      </c>
      <c r="H5066">
        <v>8952.6011560693623</v>
      </c>
      <c r="I5066">
        <v>-33.516858488514558</v>
      </c>
      <c r="J5066">
        <v>-33.516858488514558</v>
      </c>
      <c r="K5066">
        <v>1</v>
      </c>
      <c r="M5066" t="s">
        <v>61</v>
      </c>
      <c r="N5066" t="s">
        <v>69</v>
      </c>
      <c r="S5066" t="s">
        <v>1408</v>
      </c>
      <c r="U5066" t="s">
        <v>61</v>
      </c>
      <c r="W5066" t="s">
        <v>1379</v>
      </c>
      <c r="X5066" t="s">
        <v>1379</v>
      </c>
      <c r="Y5066" t="s">
        <v>163</v>
      </c>
      <c r="Z5066" t="s">
        <v>193</v>
      </c>
      <c r="AA5066" t="s">
        <v>193</v>
      </c>
      <c r="AB5066" t="s">
        <v>24</v>
      </c>
      <c r="AD5066" t="s">
        <v>8720</v>
      </c>
      <c r="AE5066">
        <v>1</v>
      </c>
      <c r="AF5066">
        <v>1</v>
      </c>
    </row>
    <row r="5067" spans="1:32" x14ac:dyDescent="0.2">
      <c r="A5067" t="s">
        <v>8721</v>
      </c>
      <c r="B5067" s="107">
        <v>44718</v>
      </c>
      <c r="C5067" s="107">
        <v>44718</v>
      </c>
      <c r="D5067" s="107">
        <v>44718</v>
      </c>
      <c r="E5067">
        <v>0</v>
      </c>
      <c r="F5067">
        <v>0</v>
      </c>
      <c r="G5067" t="s">
        <v>58</v>
      </c>
      <c r="H5067">
        <v>8952.6011560693623</v>
      </c>
      <c r="I5067">
        <v>0</v>
      </c>
      <c r="J5067">
        <v>0</v>
      </c>
      <c r="K5067">
        <v>1</v>
      </c>
      <c r="M5067" t="s">
        <v>61</v>
      </c>
      <c r="N5067" t="s">
        <v>69</v>
      </c>
      <c r="S5067" t="s">
        <v>1408</v>
      </c>
      <c r="U5067" t="s">
        <v>69</v>
      </c>
      <c r="W5067" t="s">
        <v>1379</v>
      </c>
      <c r="X5067" t="s">
        <v>1379</v>
      </c>
      <c r="Y5067" t="s">
        <v>163</v>
      </c>
      <c r="Z5067" t="s">
        <v>193</v>
      </c>
      <c r="AA5067" t="s">
        <v>193</v>
      </c>
      <c r="AB5067" t="s">
        <v>24</v>
      </c>
      <c r="AD5067" t="s">
        <v>8720</v>
      </c>
      <c r="AE5067">
        <v>1</v>
      </c>
      <c r="AF5067">
        <v>1</v>
      </c>
    </row>
    <row r="5068" spans="1:32" x14ac:dyDescent="0.2">
      <c r="A5068" t="s">
        <v>8722</v>
      </c>
      <c r="B5068" s="107">
        <v>44718</v>
      </c>
      <c r="C5068" s="107">
        <v>44718</v>
      </c>
      <c r="D5068" s="107">
        <v>44718</v>
      </c>
      <c r="E5068">
        <v>1</v>
      </c>
      <c r="F5068">
        <v>1</v>
      </c>
      <c r="G5068" t="s">
        <v>58</v>
      </c>
      <c r="H5068">
        <v>8952.6011560693623</v>
      </c>
      <c r="I5068">
        <v>8952.6011560693623</v>
      </c>
      <c r="J5068">
        <v>8952.6011560693623</v>
      </c>
      <c r="K5068">
        <v>1</v>
      </c>
      <c r="M5068" t="s">
        <v>69</v>
      </c>
      <c r="N5068" t="s">
        <v>56</v>
      </c>
      <c r="S5068" t="s">
        <v>1408</v>
      </c>
      <c r="U5068" t="s">
        <v>56</v>
      </c>
      <c r="W5068" t="s">
        <v>1379</v>
      </c>
      <c r="X5068" t="s">
        <v>1379</v>
      </c>
      <c r="Y5068" t="s">
        <v>163</v>
      </c>
      <c r="Z5068" t="s">
        <v>193</v>
      </c>
      <c r="AA5068" t="s">
        <v>193</v>
      </c>
      <c r="AB5068" t="s">
        <v>24</v>
      </c>
      <c r="AD5068" t="s">
        <v>8720</v>
      </c>
      <c r="AE5068">
        <v>1</v>
      </c>
      <c r="AF5068">
        <v>1</v>
      </c>
    </row>
    <row r="5069" spans="1:32" x14ac:dyDescent="0.2">
      <c r="A5069" t="s">
        <v>8723</v>
      </c>
      <c r="B5069" s="107">
        <v>44718</v>
      </c>
      <c r="C5069" s="107">
        <v>44718</v>
      </c>
      <c r="D5069" s="107">
        <v>44718</v>
      </c>
      <c r="E5069">
        <v>-3.4055311403561762E-3</v>
      </c>
      <c r="F5069">
        <v>-3.4055311403561762E-3</v>
      </c>
      <c r="G5069" t="s">
        <v>58</v>
      </c>
      <c r="H5069">
        <v>8952.6011560693623</v>
      </c>
      <c r="I5069">
        <v>-30.488362024182909</v>
      </c>
      <c r="J5069">
        <v>-30.488362024182909</v>
      </c>
      <c r="K5069">
        <v>1</v>
      </c>
      <c r="M5069" t="s">
        <v>56</v>
      </c>
      <c r="N5069" t="s">
        <v>2409</v>
      </c>
      <c r="S5069" t="s">
        <v>1608</v>
      </c>
      <c r="U5069" t="s">
        <v>56</v>
      </c>
      <c r="W5069" t="s">
        <v>1415</v>
      </c>
      <c r="X5069" t="s">
        <v>1265</v>
      </c>
      <c r="Y5069" t="s">
        <v>182</v>
      </c>
      <c r="Z5069" t="s">
        <v>164</v>
      </c>
      <c r="AA5069" t="s">
        <v>164</v>
      </c>
      <c r="AB5069" t="s">
        <v>18</v>
      </c>
      <c r="AD5069" t="s">
        <v>8724</v>
      </c>
      <c r="AE5069">
        <v>1</v>
      </c>
      <c r="AF5069">
        <v>1</v>
      </c>
    </row>
    <row r="5070" spans="1:32" x14ac:dyDescent="0.2">
      <c r="A5070" t="s">
        <v>8725</v>
      </c>
      <c r="B5070" s="107">
        <v>44718</v>
      </c>
      <c r="C5070" s="107">
        <v>44718</v>
      </c>
      <c r="D5070" s="107">
        <v>44718</v>
      </c>
      <c r="E5070">
        <v>-1.8334245414338559E-2</v>
      </c>
      <c r="F5070">
        <v>-1.8334245414338559E-2</v>
      </c>
      <c r="G5070" t="s">
        <v>58</v>
      </c>
      <c r="H5070">
        <v>8952.6011560693623</v>
      </c>
      <c r="I5070">
        <v>-164.1391866920668</v>
      </c>
      <c r="J5070">
        <v>-164.1391866920668</v>
      </c>
      <c r="K5070">
        <v>1</v>
      </c>
      <c r="M5070" t="s">
        <v>56</v>
      </c>
      <c r="S5070" t="s">
        <v>8726</v>
      </c>
      <c r="U5070" t="s">
        <v>56</v>
      </c>
      <c r="W5070" t="s">
        <v>1415</v>
      </c>
      <c r="X5070" t="s">
        <v>1265</v>
      </c>
      <c r="Y5070" t="s">
        <v>182</v>
      </c>
      <c r="Z5070" t="s">
        <v>164</v>
      </c>
      <c r="AA5070" t="s">
        <v>164</v>
      </c>
      <c r="AB5070" t="s">
        <v>18</v>
      </c>
      <c r="AD5070" t="s">
        <v>8727</v>
      </c>
      <c r="AE5070">
        <v>1</v>
      </c>
      <c r="AF5070">
        <v>1</v>
      </c>
    </row>
    <row r="5071" spans="1:32" x14ac:dyDescent="0.2">
      <c r="A5071" t="s">
        <v>8728</v>
      </c>
      <c r="B5071" s="107">
        <v>44718</v>
      </c>
      <c r="C5071" s="107">
        <v>44718</v>
      </c>
      <c r="D5071" s="107">
        <v>44718</v>
      </c>
      <c r="E5071">
        <v>-1</v>
      </c>
      <c r="F5071">
        <v>-1</v>
      </c>
      <c r="G5071" t="s">
        <v>58</v>
      </c>
      <c r="H5071">
        <v>8952.6011560693623</v>
      </c>
      <c r="I5071">
        <v>-8952.6011560693623</v>
      </c>
      <c r="J5071">
        <v>-8952.6011560693623</v>
      </c>
      <c r="K5071">
        <v>1</v>
      </c>
      <c r="M5071" t="s">
        <v>69</v>
      </c>
      <c r="N5071" t="s">
        <v>56</v>
      </c>
      <c r="S5071" t="s">
        <v>1408</v>
      </c>
      <c r="U5071" t="s">
        <v>69</v>
      </c>
      <c r="W5071" t="s">
        <v>1379</v>
      </c>
      <c r="X5071" t="s">
        <v>1379</v>
      </c>
      <c r="Y5071" t="s">
        <v>163</v>
      </c>
      <c r="Z5071" t="s">
        <v>193</v>
      </c>
      <c r="AA5071" t="s">
        <v>193</v>
      </c>
      <c r="AB5071" t="s">
        <v>24</v>
      </c>
      <c r="AD5071" t="s">
        <v>8720</v>
      </c>
      <c r="AE5071">
        <v>1</v>
      </c>
      <c r="AF5071">
        <v>1</v>
      </c>
    </row>
    <row r="5072" spans="1:32" x14ac:dyDescent="0.2">
      <c r="A5072" t="s">
        <v>8729</v>
      </c>
      <c r="B5072" s="107">
        <v>44718</v>
      </c>
      <c r="C5072" s="107">
        <v>44718</v>
      </c>
      <c r="D5072" s="107">
        <v>44718</v>
      </c>
      <c r="E5072">
        <v>-174.49</v>
      </c>
      <c r="F5072">
        <v>-174.49</v>
      </c>
      <c r="G5072" t="s">
        <v>73</v>
      </c>
      <c r="H5072">
        <v>4.8169556840077066</v>
      </c>
      <c r="I5072">
        <v>-840.51059730250472</v>
      </c>
      <c r="J5072">
        <v>-840.51059730250472</v>
      </c>
      <c r="K5072">
        <v>1</v>
      </c>
      <c r="M5072" t="s">
        <v>69</v>
      </c>
      <c r="N5072" t="s">
        <v>8730</v>
      </c>
      <c r="S5072" t="s">
        <v>7896</v>
      </c>
      <c r="U5072" t="s">
        <v>69</v>
      </c>
      <c r="W5072" t="s">
        <v>7897</v>
      </c>
      <c r="X5072" t="s">
        <v>24</v>
      </c>
      <c r="Y5072" t="s">
        <v>325</v>
      </c>
      <c r="Z5072" t="s">
        <v>325</v>
      </c>
      <c r="AA5072" t="s">
        <v>325</v>
      </c>
      <c r="AB5072" t="s">
        <v>27</v>
      </c>
      <c r="AD5072" t="s">
        <v>8712</v>
      </c>
      <c r="AE5072">
        <v>1</v>
      </c>
      <c r="AF5072">
        <v>1</v>
      </c>
    </row>
    <row r="5073" spans="1:32" x14ac:dyDescent="0.2">
      <c r="A5073" t="s">
        <v>8731</v>
      </c>
      <c r="B5073" s="107">
        <v>44716</v>
      </c>
      <c r="C5073" s="107">
        <v>44716</v>
      </c>
      <c r="D5073" s="107">
        <v>44716</v>
      </c>
      <c r="E5073">
        <v>-52.8</v>
      </c>
      <c r="F5073">
        <v>-52.8</v>
      </c>
      <c r="G5073" t="s">
        <v>43</v>
      </c>
      <c r="H5073">
        <v>1</v>
      </c>
      <c r="I5073">
        <v>-52.8</v>
      </c>
      <c r="J5073">
        <v>-52.8</v>
      </c>
      <c r="K5073">
        <v>1</v>
      </c>
      <c r="M5073" t="s">
        <v>50</v>
      </c>
      <c r="N5073" t="s">
        <v>231</v>
      </c>
      <c r="O5073">
        <v>100</v>
      </c>
      <c r="Q5073" t="s">
        <v>231</v>
      </c>
      <c r="S5073" t="s">
        <v>233</v>
      </c>
      <c r="U5073" t="s">
        <v>50</v>
      </c>
      <c r="W5073" t="s">
        <v>233</v>
      </c>
      <c r="X5073" t="s">
        <v>30</v>
      </c>
      <c r="Y5073" t="s">
        <v>182</v>
      </c>
      <c r="Z5073" t="s">
        <v>182</v>
      </c>
      <c r="AA5073" t="s">
        <v>182</v>
      </c>
      <c r="AB5073" t="s">
        <v>30</v>
      </c>
      <c r="AE5073">
        <v>0</v>
      </c>
      <c r="AF5073">
        <v>0</v>
      </c>
    </row>
    <row r="5074" spans="1:32" x14ac:dyDescent="0.2">
      <c r="A5074" t="s">
        <v>8732</v>
      </c>
      <c r="B5074" s="107">
        <v>44715</v>
      </c>
      <c r="C5074" s="107">
        <v>44715</v>
      </c>
      <c r="D5074" s="107">
        <v>44715</v>
      </c>
      <c r="E5074">
        <v>-5000</v>
      </c>
      <c r="F5074">
        <v>-5000</v>
      </c>
      <c r="G5074" t="s">
        <v>43</v>
      </c>
      <c r="H5074">
        <v>1</v>
      </c>
      <c r="I5074">
        <v>-5000</v>
      </c>
      <c r="J5074">
        <v>-5000</v>
      </c>
      <c r="K5074">
        <v>1</v>
      </c>
      <c r="M5074" t="s">
        <v>52</v>
      </c>
      <c r="N5074" t="s">
        <v>166</v>
      </c>
      <c r="O5074">
        <v>100</v>
      </c>
      <c r="Q5074" t="s">
        <v>166</v>
      </c>
      <c r="S5074" t="s">
        <v>8733</v>
      </c>
      <c r="U5074" t="s">
        <v>52</v>
      </c>
      <c r="W5074" t="s">
        <v>168</v>
      </c>
      <c r="X5074" t="s">
        <v>169</v>
      </c>
      <c r="Y5074" t="s">
        <v>170</v>
      </c>
      <c r="Z5074" t="s">
        <v>164</v>
      </c>
      <c r="AA5074" t="s">
        <v>164</v>
      </c>
      <c r="AB5074" t="s">
        <v>22</v>
      </c>
      <c r="AE5074">
        <v>0</v>
      </c>
      <c r="AF5074">
        <v>0</v>
      </c>
    </row>
    <row r="5075" spans="1:32" x14ac:dyDescent="0.2">
      <c r="A5075" t="s">
        <v>8734</v>
      </c>
      <c r="B5075" s="107">
        <v>44715</v>
      </c>
      <c r="C5075" s="107">
        <v>44715</v>
      </c>
      <c r="D5075" s="107">
        <v>44715</v>
      </c>
      <c r="E5075">
        <v>-187.2</v>
      </c>
      <c r="F5075">
        <v>-187.2</v>
      </c>
      <c r="G5075" t="s">
        <v>43</v>
      </c>
      <c r="H5075">
        <v>1</v>
      </c>
      <c r="I5075">
        <v>-187.2</v>
      </c>
      <c r="J5075">
        <v>-187.2</v>
      </c>
      <c r="K5075">
        <v>1</v>
      </c>
      <c r="M5075" t="s">
        <v>52</v>
      </c>
      <c r="N5075" t="s">
        <v>1169</v>
      </c>
      <c r="O5075">
        <v>100</v>
      </c>
      <c r="P5075" t="s">
        <v>268</v>
      </c>
      <c r="Q5075" t="s">
        <v>1169</v>
      </c>
      <c r="S5075" t="s">
        <v>8017</v>
      </c>
      <c r="U5075" t="s">
        <v>52</v>
      </c>
      <c r="W5075" t="s">
        <v>8017</v>
      </c>
      <c r="X5075" t="s">
        <v>24</v>
      </c>
      <c r="Y5075" t="s">
        <v>163</v>
      </c>
      <c r="Z5075" t="s">
        <v>193</v>
      </c>
      <c r="AA5075" t="s">
        <v>193</v>
      </c>
      <c r="AB5075" t="s">
        <v>24</v>
      </c>
      <c r="AE5075">
        <v>0</v>
      </c>
      <c r="AF5075">
        <v>0</v>
      </c>
    </row>
    <row r="5076" spans="1:32" x14ac:dyDescent="0.2">
      <c r="A5076" t="s">
        <v>8735</v>
      </c>
      <c r="B5076" s="107">
        <v>44715</v>
      </c>
      <c r="C5076" s="107">
        <v>44715</v>
      </c>
      <c r="D5076" s="107">
        <v>44715</v>
      </c>
      <c r="E5076">
        <v>-52</v>
      </c>
      <c r="F5076">
        <v>-52</v>
      </c>
      <c r="G5076" t="s">
        <v>43</v>
      </c>
      <c r="H5076">
        <v>1</v>
      </c>
      <c r="I5076">
        <v>-52</v>
      </c>
      <c r="J5076">
        <v>-52</v>
      </c>
      <c r="K5076">
        <v>1</v>
      </c>
      <c r="M5076" t="s">
        <v>52</v>
      </c>
      <c r="N5076" t="s">
        <v>8636</v>
      </c>
      <c r="O5076">
        <v>100</v>
      </c>
      <c r="Q5076" t="s">
        <v>8636</v>
      </c>
      <c r="S5076" t="s">
        <v>8637</v>
      </c>
      <c r="U5076" t="s">
        <v>52</v>
      </c>
      <c r="W5076" t="s">
        <v>4674</v>
      </c>
      <c r="X5076" t="s">
        <v>4675</v>
      </c>
      <c r="Y5076" t="s">
        <v>192</v>
      </c>
      <c r="Z5076" t="s">
        <v>193</v>
      </c>
      <c r="AA5076" t="s">
        <v>193</v>
      </c>
      <c r="AB5076" t="s">
        <v>19</v>
      </c>
      <c r="AE5076">
        <v>0</v>
      </c>
      <c r="AF5076">
        <v>0</v>
      </c>
    </row>
    <row r="5077" spans="1:32" x14ac:dyDescent="0.2">
      <c r="A5077" t="s">
        <v>8736</v>
      </c>
      <c r="B5077" s="107">
        <v>44715</v>
      </c>
      <c r="C5077" s="107">
        <v>44715</v>
      </c>
      <c r="D5077" s="107">
        <v>44715</v>
      </c>
      <c r="E5077">
        <v>-23.55</v>
      </c>
      <c r="F5077">
        <v>-23.55</v>
      </c>
      <c r="G5077" t="s">
        <v>43</v>
      </c>
      <c r="H5077">
        <v>1</v>
      </c>
      <c r="I5077">
        <v>-23.55</v>
      </c>
      <c r="J5077">
        <v>-23.55</v>
      </c>
      <c r="K5077">
        <v>1</v>
      </c>
      <c r="M5077" t="s">
        <v>52</v>
      </c>
      <c r="N5077" t="s">
        <v>331</v>
      </c>
      <c r="O5077">
        <v>100</v>
      </c>
      <c r="P5077" t="s">
        <v>219</v>
      </c>
      <c r="Q5077" t="s">
        <v>331</v>
      </c>
      <c r="S5077" t="s">
        <v>8737</v>
      </c>
      <c r="U5077" t="s">
        <v>52</v>
      </c>
      <c r="W5077" t="s">
        <v>8017</v>
      </c>
      <c r="X5077" t="s">
        <v>24</v>
      </c>
      <c r="Y5077" t="s">
        <v>163</v>
      </c>
      <c r="Z5077" t="s">
        <v>193</v>
      </c>
      <c r="AA5077" t="s">
        <v>193</v>
      </c>
      <c r="AB5077" t="s">
        <v>24</v>
      </c>
      <c r="AE5077">
        <v>0</v>
      </c>
      <c r="AF5077">
        <v>0</v>
      </c>
    </row>
    <row r="5078" spans="1:32" x14ac:dyDescent="0.2">
      <c r="A5078" t="s">
        <v>8738</v>
      </c>
      <c r="B5078" s="107">
        <v>44715</v>
      </c>
      <c r="C5078" s="107">
        <v>44715</v>
      </c>
      <c r="D5078" s="107">
        <v>44715</v>
      </c>
      <c r="E5078">
        <v>-100</v>
      </c>
      <c r="F5078">
        <v>-100</v>
      </c>
      <c r="G5078" t="s">
        <v>43</v>
      </c>
      <c r="H5078">
        <v>1</v>
      </c>
      <c r="I5078">
        <v>-100</v>
      </c>
      <c r="J5078">
        <v>-100</v>
      </c>
      <c r="K5078">
        <v>1</v>
      </c>
      <c r="M5078" t="s">
        <v>52</v>
      </c>
      <c r="N5078" t="s">
        <v>331</v>
      </c>
      <c r="O5078">
        <v>100</v>
      </c>
      <c r="P5078" t="s">
        <v>219</v>
      </c>
      <c r="Q5078" t="s">
        <v>331</v>
      </c>
      <c r="S5078" t="s">
        <v>8739</v>
      </c>
      <c r="U5078" t="s">
        <v>52</v>
      </c>
      <c r="W5078" t="s">
        <v>8017</v>
      </c>
      <c r="X5078" t="s">
        <v>24</v>
      </c>
      <c r="Y5078" t="s">
        <v>163</v>
      </c>
      <c r="Z5078" t="s">
        <v>193</v>
      </c>
      <c r="AA5078" t="s">
        <v>193</v>
      </c>
      <c r="AB5078" t="s">
        <v>24</v>
      </c>
      <c r="AE5078">
        <v>0</v>
      </c>
      <c r="AF5078">
        <v>0</v>
      </c>
    </row>
    <row r="5079" spans="1:32" x14ac:dyDescent="0.2">
      <c r="A5079" t="s">
        <v>8740</v>
      </c>
      <c r="B5079" s="107">
        <v>44715</v>
      </c>
      <c r="C5079" s="107">
        <v>44715</v>
      </c>
      <c r="D5079" s="107">
        <v>44715</v>
      </c>
      <c r="E5079">
        <v>-1700</v>
      </c>
      <c r="F5079">
        <v>-1700</v>
      </c>
      <c r="G5079" t="s">
        <v>43</v>
      </c>
      <c r="H5079">
        <v>1</v>
      </c>
      <c r="I5079">
        <v>-1700</v>
      </c>
      <c r="J5079">
        <v>-1700</v>
      </c>
      <c r="K5079">
        <v>1</v>
      </c>
      <c r="M5079" t="s">
        <v>52</v>
      </c>
      <c r="N5079" t="s">
        <v>1190</v>
      </c>
      <c r="O5079">
        <v>100</v>
      </c>
      <c r="Q5079" t="s">
        <v>1190</v>
      </c>
      <c r="S5079" t="s">
        <v>2394</v>
      </c>
      <c r="U5079" t="s">
        <v>52</v>
      </c>
      <c r="W5079" t="s">
        <v>162</v>
      </c>
      <c r="X5079" t="s">
        <v>16</v>
      </c>
      <c r="Y5079" t="s">
        <v>163</v>
      </c>
      <c r="Z5079" t="s">
        <v>164</v>
      </c>
      <c r="AA5079" t="s">
        <v>164</v>
      </c>
      <c r="AB5079" t="s">
        <v>16</v>
      </c>
      <c r="AE5079">
        <v>0</v>
      </c>
      <c r="AF5079">
        <v>0</v>
      </c>
    </row>
    <row r="5080" spans="1:32" x14ac:dyDescent="0.2">
      <c r="A5080" t="s">
        <v>8741</v>
      </c>
      <c r="B5080" s="107">
        <v>44715</v>
      </c>
      <c r="C5080" s="107">
        <v>44715</v>
      </c>
      <c r="D5080" s="107">
        <v>44715</v>
      </c>
      <c r="E5080">
        <v>-250</v>
      </c>
      <c r="F5080">
        <v>-250</v>
      </c>
      <c r="G5080" t="s">
        <v>43</v>
      </c>
      <c r="H5080">
        <v>1</v>
      </c>
      <c r="I5080">
        <v>-250</v>
      </c>
      <c r="J5080">
        <v>-250</v>
      </c>
      <c r="K5080">
        <v>1</v>
      </c>
      <c r="M5080" t="s">
        <v>52</v>
      </c>
      <c r="N5080" t="s">
        <v>301</v>
      </c>
      <c r="O5080">
        <v>100</v>
      </c>
      <c r="Q5080" t="s">
        <v>301</v>
      </c>
      <c r="S5080" t="s">
        <v>190</v>
      </c>
      <c r="U5080" t="s">
        <v>52</v>
      </c>
      <c r="W5080" t="s">
        <v>190</v>
      </c>
      <c r="X5080" t="s">
        <v>191</v>
      </c>
      <c r="Y5080" t="s">
        <v>192</v>
      </c>
      <c r="Z5080" t="s">
        <v>193</v>
      </c>
      <c r="AA5080" t="s">
        <v>193</v>
      </c>
      <c r="AB5080" t="s">
        <v>19</v>
      </c>
      <c r="AE5080">
        <v>0</v>
      </c>
      <c r="AF5080">
        <v>0</v>
      </c>
    </row>
    <row r="5081" spans="1:32" x14ac:dyDescent="0.2">
      <c r="A5081" t="s">
        <v>8742</v>
      </c>
      <c r="B5081" s="107">
        <v>44715</v>
      </c>
      <c r="C5081" s="107">
        <v>44715</v>
      </c>
      <c r="D5081" s="107">
        <v>44715</v>
      </c>
      <c r="E5081">
        <v>-87.51</v>
      </c>
      <c r="F5081">
        <v>-87.51</v>
      </c>
      <c r="G5081" t="s">
        <v>43</v>
      </c>
      <c r="H5081">
        <v>1</v>
      </c>
      <c r="I5081">
        <v>-87.51</v>
      </c>
      <c r="J5081">
        <v>-87.51</v>
      </c>
      <c r="K5081">
        <v>1</v>
      </c>
      <c r="M5081" t="s">
        <v>52</v>
      </c>
      <c r="N5081" t="s">
        <v>1169</v>
      </c>
      <c r="O5081">
        <v>100</v>
      </c>
      <c r="P5081" t="s">
        <v>268</v>
      </c>
      <c r="Q5081" t="s">
        <v>1169</v>
      </c>
      <c r="S5081" t="s">
        <v>8743</v>
      </c>
      <c r="U5081" t="s">
        <v>52</v>
      </c>
      <c r="W5081" t="s">
        <v>8017</v>
      </c>
      <c r="X5081" t="s">
        <v>24</v>
      </c>
      <c r="Y5081" t="s">
        <v>163</v>
      </c>
      <c r="Z5081" t="s">
        <v>193</v>
      </c>
      <c r="AA5081" t="s">
        <v>193</v>
      </c>
      <c r="AB5081" t="s">
        <v>24</v>
      </c>
      <c r="AE5081">
        <v>0</v>
      </c>
      <c r="AF5081">
        <v>0</v>
      </c>
    </row>
    <row r="5082" spans="1:32" x14ac:dyDescent="0.2">
      <c r="A5082" t="s">
        <v>8744</v>
      </c>
      <c r="B5082" s="107">
        <v>44715</v>
      </c>
      <c r="C5082" s="107">
        <v>44715</v>
      </c>
      <c r="D5082" s="107">
        <v>44715</v>
      </c>
      <c r="E5082">
        <v>-142.61000000000001</v>
      </c>
      <c r="F5082">
        <v>-142.61000000000001</v>
      </c>
      <c r="G5082" t="s">
        <v>43</v>
      </c>
      <c r="H5082">
        <v>1</v>
      </c>
      <c r="I5082">
        <v>-142.61000000000001</v>
      </c>
      <c r="J5082">
        <v>-142.61000000000001</v>
      </c>
      <c r="K5082">
        <v>1</v>
      </c>
      <c r="M5082" t="s">
        <v>52</v>
      </c>
      <c r="N5082" t="s">
        <v>335</v>
      </c>
      <c r="O5082">
        <v>100</v>
      </c>
      <c r="P5082" t="s">
        <v>236</v>
      </c>
      <c r="Q5082" t="s">
        <v>335</v>
      </c>
      <c r="S5082" t="s">
        <v>8017</v>
      </c>
      <c r="U5082" t="s">
        <v>52</v>
      </c>
      <c r="W5082" t="s">
        <v>8017</v>
      </c>
      <c r="X5082" t="s">
        <v>24</v>
      </c>
      <c r="Y5082" t="s">
        <v>163</v>
      </c>
      <c r="Z5082" t="s">
        <v>193</v>
      </c>
      <c r="AA5082" t="s">
        <v>193</v>
      </c>
      <c r="AB5082" t="s">
        <v>24</v>
      </c>
      <c r="AE5082">
        <v>0</v>
      </c>
      <c r="AF5082">
        <v>0</v>
      </c>
    </row>
    <row r="5083" spans="1:32" x14ac:dyDescent="0.2">
      <c r="A5083" t="s">
        <v>8745</v>
      </c>
      <c r="B5083" s="107">
        <v>44715</v>
      </c>
      <c r="C5083" s="107">
        <v>44715</v>
      </c>
      <c r="D5083" s="107">
        <v>44715</v>
      </c>
      <c r="E5083">
        <v>195632.2</v>
      </c>
      <c r="F5083">
        <v>195632.2</v>
      </c>
      <c r="G5083" t="s">
        <v>43</v>
      </c>
      <c r="H5083">
        <v>1</v>
      </c>
      <c r="I5083">
        <v>195632.2</v>
      </c>
      <c r="J5083">
        <v>195632.2</v>
      </c>
      <c r="K5083">
        <v>1</v>
      </c>
      <c r="M5083" t="s">
        <v>199</v>
      </c>
      <c r="N5083" t="s">
        <v>52</v>
      </c>
      <c r="O5083">
        <v>100</v>
      </c>
      <c r="Q5083" t="s">
        <v>199</v>
      </c>
      <c r="S5083" t="s">
        <v>1378</v>
      </c>
      <c r="U5083" t="s">
        <v>52</v>
      </c>
      <c r="W5083" t="s">
        <v>1379</v>
      </c>
      <c r="X5083" t="s">
        <v>1379</v>
      </c>
      <c r="Y5083" t="s">
        <v>163</v>
      </c>
      <c r="Z5083" t="s">
        <v>193</v>
      </c>
      <c r="AA5083" t="s">
        <v>193</v>
      </c>
      <c r="AB5083" t="s">
        <v>24</v>
      </c>
      <c r="AE5083">
        <v>0</v>
      </c>
      <c r="AF5083">
        <v>0</v>
      </c>
    </row>
    <row r="5084" spans="1:32" x14ac:dyDescent="0.2">
      <c r="A5084" t="s">
        <v>8746</v>
      </c>
      <c r="B5084" s="107">
        <v>44715</v>
      </c>
      <c r="C5084" s="107">
        <v>44715</v>
      </c>
      <c r="D5084" s="107">
        <v>44715</v>
      </c>
      <c r="E5084">
        <v>-195632.2</v>
      </c>
      <c r="F5084">
        <v>-195632.2</v>
      </c>
      <c r="G5084" t="s">
        <v>43</v>
      </c>
      <c r="H5084">
        <v>1</v>
      </c>
      <c r="I5084">
        <v>-195632.2</v>
      </c>
      <c r="J5084">
        <v>-195632.2</v>
      </c>
      <c r="K5084">
        <v>1</v>
      </c>
      <c r="M5084" t="s">
        <v>53</v>
      </c>
      <c r="N5084" t="s">
        <v>199</v>
      </c>
      <c r="O5084">
        <v>100</v>
      </c>
      <c r="P5084" t="s">
        <v>340</v>
      </c>
      <c r="Q5084" t="s">
        <v>199</v>
      </c>
      <c r="S5084" t="s">
        <v>1378</v>
      </c>
      <c r="U5084" t="s">
        <v>53</v>
      </c>
      <c r="W5084" t="s">
        <v>1379</v>
      </c>
      <c r="X5084" t="s">
        <v>1379</v>
      </c>
      <c r="Y5084" t="s">
        <v>163</v>
      </c>
      <c r="Z5084" t="s">
        <v>193</v>
      </c>
      <c r="AA5084" t="s">
        <v>193</v>
      </c>
      <c r="AB5084" t="s">
        <v>24</v>
      </c>
      <c r="AE5084">
        <v>0</v>
      </c>
      <c r="AF5084">
        <v>0</v>
      </c>
    </row>
    <row r="5085" spans="1:32" x14ac:dyDescent="0.2">
      <c r="A5085" t="s">
        <v>8747</v>
      </c>
      <c r="B5085" s="107">
        <v>44715</v>
      </c>
      <c r="C5085" s="107">
        <v>44715</v>
      </c>
      <c r="D5085" s="107">
        <v>44715</v>
      </c>
      <c r="E5085">
        <v>-7.597703816483981E-3</v>
      </c>
      <c r="F5085">
        <v>-7.597703816483981E-3</v>
      </c>
      <c r="G5085" t="s">
        <v>58</v>
      </c>
      <c r="H5085">
        <v>8526.875</v>
      </c>
      <c r="I5085">
        <v>-64.784670730181844</v>
      </c>
      <c r="J5085">
        <v>-64.784670730181844</v>
      </c>
      <c r="K5085">
        <v>1</v>
      </c>
      <c r="M5085" t="s">
        <v>63</v>
      </c>
      <c r="S5085" t="s">
        <v>1608</v>
      </c>
      <c r="U5085" t="s">
        <v>63</v>
      </c>
      <c r="W5085" t="s">
        <v>8413</v>
      </c>
      <c r="X5085" t="s">
        <v>1271</v>
      </c>
      <c r="Y5085" t="s">
        <v>182</v>
      </c>
      <c r="Z5085" t="s">
        <v>164</v>
      </c>
      <c r="AA5085" t="s">
        <v>164</v>
      </c>
      <c r="AB5085" t="s">
        <v>18</v>
      </c>
      <c r="AD5085" t="s">
        <v>8748</v>
      </c>
      <c r="AE5085">
        <v>1</v>
      </c>
      <c r="AF5085">
        <v>1</v>
      </c>
    </row>
    <row r="5086" spans="1:32" x14ac:dyDescent="0.2">
      <c r="A5086" t="s">
        <v>8749</v>
      </c>
      <c r="B5086" s="107">
        <v>44715</v>
      </c>
      <c r="C5086" s="107">
        <v>44715</v>
      </c>
      <c r="D5086" s="107">
        <v>44715</v>
      </c>
      <c r="E5086">
        <v>-4.2361938721176502E-2</v>
      </c>
      <c r="F5086">
        <v>-4.2361938721176502E-2</v>
      </c>
      <c r="G5086" t="s">
        <v>58</v>
      </c>
      <c r="H5086">
        <v>8526.875</v>
      </c>
      <c r="I5086">
        <v>-361.21495623313189</v>
      </c>
      <c r="J5086">
        <v>-361.21495623313189</v>
      </c>
      <c r="K5086">
        <v>1</v>
      </c>
      <c r="M5086" t="s">
        <v>63</v>
      </c>
      <c r="S5086" t="s">
        <v>1608</v>
      </c>
      <c r="U5086" t="s">
        <v>63</v>
      </c>
      <c r="W5086" t="s">
        <v>8413</v>
      </c>
      <c r="X5086" t="s">
        <v>1271</v>
      </c>
      <c r="Y5086" t="s">
        <v>182</v>
      </c>
      <c r="Z5086" t="s">
        <v>164</v>
      </c>
      <c r="AA5086" t="s">
        <v>164</v>
      </c>
      <c r="AB5086" t="s">
        <v>18</v>
      </c>
      <c r="AD5086" t="s">
        <v>8750</v>
      </c>
      <c r="AE5086">
        <v>1</v>
      </c>
      <c r="AF5086">
        <v>1</v>
      </c>
    </row>
    <row r="5087" spans="1:32" x14ac:dyDescent="0.2">
      <c r="A5087" t="s">
        <v>8751</v>
      </c>
      <c r="B5087" s="107">
        <v>44715</v>
      </c>
      <c r="C5087" s="107">
        <v>44715</v>
      </c>
      <c r="D5087" s="107">
        <v>44715</v>
      </c>
      <c r="E5087">
        <v>-2.0665945596671901E-2</v>
      </c>
      <c r="F5087">
        <v>-2.0665945596671901E-2</v>
      </c>
      <c r="G5087" t="s">
        <v>58</v>
      </c>
      <c r="H5087">
        <v>8526.875</v>
      </c>
      <c r="I5087">
        <v>-176.21593485962171</v>
      </c>
      <c r="J5087">
        <v>-176.21593485962171</v>
      </c>
      <c r="K5087">
        <v>1</v>
      </c>
      <c r="M5087" t="s">
        <v>63</v>
      </c>
      <c r="S5087" t="s">
        <v>1608</v>
      </c>
      <c r="U5087" t="s">
        <v>63</v>
      </c>
      <c r="W5087" t="s">
        <v>8413</v>
      </c>
      <c r="X5087" t="s">
        <v>1271</v>
      </c>
      <c r="Y5087" t="s">
        <v>182</v>
      </c>
      <c r="Z5087" t="s">
        <v>164</v>
      </c>
      <c r="AA5087" t="s">
        <v>164</v>
      </c>
      <c r="AB5087" t="s">
        <v>18</v>
      </c>
      <c r="AD5087" t="s">
        <v>8752</v>
      </c>
      <c r="AE5087">
        <v>1</v>
      </c>
      <c r="AF5087">
        <v>1</v>
      </c>
    </row>
    <row r="5088" spans="1:32" x14ac:dyDescent="0.2">
      <c r="A5088" t="s">
        <v>8753</v>
      </c>
      <c r="B5088" s="107">
        <v>44714</v>
      </c>
      <c r="C5088" s="107">
        <v>44714</v>
      </c>
      <c r="D5088" s="107">
        <v>44714</v>
      </c>
      <c r="E5088">
        <v>-285</v>
      </c>
      <c r="F5088">
        <v>-285</v>
      </c>
      <c r="G5088" t="s">
        <v>43</v>
      </c>
      <c r="H5088">
        <v>1</v>
      </c>
      <c r="I5088">
        <v>-285</v>
      </c>
      <c r="J5088">
        <v>-285</v>
      </c>
      <c r="K5088">
        <v>1</v>
      </c>
      <c r="M5088" t="s">
        <v>50</v>
      </c>
      <c r="N5088" t="s">
        <v>199</v>
      </c>
      <c r="O5088">
        <v>100</v>
      </c>
      <c r="P5088" t="s">
        <v>340</v>
      </c>
      <c r="Q5088" t="s">
        <v>199</v>
      </c>
      <c r="S5088" t="s">
        <v>8188</v>
      </c>
      <c r="U5088" t="s">
        <v>50</v>
      </c>
      <c r="W5088" t="s">
        <v>8188</v>
      </c>
      <c r="X5088" t="s">
        <v>8189</v>
      </c>
      <c r="Y5088" t="s">
        <v>23</v>
      </c>
      <c r="Z5088" t="s">
        <v>164</v>
      </c>
      <c r="AA5088" t="s">
        <v>164</v>
      </c>
      <c r="AB5088" t="s">
        <v>23</v>
      </c>
      <c r="AE5088">
        <v>0</v>
      </c>
      <c r="AF5088">
        <v>0</v>
      </c>
    </row>
    <row r="5089" spans="1:32" x14ac:dyDescent="0.2">
      <c r="A5089" t="s">
        <v>8754</v>
      </c>
      <c r="B5089" s="107">
        <v>44714</v>
      </c>
      <c r="C5089" s="107">
        <v>44714</v>
      </c>
      <c r="D5089" s="107">
        <v>44714</v>
      </c>
      <c r="E5089">
        <v>-3038.05</v>
      </c>
      <c r="F5089">
        <v>-3038.05</v>
      </c>
      <c r="G5089" t="s">
        <v>43</v>
      </c>
      <c r="H5089">
        <v>1</v>
      </c>
      <c r="I5089">
        <v>-3038.05</v>
      </c>
      <c r="J5089">
        <v>-3038.05</v>
      </c>
      <c r="K5089">
        <v>1</v>
      </c>
      <c r="M5089" t="s">
        <v>50</v>
      </c>
      <c r="N5089" t="s">
        <v>199</v>
      </c>
      <c r="O5089">
        <v>100</v>
      </c>
      <c r="P5089" t="s">
        <v>340</v>
      </c>
      <c r="Q5089" t="s">
        <v>199</v>
      </c>
      <c r="S5089" t="s">
        <v>8298</v>
      </c>
      <c r="U5089" t="s">
        <v>50</v>
      </c>
      <c r="W5089" t="s">
        <v>1396</v>
      </c>
      <c r="X5089" t="s">
        <v>30</v>
      </c>
      <c r="Y5089" t="s">
        <v>182</v>
      </c>
      <c r="Z5089" t="s">
        <v>182</v>
      </c>
      <c r="AA5089" t="s">
        <v>182</v>
      </c>
      <c r="AB5089" t="s">
        <v>30</v>
      </c>
      <c r="AE5089">
        <v>0</v>
      </c>
      <c r="AF5089">
        <v>0</v>
      </c>
    </row>
    <row r="5090" spans="1:32" x14ac:dyDescent="0.2">
      <c r="A5090" t="s">
        <v>8755</v>
      </c>
      <c r="B5090" s="107">
        <v>44714</v>
      </c>
      <c r="C5090" s="107">
        <v>44714</v>
      </c>
      <c r="D5090" s="107">
        <v>44714</v>
      </c>
      <c r="E5090">
        <v>200000</v>
      </c>
      <c r="F5090">
        <v>200000</v>
      </c>
      <c r="G5090" t="s">
        <v>43</v>
      </c>
      <c r="H5090">
        <v>1</v>
      </c>
      <c r="I5090">
        <v>200000</v>
      </c>
      <c r="J5090">
        <v>200000</v>
      </c>
      <c r="K5090">
        <v>1</v>
      </c>
      <c r="M5090" t="s">
        <v>199</v>
      </c>
      <c r="N5090" t="s">
        <v>52</v>
      </c>
      <c r="O5090">
        <v>100</v>
      </c>
      <c r="Q5090" t="s">
        <v>199</v>
      </c>
      <c r="S5090" t="s">
        <v>1378</v>
      </c>
      <c r="U5090" t="s">
        <v>52</v>
      </c>
      <c r="W5090" t="s">
        <v>1379</v>
      </c>
      <c r="X5090" t="s">
        <v>1379</v>
      </c>
      <c r="Y5090" t="s">
        <v>163</v>
      </c>
      <c r="Z5090" t="s">
        <v>193</v>
      </c>
      <c r="AA5090" t="s">
        <v>193</v>
      </c>
      <c r="AB5090" t="s">
        <v>24</v>
      </c>
      <c r="AE5090">
        <v>0</v>
      </c>
      <c r="AF5090">
        <v>0</v>
      </c>
    </row>
    <row r="5091" spans="1:32" x14ac:dyDescent="0.2">
      <c r="A5091" t="s">
        <v>8756</v>
      </c>
      <c r="B5091" s="107">
        <v>44714</v>
      </c>
      <c r="C5091" s="107">
        <v>44714</v>
      </c>
      <c r="D5091" s="107">
        <v>44714</v>
      </c>
      <c r="E5091">
        <v>-200000</v>
      </c>
      <c r="F5091">
        <v>-200000</v>
      </c>
      <c r="G5091" t="s">
        <v>43</v>
      </c>
      <c r="H5091">
        <v>1</v>
      </c>
      <c r="I5091">
        <v>-200000</v>
      </c>
      <c r="J5091">
        <v>-200000</v>
      </c>
      <c r="K5091">
        <v>1</v>
      </c>
      <c r="M5091" t="s">
        <v>53</v>
      </c>
      <c r="N5091" t="s">
        <v>199</v>
      </c>
      <c r="O5091">
        <v>100</v>
      </c>
      <c r="P5091" t="s">
        <v>340</v>
      </c>
      <c r="Q5091" t="s">
        <v>199</v>
      </c>
      <c r="S5091" t="s">
        <v>1378</v>
      </c>
      <c r="U5091" t="s">
        <v>53</v>
      </c>
      <c r="W5091" t="s">
        <v>1379</v>
      </c>
      <c r="X5091" t="s">
        <v>1379</v>
      </c>
      <c r="Y5091" t="s">
        <v>163</v>
      </c>
      <c r="Z5091" t="s">
        <v>193</v>
      </c>
      <c r="AA5091" t="s">
        <v>193</v>
      </c>
      <c r="AB5091" t="s">
        <v>24</v>
      </c>
      <c r="AE5091">
        <v>0</v>
      </c>
      <c r="AF5091">
        <v>0</v>
      </c>
    </row>
    <row r="5092" spans="1:32" x14ac:dyDescent="0.2">
      <c r="A5092" t="s">
        <v>8757</v>
      </c>
      <c r="B5092" s="107">
        <v>44714</v>
      </c>
      <c r="C5092" s="107">
        <v>44714</v>
      </c>
      <c r="D5092" s="107">
        <v>44714</v>
      </c>
      <c r="E5092">
        <v>-2.476755031430368E-3</v>
      </c>
      <c r="F5092">
        <v>-2.476755031430368E-3</v>
      </c>
      <c r="G5092" t="s">
        <v>58</v>
      </c>
      <c r="H5092">
        <v>8826.4805007221967</v>
      </c>
      <c r="I5092">
        <v>-21.861029989985731</v>
      </c>
      <c r="J5092">
        <v>-21.861029989985731</v>
      </c>
      <c r="K5092">
        <v>1</v>
      </c>
      <c r="M5092" t="s">
        <v>63</v>
      </c>
      <c r="N5092" t="s">
        <v>2409</v>
      </c>
      <c r="S5092" t="s">
        <v>1608</v>
      </c>
      <c r="U5092" t="s">
        <v>63</v>
      </c>
      <c r="W5092" t="s">
        <v>1415</v>
      </c>
      <c r="X5092" t="s">
        <v>1265</v>
      </c>
      <c r="Y5092" t="s">
        <v>182</v>
      </c>
      <c r="Z5092" t="s">
        <v>164</v>
      </c>
      <c r="AA5092" t="s">
        <v>164</v>
      </c>
      <c r="AB5092" t="s">
        <v>18</v>
      </c>
      <c r="AD5092" t="s">
        <v>8758</v>
      </c>
      <c r="AE5092">
        <v>1</v>
      </c>
      <c r="AF5092">
        <v>1</v>
      </c>
    </row>
    <row r="5093" spans="1:32" x14ac:dyDescent="0.2">
      <c r="A5093" t="s">
        <v>8759</v>
      </c>
      <c r="B5093" s="107">
        <v>44714</v>
      </c>
      <c r="C5093" s="107">
        <v>44714</v>
      </c>
      <c r="D5093" s="107">
        <v>44714</v>
      </c>
      <c r="E5093">
        <v>-4.6864505477327723E-3</v>
      </c>
      <c r="F5093">
        <v>-4.6864505477327723E-3</v>
      </c>
      <c r="G5093" t="s">
        <v>58</v>
      </c>
      <c r="H5093">
        <v>8826.4805007221967</v>
      </c>
      <c r="I5093">
        <v>-41.364864377162171</v>
      </c>
      <c r="J5093">
        <v>-41.364864377162171</v>
      </c>
      <c r="K5093">
        <v>1</v>
      </c>
      <c r="M5093" t="s">
        <v>63</v>
      </c>
      <c r="N5093" t="s">
        <v>2409</v>
      </c>
      <c r="S5093" t="s">
        <v>1608</v>
      </c>
      <c r="U5093" t="s">
        <v>63</v>
      </c>
      <c r="W5093" t="s">
        <v>1415</v>
      </c>
      <c r="X5093" t="s">
        <v>1265</v>
      </c>
      <c r="Y5093" t="s">
        <v>182</v>
      </c>
      <c r="Z5093" t="s">
        <v>164</v>
      </c>
      <c r="AA5093" t="s">
        <v>164</v>
      </c>
      <c r="AB5093" t="s">
        <v>18</v>
      </c>
      <c r="AD5093" t="s">
        <v>8760</v>
      </c>
      <c r="AE5093">
        <v>1</v>
      </c>
      <c r="AF5093">
        <v>1</v>
      </c>
    </row>
    <row r="5094" spans="1:32" x14ac:dyDescent="0.2">
      <c r="A5094" t="s">
        <v>8761</v>
      </c>
      <c r="B5094" s="107">
        <v>44714</v>
      </c>
      <c r="C5094" s="107">
        <v>44714</v>
      </c>
      <c r="D5094" s="107">
        <v>44714</v>
      </c>
      <c r="E5094">
        <v>-2.0220848288448171E-2</v>
      </c>
      <c r="F5094">
        <v>-2.0220848288448171E-2</v>
      </c>
      <c r="G5094" t="s">
        <v>58</v>
      </c>
      <c r="H5094">
        <v>8826.4805007221967</v>
      </c>
      <c r="I5094">
        <v>-178.47892312604961</v>
      </c>
      <c r="J5094">
        <v>-178.47892312604961</v>
      </c>
      <c r="K5094">
        <v>1</v>
      </c>
      <c r="M5094" t="s">
        <v>63</v>
      </c>
      <c r="S5094" t="s">
        <v>1608</v>
      </c>
      <c r="U5094" t="s">
        <v>63</v>
      </c>
      <c r="W5094" t="s">
        <v>8413</v>
      </c>
      <c r="X5094" t="s">
        <v>1271</v>
      </c>
      <c r="Y5094" t="s">
        <v>182</v>
      </c>
      <c r="Z5094" t="s">
        <v>164</v>
      </c>
      <c r="AA5094" t="s">
        <v>164</v>
      </c>
      <c r="AB5094" t="s">
        <v>18</v>
      </c>
      <c r="AD5094" t="s">
        <v>8762</v>
      </c>
      <c r="AE5094">
        <v>1</v>
      </c>
      <c r="AF5094">
        <v>1</v>
      </c>
    </row>
    <row r="5095" spans="1:32" x14ac:dyDescent="0.2">
      <c r="A5095" t="s">
        <v>8763</v>
      </c>
      <c r="B5095" s="107">
        <v>44714</v>
      </c>
      <c r="C5095" s="107">
        <v>44714</v>
      </c>
      <c r="D5095" s="107">
        <v>44714</v>
      </c>
      <c r="E5095">
        <v>4.8000000000000001E-2</v>
      </c>
      <c r="F5095">
        <v>4.8000000000000001E-2</v>
      </c>
      <c r="G5095" t="s">
        <v>58</v>
      </c>
      <c r="H5095">
        <v>8826.4805007221967</v>
      </c>
      <c r="I5095">
        <v>423.67106403466539</v>
      </c>
      <c r="J5095">
        <v>423.67106403466539</v>
      </c>
      <c r="K5095">
        <v>1</v>
      </c>
      <c r="M5095" t="s">
        <v>56</v>
      </c>
      <c r="N5095" t="s">
        <v>63</v>
      </c>
      <c r="S5095" t="s">
        <v>1408</v>
      </c>
      <c r="U5095" t="s">
        <v>63</v>
      </c>
      <c r="W5095" t="s">
        <v>1379</v>
      </c>
      <c r="X5095" t="s">
        <v>1379</v>
      </c>
      <c r="Y5095" t="s">
        <v>163</v>
      </c>
      <c r="Z5095" t="s">
        <v>193</v>
      </c>
      <c r="AA5095" t="s">
        <v>193</v>
      </c>
      <c r="AB5095" t="s">
        <v>24</v>
      </c>
      <c r="AD5095" t="s">
        <v>8764</v>
      </c>
      <c r="AE5095">
        <v>1</v>
      </c>
      <c r="AF5095">
        <v>1</v>
      </c>
    </row>
    <row r="5096" spans="1:32" x14ac:dyDescent="0.2">
      <c r="A5096" t="s">
        <v>8765</v>
      </c>
      <c r="B5096" s="107">
        <v>44714</v>
      </c>
      <c r="C5096" s="107">
        <v>44714</v>
      </c>
      <c r="D5096" s="107">
        <v>44714</v>
      </c>
      <c r="E5096">
        <v>-2.1458453407333999E-2</v>
      </c>
      <c r="F5096">
        <v>-2.1458453407333999E-2</v>
      </c>
      <c r="G5096" t="s">
        <v>58</v>
      </c>
      <c r="H5096">
        <v>8826.4805007221967</v>
      </c>
      <c r="I5096">
        <v>-189.40262057548941</v>
      </c>
      <c r="J5096">
        <v>-189.40262057548941</v>
      </c>
      <c r="K5096">
        <v>1</v>
      </c>
      <c r="M5096" t="s">
        <v>56</v>
      </c>
      <c r="S5096" t="s">
        <v>2372</v>
      </c>
      <c r="U5096" t="s">
        <v>56</v>
      </c>
      <c r="W5096" t="s">
        <v>1415</v>
      </c>
      <c r="X5096" t="s">
        <v>1265</v>
      </c>
      <c r="Y5096" t="s">
        <v>182</v>
      </c>
      <c r="Z5096" t="s">
        <v>164</v>
      </c>
      <c r="AA5096" t="s">
        <v>164</v>
      </c>
      <c r="AB5096" t="s">
        <v>18</v>
      </c>
      <c r="AD5096" t="s">
        <v>8766</v>
      </c>
      <c r="AE5096">
        <v>1</v>
      </c>
      <c r="AF5096">
        <v>1</v>
      </c>
    </row>
    <row r="5097" spans="1:32" x14ac:dyDescent="0.2">
      <c r="A5097" t="s">
        <v>8767</v>
      </c>
      <c r="B5097" s="107">
        <v>44714</v>
      </c>
      <c r="C5097" s="107">
        <v>44714</v>
      </c>
      <c r="D5097" s="107">
        <v>44714</v>
      </c>
      <c r="E5097">
        <v>0.04</v>
      </c>
      <c r="F5097">
        <v>0.04</v>
      </c>
      <c r="G5097" t="s">
        <v>58</v>
      </c>
      <c r="H5097">
        <v>8826.4805007221967</v>
      </c>
      <c r="I5097">
        <v>353.05922002888792</v>
      </c>
      <c r="J5097">
        <v>353.05922002888792</v>
      </c>
      <c r="K5097">
        <v>1</v>
      </c>
      <c r="N5097" t="s">
        <v>63</v>
      </c>
      <c r="S5097" t="s">
        <v>7738</v>
      </c>
      <c r="U5097" t="s">
        <v>63</v>
      </c>
      <c r="W5097" t="s">
        <v>3598</v>
      </c>
      <c r="X5097" t="s">
        <v>3598</v>
      </c>
      <c r="Y5097" t="s">
        <v>1062</v>
      </c>
      <c r="Z5097" t="s">
        <v>1063</v>
      </c>
      <c r="AA5097" t="s">
        <v>1063</v>
      </c>
      <c r="AB5097" t="s">
        <v>29</v>
      </c>
      <c r="AD5097" t="s">
        <v>8768</v>
      </c>
      <c r="AE5097">
        <v>1</v>
      </c>
      <c r="AF5097">
        <v>1</v>
      </c>
    </row>
    <row r="5098" spans="1:32" x14ac:dyDescent="0.2">
      <c r="A5098" t="s">
        <v>8769</v>
      </c>
      <c r="B5098" s="107">
        <v>44714</v>
      </c>
      <c r="C5098" s="107">
        <v>44714</v>
      </c>
      <c r="D5098" s="107">
        <v>44714</v>
      </c>
      <c r="E5098">
        <v>-4.9472458831242003E-2</v>
      </c>
      <c r="F5098">
        <v>-4.9472458831242003E-2</v>
      </c>
      <c r="G5098" t="s">
        <v>58</v>
      </c>
      <c r="H5098">
        <v>8826.4805007221967</v>
      </c>
      <c r="I5098">
        <v>-436.66769319673921</v>
      </c>
      <c r="J5098">
        <v>-436.66769319673921</v>
      </c>
      <c r="K5098">
        <v>1</v>
      </c>
      <c r="M5098" t="s">
        <v>56</v>
      </c>
      <c r="N5098" t="s">
        <v>63</v>
      </c>
      <c r="S5098" t="s">
        <v>1408</v>
      </c>
      <c r="U5098" t="s">
        <v>56</v>
      </c>
      <c r="W5098" t="s">
        <v>1379</v>
      </c>
      <c r="X5098" t="s">
        <v>1379</v>
      </c>
      <c r="Y5098" t="s">
        <v>163</v>
      </c>
      <c r="Z5098" t="s">
        <v>193</v>
      </c>
      <c r="AA5098" t="s">
        <v>193</v>
      </c>
      <c r="AB5098" t="s">
        <v>24</v>
      </c>
      <c r="AD5098" t="s">
        <v>8764</v>
      </c>
      <c r="AE5098">
        <v>1</v>
      </c>
      <c r="AF5098">
        <v>1</v>
      </c>
    </row>
    <row r="5099" spans="1:32" x14ac:dyDescent="0.2">
      <c r="A5099" t="s">
        <v>8770</v>
      </c>
      <c r="B5099" s="107">
        <v>44713</v>
      </c>
      <c r="C5099" s="107">
        <v>44713</v>
      </c>
      <c r="D5099" s="107">
        <v>44713</v>
      </c>
      <c r="E5099">
        <v>526.80999999999995</v>
      </c>
      <c r="F5099">
        <v>526.80999999999995</v>
      </c>
      <c r="G5099" t="s">
        <v>43</v>
      </c>
      <c r="H5099">
        <v>1</v>
      </c>
      <c r="I5099">
        <v>526.80999999999995</v>
      </c>
      <c r="J5099">
        <v>526.80999999999995</v>
      </c>
      <c r="K5099">
        <v>1</v>
      </c>
      <c r="M5099" t="s">
        <v>199</v>
      </c>
      <c r="N5099" t="s">
        <v>50</v>
      </c>
      <c r="O5099">
        <v>100</v>
      </c>
      <c r="P5099" t="s">
        <v>160</v>
      </c>
      <c r="Q5099" t="s">
        <v>199</v>
      </c>
      <c r="S5099" t="s">
        <v>8771</v>
      </c>
      <c r="U5099" t="s">
        <v>50</v>
      </c>
      <c r="W5099" t="s">
        <v>1451</v>
      </c>
      <c r="X5099" t="s">
        <v>1452</v>
      </c>
      <c r="Y5099" t="s">
        <v>192</v>
      </c>
      <c r="Z5099" t="s">
        <v>193</v>
      </c>
      <c r="AA5099" t="s">
        <v>193</v>
      </c>
      <c r="AB5099" t="s">
        <v>24</v>
      </c>
      <c r="AE5099">
        <v>0</v>
      </c>
      <c r="AF5099">
        <v>0</v>
      </c>
    </row>
    <row r="5100" spans="1:32" x14ac:dyDescent="0.2">
      <c r="A5100" t="s">
        <v>8772</v>
      </c>
      <c r="B5100" s="107">
        <v>44713</v>
      </c>
      <c r="C5100" s="107">
        <v>44713</v>
      </c>
      <c r="D5100" s="107">
        <v>44713</v>
      </c>
      <c r="E5100">
        <v>-19.170000000000002</v>
      </c>
      <c r="F5100">
        <v>-19.170000000000002</v>
      </c>
      <c r="G5100" t="s">
        <v>43</v>
      </c>
      <c r="H5100">
        <v>1</v>
      </c>
      <c r="I5100">
        <v>-19.170000000000002</v>
      </c>
      <c r="J5100">
        <v>-19.170000000000002</v>
      </c>
      <c r="K5100">
        <v>1</v>
      </c>
      <c r="M5100" t="s">
        <v>52</v>
      </c>
      <c r="N5100" t="s">
        <v>8636</v>
      </c>
      <c r="O5100">
        <v>100</v>
      </c>
      <c r="Q5100" t="s">
        <v>8636</v>
      </c>
      <c r="S5100" t="s">
        <v>4675</v>
      </c>
      <c r="U5100" t="s">
        <v>52</v>
      </c>
      <c r="W5100" t="s">
        <v>4674</v>
      </c>
      <c r="X5100" t="s">
        <v>4675</v>
      </c>
      <c r="Y5100" t="s">
        <v>192</v>
      </c>
      <c r="Z5100" t="s">
        <v>193</v>
      </c>
      <c r="AA5100" t="s">
        <v>193</v>
      </c>
      <c r="AB5100" t="s">
        <v>19</v>
      </c>
      <c r="AE5100">
        <v>0</v>
      </c>
      <c r="AF5100">
        <v>0</v>
      </c>
    </row>
    <row r="5101" spans="1:32" x14ac:dyDescent="0.2">
      <c r="A5101" t="s">
        <v>8773</v>
      </c>
      <c r="B5101" s="107">
        <v>44713</v>
      </c>
      <c r="C5101" s="107">
        <v>44713</v>
      </c>
      <c r="D5101" s="107">
        <v>44713</v>
      </c>
      <c r="E5101">
        <v>-60.2</v>
      </c>
      <c r="F5101">
        <v>-60.2</v>
      </c>
      <c r="G5101" t="s">
        <v>43</v>
      </c>
      <c r="H5101">
        <v>1</v>
      </c>
      <c r="I5101">
        <v>-60.2</v>
      </c>
      <c r="J5101">
        <v>-60.2</v>
      </c>
      <c r="K5101">
        <v>1</v>
      </c>
      <c r="M5101" t="s">
        <v>52</v>
      </c>
      <c r="N5101" t="s">
        <v>301</v>
      </c>
      <c r="O5101">
        <v>100</v>
      </c>
      <c r="Q5101" t="s">
        <v>301</v>
      </c>
      <c r="S5101" t="s">
        <v>8774</v>
      </c>
      <c r="U5101" t="s">
        <v>52</v>
      </c>
      <c r="W5101" t="s">
        <v>8017</v>
      </c>
      <c r="X5101" t="s">
        <v>24</v>
      </c>
      <c r="Y5101" t="s">
        <v>163</v>
      </c>
      <c r="Z5101" t="s">
        <v>193</v>
      </c>
      <c r="AA5101" t="s">
        <v>193</v>
      </c>
      <c r="AB5101" t="s">
        <v>24</v>
      </c>
      <c r="AE5101">
        <v>0</v>
      </c>
      <c r="AF5101">
        <v>0</v>
      </c>
    </row>
    <row r="5102" spans="1:32" x14ac:dyDescent="0.2">
      <c r="A5102" t="s">
        <v>8775</v>
      </c>
      <c r="B5102" s="107">
        <v>44713</v>
      </c>
      <c r="C5102" s="107">
        <v>44713</v>
      </c>
      <c r="D5102" s="107">
        <v>44713</v>
      </c>
      <c r="E5102">
        <v>-3.5</v>
      </c>
      <c r="F5102">
        <v>-3.5</v>
      </c>
      <c r="G5102" t="s">
        <v>43</v>
      </c>
      <c r="H5102">
        <v>1</v>
      </c>
      <c r="I5102">
        <v>-3.5</v>
      </c>
      <c r="J5102">
        <v>-3.5</v>
      </c>
      <c r="K5102">
        <v>1</v>
      </c>
      <c r="M5102" t="s">
        <v>52</v>
      </c>
      <c r="N5102" t="s">
        <v>8636</v>
      </c>
      <c r="O5102">
        <v>100</v>
      </c>
      <c r="Q5102" t="s">
        <v>8636</v>
      </c>
      <c r="S5102" t="s">
        <v>8637</v>
      </c>
      <c r="U5102" t="s">
        <v>52</v>
      </c>
      <c r="W5102" t="s">
        <v>4674</v>
      </c>
      <c r="X5102" t="s">
        <v>4675</v>
      </c>
      <c r="Y5102" t="s">
        <v>192</v>
      </c>
      <c r="Z5102" t="s">
        <v>193</v>
      </c>
      <c r="AA5102" t="s">
        <v>193</v>
      </c>
      <c r="AB5102" t="s">
        <v>19</v>
      </c>
      <c r="AE5102">
        <v>0</v>
      </c>
      <c r="AF5102">
        <v>0</v>
      </c>
    </row>
    <row r="5103" spans="1:32" x14ac:dyDescent="0.2">
      <c r="A5103" t="s">
        <v>8776</v>
      </c>
      <c r="B5103" s="107">
        <v>44713</v>
      </c>
      <c r="C5103" s="107">
        <v>44713</v>
      </c>
      <c r="D5103" s="107">
        <v>44713</v>
      </c>
      <c r="E5103">
        <v>-526.80999999999995</v>
      </c>
      <c r="F5103">
        <v>-526.80999999999995</v>
      </c>
      <c r="G5103" t="s">
        <v>43</v>
      </c>
      <c r="H5103">
        <v>1</v>
      </c>
      <c r="I5103">
        <v>-526.80999999999995</v>
      </c>
      <c r="J5103">
        <v>-526.80999999999995</v>
      </c>
      <c r="K5103">
        <v>1</v>
      </c>
      <c r="M5103" t="s">
        <v>50</v>
      </c>
      <c r="N5103" t="s">
        <v>199</v>
      </c>
      <c r="O5103">
        <v>100</v>
      </c>
      <c r="P5103" t="s">
        <v>340</v>
      </c>
      <c r="Q5103" t="s">
        <v>199</v>
      </c>
      <c r="S5103" t="s">
        <v>8292</v>
      </c>
      <c r="U5103" t="s">
        <v>50</v>
      </c>
      <c r="W5103" t="s">
        <v>1451</v>
      </c>
      <c r="X5103" t="s">
        <v>1452</v>
      </c>
      <c r="Y5103" t="s">
        <v>192</v>
      </c>
      <c r="Z5103" t="s">
        <v>193</v>
      </c>
      <c r="AA5103" t="s">
        <v>193</v>
      </c>
      <c r="AB5103" t="s">
        <v>24</v>
      </c>
      <c r="AE5103">
        <v>0</v>
      </c>
      <c r="AF5103">
        <v>0</v>
      </c>
    </row>
    <row r="5104" spans="1:32" x14ac:dyDescent="0.2">
      <c r="A5104" t="s">
        <v>8777</v>
      </c>
      <c r="B5104" s="107">
        <v>44713</v>
      </c>
      <c r="C5104" s="107">
        <v>44713</v>
      </c>
      <c r="D5104" s="107">
        <v>44713</v>
      </c>
      <c r="E5104">
        <v>-917</v>
      </c>
      <c r="F5104">
        <v>-917</v>
      </c>
      <c r="G5104" t="s">
        <v>43</v>
      </c>
      <c r="H5104">
        <v>1</v>
      </c>
      <c r="I5104">
        <v>-917</v>
      </c>
      <c r="J5104">
        <v>-917</v>
      </c>
      <c r="K5104">
        <v>1</v>
      </c>
      <c r="M5104" t="s">
        <v>52</v>
      </c>
      <c r="N5104" t="s">
        <v>1169</v>
      </c>
      <c r="O5104">
        <v>100</v>
      </c>
      <c r="P5104" t="s">
        <v>268</v>
      </c>
      <c r="Q5104" t="s">
        <v>1169</v>
      </c>
      <c r="S5104" t="s">
        <v>8017</v>
      </c>
      <c r="U5104" t="s">
        <v>52</v>
      </c>
      <c r="W5104" t="s">
        <v>8017</v>
      </c>
      <c r="X5104" t="s">
        <v>24</v>
      </c>
      <c r="Y5104" t="s">
        <v>163</v>
      </c>
      <c r="Z5104" t="s">
        <v>193</v>
      </c>
      <c r="AA5104" t="s">
        <v>193</v>
      </c>
      <c r="AB5104" t="s">
        <v>24</v>
      </c>
      <c r="AE5104">
        <v>0</v>
      </c>
      <c r="AF5104">
        <v>0</v>
      </c>
    </row>
    <row r="5105" spans="1:32" x14ac:dyDescent="0.2">
      <c r="A5105" t="s">
        <v>8778</v>
      </c>
      <c r="B5105" s="107">
        <v>44713</v>
      </c>
      <c r="C5105" s="107">
        <v>44713</v>
      </c>
      <c r="D5105" s="107">
        <v>44713</v>
      </c>
      <c r="E5105">
        <v>-2.29</v>
      </c>
      <c r="F5105">
        <v>-2.29</v>
      </c>
      <c r="G5105" t="s">
        <v>43</v>
      </c>
      <c r="H5105">
        <v>1</v>
      </c>
      <c r="I5105">
        <v>-2.29</v>
      </c>
      <c r="J5105">
        <v>-2.29</v>
      </c>
      <c r="K5105">
        <v>1</v>
      </c>
      <c r="M5105" t="s">
        <v>52</v>
      </c>
      <c r="N5105" t="s">
        <v>8636</v>
      </c>
      <c r="O5105">
        <v>100</v>
      </c>
      <c r="Q5105" t="s">
        <v>8636</v>
      </c>
      <c r="S5105" t="s">
        <v>8637</v>
      </c>
      <c r="U5105" t="s">
        <v>52</v>
      </c>
      <c r="W5105" t="s">
        <v>4674</v>
      </c>
      <c r="X5105" t="s">
        <v>4675</v>
      </c>
      <c r="Y5105" t="s">
        <v>192</v>
      </c>
      <c r="Z5105" t="s">
        <v>193</v>
      </c>
      <c r="AA5105" t="s">
        <v>193</v>
      </c>
      <c r="AB5105" t="s">
        <v>19</v>
      </c>
      <c r="AE5105">
        <v>0</v>
      </c>
      <c r="AF5105">
        <v>0</v>
      </c>
    </row>
    <row r="5106" spans="1:32" x14ac:dyDescent="0.2">
      <c r="A5106" t="s">
        <v>8779</v>
      </c>
      <c r="B5106" s="107">
        <v>44713</v>
      </c>
      <c r="C5106" s="107">
        <v>44713</v>
      </c>
      <c r="D5106" s="107">
        <v>44713</v>
      </c>
      <c r="E5106">
        <v>-84.94</v>
      </c>
      <c r="F5106">
        <v>-84.94</v>
      </c>
      <c r="G5106" t="s">
        <v>43</v>
      </c>
      <c r="H5106">
        <v>1</v>
      </c>
      <c r="I5106">
        <v>-84.94</v>
      </c>
      <c r="J5106">
        <v>-84.94</v>
      </c>
      <c r="K5106">
        <v>1</v>
      </c>
      <c r="M5106" t="s">
        <v>52</v>
      </c>
      <c r="N5106" t="s">
        <v>331</v>
      </c>
      <c r="O5106">
        <v>100</v>
      </c>
      <c r="P5106" t="s">
        <v>219</v>
      </c>
      <c r="Q5106" t="s">
        <v>331</v>
      </c>
      <c r="S5106" t="s">
        <v>8017</v>
      </c>
      <c r="U5106" t="s">
        <v>52</v>
      </c>
      <c r="W5106" t="s">
        <v>8017</v>
      </c>
      <c r="X5106" t="s">
        <v>24</v>
      </c>
      <c r="Y5106" t="s">
        <v>163</v>
      </c>
      <c r="Z5106" t="s">
        <v>193</v>
      </c>
      <c r="AA5106" t="s">
        <v>193</v>
      </c>
      <c r="AB5106" t="s">
        <v>24</v>
      </c>
      <c r="AE5106">
        <v>0</v>
      </c>
      <c r="AF5106">
        <v>0</v>
      </c>
    </row>
    <row r="5107" spans="1:32" x14ac:dyDescent="0.2">
      <c r="A5107" t="s">
        <v>8780</v>
      </c>
      <c r="B5107" s="107">
        <v>44713</v>
      </c>
      <c r="C5107" s="107">
        <v>44713</v>
      </c>
      <c r="D5107" s="107">
        <v>44713</v>
      </c>
      <c r="E5107">
        <v>-77.180000000000007</v>
      </c>
      <c r="F5107">
        <v>-77.180000000000007</v>
      </c>
      <c r="G5107" t="s">
        <v>43</v>
      </c>
      <c r="H5107">
        <v>1</v>
      </c>
      <c r="I5107">
        <v>-77.180000000000007</v>
      </c>
      <c r="J5107">
        <v>-77.180000000000007</v>
      </c>
      <c r="K5107">
        <v>1</v>
      </c>
      <c r="M5107" t="s">
        <v>52</v>
      </c>
      <c r="N5107" t="s">
        <v>331</v>
      </c>
      <c r="O5107">
        <v>100</v>
      </c>
      <c r="P5107" t="s">
        <v>219</v>
      </c>
      <c r="Q5107" t="s">
        <v>331</v>
      </c>
      <c r="S5107" t="s">
        <v>8017</v>
      </c>
      <c r="U5107" t="s">
        <v>52</v>
      </c>
      <c r="W5107" t="s">
        <v>8017</v>
      </c>
      <c r="X5107" t="s">
        <v>24</v>
      </c>
      <c r="Y5107" t="s">
        <v>163</v>
      </c>
      <c r="Z5107" t="s">
        <v>193</v>
      </c>
      <c r="AA5107" t="s">
        <v>193</v>
      </c>
      <c r="AB5107" t="s">
        <v>24</v>
      </c>
      <c r="AE5107">
        <v>0</v>
      </c>
      <c r="AF5107">
        <v>0</v>
      </c>
    </row>
    <row r="5108" spans="1:32" x14ac:dyDescent="0.2">
      <c r="A5108" t="s">
        <v>8781</v>
      </c>
      <c r="B5108" s="107">
        <v>44713</v>
      </c>
      <c r="C5108" s="107">
        <v>44713</v>
      </c>
      <c r="D5108" s="107">
        <v>44713</v>
      </c>
      <c r="E5108">
        <v>-24.44</v>
      </c>
      <c r="F5108">
        <v>-24.44</v>
      </c>
      <c r="G5108" t="s">
        <v>43</v>
      </c>
      <c r="H5108">
        <v>1</v>
      </c>
      <c r="I5108">
        <v>-24.44</v>
      </c>
      <c r="J5108">
        <v>-24.44</v>
      </c>
      <c r="K5108">
        <v>1</v>
      </c>
      <c r="M5108" t="s">
        <v>52</v>
      </c>
      <c r="N5108" t="s">
        <v>331</v>
      </c>
      <c r="O5108">
        <v>100</v>
      </c>
      <c r="P5108" t="s">
        <v>219</v>
      </c>
      <c r="Q5108" t="s">
        <v>331</v>
      </c>
      <c r="S5108" t="s">
        <v>8017</v>
      </c>
      <c r="U5108" t="s">
        <v>52</v>
      </c>
      <c r="W5108" t="s">
        <v>8017</v>
      </c>
      <c r="X5108" t="s">
        <v>24</v>
      </c>
      <c r="Y5108" t="s">
        <v>163</v>
      </c>
      <c r="Z5108" t="s">
        <v>193</v>
      </c>
      <c r="AA5108" t="s">
        <v>193</v>
      </c>
      <c r="AB5108" t="s">
        <v>24</v>
      </c>
      <c r="AE5108">
        <v>0</v>
      </c>
      <c r="AF5108">
        <v>0</v>
      </c>
    </row>
    <row r="5109" spans="1:32" x14ac:dyDescent="0.2">
      <c r="A5109" t="s">
        <v>8782</v>
      </c>
      <c r="B5109" s="107">
        <v>44712</v>
      </c>
      <c r="C5109" s="107">
        <v>44712</v>
      </c>
      <c r="D5109" s="107">
        <v>44712</v>
      </c>
      <c r="E5109">
        <v>-1139.98</v>
      </c>
      <c r="F5109">
        <v>-1139.98</v>
      </c>
      <c r="G5109" t="s">
        <v>43</v>
      </c>
      <c r="H5109">
        <v>1</v>
      </c>
      <c r="I5109">
        <v>-1139.98</v>
      </c>
      <c r="J5109">
        <v>-1139.98</v>
      </c>
      <c r="K5109">
        <v>1</v>
      </c>
      <c r="M5109" t="s">
        <v>50</v>
      </c>
      <c r="N5109" t="s">
        <v>199</v>
      </c>
      <c r="O5109">
        <v>100</v>
      </c>
      <c r="P5109" t="s">
        <v>340</v>
      </c>
      <c r="Q5109" t="s">
        <v>199</v>
      </c>
      <c r="S5109" t="s">
        <v>8783</v>
      </c>
      <c r="U5109" t="s">
        <v>50</v>
      </c>
      <c r="W5109" t="s">
        <v>1451</v>
      </c>
      <c r="X5109" t="s">
        <v>1452</v>
      </c>
      <c r="Y5109" t="s">
        <v>192</v>
      </c>
      <c r="Z5109" t="s">
        <v>193</v>
      </c>
      <c r="AA5109" t="s">
        <v>193</v>
      </c>
      <c r="AB5109" t="s">
        <v>24</v>
      </c>
      <c r="AE5109">
        <v>0</v>
      </c>
      <c r="AF5109">
        <v>0</v>
      </c>
    </row>
    <row r="5110" spans="1:32" x14ac:dyDescent="0.2">
      <c r="A5110" t="s">
        <v>8784</v>
      </c>
      <c r="B5110" s="107">
        <v>44712</v>
      </c>
      <c r="C5110" s="107">
        <v>44712</v>
      </c>
      <c r="D5110" s="107">
        <v>44712</v>
      </c>
      <c r="E5110">
        <v>-471.9</v>
      </c>
      <c r="F5110">
        <v>-471.9</v>
      </c>
      <c r="G5110" t="s">
        <v>43</v>
      </c>
      <c r="H5110">
        <v>1</v>
      </c>
      <c r="I5110">
        <v>-471.9</v>
      </c>
      <c r="J5110">
        <v>-471.9</v>
      </c>
      <c r="K5110">
        <v>1</v>
      </c>
      <c r="M5110" t="s">
        <v>50</v>
      </c>
      <c r="N5110" t="s">
        <v>199</v>
      </c>
      <c r="O5110">
        <v>100</v>
      </c>
      <c r="P5110" t="s">
        <v>340</v>
      </c>
      <c r="Q5110" t="s">
        <v>199</v>
      </c>
      <c r="S5110" t="s">
        <v>8188</v>
      </c>
      <c r="U5110" t="s">
        <v>50</v>
      </c>
      <c r="W5110" t="s">
        <v>8188</v>
      </c>
      <c r="X5110" t="s">
        <v>8189</v>
      </c>
      <c r="Y5110" t="s">
        <v>23</v>
      </c>
      <c r="Z5110" t="s">
        <v>164</v>
      </c>
      <c r="AA5110" t="s">
        <v>164</v>
      </c>
      <c r="AB5110" t="s">
        <v>23</v>
      </c>
      <c r="AE5110">
        <v>0</v>
      </c>
      <c r="AF5110">
        <v>0</v>
      </c>
    </row>
    <row r="5111" spans="1:32" x14ac:dyDescent="0.2">
      <c r="A5111" t="s">
        <v>8785</v>
      </c>
      <c r="B5111" s="107">
        <v>44712</v>
      </c>
      <c r="C5111" s="107">
        <v>44712</v>
      </c>
      <c r="D5111" s="107">
        <v>44712</v>
      </c>
      <c r="E5111">
        <v>-633.28</v>
      </c>
      <c r="F5111">
        <v>-633.28</v>
      </c>
      <c r="G5111" t="s">
        <v>43</v>
      </c>
      <c r="H5111">
        <v>1</v>
      </c>
      <c r="I5111">
        <v>-633.28</v>
      </c>
      <c r="J5111">
        <v>-633.28</v>
      </c>
      <c r="K5111">
        <v>1</v>
      </c>
      <c r="M5111" t="s">
        <v>50</v>
      </c>
      <c r="N5111" t="s">
        <v>199</v>
      </c>
      <c r="O5111">
        <v>100</v>
      </c>
      <c r="P5111" t="s">
        <v>340</v>
      </c>
      <c r="Q5111" t="s">
        <v>199</v>
      </c>
      <c r="S5111" t="s">
        <v>8786</v>
      </c>
      <c r="U5111" t="s">
        <v>50</v>
      </c>
      <c r="W5111" t="s">
        <v>1451</v>
      </c>
      <c r="X5111" t="s">
        <v>1452</v>
      </c>
      <c r="Y5111" t="s">
        <v>192</v>
      </c>
      <c r="Z5111" t="s">
        <v>193</v>
      </c>
      <c r="AA5111" t="s">
        <v>193</v>
      </c>
      <c r="AB5111" t="s">
        <v>24</v>
      </c>
      <c r="AE5111">
        <v>0</v>
      </c>
      <c r="AF5111">
        <v>0</v>
      </c>
    </row>
    <row r="5112" spans="1:32" x14ac:dyDescent="0.2">
      <c r="A5112" t="s">
        <v>8787</v>
      </c>
      <c r="B5112" s="107">
        <v>44712</v>
      </c>
      <c r="C5112" s="107">
        <v>44712</v>
      </c>
      <c r="D5112" s="107">
        <v>44712</v>
      </c>
      <c r="E5112">
        <v>-612.39</v>
      </c>
      <c r="F5112">
        <v>-612.39</v>
      </c>
      <c r="G5112" t="s">
        <v>43</v>
      </c>
      <c r="H5112">
        <v>1</v>
      </c>
      <c r="I5112">
        <v>-612.39</v>
      </c>
      <c r="J5112">
        <v>-612.39</v>
      </c>
      <c r="K5112">
        <v>1</v>
      </c>
      <c r="M5112" t="s">
        <v>50</v>
      </c>
      <c r="N5112" t="s">
        <v>199</v>
      </c>
      <c r="O5112">
        <v>100</v>
      </c>
      <c r="P5112" t="s">
        <v>340</v>
      </c>
      <c r="Q5112" t="s">
        <v>199</v>
      </c>
      <c r="S5112" t="s">
        <v>8788</v>
      </c>
      <c r="U5112" t="s">
        <v>50</v>
      </c>
      <c r="W5112" t="s">
        <v>1451</v>
      </c>
      <c r="X5112" t="s">
        <v>1452</v>
      </c>
      <c r="Y5112" t="s">
        <v>192</v>
      </c>
      <c r="Z5112" t="s">
        <v>193</v>
      </c>
      <c r="AA5112" t="s">
        <v>193</v>
      </c>
      <c r="AB5112" t="s">
        <v>24</v>
      </c>
      <c r="AE5112">
        <v>0</v>
      </c>
      <c r="AF5112">
        <v>0</v>
      </c>
    </row>
    <row r="5113" spans="1:32" x14ac:dyDescent="0.2">
      <c r="A5113" t="s">
        <v>8789</v>
      </c>
      <c r="B5113" s="107">
        <v>44712</v>
      </c>
      <c r="C5113" s="107">
        <v>44712</v>
      </c>
      <c r="D5113" s="107">
        <v>44712</v>
      </c>
      <c r="E5113">
        <v>20000</v>
      </c>
      <c r="F5113">
        <v>20000</v>
      </c>
      <c r="G5113" t="s">
        <v>43</v>
      </c>
      <c r="H5113">
        <v>1</v>
      </c>
      <c r="I5113">
        <v>20000</v>
      </c>
      <c r="J5113">
        <v>20000</v>
      </c>
      <c r="K5113">
        <v>1</v>
      </c>
      <c r="M5113" t="s">
        <v>199</v>
      </c>
      <c r="N5113" t="s">
        <v>52</v>
      </c>
      <c r="O5113">
        <v>100</v>
      </c>
      <c r="Q5113" t="s">
        <v>199</v>
      </c>
      <c r="S5113" t="s">
        <v>1378</v>
      </c>
      <c r="U5113" t="s">
        <v>52</v>
      </c>
      <c r="W5113" t="s">
        <v>1379</v>
      </c>
      <c r="X5113" t="s">
        <v>1379</v>
      </c>
      <c r="Y5113" t="s">
        <v>163</v>
      </c>
      <c r="Z5113" t="s">
        <v>193</v>
      </c>
      <c r="AA5113" t="s">
        <v>193</v>
      </c>
      <c r="AB5113" t="s">
        <v>24</v>
      </c>
      <c r="AE5113">
        <v>0</v>
      </c>
      <c r="AF5113">
        <v>0</v>
      </c>
    </row>
    <row r="5114" spans="1:32" x14ac:dyDescent="0.2">
      <c r="A5114" t="s">
        <v>8790</v>
      </c>
      <c r="B5114" s="107">
        <v>44712</v>
      </c>
      <c r="C5114" s="107">
        <v>44712</v>
      </c>
      <c r="D5114" s="107">
        <v>44712</v>
      </c>
      <c r="E5114">
        <v>-20000</v>
      </c>
      <c r="F5114">
        <v>-20000</v>
      </c>
      <c r="G5114" t="s">
        <v>43</v>
      </c>
      <c r="H5114">
        <v>1</v>
      </c>
      <c r="I5114">
        <v>-20000</v>
      </c>
      <c r="J5114">
        <v>-20000</v>
      </c>
      <c r="K5114">
        <v>1</v>
      </c>
      <c r="M5114" t="s">
        <v>53</v>
      </c>
      <c r="N5114" t="s">
        <v>199</v>
      </c>
      <c r="O5114">
        <v>100</v>
      </c>
      <c r="P5114" t="s">
        <v>340</v>
      </c>
      <c r="Q5114" t="s">
        <v>199</v>
      </c>
      <c r="S5114" t="s">
        <v>1378</v>
      </c>
      <c r="U5114" t="s">
        <v>53</v>
      </c>
      <c r="W5114" t="s">
        <v>1379</v>
      </c>
      <c r="X5114" t="s">
        <v>1379</v>
      </c>
      <c r="Y5114" t="s">
        <v>163</v>
      </c>
      <c r="Z5114" t="s">
        <v>193</v>
      </c>
      <c r="AA5114" t="s">
        <v>193</v>
      </c>
      <c r="AB5114" t="s">
        <v>24</v>
      </c>
      <c r="AE5114">
        <v>0</v>
      </c>
      <c r="AF5114">
        <v>0</v>
      </c>
    </row>
    <row r="5115" spans="1:32" x14ac:dyDescent="0.2">
      <c r="A5115" t="s">
        <v>8791</v>
      </c>
      <c r="B5115" s="107">
        <v>44711</v>
      </c>
      <c r="C5115" s="107">
        <v>44711</v>
      </c>
      <c r="D5115" s="107">
        <v>44711</v>
      </c>
      <c r="E5115">
        <v>-1.3930244602688151E-2</v>
      </c>
      <c r="F5115">
        <v>-1.3930244602688151E-2</v>
      </c>
      <c r="G5115" t="s">
        <v>58</v>
      </c>
      <c r="H5115">
        <v>9562.6615605552888</v>
      </c>
      <c r="I5115">
        <v>-133.21021459125879</v>
      </c>
      <c r="J5115">
        <v>-133.21021459125879</v>
      </c>
      <c r="K5115">
        <v>1</v>
      </c>
      <c r="M5115" t="s">
        <v>67</v>
      </c>
      <c r="S5115" t="s">
        <v>8792</v>
      </c>
      <c r="U5115" t="s">
        <v>67</v>
      </c>
      <c r="W5115" t="s">
        <v>1415</v>
      </c>
      <c r="X5115" t="s">
        <v>1265</v>
      </c>
      <c r="Y5115" t="s">
        <v>182</v>
      </c>
      <c r="Z5115" t="s">
        <v>164</v>
      </c>
      <c r="AA5115" t="s">
        <v>164</v>
      </c>
      <c r="AB5115" t="s">
        <v>18</v>
      </c>
      <c r="AD5115" t="s">
        <v>8793</v>
      </c>
      <c r="AE5115">
        <v>1</v>
      </c>
      <c r="AF5115">
        <v>1</v>
      </c>
    </row>
    <row r="5116" spans="1:32" x14ac:dyDescent="0.2">
      <c r="A5116" t="s">
        <v>8794</v>
      </c>
      <c r="B5116" s="107">
        <v>44708</v>
      </c>
      <c r="C5116" s="107">
        <v>44708</v>
      </c>
      <c r="D5116" s="107">
        <v>44708</v>
      </c>
      <c r="E5116">
        <v>-178.16</v>
      </c>
      <c r="F5116">
        <v>-178.16</v>
      </c>
      <c r="G5116" t="s">
        <v>43</v>
      </c>
      <c r="H5116">
        <v>1</v>
      </c>
      <c r="I5116">
        <v>-178.16</v>
      </c>
      <c r="J5116">
        <v>-178.16</v>
      </c>
      <c r="K5116">
        <v>1</v>
      </c>
      <c r="M5116" t="s">
        <v>50</v>
      </c>
      <c r="N5116" t="s">
        <v>199</v>
      </c>
      <c r="O5116">
        <v>100</v>
      </c>
      <c r="P5116" t="s">
        <v>340</v>
      </c>
      <c r="Q5116" t="s">
        <v>199</v>
      </c>
      <c r="S5116" t="s">
        <v>8188</v>
      </c>
      <c r="U5116" t="s">
        <v>50</v>
      </c>
      <c r="W5116" t="s">
        <v>8188</v>
      </c>
      <c r="X5116" t="s">
        <v>8189</v>
      </c>
      <c r="Y5116" t="s">
        <v>23</v>
      </c>
      <c r="Z5116" t="s">
        <v>164</v>
      </c>
      <c r="AA5116" t="s">
        <v>164</v>
      </c>
      <c r="AB5116" t="s">
        <v>23</v>
      </c>
      <c r="AE5116">
        <v>0</v>
      </c>
      <c r="AF5116">
        <v>0</v>
      </c>
    </row>
    <row r="5117" spans="1:32" x14ac:dyDescent="0.2">
      <c r="A5117" t="s">
        <v>8795</v>
      </c>
      <c r="B5117" s="107">
        <v>44708</v>
      </c>
      <c r="C5117" s="107">
        <v>44708</v>
      </c>
      <c r="D5117" s="107">
        <v>44708</v>
      </c>
      <c r="E5117">
        <v>-185</v>
      </c>
      <c r="F5117">
        <v>-185</v>
      </c>
      <c r="G5117" t="s">
        <v>43</v>
      </c>
      <c r="H5117">
        <v>1</v>
      </c>
      <c r="I5117">
        <v>-185</v>
      </c>
      <c r="J5117">
        <v>-185</v>
      </c>
      <c r="K5117">
        <v>1</v>
      </c>
      <c r="M5117" t="s">
        <v>52</v>
      </c>
      <c r="N5117" t="s">
        <v>8636</v>
      </c>
      <c r="O5117">
        <v>100</v>
      </c>
      <c r="Q5117" t="s">
        <v>8636</v>
      </c>
      <c r="S5117" t="s">
        <v>8637</v>
      </c>
      <c r="U5117" t="s">
        <v>52</v>
      </c>
      <c r="W5117" t="s">
        <v>4674</v>
      </c>
      <c r="X5117" t="s">
        <v>4675</v>
      </c>
      <c r="Y5117" t="s">
        <v>192</v>
      </c>
      <c r="Z5117" t="s">
        <v>193</v>
      </c>
      <c r="AA5117" t="s">
        <v>193</v>
      </c>
      <c r="AB5117" t="s">
        <v>19</v>
      </c>
      <c r="AE5117">
        <v>0</v>
      </c>
      <c r="AF5117">
        <v>0</v>
      </c>
    </row>
    <row r="5118" spans="1:32" x14ac:dyDescent="0.2">
      <c r="A5118" t="s">
        <v>8796</v>
      </c>
      <c r="B5118" s="107">
        <v>44707</v>
      </c>
      <c r="C5118" s="107">
        <v>44707</v>
      </c>
      <c r="D5118" s="107">
        <v>44707</v>
      </c>
      <c r="E5118">
        <v>-52.8</v>
      </c>
      <c r="F5118">
        <v>-52.8</v>
      </c>
      <c r="G5118" t="s">
        <v>43</v>
      </c>
      <c r="H5118">
        <v>1</v>
      </c>
      <c r="I5118">
        <v>-52.8</v>
      </c>
      <c r="J5118">
        <v>-52.8</v>
      </c>
      <c r="K5118">
        <v>1</v>
      </c>
      <c r="M5118" t="s">
        <v>50</v>
      </c>
      <c r="N5118" t="s">
        <v>231</v>
      </c>
      <c r="O5118">
        <v>100</v>
      </c>
      <c r="Q5118" t="s">
        <v>231</v>
      </c>
      <c r="S5118" t="s">
        <v>8797</v>
      </c>
      <c r="U5118" t="s">
        <v>50</v>
      </c>
      <c r="W5118" t="s">
        <v>233</v>
      </c>
      <c r="X5118" t="s">
        <v>30</v>
      </c>
      <c r="Y5118" t="s">
        <v>182</v>
      </c>
      <c r="Z5118" t="s">
        <v>182</v>
      </c>
      <c r="AA5118" t="s">
        <v>182</v>
      </c>
      <c r="AB5118" t="s">
        <v>30</v>
      </c>
      <c r="AE5118">
        <v>0</v>
      </c>
      <c r="AF5118">
        <v>0</v>
      </c>
    </row>
    <row r="5119" spans="1:32" x14ac:dyDescent="0.2">
      <c r="A5119" t="s">
        <v>8798</v>
      </c>
      <c r="B5119" s="107">
        <v>44707</v>
      </c>
      <c r="C5119" s="107">
        <v>44707</v>
      </c>
      <c r="D5119" s="107">
        <v>44707</v>
      </c>
      <c r="E5119">
        <v>-528.46</v>
      </c>
      <c r="F5119">
        <v>-528.46</v>
      </c>
      <c r="G5119" t="s">
        <v>43</v>
      </c>
      <c r="H5119">
        <v>1</v>
      </c>
      <c r="I5119">
        <v>-528.46</v>
      </c>
      <c r="J5119">
        <v>-528.46</v>
      </c>
      <c r="K5119">
        <v>1</v>
      </c>
      <c r="M5119" t="s">
        <v>50</v>
      </c>
      <c r="N5119" t="s">
        <v>199</v>
      </c>
      <c r="O5119">
        <v>100</v>
      </c>
      <c r="P5119" t="s">
        <v>340</v>
      </c>
      <c r="Q5119" t="s">
        <v>199</v>
      </c>
      <c r="S5119" t="s">
        <v>8188</v>
      </c>
      <c r="U5119" t="s">
        <v>50</v>
      </c>
      <c r="W5119" t="s">
        <v>8188</v>
      </c>
      <c r="X5119" t="s">
        <v>8189</v>
      </c>
      <c r="Y5119" t="s">
        <v>23</v>
      </c>
      <c r="Z5119" t="s">
        <v>164</v>
      </c>
      <c r="AA5119" t="s">
        <v>164</v>
      </c>
      <c r="AB5119" t="s">
        <v>23</v>
      </c>
      <c r="AE5119">
        <v>0</v>
      </c>
      <c r="AF5119">
        <v>0</v>
      </c>
    </row>
    <row r="5120" spans="1:32" x14ac:dyDescent="0.2">
      <c r="A5120" t="s">
        <v>8799</v>
      </c>
      <c r="B5120" s="107">
        <v>44707</v>
      </c>
      <c r="C5120" s="107">
        <v>44707</v>
      </c>
      <c r="D5120" s="107">
        <v>44707</v>
      </c>
      <c r="E5120">
        <v>-0.19562778418865401</v>
      </c>
      <c r="F5120">
        <v>-0.19562778418865401</v>
      </c>
      <c r="G5120" t="s">
        <v>58</v>
      </c>
      <c r="H5120">
        <v>8618.864292589029</v>
      </c>
      <c r="I5120">
        <v>-1686.089323781903</v>
      </c>
      <c r="J5120">
        <v>-1686.089323781903</v>
      </c>
      <c r="K5120">
        <v>1</v>
      </c>
      <c r="M5120" t="s">
        <v>56</v>
      </c>
      <c r="S5120" t="s">
        <v>8800</v>
      </c>
      <c r="U5120" t="s">
        <v>56</v>
      </c>
      <c r="W5120" t="s">
        <v>8017</v>
      </c>
      <c r="X5120" t="s">
        <v>24</v>
      </c>
      <c r="Y5120" t="s">
        <v>163</v>
      </c>
      <c r="Z5120" t="s">
        <v>193</v>
      </c>
      <c r="AA5120" t="s">
        <v>193</v>
      </c>
      <c r="AB5120" t="s">
        <v>24</v>
      </c>
      <c r="AD5120" t="s">
        <v>8801</v>
      </c>
      <c r="AE5120">
        <v>1</v>
      </c>
      <c r="AF5120">
        <v>1</v>
      </c>
    </row>
    <row r="5121" spans="1:32" x14ac:dyDescent="0.2">
      <c r="A5121" t="s">
        <v>8802</v>
      </c>
      <c r="B5121" s="107">
        <v>44707</v>
      </c>
      <c r="C5121" s="107">
        <v>44707</v>
      </c>
      <c r="D5121" s="107">
        <v>44707</v>
      </c>
      <c r="E5121">
        <v>-1.5921391448357801E-3</v>
      </c>
      <c r="F5121">
        <v>-1.5921391448357801E-3</v>
      </c>
      <c r="G5121" t="s">
        <v>58</v>
      </c>
      <c r="H5121">
        <v>8618.864292589029</v>
      </c>
      <c r="I5121">
        <v>-13.72243122425834</v>
      </c>
      <c r="J5121">
        <v>-13.72243122425834</v>
      </c>
      <c r="K5121">
        <v>1</v>
      </c>
      <c r="M5121" t="s">
        <v>56</v>
      </c>
      <c r="N5121" t="s">
        <v>7750</v>
      </c>
      <c r="S5121" t="s">
        <v>1608</v>
      </c>
      <c r="U5121" t="s">
        <v>56</v>
      </c>
      <c r="W5121" t="s">
        <v>1270</v>
      </c>
      <c r="X5121" t="s">
        <v>1271</v>
      </c>
      <c r="Y5121" t="s">
        <v>182</v>
      </c>
      <c r="Z5121" t="s">
        <v>164</v>
      </c>
      <c r="AA5121" t="s">
        <v>164</v>
      </c>
      <c r="AB5121" t="s">
        <v>18</v>
      </c>
      <c r="AD5121" t="s">
        <v>8803</v>
      </c>
      <c r="AE5121">
        <v>1</v>
      </c>
      <c r="AF5121">
        <v>1</v>
      </c>
    </row>
    <row r="5122" spans="1:32" x14ac:dyDescent="0.2">
      <c r="A5122" t="s">
        <v>8804</v>
      </c>
      <c r="B5122" s="107">
        <v>44706</v>
      </c>
      <c r="C5122" s="107">
        <v>44706</v>
      </c>
      <c r="D5122" s="107">
        <v>44706</v>
      </c>
      <c r="E5122">
        <v>-133.56</v>
      </c>
      <c r="F5122">
        <v>-133.56</v>
      </c>
      <c r="G5122" t="s">
        <v>43</v>
      </c>
      <c r="H5122">
        <v>1</v>
      </c>
      <c r="I5122">
        <v>-133.56</v>
      </c>
      <c r="J5122">
        <v>-133.56</v>
      </c>
      <c r="K5122">
        <v>1</v>
      </c>
      <c r="M5122" t="s">
        <v>52</v>
      </c>
      <c r="N5122" t="s">
        <v>242</v>
      </c>
      <c r="O5122">
        <v>100</v>
      </c>
      <c r="Q5122" t="s">
        <v>242</v>
      </c>
      <c r="S5122" t="s">
        <v>8805</v>
      </c>
      <c r="U5122" t="s">
        <v>52</v>
      </c>
      <c r="W5122" t="s">
        <v>254</v>
      </c>
      <c r="X5122" t="s">
        <v>245</v>
      </c>
      <c r="Y5122" t="s">
        <v>246</v>
      </c>
      <c r="Z5122" t="s">
        <v>246</v>
      </c>
      <c r="AA5122" t="s">
        <v>246</v>
      </c>
      <c r="AB5122" t="s">
        <v>27</v>
      </c>
      <c r="AE5122">
        <v>0</v>
      </c>
      <c r="AF5122">
        <v>0</v>
      </c>
    </row>
    <row r="5123" spans="1:32" x14ac:dyDescent="0.2">
      <c r="A5123" t="s">
        <v>8806</v>
      </c>
      <c r="B5123" s="107">
        <v>44706</v>
      </c>
      <c r="C5123" s="107">
        <v>44706</v>
      </c>
      <c r="D5123" s="107">
        <v>44706</v>
      </c>
      <c r="E5123">
        <v>-3000</v>
      </c>
      <c r="F5123">
        <v>-3000</v>
      </c>
      <c r="G5123" t="s">
        <v>43</v>
      </c>
      <c r="H5123">
        <v>1</v>
      </c>
      <c r="I5123">
        <v>-3000</v>
      </c>
      <c r="J5123">
        <v>-3000</v>
      </c>
      <c r="K5123">
        <v>1</v>
      </c>
      <c r="M5123" t="s">
        <v>52</v>
      </c>
      <c r="N5123" t="s">
        <v>5110</v>
      </c>
      <c r="O5123">
        <v>100</v>
      </c>
      <c r="Q5123" t="s">
        <v>5110</v>
      </c>
      <c r="S5123" t="s">
        <v>2343</v>
      </c>
      <c r="U5123" t="s">
        <v>52</v>
      </c>
      <c r="W5123" t="s">
        <v>323</v>
      </c>
      <c r="X5123" t="s">
        <v>324</v>
      </c>
      <c r="Y5123" t="s">
        <v>325</v>
      </c>
      <c r="Z5123" t="s">
        <v>325</v>
      </c>
      <c r="AA5123" t="s">
        <v>325</v>
      </c>
      <c r="AB5123" t="s">
        <v>27</v>
      </c>
      <c r="AE5123">
        <v>0</v>
      </c>
      <c r="AF5123">
        <v>0</v>
      </c>
    </row>
    <row r="5124" spans="1:32" x14ac:dyDescent="0.2">
      <c r="A5124" t="s">
        <v>8807</v>
      </c>
      <c r="B5124" s="107">
        <v>44706</v>
      </c>
      <c r="C5124" s="107">
        <v>44706</v>
      </c>
      <c r="D5124" s="107">
        <v>44706</v>
      </c>
      <c r="E5124">
        <v>-3000</v>
      </c>
      <c r="F5124">
        <v>-3000</v>
      </c>
      <c r="G5124" t="s">
        <v>43</v>
      </c>
      <c r="H5124">
        <v>1</v>
      </c>
      <c r="I5124">
        <v>-3000</v>
      </c>
      <c r="J5124">
        <v>-3000</v>
      </c>
      <c r="K5124">
        <v>1</v>
      </c>
      <c r="M5124" t="s">
        <v>52</v>
      </c>
      <c r="N5124" t="s">
        <v>5110</v>
      </c>
      <c r="O5124">
        <v>100</v>
      </c>
      <c r="Q5124" t="s">
        <v>5110</v>
      </c>
      <c r="S5124" t="s">
        <v>2343</v>
      </c>
      <c r="U5124" t="s">
        <v>52</v>
      </c>
      <c r="W5124" t="s">
        <v>323</v>
      </c>
      <c r="X5124" t="s">
        <v>324</v>
      </c>
      <c r="Y5124" t="s">
        <v>325</v>
      </c>
      <c r="Z5124" t="s">
        <v>325</v>
      </c>
      <c r="AA5124" t="s">
        <v>325</v>
      </c>
      <c r="AB5124" t="s">
        <v>27</v>
      </c>
      <c r="AE5124">
        <v>0</v>
      </c>
      <c r="AF5124">
        <v>0</v>
      </c>
    </row>
    <row r="5125" spans="1:32" x14ac:dyDescent="0.2">
      <c r="A5125" t="s">
        <v>8808</v>
      </c>
      <c r="B5125" s="107">
        <v>44706</v>
      </c>
      <c r="C5125" s="107">
        <v>44706</v>
      </c>
      <c r="D5125" s="107">
        <v>44706</v>
      </c>
      <c r="E5125">
        <v>-414.07</v>
      </c>
      <c r="F5125">
        <v>-414.07</v>
      </c>
      <c r="G5125" t="s">
        <v>43</v>
      </c>
      <c r="H5125">
        <v>1</v>
      </c>
      <c r="I5125">
        <v>-414.07</v>
      </c>
      <c r="J5125">
        <v>-414.07</v>
      </c>
      <c r="K5125">
        <v>1</v>
      </c>
      <c r="M5125" t="s">
        <v>52</v>
      </c>
      <c r="N5125" t="s">
        <v>242</v>
      </c>
      <c r="O5125">
        <v>100</v>
      </c>
      <c r="Q5125" t="s">
        <v>242</v>
      </c>
      <c r="S5125" t="s">
        <v>8809</v>
      </c>
      <c r="U5125" t="s">
        <v>52</v>
      </c>
      <c r="W5125" t="s">
        <v>1125</v>
      </c>
      <c r="X5125" t="s">
        <v>245</v>
      </c>
      <c r="Y5125" t="s">
        <v>246</v>
      </c>
      <c r="Z5125" t="s">
        <v>246</v>
      </c>
      <c r="AA5125" t="s">
        <v>246</v>
      </c>
      <c r="AB5125" t="s">
        <v>20</v>
      </c>
      <c r="AE5125">
        <v>0</v>
      </c>
      <c r="AF5125">
        <v>0</v>
      </c>
    </row>
    <row r="5126" spans="1:32" x14ac:dyDescent="0.2">
      <c r="A5126" t="s">
        <v>8810</v>
      </c>
      <c r="B5126" s="107">
        <v>44706</v>
      </c>
      <c r="C5126" s="107">
        <v>44706</v>
      </c>
      <c r="D5126" s="107">
        <v>44706</v>
      </c>
      <c r="E5126">
        <v>-188.92</v>
      </c>
      <c r="F5126">
        <v>-188.92</v>
      </c>
      <c r="G5126" t="s">
        <v>43</v>
      </c>
      <c r="H5126">
        <v>1</v>
      </c>
      <c r="I5126">
        <v>-188.92</v>
      </c>
      <c r="J5126">
        <v>-188.92</v>
      </c>
      <c r="K5126">
        <v>1</v>
      </c>
      <c r="M5126" t="s">
        <v>50</v>
      </c>
      <c r="N5126" t="s">
        <v>199</v>
      </c>
      <c r="O5126">
        <v>100</v>
      </c>
      <c r="P5126" t="s">
        <v>340</v>
      </c>
      <c r="Q5126" t="s">
        <v>199</v>
      </c>
      <c r="S5126" t="s">
        <v>8188</v>
      </c>
      <c r="U5126" t="s">
        <v>50</v>
      </c>
      <c r="W5126" t="s">
        <v>8188</v>
      </c>
      <c r="X5126" t="s">
        <v>8189</v>
      </c>
      <c r="Y5126" t="s">
        <v>23</v>
      </c>
      <c r="Z5126" t="s">
        <v>164</v>
      </c>
      <c r="AA5126" t="s">
        <v>164</v>
      </c>
      <c r="AB5126" t="s">
        <v>23</v>
      </c>
      <c r="AE5126">
        <v>0</v>
      </c>
      <c r="AF5126">
        <v>0</v>
      </c>
    </row>
    <row r="5127" spans="1:32" x14ac:dyDescent="0.2">
      <c r="A5127" t="s">
        <v>8811</v>
      </c>
      <c r="B5127" s="107">
        <v>44706</v>
      </c>
      <c r="C5127" s="107">
        <v>44706</v>
      </c>
      <c r="D5127" s="107">
        <v>44706</v>
      </c>
      <c r="E5127">
        <v>-57</v>
      </c>
      <c r="F5127">
        <v>-57</v>
      </c>
      <c r="G5127" t="s">
        <v>43</v>
      </c>
      <c r="H5127">
        <v>1</v>
      </c>
      <c r="I5127">
        <v>-57</v>
      </c>
      <c r="J5127">
        <v>-57</v>
      </c>
      <c r="K5127">
        <v>1</v>
      </c>
      <c r="M5127" t="s">
        <v>52</v>
      </c>
      <c r="N5127" t="s">
        <v>8636</v>
      </c>
      <c r="O5127">
        <v>100</v>
      </c>
      <c r="Q5127" t="s">
        <v>8636</v>
      </c>
      <c r="S5127" t="s">
        <v>8637</v>
      </c>
      <c r="U5127" t="s">
        <v>52</v>
      </c>
      <c r="W5127" t="s">
        <v>4674</v>
      </c>
      <c r="X5127" t="s">
        <v>4675</v>
      </c>
      <c r="Y5127" t="s">
        <v>192</v>
      </c>
      <c r="Z5127" t="s">
        <v>193</v>
      </c>
      <c r="AA5127" t="s">
        <v>193</v>
      </c>
      <c r="AB5127" t="s">
        <v>19</v>
      </c>
      <c r="AE5127">
        <v>0</v>
      </c>
      <c r="AF5127">
        <v>0</v>
      </c>
    </row>
    <row r="5128" spans="1:32" x14ac:dyDescent="0.2">
      <c r="A5128" t="s">
        <v>8812</v>
      </c>
      <c r="B5128" s="107">
        <v>44706</v>
      </c>
      <c r="C5128" s="107">
        <v>44706</v>
      </c>
      <c r="D5128" s="107">
        <v>44706</v>
      </c>
      <c r="E5128">
        <v>-150</v>
      </c>
      <c r="F5128">
        <v>-150</v>
      </c>
      <c r="G5128" t="s">
        <v>43</v>
      </c>
      <c r="H5128">
        <v>1</v>
      </c>
      <c r="I5128">
        <v>-150</v>
      </c>
      <c r="J5128">
        <v>-150</v>
      </c>
      <c r="K5128">
        <v>1</v>
      </c>
      <c r="M5128" t="s">
        <v>52</v>
      </c>
      <c r="N5128" t="s">
        <v>8636</v>
      </c>
      <c r="O5128">
        <v>100</v>
      </c>
      <c r="Q5128" t="s">
        <v>8636</v>
      </c>
      <c r="S5128" t="s">
        <v>8637</v>
      </c>
      <c r="U5128" t="s">
        <v>52</v>
      </c>
      <c r="W5128" t="s">
        <v>4674</v>
      </c>
      <c r="X5128" t="s">
        <v>4675</v>
      </c>
      <c r="Y5128" t="s">
        <v>192</v>
      </c>
      <c r="Z5128" t="s">
        <v>193</v>
      </c>
      <c r="AA5128" t="s">
        <v>193</v>
      </c>
      <c r="AB5128" t="s">
        <v>19</v>
      </c>
      <c r="AE5128">
        <v>0</v>
      </c>
      <c r="AF5128">
        <v>0</v>
      </c>
    </row>
    <row r="5129" spans="1:32" x14ac:dyDescent="0.2">
      <c r="A5129" t="s">
        <v>8813</v>
      </c>
      <c r="B5129" s="107">
        <v>44706</v>
      </c>
      <c r="C5129" s="107">
        <v>44706</v>
      </c>
      <c r="D5129" s="107">
        <v>44706</v>
      </c>
      <c r="E5129">
        <v>-1500</v>
      </c>
      <c r="F5129">
        <v>-1500</v>
      </c>
      <c r="G5129" t="s">
        <v>43</v>
      </c>
      <c r="H5129">
        <v>1</v>
      </c>
      <c r="I5129">
        <v>-1500</v>
      </c>
      <c r="J5129">
        <v>-1500</v>
      </c>
      <c r="K5129">
        <v>1</v>
      </c>
      <c r="M5129" t="s">
        <v>52</v>
      </c>
      <c r="N5129" t="s">
        <v>8814</v>
      </c>
      <c r="O5129">
        <v>100</v>
      </c>
      <c r="Q5129" t="s">
        <v>8814</v>
      </c>
      <c r="S5129" t="s">
        <v>8815</v>
      </c>
      <c r="U5129" t="s">
        <v>52</v>
      </c>
      <c r="W5129" t="s">
        <v>4674</v>
      </c>
      <c r="X5129" t="s">
        <v>4675</v>
      </c>
      <c r="Y5129" t="s">
        <v>192</v>
      </c>
      <c r="Z5129" t="s">
        <v>193</v>
      </c>
      <c r="AA5129" t="s">
        <v>193</v>
      </c>
      <c r="AB5129" t="s">
        <v>19</v>
      </c>
      <c r="AE5129">
        <v>0</v>
      </c>
      <c r="AF5129">
        <v>0</v>
      </c>
    </row>
    <row r="5130" spans="1:32" x14ac:dyDescent="0.2">
      <c r="A5130" t="s">
        <v>8816</v>
      </c>
      <c r="B5130" s="107">
        <v>44705</v>
      </c>
      <c r="C5130" s="107">
        <v>44705</v>
      </c>
      <c r="D5130" s="107">
        <v>44705</v>
      </c>
      <c r="E5130">
        <v>-100</v>
      </c>
      <c r="F5130">
        <v>-100</v>
      </c>
      <c r="G5130" t="s">
        <v>43</v>
      </c>
      <c r="H5130">
        <v>1</v>
      </c>
      <c r="I5130">
        <v>-100</v>
      </c>
      <c r="J5130">
        <v>-100</v>
      </c>
      <c r="K5130">
        <v>1</v>
      </c>
      <c r="M5130" t="s">
        <v>52</v>
      </c>
      <c r="N5130" t="s">
        <v>8817</v>
      </c>
      <c r="O5130">
        <v>100</v>
      </c>
      <c r="Q5130" t="s">
        <v>8817</v>
      </c>
      <c r="S5130" t="s">
        <v>8818</v>
      </c>
      <c r="U5130" t="s">
        <v>52</v>
      </c>
      <c r="W5130" t="s">
        <v>8819</v>
      </c>
      <c r="X5130" t="s">
        <v>8820</v>
      </c>
      <c r="Y5130" t="s">
        <v>325</v>
      </c>
      <c r="Z5130" t="s">
        <v>325</v>
      </c>
      <c r="AA5130" t="s">
        <v>325</v>
      </c>
      <c r="AB5130" t="s">
        <v>27</v>
      </c>
      <c r="AE5130">
        <v>0</v>
      </c>
      <c r="AF5130">
        <v>0</v>
      </c>
    </row>
    <row r="5131" spans="1:32" x14ac:dyDescent="0.2">
      <c r="A5131" t="s">
        <v>8821</v>
      </c>
      <c r="B5131" s="107">
        <v>44705</v>
      </c>
      <c r="C5131" s="107">
        <v>44705</v>
      </c>
      <c r="D5131" s="107">
        <v>44705</v>
      </c>
      <c r="E5131">
        <v>-2131.06</v>
      </c>
      <c r="F5131">
        <v>-2131.06</v>
      </c>
      <c r="G5131" t="s">
        <v>43</v>
      </c>
      <c r="H5131">
        <v>1</v>
      </c>
      <c r="I5131">
        <v>-2131.06</v>
      </c>
      <c r="J5131">
        <v>-2131.06</v>
      </c>
      <c r="K5131">
        <v>1</v>
      </c>
      <c r="M5131" t="s">
        <v>52</v>
      </c>
      <c r="N5131" t="s">
        <v>166</v>
      </c>
      <c r="O5131">
        <v>100</v>
      </c>
      <c r="Q5131" t="s">
        <v>166</v>
      </c>
      <c r="S5131" t="s">
        <v>8822</v>
      </c>
      <c r="U5131" t="s">
        <v>52</v>
      </c>
      <c r="W5131" t="s">
        <v>168</v>
      </c>
      <c r="X5131" t="s">
        <v>169</v>
      </c>
      <c r="Y5131" t="s">
        <v>170</v>
      </c>
      <c r="Z5131" t="s">
        <v>164</v>
      </c>
      <c r="AA5131" t="s">
        <v>164</v>
      </c>
      <c r="AB5131" t="s">
        <v>22</v>
      </c>
      <c r="AE5131">
        <v>0</v>
      </c>
      <c r="AF5131">
        <v>0</v>
      </c>
    </row>
    <row r="5132" spans="1:32" x14ac:dyDescent="0.2">
      <c r="A5132" t="s">
        <v>8823</v>
      </c>
      <c r="B5132" s="107">
        <v>44705</v>
      </c>
      <c r="C5132" s="107">
        <v>44705</v>
      </c>
      <c r="D5132" s="107">
        <v>44705</v>
      </c>
      <c r="E5132">
        <v>-2131.06</v>
      </c>
      <c r="F5132">
        <v>-2131.06</v>
      </c>
      <c r="G5132" t="s">
        <v>43</v>
      </c>
      <c r="H5132">
        <v>1</v>
      </c>
      <c r="I5132">
        <v>-2131.06</v>
      </c>
      <c r="J5132">
        <v>-2131.06</v>
      </c>
      <c r="K5132">
        <v>1</v>
      </c>
      <c r="M5132" t="s">
        <v>52</v>
      </c>
      <c r="N5132" t="s">
        <v>166</v>
      </c>
      <c r="O5132">
        <v>100</v>
      </c>
      <c r="Q5132" t="s">
        <v>166</v>
      </c>
      <c r="S5132" t="s">
        <v>8593</v>
      </c>
      <c r="U5132" t="s">
        <v>52</v>
      </c>
      <c r="W5132" t="s">
        <v>168</v>
      </c>
      <c r="X5132" t="s">
        <v>169</v>
      </c>
      <c r="Y5132" t="s">
        <v>170</v>
      </c>
      <c r="Z5132" t="s">
        <v>164</v>
      </c>
      <c r="AA5132" t="s">
        <v>164</v>
      </c>
      <c r="AB5132" t="s">
        <v>22</v>
      </c>
      <c r="AE5132">
        <v>0</v>
      </c>
      <c r="AF5132">
        <v>0</v>
      </c>
    </row>
    <row r="5133" spans="1:32" x14ac:dyDescent="0.2">
      <c r="A5133" t="s">
        <v>8824</v>
      </c>
      <c r="B5133" s="107">
        <v>44705</v>
      </c>
      <c r="C5133" s="107">
        <v>44705</v>
      </c>
      <c r="D5133" s="107">
        <v>44705</v>
      </c>
      <c r="E5133">
        <v>-39</v>
      </c>
      <c r="F5133">
        <v>-39</v>
      </c>
      <c r="G5133" t="s">
        <v>43</v>
      </c>
      <c r="H5133">
        <v>1</v>
      </c>
      <c r="I5133">
        <v>-39</v>
      </c>
      <c r="J5133">
        <v>-39</v>
      </c>
      <c r="K5133">
        <v>1</v>
      </c>
      <c r="M5133" t="s">
        <v>52</v>
      </c>
      <c r="N5133" t="s">
        <v>2496</v>
      </c>
      <c r="O5133">
        <v>100</v>
      </c>
      <c r="Q5133" t="s">
        <v>2496</v>
      </c>
      <c r="S5133" t="s">
        <v>2497</v>
      </c>
      <c r="U5133" t="s">
        <v>52</v>
      </c>
      <c r="W5133" t="s">
        <v>2497</v>
      </c>
      <c r="X5133" t="s">
        <v>30</v>
      </c>
      <c r="Y5133" t="s">
        <v>182</v>
      </c>
      <c r="Z5133" t="s">
        <v>182</v>
      </c>
      <c r="AA5133" t="s">
        <v>182</v>
      </c>
      <c r="AB5133" t="s">
        <v>30</v>
      </c>
      <c r="AE5133">
        <v>0</v>
      </c>
      <c r="AF5133">
        <v>0</v>
      </c>
    </row>
    <row r="5134" spans="1:32" x14ac:dyDescent="0.2">
      <c r="A5134" t="s">
        <v>8825</v>
      </c>
      <c r="B5134" s="107">
        <v>44705</v>
      </c>
      <c r="C5134" s="107">
        <v>44705</v>
      </c>
      <c r="D5134" s="107">
        <v>44705</v>
      </c>
      <c r="E5134">
        <v>20000</v>
      </c>
      <c r="F5134">
        <v>20000</v>
      </c>
      <c r="G5134" t="s">
        <v>43</v>
      </c>
      <c r="H5134">
        <v>1</v>
      </c>
      <c r="I5134">
        <v>20000</v>
      </c>
      <c r="J5134">
        <v>20000</v>
      </c>
      <c r="K5134">
        <v>1</v>
      </c>
      <c r="M5134" t="s">
        <v>199</v>
      </c>
      <c r="N5134" t="s">
        <v>52</v>
      </c>
      <c r="O5134">
        <v>100</v>
      </c>
      <c r="Q5134" t="s">
        <v>199</v>
      </c>
      <c r="S5134" t="s">
        <v>1378</v>
      </c>
      <c r="U5134" t="s">
        <v>52</v>
      </c>
      <c r="W5134" t="s">
        <v>1379</v>
      </c>
      <c r="X5134" t="s">
        <v>1379</v>
      </c>
      <c r="Y5134" t="s">
        <v>163</v>
      </c>
      <c r="Z5134" t="s">
        <v>193</v>
      </c>
      <c r="AA5134" t="s">
        <v>193</v>
      </c>
      <c r="AB5134" t="s">
        <v>24</v>
      </c>
      <c r="AE5134">
        <v>0</v>
      </c>
      <c r="AF5134">
        <v>0</v>
      </c>
    </row>
    <row r="5135" spans="1:32" x14ac:dyDescent="0.2">
      <c r="A5135" t="s">
        <v>8826</v>
      </c>
      <c r="B5135" s="107">
        <v>44705</v>
      </c>
      <c r="C5135" s="107">
        <v>44705</v>
      </c>
      <c r="D5135" s="107">
        <v>44705</v>
      </c>
      <c r="E5135">
        <v>-20000</v>
      </c>
      <c r="F5135">
        <v>-20000</v>
      </c>
      <c r="G5135" t="s">
        <v>43</v>
      </c>
      <c r="H5135">
        <v>1</v>
      </c>
      <c r="I5135">
        <v>-20000</v>
      </c>
      <c r="J5135">
        <v>-20000</v>
      </c>
      <c r="K5135">
        <v>1</v>
      </c>
      <c r="M5135" t="s">
        <v>53</v>
      </c>
      <c r="N5135" t="s">
        <v>199</v>
      </c>
      <c r="O5135">
        <v>100</v>
      </c>
      <c r="P5135" t="s">
        <v>340</v>
      </c>
      <c r="Q5135" t="s">
        <v>199</v>
      </c>
      <c r="S5135" t="s">
        <v>1378</v>
      </c>
      <c r="U5135" t="s">
        <v>53</v>
      </c>
      <c r="W5135" t="s">
        <v>1379</v>
      </c>
      <c r="X5135" t="s">
        <v>1379</v>
      </c>
      <c r="Y5135" t="s">
        <v>163</v>
      </c>
      <c r="Z5135" t="s">
        <v>193</v>
      </c>
      <c r="AA5135" t="s">
        <v>193</v>
      </c>
      <c r="AB5135" t="s">
        <v>24</v>
      </c>
      <c r="AE5135">
        <v>0</v>
      </c>
      <c r="AF5135">
        <v>0</v>
      </c>
    </row>
    <row r="5136" spans="1:32" x14ac:dyDescent="0.2">
      <c r="A5136" t="s">
        <v>8827</v>
      </c>
      <c r="B5136" s="107">
        <v>44704</v>
      </c>
      <c r="C5136" s="107">
        <v>44704</v>
      </c>
      <c r="D5136" s="107">
        <v>44704</v>
      </c>
      <c r="E5136">
        <v>-5577.13</v>
      </c>
      <c r="F5136">
        <v>-5577.13</v>
      </c>
      <c r="G5136" t="s">
        <v>43</v>
      </c>
      <c r="H5136">
        <v>1</v>
      </c>
      <c r="I5136">
        <v>-5577.13</v>
      </c>
      <c r="J5136">
        <v>-5577.13</v>
      </c>
      <c r="K5136">
        <v>1</v>
      </c>
      <c r="M5136" t="s">
        <v>52</v>
      </c>
      <c r="N5136" t="s">
        <v>195</v>
      </c>
      <c r="O5136">
        <v>100</v>
      </c>
      <c r="Q5136" t="s">
        <v>195</v>
      </c>
      <c r="S5136" t="s">
        <v>7494</v>
      </c>
      <c r="U5136" t="s">
        <v>52</v>
      </c>
      <c r="W5136" t="s">
        <v>7218</v>
      </c>
      <c r="X5136" t="s">
        <v>191</v>
      </c>
      <c r="Y5136" t="s">
        <v>192</v>
      </c>
      <c r="Z5136" t="s">
        <v>193</v>
      </c>
      <c r="AA5136" t="s">
        <v>193</v>
      </c>
      <c r="AB5136" t="s">
        <v>19</v>
      </c>
      <c r="AE5136">
        <v>0</v>
      </c>
      <c r="AF5136">
        <v>0</v>
      </c>
    </row>
    <row r="5137" spans="1:32" x14ac:dyDescent="0.2">
      <c r="A5137" t="s">
        <v>8828</v>
      </c>
      <c r="B5137" s="107">
        <v>44704</v>
      </c>
      <c r="C5137" s="107">
        <v>44704</v>
      </c>
      <c r="D5137" s="107">
        <v>44704</v>
      </c>
      <c r="E5137">
        <v>-100</v>
      </c>
      <c r="F5137">
        <v>-100</v>
      </c>
      <c r="G5137" t="s">
        <v>43</v>
      </c>
      <c r="H5137">
        <v>1</v>
      </c>
      <c r="I5137">
        <v>-100</v>
      </c>
      <c r="J5137">
        <v>-100</v>
      </c>
      <c r="K5137">
        <v>1</v>
      </c>
      <c r="M5137" t="s">
        <v>52</v>
      </c>
      <c r="N5137" t="s">
        <v>8817</v>
      </c>
      <c r="O5137">
        <v>100</v>
      </c>
      <c r="Q5137" t="s">
        <v>8817</v>
      </c>
      <c r="S5137" t="s">
        <v>8818</v>
      </c>
      <c r="U5137" t="s">
        <v>52</v>
      </c>
      <c r="W5137" t="s">
        <v>8819</v>
      </c>
      <c r="X5137" t="s">
        <v>8820</v>
      </c>
      <c r="Y5137" t="s">
        <v>325</v>
      </c>
      <c r="Z5137" t="s">
        <v>325</v>
      </c>
      <c r="AA5137" t="s">
        <v>325</v>
      </c>
      <c r="AB5137" t="s">
        <v>27</v>
      </c>
      <c r="AE5137">
        <v>0</v>
      </c>
      <c r="AF5137">
        <v>0</v>
      </c>
    </row>
    <row r="5138" spans="1:32" x14ac:dyDescent="0.2">
      <c r="A5138" t="s">
        <v>8829</v>
      </c>
      <c r="B5138" s="107">
        <v>44704</v>
      </c>
      <c r="C5138" s="107">
        <v>44704</v>
      </c>
      <c r="D5138" s="107">
        <v>44704</v>
      </c>
      <c r="E5138">
        <v>-2476.36</v>
      </c>
      <c r="F5138">
        <v>-2476.36</v>
      </c>
      <c r="G5138" t="s">
        <v>43</v>
      </c>
      <c r="H5138">
        <v>1</v>
      </c>
      <c r="I5138">
        <v>-2476.36</v>
      </c>
      <c r="J5138">
        <v>-2476.36</v>
      </c>
      <c r="K5138">
        <v>1</v>
      </c>
      <c r="M5138" t="s">
        <v>52</v>
      </c>
      <c r="N5138" t="s">
        <v>350</v>
      </c>
      <c r="O5138">
        <v>100</v>
      </c>
      <c r="P5138" t="s">
        <v>219</v>
      </c>
      <c r="Q5138" t="s">
        <v>350</v>
      </c>
      <c r="S5138" t="s">
        <v>8830</v>
      </c>
      <c r="U5138" t="s">
        <v>52</v>
      </c>
      <c r="W5138" t="s">
        <v>8017</v>
      </c>
      <c r="X5138" t="s">
        <v>24</v>
      </c>
      <c r="Y5138" t="s">
        <v>163</v>
      </c>
      <c r="Z5138" t="s">
        <v>193</v>
      </c>
      <c r="AA5138" t="s">
        <v>193</v>
      </c>
      <c r="AB5138" t="s">
        <v>24</v>
      </c>
      <c r="AE5138">
        <v>0</v>
      </c>
      <c r="AF5138">
        <v>0</v>
      </c>
    </row>
    <row r="5139" spans="1:32" x14ac:dyDescent="0.2">
      <c r="A5139" t="s">
        <v>8831</v>
      </c>
      <c r="B5139" s="107">
        <v>44704</v>
      </c>
      <c r="C5139" s="107">
        <v>44704</v>
      </c>
      <c r="D5139" s="107">
        <v>44704</v>
      </c>
      <c r="E5139">
        <v>-0.29507312179801271</v>
      </c>
      <c r="F5139">
        <v>-0.29507312179801271</v>
      </c>
      <c r="G5139" t="s">
        <v>58</v>
      </c>
      <c r="H5139">
        <v>9571.1510441962109</v>
      </c>
      <c r="I5139">
        <v>-2824.1894178112848</v>
      </c>
      <c r="J5139">
        <v>-2824.1894178112848</v>
      </c>
      <c r="K5139">
        <v>1</v>
      </c>
      <c r="M5139" t="s">
        <v>56</v>
      </c>
      <c r="S5139" t="s">
        <v>8832</v>
      </c>
      <c r="U5139" t="s">
        <v>56</v>
      </c>
      <c r="W5139" t="s">
        <v>1478</v>
      </c>
      <c r="X5139" t="s">
        <v>1271</v>
      </c>
      <c r="Y5139" t="s">
        <v>182</v>
      </c>
      <c r="Z5139" t="s">
        <v>164</v>
      </c>
      <c r="AA5139" t="s">
        <v>164</v>
      </c>
      <c r="AB5139" t="s">
        <v>18</v>
      </c>
      <c r="AD5139" t="s">
        <v>8833</v>
      </c>
      <c r="AE5139">
        <v>1</v>
      </c>
      <c r="AF5139">
        <v>1</v>
      </c>
    </row>
    <row r="5140" spans="1:32" x14ac:dyDescent="0.2">
      <c r="A5140" t="s">
        <v>8834</v>
      </c>
      <c r="B5140" s="107">
        <v>44703</v>
      </c>
      <c r="C5140" s="107">
        <v>44703</v>
      </c>
      <c r="D5140" s="107">
        <v>44703</v>
      </c>
      <c r="E5140">
        <v>-172.25</v>
      </c>
      <c r="F5140">
        <v>-172.25</v>
      </c>
      <c r="G5140" t="s">
        <v>43</v>
      </c>
      <c r="H5140">
        <v>1</v>
      </c>
      <c r="I5140">
        <v>-172.25</v>
      </c>
      <c r="J5140">
        <v>-172.25</v>
      </c>
      <c r="K5140">
        <v>1</v>
      </c>
      <c r="M5140" t="s">
        <v>50</v>
      </c>
      <c r="N5140" t="s">
        <v>199</v>
      </c>
      <c r="O5140">
        <v>100</v>
      </c>
      <c r="P5140" t="s">
        <v>340</v>
      </c>
      <c r="Q5140" t="s">
        <v>199</v>
      </c>
      <c r="S5140" t="s">
        <v>229</v>
      </c>
      <c r="U5140" t="s">
        <v>50</v>
      </c>
      <c r="W5140" t="s">
        <v>229</v>
      </c>
      <c r="X5140" t="s">
        <v>30</v>
      </c>
      <c r="Y5140" t="s">
        <v>182</v>
      </c>
      <c r="Z5140" t="s">
        <v>182</v>
      </c>
      <c r="AA5140" t="s">
        <v>182</v>
      </c>
      <c r="AB5140" t="s">
        <v>30</v>
      </c>
      <c r="AE5140">
        <v>0</v>
      </c>
      <c r="AF5140">
        <v>0</v>
      </c>
    </row>
    <row r="5141" spans="1:32" x14ac:dyDescent="0.2">
      <c r="A5141" t="s">
        <v>8835</v>
      </c>
      <c r="B5141" s="107">
        <v>44701</v>
      </c>
      <c r="C5141" s="107">
        <v>44701</v>
      </c>
      <c r="D5141" s="107">
        <v>44701</v>
      </c>
      <c r="E5141">
        <v>-1231.31</v>
      </c>
      <c r="F5141">
        <v>-1231.31</v>
      </c>
      <c r="G5141" t="s">
        <v>43</v>
      </c>
      <c r="H5141">
        <v>1</v>
      </c>
      <c r="I5141">
        <v>-1231.31</v>
      </c>
      <c r="J5141">
        <v>-1231.31</v>
      </c>
      <c r="K5141">
        <v>1</v>
      </c>
      <c r="M5141" t="s">
        <v>52</v>
      </c>
      <c r="N5141" t="s">
        <v>8836</v>
      </c>
      <c r="O5141">
        <v>100</v>
      </c>
      <c r="Q5141" t="s">
        <v>8836</v>
      </c>
      <c r="S5141" t="s">
        <v>8837</v>
      </c>
      <c r="U5141" t="s">
        <v>52</v>
      </c>
      <c r="W5141" t="s">
        <v>197</v>
      </c>
      <c r="X5141" t="s">
        <v>191</v>
      </c>
      <c r="Y5141" t="s">
        <v>192</v>
      </c>
      <c r="Z5141" t="s">
        <v>193</v>
      </c>
      <c r="AA5141" t="s">
        <v>193</v>
      </c>
      <c r="AB5141" t="s">
        <v>19</v>
      </c>
      <c r="AE5141">
        <v>0</v>
      </c>
      <c r="AF5141">
        <v>0</v>
      </c>
    </row>
    <row r="5142" spans="1:32" x14ac:dyDescent="0.2">
      <c r="A5142" t="s">
        <v>8838</v>
      </c>
      <c r="B5142" s="107">
        <v>44701</v>
      </c>
      <c r="C5142" s="107">
        <v>44701</v>
      </c>
      <c r="D5142" s="107">
        <v>44701</v>
      </c>
      <c r="E5142">
        <v>-217.25</v>
      </c>
      <c r="F5142">
        <v>-217.25</v>
      </c>
      <c r="G5142" t="s">
        <v>43</v>
      </c>
      <c r="H5142">
        <v>1</v>
      </c>
      <c r="I5142">
        <v>-217.25</v>
      </c>
      <c r="J5142">
        <v>-217.25</v>
      </c>
      <c r="K5142">
        <v>1</v>
      </c>
      <c r="M5142" t="s">
        <v>52</v>
      </c>
      <c r="N5142" t="s">
        <v>8836</v>
      </c>
      <c r="O5142">
        <v>100</v>
      </c>
      <c r="Q5142" t="s">
        <v>8836</v>
      </c>
      <c r="S5142" t="s">
        <v>8839</v>
      </c>
      <c r="U5142" t="s">
        <v>52</v>
      </c>
      <c r="W5142" t="s">
        <v>197</v>
      </c>
      <c r="X5142" t="s">
        <v>191</v>
      </c>
      <c r="Y5142" t="s">
        <v>192</v>
      </c>
      <c r="Z5142" t="s">
        <v>193</v>
      </c>
      <c r="AA5142" t="s">
        <v>193</v>
      </c>
      <c r="AB5142" t="s">
        <v>19</v>
      </c>
      <c r="AE5142">
        <v>0</v>
      </c>
      <c r="AF5142">
        <v>0</v>
      </c>
    </row>
    <row r="5143" spans="1:32" x14ac:dyDescent="0.2">
      <c r="A5143" t="s">
        <v>8840</v>
      </c>
      <c r="B5143" s="107">
        <v>44701</v>
      </c>
      <c r="C5143" s="107">
        <v>44701</v>
      </c>
      <c r="D5143" s="107">
        <v>44701</v>
      </c>
      <c r="E5143">
        <v>-236.29</v>
      </c>
      <c r="F5143">
        <v>-236.29</v>
      </c>
      <c r="G5143" t="s">
        <v>43</v>
      </c>
      <c r="H5143">
        <v>1</v>
      </c>
      <c r="I5143">
        <v>-236.29</v>
      </c>
      <c r="J5143">
        <v>-236.29</v>
      </c>
      <c r="K5143">
        <v>1</v>
      </c>
      <c r="M5143" t="s">
        <v>52</v>
      </c>
      <c r="N5143" t="s">
        <v>8836</v>
      </c>
      <c r="O5143">
        <v>100</v>
      </c>
      <c r="Q5143" t="s">
        <v>8836</v>
      </c>
      <c r="S5143" t="s">
        <v>8841</v>
      </c>
      <c r="U5143" t="s">
        <v>52</v>
      </c>
      <c r="W5143" t="s">
        <v>197</v>
      </c>
      <c r="X5143" t="s">
        <v>191</v>
      </c>
      <c r="Y5143" t="s">
        <v>192</v>
      </c>
      <c r="Z5143" t="s">
        <v>193</v>
      </c>
      <c r="AA5143" t="s">
        <v>193</v>
      </c>
      <c r="AB5143" t="s">
        <v>19</v>
      </c>
      <c r="AE5143">
        <v>0</v>
      </c>
      <c r="AF5143">
        <v>0</v>
      </c>
    </row>
    <row r="5144" spans="1:32" x14ac:dyDescent="0.2">
      <c r="A5144" t="s">
        <v>8842</v>
      </c>
      <c r="B5144" s="107">
        <v>44701</v>
      </c>
      <c r="C5144" s="107">
        <v>44701</v>
      </c>
      <c r="D5144" s="107">
        <v>44701</v>
      </c>
      <c r="E5144">
        <v>7511.14</v>
      </c>
      <c r="F5144">
        <v>7511.14</v>
      </c>
      <c r="G5144" t="s">
        <v>43</v>
      </c>
      <c r="H5144">
        <v>1</v>
      </c>
      <c r="I5144">
        <v>7511.14</v>
      </c>
      <c r="J5144">
        <v>7511.14</v>
      </c>
      <c r="K5144">
        <v>1</v>
      </c>
      <c r="M5144" t="s">
        <v>199</v>
      </c>
      <c r="N5144" t="s">
        <v>50</v>
      </c>
      <c r="O5144">
        <v>100</v>
      </c>
      <c r="P5144" t="s">
        <v>160</v>
      </c>
      <c r="Q5144" t="s">
        <v>199</v>
      </c>
      <c r="S5144" t="s">
        <v>8843</v>
      </c>
      <c r="U5144" t="s">
        <v>50</v>
      </c>
      <c r="W5144" t="s">
        <v>1451</v>
      </c>
      <c r="X5144" t="s">
        <v>1452</v>
      </c>
      <c r="Y5144" t="s">
        <v>192</v>
      </c>
      <c r="Z5144" t="s">
        <v>193</v>
      </c>
      <c r="AA5144" t="s">
        <v>193</v>
      </c>
      <c r="AB5144" t="s">
        <v>24</v>
      </c>
      <c r="AE5144">
        <v>0</v>
      </c>
      <c r="AF5144">
        <v>0</v>
      </c>
    </row>
    <row r="5145" spans="1:32" x14ac:dyDescent="0.2">
      <c r="A5145" t="s">
        <v>8844</v>
      </c>
      <c r="B5145" s="107">
        <v>44701</v>
      </c>
      <c r="C5145" s="107">
        <v>44701</v>
      </c>
      <c r="D5145" s="107">
        <v>44701</v>
      </c>
      <c r="E5145">
        <v>-72.5</v>
      </c>
      <c r="F5145">
        <v>-72.5</v>
      </c>
      <c r="G5145" t="s">
        <v>43</v>
      </c>
      <c r="H5145">
        <v>1</v>
      </c>
      <c r="I5145">
        <v>-72.5</v>
      </c>
      <c r="J5145">
        <v>-72.5</v>
      </c>
      <c r="K5145">
        <v>1</v>
      </c>
      <c r="M5145" t="s">
        <v>52</v>
      </c>
      <c r="N5145" t="s">
        <v>8636</v>
      </c>
      <c r="O5145">
        <v>100</v>
      </c>
      <c r="Q5145" t="s">
        <v>8636</v>
      </c>
      <c r="S5145" t="s">
        <v>4675</v>
      </c>
      <c r="U5145" t="s">
        <v>52</v>
      </c>
      <c r="W5145" t="s">
        <v>4674</v>
      </c>
      <c r="X5145" t="s">
        <v>4675</v>
      </c>
      <c r="Y5145" t="s">
        <v>192</v>
      </c>
      <c r="Z5145" t="s">
        <v>193</v>
      </c>
      <c r="AA5145" t="s">
        <v>193</v>
      </c>
      <c r="AB5145" t="s">
        <v>19</v>
      </c>
      <c r="AE5145">
        <v>0</v>
      </c>
      <c r="AF5145">
        <v>0</v>
      </c>
    </row>
    <row r="5146" spans="1:32" x14ac:dyDescent="0.2">
      <c r="A5146" t="s">
        <v>8845</v>
      </c>
      <c r="B5146" s="107">
        <v>44701</v>
      </c>
      <c r="C5146" s="107">
        <v>44701</v>
      </c>
      <c r="D5146" s="107">
        <v>44701</v>
      </c>
      <c r="E5146">
        <v>-72</v>
      </c>
      <c r="F5146">
        <v>-72</v>
      </c>
      <c r="G5146" t="s">
        <v>43</v>
      </c>
      <c r="H5146">
        <v>1</v>
      </c>
      <c r="I5146">
        <v>-72</v>
      </c>
      <c r="J5146">
        <v>-72</v>
      </c>
      <c r="K5146">
        <v>1</v>
      </c>
      <c r="M5146" t="s">
        <v>52</v>
      </c>
      <c r="N5146" t="s">
        <v>8636</v>
      </c>
      <c r="O5146">
        <v>100</v>
      </c>
      <c r="Q5146" t="s">
        <v>8636</v>
      </c>
      <c r="S5146" t="s">
        <v>4675</v>
      </c>
      <c r="U5146" t="s">
        <v>52</v>
      </c>
      <c r="W5146" t="s">
        <v>4674</v>
      </c>
      <c r="X5146" t="s">
        <v>4675</v>
      </c>
      <c r="Y5146" t="s">
        <v>192</v>
      </c>
      <c r="Z5146" t="s">
        <v>193</v>
      </c>
      <c r="AA5146" t="s">
        <v>193</v>
      </c>
      <c r="AB5146" t="s">
        <v>19</v>
      </c>
      <c r="AE5146">
        <v>0</v>
      </c>
      <c r="AF5146">
        <v>0</v>
      </c>
    </row>
    <row r="5147" spans="1:32" x14ac:dyDescent="0.2">
      <c r="A5147" t="s">
        <v>8846</v>
      </c>
      <c r="B5147" s="107">
        <v>44701</v>
      </c>
      <c r="C5147" s="107">
        <v>44701</v>
      </c>
      <c r="D5147" s="107">
        <v>44701</v>
      </c>
      <c r="E5147">
        <v>20000</v>
      </c>
      <c r="F5147">
        <v>20000</v>
      </c>
      <c r="G5147" t="s">
        <v>43</v>
      </c>
      <c r="H5147">
        <v>1</v>
      </c>
      <c r="I5147">
        <v>20000</v>
      </c>
      <c r="J5147">
        <v>20000</v>
      </c>
      <c r="K5147">
        <v>1</v>
      </c>
      <c r="M5147" t="s">
        <v>199</v>
      </c>
      <c r="N5147" t="s">
        <v>52</v>
      </c>
      <c r="O5147">
        <v>100</v>
      </c>
      <c r="Q5147" t="s">
        <v>199</v>
      </c>
      <c r="S5147" t="s">
        <v>1378</v>
      </c>
      <c r="U5147" t="s">
        <v>52</v>
      </c>
      <c r="W5147" t="s">
        <v>1379</v>
      </c>
      <c r="X5147" t="s">
        <v>1379</v>
      </c>
      <c r="Y5147" t="s">
        <v>163</v>
      </c>
      <c r="Z5147" t="s">
        <v>193</v>
      </c>
      <c r="AA5147" t="s">
        <v>193</v>
      </c>
      <c r="AB5147" t="s">
        <v>24</v>
      </c>
      <c r="AE5147">
        <v>0</v>
      </c>
      <c r="AF5147">
        <v>0</v>
      </c>
    </row>
    <row r="5148" spans="1:32" x14ac:dyDescent="0.2">
      <c r="A5148" t="s">
        <v>8847</v>
      </c>
      <c r="B5148" s="107">
        <v>44701</v>
      </c>
      <c r="C5148" s="107">
        <v>44701</v>
      </c>
      <c r="D5148" s="107">
        <v>44701</v>
      </c>
      <c r="E5148">
        <v>-20000</v>
      </c>
      <c r="F5148">
        <v>-20000</v>
      </c>
      <c r="G5148" t="s">
        <v>43</v>
      </c>
      <c r="H5148">
        <v>1</v>
      </c>
      <c r="I5148">
        <v>-20000</v>
      </c>
      <c r="J5148">
        <v>-20000</v>
      </c>
      <c r="K5148">
        <v>1</v>
      </c>
      <c r="M5148" t="s">
        <v>53</v>
      </c>
      <c r="N5148" t="s">
        <v>199</v>
      </c>
      <c r="O5148">
        <v>100</v>
      </c>
      <c r="P5148" t="s">
        <v>340</v>
      </c>
      <c r="Q5148" t="s">
        <v>199</v>
      </c>
      <c r="S5148" t="s">
        <v>1378</v>
      </c>
      <c r="U5148" t="s">
        <v>53</v>
      </c>
      <c r="W5148" t="s">
        <v>1379</v>
      </c>
      <c r="X5148" t="s">
        <v>1379</v>
      </c>
      <c r="Y5148" t="s">
        <v>163</v>
      </c>
      <c r="Z5148" t="s">
        <v>193</v>
      </c>
      <c r="AA5148" t="s">
        <v>193</v>
      </c>
      <c r="AB5148" t="s">
        <v>24</v>
      </c>
      <c r="AE5148">
        <v>0</v>
      </c>
      <c r="AF5148">
        <v>0</v>
      </c>
    </row>
    <row r="5149" spans="1:32" x14ac:dyDescent="0.2">
      <c r="A5149" t="s">
        <v>8848</v>
      </c>
      <c r="B5149" s="107">
        <v>44700</v>
      </c>
      <c r="C5149" s="107">
        <v>44700</v>
      </c>
      <c r="D5149" s="107">
        <v>44700</v>
      </c>
      <c r="E5149">
        <v>-259.33999999999997</v>
      </c>
      <c r="F5149">
        <v>-259.33999999999997</v>
      </c>
      <c r="G5149" t="s">
        <v>43</v>
      </c>
      <c r="H5149">
        <v>1</v>
      </c>
      <c r="I5149">
        <v>-259.33999999999997</v>
      </c>
      <c r="J5149">
        <v>-259.33999999999997</v>
      </c>
      <c r="K5149">
        <v>1</v>
      </c>
      <c r="M5149" t="s">
        <v>50</v>
      </c>
      <c r="N5149" t="s">
        <v>7527</v>
      </c>
      <c r="O5149">
        <v>100</v>
      </c>
      <c r="Q5149" t="s">
        <v>7527</v>
      </c>
      <c r="S5149" t="s">
        <v>8849</v>
      </c>
      <c r="U5149" t="s">
        <v>50</v>
      </c>
      <c r="W5149" t="s">
        <v>7527</v>
      </c>
      <c r="X5149" t="s">
        <v>391</v>
      </c>
      <c r="Y5149" t="s">
        <v>23</v>
      </c>
      <c r="Z5149" t="s">
        <v>164</v>
      </c>
      <c r="AA5149" t="s">
        <v>164</v>
      </c>
      <c r="AB5149" t="s">
        <v>23</v>
      </c>
      <c r="AE5149">
        <v>0</v>
      </c>
      <c r="AF5149">
        <v>0</v>
      </c>
    </row>
    <row r="5150" spans="1:32" x14ac:dyDescent="0.2">
      <c r="A5150" t="s">
        <v>8850</v>
      </c>
      <c r="B5150" s="107">
        <v>44699</v>
      </c>
      <c r="C5150" s="107">
        <v>44699</v>
      </c>
      <c r="D5150" s="107">
        <v>44699</v>
      </c>
      <c r="E5150">
        <v>-1410</v>
      </c>
      <c r="F5150">
        <v>-1410</v>
      </c>
      <c r="G5150" t="s">
        <v>43</v>
      </c>
      <c r="H5150">
        <v>1</v>
      </c>
      <c r="I5150">
        <v>-1410</v>
      </c>
      <c r="J5150">
        <v>-1410</v>
      </c>
      <c r="K5150">
        <v>1</v>
      </c>
      <c r="M5150" t="s">
        <v>52</v>
      </c>
      <c r="N5150" t="s">
        <v>218</v>
      </c>
      <c r="O5150">
        <v>100</v>
      </c>
      <c r="Q5150" t="s">
        <v>218</v>
      </c>
      <c r="S5150" t="s">
        <v>8851</v>
      </c>
      <c r="U5150" t="s">
        <v>52</v>
      </c>
      <c r="W5150" t="s">
        <v>1580</v>
      </c>
      <c r="X5150" t="s">
        <v>22</v>
      </c>
      <c r="Y5150" t="s">
        <v>170</v>
      </c>
      <c r="Z5150" t="s">
        <v>164</v>
      </c>
      <c r="AA5150" t="s">
        <v>164</v>
      </c>
      <c r="AB5150" t="s">
        <v>22</v>
      </c>
      <c r="AE5150">
        <v>0</v>
      </c>
      <c r="AF5150">
        <v>0</v>
      </c>
    </row>
    <row r="5151" spans="1:32" x14ac:dyDescent="0.2">
      <c r="A5151" t="s">
        <v>8852</v>
      </c>
      <c r="B5151" s="107">
        <v>44699</v>
      </c>
      <c r="C5151" s="107">
        <v>44699</v>
      </c>
      <c r="D5151" s="107">
        <v>44699</v>
      </c>
      <c r="E5151">
        <v>-26000</v>
      </c>
      <c r="F5151">
        <v>-26000</v>
      </c>
      <c r="G5151" t="s">
        <v>43</v>
      </c>
      <c r="H5151">
        <v>1</v>
      </c>
      <c r="I5151">
        <v>-26000</v>
      </c>
      <c r="J5151">
        <v>-26000</v>
      </c>
      <c r="K5151">
        <v>1</v>
      </c>
      <c r="M5151" t="s">
        <v>52</v>
      </c>
      <c r="N5151" t="s">
        <v>199</v>
      </c>
      <c r="O5151">
        <v>100</v>
      </c>
      <c r="P5151" t="s">
        <v>340</v>
      </c>
      <c r="Q5151" t="s">
        <v>199</v>
      </c>
      <c r="S5151" t="s">
        <v>8853</v>
      </c>
      <c r="U5151" t="s">
        <v>52</v>
      </c>
      <c r="W5151" t="s">
        <v>4674</v>
      </c>
      <c r="X5151" t="s">
        <v>4675</v>
      </c>
      <c r="Y5151" t="s">
        <v>192</v>
      </c>
      <c r="Z5151" t="s">
        <v>193</v>
      </c>
      <c r="AA5151" t="s">
        <v>193</v>
      </c>
      <c r="AB5151" t="s">
        <v>19</v>
      </c>
      <c r="AE5151">
        <v>0</v>
      </c>
      <c r="AF5151">
        <v>0</v>
      </c>
    </row>
    <row r="5152" spans="1:32" x14ac:dyDescent="0.2">
      <c r="A5152" t="s">
        <v>8854</v>
      </c>
      <c r="B5152" s="107">
        <v>44699</v>
      </c>
      <c r="C5152" s="107">
        <v>44699</v>
      </c>
      <c r="D5152" s="107">
        <v>44699</v>
      </c>
      <c r="E5152">
        <v>-960</v>
      </c>
      <c r="F5152">
        <v>-960</v>
      </c>
      <c r="G5152" t="s">
        <v>43</v>
      </c>
      <c r="H5152">
        <v>1</v>
      </c>
      <c r="I5152">
        <v>-960</v>
      </c>
      <c r="J5152">
        <v>-960</v>
      </c>
      <c r="K5152">
        <v>1</v>
      </c>
      <c r="M5152" t="s">
        <v>52</v>
      </c>
      <c r="N5152" t="s">
        <v>8476</v>
      </c>
      <c r="O5152">
        <v>100</v>
      </c>
      <c r="Q5152" t="s">
        <v>8476</v>
      </c>
      <c r="S5152" t="s">
        <v>2343</v>
      </c>
      <c r="U5152" t="s">
        <v>52</v>
      </c>
      <c r="W5152" t="s">
        <v>323</v>
      </c>
      <c r="X5152" t="s">
        <v>324</v>
      </c>
      <c r="Y5152" t="s">
        <v>325</v>
      </c>
      <c r="Z5152" t="s">
        <v>325</v>
      </c>
      <c r="AA5152" t="s">
        <v>325</v>
      </c>
      <c r="AB5152" t="s">
        <v>27</v>
      </c>
      <c r="AE5152">
        <v>0</v>
      </c>
      <c r="AF5152">
        <v>0</v>
      </c>
    </row>
    <row r="5153" spans="1:32" x14ac:dyDescent="0.2">
      <c r="A5153" t="s">
        <v>8855</v>
      </c>
      <c r="B5153" s="107">
        <v>44699</v>
      </c>
      <c r="C5153" s="107">
        <v>44699</v>
      </c>
      <c r="D5153" s="107">
        <v>44699</v>
      </c>
      <c r="E5153">
        <v>-60</v>
      </c>
      <c r="F5153">
        <v>-60</v>
      </c>
      <c r="G5153" t="s">
        <v>43</v>
      </c>
      <c r="H5153">
        <v>1</v>
      </c>
      <c r="I5153">
        <v>-60</v>
      </c>
      <c r="J5153">
        <v>-60</v>
      </c>
      <c r="K5153">
        <v>1</v>
      </c>
      <c r="M5153" t="s">
        <v>52</v>
      </c>
      <c r="N5153" t="s">
        <v>8636</v>
      </c>
      <c r="O5153">
        <v>100</v>
      </c>
      <c r="Q5153" t="s">
        <v>8636</v>
      </c>
      <c r="S5153" t="s">
        <v>8637</v>
      </c>
      <c r="U5153" t="s">
        <v>52</v>
      </c>
      <c r="W5153" t="s">
        <v>4674</v>
      </c>
      <c r="X5153" t="s">
        <v>4675</v>
      </c>
      <c r="Y5153" t="s">
        <v>192</v>
      </c>
      <c r="Z5153" t="s">
        <v>193</v>
      </c>
      <c r="AA5153" t="s">
        <v>193</v>
      </c>
      <c r="AB5153" t="s">
        <v>19</v>
      </c>
      <c r="AE5153">
        <v>0</v>
      </c>
      <c r="AF5153">
        <v>0</v>
      </c>
    </row>
    <row r="5154" spans="1:32" x14ac:dyDescent="0.2">
      <c r="A5154" t="s">
        <v>8856</v>
      </c>
      <c r="B5154" s="107">
        <v>44699</v>
      </c>
      <c r="C5154" s="107">
        <v>44699</v>
      </c>
      <c r="D5154" s="107">
        <v>44699</v>
      </c>
      <c r="E5154">
        <v>20000</v>
      </c>
      <c r="F5154">
        <v>20000</v>
      </c>
      <c r="G5154" t="s">
        <v>43</v>
      </c>
      <c r="H5154">
        <v>1</v>
      </c>
      <c r="I5154">
        <v>20000</v>
      </c>
      <c r="J5154">
        <v>20000</v>
      </c>
      <c r="K5154">
        <v>1</v>
      </c>
      <c r="M5154" t="s">
        <v>199</v>
      </c>
      <c r="N5154" t="s">
        <v>52</v>
      </c>
      <c r="O5154">
        <v>100</v>
      </c>
      <c r="Q5154" t="s">
        <v>199</v>
      </c>
      <c r="S5154" t="s">
        <v>1378</v>
      </c>
      <c r="U5154" t="s">
        <v>52</v>
      </c>
      <c r="W5154" t="s">
        <v>1379</v>
      </c>
      <c r="X5154" t="s">
        <v>1379</v>
      </c>
      <c r="Y5154" t="s">
        <v>163</v>
      </c>
      <c r="Z5154" t="s">
        <v>193</v>
      </c>
      <c r="AA5154" t="s">
        <v>193</v>
      </c>
      <c r="AB5154" t="s">
        <v>24</v>
      </c>
      <c r="AE5154">
        <v>0</v>
      </c>
      <c r="AF5154">
        <v>0</v>
      </c>
    </row>
    <row r="5155" spans="1:32" x14ac:dyDescent="0.2">
      <c r="A5155" t="s">
        <v>8857</v>
      </c>
      <c r="B5155" s="107">
        <v>44699</v>
      </c>
      <c r="C5155" s="107">
        <v>44699</v>
      </c>
      <c r="D5155" s="107">
        <v>44699</v>
      </c>
      <c r="E5155">
        <v>-20000</v>
      </c>
      <c r="F5155">
        <v>-20000</v>
      </c>
      <c r="G5155" t="s">
        <v>43</v>
      </c>
      <c r="H5155">
        <v>1</v>
      </c>
      <c r="I5155">
        <v>-20000</v>
      </c>
      <c r="J5155">
        <v>-20000</v>
      </c>
      <c r="K5155">
        <v>1</v>
      </c>
      <c r="M5155" t="s">
        <v>53</v>
      </c>
      <c r="N5155" t="s">
        <v>199</v>
      </c>
      <c r="O5155">
        <v>100</v>
      </c>
      <c r="P5155" t="s">
        <v>340</v>
      </c>
      <c r="Q5155" t="s">
        <v>199</v>
      </c>
      <c r="S5155" t="s">
        <v>1378</v>
      </c>
      <c r="U5155" t="s">
        <v>53</v>
      </c>
      <c r="W5155" t="s">
        <v>1379</v>
      </c>
      <c r="X5155" t="s">
        <v>1379</v>
      </c>
      <c r="Y5155" t="s">
        <v>163</v>
      </c>
      <c r="Z5155" t="s">
        <v>193</v>
      </c>
      <c r="AA5155" t="s">
        <v>193</v>
      </c>
      <c r="AB5155" t="s">
        <v>24</v>
      </c>
      <c r="AE5155">
        <v>0</v>
      </c>
      <c r="AF5155">
        <v>0</v>
      </c>
    </row>
    <row r="5156" spans="1:32" x14ac:dyDescent="0.2">
      <c r="A5156" t="s">
        <v>8858</v>
      </c>
      <c r="B5156" s="107">
        <v>44698</v>
      </c>
      <c r="C5156" s="107">
        <v>44698</v>
      </c>
      <c r="D5156" s="107">
        <v>44698</v>
      </c>
      <c r="E5156">
        <v>-27.59</v>
      </c>
      <c r="F5156">
        <v>-27.59</v>
      </c>
      <c r="G5156" t="s">
        <v>43</v>
      </c>
      <c r="H5156">
        <v>1</v>
      </c>
      <c r="I5156">
        <v>-27.59</v>
      </c>
      <c r="J5156">
        <v>-27.59</v>
      </c>
      <c r="K5156">
        <v>1</v>
      </c>
      <c r="M5156" t="s">
        <v>52</v>
      </c>
      <c r="N5156" t="s">
        <v>7671</v>
      </c>
      <c r="O5156">
        <v>100</v>
      </c>
      <c r="Q5156" t="s">
        <v>7671</v>
      </c>
      <c r="S5156" t="s">
        <v>8017</v>
      </c>
      <c r="U5156" t="s">
        <v>52</v>
      </c>
      <c r="W5156" t="s">
        <v>8017</v>
      </c>
      <c r="X5156" t="s">
        <v>24</v>
      </c>
      <c r="Y5156" t="s">
        <v>163</v>
      </c>
      <c r="Z5156" t="s">
        <v>193</v>
      </c>
      <c r="AA5156" t="s">
        <v>193</v>
      </c>
      <c r="AB5156" t="s">
        <v>24</v>
      </c>
      <c r="AE5156">
        <v>0</v>
      </c>
      <c r="AF5156">
        <v>0</v>
      </c>
    </row>
    <row r="5157" spans="1:32" x14ac:dyDescent="0.2">
      <c r="A5157" t="s">
        <v>8859</v>
      </c>
      <c r="B5157" s="107">
        <v>44698</v>
      </c>
      <c r="C5157" s="107">
        <v>44698</v>
      </c>
      <c r="D5157" s="107">
        <v>44698</v>
      </c>
      <c r="E5157">
        <v>-220</v>
      </c>
      <c r="F5157">
        <v>-220</v>
      </c>
      <c r="G5157" t="s">
        <v>43</v>
      </c>
      <c r="H5157">
        <v>1</v>
      </c>
      <c r="I5157">
        <v>-220</v>
      </c>
      <c r="J5157">
        <v>-220</v>
      </c>
      <c r="K5157">
        <v>1</v>
      </c>
      <c r="M5157" t="s">
        <v>52</v>
      </c>
      <c r="N5157" t="s">
        <v>199</v>
      </c>
      <c r="O5157">
        <v>100</v>
      </c>
      <c r="P5157" t="s">
        <v>340</v>
      </c>
      <c r="Q5157" t="s">
        <v>199</v>
      </c>
      <c r="S5157" t="s">
        <v>8860</v>
      </c>
      <c r="U5157" t="s">
        <v>52</v>
      </c>
      <c r="W5157" t="s">
        <v>4674</v>
      </c>
      <c r="X5157" t="s">
        <v>4675</v>
      </c>
      <c r="Y5157" t="s">
        <v>192</v>
      </c>
      <c r="Z5157" t="s">
        <v>193</v>
      </c>
      <c r="AA5157" t="s">
        <v>193</v>
      </c>
      <c r="AB5157" t="s">
        <v>19</v>
      </c>
      <c r="AE5157">
        <v>0</v>
      </c>
      <c r="AF5157">
        <v>0</v>
      </c>
    </row>
    <row r="5158" spans="1:32" x14ac:dyDescent="0.2">
      <c r="A5158" t="s">
        <v>8861</v>
      </c>
      <c r="B5158" s="107">
        <v>44698</v>
      </c>
      <c r="C5158" s="107">
        <v>44698</v>
      </c>
      <c r="D5158" s="107">
        <v>44698</v>
      </c>
      <c r="E5158">
        <v>-970</v>
      </c>
      <c r="F5158">
        <v>-970</v>
      </c>
      <c r="G5158" t="s">
        <v>43</v>
      </c>
      <c r="H5158">
        <v>1</v>
      </c>
      <c r="I5158">
        <v>-970</v>
      </c>
      <c r="J5158">
        <v>-970</v>
      </c>
      <c r="K5158">
        <v>1</v>
      </c>
      <c r="M5158" t="s">
        <v>52</v>
      </c>
      <c r="N5158" t="s">
        <v>8636</v>
      </c>
      <c r="O5158">
        <v>100</v>
      </c>
      <c r="Q5158" t="s">
        <v>8636</v>
      </c>
      <c r="S5158" t="s">
        <v>8637</v>
      </c>
      <c r="U5158" t="s">
        <v>52</v>
      </c>
      <c r="W5158" t="s">
        <v>4674</v>
      </c>
      <c r="X5158" t="s">
        <v>4675</v>
      </c>
      <c r="Y5158" t="s">
        <v>192</v>
      </c>
      <c r="Z5158" t="s">
        <v>193</v>
      </c>
      <c r="AA5158" t="s">
        <v>193</v>
      </c>
      <c r="AB5158" t="s">
        <v>19</v>
      </c>
      <c r="AE5158">
        <v>0</v>
      </c>
      <c r="AF5158">
        <v>0</v>
      </c>
    </row>
    <row r="5159" spans="1:32" x14ac:dyDescent="0.2">
      <c r="A5159" t="s">
        <v>8862</v>
      </c>
      <c r="B5159" s="107">
        <v>44698</v>
      </c>
      <c r="C5159" s="107">
        <v>44698</v>
      </c>
      <c r="D5159" s="107">
        <v>44698</v>
      </c>
      <c r="E5159">
        <v>4.0244925000000001E-2</v>
      </c>
      <c r="F5159">
        <v>4.0244925000000001E-2</v>
      </c>
      <c r="G5159" t="s">
        <v>58</v>
      </c>
      <c r="H5159">
        <v>10378.98658718331</v>
      </c>
      <c r="I5159">
        <v>417.70153677719821</v>
      </c>
      <c r="J5159">
        <v>417.70153677719821</v>
      </c>
      <c r="K5159">
        <v>1</v>
      </c>
      <c r="M5159" t="s">
        <v>8218</v>
      </c>
      <c r="N5159" t="s">
        <v>69</v>
      </c>
      <c r="S5159" t="s">
        <v>7559</v>
      </c>
      <c r="U5159" t="s">
        <v>69</v>
      </c>
      <c r="W5159" t="s">
        <v>3598</v>
      </c>
      <c r="X5159" t="s">
        <v>3598</v>
      </c>
      <c r="Y5159" t="s">
        <v>1062</v>
      </c>
      <c r="Z5159" t="s">
        <v>1063</v>
      </c>
      <c r="AA5159" t="s">
        <v>1063</v>
      </c>
      <c r="AB5159" t="s">
        <v>29</v>
      </c>
      <c r="AD5159" t="s">
        <v>8863</v>
      </c>
      <c r="AE5159">
        <v>1</v>
      </c>
      <c r="AF5159">
        <v>1</v>
      </c>
    </row>
    <row r="5160" spans="1:32" x14ac:dyDescent="0.2">
      <c r="A5160" t="s">
        <v>8864</v>
      </c>
      <c r="B5160" s="107">
        <v>44697</v>
      </c>
      <c r="C5160" s="107">
        <v>44697</v>
      </c>
      <c r="D5160" s="107">
        <v>44697</v>
      </c>
      <c r="E5160">
        <v>-52</v>
      </c>
      <c r="F5160">
        <v>-52</v>
      </c>
      <c r="G5160" t="s">
        <v>43</v>
      </c>
      <c r="H5160">
        <v>1</v>
      </c>
      <c r="I5160">
        <v>-52</v>
      </c>
      <c r="J5160">
        <v>-52</v>
      </c>
      <c r="K5160">
        <v>1</v>
      </c>
      <c r="M5160" t="s">
        <v>52</v>
      </c>
      <c r="N5160" t="s">
        <v>8636</v>
      </c>
      <c r="O5160">
        <v>100</v>
      </c>
      <c r="Q5160" t="s">
        <v>8636</v>
      </c>
      <c r="S5160" t="s">
        <v>8637</v>
      </c>
      <c r="U5160" t="s">
        <v>52</v>
      </c>
      <c r="W5160" t="s">
        <v>4674</v>
      </c>
      <c r="X5160" t="s">
        <v>4675</v>
      </c>
      <c r="Y5160" t="s">
        <v>192</v>
      </c>
      <c r="Z5160" t="s">
        <v>193</v>
      </c>
      <c r="AA5160" t="s">
        <v>193</v>
      </c>
      <c r="AB5160" t="s">
        <v>19</v>
      </c>
      <c r="AE5160">
        <v>0</v>
      </c>
      <c r="AF5160">
        <v>0</v>
      </c>
    </row>
    <row r="5161" spans="1:32" x14ac:dyDescent="0.2">
      <c r="A5161" t="s">
        <v>8865</v>
      </c>
      <c r="B5161" s="107">
        <v>44697</v>
      </c>
      <c r="C5161" s="107">
        <v>44697</v>
      </c>
      <c r="D5161" s="107">
        <v>44697</v>
      </c>
      <c r="E5161">
        <v>-1813.5</v>
      </c>
      <c r="F5161">
        <v>-1813.5</v>
      </c>
      <c r="G5161" t="s">
        <v>43</v>
      </c>
      <c r="H5161">
        <v>1</v>
      </c>
      <c r="I5161">
        <v>-1813.5</v>
      </c>
      <c r="J5161">
        <v>-1813.5</v>
      </c>
      <c r="K5161">
        <v>1</v>
      </c>
      <c r="M5161" t="s">
        <v>52</v>
      </c>
      <c r="N5161" t="s">
        <v>8636</v>
      </c>
      <c r="O5161">
        <v>100</v>
      </c>
      <c r="Q5161" t="s">
        <v>8636</v>
      </c>
      <c r="S5161" t="s">
        <v>8637</v>
      </c>
      <c r="U5161" t="s">
        <v>52</v>
      </c>
      <c r="W5161" t="s">
        <v>4674</v>
      </c>
      <c r="X5161" t="s">
        <v>4675</v>
      </c>
      <c r="Y5161" t="s">
        <v>192</v>
      </c>
      <c r="Z5161" t="s">
        <v>193</v>
      </c>
      <c r="AA5161" t="s">
        <v>193</v>
      </c>
      <c r="AB5161" t="s">
        <v>19</v>
      </c>
      <c r="AE5161">
        <v>0</v>
      </c>
      <c r="AF5161">
        <v>0</v>
      </c>
    </row>
    <row r="5162" spans="1:32" x14ac:dyDescent="0.2">
      <c r="A5162" t="s">
        <v>8866</v>
      </c>
      <c r="B5162" s="107">
        <v>44697</v>
      </c>
      <c r="C5162" s="107">
        <v>44697</v>
      </c>
      <c r="D5162" s="107">
        <v>44697</v>
      </c>
      <c r="E5162">
        <v>-32.93</v>
      </c>
      <c r="F5162">
        <v>-32.93</v>
      </c>
      <c r="G5162" t="s">
        <v>43</v>
      </c>
      <c r="H5162">
        <v>1</v>
      </c>
      <c r="I5162">
        <v>-32.93</v>
      </c>
      <c r="J5162">
        <v>-32.93</v>
      </c>
      <c r="K5162">
        <v>1</v>
      </c>
      <c r="M5162" t="s">
        <v>52</v>
      </c>
      <c r="N5162" t="s">
        <v>8636</v>
      </c>
      <c r="O5162">
        <v>100</v>
      </c>
      <c r="Q5162" t="s">
        <v>8636</v>
      </c>
      <c r="S5162" t="s">
        <v>8637</v>
      </c>
      <c r="U5162" t="s">
        <v>52</v>
      </c>
      <c r="W5162" t="s">
        <v>4674</v>
      </c>
      <c r="X5162" t="s">
        <v>4675</v>
      </c>
      <c r="Y5162" t="s">
        <v>192</v>
      </c>
      <c r="Z5162" t="s">
        <v>193</v>
      </c>
      <c r="AA5162" t="s">
        <v>193</v>
      </c>
      <c r="AB5162" t="s">
        <v>19</v>
      </c>
      <c r="AE5162">
        <v>0</v>
      </c>
      <c r="AF5162">
        <v>0</v>
      </c>
    </row>
    <row r="5163" spans="1:32" x14ac:dyDescent="0.2">
      <c r="A5163" t="s">
        <v>8867</v>
      </c>
      <c r="B5163" s="107">
        <v>44697</v>
      </c>
      <c r="C5163" s="107">
        <v>44697</v>
      </c>
      <c r="D5163" s="107">
        <v>44697</v>
      </c>
      <c r="E5163">
        <v>-397.98</v>
      </c>
      <c r="F5163">
        <v>-397.98</v>
      </c>
      <c r="G5163" t="s">
        <v>43</v>
      </c>
      <c r="H5163">
        <v>1</v>
      </c>
      <c r="I5163">
        <v>-397.98</v>
      </c>
      <c r="J5163">
        <v>-397.98</v>
      </c>
      <c r="K5163">
        <v>1</v>
      </c>
      <c r="M5163" t="s">
        <v>50</v>
      </c>
      <c r="N5163" t="s">
        <v>199</v>
      </c>
      <c r="O5163">
        <v>100</v>
      </c>
      <c r="P5163" t="s">
        <v>340</v>
      </c>
      <c r="Q5163" t="s">
        <v>199</v>
      </c>
      <c r="S5163" t="s">
        <v>8188</v>
      </c>
      <c r="U5163" t="s">
        <v>50</v>
      </c>
      <c r="W5163" t="s">
        <v>8188</v>
      </c>
      <c r="X5163" t="s">
        <v>8189</v>
      </c>
      <c r="Y5163" t="s">
        <v>23</v>
      </c>
      <c r="Z5163" t="s">
        <v>164</v>
      </c>
      <c r="AA5163" t="s">
        <v>164</v>
      </c>
      <c r="AB5163" t="s">
        <v>23</v>
      </c>
      <c r="AE5163">
        <v>0</v>
      </c>
      <c r="AF5163">
        <v>0</v>
      </c>
    </row>
    <row r="5164" spans="1:32" x14ac:dyDescent="0.2">
      <c r="A5164" t="s">
        <v>8868</v>
      </c>
      <c r="B5164" s="107">
        <v>44697</v>
      </c>
      <c r="C5164" s="107">
        <v>44697</v>
      </c>
      <c r="D5164" s="107">
        <v>44697</v>
      </c>
      <c r="E5164">
        <v>-12396.08</v>
      </c>
      <c r="F5164">
        <v>-12396.08</v>
      </c>
      <c r="G5164" t="s">
        <v>43</v>
      </c>
      <c r="H5164">
        <v>1</v>
      </c>
      <c r="I5164">
        <v>-12396.08</v>
      </c>
      <c r="J5164">
        <v>-12396.08</v>
      </c>
      <c r="K5164">
        <v>1</v>
      </c>
      <c r="M5164" t="s">
        <v>52</v>
      </c>
      <c r="N5164" t="s">
        <v>342</v>
      </c>
      <c r="O5164">
        <v>100</v>
      </c>
      <c r="P5164" t="s">
        <v>236</v>
      </c>
      <c r="Q5164" t="s">
        <v>342</v>
      </c>
      <c r="S5164" t="s">
        <v>8017</v>
      </c>
      <c r="U5164" t="s">
        <v>52</v>
      </c>
      <c r="W5164" t="s">
        <v>8017</v>
      </c>
      <c r="X5164" t="s">
        <v>24</v>
      </c>
      <c r="Y5164" t="s">
        <v>163</v>
      </c>
      <c r="Z5164" t="s">
        <v>193</v>
      </c>
      <c r="AA5164" t="s">
        <v>193</v>
      </c>
      <c r="AB5164" t="s">
        <v>24</v>
      </c>
      <c r="AE5164">
        <v>0</v>
      </c>
      <c r="AF5164">
        <v>0</v>
      </c>
    </row>
    <row r="5165" spans="1:32" x14ac:dyDescent="0.2">
      <c r="A5165" t="s">
        <v>8869</v>
      </c>
      <c r="B5165" s="107">
        <v>44695</v>
      </c>
      <c r="C5165" s="107">
        <v>44695</v>
      </c>
      <c r="D5165" s="107">
        <v>44695</v>
      </c>
      <c r="E5165">
        <v>-85.92</v>
      </c>
      <c r="F5165">
        <v>-85.92</v>
      </c>
      <c r="G5165" t="s">
        <v>43</v>
      </c>
      <c r="H5165">
        <v>1</v>
      </c>
      <c r="I5165">
        <v>-85.92</v>
      </c>
      <c r="J5165">
        <v>-85.92</v>
      </c>
      <c r="K5165">
        <v>1</v>
      </c>
      <c r="M5165" t="s">
        <v>50</v>
      </c>
      <c r="N5165" t="s">
        <v>199</v>
      </c>
      <c r="O5165">
        <v>100</v>
      </c>
      <c r="P5165" t="s">
        <v>340</v>
      </c>
      <c r="Q5165" t="s">
        <v>199</v>
      </c>
      <c r="S5165" t="s">
        <v>3201</v>
      </c>
      <c r="U5165" t="s">
        <v>50</v>
      </c>
      <c r="W5165" t="s">
        <v>3201</v>
      </c>
      <c r="X5165" t="s">
        <v>30</v>
      </c>
      <c r="Y5165" t="s">
        <v>182</v>
      </c>
      <c r="Z5165" t="s">
        <v>182</v>
      </c>
      <c r="AA5165" t="s">
        <v>182</v>
      </c>
      <c r="AB5165" t="s">
        <v>30</v>
      </c>
      <c r="AE5165">
        <v>0</v>
      </c>
      <c r="AF5165">
        <v>0</v>
      </c>
    </row>
    <row r="5166" spans="1:32" x14ac:dyDescent="0.2">
      <c r="A5166" t="s">
        <v>8870</v>
      </c>
      <c r="B5166" s="107">
        <v>44694</v>
      </c>
      <c r="C5166" s="107">
        <v>44694</v>
      </c>
      <c r="D5166" s="107">
        <v>44694</v>
      </c>
      <c r="E5166">
        <v>-2900</v>
      </c>
      <c r="F5166">
        <v>-2900</v>
      </c>
      <c r="G5166" t="s">
        <v>43</v>
      </c>
      <c r="H5166">
        <v>1</v>
      </c>
      <c r="I5166">
        <v>-2900</v>
      </c>
      <c r="J5166">
        <v>-2900</v>
      </c>
      <c r="K5166">
        <v>1</v>
      </c>
      <c r="M5166" t="s">
        <v>52</v>
      </c>
      <c r="N5166" t="s">
        <v>8871</v>
      </c>
      <c r="O5166">
        <v>100</v>
      </c>
      <c r="Q5166" t="s">
        <v>8871</v>
      </c>
      <c r="S5166" t="s">
        <v>8637</v>
      </c>
      <c r="U5166" t="s">
        <v>52</v>
      </c>
      <c r="W5166" t="s">
        <v>4674</v>
      </c>
      <c r="X5166" t="s">
        <v>4675</v>
      </c>
      <c r="Y5166" t="s">
        <v>192</v>
      </c>
      <c r="Z5166" t="s">
        <v>193</v>
      </c>
      <c r="AA5166" t="s">
        <v>193</v>
      </c>
      <c r="AB5166" t="s">
        <v>19</v>
      </c>
      <c r="AE5166">
        <v>0</v>
      </c>
      <c r="AF5166">
        <v>0</v>
      </c>
    </row>
    <row r="5167" spans="1:32" x14ac:dyDescent="0.2">
      <c r="A5167" t="s">
        <v>8872</v>
      </c>
      <c r="B5167" s="107">
        <v>44694</v>
      </c>
      <c r="C5167" s="107">
        <v>44694</v>
      </c>
      <c r="D5167" s="107">
        <v>44694</v>
      </c>
      <c r="E5167">
        <v>-90.99</v>
      </c>
      <c r="F5167">
        <v>-90.99</v>
      </c>
      <c r="G5167" t="s">
        <v>43</v>
      </c>
      <c r="H5167">
        <v>1</v>
      </c>
      <c r="I5167">
        <v>-90.99</v>
      </c>
      <c r="J5167">
        <v>-90.99</v>
      </c>
      <c r="K5167">
        <v>1</v>
      </c>
      <c r="M5167" t="s">
        <v>50</v>
      </c>
      <c r="N5167" t="s">
        <v>199</v>
      </c>
      <c r="O5167">
        <v>100</v>
      </c>
      <c r="P5167" t="s">
        <v>340</v>
      </c>
      <c r="Q5167" t="s">
        <v>199</v>
      </c>
      <c r="S5167" t="s">
        <v>3201</v>
      </c>
      <c r="U5167" t="s">
        <v>50</v>
      </c>
      <c r="W5167" t="s">
        <v>3201</v>
      </c>
      <c r="X5167" t="s">
        <v>30</v>
      </c>
      <c r="Y5167" t="s">
        <v>182</v>
      </c>
      <c r="Z5167" t="s">
        <v>182</v>
      </c>
      <c r="AA5167" t="s">
        <v>182</v>
      </c>
      <c r="AB5167" t="s">
        <v>30</v>
      </c>
      <c r="AE5167">
        <v>0</v>
      </c>
      <c r="AF5167">
        <v>0</v>
      </c>
    </row>
    <row r="5168" spans="1:32" x14ac:dyDescent="0.2">
      <c r="A5168" t="s">
        <v>8873</v>
      </c>
      <c r="B5168" s="107">
        <v>44694</v>
      </c>
      <c r="C5168" s="107">
        <v>44694</v>
      </c>
      <c r="D5168" s="107">
        <v>44694</v>
      </c>
      <c r="E5168">
        <v>-51.9</v>
      </c>
      <c r="F5168">
        <v>-51.9</v>
      </c>
      <c r="G5168" t="s">
        <v>43</v>
      </c>
      <c r="H5168">
        <v>1</v>
      </c>
      <c r="I5168">
        <v>-51.9</v>
      </c>
      <c r="J5168">
        <v>-51.9</v>
      </c>
      <c r="K5168">
        <v>1</v>
      </c>
      <c r="M5168" t="s">
        <v>50</v>
      </c>
      <c r="N5168" t="s">
        <v>199</v>
      </c>
      <c r="O5168">
        <v>100</v>
      </c>
      <c r="P5168" t="s">
        <v>340</v>
      </c>
      <c r="Q5168" t="s">
        <v>199</v>
      </c>
      <c r="S5168" t="s">
        <v>8874</v>
      </c>
      <c r="U5168" t="s">
        <v>50</v>
      </c>
      <c r="W5168" t="s">
        <v>8875</v>
      </c>
      <c r="X5168" t="s">
        <v>8189</v>
      </c>
      <c r="Y5168" t="s">
        <v>23</v>
      </c>
      <c r="Z5168" t="s">
        <v>164</v>
      </c>
      <c r="AA5168" t="s">
        <v>164</v>
      </c>
      <c r="AB5168" t="s">
        <v>23</v>
      </c>
      <c r="AE5168">
        <v>0</v>
      </c>
      <c r="AF5168">
        <v>0</v>
      </c>
    </row>
    <row r="5169" spans="1:32" x14ac:dyDescent="0.2">
      <c r="A5169" t="s">
        <v>8876</v>
      </c>
      <c r="B5169" s="107">
        <v>44694</v>
      </c>
      <c r="C5169" s="107">
        <v>44694</v>
      </c>
      <c r="D5169" s="107">
        <v>44694</v>
      </c>
      <c r="E5169">
        <v>-522.37</v>
      </c>
      <c r="F5169">
        <v>-522.37</v>
      </c>
      <c r="G5169" t="s">
        <v>43</v>
      </c>
      <c r="H5169">
        <v>1</v>
      </c>
      <c r="I5169">
        <v>-522.37</v>
      </c>
      <c r="J5169">
        <v>-522.37</v>
      </c>
      <c r="K5169">
        <v>1</v>
      </c>
      <c r="M5169" t="s">
        <v>52</v>
      </c>
      <c r="N5169" t="s">
        <v>337</v>
      </c>
      <c r="O5169">
        <v>100</v>
      </c>
      <c r="P5169" t="s">
        <v>15</v>
      </c>
      <c r="Q5169" t="s">
        <v>337</v>
      </c>
      <c r="S5169" t="s">
        <v>8877</v>
      </c>
      <c r="U5169" t="s">
        <v>52</v>
      </c>
      <c r="W5169" t="s">
        <v>2626</v>
      </c>
      <c r="X5169" t="s">
        <v>1366</v>
      </c>
      <c r="Y5169" t="s">
        <v>15</v>
      </c>
      <c r="Z5169" t="s">
        <v>164</v>
      </c>
      <c r="AA5169" t="s">
        <v>164</v>
      </c>
      <c r="AB5169" t="s">
        <v>15</v>
      </c>
      <c r="AE5169">
        <v>0</v>
      </c>
      <c r="AF5169">
        <v>0</v>
      </c>
    </row>
    <row r="5170" spans="1:32" x14ac:dyDescent="0.2">
      <c r="A5170" t="s">
        <v>8878</v>
      </c>
      <c r="B5170" s="107">
        <v>44694</v>
      </c>
      <c r="C5170" s="107">
        <v>44694</v>
      </c>
      <c r="D5170" s="107">
        <v>44694</v>
      </c>
      <c r="E5170">
        <v>20000</v>
      </c>
      <c r="F5170">
        <v>20000</v>
      </c>
      <c r="G5170" t="s">
        <v>43</v>
      </c>
      <c r="H5170">
        <v>1</v>
      </c>
      <c r="I5170">
        <v>20000</v>
      </c>
      <c r="J5170">
        <v>20000</v>
      </c>
      <c r="K5170">
        <v>1</v>
      </c>
      <c r="M5170" t="s">
        <v>199</v>
      </c>
      <c r="N5170" t="s">
        <v>52</v>
      </c>
      <c r="O5170">
        <v>100</v>
      </c>
      <c r="Q5170" t="s">
        <v>199</v>
      </c>
      <c r="S5170" t="s">
        <v>1378</v>
      </c>
      <c r="U5170" t="s">
        <v>52</v>
      </c>
      <c r="W5170" t="s">
        <v>1379</v>
      </c>
      <c r="X5170" t="s">
        <v>1379</v>
      </c>
      <c r="Y5170" t="s">
        <v>163</v>
      </c>
      <c r="Z5170" t="s">
        <v>193</v>
      </c>
      <c r="AA5170" t="s">
        <v>193</v>
      </c>
      <c r="AB5170" t="s">
        <v>24</v>
      </c>
      <c r="AE5170">
        <v>0</v>
      </c>
      <c r="AF5170">
        <v>0</v>
      </c>
    </row>
    <row r="5171" spans="1:32" x14ac:dyDescent="0.2">
      <c r="A5171" t="s">
        <v>8879</v>
      </c>
      <c r="B5171" s="107">
        <v>44694</v>
      </c>
      <c r="C5171" s="107">
        <v>44694</v>
      </c>
      <c r="D5171" s="107">
        <v>44694</v>
      </c>
      <c r="E5171">
        <v>-20000</v>
      </c>
      <c r="F5171">
        <v>-20000</v>
      </c>
      <c r="G5171" t="s">
        <v>43</v>
      </c>
      <c r="H5171">
        <v>1</v>
      </c>
      <c r="I5171">
        <v>-20000</v>
      </c>
      <c r="J5171">
        <v>-20000</v>
      </c>
      <c r="K5171">
        <v>1</v>
      </c>
      <c r="M5171" t="s">
        <v>53</v>
      </c>
      <c r="N5171" t="s">
        <v>199</v>
      </c>
      <c r="O5171">
        <v>100</v>
      </c>
      <c r="P5171" t="s">
        <v>340</v>
      </c>
      <c r="Q5171" t="s">
        <v>199</v>
      </c>
      <c r="S5171" t="s">
        <v>1378</v>
      </c>
      <c r="U5171" t="s">
        <v>53</v>
      </c>
      <c r="W5171" t="s">
        <v>1379</v>
      </c>
      <c r="X5171" t="s">
        <v>1379</v>
      </c>
      <c r="Y5171" t="s">
        <v>163</v>
      </c>
      <c r="Z5171" t="s">
        <v>193</v>
      </c>
      <c r="AA5171" t="s">
        <v>193</v>
      </c>
      <c r="AB5171" t="s">
        <v>24</v>
      </c>
      <c r="AE5171">
        <v>0</v>
      </c>
      <c r="AF5171">
        <v>0</v>
      </c>
    </row>
    <row r="5172" spans="1:32" x14ac:dyDescent="0.2">
      <c r="A5172" t="s">
        <v>8880</v>
      </c>
      <c r="B5172" s="107">
        <v>44694</v>
      </c>
      <c r="C5172" s="107">
        <v>44694</v>
      </c>
      <c r="D5172" s="107">
        <v>44694</v>
      </c>
      <c r="E5172">
        <v>0.01</v>
      </c>
      <c r="F5172">
        <v>0.01</v>
      </c>
      <c r="G5172" t="s">
        <v>58</v>
      </c>
      <c r="H5172">
        <v>10247.75280898876</v>
      </c>
      <c r="I5172">
        <v>102.4775280898876</v>
      </c>
      <c r="J5172">
        <v>102.4775280898876</v>
      </c>
      <c r="K5172">
        <v>1</v>
      </c>
      <c r="M5172" t="s">
        <v>1895</v>
      </c>
      <c r="N5172" t="s">
        <v>67</v>
      </c>
      <c r="S5172" t="s">
        <v>8881</v>
      </c>
      <c r="U5172" t="s">
        <v>67</v>
      </c>
      <c r="W5172" t="s">
        <v>1415</v>
      </c>
      <c r="X5172" t="s">
        <v>1265</v>
      </c>
      <c r="Y5172" t="s">
        <v>182</v>
      </c>
      <c r="Z5172" t="s">
        <v>164</v>
      </c>
      <c r="AA5172" t="s">
        <v>164</v>
      </c>
      <c r="AB5172" t="s">
        <v>18</v>
      </c>
      <c r="AD5172" t="s">
        <v>8882</v>
      </c>
      <c r="AE5172">
        <v>1</v>
      </c>
      <c r="AF5172">
        <v>1</v>
      </c>
    </row>
    <row r="5173" spans="1:32" x14ac:dyDescent="0.2">
      <c r="A5173" t="s">
        <v>8883</v>
      </c>
      <c r="B5173" s="107">
        <v>44694</v>
      </c>
      <c r="C5173" s="107">
        <v>44694</v>
      </c>
      <c r="D5173" s="107">
        <v>44694</v>
      </c>
      <c r="E5173">
        <v>-1.828083815133745E-2</v>
      </c>
      <c r="F5173">
        <v>-1.828083815133745E-2</v>
      </c>
      <c r="G5173" t="s">
        <v>58</v>
      </c>
      <c r="H5173">
        <v>10247.75280898876</v>
      </c>
      <c r="I5173">
        <v>-187.3375105160373</v>
      </c>
      <c r="J5173">
        <v>-187.3375105160373</v>
      </c>
      <c r="K5173">
        <v>1</v>
      </c>
      <c r="M5173" t="s">
        <v>67</v>
      </c>
      <c r="S5173" t="s">
        <v>8884</v>
      </c>
      <c r="U5173" t="s">
        <v>67</v>
      </c>
      <c r="W5173" t="s">
        <v>1270</v>
      </c>
      <c r="X5173" t="s">
        <v>1271</v>
      </c>
      <c r="Y5173" t="s">
        <v>182</v>
      </c>
      <c r="Z5173" t="s">
        <v>164</v>
      </c>
      <c r="AA5173" t="s">
        <v>164</v>
      </c>
      <c r="AB5173" t="s">
        <v>18</v>
      </c>
      <c r="AD5173" t="s">
        <v>8885</v>
      </c>
      <c r="AE5173">
        <v>1</v>
      </c>
      <c r="AF5173">
        <v>1</v>
      </c>
    </row>
    <row r="5174" spans="1:32" x14ac:dyDescent="0.2">
      <c r="A5174" t="s">
        <v>8886</v>
      </c>
      <c r="B5174" s="107">
        <v>44694</v>
      </c>
      <c r="C5174" s="107">
        <v>44694</v>
      </c>
      <c r="D5174" s="107">
        <v>44694</v>
      </c>
      <c r="E5174">
        <v>-1.803782763961057E-3</v>
      </c>
      <c r="F5174">
        <v>-1.803782763961057E-3</v>
      </c>
      <c r="G5174" t="s">
        <v>58</v>
      </c>
      <c r="H5174">
        <v>10247.75280898876</v>
      </c>
      <c r="I5174">
        <v>-18.484719886187442</v>
      </c>
      <c r="J5174">
        <v>-18.484719886187442</v>
      </c>
      <c r="K5174">
        <v>1</v>
      </c>
      <c r="M5174" t="s">
        <v>67</v>
      </c>
      <c r="N5174" t="s">
        <v>2409</v>
      </c>
      <c r="S5174" t="s">
        <v>1608</v>
      </c>
      <c r="U5174" t="s">
        <v>67</v>
      </c>
      <c r="W5174" t="s">
        <v>1270</v>
      </c>
      <c r="X5174" t="s">
        <v>1271</v>
      </c>
      <c r="Y5174" t="s">
        <v>182</v>
      </c>
      <c r="Z5174" t="s">
        <v>164</v>
      </c>
      <c r="AA5174" t="s">
        <v>164</v>
      </c>
      <c r="AB5174" t="s">
        <v>18</v>
      </c>
      <c r="AD5174" t="s">
        <v>8887</v>
      </c>
      <c r="AE5174">
        <v>1</v>
      </c>
      <c r="AF5174">
        <v>1</v>
      </c>
    </row>
    <row r="5175" spans="1:32" x14ac:dyDescent="0.2">
      <c r="A5175" t="s">
        <v>8888</v>
      </c>
      <c r="B5175" s="107">
        <v>44693</v>
      </c>
      <c r="C5175" s="107">
        <v>44693</v>
      </c>
      <c r="D5175" s="107">
        <v>44693</v>
      </c>
      <c r="E5175">
        <v>-934.64</v>
      </c>
      <c r="F5175">
        <v>-934.64</v>
      </c>
      <c r="G5175" t="s">
        <v>43</v>
      </c>
      <c r="H5175">
        <v>1</v>
      </c>
      <c r="I5175">
        <v>-934.64</v>
      </c>
      <c r="J5175">
        <v>-934.64</v>
      </c>
      <c r="K5175">
        <v>1</v>
      </c>
      <c r="M5175" t="s">
        <v>50</v>
      </c>
      <c r="N5175" t="s">
        <v>199</v>
      </c>
      <c r="O5175">
        <v>100</v>
      </c>
      <c r="P5175" t="s">
        <v>340</v>
      </c>
      <c r="Q5175" t="s">
        <v>199</v>
      </c>
      <c r="S5175" t="s">
        <v>8188</v>
      </c>
      <c r="U5175" t="s">
        <v>50</v>
      </c>
      <c r="W5175" t="s">
        <v>8188</v>
      </c>
      <c r="X5175" t="s">
        <v>8189</v>
      </c>
      <c r="Y5175" t="s">
        <v>23</v>
      </c>
      <c r="Z5175" t="s">
        <v>164</v>
      </c>
      <c r="AA5175" t="s">
        <v>164</v>
      </c>
      <c r="AB5175" t="s">
        <v>23</v>
      </c>
      <c r="AE5175">
        <v>0</v>
      </c>
      <c r="AF5175">
        <v>0</v>
      </c>
    </row>
    <row r="5176" spans="1:32" x14ac:dyDescent="0.2">
      <c r="A5176" t="s">
        <v>8889</v>
      </c>
      <c r="B5176" s="107">
        <v>44693</v>
      </c>
      <c r="C5176" s="107">
        <v>44693</v>
      </c>
      <c r="D5176" s="107">
        <v>44693</v>
      </c>
      <c r="E5176">
        <v>-7909.12</v>
      </c>
      <c r="F5176">
        <v>-7909.12</v>
      </c>
      <c r="G5176" t="s">
        <v>43</v>
      </c>
      <c r="H5176">
        <v>1</v>
      </c>
      <c r="I5176">
        <v>-7909.12</v>
      </c>
      <c r="J5176">
        <v>-7909.12</v>
      </c>
      <c r="K5176">
        <v>1</v>
      </c>
      <c r="M5176" t="s">
        <v>52</v>
      </c>
      <c r="N5176" t="s">
        <v>199</v>
      </c>
      <c r="O5176">
        <v>100</v>
      </c>
      <c r="P5176" t="s">
        <v>340</v>
      </c>
      <c r="Q5176" t="s">
        <v>199</v>
      </c>
      <c r="S5176" t="s">
        <v>8890</v>
      </c>
      <c r="U5176" t="s">
        <v>52</v>
      </c>
      <c r="W5176" t="s">
        <v>4674</v>
      </c>
      <c r="X5176" t="s">
        <v>4675</v>
      </c>
      <c r="Y5176" t="s">
        <v>192</v>
      </c>
      <c r="Z5176" t="s">
        <v>193</v>
      </c>
      <c r="AA5176" t="s">
        <v>193</v>
      </c>
      <c r="AB5176" t="s">
        <v>19</v>
      </c>
      <c r="AE5176">
        <v>0</v>
      </c>
      <c r="AF5176">
        <v>0</v>
      </c>
    </row>
    <row r="5177" spans="1:32" x14ac:dyDescent="0.2">
      <c r="A5177" t="s">
        <v>8891</v>
      </c>
      <c r="B5177" s="107">
        <v>44693</v>
      </c>
      <c r="C5177" s="107">
        <v>44693</v>
      </c>
      <c r="D5177" s="107">
        <v>44693</v>
      </c>
      <c r="E5177">
        <v>-5.1346877558874314E-3</v>
      </c>
      <c r="F5177">
        <v>-5.1346877558874314E-3</v>
      </c>
      <c r="G5177" t="s">
        <v>58</v>
      </c>
      <c r="H5177">
        <v>10149.740124740119</v>
      </c>
      <c r="I5177">
        <v>-52.115746343942483</v>
      </c>
      <c r="J5177">
        <v>-52.115746343942483</v>
      </c>
      <c r="K5177">
        <v>1</v>
      </c>
      <c r="M5177" t="s">
        <v>56</v>
      </c>
      <c r="S5177" t="s">
        <v>8892</v>
      </c>
      <c r="U5177" t="s">
        <v>56</v>
      </c>
      <c r="W5177" t="s">
        <v>1270</v>
      </c>
      <c r="X5177" t="s">
        <v>1271</v>
      </c>
      <c r="Y5177" t="s">
        <v>182</v>
      </c>
      <c r="Z5177" t="s">
        <v>164</v>
      </c>
      <c r="AA5177" t="s">
        <v>164</v>
      </c>
      <c r="AB5177" t="s">
        <v>18</v>
      </c>
      <c r="AD5177" t="s">
        <v>8893</v>
      </c>
      <c r="AE5177">
        <v>1</v>
      </c>
      <c r="AF5177">
        <v>1</v>
      </c>
    </row>
    <row r="5178" spans="1:32" x14ac:dyDescent="0.2">
      <c r="A5178" t="s">
        <v>8894</v>
      </c>
      <c r="B5178" s="107">
        <v>44693</v>
      </c>
      <c r="C5178" s="107">
        <v>44693</v>
      </c>
      <c r="D5178" s="107">
        <v>44693</v>
      </c>
      <c r="E5178">
        <v>-0.28571429999999998</v>
      </c>
      <c r="F5178">
        <v>-0.28571429999999998</v>
      </c>
      <c r="G5178" t="s">
        <v>58</v>
      </c>
      <c r="H5178">
        <v>10149.740124740119</v>
      </c>
      <c r="I5178">
        <v>-2899.9258949220371</v>
      </c>
      <c r="J5178">
        <v>-2899.9258949220371</v>
      </c>
      <c r="K5178">
        <v>1</v>
      </c>
      <c r="M5178" t="s">
        <v>69</v>
      </c>
      <c r="N5178" t="s">
        <v>5167</v>
      </c>
      <c r="S5178" t="s">
        <v>8895</v>
      </c>
      <c r="U5178" t="s">
        <v>69</v>
      </c>
      <c r="W5178" t="s">
        <v>323</v>
      </c>
      <c r="X5178" t="s">
        <v>324</v>
      </c>
      <c r="Y5178" t="s">
        <v>325</v>
      </c>
      <c r="Z5178" t="s">
        <v>325</v>
      </c>
      <c r="AA5178" t="s">
        <v>325</v>
      </c>
      <c r="AB5178" t="s">
        <v>27</v>
      </c>
      <c r="AD5178" t="s">
        <v>8896</v>
      </c>
      <c r="AE5178">
        <v>1</v>
      </c>
      <c r="AF5178">
        <v>1</v>
      </c>
    </row>
    <row r="5179" spans="1:32" x14ac:dyDescent="0.2">
      <c r="A5179" t="s">
        <v>8897</v>
      </c>
      <c r="B5179" s="107">
        <v>44693</v>
      </c>
      <c r="C5179" s="107">
        <v>44693</v>
      </c>
      <c r="D5179" s="107">
        <v>44693</v>
      </c>
      <c r="E5179">
        <v>-7.0366216467743457E-3</v>
      </c>
      <c r="F5179">
        <v>-7.0366216467743457E-3</v>
      </c>
      <c r="G5179" t="s">
        <v>58</v>
      </c>
      <c r="H5179">
        <v>10149.740124740119</v>
      </c>
      <c r="I5179">
        <v>-71.419881070880507</v>
      </c>
      <c r="J5179">
        <v>-71.419881070880507</v>
      </c>
      <c r="K5179">
        <v>1</v>
      </c>
      <c r="M5179" t="s">
        <v>59</v>
      </c>
      <c r="N5179" t="s">
        <v>69</v>
      </c>
      <c r="S5179" t="s">
        <v>8895</v>
      </c>
      <c r="U5179" t="s">
        <v>59</v>
      </c>
      <c r="W5179" t="s">
        <v>323</v>
      </c>
      <c r="X5179" t="s">
        <v>324</v>
      </c>
      <c r="Y5179" t="s">
        <v>325</v>
      </c>
      <c r="Z5179" t="s">
        <v>325</v>
      </c>
      <c r="AA5179" t="s">
        <v>325</v>
      </c>
      <c r="AB5179" t="s">
        <v>27</v>
      </c>
      <c r="AD5179" t="s">
        <v>8896</v>
      </c>
      <c r="AE5179">
        <v>1</v>
      </c>
      <c r="AF5179">
        <v>1</v>
      </c>
    </row>
    <row r="5180" spans="1:32" x14ac:dyDescent="0.2">
      <c r="A5180" t="s">
        <v>8898</v>
      </c>
      <c r="B5180" s="107">
        <v>44693</v>
      </c>
      <c r="C5180" s="107">
        <v>44693</v>
      </c>
      <c r="D5180" s="107">
        <v>44693</v>
      </c>
      <c r="E5180">
        <v>0</v>
      </c>
      <c r="F5180">
        <v>0</v>
      </c>
      <c r="G5180" t="s">
        <v>58</v>
      </c>
      <c r="H5180">
        <v>10149.740124740119</v>
      </c>
      <c r="I5180">
        <v>0</v>
      </c>
      <c r="J5180">
        <v>0</v>
      </c>
      <c r="K5180">
        <v>1</v>
      </c>
      <c r="M5180" t="s">
        <v>59</v>
      </c>
      <c r="N5180" t="s">
        <v>69</v>
      </c>
      <c r="S5180" t="s">
        <v>8895</v>
      </c>
      <c r="U5180" t="s">
        <v>69</v>
      </c>
      <c r="W5180" t="s">
        <v>323</v>
      </c>
      <c r="X5180" t="s">
        <v>324</v>
      </c>
      <c r="Y5180" t="s">
        <v>325</v>
      </c>
      <c r="Z5180" t="s">
        <v>325</v>
      </c>
      <c r="AA5180" t="s">
        <v>325</v>
      </c>
      <c r="AB5180" t="s">
        <v>27</v>
      </c>
      <c r="AD5180" t="s">
        <v>8896</v>
      </c>
      <c r="AE5180">
        <v>1</v>
      </c>
      <c r="AF5180">
        <v>1</v>
      </c>
    </row>
    <row r="5181" spans="1:32" x14ac:dyDescent="0.2">
      <c r="A5181" t="s">
        <v>8899</v>
      </c>
      <c r="B5181" s="107">
        <v>44693</v>
      </c>
      <c r="C5181" s="107">
        <v>44693</v>
      </c>
      <c r="D5181" s="107">
        <v>44693</v>
      </c>
      <c r="E5181">
        <v>-5.5488506158687502E-3</v>
      </c>
      <c r="F5181">
        <v>-5.5488506158687502E-3</v>
      </c>
      <c r="G5181" t="s">
        <v>58</v>
      </c>
      <c r="H5181">
        <v>10149.740124740119</v>
      </c>
      <c r="I5181">
        <v>-56.319391742072007</v>
      </c>
      <c r="J5181">
        <v>-56.319391742072007</v>
      </c>
      <c r="K5181">
        <v>1</v>
      </c>
      <c r="M5181" t="s">
        <v>56</v>
      </c>
      <c r="S5181" t="s">
        <v>8900</v>
      </c>
      <c r="U5181" t="s">
        <v>56</v>
      </c>
      <c r="W5181" t="s">
        <v>1270</v>
      </c>
      <c r="X5181" t="s">
        <v>1271</v>
      </c>
      <c r="Y5181" t="s">
        <v>182</v>
      </c>
      <c r="Z5181" t="s">
        <v>164</v>
      </c>
      <c r="AA5181" t="s">
        <v>164</v>
      </c>
      <c r="AB5181" t="s">
        <v>18</v>
      </c>
      <c r="AD5181" t="s">
        <v>8901</v>
      </c>
      <c r="AE5181">
        <v>1</v>
      </c>
      <c r="AF5181">
        <v>1</v>
      </c>
    </row>
    <row r="5182" spans="1:32" x14ac:dyDescent="0.2">
      <c r="A5182" t="s">
        <v>8902</v>
      </c>
      <c r="B5182" s="107">
        <v>44693</v>
      </c>
      <c r="C5182" s="107">
        <v>44693</v>
      </c>
      <c r="D5182" s="107">
        <v>44693</v>
      </c>
      <c r="E5182">
        <v>-3.8282454466910081E-3</v>
      </c>
      <c r="F5182">
        <v>-3.8282454466910081E-3</v>
      </c>
      <c r="G5182" t="s">
        <v>58</v>
      </c>
      <c r="H5182">
        <v>10149.740124740119</v>
      </c>
      <c r="I5182">
        <v>-38.855696417633411</v>
      </c>
      <c r="J5182">
        <v>-38.855696417633411</v>
      </c>
      <c r="K5182">
        <v>1</v>
      </c>
      <c r="M5182" t="s">
        <v>56</v>
      </c>
      <c r="N5182" t="s">
        <v>7750</v>
      </c>
      <c r="S5182" t="s">
        <v>1608</v>
      </c>
      <c r="U5182" t="s">
        <v>56</v>
      </c>
      <c r="W5182" t="s">
        <v>1270</v>
      </c>
      <c r="X5182" t="s">
        <v>1271</v>
      </c>
      <c r="Y5182" t="s">
        <v>182</v>
      </c>
      <c r="Z5182" t="s">
        <v>164</v>
      </c>
      <c r="AA5182" t="s">
        <v>164</v>
      </c>
      <c r="AB5182" t="s">
        <v>18</v>
      </c>
      <c r="AD5182" t="s">
        <v>8903</v>
      </c>
      <c r="AE5182">
        <v>1</v>
      </c>
      <c r="AF5182">
        <v>1</v>
      </c>
    </row>
    <row r="5183" spans="1:32" x14ac:dyDescent="0.2">
      <c r="A5183" t="s">
        <v>8904</v>
      </c>
      <c r="B5183" s="107">
        <v>44692</v>
      </c>
      <c r="C5183" s="107">
        <v>44692</v>
      </c>
      <c r="D5183" s="107">
        <v>44692</v>
      </c>
      <c r="E5183">
        <v>-2056</v>
      </c>
      <c r="F5183">
        <v>-2056</v>
      </c>
      <c r="G5183" t="s">
        <v>43</v>
      </c>
      <c r="H5183">
        <v>1</v>
      </c>
      <c r="I5183">
        <v>-2056</v>
      </c>
      <c r="J5183">
        <v>-2056</v>
      </c>
      <c r="K5183">
        <v>1</v>
      </c>
      <c r="M5183" t="s">
        <v>52</v>
      </c>
      <c r="N5183" t="s">
        <v>8905</v>
      </c>
      <c r="O5183">
        <v>100</v>
      </c>
      <c r="Q5183" t="s">
        <v>8905</v>
      </c>
      <c r="S5183" t="s">
        <v>8017</v>
      </c>
      <c r="U5183" t="s">
        <v>52</v>
      </c>
      <c r="W5183" t="s">
        <v>8017</v>
      </c>
      <c r="X5183" t="s">
        <v>24</v>
      </c>
      <c r="Y5183" t="s">
        <v>163</v>
      </c>
      <c r="Z5183" t="s">
        <v>193</v>
      </c>
      <c r="AA5183" t="s">
        <v>193</v>
      </c>
      <c r="AB5183" t="s">
        <v>24</v>
      </c>
      <c r="AE5183">
        <v>0</v>
      </c>
      <c r="AF5183">
        <v>0</v>
      </c>
    </row>
    <row r="5184" spans="1:32" x14ac:dyDescent="0.2">
      <c r="A5184" t="s">
        <v>8906</v>
      </c>
      <c r="B5184" s="107">
        <v>44692</v>
      </c>
      <c r="C5184" s="107">
        <v>44692</v>
      </c>
      <c r="D5184" s="107">
        <v>44692</v>
      </c>
      <c r="E5184">
        <v>-7.5638605765913193E-3</v>
      </c>
      <c r="F5184">
        <v>-7.5638605765913193E-3</v>
      </c>
      <c r="G5184" t="s">
        <v>58</v>
      </c>
      <c r="H5184">
        <v>10793.92207792208</v>
      </c>
      <c r="I5184">
        <v>-81.643721671993461</v>
      </c>
      <c r="J5184">
        <v>-81.643721671993461</v>
      </c>
      <c r="K5184">
        <v>1</v>
      </c>
      <c r="M5184" t="s">
        <v>56</v>
      </c>
      <c r="S5184" t="s">
        <v>8907</v>
      </c>
      <c r="U5184" t="s">
        <v>56</v>
      </c>
      <c r="W5184" t="s">
        <v>1270</v>
      </c>
      <c r="X5184" t="s">
        <v>1271</v>
      </c>
      <c r="Y5184" t="s">
        <v>182</v>
      </c>
      <c r="Z5184" t="s">
        <v>164</v>
      </c>
      <c r="AA5184" t="s">
        <v>164</v>
      </c>
      <c r="AB5184" t="s">
        <v>18</v>
      </c>
      <c r="AD5184" t="s">
        <v>8908</v>
      </c>
      <c r="AE5184">
        <v>1</v>
      </c>
      <c r="AF5184">
        <v>1</v>
      </c>
    </row>
    <row r="5185" spans="1:32" x14ac:dyDescent="0.2">
      <c r="A5185" t="s">
        <v>8909</v>
      </c>
      <c r="B5185" s="107">
        <v>44691</v>
      </c>
      <c r="C5185" s="107">
        <v>44691</v>
      </c>
      <c r="D5185" s="107">
        <v>44691</v>
      </c>
      <c r="E5185">
        <v>-3500</v>
      </c>
      <c r="F5185">
        <v>-3500</v>
      </c>
      <c r="G5185" t="s">
        <v>43</v>
      </c>
      <c r="H5185">
        <v>1</v>
      </c>
      <c r="I5185">
        <v>-3500</v>
      </c>
      <c r="J5185">
        <v>-3500</v>
      </c>
      <c r="K5185">
        <v>1</v>
      </c>
      <c r="M5185" t="s">
        <v>52</v>
      </c>
      <c r="N5185" t="s">
        <v>389</v>
      </c>
      <c r="O5185">
        <v>100</v>
      </c>
      <c r="Q5185" t="s">
        <v>389</v>
      </c>
      <c r="S5185" t="s">
        <v>8269</v>
      </c>
      <c r="U5185" t="s">
        <v>52</v>
      </c>
      <c r="W5185" t="s">
        <v>390</v>
      </c>
      <c r="X5185" t="s">
        <v>391</v>
      </c>
      <c r="Y5185" t="s">
        <v>23</v>
      </c>
      <c r="Z5185" t="s">
        <v>164</v>
      </c>
      <c r="AA5185" t="s">
        <v>164</v>
      </c>
      <c r="AB5185" t="s">
        <v>23</v>
      </c>
      <c r="AE5185">
        <v>0</v>
      </c>
      <c r="AF5185">
        <v>0</v>
      </c>
    </row>
    <row r="5186" spans="1:32" x14ac:dyDescent="0.2">
      <c r="A5186" t="s">
        <v>8910</v>
      </c>
      <c r="B5186" s="107">
        <v>44691</v>
      </c>
      <c r="C5186" s="107">
        <v>44691</v>
      </c>
      <c r="D5186" s="107">
        <v>44691</v>
      </c>
      <c r="E5186">
        <v>-751.44</v>
      </c>
      <c r="F5186">
        <v>-751.44</v>
      </c>
      <c r="G5186" t="s">
        <v>43</v>
      </c>
      <c r="H5186">
        <v>1</v>
      </c>
      <c r="I5186">
        <v>-751.44</v>
      </c>
      <c r="J5186">
        <v>-751.44</v>
      </c>
      <c r="K5186">
        <v>1</v>
      </c>
      <c r="M5186" t="s">
        <v>52</v>
      </c>
      <c r="N5186" t="s">
        <v>3639</v>
      </c>
      <c r="O5186">
        <v>100</v>
      </c>
      <c r="Q5186" t="s">
        <v>3639</v>
      </c>
      <c r="S5186" t="s">
        <v>7261</v>
      </c>
      <c r="U5186" t="s">
        <v>52</v>
      </c>
      <c r="W5186" t="s">
        <v>7262</v>
      </c>
      <c r="X5186" t="s">
        <v>245</v>
      </c>
      <c r="Y5186" t="s">
        <v>246</v>
      </c>
      <c r="Z5186" t="s">
        <v>246</v>
      </c>
      <c r="AA5186" t="s">
        <v>246</v>
      </c>
      <c r="AB5186" t="s">
        <v>27</v>
      </c>
      <c r="AE5186">
        <v>0</v>
      </c>
      <c r="AF5186">
        <v>0</v>
      </c>
    </row>
    <row r="5187" spans="1:32" x14ac:dyDescent="0.2">
      <c r="A5187" t="s">
        <v>8911</v>
      </c>
      <c r="B5187" s="107">
        <v>44691</v>
      </c>
      <c r="C5187" s="107">
        <v>44691</v>
      </c>
      <c r="D5187" s="107">
        <v>44691</v>
      </c>
      <c r="E5187">
        <v>-58</v>
      </c>
      <c r="F5187">
        <v>-58</v>
      </c>
      <c r="G5187" t="s">
        <v>43</v>
      </c>
      <c r="H5187">
        <v>1</v>
      </c>
      <c r="I5187">
        <v>-58</v>
      </c>
      <c r="J5187">
        <v>-58</v>
      </c>
      <c r="K5187">
        <v>1</v>
      </c>
      <c r="M5187" t="s">
        <v>52</v>
      </c>
      <c r="N5187" t="s">
        <v>8636</v>
      </c>
      <c r="O5187">
        <v>100</v>
      </c>
      <c r="Q5187" t="s">
        <v>8636</v>
      </c>
      <c r="S5187" t="s">
        <v>8637</v>
      </c>
      <c r="U5187" t="s">
        <v>52</v>
      </c>
      <c r="W5187" t="s">
        <v>4674</v>
      </c>
      <c r="X5187" t="s">
        <v>4675</v>
      </c>
      <c r="Y5187" t="s">
        <v>192</v>
      </c>
      <c r="Z5187" t="s">
        <v>193</v>
      </c>
      <c r="AA5187" t="s">
        <v>193</v>
      </c>
      <c r="AB5187" t="s">
        <v>19</v>
      </c>
      <c r="AE5187">
        <v>0</v>
      </c>
      <c r="AF5187">
        <v>0</v>
      </c>
    </row>
    <row r="5188" spans="1:32" x14ac:dyDescent="0.2">
      <c r="A5188" t="s">
        <v>8912</v>
      </c>
      <c r="B5188" s="107">
        <v>44691</v>
      </c>
      <c r="C5188" s="107">
        <v>44691</v>
      </c>
      <c r="D5188" s="107">
        <v>44691</v>
      </c>
      <c r="E5188">
        <v>-225.6</v>
      </c>
      <c r="F5188">
        <v>-225.6</v>
      </c>
      <c r="G5188" t="s">
        <v>43</v>
      </c>
      <c r="H5188">
        <v>1</v>
      </c>
      <c r="I5188">
        <v>-225.6</v>
      </c>
      <c r="J5188">
        <v>-225.6</v>
      </c>
      <c r="K5188">
        <v>1</v>
      </c>
      <c r="M5188" t="s">
        <v>52</v>
      </c>
      <c r="N5188" t="s">
        <v>8636</v>
      </c>
      <c r="O5188">
        <v>100</v>
      </c>
      <c r="Q5188" t="s">
        <v>8636</v>
      </c>
      <c r="S5188" t="s">
        <v>8637</v>
      </c>
      <c r="U5188" t="s">
        <v>52</v>
      </c>
      <c r="W5188" t="s">
        <v>4674</v>
      </c>
      <c r="X5188" t="s">
        <v>4675</v>
      </c>
      <c r="Y5188" t="s">
        <v>192</v>
      </c>
      <c r="Z5188" t="s">
        <v>193</v>
      </c>
      <c r="AA5188" t="s">
        <v>193</v>
      </c>
      <c r="AB5188" t="s">
        <v>19</v>
      </c>
      <c r="AE5188">
        <v>0</v>
      </c>
      <c r="AF5188">
        <v>0</v>
      </c>
    </row>
    <row r="5189" spans="1:32" x14ac:dyDescent="0.2">
      <c r="A5189" t="s">
        <v>8913</v>
      </c>
      <c r="B5189" s="107">
        <v>44691</v>
      </c>
      <c r="C5189" s="107">
        <v>44691</v>
      </c>
      <c r="D5189" s="107">
        <v>44691</v>
      </c>
      <c r="E5189">
        <v>-509.75</v>
      </c>
      <c r="F5189">
        <v>-509.75</v>
      </c>
      <c r="G5189" t="s">
        <v>43</v>
      </c>
      <c r="H5189">
        <v>1</v>
      </c>
      <c r="I5189">
        <v>-509.75</v>
      </c>
      <c r="J5189">
        <v>-509.75</v>
      </c>
      <c r="K5189">
        <v>1</v>
      </c>
      <c r="M5189" t="s">
        <v>52</v>
      </c>
      <c r="N5189" t="s">
        <v>350</v>
      </c>
      <c r="O5189">
        <v>100</v>
      </c>
      <c r="P5189" t="s">
        <v>219</v>
      </c>
      <c r="Q5189" t="s">
        <v>350</v>
      </c>
      <c r="S5189" t="s">
        <v>8017</v>
      </c>
      <c r="U5189" t="s">
        <v>52</v>
      </c>
      <c r="W5189" t="s">
        <v>8017</v>
      </c>
      <c r="X5189" t="s">
        <v>24</v>
      </c>
      <c r="Y5189" t="s">
        <v>163</v>
      </c>
      <c r="Z5189" t="s">
        <v>193</v>
      </c>
      <c r="AA5189" t="s">
        <v>193</v>
      </c>
      <c r="AB5189" t="s">
        <v>24</v>
      </c>
      <c r="AE5189">
        <v>0</v>
      </c>
      <c r="AF5189">
        <v>0</v>
      </c>
    </row>
    <row r="5190" spans="1:32" x14ac:dyDescent="0.2">
      <c r="A5190" t="s">
        <v>8914</v>
      </c>
      <c r="B5190" s="107">
        <v>44691</v>
      </c>
      <c r="C5190" s="107">
        <v>44691</v>
      </c>
      <c r="D5190" s="107">
        <v>44691</v>
      </c>
      <c r="E5190">
        <v>20000</v>
      </c>
      <c r="F5190">
        <v>20000</v>
      </c>
      <c r="G5190" t="s">
        <v>43</v>
      </c>
      <c r="H5190">
        <v>1</v>
      </c>
      <c r="I5190">
        <v>20000</v>
      </c>
      <c r="J5190">
        <v>20000</v>
      </c>
      <c r="K5190">
        <v>1</v>
      </c>
      <c r="M5190" t="s">
        <v>199</v>
      </c>
      <c r="N5190" t="s">
        <v>52</v>
      </c>
      <c r="O5190">
        <v>100</v>
      </c>
      <c r="Q5190" t="s">
        <v>199</v>
      </c>
      <c r="S5190" t="s">
        <v>1378</v>
      </c>
      <c r="U5190" t="s">
        <v>52</v>
      </c>
      <c r="W5190" t="s">
        <v>1379</v>
      </c>
      <c r="X5190" t="s">
        <v>1379</v>
      </c>
      <c r="Y5190" t="s">
        <v>163</v>
      </c>
      <c r="Z5190" t="s">
        <v>193</v>
      </c>
      <c r="AA5190" t="s">
        <v>193</v>
      </c>
      <c r="AB5190" t="s">
        <v>24</v>
      </c>
      <c r="AE5190">
        <v>0</v>
      </c>
      <c r="AF5190">
        <v>0</v>
      </c>
    </row>
    <row r="5191" spans="1:32" x14ac:dyDescent="0.2">
      <c r="A5191" t="s">
        <v>8915</v>
      </c>
      <c r="B5191" s="107">
        <v>44691</v>
      </c>
      <c r="C5191" s="107">
        <v>44691</v>
      </c>
      <c r="D5191" s="107">
        <v>44691</v>
      </c>
      <c r="E5191">
        <v>-20000</v>
      </c>
      <c r="F5191">
        <v>-20000</v>
      </c>
      <c r="G5191" t="s">
        <v>43</v>
      </c>
      <c r="H5191">
        <v>1</v>
      </c>
      <c r="I5191">
        <v>-20000</v>
      </c>
      <c r="J5191">
        <v>-20000</v>
      </c>
      <c r="K5191">
        <v>1</v>
      </c>
      <c r="M5191" t="s">
        <v>53</v>
      </c>
      <c r="N5191" t="s">
        <v>199</v>
      </c>
      <c r="O5191">
        <v>100</v>
      </c>
      <c r="P5191" t="s">
        <v>340</v>
      </c>
      <c r="Q5191" t="s">
        <v>199</v>
      </c>
      <c r="S5191" t="s">
        <v>1378</v>
      </c>
      <c r="U5191" t="s">
        <v>53</v>
      </c>
      <c r="W5191" t="s">
        <v>1379</v>
      </c>
      <c r="X5191" t="s">
        <v>1379</v>
      </c>
      <c r="Y5191" t="s">
        <v>163</v>
      </c>
      <c r="Z5191" t="s">
        <v>193</v>
      </c>
      <c r="AA5191" t="s">
        <v>193</v>
      </c>
      <c r="AB5191" t="s">
        <v>24</v>
      </c>
      <c r="AE5191">
        <v>0</v>
      </c>
      <c r="AF5191">
        <v>0</v>
      </c>
    </row>
    <row r="5192" spans="1:32" x14ac:dyDescent="0.2">
      <c r="A5192" t="s">
        <v>8916</v>
      </c>
      <c r="B5192" s="107">
        <v>44691</v>
      </c>
      <c r="C5192" s="107">
        <v>44691</v>
      </c>
      <c r="D5192" s="107">
        <v>44691</v>
      </c>
      <c r="E5192">
        <v>1.5</v>
      </c>
      <c r="F5192">
        <v>1.5</v>
      </c>
      <c r="G5192" t="s">
        <v>58</v>
      </c>
      <c r="H5192">
        <v>12132.53886010363</v>
      </c>
      <c r="I5192">
        <v>18198.808290155441</v>
      </c>
      <c r="J5192">
        <v>18198.808290155441</v>
      </c>
      <c r="K5192">
        <v>1</v>
      </c>
      <c r="M5192" t="s">
        <v>69</v>
      </c>
      <c r="N5192" t="s">
        <v>56</v>
      </c>
      <c r="S5192" t="s">
        <v>1408</v>
      </c>
      <c r="U5192" t="s">
        <v>56</v>
      </c>
      <c r="W5192" t="s">
        <v>1379</v>
      </c>
      <c r="X5192" t="s">
        <v>1379</v>
      </c>
      <c r="Y5192" t="s">
        <v>163</v>
      </c>
      <c r="Z5192" t="s">
        <v>193</v>
      </c>
      <c r="AA5192" t="s">
        <v>193</v>
      </c>
      <c r="AB5192" t="s">
        <v>24</v>
      </c>
      <c r="AD5192" t="s">
        <v>8917</v>
      </c>
      <c r="AE5192">
        <v>1</v>
      </c>
      <c r="AF5192">
        <v>1</v>
      </c>
    </row>
    <row r="5193" spans="1:32" x14ac:dyDescent="0.2">
      <c r="A5193" t="s">
        <v>8918</v>
      </c>
      <c r="B5193" s="107">
        <v>44691</v>
      </c>
      <c r="C5193" s="107">
        <v>44691</v>
      </c>
      <c r="D5193" s="107">
        <v>44691</v>
      </c>
      <c r="E5193">
        <v>-5.178643927177257E-3</v>
      </c>
      <c r="F5193">
        <v>-5.178643927177257E-3</v>
      </c>
      <c r="G5193" t="s">
        <v>58</v>
      </c>
      <c r="H5193">
        <v>12132.53886010363</v>
      </c>
      <c r="I5193">
        <v>-62.830098689117733</v>
      </c>
      <c r="J5193">
        <v>-62.830098689117733</v>
      </c>
      <c r="K5193">
        <v>1</v>
      </c>
      <c r="M5193" t="s">
        <v>56</v>
      </c>
      <c r="N5193" t="s">
        <v>7750</v>
      </c>
      <c r="S5193" t="s">
        <v>1608</v>
      </c>
      <c r="U5193" t="s">
        <v>56</v>
      </c>
      <c r="W5193" t="s">
        <v>1478</v>
      </c>
      <c r="X5193" t="s">
        <v>1271</v>
      </c>
      <c r="Y5193" t="s">
        <v>182</v>
      </c>
      <c r="Z5193" t="s">
        <v>164</v>
      </c>
      <c r="AA5193" t="s">
        <v>164</v>
      </c>
      <c r="AB5193" t="s">
        <v>18</v>
      </c>
      <c r="AD5193" t="s">
        <v>8919</v>
      </c>
      <c r="AE5193">
        <v>1</v>
      </c>
      <c r="AF5193">
        <v>1</v>
      </c>
    </row>
    <row r="5194" spans="1:32" x14ac:dyDescent="0.2">
      <c r="A5194" t="s">
        <v>8920</v>
      </c>
      <c r="B5194" s="107">
        <v>44691</v>
      </c>
      <c r="C5194" s="107">
        <v>44691</v>
      </c>
      <c r="D5194" s="107">
        <v>44691</v>
      </c>
      <c r="E5194">
        <v>-6.5213861197810493E-3</v>
      </c>
      <c r="F5194">
        <v>-6.5213861197810493E-3</v>
      </c>
      <c r="G5194" t="s">
        <v>58</v>
      </c>
      <c r="H5194">
        <v>12132.53886010363</v>
      </c>
      <c r="I5194">
        <v>-79.120970519983985</v>
      </c>
      <c r="J5194">
        <v>-79.120970519983985</v>
      </c>
      <c r="K5194">
        <v>1</v>
      </c>
      <c r="M5194" t="s">
        <v>56</v>
      </c>
      <c r="N5194" t="s">
        <v>7750</v>
      </c>
      <c r="S5194" t="s">
        <v>1608</v>
      </c>
      <c r="U5194" t="s">
        <v>56</v>
      </c>
      <c r="W5194" t="s">
        <v>1478</v>
      </c>
      <c r="X5194" t="s">
        <v>1271</v>
      </c>
      <c r="Y5194" t="s">
        <v>182</v>
      </c>
      <c r="Z5194" t="s">
        <v>164</v>
      </c>
      <c r="AA5194" t="s">
        <v>164</v>
      </c>
      <c r="AB5194" t="s">
        <v>18</v>
      </c>
      <c r="AD5194" t="s">
        <v>8921</v>
      </c>
      <c r="AE5194">
        <v>1</v>
      </c>
      <c r="AF5194">
        <v>1</v>
      </c>
    </row>
    <row r="5195" spans="1:32" x14ac:dyDescent="0.2">
      <c r="A5195" t="s">
        <v>8922</v>
      </c>
      <c r="B5195" s="107">
        <v>44691</v>
      </c>
      <c r="C5195" s="107">
        <v>44691</v>
      </c>
      <c r="D5195" s="107">
        <v>44691</v>
      </c>
      <c r="E5195">
        <v>-6.2034909463140392E-3</v>
      </c>
      <c r="F5195">
        <v>-6.2034909463140392E-3</v>
      </c>
      <c r="G5195" t="s">
        <v>58</v>
      </c>
      <c r="H5195">
        <v>12132.53886010363</v>
      </c>
      <c r="I5195">
        <v>-75.2640949744561</v>
      </c>
      <c r="J5195">
        <v>-75.2640949744561</v>
      </c>
      <c r="K5195">
        <v>1</v>
      </c>
      <c r="M5195" t="s">
        <v>56</v>
      </c>
      <c r="N5195" t="s">
        <v>7750</v>
      </c>
      <c r="S5195" t="s">
        <v>1608</v>
      </c>
      <c r="U5195" t="s">
        <v>56</v>
      </c>
      <c r="W5195" t="s">
        <v>1478</v>
      </c>
      <c r="X5195" t="s">
        <v>1271</v>
      </c>
      <c r="Y5195" t="s">
        <v>182</v>
      </c>
      <c r="Z5195" t="s">
        <v>164</v>
      </c>
      <c r="AA5195" t="s">
        <v>164</v>
      </c>
      <c r="AB5195" t="s">
        <v>18</v>
      </c>
      <c r="AD5195" t="s">
        <v>8923</v>
      </c>
      <c r="AE5195">
        <v>1</v>
      </c>
      <c r="AF5195">
        <v>1</v>
      </c>
    </row>
    <row r="5196" spans="1:32" x14ac:dyDescent="0.2">
      <c r="A5196" t="s">
        <v>8924</v>
      </c>
      <c r="B5196" s="107">
        <v>44691</v>
      </c>
      <c r="C5196" s="107">
        <v>44691</v>
      </c>
      <c r="D5196" s="107">
        <v>44691</v>
      </c>
      <c r="E5196">
        <v>-6.2034909463140392E-3</v>
      </c>
      <c r="F5196">
        <v>-6.2034909463140392E-3</v>
      </c>
      <c r="G5196" t="s">
        <v>58</v>
      </c>
      <c r="H5196">
        <v>12132.53886010363</v>
      </c>
      <c r="I5196">
        <v>-75.2640949744561</v>
      </c>
      <c r="J5196">
        <v>-75.2640949744561</v>
      </c>
      <c r="K5196">
        <v>1</v>
      </c>
      <c r="M5196" t="s">
        <v>56</v>
      </c>
      <c r="N5196" t="s">
        <v>7750</v>
      </c>
      <c r="S5196" t="s">
        <v>1608</v>
      </c>
      <c r="U5196" t="s">
        <v>56</v>
      </c>
      <c r="W5196" t="s">
        <v>1478</v>
      </c>
      <c r="X5196" t="s">
        <v>1271</v>
      </c>
      <c r="Y5196" t="s">
        <v>182</v>
      </c>
      <c r="Z5196" t="s">
        <v>164</v>
      </c>
      <c r="AA5196" t="s">
        <v>164</v>
      </c>
      <c r="AB5196" t="s">
        <v>18</v>
      </c>
      <c r="AD5196" t="s">
        <v>8925</v>
      </c>
      <c r="AE5196">
        <v>1</v>
      </c>
      <c r="AF5196">
        <v>1</v>
      </c>
    </row>
    <row r="5197" spans="1:32" x14ac:dyDescent="0.2">
      <c r="A5197" t="s">
        <v>8926</v>
      </c>
      <c r="B5197" s="107">
        <v>44691</v>
      </c>
      <c r="C5197" s="107">
        <v>44691</v>
      </c>
      <c r="D5197" s="107">
        <v>44691</v>
      </c>
      <c r="E5197">
        <v>-0.19779912375630279</v>
      </c>
      <c r="F5197">
        <v>-0.19779912375630279</v>
      </c>
      <c r="G5197" t="s">
        <v>58</v>
      </c>
      <c r="H5197">
        <v>12132.53886010363</v>
      </c>
      <c r="I5197">
        <v>-2399.8055554677899</v>
      </c>
      <c r="J5197">
        <v>-2399.8055554677899</v>
      </c>
      <c r="K5197">
        <v>1</v>
      </c>
      <c r="M5197" t="s">
        <v>56</v>
      </c>
      <c r="S5197" t="s">
        <v>8927</v>
      </c>
      <c r="U5197" t="s">
        <v>56</v>
      </c>
      <c r="W5197" t="s">
        <v>1478</v>
      </c>
      <c r="X5197" t="s">
        <v>1271</v>
      </c>
      <c r="Y5197" t="s">
        <v>182</v>
      </c>
      <c r="Z5197" t="s">
        <v>164</v>
      </c>
      <c r="AA5197" t="s">
        <v>164</v>
      </c>
      <c r="AB5197" t="s">
        <v>18</v>
      </c>
      <c r="AD5197" t="s">
        <v>8928</v>
      </c>
      <c r="AE5197">
        <v>1</v>
      </c>
      <c r="AF5197">
        <v>1</v>
      </c>
    </row>
    <row r="5198" spans="1:32" x14ac:dyDescent="0.2">
      <c r="A5198" t="s">
        <v>8929</v>
      </c>
      <c r="B5198" s="107">
        <v>44691</v>
      </c>
      <c r="C5198" s="107">
        <v>44691</v>
      </c>
      <c r="D5198" s="107">
        <v>44691</v>
      </c>
      <c r="E5198">
        <v>-3.3783883837164201E-3</v>
      </c>
      <c r="F5198">
        <v>-3.3783883837164201E-3</v>
      </c>
      <c r="G5198" t="s">
        <v>58</v>
      </c>
      <c r="H5198">
        <v>12132.53886010363</v>
      </c>
      <c r="I5198">
        <v>-40.988428349962149</v>
      </c>
      <c r="J5198">
        <v>-40.988428349962149</v>
      </c>
      <c r="K5198">
        <v>1</v>
      </c>
      <c r="M5198" t="s">
        <v>56</v>
      </c>
      <c r="N5198" t="s">
        <v>7750</v>
      </c>
      <c r="S5198" t="s">
        <v>1608</v>
      </c>
      <c r="U5198" t="s">
        <v>56</v>
      </c>
      <c r="W5198" t="s">
        <v>1270</v>
      </c>
      <c r="X5198" t="s">
        <v>1271</v>
      </c>
      <c r="Y5198" t="s">
        <v>182</v>
      </c>
      <c r="Z5198" t="s">
        <v>164</v>
      </c>
      <c r="AA5198" t="s">
        <v>164</v>
      </c>
      <c r="AB5198" t="s">
        <v>18</v>
      </c>
      <c r="AD5198" t="s">
        <v>8930</v>
      </c>
      <c r="AE5198">
        <v>1</v>
      </c>
      <c r="AF5198">
        <v>1</v>
      </c>
    </row>
    <row r="5199" spans="1:32" x14ac:dyDescent="0.2">
      <c r="A5199" t="s">
        <v>8931</v>
      </c>
      <c r="B5199" s="107">
        <v>44691</v>
      </c>
      <c r="C5199" s="107">
        <v>44691</v>
      </c>
      <c r="D5199" s="107">
        <v>44691</v>
      </c>
      <c r="E5199">
        <v>-4.4700235503336398E-3</v>
      </c>
      <c r="F5199">
        <v>-4.4700235503336398E-3</v>
      </c>
      <c r="G5199" t="s">
        <v>58</v>
      </c>
      <c r="H5199">
        <v>12132.53886010363</v>
      </c>
      <c r="I5199">
        <v>-54.232734430001273</v>
      </c>
      <c r="J5199">
        <v>-54.232734430001273</v>
      </c>
      <c r="K5199">
        <v>1</v>
      </c>
      <c r="M5199" t="s">
        <v>56</v>
      </c>
      <c r="N5199" t="s">
        <v>7750</v>
      </c>
      <c r="S5199" t="s">
        <v>1608</v>
      </c>
      <c r="U5199" t="s">
        <v>56</v>
      </c>
      <c r="W5199" t="s">
        <v>1270</v>
      </c>
      <c r="X5199" t="s">
        <v>1271</v>
      </c>
      <c r="Y5199" t="s">
        <v>182</v>
      </c>
      <c r="Z5199" t="s">
        <v>164</v>
      </c>
      <c r="AA5199" t="s">
        <v>164</v>
      </c>
      <c r="AB5199" t="s">
        <v>18</v>
      </c>
      <c r="AD5199" t="s">
        <v>8932</v>
      </c>
      <c r="AE5199">
        <v>1</v>
      </c>
      <c r="AF5199">
        <v>1</v>
      </c>
    </row>
    <row r="5200" spans="1:32" x14ac:dyDescent="0.2">
      <c r="A5200" t="s">
        <v>8933</v>
      </c>
      <c r="B5200" s="107">
        <v>44691</v>
      </c>
      <c r="C5200" s="107">
        <v>44691</v>
      </c>
      <c r="D5200" s="107">
        <v>44691</v>
      </c>
      <c r="E5200">
        <v>-2.7248176006463799E-3</v>
      </c>
      <c r="F5200">
        <v>-2.7248176006463799E-3</v>
      </c>
      <c r="G5200" t="s">
        <v>58</v>
      </c>
      <c r="H5200">
        <v>12132.53886010363</v>
      </c>
      <c r="I5200">
        <v>-33.058955426536528</v>
      </c>
      <c r="J5200">
        <v>-33.058955426536528</v>
      </c>
      <c r="K5200">
        <v>1</v>
      </c>
      <c r="M5200" t="s">
        <v>56</v>
      </c>
      <c r="N5200" t="s">
        <v>7750</v>
      </c>
      <c r="S5200" t="s">
        <v>1608</v>
      </c>
      <c r="U5200" t="s">
        <v>56</v>
      </c>
      <c r="W5200" t="s">
        <v>1270</v>
      </c>
      <c r="X5200" t="s">
        <v>1271</v>
      </c>
      <c r="Y5200" t="s">
        <v>182</v>
      </c>
      <c r="Z5200" t="s">
        <v>164</v>
      </c>
      <c r="AA5200" t="s">
        <v>164</v>
      </c>
      <c r="AB5200" t="s">
        <v>18</v>
      </c>
      <c r="AD5200" t="s">
        <v>8934</v>
      </c>
      <c r="AE5200">
        <v>1</v>
      </c>
      <c r="AF5200">
        <v>1</v>
      </c>
    </row>
    <row r="5201" spans="1:32" x14ac:dyDescent="0.2">
      <c r="A5201" t="s">
        <v>8935</v>
      </c>
      <c r="B5201" s="107">
        <v>44691</v>
      </c>
      <c r="C5201" s="107">
        <v>44691</v>
      </c>
      <c r="D5201" s="107">
        <v>44691</v>
      </c>
      <c r="E5201">
        <v>-3.4025407140875199E-3</v>
      </c>
      <c r="F5201">
        <v>-3.4025407140875199E-3</v>
      </c>
      <c r="G5201" t="s">
        <v>58</v>
      </c>
      <c r="H5201">
        <v>12132.53886010363</v>
      </c>
      <c r="I5201">
        <v>-41.28145743675158</v>
      </c>
      <c r="J5201">
        <v>-41.28145743675158</v>
      </c>
      <c r="K5201">
        <v>1</v>
      </c>
      <c r="M5201" t="s">
        <v>56</v>
      </c>
      <c r="N5201" t="s">
        <v>7750</v>
      </c>
      <c r="S5201" t="s">
        <v>1608</v>
      </c>
      <c r="U5201" t="s">
        <v>56</v>
      </c>
      <c r="W5201" t="s">
        <v>1270</v>
      </c>
      <c r="X5201" t="s">
        <v>1271</v>
      </c>
      <c r="Y5201" t="s">
        <v>182</v>
      </c>
      <c r="Z5201" t="s">
        <v>164</v>
      </c>
      <c r="AA5201" t="s">
        <v>164</v>
      </c>
      <c r="AB5201" t="s">
        <v>18</v>
      </c>
      <c r="AD5201" t="s">
        <v>8936</v>
      </c>
      <c r="AE5201">
        <v>1</v>
      </c>
      <c r="AF5201">
        <v>1</v>
      </c>
    </row>
    <row r="5202" spans="1:32" x14ac:dyDescent="0.2">
      <c r="A5202" t="s">
        <v>8937</v>
      </c>
      <c r="B5202" s="107">
        <v>44691</v>
      </c>
      <c r="C5202" s="107">
        <v>44691</v>
      </c>
      <c r="D5202" s="107">
        <v>44691</v>
      </c>
      <c r="E5202">
        <v>-3.0900495557594082E-3</v>
      </c>
      <c r="F5202">
        <v>-3.0900495557594082E-3</v>
      </c>
      <c r="G5202" t="s">
        <v>58</v>
      </c>
      <c r="H5202">
        <v>12132.53886010363</v>
      </c>
      <c r="I5202">
        <v>-37.490146314896961</v>
      </c>
      <c r="J5202">
        <v>-37.490146314896961</v>
      </c>
      <c r="K5202">
        <v>1</v>
      </c>
      <c r="M5202" t="s">
        <v>56</v>
      </c>
      <c r="N5202" t="s">
        <v>7750</v>
      </c>
      <c r="S5202" t="s">
        <v>1608</v>
      </c>
      <c r="U5202" t="s">
        <v>56</v>
      </c>
      <c r="W5202" t="s">
        <v>1270</v>
      </c>
      <c r="X5202" t="s">
        <v>1271</v>
      </c>
      <c r="Y5202" t="s">
        <v>182</v>
      </c>
      <c r="Z5202" t="s">
        <v>164</v>
      </c>
      <c r="AA5202" t="s">
        <v>164</v>
      </c>
      <c r="AB5202" t="s">
        <v>18</v>
      </c>
      <c r="AD5202" t="s">
        <v>8938</v>
      </c>
      <c r="AE5202">
        <v>1</v>
      </c>
      <c r="AF5202">
        <v>1</v>
      </c>
    </row>
    <row r="5203" spans="1:32" x14ac:dyDescent="0.2">
      <c r="A5203" t="s">
        <v>8939</v>
      </c>
      <c r="B5203" s="107">
        <v>44691</v>
      </c>
      <c r="C5203" s="107">
        <v>44691</v>
      </c>
      <c r="D5203" s="107">
        <v>44691</v>
      </c>
      <c r="E5203">
        <v>-2.5888089905258798E-3</v>
      </c>
      <c r="F5203">
        <v>-2.5888089905258798E-3</v>
      </c>
      <c r="G5203" t="s">
        <v>58</v>
      </c>
      <c r="H5203">
        <v>12132.53886010363</v>
      </c>
      <c r="I5203">
        <v>-31.408825678940879</v>
      </c>
      <c r="J5203">
        <v>-31.408825678940879</v>
      </c>
      <c r="K5203">
        <v>1</v>
      </c>
      <c r="M5203" t="s">
        <v>56</v>
      </c>
      <c r="N5203" t="s">
        <v>7750</v>
      </c>
      <c r="S5203" t="s">
        <v>1608</v>
      </c>
      <c r="U5203" t="s">
        <v>56</v>
      </c>
      <c r="W5203" t="s">
        <v>1270</v>
      </c>
      <c r="X5203" t="s">
        <v>1271</v>
      </c>
      <c r="Y5203" t="s">
        <v>182</v>
      </c>
      <c r="Z5203" t="s">
        <v>164</v>
      </c>
      <c r="AA5203" t="s">
        <v>164</v>
      </c>
      <c r="AB5203" t="s">
        <v>18</v>
      </c>
      <c r="AD5203" t="s">
        <v>8940</v>
      </c>
      <c r="AE5203">
        <v>1</v>
      </c>
      <c r="AF5203">
        <v>1</v>
      </c>
    </row>
    <row r="5204" spans="1:32" x14ac:dyDescent="0.2">
      <c r="A5204" t="s">
        <v>8941</v>
      </c>
      <c r="B5204" s="107">
        <v>44691</v>
      </c>
      <c r="C5204" s="107">
        <v>44691</v>
      </c>
      <c r="D5204" s="107">
        <v>44691</v>
      </c>
      <c r="E5204">
        <v>-2.8418321262475401E-3</v>
      </c>
      <c r="F5204">
        <v>-2.8418321262475401E-3</v>
      </c>
      <c r="G5204" t="s">
        <v>58</v>
      </c>
      <c r="H5204">
        <v>12132.53886010363</v>
      </c>
      <c r="I5204">
        <v>-34.478638705589198</v>
      </c>
      <c r="J5204">
        <v>-34.478638705589198</v>
      </c>
      <c r="K5204">
        <v>1</v>
      </c>
      <c r="M5204" t="s">
        <v>56</v>
      </c>
      <c r="N5204" t="s">
        <v>7750</v>
      </c>
      <c r="S5204" t="s">
        <v>1608</v>
      </c>
      <c r="U5204" t="s">
        <v>56</v>
      </c>
      <c r="W5204" t="s">
        <v>1270</v>
      </c>
      <c r="X5204" t="s">
        <v>1271</v>
      </c>
      <c r="Y5204" t="s">
        <v>182</v>
      </c>
      <c r="Z5204" t="s">
        <v>164</v>
      </c>
      <c r="AA5204" t="s">
        <v>164</v>
      </c>
      <c r="AB5204" t="s">
        <v>18</v>
      </c>
      <c r="AD5204" t="s">
        <v>8942</v>
      </c>
      <c r="AE5204">
        <v>1</v>
      </c>
      <c r="AF5204">
        <v>1</v>
      </c>
    </row>
    <row r="5205" spans="1:32" x14ac:dyDescent="0.2">
      <c r="A5205" t="s">
        <v>8943</v>
      </c>
      <c r="B5205" s="107">
        <v>44691</v>
      </c>
      <c r="C5205" s="107">
        <v>44691</v>
      </c>
      <c r="D5205" s="107">
        <v>44691</v>
      </c>
      <c r="E5205">
        <v>-2.3316565664878199E-3</v>
      </c>
      <c r="F5205">
        <v>-2.3316565664878199E-3</v>
      </c>
      <c r="G5205" t="s">
        <v>58</v>
      </c>
      <c r="H5205">
        <v>12132.53886010363</v>
      </c>
      <c r="I5205">
        <v>-28.28891390132927</v>
      </c>
      <c r="J5205">
        <v>-28.28891390132927</v>
      </c>
      <c r="K5205">
        <v>1</v>
      </c>
      <c r="M5205" t="s">
        <v>56</v>
      </c>
      <c r="N5205" t="s">
        <v>7750</v>
      </c>
      <c r="S5205" t="s">
        <v>1608</v>
      </c>
      <c r="U5205" t="s">
        <v>56</v>
      </c>
      <c r="W5205" t="s">
        <v>1270</v>
      </c>
      <c r="X5205" t="s">
        <v>1271</v>
      </c>
      <c r="Y5205" t="s">
        <v>182</v>
      </c>
      <c r="Z5205" t="s">
        <v>164</v>
      </c>
      <c r="AA5205" t="s">
        <v>164</v>
      </c>
      <c r="AB5205" t="s">
        <v>18</v>
      </c>
      <c r="AD5205" t="s">
        <v>8944</v>
      </c>
      <c r="AE5205">
        <v>1</v>
      </c>
      <c r="AF5205">
        <v>1</v>
      </c>
    </row>
    <row r="5206" spans="1:32" x14ac:dyDescent="0.2">
      <c r="A5206" t="s">
        <v>8945</v>
      </c>
      <c r="B5206" s="107">
        <v>44691</v>
      </c>
      <c r="C5206" s="107">
        <v>44691</v>
      </c>
      <c r="D5206" s="107">
        <v>44691</v>
      </c>
      <c r="E5206">
        <v>-5.170065811739448E-3</v>
      </c>
      <c r="F5206">
        <v>-5.170065811739448E-3</v>
      </c>
      <c r="G5206" t="s">
        <v>58</v>
      </c>
      <c r="H5206">
        <v>12132.53886010363</v>
      </c>
      <c r="I5206">
        <v>-62.726024370222049</v>
      </c>
      <c r="J5206">
        <v>-62.726024370222049</v>
      </c>
      <c r="K5206">
        <v>1</v>
      </c>
      <c r="M5206" t="s">
        <v>56</v>
      </c>
      <c r="S5206" t="s">
        <v>1608</v>
      </c>
      <c r="U5206" t="s">
        <v>56</v>
      </c>
      <c r="W5206" t="s">
        <v>8413</v>
      </c>
      <c r="X5206" t="s">
        <v>1271</v>
      </c>
      <c r="Y5206" t="s">
        <v>182</v>
      </c>
      <c r="Z5206" t="s">
        <v>164</v>
      </c>
      <c r="AA5206" t="s">
        <v>164</v>
      </c>
      <c r="AB5206" t="s">
        <v>18</v>
      </c>
      <c r="AD5206" t="s">
        <v>8946</v>
      </c>
      <c r="AE5206">
        <v>1</v>
      </c>
      <c r="AF5206">
        <v>1</v>
      </c>
    </row>
    <row r="5207" spans="1:32" x14ac:dyDescent="0.2">
      <c r="A5207" t="s">
        <v>8947</v>
      </c>
      <c r="B5207" s="107">
        <v>44691</v>
      </c>
      <c r="C5207" s="107">
        <v>44691</v>
      </c>
      <c r="D5207" s="107">
        <v>44691</v>
      </c>
      <c r="E5207">
        <v>-3.0346229629524598E-3</v>
      </c>
      <c r="F5207">
        <v>-3.0346229629524598E-3</v>
      </c>
      <c r="G5207" t="s">
        <v>58</v>
      </c>
      <c r="H5207">
        <v>12132.53886010363</v>
      </c>
      <c r="I5207">
        <v>-36.817681023783528</v>
      </c>
      <c r="J5207">
        <v>-36.817681023783528</v>
      </c>
      <c r="K5207">
        <v>1</v>
      </c>
      <c r="M5207" t="s">
        <v>56</v>
      </c>
      <c r="S5207" t="s">
        <v>1608</v>
      </c>
      <c r="U5207" t="s">
        <v>56</v>
      </c>
      <c r="W5207" t="s">
        <v>1270</v>
      </c>
      <c r="X5207" t="s">
        <v>1271</v>
      </c>
      <c r="Y5207" t="s">
        <v>182</v>
      </c>
      <c r="Z5207" t="s">
        <v>164</v>
      </c>
      <c r="AA5207" t="s">
        <v>164</v>
      </c>
      <c r="AB5207" t="s">
        <v>18</v>
      </c>
      <c r="AD5207" t="s">
        <v>8948</v>
      </c>
      <c r="AE5207">
        <v>1</v>
      </c>
      <c r="AF5207">
        <v>1</v>
      </c>
    </row>
    <row r="5208" spans="1:32" x14ac:dyDescent="0.2">
      <c r="A5208" t="s">
        <v>8949</v>
      </c>
      <c r="B5208" s="107">
        <v>44691</v>
      </c>
      <c r="C5208" s="107">
        <v>44691</v>
      </c>
      <c r="D5208" s="107">
        <v>44691</v>
      </c>
      <c r="E5208">
        <v>-1.7447753044489E-3</v>
      </c>
      <c r="F5208">
        <v>-1.7447753044489E-3</v>
      </c>
      <c r="G5208" t="s">
        <v>58</v>
      </c>
      <c r="H5208">
        <v>12132.53886010363</v>
      </c>
      <c r="I5208">
        <v>-21.16855418337542</v>
      </c>
      <c r="J5208">
        <v>-21.16855418337542</v>
      </c>
      <c r="K5208">
        <v>1</v>
      </c>
      <c r="M5208" t="s">
        <v>56</v>
      </c>
      <c r="S5208" t="s">
        <v>1608</v>
      </c>
      <c r="U5208" t="s">
        <v>56</v>
      </c>
      <c r="W5208" t="s">
        <v>1270</v>
      </c>
      <c r="X5208" t="s">
        <v>1271</v>
      </c>
      <c r="Y5208" t="s">
        <v>182</v>
      </c>
      <c r="Z5208" t="s">
        <v>164</v>
      </c>
      <c r="AA5208" t="s">
        <v>164</v>
      </c>
      <c r="AB5208" t="s">
        <v>18</v>
      </c>
      <c r="AD5208" t="s">
        <v>8950</v>
      </c>
      <c r="AE5208">
        <v>1</v>
      </c>
      <c r="AF5208">
        <v>1</v>
      </c>
    </row>
    <row r="5209" spans="1:32" x14ac:dyDescent="0.2">
      <c r="A5209" t="s">
        <v>8951</v>
      </c>
      <c r="B5209" s="107">
        <v>44691</v>
      </c>
      <c r="C5209" s="107">
        <v>44691</v>
      </c>
      <c r="D5209" s="107">
        <v>44691</v>
      </c>
      <c r="E5209">
        <v>-3.4356683329212099E-3</v>
      </c>
      <c r="F5209">
        <v>-3.4356683329212099E-3</v>
      </c>
      <c r="G5209" t="s">
        <v>58</v>
      </c>
      <c r="H5209">
        <v>12132.53886010363</v>
      </c>
      <c r="I5209">
        <v>-41.683379559594023</v>
      </c>
      <c r="J5209">
        <v>-41.683379559594023</v>
      </c>
      <c r="K5209">
        <v>1</v>
      </c>
      <c r="M5209" t="s">
        <v>56</v>
      </c>
      <c r="S5209" t="s">
        <v>8907</v>
      </c>
      <c r="U5209" t="s">
        <v>56</v>
      </c>
      <c r="W5209" t="s">
        <v>1270</v>
      </c>
      <c r="X5209" t="s">
        <v>1271</v>
      </c>
      <c r="Y5209" t="s">
        <v>182</v>
      </c>
      <c r="Z5209" t="s">
        <v>164</v>
      </c>
      <c r="AA5209" t="s">
        <v>164</v>
      </c>
      <c r="AB5209" t="s">
        <v>18</v>
      </c>
      <c r="AD5209" t="s">
        <v>8952</v>
      </c>
      <c r="AE5209">
        <v>1</v>
      </c>
      <c r="AF5209">
        <v>1</v>
      </c>
    </row>
    <row r="5210" spans="1:32" x14ac:dyDescent="0.2">
      <c r="A5210" t="s">
        <v>8953</v>
      </c>
      <c r="B5210" s="107">
        <v>44691</v>
      </c>
      <c r="C5210" s="107">
        <v>44691</v>
      </c>
      <c r="D5210" s="107">
        <v>44691</v>
      </c>
      <c r="E5210">
        <v>-1.9692756695879848E-3</v>
      </c>
      <c r="F5210">
        <v>-1.9692756695879848E-3</v>
      </c>
      <c r="G5210" t="s">
        <v>58</v>
      </c>
      <c r="H5210">
        <v>12132.53886010363</v>
      </c>
      <c r="I5210">
        <v>-23.892313587532819</v>
      </c>
      <c r="J5210">
        <v>-23.892313587532819</v>
      </c>
      <c r="K5210">
        <v>1</v>
      </c>
      <c r="M5210" t="s">
        <v>56</v>
      </c>
      <c r="S5210" t="s">
        <v>8907</v>
      </c>
      <c r="U5210" t="s">
        <v>56</v>
      </c>
      <c r="W5210" t="s">
        <v>1270</v>
      </c>
      <c r="X5210" t="s">
        <v>1271</v>
      </c>
      <c r="Y5210" t="s">
        <v>182</v>
      </c>
      <c r="Z5210" t="s">
        <v>164</v>
      </c>
      <c r="AA5210" t="s">
        <v>164</v>
      </c>
      <c r="AB5210" t="s">
        <v>18</v>
      </c>
      <c r="AD5210" t="s">
        <v>8954</v>
      </c>
      <c r="AE5210">
        <v>1</v>
      </c>
      <c r="AF5210">
        <v>1</v>
      </c>
    </row>
    <row r="5211" spans="1:32" x14ac:dyDescent="0.2">
      <c r="A5211" t="s">
        <v>8955</v>
      </c>
      <c r="B5211" s="107">
        <v>44691</v>
      </c>
      <c r="C5211" s="107">
        <v>44691</v>
      </c>
      <c r="D5211" s="107">
        <v>44691</v>
      </c>
      <c r="E5211">
        <v>-0.24447550069300089</v>
      </c>
      <c r="F5211">
        <v>-0.24447550069300089</v>
      </c>
      <c r="G5211" t="s">
        <v>58</v>
      </c>
      <c r="H5211">
        <v>12132.53886010363</v>
      </c>
      <c r="I5211">
        <v>-2966.108512501125</v>
      </c>
      <c r="J5211">
        <v>-2966.108512501125</v>
      </c>
      <c r="K5211">
        <v>1</v>
      </c>
      <c r="M5211" t="s">
        <v>56</v>
      </c>
      <c r="S5211" t="s">
        <v>8956</v>
      </c>
      <c r="U5211" t="s">
        <v>56</v>
      </c>
      <c r="W5211" t="s">
        <v>1478</v>
      </c>
      <c r="X5211" t="s">
        <v>1271</v>
      </c>
      <c r="Y5211" t="s">
        <v>182</v>
      </c>
      <c r="Z5211" t="s">
        <v>164</v>
      </c>
      <c r="AA5211" t="s">
        <v>164</v>
      </c>
      <c r="AB5211" t="s">
        <v>18</v>
      </c>
      <c r="AD5211" t="s">
        <v>8957</v>
      </c>
      <c r="AE5211">
        <v>1</v>
      </c>
      <c r="AF5211">
        <v>1</v>
      </c>
    </row>
    <row r="5212" spans="1:32" x14ac:dyDescent="0.2">
      <c r="A5212" t="s">
        <v>8958</v>
      </c>
      <c r="B5212" s="107">
        <v>44691</v>
      </c>
      <c r="C5212" s="107">
        <v>44691</v>
      </c>
      <c r="D5212" s="107">
        <v>44691</v>
      </c>
      <c r="E5212">
        <v>-0.74883810600740641</v>
      </c>
      <c r="F5212">
        <v>-0.74883810600740641</v>
      </c>
      <c r="G5212" t="s">
        <v>58</v>
      </c>
      <c r="H5212">
        <v>12132.53886010363</v>
      </c>
      <c r="I5212">
        <v>-9085.3074210612576</v>
      </c>
      <c r="J5212">
        <v>-9085.3074210612576</v>
      </c>
      <c r="K5212">
        <v>1</v>
      </c>
      <c r="M5212" t="s">
        <v>56</v>
      </c>
      <c r="S5212" t="s">
        <v>8959</v>
      </c>
      <c r="U5212" t="s">
        <v>56</v>
      </c>
      <c r="W5212" t="s">
        <v>1478</v>
      </c>
      <c r="X5212" t="s">
        <v>1271</v>
      </c>
      <c r="Y5212" t="s">
        <v>182</v>
      </c>
      <c r="Z5212" t="s">
        <v>164</v>
      </c>
      <c r="AA5212" t="s">
        <v>164</v>
      </c>
      <c r="AB5212" t="s">
        <v>18</v>
      </c>
      <c r="AD5212" t="s">
        <v>8960</v>
      </c>
      <c r="AE5212">
        <v>1</v>
      </c>
      <c r="AF5212">
        <v>1</v>
      </c>
    </row>
    <row r="5213" spans="1:32" x14ac:dyDescent="0.2">
      <c r="A5213" t="s">
        <v>8961</v>
      </c>
      <c r="B5213" s="107">
        <v>44691</v>
      </c>
      <c r="C5213" s="107">
        <v>44691</v>
      </c>
      <c r="D5213" s="107">
        <v>44691</v>
      </c>
      <c r="E5213">
        <v>-1.3122907950136851</v>
      </c>
      <c r="F5213">
        <v>-1.3122907950136851</v>
      </c>
      <c r="G5213" t="s">
        <v>58</v>
      </c>
      <c r="H5213">
        <v>12132.53886010363</v>
      </c>
      <c r="I5213">
        <v>-15921.419066259819</v>
      </c>
      <c r="J5213">
        <v>-15921.419066259819</v>
      </c>
      <c r="K5213">
        <v>1</v>
      </c>
      <c r="M5213" t="s">
        <v>56</v>
      </c>
      <c r="S5213" t="s">
        <v>8962</v>
      </c>
      <c r="U5213" t="s">
        <v>56</v>
      </c>
      <c r="W5213" t="s">
        <v>1478</v>
      </c>
      <c r="X5213" t="s">
        <v>1271</v>
      </c>
      <c r="Y5213" t="s">
        <v>182</v>
      </c>
      <c r="Z5213" t="s">
        <v>164</v>
      </c>
      <c r="AA5213" t="s">
        <v>164</v>
      </c>
      <c r="AB5213" t="s">
        <v>18</v>
      </c>
      <c r="AD5213" t="s">
        <v>8963</v>
      </c>
      <c r="AE5213">
        <v>1</v>
      </c>
      <c r="AF5213">
        <v>1</v>
      </c>
    </row>
    <row r="5214" spans="1:32" x14ac:dyDescent="0.2">
      <c r="A5214" t="s">
        <v>8964</v>
      </c>
      <c r="B5214" s="107">
        <v>44691</v>
      </c>
      <c r="C5214" s="107">
        <v>44691</v>
      </c>
      <c r="D5214" s="107">
        <v>44691</v>
      </c>
      <c r="E5214">
        <v>-4.555346860097495E-3</v>
      </c>
      <c r="F5214">
        <v>-4.555346860097495E-3</v>
      </c>
      <c r="G5214" t="s">
        <v>58</v>
      </c>
      <c r="H5214">
        <v>12132.53886010363</v>
      </c>
      <c r="I5214">
        <v>-55.267922801383897</v>
      </c>
      <c r="J5214">
        <v>-55.267922801383897</v>
      </c>
      <c r="K5214">
        <v>1</v>
      </c>
      <c r="M5214" t="s">
        <v>56</v>
      </c>
      <c r="N5214" t="s">
        <v>7750</v>
      </c>
      <c r="S5214" t="s">
        <v>1608</v>
      </c>
      <c r="U5214" t="s">
        <v>56</v>
      </c>
      <c r="W5214" t="s">
        <v>1478</v>
      </c>
      <c r="X5214" t="s">
        <v>1271</v>
      </c>
      <c r="Y5214" t="s">
        <v>182</v>
      </c>
      <c r="Z5214" t="s">
        <v>164</v>
      </c>
      <c r="AA5214" t="s">
        <v>164</v>
      </c>
      <c r="AB5214" t="s">
        <v>18</v>
      </c>
      <c r="AD5214" t="s">
        <v>8965</v>
      </c>
      <c r="AE5214">
        <v>1</v>
      </c>
      <c r="AF5214">
        <v>1</v>
      </c>
    </row>
    <row r="5215" spans="1:32" x14ac:dyDescent="0.2">
      <c r="A5215" t="s">
        <v>8966</v>
      </c>
      <c r="B5215" s="107">
        <v>44691</v>
      </c>
      <c r="C5215" s="107">
        <v>44691</v>
      </c>
      <c r="D5215" s="107">
        <v>44691</v>
      </c>
      <c r="E5215">
        <v>-6.436399706499357E-3</v>
      </c>
      <c r="F5215">
        <v>-6.436399706499357E-3</v>
      </c>
      <c r="G5215" t="s">
        <v>58</v>
      </c>
      <c r="H5215">
        <v>12132.53886010363</v>
      </c>
      <c r="I5215">
        <v>-78.089869558263032</v>
      </c>
      <c r="J5215">
        <v>-78.089869558263032</v>
      </c>
      <c r="K5215">
        <v>1</v>
      </c>
      <c r="M5215" t="s">
        <v>56</v>
      </c>
      <c r="N5215" t="s">
        <v>7750</v>
      </c>
      <c r="S5215" t="s">
        <v>1608</v>
      </c>
      <c r="U5215" t="s">
        <v>56</v>
      </c>
      <c r="W5215" t="s">
        <v>1478</v>
      </c>
      <c r="X5215" t="s">
        <v>1271</v>
      </c>
      <c r="Y5215" t="s">
        <v>182</v>
      </c>
      <c r="Z5215" t="s">
        <v>164</v>
      </c>
      <c r="AA5215" t="s">
        <v>164</v>
      </c>
      <c r="AB5215" t="s">
        <v>18</v>
      </c>
      <c r="AD5215" t="s">
        <v>8967</v>
      </c>
      <c r="AE5215">
        <v>1</v>
      </c>
      <c r="AF5215">
        <v>1</v>
      </c>
    </row>
    <row r="5216" spans="1:32" x14ac:dyDescent="0.2">
      <c r="A5216" t="s">
        <v>8968</v>
      </c>
      <c r="B5216" s="107">
        <v>44691</v>
      </c>
      <c r="C5216" s="107">
        <v>44691</v>
      </c>
      <c r="D5216" s="107">
        <v>44691</v>
      </c>
      <c r="E5216">
        <v>-0.19952799482402681</v>
      </c>
      <c r="F5216">
        <v>-0.19952799482402681</v>
      </c>
      <c r="G5216" t="s">
        <v>58</v>
      </c>
      <c r="H5216">
        <v>12132.53886010363</v>
      </c>
      <c r="I5216">
        <v>-2420.7811508810601</v>
      </c>
      <c r="J5216">
        <v>-2420.7811508810601</v>
      </c>
      <c r="K5216">
        <v>1</v>
      </c>
      <c r="M5216" t="s">
        <v>56</v>
      </c>
      <c r="S5216" t="s">
        <v>8927</v>
      </c>
      <c r="U5216" t="s">
        <v>56</v>
      </c>
      <c r="W5216" t="s">
        <v>1478</v>
      </c>
      <c r="X5216" t="s">
        <v>1271</v>
      </c>
      <c r="Y5216" t="s">
        <v>182</v>
      </c>
      <c r="Z5216" t="s">
        <v>164</v>
      </c>
      <c r="AA5216" t="s">
        <v>164</v>
      </c>
      <c r="AB5216" t="s">
        <v>18</v>
      </c>
      <c r="AD5216" t="s">
        <v>8969</v>
      </c>
      <c r="AE5216">
        <v>1</v>
      </c>
      <c r="AF5216">
        <v>1</v>
      </c>
    </row>
    <row r="5217" spans="1:32" x14ac:dyDescent="0.2">
      <c r="A5217" t="s">
        <v>8970</v>
      </c>
      <c r="B5217" s="107">
        <v>44691</v>
      </c>
      <c r="C5217" s="107">
        <v>44691</v>
      </c>
      <c r="D5217" s="107">
        <v>44691</v>
      </c>
      <c r="E5217">
        <v>-0.24954904828446889</v>
      </c>
      <c r="F5217">
        <v>-0.24954904828446889</v>
      </c>
      <c r="G5217" t="s">
        <v>58</v>
      </c>
      <c r="H5217">
        <v>12132.53886010363</v>
      </c>
      <c r="I5217">
        <v>-3027.6635258131951</v>
      </c>
      <c r="J5217">
        <v>-3027.6635258131951</v>
      </c>
      <c r="K5217">
        <v>1</v>
      </c>
      <c r="M5217" t="s">
        <v>56</v>
      </c>
      <c r="S5217" t="s">
        <v>8959</v>
      </c>
      <c r="U5217" t="s">
        <v>56</v>
      </c>
      <c r="W5217" t="s">
        <v>1478</v>
      </c>
      <c r="X5217" t="s">
        <v>1271</v>
      </c>
      <c r="Y5217" t="s">
        <v>182</v>
      </c>
      <c r="Z5217" t="s">
        <v>164</v>
      </c>
      <c r="AA5217" t="s">
        <v>164</v>
      </c>
      <c r="AB5217" t="s">
        <v>18</v>
      </c>
      <c r="AD5217" t="s">
        <v>8971</v>
      </c>
      <c r="AE5217">
        <v>1</v>
      </c>
      <c r="AF5217">
        <v>1</v>
      </c>
    </row>
    <row r="5218" spans="1:32" x14ac:dyDescent="0.2">
      <c r="A5218" t="s">
        <v>8972</v>
      </c>
      <c r="B5218" s="107">
        <v>44691</v>
      </c>
      <c r="C5218" s="107">
        <v>44691</v>
      </c>
      <c r="D5218" s="107">
        <v>44691</v>
      </c>
      <c r="E5218">
        <v>-1.9379481735641739E-2</v>
      </c>
      <c r="F5218">
        <v>-1.9379481735641739E-2</v>
      </c>
      <c r="G5218" t="s">
        <v>58</v>
      </c>
      <c r="H5218">
        <v>12132.53886010363</v>
      </c>
      <c r="I5218">
        <v>-235.12231524634191</v>
      </c>
      <c r="J5218">
        <v>-235.12231524634191</v>
      </c>
      <c r="K5218">
        <v>1</v>
      </c>
      <c r="M5218" t="s">
        <v>56</v>
      </c>
      <c r="S5218" t="s">
        <v>1608</v>
      </c>
      <c r="U5218" t="s">
        <v>56</v>
      </c>
      <c r="W5218" t="s">
        <v>8413</v>
      </c>
      <c r="X5218" t="s">
        <v>1271</v>
      </c>
      <c r="Y5218" t="s">
        <v>182</v>
      </c>
      <c r="Z5218" t="s">
        <v>164</v>
      </c>
      <c r="AA5218" t="s">
        <v>164</v>
      </c>
      <c r="AB5218" t="s">
        <v>18</v>
      </c>
      <c r="AD5218" t="s">
        <v>8973</v>
      </c>
      <c r="AE5218">
        <v>1</v>
      </c>
      <c r="AF5218">
        <v>1</v>
      </c>
    </row>
    <row r="5219" spans="1:32" x14ac:dyDescent="0.2">
      <c r="A5219" t="s">
        <v>8974</v>
      </c>
      <c r="B5219" s="107">
        <v>44691</v>
      </c>
      <c r="C5219" s="107">
        <v>44691</v>
      </c>
      <c r="D5219" s="107">
        <v>44691</v>
      </c>
      <c r="E5219">
        <v>0</v>
      </c>
      <c r="F5219">
        <v>0</v>
      </c>
      <c r="G5219" t="s">
        <v>58</v>
      </c>
      <c r="H5219">
        <v>12132.53886010363</v>
      </c>
      <c r="I5219">
        <v>0</v>
      </c>
      <c r="J5219">
        <v>0</v>
      </c>
      <c r="K5219">
        <v>1</v>
      </c>
      <c r="M5219" t="s">
        <v>56</v>
      </c>
      <c r="N5219" t="s">
        <v>69</v>
      </c>
      <c r="S5219" t="s">
        <v>1408</v>
      </c>
      <c r="U5219" t="s">
        <v>69</v>
      </c>
      <c r="W5219" t="s">
        <v>1379</v>
      </c>
      <c r="X5219" t="s">
        <v>1379</v>
      </c>
      <c r="Y5219" t="s">
        <v>163</v>
      </c>
      <c r="Z5219" t="s">
        <v>193</v>
      </c>
      <c r="AA5219" t="s">
        <v>193</v>
      </c>
      <c r="AB5219" t="s">
        <v>24</v>
      </c>
      <c r="AD5219" t="s">
        <v>8917</v>
      </c>
      <c r="AE5219">
        <v>1</v>
      </c>
      <c r="AF5219">
        <v>1</v>
      </c>
    </row>
    <row r="5220" spans="1:32" x14ac:dyDescent="0.2">
      <c r="A5220" t="s">
        <v>8975</v>
      </c>
      <c r="B5220" s="107">
        <v>44691</v>
      </c>
      <c r="C5220" s="107">
        <v>44691</v>
      </c>
      <c r="D5220" s="107">
        <v>44691</v>
      </c>
      <c r="E5220">
        <v>-3.17232521226894E-3</v>
      </c>
      <c r="F5220">
        <v>-3.17232521226894E-3</v>
      </c>
      <c r="G5220" t="s">
        <v>58</v>
      </c>
      <c r="H5220">
        <v>12132.53886010363</v>
      </c>
      <c r="I5220">
        <v>-38.488358914739401</v>
      </c>
      <c r="J5220">
        <v>-38.488358914739401</v>
      </c>
      <c r="K5220">
        <v>1</v>
      </c>
      <c r="M5220" t="s">
        <v>56</v>
      </c>
      <c r="N5220" t="s">
        <v>69</v>
      </c>
      <c r="S5220" t="s">
        <v>1408</v>
      </c>
      <c r="U5220" t="s">
        <v>56</v>
      </c>
      <c r="W5220" t="s">
        <v>1379</v>
      </c>
      <c r="X5220" t="s">
        <v>1379</v>
      </c>
      <c r="Y5220" t="s">
        <v>163</v>
      </c>
      <c r="Z5220" t="s">
        <v>193</v>
      </c>
      <c r="AA5220" t="s">
        <v>193</v>
      </c>
      <c r="AB5220" t="s">
        <v>24</v>
      </c>
      <c r="AD5220" t="s">
        <v>8917</v>
      </c>
      <c r="AE5220">
        <v>1</v>
      </c>
      <c r="AF5220">
        <v>1</v>
      </c>
    </row>
    <row r="5221" spans="1:32" x14ac:dyDescent="0.2">
      <c r="A5221" t="s">
        <v>8976</v>
      </c>
      <c r="B5221" s="107">
        <v>44691</v>
      </c>
      <c r="C5221" s="107">
        <v>44691</v>
      </c>
      <c r="D5221" s="107">
        <v>44691</v>
      </c>
      <c r="E5221">
        <v>-1.5</v>
      </c>
      <c r="F5221">
        <v>-1.5</v>
      </c>
      <c r="G5221" t="s">
        <v>58</v>
      </c>
      <c r="H5221">
        <v>12132.53886010363</v>
      </c>
      <c r="I5221">
        <v>-18198.808290155441</v>
      </c>
      <c r="J5221">
        <v>-18198.808290155441</v>
      </c>
      <c r="K5221">
        <v>1</v>
      </c>
      <c r="M5221" t="s">
        <v>69</v>
      </c>
      <c r="N5221" t="s">
        <v>56</v>
      </c>
      <c r="S5221" t="s">
        <v>1408</v>
      </c>
      <c r="U5221" t="s">
        <v>69</v>
      </c>
      <c r="W5221" t="s">
        <v>1379</v>
      </c>
      <c r="X5221" t="s">
        <v>1379</v>
      </c>
      <c r="Y5221" t="s">
        <v>163</v>
      </c>
      <c r="Z5221" t="s">
        <v>193</v>
      </c>
      <c r="AA5221" t="s">
        <v>193</v>
      </c>
      <c r="AB5221" t="s">
        <v>24</v>
      </c>
      <c r="AD5221" t="s">
        <v>8917</v>
      </c>
      <c r="AE5221">
        <v>1</v>
      </c>
      <c r="AF5221">
        <v>1</v>
      </c>
    </row>
    <row r="5222" spans="1:32" x14ac:dyDescent="0.2">
      <c r="A5222" t="s">
        <v>8977</v>
      </c>
      <c r="B5222" s="107">
        <v>44691</v>
      </c>
      <c r="C5222" s="107">
        <v>44691</v>
      </c>
      <c r="D5222" s="107">
        <v>44691</v>
      </c>
      <c r="E5222">
        <v>-1.063626563380745E-2</v>
      </c>
      <c r="F5222">
        <v>-1.063626563380745E-2</v>
      </c>
      <c r="G5222" t="s">
        <v>58</v>
      </c>
      <c r="H5222">
        <v>12132.53886010363</v>
      </c>
      <c r="I5222">
        <v>-129.04490612855361</v>
      </c>
      <c r="J5222">
        <v>-129.04490612855361</v>
      </c>
      <c r="K5222">
        <v>1</v>
      </c>
      <c r="M5222" t="s">
        <v>56</v>
      </c>
      <c r="S5222" t="s">
        <v>1608</v>
      </c>
      <c r="U5222" t="s">
        <v>56</v>
      </c>
      <c r="W5222" t="s">
        <v>8413</v>
      </c>
      <c r="X5222" t="s">
        <v>1271</v>
      </c>
      <c r="Y5222" t="s">
        <v>182</v>
      </c>
      <c r="Z5222" t="s">
        <v>164</v>
      </c>
      <c r="AA5222" t="s">
        <v>164</v>
      </c>
      <c r="AB5222" t="s">
        <v>18</v>
      </c>
      <c r="AD5222" t="s">
        <v>8978</v>
      </c>
      <c r="AE5222">
        <v>1</v>
      </c>
      <c r="AF5222">
        <v>1</v>
      </c>
    </row>
    <row r="5223" spans="1:32" x14ac:dyDescent="0.2">
      <c r="A5223" t="s">
        <v>8979</v>
      </c>
      <c r="B5223" s="107">
        <v>44690</v>
      </c>
      <c r="C5223" s="107">
        <v>44690</v>
      </c>
      <c r="D5223" s="107">
        <v>44690</v>
      </c>
      <c r="E5223">
        <v>-3050.01</v>
      </c>
      <c r="F5223">
        <v>-3050.01</v>
      </c>
      <c r="G5223" t="s">
        <v>43</v>
      </c>
      <c r="H5223">
        <v>1</v>
      </c>
      <c r="I5223">
        <v>-3050.01</v>
      </c>
      <c r="J5223">
        <v>-3050.01</v>
      </c>
      <c r="K5223">
        <v>1</v>
      </c>
      <c r="M5223" t="s">
        <v>52</v>
      </c>
      <c r="N5223" t="s">
        <v>8636</v>
      </c>
      <c r="O5223">
        <v>100</v>
      </c>
      <c r="Q5223" t="s">
        <v>8636</v>
      </c>
      <c r="S5223" t="s">
        <v>8890</v>
      </c>
      <c r="U5223" t="s">
        <v>52</v>
      </c>
      <c r="W5223" t="s">
        <v>4674</v>
      </c>
      <c r="X5223" t="s">
        <v>4675</v>
      </c>
      <c r="Y5223" t="s">
        <v>192</v>
      </c>
      <c r="Z5223" t="s">
        <v>193</v>
      </c>
      <c r="AA5223" t="s">
        <v>193</v>
      </c>
      <c r="AB5223" t="s">
        <v>19</v>
      </c>
      <c r="AE5223">
        <v>0</v>
      </c>
      <c r="AF5223">
        <v>0</v>
      </c>
    </row>
    <row r="5224" spans="1:32" x14ac:dyDescent="0.2">
      <c r="A5224" t="s">
        <v>8980</v>
      </c>
      <c r="B5224" s="107">
        <v>44690</v>
      </c>
      <c r="C5224" s="107">
        <v>44690</v>
      </c>
      <c r="D5224" s="107">
        <v>44690</v>
      </c>
      <c r="E5224">
        <v>-75</v>
      </c>
      <c r="F5224">
        <v>-75</v>
      </c>
      <c r="G5224" t="s">
        <v>43</v>
      </c>
      <c r="H5224">
        <v>1</v>
      </c>
      <c r="I5224">
        <v>-75</v>
      </c>
      <c r="J5224">
        <v>-75</v>
      </c>
      <c r="K5224">
        <v>1</v>
      </c>
      <c r="M5224" t="s">
        <v>50</v>
      </c>
      <c r="N5224" t="s">
        <v>2179</v>
      </c>
      <c r="O5224">
        <v>100</v>
      </c>
      <c r="Q5224" t="s">
        <v>2179</v>
      </c>
      <c r="S5224" t="s">
        <v>2181</v>
      </c>
      <c r="U5224" t="s">
        <v>50</v>
      </c>
      <c r="W5224" t="s">
        <v>2181</v>
      </c>
      <c r="X5224" t="s">
        <v>30</v>
      </c>
      <c r="Y5224" t="s">
        <v>182</v>
      </c>
      <c r="Z5224" t="s">
        <v>182</v>
      </c>
      <c r="AA5224" t="s">
        <v>182</v>
      </c>
      <c r="AB5224" t="s">
        <v>30</v>
      </c>
      <c r="AE5224">
        <v>0</v>
      </c>
      <c r="AF5224">
        <v>0</v>
      </c>
    </row>
    <row r="5225" spans="1:32" x14ac:dyDescent="0.2">
      <c r="A5225" t="s">
        <v>8981</v>
      </c>
      <c r="B5225" s="107">
        <v>44690</v>
      </c>
      <c r="C5225" s="107">
        <v>44690</v>
      </c>
      <c r="D5225" s="107">
        <v>44690</v>
      </c>
      <c r="E5225">
        <v>-7511.14</v>
      </c>
      <c r="F5225">
        <v>-7511.14</v>
      </c>
      <c r="G5225" t="s">
        <v>43</v>
      </c>
      <c r="H5225">
        <v>1</v>
      </c>
      <c r="I5225">
        <v>-7511.14</v>
      </c>
      <c r="J5225">
        <v>-7511.14</v>
      </c>
      <c r="K5225">
        <v>1</v>
      </c>
      <c r="M5225" t="s">
        <v>50</v>
      </c>
      <c r="N5225" t="s">
        <v>199</v>
      </c>
      <c r="O5225">
        <v>100</v>
      </c>
      <c r="P5225" t="s">
        <v>340</v>
      </c>
      <c r="Q5225" t="s">
        <v>199</v>
      </c>
      <c r="S5225" t="s">
        <v>8982</v>
      </c>
      <c r="U5225" t="s">
        <v>50</v>
      </c>
      <c r="W5225" t="s">
        <v>1451</v>
      </c>
      <c r="X5225" t="s">
        <v>1452</v>
      </c>
      <c r="Y5225" t="s">
        <v>192</v>
      </c>
      <c r="Z5225" t="s">
        <v>193</v>
      </c>
      <c r="AA5225" t="s">
        <v>193</v>
      </c>
      <c r="AB5225" t="s">
        <v>24</v>
      </c>
      <c r="AE5225">
        <v>0</v>
      </c>
      <c r="AF5225">
        <v>0</v>
      </c>
    </row>
    <row r="5226" spans="1:32" x14ac:dyDescent="0.2">
      <c r="A5226" t="s">
        <v>8983</v>
      </c>
      <c r="B5226" s="107">
        <v>44690</v>
      </c>
      <c r="C5226" s="107">
        <v>44690</v>
      </c>
      <c r="D5226" s="107">
        <v>44690</v>
      </c>
      <c r="E5226">
        <v>-6000</v>
      </c>
      <c r="F5226">
        <v>-6000</v>
      </c>
      <c r="G5226" t="s">
        <v>43</v>
      </c>
      <c r="H5226">
        <v>1</v>
      </c>
      <c r="I5226">
        <v>-6000</v>
      </c>
      <c r="J5226">
        <v>-6000</v>
      </c>
      <c r="K5226">
        <v>1</v>
      </c>
      <c r="M5226" t="s">
        <v>52</v>
      </c>
      <c r="N5226" t="s">
        <v>348</v>
      </c>
      <c r="O5226">
        <v>100</v>
      </c>
      <c r="P5226" t="s">
        <v>15</v>
      </c>
      <c r="Q5226" t="s">
        <v>348</v>
      </c>
      <c r="S5226" t="s">
        <v>8984</v>
      </c>
      <c r="U5226" t="s">
        <v>52</v>
      </c>
      <c r="W5226" t="s">
        <v>323</v>
      </c>
      <c r="X5226" t="s">
        <v>324</v>
      </c>
      <c r="Y5226" t="s">
        <v>325</v>
      </c>
      <c r="Z5226" t="s">
        <v>325</v>
      </c>
      <c r="AA5226" t="s">
        <v>325</v>
      </c>
      <c r="AB5226" t="s">
        <v>27</v>
      </c>
      <c r="AE5226">
        <v>0</v>
      </c>
      <c r="AF5226">
        <v>0</v>
      </c>
    </row>
    <row r="5227" spans="1:32" x14ac:dyDescent="0.2">
      <c r="A5227" t="s">
        <v>8985</v>
      </c>
      <c r="B5227" s="107">
        <v>44690</v>
      </c>
      <c r="C5227" s="107">
        <v>44690</v>
      </c>
      <c r="D5227" s="107">
        <v>44690</v>
      </c>
      <c r="E5227">
        <v>-6000</v>
      </c>
      <c r="F5227">
        <v>-6000</v>
      </c>
      <c r="G5227" t="s">
        <v>43</v>
      </c>
      <c r="H5227">
        <v>1</v>
      </c>
      <c r="I5227">
        <v>-6000</v>
      </c>
      <c r="J5227">
        <v>-6000</v>
      </c>
      <c r="K5227">
        <v>1</v>
      </c>
      <c r="M5227" t="s">
        <v>52</v>
      </c>
      <c r="N5227" t="s">
        <v>348</v>
      </c>
      <c r="O5227">
        <v>100</v>
      </c>
      <c r="P5227" t="s">
        <v>15</v>
      </c>
      <c r="Q5227" t="s">
        <v>348</v>
      </c>
      <c r="S5227" t="s">
        <v>8984</v>
      </c>
      <c r="U5227" t="s">
        <v>52</v>
      </c>
      <c r="W5227" t="s">
        <v>323</v>
      </c>
      <c r="X5227" t="s">
        <v>324</v>
      </c>
      <c r="Y5227" t="s">
        <v>325</v>
      </c>
      <c r="Z5227" t="s">
        <v>325</v>
      </c>
      <c r="AA5227" t="s">
        <v>325</v>
      </c>
      <c r="AB5227" t="s">
        <v>27</v>
      </c>
      <c r="AE5227">
        <v>0</v>
      </c>
      <c r="AF5227">
        <v>0</v>
      </c>
    </row>
    <row r="5228" spans="1:32" x14ac:dyDescent="0.2">
      <c r="A5228" t="s">
        <v>8986</v>
      </c>
      <c r="B5228" s="107">
        <v>44687</v>
      </c>
      <c r="C5228" s="107">
        <v>44687</v>
      </c>
      <c r="D5228" s="107">
        <v>44687</v>
      </c>
      <c r="E5228">
        <v>-5548.39</v>
      </c>
      <c r="F5228">
        <v>-5548.39</v>
      </c>
      <c r="G5228" t="s">
        <v>43</v>
      </c>
      <c r="H5228">
        <v>1</v>
      </c>
      <c r="I5228">
        <v>-5548.39</v>
      </c>
      <c r="J5228">
        <v>-5548.39</v>
      </c>
      <c r="K5228">
        <v>1</v>
      </c>
      <c r="M5228" t="s">
        <v>52</v>
      </c>
      <c r="N5228" t="s">
        <v>8451</v>
      </c>
      <c r="O5228">
        <v>100</v>
      </c>
      <c r="Q5228" t="s">
        <v>8451</v>
      </c>
      <c r="S5228" t="s">
        <v>8987</v>
      </c>
      <c r="U5228" t="s">
        <v>52</v>
      </c>
      <c r="W5228" t="s">
        <v>323</v>
      </c>
      <c r="X5228" t="s">
        <v>324</v>
      </c>
      <c r="Y5228" t="s">
        <v>325</v>
      </c>
      <c r="Z5228" t="s">
        <v>325</v>
      </c>
      <c r="AA5228" t="s">
        <v>325</v>
      </c>
      <c r="AB5228" t="s">
        <v>27</v>
      </c>
      <c r="AE5228">
        <v>0</v>
      </c>
      <c r="AF5228">
        <v>0</v>
      </c>
    </row>
    <row r="5229" spans="1:32" x14ac:dyDescent="0.2">
      <c r="A5229" t="s">
        <v>8988</v>
      </c>
      <c r="B5229" s="107">
        <v>44687</v>
      </c>
      <c r="C5229" s="107">
        <v>44687</v>
      </c>
      <c r="D5229" s="107">
        <v>44687</v>
      </c>
      <c r="E5229">
        <v>-988.53</v>
      </c>
      <c r="F5229">
        <v>-988.53</v>
      </c>
      <c r="G5229" t="s">
        <v>43</v>
      </c>
      <c r="H5229">
        <v>1</v>
      </c>
      <c r="I5229">
        <v>-988.53</v>
      </c>
      <c r="J5229">
        <v>-988.53</v>
      </c>
      <c r="K5229">
        <v>1</v>
      </c>
      <c r="M5229" t="s">
        <v>52</v>
      </c>
      <c r="N5229" t="s">
        <v>335</v>
      </c>
      <c r="O5229">
        <v>100</v>
      </c>
      <c r="P5229" t="s">
        <v>236</v>
      </c>
      <c r="Q5229" t="s">
        <v>335</v>
      </c>
      <c r="S5229" t="s">
        <v>8989</v>
      </c>
      <c r="U5229" t="s">
        <v>52</v>
      </c>
      <c r="W5229" t="s">
        <v>7607</v>
      </c>
      <c r="X5229" t="s">
        <v>1366</v>
      </c>
      <c r="Y5229" t="s">
        <v>15</v>
      </c>
      <c r="Z5229" t="s">
        <v>164</v>
      </c>
      <c r="AA5229" t="s">
        <v>164</v>
      </c>
      <c r="AB5229" t="s">
        <v>15</v>
      </c>
      <c r="AE5229">
        <v>0</v>
      </c>
      <c r="AF5229">
        <v>0</v>
      </c>
    </row>
    <row r="5230" spans="1:32" x14ac:dyDescent="0.2">
      <c r="A5230" t="s">
        <v>8990</v>
      </c>
      <c r="B5230" s="107">
        <v>44687</v>
      </c>
      <c r="C5230" s="107">
        <v>44687</v>
      </c>
      <c r="D5230" s="107">
        <v>44687</v>
      </c>
      <c r="E5230">
        <v>-157.63</v>
      </c>
      <c r="F5230">
        <v>-157.63</v>
      </c>
      <c r="G5230" t="s">
        <v>43</v>
      </c>
      <c r="H5230">
        <v>1</v>
      </c>
      <c r="I5230">
        <v>-157.63</v>
      </c>
      <c r="J5230">
        <v>-157.63</v>
      </c>
      <c r="K5230">
        <v>1</v>
      </c>
      <c r="M5230" t="s">
        <v>50</v>
      </c>
      <c r="N5230" t="s">
        <v>199</v>
      </c>
      <c r="O5230">
        <v>100</v>
      </c>
      <c r="P5230" t="s">
        <v>340</v>
      </c>
      <c r="Q5230" t="s">
        <v>199</v>
      </c>
      <c r="S5230" t="s">
        <v>8991</v>
      </c>
      <c r="U5230" t="s">
        <v>50</v>
      </c>
      <c r="W5230" t="s">
        <v>8992</v>
      </c>
      <c r="X5230" t="s">
        <v>391</v>
      </c>
      <c r="Y5230" t="s">
        <v>23</v>
      </c>
      <c r="Z5230" t="s">
        <v>164</v>
      </c>
      <c r="AA5230" t="s">
        <v>164</v>
      </c>
      <c r="AB5230" t="s">
        <v>23</v>
      </c>
      <c r="AE5230">
        <v>0</v>
      </c>
      <c r="AF5230">
        <v>0</v>
      </c>
    </row>
    <row r="5231" spans="1:32" x14ac:dyDescent="0.2">
      <c r="A5231" t="s">
        <v>8993</v>
      </c>
      <c r="B5231" s="107">
        <v>44687</v>
      </c>
      <c r="C5231" s="107">
        <v>44687</v>
      </c>
      <c r="D5231" s="107">
        <v>44687</v>
      </c>
      <c r="E5231">
        <v>-24900</v>
      </c>
      <c r="F5231">
        <v>-24900</v>
      </c>
      <c r="G5231" t="s">
        <v>43</v>
      </c>
      <c r="H5231">
        <v>1</v>
      </c>
      <c r="I5231">
        <v>-24900</v>
      </c>
      <c r="J5231">
        <v>-24900</v>
      </c>
      <c r="K5231">
        <v>1</v>
      </c>
      <c r="M5231" t="s">
        <v>52</v>
      </c>
      <c r="N5231" t="s">
        <v>8636</v>
      </c>
      <c r="O5231">
        <v>100</v>
      </c>
      <c r="Q5231" t="s">
        <v>8636</v>
      </c>
      <c r="S5231" t="s">
        <v>8994</v>
      </c>
      <c r="U5231" t="s">
        <v>52</v>
      </c>
      <c r="W5231" t="s">
        <v>4674</v>
      </c>
      <c r="X5231" t="s">
        <v>4675</v>
      </c>
      <c r="Y5231" t="s">
        <v>192</v>
      </c>
      <c r="Z5231" t="s">
        <v>193</v>
      </c>
      <c r="AA5231" t="s">
        <v>193</v>
      </c>
      <c r="AB5231" t="s">
        <v>19</v>
      </c>
      <c r="AE5231">
        <v>0</v>
      </c>
      <c r="AF5231">
        <v>0</v>
      </c>
    </row>
    <row r="5232" spans="1:32" x14ac:dyDescent="0.2">
      <c r="A5232" t="s">
        <v>8995</v>
      </c>
      <c r="B5232" s="107">
        <v>44687</v>
      </c>
      <c r="C5232" s="107">
        <v>44687</v>
      </c>
      <c r="D5232" s="107">
        <v>44687</v>
      </c>
      <c r="E5232">
        <v>-2800</v>
      </c>
      <c r="F5232">
        <v>-2800</v>
      </c>
      <c r="G5232" t="s">
        <v>43</v>
      </c>
      <c r="H5232">
        <v>1</v>
      </c>
      <c r="I5232">
        <v>-2800</v>
      </c>
      <c r="J5232">
        <v>-2800</v>
      </c>
      <c r="K5232">
        <v>1</v>
      </c>
      <c r="M5232" t="s">
        <v>52</v>
      </c>
      <c r="N5232" t="s">
        <v>8996</v>
      </c>
      <c r="O5232">
        <v>100</v>
      </c>
      <c r="Q5232" t="s">
        <v>8996</v>
      </c>
      <c r="S5232" t="s">
        <v>8997</v>
      </c>
      <c r="U5232" t="s">
        <v>52</v>
      </c>
      <c r="W5232" t="s">
        <v>323</v>
      </c>
      <c r="X5232" t="s">
        <v>324</v>
      </c>
      <c r="Y5232" t="s">
        <v>325</v>
      </c>
      <c r="Z5232" t="s">
        <v>325</v>
      </c>
      <c r="AA5232" t="s">
        <v>325</v>
      </c>
      <c r="AB5232" t="s">
        <v>27</v>
      </c>
      <c r="AE5232">
        <v>0</v>
      </c>
      <c r="AF5232">
        <v>0</v>
      </c>
    </row>
    <row r="5233" spans="1:32" x14ac:dyDescent="0.2">
      <c r="A5233" t="s">
        <v>8998</v>
      </c>
      <c r="B5233" s="107">
        <v>44687</v>
      </c>
      <c r="C5233" s="107">
        <v>44687</v>
      </c>
      <c r="D5233" s="107">
        <v>44687</v>
      </c>
      <c r="E5233">
        <v>-2.33044E-3</v>
      </c>
      <c r="F5233">
        <v>-2.33044E-3</v>
      </c>
      <c r="G5233" t="s">
        <v>58</v>
      </c>
      <c r="H5233">
        <v>13756.15738375064</v>
      </c>
      <c r="I5233">
        <v>-32.057899413387837</v>
      </c>
      <c r="J5233">
        <v>-32.057899413387837</v>
      </c>
      <c r="K5233">
        <v>1</v>
      </c>
      <c r="M5233" t="s">
        <v>56</v>
      </c>
      <c r="N5233" t="s">
        <v>69</v>
      </c>
      <c r="S5233" t="s">
        <v>1608</v>
      </c>
      <c r="U5233" t="s">
        <v>56</v>
      </c>
      <c r="W5233" t="s">
        <v>2841</v>
      </c>
      <c r="X5233" t="s">
        <v>70</v>
      </c>
      <c r="Y5233" t="s">
        <v>182</v>
      </c>
      <c r="Z5233" t="s">
        <v>164</v>
      </c>
      <c r="AA5233" t="s">
        <v>164</v>
      </c>
      <c r="AB5233" t="s">
        <v>18</v>
      </c>
      <c r="AD5233" t="s">
        <v>8999</v>
      </c>
      <c r="AE5233">
        <v>1</v>
      </c>
      <c r="AF5233">
        <v>1</v>
      </c>
    </row>
    <row r="5234" spans="1:32" x14ac:dyDescent="0.2">
      <c r="A5234" t="s">
        <v>9000</v>
      </c>
      <c r="B5234" s="107">
        <v>44687</v>
      </c>
      <c r="C5234" s="107">
        <v>44687</v>
      </c>
      <c r="D5234" s="107">
        <v>44687</v>
      </c>
      <c r="E5234">
        <v>0</v>
      </c>
      <c r="F5234">
        <v>0</v>
      </c>
      <c r="G5234" t="s">
        <v>58</v>
      </c>
      <c r="H5234">
        <v>13756.15738375064</v>
      </c>
      <c r="I5234">
        <v>0</v>
      </c>
      <c r="J5234">
        <v>0</v>
      </c>
      <c r="K5234">
        <v>1</v>
      </c>
      <c r="M5234" t="s">
        <v>2934</v>
      </c>
      <c r="N5234" t="s">
        <v>69</v>
      </c>
      <c r="S5234" t="s">
        <v>1608</v>
      </c>
      <c r="U5234" t="s">
        <v>69</v>
      </c>
      <c r="W5234" t="s">
        <v>2841</v>
      </c>
      <c r="X5234" t="s">
        <v>70</v>
      </c>
      <c r="Y5234" t="s">
        <v>182</v>
      </c>
      <c r="Z5234" t="s">
        <v>164</v>
      </c>
      <c r="AA5234" t="s">
        <v>164</v>
      </c>
      <c r="AB5234" t="s">
        <v>18</v>
      </c>
      <c r="AD5234" t="s">
        <v>9001</v>
      </c>
      <c r="AE5234">
        <v>1</v>
      </c>
      <c r="AF5234">
        <v>1</v>
      </c>
    </row>
    <row r="5235" spans="1:32" x14ac:dyDescent="0.2">
      <c r="A5235" t="s">
        <v>9002</v>
      </c>
      <c r="B5235" s="107">
        <v>44687</v>
      </c>
      <c r="C5235" s="107">
        <v>44687</v>
      </c>
      <c r="D5235" s="107">
        <v>44687</v>
      </c>
      <c r="E5235">
        <v>0</v>
      </c>
      <c r="F5235">
        <v>0</v>
      </c>
      <c r="G5235" t="s">
        <v>58</v>
      </c>
      <c r="H5235">
        <v>13756.15738375064</v>
      </c>
      <c r="I5235">
        <v>0</v>
      </c>
      <c r="J5235">
        <v>0</v>
      </c>
      <c r="K5235">
        <v>1</v>
      </c>
      <c r="M5235" t="s">
        <v>56</v>
      </c>
      <c r="N5235" t="s">
        <v>69</v>
      </c>
      <c r="S5235" t="s">
        <v>1608</v>
      </c>
      <c r="U5235" t="s">
        <v>69</v>
      </c>
      <c r="W5235" t="s">
        <v>2841</v>
      </c>
      <c r="X5235" t="s">
        <v>70</v>
      </c>
      <c r="Y5235" t="s">
        <v>182</v>
      </c>
      <c r="Z5235" t="s">
        <v>164</v>
      </c>
      <c r="AA5235" t="s">
        <v>164</v>
      </c>
      <c r="AB5235" t="s">
        <v>18</v>
      </c>
      <c r="AD5235" t="s">
        <v>9003</v>
      </c>
      <c r="AE5235">
        <v>1</v>
      </c>
      <c r="AF5235">
        <v>1</v>
      </c>
    </row>
    <row r="5236" spans="1:32" x14ac:dyDescent="0.2">
      <c r="A5236" t="s">
        <v>9004</v>
      </c>
      <c r="B5236" s="107">
        <v>44687</v>
      </c>
      <c r="C5236" s="107">
        <v>44687</v>
      </c>
      <c r="D5236" s="107">
        <v>44687</v>
      </c>
      <c r="E5236">
        <v>0</v>
      </c>
      <c r="F5236">
        <v>0</v>
      </c>
      <c r="G5236" t="s">
        <v>58</v>
      </c>
      <c r="H5236">
        <v>13756.15738375064</v>
      </c>
      <c r="I5236">
        <v>0</v>
      </c>
      <c r="J5236">
        <v>0</v>
      </c>
      <c r="K5236">
        <v>1</v>
      </c>
      <c r="M5236" t="s">
        <v>56</v>
      </c>
      <c r="N5236" t="s">
        <v>69</v>
      </c>
      <c r="S5236" t="s">
        <v>1408</v>
      </c>
      <c r="U5236" t="s">
        <v>69</v>
      </c>
      <c r="W5236" t="s">
        <v>1379</v>
      </c>
      <c r="X5236" t="s">
        <v>1379</v>
      </c>
      <c r="Y5236" t="s">
        <v>163</v>
      </c>
      <c r="Z5236" t="s">
        <v>193</v>
      </c>
      <c r="AA5236" t="s">
        <v>193</v>
      </c>
      <c r="AB5236" t="s">
        <v>24</v>
      </c>
      <c r="AD5236" t="s">
        <v>9005</v>
      </c>
      <c r="AE5236">
        <v>1</v>
      </c>
      <c r="AF5236">
        <v>1</v>
      </c>
    </row>
    <row r="5237" spans="1:32" x14ac:dyDescent="0.2">
      <c r="A5237" t="s">
        <v>9006</v>
      </c>
      <c r="B5237" s="107">
        <v>44687</v>
      </c>
      <c r="C5237" s="107">
        <v>44687</v>
      </c>
      <c r="D5237" s="107">
        <v>44687</v>
      </c>
      <c r="E5237">
        <v>-3.0146172337087431E-3</v>
      </c>
      <c r="F5237">
        <v>-3.0146172337087431E-3</v>
      </c>
      <c r="G5237" t="s">
        <v>58</v>
      </c>
      <c r="H5237">
        <v>13756.15738375064</v>
      </c>
      <c r="I5237">
        <v>-41.469549118664439</v>
      </c>
      <c r="J5237">
        <v>-41.469549118664439</v>
      </c>
      <c r="K5237">
        <v>1</v>
      </c>
      <c r="M5237" t="s">
        <v>56</v>
      </c>
      <c r="N5237" t="s">
        <v>69</v>
      </c>
      <c r="S5237" t="s">
        <v>7896</v>
      </c>
      <c r="U5237" t="s">
        <v>56</v>
      </c>
      <c r="W5237" t="s">
        <v>7897</v>
      </c>
      <c r="X5237" t="s">
        <v>24</v>
      </c>
      <c r="Y5237" t="s">
        <v>325</v>
      </c>
      <c r="Z5237" t="s">
        <v>325</v>
      </c>
      <c r="AA5237" t="s">
        <v>325</v>
      </c>
      <c r="AB5237" t="s">
        <v>27</v>
      </c>
      <c r="AD5237" t="s">
        <v>9007</v>
      </c>
      <c r="AE5237">
        <v>1</v>
      </c>
      <c r="AF5237">
        <v>1</v>
      </c>
    </row>
    <row r="5238" spans="1:32" x14ac:dyDescent="0.2">
      <c r="A5238" t="s">
        <v>9008</v>
      </c>
      <c r="B5238" s="107">
        <v>44687</v>
      </c>
      <c r="C5238" s="107">
        <v>44687</v>
      </c>
      <c r="D5238" s="107">
        <v>44687</v>
      </c>
      <c r="E5238">
        <v>-2.8104096739101228E-3</v>
      </c>
      <c r="F5238">
        <v>-2.8104096739101228E-3</v>
      </c>
      <c r="G5238" t="s">
        <v>58</v>
      </c>
      <c r="H5238">
        <v>13756.15738375064</v>
      </c>
      <c r="I5238">
        <v>-38.660437787122959</v>
      </c>
      <c r="J5238">
        <v>-38.660437787122959</v>
      </c>
      <c r="K5238">
        <v>1</v>
      </c>
      <c r="M5238" t="s">
        <v>56</v>
      </c>
      <c r="N5238" t="s">
        <v>69</v>
      </c>
      <c r="S5238" t="s">
        <v>7896</v>
      </c>
      <c r="U5238" t="s">
        <v>56</v>
      </c>
      <c r="W5238" t="s">
        <v>7897</v>
      </c>
      <c r="X5238" t="s">
        <v>24</v>
      </c>
      <c r="Y5238" t="s">
        <v>325</v>
      </c>
      <c r="Z5238" t="s">
        <v>325</v>
      </c>
      <c r="AA5238" t="s">
        <v>325</v>
      </c>
      <c r="AB5238" t="s">
        <v>27</v>
      </c>
      <c r="AD5238" t="s">
        <v>9009</v>
      </c>
      <c r="AE5238">
        <v>1</v>
      </c>
      <c r="AF5238">
        <v>1</v>
      </c>
    </row>
    <row r="5239" spans="1:32" x14ac:dyDescent="0.2">
      <c r="A5239" t="s">
        <v>9010</v>
      </c>
      <c r="B5239" s="107">
        <v>44687</v>
      </c>
      <c r="C5239" s="107">
        <v>44687</v>
      </c>
      <c r="D5239" s="107">
        <v>44687</v>
      </c>
      <c r="E5239">
        <v>-3.1914791136991401E-3</v>
      </c>
      <c r="F5239">
        <v>-3.1914791136991401E-3</v>
      </c>
      <c r="G5239" t="s">
        <v>58</v>
      </c>
      <c r="H5239">
        <v>13756.15738375064</v>
      </c>
      <c r="I5239">
        <v>-43.902488974998363</v>
      </c>
      <c r="J5239">
        <v>-43.902488974998363</v>
      </c>
      <c r="K5239">
        <v>1</v>
      </c>
      <c r="M5239" t="s">
        <v>56</v>
      </c>
      <c r="N5239" t="s">
        <v>69</v>
      </c>
      <c r="S5239" t="s">
        <v>7896</v>
      </c>
      <c r="U5239" t="s">
        <v>56</v>
      </c>
      <c r="W5239" t="s">
        <v>7897</v>
      </c>
      <c r="X5239" t="s">
        <v>24</v>
      </c>
      <c r="Y5239" t="s">
        <v>325</v>
      </c>
      <c r="Z5239" t="s">
        <v>325</v>
      </c>
      <c r="AA5239" t="s">
        <v>325</v>
      </c>
      <c r="AB5239" t="s">
        <v>27</v>
      </c>
      <c r="AD5239" t="s">
        <v>9011</v>
      </c>
      <c r="AE5239">
        <v>1</v>
      </c>
      <c r="AF5239">
        <v>1</v>
      </c>
    </row>
    <row r="5240" spans="1:32" x14ac:dyDescent="0.2">
      <c r="A5240" t="s">
        <v>9012</v>
      </c>
      <c r="B5240" s="107">
        <v>44687</v>
      </c>
      <c r="C5240" s="107">
        <v>44687</v>
      </c>
      <c r="D5240" s="107">
        <v>44687</v>
      </c>
      <c r="E5240">
        <v>-1.4188015651446419E-3</v>
      </c>
      <c r="F5240">
        <v>-1.4188015651446419E-3</v>
      </c>
      <c r="G5240" t="s">
        <v>58</v>
      </c>
      <c r="H5240">
        <v>13756.15738375064</v>
      </c>
      <c r="I5240">
        <v>-19.517257626441431</v>
      </c>
      <c r="J5240">
        <v>-19.517257626441431</v>
      </c>
      <c r="K5240">
        <v>1</v>
      </c>
      <c r="M5240" t="s">
        <v>61</v>
      </c>
      <c r="N5240" t="s">
        <v>69</v>
      </c>
      <c r="S5240" t="s">
        <v>1608</v>
      </c>
      <c r="U5240" t="s">
        <v>61</v>
      </c>
      <c r="W5240" t="s">
        <v>2841</v>
      </c>
      <c r="X5240" t="s">
        <v>70</v>
      </c>
      <c r="Y5240" t="s">
        <v>182</v>
      </c>
      <c r="Z5240" t="s">
        <v>164</v>
      </c>
      <c r="AA5240" t="s">
        <v>164</v>
      </c>
      <c r="AB5240" t="s">
        <v>18</v>
      </c>
      <c r="AD5240" t="s">
        <v>9013</v>
      </c>
      <c r="AE5240">
        <v>1</v>
      </c>
      <c r="AF5240">
        <v>1</v>
      </c>
    </row>
    <row r="5241" spans="1:32" x14ac:dyDescent="0.2">
      <c r="A5241" t="s">
        <v>9014</v>
      </c>
      <c r="B5241" s="107">
        <v>44687</v>
      </c>
      <c r="C5241" s="107">
        <v>44687</v>
      </c>
      <c r="D5241" s="107">
        <v>44687</v>
      </c>
      <c r="E5241">
        <v>-2.3256462055185789E-3</v>
      </c>
      <c r="F5241">
        <v>-2.3256462055185789E-3</v>
      </c>
      <c r="G5241" t="s">
        <v>58</v>
      </c>
      <c r="H5241">
        <v>13756.15738375064</v>
      </c>
      <c r="I5241">
        <v>-31.991955222036051</v>
      </c>
      <c r="J5241">
        <v>-31.991955222036051</v>
      </c>
      <c r="K5241">
        <v>1</v>
      </c>
      <c r="M5241" t="s">
        <v>56</v>
      </c>
      <c r="N5241" t="s">
        <v>69</v>
      </c>
      <c r="S5241" t="s">
        <v>1608</v>
      </c>
      <c r="U5241" t="s">
        <v>56</v>
      </c>
      <c r="W5241" t="s">
        <v>2841</v>
      </c>
      <c r="X5241" t="s">
        <v>70</v>
      </c>
      <c r="Y5241" t="s">
        <v>182</v>
      </c>
      <c r="Z5241" t="s">
        <v>164</v>
      </c>
      <c r="AA5241" t="s">
        <v>164</v>
      </c>
      <c r="AB5241" t="s">
        <v>18</v>
      </c>
      <c r="AD5241" t="s">
        <v>9003</v>
      </c>
      <c r="AE5241">
        <v>1</v>
      </c>
      <c r="AF5241">
        <v>1</v>
      </c>
    </row>
    <row r="5242" spans="1:32" x14ac:dyDescent="0.2">
      <c r="A5242" t="s">
        <v>9015</v>
      </c>
      <c r="B5242" s="107">
        <v>44687</v>
      </c>
      <c r="C5242" s="107">
        <v>44687</v>
      </c>
      <c r="D5242" s="107">
        <v>44687</v>
      </c>
      <c r="E5242">
        <v>-3.0209297557131001E-3</v>
      </c>
      <c r="F5242">
        <v>-3.0209297557131001E-3</v>
      </c>
      <c r="G5242" t="s">
        <v>58</v>
      </c>
      <c r="H5242">
        <v>13756.15738375064</v>
      </c>
      <c r="I5242">
        <v>-41.556385164844762</v>
      </c>
      <c r="J5242">
        <v>-41.556385164844762</v>
      </c>
      <c r="K5242">
        <v>1</v>
      </c>
      <c r="M5242" t="s">
        <v>56</v>
      </c>
      <c r="N5242" t="s">
        <v>69</v>
      </c>
      <c r="S5242" t="s">
        <v>1408</v>
      </c>
      <c r="U5242" t="s">
        <v>56</v>
      </c>
      <c r="W5242" t="s">
        <v>1379</v>
      </c>
      <c r="X5242" t="s">
        <v>1379</v>
      </c>
      <c r="Y5242" t="s">
        <v>163</v>
      </c>
      <c r="Z5242" t="s">
        <v>193</v>
      </c>
      <c r="AA5242" t="s">
        <v>193</v>
      </c>
      <c r="AB5242" t="s">
        <v>24</v>
      </c>
      <c r="AD5242" t="s">
        <v>9005</v>
      </c>
      <c r="AE5242">
        <v>1</v>
      </c>
      <c r="AF5242">
        <v>1</v>
      </c>
    </row>
    <row r="5243" spans="1:32" x14ac:dyDescent="0.2">
      <c r="A5243" t="s">
        <v>9016</v>
      </c>
      <c r="B5243" s="107">
        <v>44687</v>
      </c>
      <c r="C5243" s="107">
        <v>44687</v>
      </c>
      <c r="D5243" s="107">
        <v>44687</v>
      </c>
      <c r="E5243">
        <v>-2.0150716399538831E-3</v>
      </c>
      <c r="F5243">
        <v>-2.0150716399538831E-3</v>
      </c>
      <c r="G5243" t="s">
        <v>58</v>
      </c>
      <c r="H5243">
        <v>13756.15738375064</v>
      </c>
      <c r="I5243">
        <v>-27.71964261873811</v>
      </c>
      <c r="J5243">
        <v>-27.71964261873811</v>
      </c>
      <c r="K5243">
        <v>1</v>
      </c>
      <c r="M5243" t="s">
        <v>56</v>
      </c>
      <c r="N5243" t="s">
        <v>69</v>
      </c>
      <c r="S5243" t="s">
        <v>1608</v>
      </c>
      <c r="U5243" t="s">
        <v>56</v>
      </c>
      <c r="W5243" t="s">
        <v>2841</v>
      </c>
      <c r="X5243" t="s">
        <v>70</v>
      </c>
      <c r="Y5243" t="s">
        <v>182</v>
      </c>
      <c r="Z5243" t="s">
        <v>164</v>
      </c>
      <c r="AA5243" t="s">
        <v>164</v>
      </c>
      <c r="AB5243" t="s">
        <v>18</v>
      </c>
      <c r="AD5243" t="s">
        <v>9017</v>
      </c>
      <c r="AE5243">
        <v>1</v>
      </c>
      <c r="AF5243">
        <v>1</v>
      </c>
    </row>
    <row r="5244" spans="1:32" x14ac:dyDescent="0.2">
      <c r="A5244" t="s">
        <v>9018</v>
      </c>
      <c r="B5244" s="107">
        <v>44687</v>
      </c>
      <c r="C5244" s="107">
        <v>44687</v>
      </c>
      <c r="D5244" s="107">
        <v>44687</v>
      </c>
      <c r="E5244">
        <v>-2.376341696544779E-3</v>
      </c>
      <c r="F5244">
        <v>-2.376341696544779E-3</v>
      </c>
      <c r="G5244" t="s">
        <v>58</v>
      </c>
      <c r="H5244">
        <v>13756.15738375064</v>
      </c>
      <c r="I5244">
        <v>-32.689330375238967</v>
      </c>
      <c r="J5244">
        <v>-32.689330375238967</v>
      </c>
      <c r="K5244">
        <v>1</v>
      </c>
      <c r="M5244" t="s">
        <v>56</v>
      </c>
      <c r="N5244" t="s">
        <v>69</v>
      </c>
      <c r="S5244" t="s">
        <v>1608</v>
      </c>
      <c r="U5244" t="s">
        <v>56</v>
      </c>
      <c r="W5244" t="s">
        <v>2841</v>
      </c>
      <c r="X5244" t="s">
        <v>70</v>
      </c>
      <c r="Y5244" t="s">
        <v>182</v>
      </c>
      <c r="Z5244" t="s">
        <v>164</v>
      </c>
      <c r="AA5244" t="s">
        <v>164</v>
      </c>
      <c r="AB5244" t="s">
        <v>18</v>
      </c>
      <c r="AD5244" t="s">
        <v>9019</v>
      </c>
      <c r="AE5244">
        <v>1</v>
      </c>
      <c r="AF5244">
        <v>1</v>
      </c>
    </row>
    <row r="5245" spans="1:32" x14ac:dyDescent="0.2">
      <c r="A5245" t="s">
        <v>9020</v>
      </c>
      <c r="B5245" s="107">
        <v>44687</v>
      </c>
      <c r="C5245" s="107">
        <v>44687</v>
      </c>
      <c r="D5245" s="107">
        <v>44687</v>
      </c>
      <c r="E5245">
        <v>-1.8156219119212929E-3</v>
      </c>
      <c r="F5245">
        <v>-1.8156219119212929E-3</v>
      </c>
      <c r="G5245" t="s">
        <v>58</v>
      </c>
      <c r="H5245">
        <v>13756.15738375064</v>
      </c>
      <c r="I5245">
        <v>-24.975980769775539</v>
      </c>
      <c r="J5245">
        <v>-24.975980769775539</v>
      </c>
      <c r="K5245">
        <v>1</v>
      </c>
      <c r="M5245" t="s">
        <v>56</v>
      </c>
      <c r="N5245" t="s">
        <v>69</v>
      </c>
      <c r="S5245" t="s">
        <v>1608</v>
      </c>
      <c r="U5245" t="s">
        <v>56</v>
      </c>
      <c r="W5245" t="s">
        <v>2841</v>
      </c>
      <c r="X5245" t="s">
        <v>70</v>
      </c>
      <c r="Y5245" t="s">
        <v>182</v>
      </c>
      <c r="Z5245" t="s">
        <v>164</v>
      </c>
      <c r="AA5245" t="s">
        <v>164</v>
      </c>
      <c r="AB5245" t="s">
        <v>18</v>
      </c>
      <c r="AD5245" t="s">
        <v>9021</v>
      </c>
      <c r="AE5245">
        <v>1</v>
      </c>
      <c r="AF5245">
        <v>1</v>
      </c>
    </row>
    <row r="5246" spans="1:32" x14ac:dyDescent="0.2">
      <c r="A5246" t="s">
        <v>9022</v>
      </c>
      <c r="B5246" s="107">
        <v>44687</v>
      </c>
      <c r="C5246" s="107">
        <v>44687</v>
      </c>
      <c r="D5246" s="107">
        <v>44687</v>
      </c>
      <c r="E5246">
        <v>-2.9116482017445761E-3</v>
      </c>
      <c r="F5246">
        <v>-2.9116482017445761E-3</v>
      </c>
      <c r="G5246" t="s">
        <v>58</v>
      </c>
      <c r="H5246">
        <v>13756.15738375064</v>
      </c>
      <c r="I5246">
        <v>-40.053090909312907</v>
      </c>
      <c r="J5246">
        <v>-40.053090909312907</v>
      </c>
      <c r="K5246">
        <v>1</v>
      </c>
      <c r="M5246" t="s">
        <v>56</v>
      </c>
      <c r="N5246" t="s">
        <v>69</v>
      </c>
      <c r="S5246" t="s">
        <v>1608</v>
      </c>
      <c r="U5246" t="s">
        <v>56</v>
      </c>
      <c r="W5246" t="s">
        <v>2841</v>
      </c>
      <c r="X5246" t="s">
        <v>70</v>
      </c>
      <c r="Y5246" t="s">
        <v>182</v>
      </c>
      <c r="Z5246" t="s">
        <v>164</v>
      </c>
      <c r="AA5246" t="s">
        <v>164</v>
      </c>
      <c r="AB5246" t="s">
        <v>18</v>
      </c>
      <c r="AD5246" t="s">
        <v>9023</v>
      </c>
      <c r="AE5246">
        <v>1</v>
      </c>
      <c r="AF5246">
        <v>1</v>
      </c>
    </row>
    <row r="5247" spans="1:32" x14ac:dyDescent="0.2">
      <c r="A5247" t="s">
        <v>9024</v>
      </c>
      <c r="B5247" s="107">
        <v>44687</v>
      </c>
      <c r="C5247" s="107">
        <v>44687</v>
      </c>
      <c r="D5247" s="107">
        <v>44687</v>
      </c>
      <c r="E5247">
        <v>0</v>
      </c>
      <c r="F5247">
        <v>0</v>
      </c>
      <c r="G5247" t="s">
        <v>58</v>
      </c>
      <c r="H5247">
        <v>13756.15738375064</v>
      </c>
      <c r="I5247">
        <v>0</v>
      </c>
      <c r="J5247">
        <v>0</v>
      </c>
      <c r="K5247">
        <v>1</v>
      </c>
      <c r="M5247" t="s">
        <v>61</v>
      </c>
      <c r="N5247" t="s">
        <v>69</v>
      </c>
      <c r="S5247" t="s">
        <v>7896</v>
      </c>
      <c r="U5247" t="s">
        <v>69</v>
      </c>
      <c r="W5247" t="s">
        <v>7897</v>
      </c>
      <c r="X5247" t="s">
        <v>24</v>
      </c>
      <c r="Y5247" t="s">
        <v>325</v>
      </c>
      <c r="Z5247" t="s">
        <v>325</v>
      </c>
      <c r="AA5247" t="s">
        <v>325</v>
      </c>
      <c r="AB5247" t="s">
        <v>27</v>
      </c>
      <c r="AD5247" t="s">
        <v>9025</v>
      </c>
      <c r="AE5247">
        <v>1</v>
      </c>
      <c r="AF5247">
        <v>1</v>
      </c>
    </row>
    <row r="5248" spans="1:32" x14ac:dyDescent="0.2">
      <c r="A5248" t="s">
        <v>9026</v>
      </c>
      <c r="B5248" s="107">
        <v>44687</v>
      </c>
      <c r="C5248" s="107">
        <v>44687</v>
      </c>
      <c r="D5248" s="107">
        <v>44687</v>
      </c>
      <c r="E5248">
        <v>0</v>
      </c>
      <c r="F5248">
        <v>0</v>
      </c>
      <c r="G5248" t="s">
        <v>58</v>
      </c>
      <c r="H5248">
        <v>13756.15738375064</v>
      </c>
      <c r="I5248">
        <v>0</v>
      </c>
      <c r="J5248">
        <v>0</v>
      </c>
      <c r="K5248">
        <v>1</v>
      </c>
      <c r="M5248" t="s">
        <v>61</v>
      </c>
      <c r="N5248" t="s">
        <v>69</v>
      </c>
      <c r="S5248" t="s">
        <v>7896</v>
      </c>
      <c r="U5248" t="s">
        <v>69</v>
      </c>
      <c r="W5248" t="s">
        <v>7897</v>
      </c>
      <c r="X5248" t="s">
        <v>24</v>
      </c>
      <c r="Y5248" t="s">
        <v>325</v>
      </c>
      <c r="Z5248" t="s">
        <v>325</v>
      </c>
      <c r="AA5248" t="s">
        <v>325</v>
      </c>
      <c r="AB5248" t="s">
        <v>27</v>
      </c>
      <c r="AD5248" t="s">
        <v>9027</v>
      </c>
      <c r="AE5248">
        <v>1</v>
      </c>
      <c r="AF5248">
        <v>1</v>
      </c>
    </row>
    <row r="5249" spans="1:32" x14ac:dyDescent="0.2">
      <c r="A5249" t="s">
        <v>9028</v>
      </c>
      <c r="B5249" s="107">
        <v>44687</v>
      </c>
      <c r="C5249" s="107">
        <v>44687</v>
      </c>
      <c r="D5249" s="107">
        <v>44687</v>
      </c>
      <c r="E5249">
        <v>-1.7431101511288501E-3</v>
      </c>
      <c r="F5249">
        <v>-1.7431101511288501E-3</v>
      </c>
      <c r="G5249" t="s">
        <v>58</v>
      </c>
      <c r="H5249">
        <v>13756.15738375064</v>
      </c>
      <c r="I5249">
        <v>-23.97849757614182</v>
      </c>
      <c r="J5249">
        <v>-23.97849757614182</v>
      </c>
      <c r="K5249">
        <v>1</v>
      </c>
      <c r="M5249" t="s">
        <v>56</v>
      </c>
      <c r="N5249" t="s">
        <v>69</v>
      </c>
      <c r="S5249" t="s">
        <v>1608</v>
      </c>
      <c r="U5249" t="s">
        <v>56</v>
      </c>
      <c r="W5249" t="s">
        <v>2841</v>
      </c>
      <c r="X5249" t="s">
        <v>70</v>
      </c>
      <c r="Y5249" t="s">
        <v>182</v>
      </c>
      <c r="Z5249" t="s">
        <v>164</v>
      </c>
      <c r="AA5249" t="s">
        <v>164</v>
      </c>
      <c r="AB5249" t="s">
        <v>18</v>
      </c>
      <c r="AD5249" t="s">
        <v>9029</v>
      </c>
      <c r="AE5249">
        <v>1</v>
      </c>
      <c r="AF5249">
        <v>1</v>
      </c>
    </row>
    <row r="5250" spans="1:32" x14ac:dyDescent="0.2">
      <c r="A5250" t="s">
        <v>9030</v>
      </c>
      <c r="B5250" s="107">
        <v>44687</v>
      </c>
      <c r="C5250" s="107">
        <v>44687</v>
      </c>
      <c r="D5250" s="107">
        <v>44687</v>
      </c>
      <c r="E5250">
        <v>-5.149912087376596E-3</v>
      </c>
      <c r="F5250">
        <v>-5.149912087376596E-3</v>
      </c>
      <c r="G5250" t="s">
        <v>58</v>
      </c>
      <c r="H5250">
        <v>13756.15738375064</v>
      </c>
      <c r="I5250">
        <v>-70.843001186432218</v>
      </c>
      <c r="J5250">
        <v>-70.843001186432218</v>
      </c>
      <c r="K5250">
        <v>1</v>
      </c>
      <c r="M5250" t="s">
        <v>56</v>
      </c>
      <c r="N5250" t="s">
        <v>69</v>
      </c>
      <c r="S5250" t="s">
        <v>1608</v>
      </c>
      <c r="U5250" t="s">
        <v>56</v>
      </c>
      <c r="W5250" t="s">
        <v>2841</v>
      </c>
      <c r="X5250" t="s">
        <v>70</v>
      </c>
      <c r="Y5250" t="s">
        <v>182</v>
      </c>
      <c r="Z5250" t="s">
        <v>164</v>
      </c>
      <c r="AA5250" t="s">
        <v>164</v>
      </c>
      <c r="AB5250" t="s">
        <v>18</v>
      </c>
      <c r="AD5250" t="s">
        <v>9031</v>
      </c>
      <c r="AE5250">
        <v>1</v>
      </c>
      <c r="AF5250">
        <v>1</v>
      </c>
    </row>
    <row r="5251" spans="1:32" x14ac:dyDescent="0.2">
      <c r="A5251" t="s">
        <v>9032</v>
      </c>
      <c r="B5251" s="107">
        <v>44687</v>
      </c>
      <c r="C5251" s="107">
        <v>44687</v>
      </c>
      <c r="D5251" s="107">
        <v>44687</v>
      </c>
      <c r="E5251">
        <v>0</v>
      </c>
      <c r="F5251">
        <v>0</v>
      </c>
      <c r="G5251" t="s">
        <v>58</v>
      </c>
      <c r="H5251">
        <v>13756.15738375064</v>
      </c>
      <c r="I5251">
        <v>0</v>
      </c>
      <c r="J5251">
        <v>0</v>
      </c>
      <c r="K5251">
        <v>1</v>
      </c>
      <c r="M5251" t="s">
        <v>61</v>
      </c>
      <c r="N5251" t="s">
        <v>69</v>
      </c>
      <c r="S5251" t="s">
        <v>7896</v>
      </c>
      <c r="U5251" t="s">
        <v>69</v>
      </c>
      <c r="W5251" t="s">
        <v>7897</v>
      </c>
      <c r="X5251" t="s">
        <v>24</v>
      </c>
      <c r="Y5251" t="s">
        <v>325</v>
      </c>
      <c r="Z5251" t="s">
        <v>325</v>
      </c>
      <c r="AA5251" t="s">
        <v>325</v>
      </c>
      <c r="AB5251" t="s">
        <v>27</v>
      </c>
      <c r="AD5251" t="s">
        <v>9033</v>
      </c>
      <c r="AE5251">
        <v>1</v>
      </c>
      <c r="AF5251">
        <v>1</v>
      </c>
    </row>
    <row r="5252" spans="1:32" x14ac:dyDescent="0.2">
      <c r="A5252" t="s">
        <v>9034</v>
      </c>
      <c r="B5252" s="107">
        <v>44687</v>
      </c>
      <c r="C5252" s="107">
        <v>44687</v>
      </c>
      <c r="D5252" s="107">
        <v>44687</v>
      </c>
      <c r="E5252">
        <v>0</v>
      </c>
      <c r="F5252">
        <v>0</v>
      </c>
      <c r="G5252" t="s">
        <v>58</v>
      </c>
      <c r="H5252">
        <v>13756.15738375064</v>
      </c>
      <c r="I5252">
        <v>0</v>
      </c>
      <c r="J5252">
        <v>0</v>
      </c>
      <c r="K5252">
        <v>1</v>
      </c>
      <c r="M5252" t="s">
        <v>56</v>
      </c>
      <c r="N5252" t="s">
        <v>69</v>
      </c>
      <c r="S5252" t="s">
        <v>7896</v>
      </c>
      <c r="U5252" t="s">
        <v>69</v>
      </c>
      <c r="W5252" t="s">
        <v>7897</v>
      </c>
      <c r="X5252" t="s">
        <v>24</v>
      </c>
      <c r="Y5252" t="s">
        <v>325</v>
      </c>
      <c r="Z5252" t="s">
        <v>325</v>
      </c>
      <c r="AA5252" t="s">
        <v>325</v>
      </c>
      <c r="AB5252" t="s">
        <v>27</v>
      </c>
      <c r="AD5252" t="s">
        <v>9007</v>
      </c>
      <c r="AE5252">
        <v>1</v>
      </c>
      <c r="AF5252">
        <v>1</v>
      </c>
    </row>
    <row r="5253" spans="1:32" x14ac:dyDescent="0.2">
      <c r="A5253" t="s">
        <v>9035</v>
      </c>
      <c r="B5253" s="107">
        <v>44687</v>
      </c>
      <c r="C5253" s="107">
        <v>44687</v>
      </c>
      <c r="D5253" s="107">
        <v>44687</v>
      </c>
      <c r="E5253">
        <v>0</v>
      </c>
      <c r="F5253">
        <v>0</v>
      </c>
      <c r="G5253" t="s">
        <v>58</v>
      </c>
      <c r="H5253">
        <v>13756.15738375064</v>
      </c>
      <c r="I5253">
        <v>0</v>
      </c>
      <c r="J5253">
        <v>0</v>
      </c>
      <c r="K5253">
        <v>1</v>
      </c>
      <c r="M5253" t="s">
        <v>56</v>
      </c>
      <c r="N5253" t="s">
        <v>69</v>
      </c>
      <c r="S5253" t="s">
        <v>1608</v>
      </c>
      <c r="U5253" t="s">
        <v>69</v>
      </c>
      <c r="W5253" t="s">
        <v>2841</v>
      </c>
      <c r="X5253" t="s">
        <v>70</v>
      </c>
      <c r="Y5253" t="s">
        <v>182</v>
      </c>
      <c r="Z5253" t="s">
        <v>164</v>
      </c>
      <c r="AA5253" t="s">
        <v>164</v>
      </c>
      <c r="AB5253" t="s">
        <v>18</v>
      </c>
      <c r="AD5253" t="s">
        <v>9017</v>
      </c>
      <c r="AE5253">
        <v>1</v>
      </c>
      <c r="AF5253">
        <v>1</v>
      </c>
    </row>
    <row r="5254" spans="1:32" x14ac:dyDescent="0.2">
      <c r="A5254" t="s">
        <v>9036</v>
      </c>
      <c r="B5254" s="107">
        <v>44687</v>
      </c>
      <c r="C5254" s="107">
        <v>44687</v>
      </c>
      <c r="D5254" s="107">
        <v>44687</v>
      </c>
      <c r="E5254">
        <v>-2.2134619999999998E-3</v>
      </c>
      <c r="F5254">
        <v>-2.2134619999999998E-3</v>
      </c>
      <c r="G5254" t="s">
        <v>58</v>
      </c>
      <c r="H5254">
        <v>13756.15738375064</v>
      </c>
      <c r="I5254">
        <v>-30.44873163495145</v>
      </c>
      <c r="J5254">
        <v>-30.44873163495145</v>
      </c>
      <c r="K5254">
        <v>1</v>
      </c>
      <c r="M5254" t="s">
        <v>56</v>
      </c>
      <c r="N5254" t="s">
        <v>69</v>
      </c>
      <c r="S5254" t="s">
        <v>1608</v>
      </c>
      <c r="U5254" t="s">
        <v>56</v>
      </c>
      <c r="W5254" t="s">
        <v>2841</v>
      </c>
      <c r="X5254" t="s">
        <v>70</v>
      </c>
      <c r="Y5254" t="s">
        <v>182</v>
      </c>
      <c r="Z5254" t="s">
        <v>164</v>
      </c>
      <c r="AA5254" t="s">
        <v>164</v>
      </c>
      <c r="AB5254" t="s">
        <v>18</v>
      </c>
      <c r="AD5254" t="s">
        <v>9037</v>
      </c>
      <c r="AE5254">
        <v>1</v>
      </c>
      <c r="AF5254">
        <v>1</v>
      </c>
    </row>
    <row r="5255" spans="1:32" x14ac:dyDescent="0.2">
      <c r="A5255" t="s">
        <v>9038</v>
      </c>
      <c r="B5255" s="107">
        <v>44687</v>
      </c>
      <c r="C5255" s="107">
        <v>44687</v>
      </c>
      <c r="D5255" s="107">
        <v>44687</v>
      </c>
      <c r="E5255">
        <v>0</v>
      </c>
      <c r="F5255">
        <v>0</v>
      </c>
      <c r="G5255" t="s">
        <v>58</v>
      </c>
      <c r="H5255">
        <v>13756.15738375064</v>
      </c>
      <c r="I5255">
        <v>0</v>
      </c>
      <c r="J5255">
        <v>0</v>
      </c>
      <c r="K5255">
        <v>1</v>
      </c>
      <c r="M5255" t="s">
        <v>56</v>
      </c>
      <c r="N5255" t="s">
        <v>69</v>
      </c>
      <c r="S5255" t="s">
        <v>1608</v>
      </c>
      <c r="U5255" t="s">
        <v>69</v>
      </c>
      <c r="W5255" t="s">
        <v>2841</v>
      </c>
      <c r="X5255" t="s">
        <v>70</v>
      </c>
      <c r="Y5255" t="s">
        <v>182</v>
      </c>
      <c r="Z5255" t="s">
        <v>164</v>
      </c>
      <c r="AA5255" t="s">
        <v>164</v>
      </c>
      <c r="AB5255" t="s">
        <v>18</v>
      </c>
      <c r="AD5255" t="s">
        <v>9037</v>
      </c>
      <c r="AE5255">
        <v>1</v>
      </c>
      <c r="AF5255">
        <v>1</v>
      </c>
    </row>
    <row r="5256" spans="1:32" x14ac:dyDescent="0.2">
      <c r="A5256" t="s">
        <v>9039</v>
      </c>
      <c r="B5256" s="107">
        <v>44687</v>
      </c>
      <c r="C5256" s="107">
        <v>44687</v>
      </c>
      <c r="D5256" s="107">
        <v>44687</v>
      </c>
      <c r="E5256">
        <v>-0.1</v>
      </c>
      <c r="F5256">
        <v>-0.1</v>
      </c>
      <c r="G5256" t="s">
        <v>58</v>
      </c>
      <c r="H5256">
        <v>13756.15738375064</v>
      </c>
      <c r="I5256">
        <v>-1375.615738375064</v>
      </c>
      <c r="J5256">
        <v>-1375.615738375064</v>
      </c>
      <c r="K5256">
        <v>1</v>
      </c>
      <c r="M5256" t="s">
        <v>69</v>
      </c>
      <c r="N5256" t="s">
        <v>61</v>
      </c>
      <c r="S5256" t="s">
        <v>1408</v>
      </c>
      <c r="U5256" t="s">
        <v>69</v>
      </c>
      <c r="W5256" t="s">
        <v>1379</v>
      </c>
      <c r="X5256" t="s">
        <v>1379</v>
      </c>
      <c r="Y5256" t="s">
        <v>163</v>
      </c>
      <c r="Z5256" t="s">
        <v>193</v>
      </c>
      <c r="AA5256" t="s">
        <v>193</v>
      </c>
      <c r="AB5256" t="s">
        <v>24</v>
      </c>
      <c r="AD5256" t="s">
        <v>9005</v>
      </c>
      <c r="AE5256">
        <v>1</v>
      </c>
      <c r="AF5256">
        <v>1</v>
      </c>
    </row>
    <row r="5257" spans="1:32" x14ac:dyDescent="0.2">
      <c r="A5257" t="s">
        <v>9040</v>
      </c>
      <c r="B5257" s="107">
        <v>44687</v>
      </c>
      <c r="C5257" s="107">
        <v>44687</v>
      </c>
      <c r="D5257" s="107">
        <v>44687</v>
      </c>
      <c r="E5257">
        <v>0</v>
      </c>
      <c r="F5257">
        <v>0</v>
      </c>
      <c r="G5257" t="s">
        <v>58</v>
      </c>
      <c r="H5257">
        <v>13756.15738375064</v>
      </c>
      <c r="I5257">
        <v>0</v>
      </c>
      <c r="J5257">
        <v>0</v>
      </c>
      <c r="K5257">
        <v>1</v>
      </c>
      <c r="M5257" t="s">
        <v>56</v>
      </c>
      <c r="N5257" t="s">
        <v>69</v>
      </c>
      <c r="S5257" t="s">
        <v>1608</v>
      </c>
      <c r="U5257" t="s">
        <v>69</v>
      </c>
      <c r="W5257" t="s">
        <v>2841</v>
      </c>
      <c r="X5257" t="s">
        <v>70</v>
      </c>
      <c r="Y5257" t="s">
        <v>182</v>
      </c>
      <c r="Z5257" t="s">
        <v>164</v>
      </c>
      <c r="AA5257" t="s">
        <v>164</v>
      </c>
      <c r="AB5257" t="s">
        <v>18</v>
      </c>
      <c r="AD5257" t="s">
        <v>9029</v>
      </c>
      <c r="AE5257">
        <v>1</v>
      </c>
      <c r="AF5257">
        <v>1</v>
      </c>
    </row>
    <row r="5258" spans="1:32" x14ac:dyDescent="0.2">
      <c r="A5258" t="s">
        <v>9041</v>
      </c>
      <c r="B5258" s="107">
        <v>44687</v>
      </c>
      <c r="C5258" s="107">
        <v>44687</v>
      </c>
      <c r="D5258" s="107">
        <v>44687</v>
      </c>
      <c r="E5258">
        <v>-3.8459125336981802E-3</v>
      </c>
      <c r="F5258">
        <v>-3.8459125336981802E-3</v>
      </c>
      <c r="G5258" t="s">
        <v>58</v>
      </c>
      <c r="H5258">
        <v>13756.15738375064</v>
      </c>
      <c r="I5258">
        <v>-52.904978097691327</v>
      </c>
      <c r="J5258">
        <v>-52.904978097691327</v>
      </c>
      <c r="K5258">
        <v>1</v>
      </c>
      <c r="M5258" t="s">
        <v>59</v>
      </c>
      <c r="N5258" t="s">
        <v>69</v>
      </c>
      <c r="S5258" t="s">
        <v>7896</v>
      </c>
      <c r="U5258" t="s">
        <v>59</v>
      </c>
      <c r="W5258" t="s">
        <v>7897</v>
      </c>
      <c r="X5258" t="s">
        <v>24</v>
      </c>
      <c r="Y5258" t="s">
        <v>325</v>
      </c>
      <c r="Z5258" t="s">
        <v>325</v>
      </c>
      <c r="AA5258" t="s">
        <v>325</v>
      </c>
      <c r="AB5258" t="s">
        <v>27</v>
      </c>
      <c r="AD5258" t="s">
        <v>9042</v>
      </c>
      <c r="AE5258">
        <v>1</v>
      </c>
      <c r="AF5258">
        <v>1</v>
      </c>
    </row>
    <row r="5259" spans="1:32" x14ac:dyDescent="0.2">
      <c r="A5259" t="s">
        <v>9043</v>
      </c>
      <c r="B5259" s="107">
        <v>44687</v>
      </c>
      <c r="C5259" s="107">
        <v>44687</v>
      </c>
      <c r="D5259" s="107">
        <v>44687</v>
      </c>
      <c r="E5259">
        <v>-3.9346858305461807E-2</v>
      </c>
      <c r="F5259">
        <v>-3.9346858305461807E-2</v>
      </c>
      <c r="G5259" t="s">
        <v>58</v>
      </c>
      <c r="H5259">
        <v>13756.15738375064</v>
      </c>
      <c r="I5259">
        <v>-541.26157540606846</v>
      </c>
      <c r="J5259">
        <v>-541.26157540606846</v>
      </c>
      <c r="K5259">
        <v>1</v>
      </c>
      <c r="M5259" t="s">
        <v>56</v>
      </c>
      <c r="S5259" t="s">
        <v>1608</v>
      </c>
      <c r="U5259" t="s">
        <v>56</v>
      </c>
      <c r="W5259" t="s">
        <v>1415</v>
      </c>
      <c r="X5259" t="s">
        <v>1265</v>
      </c>
      <c r="Y5259" t="s">
        <v>182</v>
      </c>
      <c r="Z5259" t="s">
        <v>164</v>
      </c>
      <c r="AA5259" t="s">
        <v>164</v>
      </c>
      <c r="AB5259" t="s">
        <v>18</v>
      </c>
      <c r="AD5259" t="s">
        <v>9044</v>
      </c>
      <c r="AE5259">
        <v>1</v>
      </c>
      <c r="AF5259">
        <v>1</v>
      </c>
    </row>
    <row r="5260" spans="1:32" x14ac:dyDescent="0.2">
      <c r="A5260" t="s">
        <v>9045</v>
      </c>
      <c r="B5260" s="107">
        <v>44687</v>
      </c>
      <c r="C5260" s="107">
        <v>44687</v>
      </c>
      <c r="D5260" s="107">
        <v>44687</v>
      </c>
      <c r="E5260">
        <v>0</v>
      </c>
      <c r="F5260">
        <v>0</v>
      </c>
      <c r="G5260" t="s">
        <v>58</v>
      </c>
      <c r="H5260">
        <v>13756.15738375064</v>
      </c>
      <c r="I5260">
        <v>0</v>
      </c>
      <c r="J5260">
        <v>0</v>
      </c>
      <c r="K5260">
        <v>1</v>
      </c>
      <c r="M5260" t="s">
        <v>56</v>
      </c>
      <c r="N5260" t="s">
        <v>69</v>
      </c>
      <c r="S5260" t="s">
        <v>7896</v>
      </c>
      <c r="U5260" t="s">
        <v>69</v>
      </c>
      <c r="W5260" t="s">
        <v>7897</v>
      </c>
      <c r="X5260" t="s">
        <v>24</v>
      </c>
      <c r="Y5260" t="s">
        <v>325</v>
      </c>
      <c r="Z5260" t="s">
        <v>325</v>
      </c>
      <c r="AA5260" t="s">
        <v>325</v>
      </c>
      <c r="AB5260" t="s">
        <v>27</v>
      </c>
      <c r="AD5260" t="s">
        <v>9009</v>
      </c>
      <c r="AE5260">
        <v>1</v>
      </c>
      <c r="AF5260">
        <v>1</v>
      </c>
    </row>
    <row r="5261" spans="1:32" x14ac:dyDescent="0.2">
      <c r="A5261" t="s">
        <v>9046</v>
      </c>
      <c r="B5261" s="107">
        <v>44687</v>
      </c>
      <c r="C5261" s="107">
        <v>44687</v>
      </c>
      <c r="D5261" s="107">
        <v>44687</v>
      </c>
      <c r="E5261">
        <v>-0.10112089759163199</v>
      </c>
      <c r="F5261">
        <v>-0.10112089759163199</v>
      </c>
      <c r="G5261" t="s">
        <v>58</v>
      </c>
      <c r="H5261">
        <v>13756.15738375064</v>
      </c>
      <c r="I5261">
        <v>-1391.0349820566209</v>
      </c>
      <c r="J5261">
        <v>-1391.0349820566209</v>
      </c>
      <c r="K5261">
        <v>1</v>
      </c>
      <c r="M5261" t="s">
        <v>56</v>
      </c>
      <c r="N5261" t="s">
        <v>59</v>
      </c>
      <c r="S5261" t="s">
        <v>1408</v>
      </c>
      <c r="U5261" t="s">
        <v>56</v>
      </c>
      <c r="W5261" t="s">
        <v>1379</v>
      </c>
      <c r="X5261" t="s">
        <v>1379</v>
      </c>
      <c r="Y5261" t="s">
        <v>163</v>
      </c>
      <c r="Z5261" t="s">
        <v>193</v>
      </c>
      <c r="AA5261" t="s">
        <v>193</v>
      </c>
      <c r="AB5261" t="s">
        <v>24</v>
      </c>
      <c r="AD5261" t="s">
        <v>9047</v>
      </c>
      <c r="AE5261">
        <v>1</v>
      </c>
      <c r="AF5261">
        <v>1</v>
      </c>
    </row>
    <row r="5262" spans="1:32" x14ac:dyDescent="0.2">
      <c r="A5262" t="s">
        <v>9048</v>
      </c>
      <c r="B5262" s="107">
        <v>44687</v>
      </c>
      <c r="C5262" s="107">
        <v>44687</v>
      </c>
      <c r="D5262" s="107">
        <v>44687</v>
      </c>
      <c r="E5262">
        <v>0</v>
      </c>
      <c r="F5262">
        <v>0</v>
      </c>
      <c r="G5262" t="s">
        <v>58</v>
      </c>
      <c r="H5262">
        <v>13756.15738375064</v>
      </c>
      <c r="I5262">
        <v>0</v>
      </c>
      <c r="J5262">
        <v>0</v>
      </c>
      <c r="K5262">
        <v>1</v>
      </c>
      <c r="M5262" t="s">
        <v>56</v>
      </c>
      <c r="N5262" t="s">
        <v>69</v>
      </c>
      <c r="S5262" t="s">
        <v>7896</v>
      </c>
      <c r="U5262" t="s">
        <v>69</v>
      </c>
      <c r="W5262" t="s">
        <v>7897</v>
      </c>
      <c r="X5262" t="s">
        <v>24</v>
      </c>
      <c r="Y5262" t="s">
        <v>325</v>
      </c>
      <c r="Z5262" t="s">
        <v>325</v>
      </c>
      <c r="AA5262" t="s">
        <v>325</v>
      </c>
      <c r="AB5262" t="s">
        <v>27</v>
      </c>
      <c r="AD5262" t="s">
        <v>9011</v>
      </c>
      <c r="AE5262">
        <v>1</v>
      </c>
      <c r="AF5262">
        <v>1</v>
      </c>
    </row>
    <row r="5263" spans="1:32" x14ac:dyDescent="0.2">
      <c r="A5263" t="s">
        <v>9049</v>
      </c>
      <c r="B5263" s="107">
        <v>44687</v>
      </c>
      <c r="C5263" s="107">
        <v>44687</v>
      </c>
      <c r="D5263" s="107">
        <v>44687</v>
      </c>
      <c r="E5263">
        <v>-1.279062319953802E-3</v>
      </c>
      <c r="F5263">
        <v>-1.279062319953802E-3</v>
      </c>
      <c r="G5263" t="s">
        <v>58</v>
      </c>
      <c r="H5263">
        <v>13756.15738375064</v>
      </c>
      <c r="I5263">
        <v>-17.594982576909711</v>
      </c>
      <c r="J5263">
        <v>-17.594982576909711</v>
      </c>
      <c r="K5263">
        <v>1</v>
      </c>
      <c r="M5263" t="s">
        <v>56</v>
      </c>
      <c r="S5263" t="s">
        <v>1608</v>
      </c>
      <c r="U5263" t="s">
        <v>56</v>
      </c>
      <c r="W5263" t="s">
        <v>1415</v>
      </c>
      <c r="X5263" t="s">
        <v>1265</v>
      </c>
      <c r="Y5263" t="s">
        <v>182</v>
      </c>
      <c r="Z5263" t="s">
        <v>164</v>
      </c>
      <c r="AA5263" t="s">
        <v>164</v>
      </c>
      <c r="AB5263" t="s">
        <v>18</v>
      </c>
      <c r="AD5263" t="s">
        <v>9050</v>
      </c>
      <c r="AE5263">
        <v>1</v>
      </c>
      <c r="AF5263">
        <v>1</v>
      </c>
    </row>
    <row r="5264" spans="1:32" x14ac:dyDescent="0.2">
      <c r="A5264" t="s">
        <v>9051</v>
      </c>
      <c r="B5264" s="107">
        <v>44687</v>
      </c>
      <c r="C5264" s="107">
        <v>44687</v>
      </c>
      <c r="D5264" s="107">
        <v>44687</v>
      </c>
      <c r="E5264">
        <v>0</v>
      </c>
      <c r="F5264">
        <v>0</v>
      </c>
      <c r="G5264" t="s">
        <v>58</v>
      </c>
      <c r="H5264">
        <v>13756.15738375064</v>
      </c>
      <c r="I5264">
        <v>0</v>
      </c>
      <c r="J5264">
        <v>0</v>
      </c>
      <c r="K5264">
        <v>1</v>
      </c>
      <c r="M5264" t="s">
        <v>56</v>
      </c>
      <c r="N5264" t="s">
        <v>69</v>
      </c>
      <c r="S5264" t="s">
        <v>1608</v>
      </c>
      <c r="U5264" t="s">
        <v>69</v>
      </c>
      <c r="W5264" t="s">
        <v>2841</v>
      </c>
      <c r="X5264" t="s">
        <v>70</v>
      </c>
      <c r="Y5264" t="s">
        <v>182</v>
      </c>
      <c r="Z5264" t="s">
        <v>164</v>
      </c>
      <c r="AA5264" t="s">
        <v>164</v>
      </c>
      <c r="AB5264" t="s">
        <v>18</v>
      </c>
      <c r="AD5264" t="s">
        <v>9031</v>
      </c>
      <c r="AE5264">
        <v>1</v>
      </c>
      <c r="AF5264">
        <v>1</v>
      </c>
    </row>
    <row r="5265" spans="1:32" x14ac:dyDescent="0.2">
      <c r="A5265" t="s">
        <v>9052</v>
      </c>
      <c r="B5265" s="107">
        <v>44687</v>
      </c>
      <c r="C5265" s="107">
        <v>44687</v>
      </c>
      <c r="D5265" s="107">
        <v>44687</v>
      </c>
      <c r="E5265">
        <v>-1.83877640110396E-3</v>
      </c>
      <c r="F5265">
        <v>-1.83877640110396E-3</v>
      </c>
      <c r="G5265" t="s">
        <v>58</v>
      </c>
      <c r="H5265">
        <v>13756.15738375064</v>
      </c>
      <c r="I5265">
        <v>-25.294497567112661</v>
      </c>
      <c r="J5265">
        <v>-25.294497567112661</v>
      </c>
      <c r="K5265">
        <v>1</v>
      </c>
      <c r="M5265" t="s">
        <v>59</v>
      </c>
      <c r="N5265" t="s">
        <v>69</v>
      </c>
      <c r="S5265" t="s">
        <v>1608</v>
      </c>
      <c r="U5265" t="s">
        <v>59</v>
      </c>
      <c r="W5265" t="s">
        <v>2841</v>
      </c>
      <c r="X5265" t="s">
        <v>70</v>
      </c>
      <c r="Y5265" t="s">
        <v>182</v>
      </c>
      <c r="Z5265" t="s">
        <v>164</v>
      </c>
      <c r="AA5265" t="s">
        <v>164</v>
      </c>
      <c r="AB5265" t="s">
        <v>18</v>
      </c>
      <c r="AD5265" t="s">
        <v>9053</v>
      </c>
      <c r="AE5265">
        <v>1</v>
      </c>
      <c r="AF5265">
        <v>1</v>
      </c>
    </row>
    <row r="5266" spans="1:32" x14ac:dyDescent="0.2">
      <c r="A5266" t="s">
        <v>9054</v>
      </c>
      <c r="B5266" s="107">
        <v>44687</v>
      </c>
      <c r="C5266" s="107">
        <v>44687</v>
      </c>
      <c r="D5266" s="107">
        <v>44687</v>
      </c>
      <c r="E5266">
        <v>0.1</v>
      </c>
      <c r="F5266">
        <v>0.1</v>
      </c>
      <c r="G5266" t="s">
        <v>58</v>
      </c>
      <c r="H5266">
        <v>13756.15738375064</v>
      </c>
      <c r="I5266">
        <v>1375.615738375064</v>
      </c>
      <c r="J5266">
        <v>1375.615738375064</v>
      </c>
      <c r="K5266">
        <v>1</v>
      </c>
      <c r="M5266" t="s">
        <v>56</v>
      </c>
      <c r="N5266" t="s">
        <v>59</v>
      </c>
      <c r="S5266" t="s">
        <v>1408</v>
      </c>
      <c r="U5266" t="s">
        <v>59</v>
      </c>
      <c r="W5266" t="s">
        <v>1379</v>
      </c>
      <c r="X5266" t="s">
        <v>1379</v>
      </c>
      <c r="Y5266" t="s">
        <v>163</v>
      </c>
      <c r="Z5266" t="s">
        <v>193</v>
      </c>
      <c r="AA5266" t="s">
        <v>193</v>
      </c>
      <c r="AB5266" t="s">
        <v>24</v>
      </c>
      <c r="AD5266" t="s">
        <v>9047</v>
      </c>
      <c r="AE5266">
        <v>1</v>
      </c>
      <c r="AF5266">
        <v>1</v>
      </c>
    </row>
    <row r="5267" spans="1:32" x14ac:dyDescent="0.2">
      <c r="A5267" t="s">
        <v>9055</v>
      </c>
      <c r="B5267" s="107">
        <v>44687</v>
      </c>
      <c r="C5267" s="107">
        <v>44687</v>
      </c>
      <c r="D5267" s="107">
        <v>44687</v>
      </c>
      <c r="E5267">
        <v>-3.0713664817278688E-3</v>
      </c>
      <c r="F5267">
        <v>-3.0713664817278688E-3</v>
      </c>
      <c r="G5267" t="s">
        <v>58</v>
      </c>
      <c r="H5267">
        <v>13756.15738375064</v>
      </c>
      <c r="I5267">
        <v>-42.250200705825037</v>
      </c>
      <c r="J5267">
        <v>-42.250200705825037</v>
      </c>
      <c r="K5267">
        <v>1</v>
      </c>
      <c r="M5267" t="s">
        <v>61</v>
      </c>
      <c r="N5267" t="s">
        <v>69</v>
      </c>
      <c r="S5267" t="s">
        <v>7896</v>
      </c>
      <c r="U5267" t="s">
        <v>61</v>
      </c>
      <c r="W5267" t="s">
        <v>7897</v>
      </c>
      <c r="X5267" t="s">
        <v>24</v>
      </c>
      <c r="Y5267" t="s">
        <v>325</v>
      </c>
      <c r="Z5267" t="s">
        <v>325</v>
      </c>
      <c r="AA5267" t="s">
        <v>325</v>
      </c>
      <c r="AB5267" t="s">
        <v>27</v>
      </c>
      <c r="AD5267" t="s">
        <v>9027</v>
      </c>
      <c r="AE5267">
        <v>1</v>
      </c>
      <c r="AF5267">
        <v>1</v>
      </c>
    </row>
    <row r="5268" spans="1:32" x14ac:dyDescent="0.2">
      <c r="A5268" t="s">
        <v>9056</v>
      </c>
      <c r="B5268" s="107">
        <v>44687</v>
      </c>
      <c r="C5268" s="107">
        <v>44687</v>
      </c>
      <c r="D5268" s="107">
        <v>44687</v>
      </c>
      <c r="E5268">
        <v>0</v>
      </c>
      <c r="F5268">
        <v>0</v>
      </c>
      <c r="G5268" t="s">
        <v>58</v>
      </c>
      <c r="H5268">
        <v>13756.15738375064</v>
      </c>
      <c r="I5268">
        <v>0</v>
      </c>
      <c r="J5268">
        <v>0</v>
      </c>
      <c r="K5268">
        <v>1</v>
      </c>
      <c r="M5268" t="s">
        <v>59</v>
      </c>
      <c r="N5268" t="s">
        <v>69</v>
      </c>
      <c r="S5268" t="s">
        <v>1608</v>
      </c>
      <c r="U5268" t="s">
        <v>69</v>
      </c>
      <c r="W5268" t="s">
        <v>2841</v>
      </c>
      <c r="X5268" t="s">
        <v>70</v>
      </c>
      <c r="Y5268" t="s">
        <v>182</v>
      </c>
      <c r="Z5268" t="s">
        <v>164</v>
      </c>
      <c r="AA5268" t="s">
        <v>164</v>
      </c>
      <c r="AB5268" t="s">
        <v>18</v>
      </c>
      <c r="AD5268" t="s">
        <v>9053</v>
      </c>
      <c r="AE5268">
        <v>1</v>
      </c>
      <c r="AF5268">
        <v>1</v>
      </c>
    </row>
    <row r="5269" spans="1:32" x14ac:dyDescent="0.2">
      <c r="A5269" t="s">
        <v>9057</v>
      </c>
      <c r="B5269" s="107">
        <v>44687</v>
      </c>
      <c r="C5269" s="107">
        <v>44687</v>
      </c>
      <c r="D5269" s="107">
        <v>44687</v>
      </c>
      <c r="E5269">
        <v>0</v>
      </c>
      <c r="F5269">
        <v>0</v>
      </c>
      <c r="G5269" t="s">
        <v>58</v>
      </c>
      <c r="H5269">
        <v>13756.15738375064</v>
      </c>
      <c r="I5269">
        <v>0</v>
      </c>
      <c r="J5269">
        <v>0</v>
      </c>
      <c r="K5269">
        <v>1</v>
      </c>
      <c r="M5269" t="s">
        <v>56</v>
      </c>
      <c r="N5269" t="s">
        <v>69</v>
      </c>
      <c r="S5269" t="s">
        <v>1608</v>
      </c>
      <c r="U5269" t="s">
        <v>69</v>
      </c>
      <c r="W5269" t="s">
        <v>2841</v>
      </c>
      <c r="X5269" t="s">
        <v>70</v>
      </c>
      <c r="Y5269" t="s">
        <v>182</v>
      </c>
      <c r="Z5269" t="s">
        <v>164</v>
      </c>
      <c r="AA5269" t="s">
        <v>164</v>
      </c>
      <c r="AB5269" t="s">
        <v>18</v>
      </c>
      <c r="AD5269" t="s">
        <v>8999</v>
      </c>
      <c r="AE5269">
        <v>1</v>
      </c>
      <c r="AF5269">
        <v>1</v>
      </c>
    </row>
    <row r="5270" spans="1:32" x14ac:dyDescent="0.2">
      <c r="A5270" t="s">
        <v>9058</v>
      </c>
      <c r="B5270" s="107">
        <v>44687</v>
      </c>
      <c r="C5270" s="107">
        <v>44687</v>
      </c>
      <c r="D5270" s="107">
        <v>44687</v>
      </c>
      <c r="E5270">
        <v>0</v>
      </c>
      <c r="F5270">
        <v>0</v>
      </c>
      <c r="G5270" t="s">
        <v>58</v>
      </c>
      <c r="H5270">
        <v>13756.15738375064</v>
      </c>
      <c r="I5270">
        <v>0</v>
      </c>
      <c r="J5270">
        <v>0</v>
      </c>
      <c r="K5270">
        <v>1</v>
      </c>
      <c r="M5270" t="s">
        <v>61</v>
      </c>
      <c r="N5270" t="s">
        <v>69</v>
      </c>
      <c r="S5270" t="s">
        <v>1608</v>
      </c>
      <c r="U5270" t="s">
        <v>69</v>
      </c>
      <c r="W5270" t="s">
        <v>2841</v>
      </c>
      <c r="X5270" t="s">
        <v>70</v>
      </c>
      <c r="Y5270" t="s">
        <v>182</v>
      </c>
      <c r="Z5270" t="s">
        <v>164</v>
      </c>
      <c r="AA5270" t="s">
        <v>164</v>
      </c>
      <c r="AB5270" t="s">
        <v>18</v>
      </c>
      <c r="AD5270" t="s">
        <v>9013</v>
      </c>
      <c r="AE5270">
        <v>1</v>
      </c>
      <c r="AF5270">
        <v>1</v>
      </c>
    </row>
    <row r="5271" spans="1:32" x14ac:dyDescent="0.2">
      <c r="A5271" t="s">
        <v>9059</v>
      </c>
      <c r="B5271" s="107">
        <v>44687</v>
      </c>
      <c r="C5271" s="107">
        <v>44687</v>
      </c>
      <c r="D5271" s="107">
        <v>44687</v>
      </c>
      <c r="E5271">
        <v>0</v>
      </c>
      <c r="F5271">
        <v>0</v>
      </c>
      <c r="G5271" t="s">
        <v>58</v>
      </c>
      <c r="H5271">
        <v>13756.15738375064</v>
      </c>
      <c r="I5271">
        <v>0</v>
      </c>
      <c r="J5271">
        <v>0</v>
      </c>
      <c r="K5271">
        <v>1</v>
      </c>
      <c r="M5271" t="s">
        <v>59</v>
      </c>
      <c r="N5271" t="s">
        <v>69</v>
      </c>
      <c r="S5271" t="s">
        <v>7896</v>
      </c>
      <c r="U5271" t="s">
        <v>69</v>
      </c>
      <c r="W5271" t="s">
        <v>7897</v>
      </c>
      <c r="X5271" t="s">
        <v>24</v>
      </c>
      <c r="Y5271" t="s">
        <v>325</v>
      </c>
      <c r="Z5271" t="s">
        <v>325</v>
      </c>
      <c r="AA5271" t="s">
        <v>325</v>
      </c>
      <c r="AB5271" t="s">
        <v>27</v>
      </c>
      <c r="AD5271" t="s">
        <v>9042</v>
      </c>
      <c r="AE5271">
        <v>1</v>
      </c>
      <c r="AF5271">
        <v>1</v>
      </c>
    </row>
    <row r="5272" spans="1:32" x14ac:dyDescent="0.2">
      <c r="A5272" t="s">
        <v>9060</v>
      </c>
      <c r="B5272" s="107">
        <v>44687</v>
      </c>
      <c r="C5272" s="107">
        <v>44687</v>
      </c>
      <c r="D5272" s="107">
        <v>44687</v>
      </c>
      <c r="E5272">
        <v>0</v>
      </c>
      <c r="F5272">
        <v>0</v>
      </c>
      <c r="G5272" t="s">
        <v>58</v>
      </c>
      <c r="H5272">
        <v>13756.15738375064</v>
      </c>
      <c r="I5272">
        <v>0</v>
      </c>
      <c r="J5272">
        <v>0</v>
      </c>
      <c r="K5272">
        <v>1</v>
      </c>
      <c r="M5272" t="s">
        <v>56</v>
      </c>
      <c r="N5272" t="s">
        <v>69</v>
      </c>
      <c r="S5272" t="s">
        <v>1608</v>
      </c>
      <c r="U5272" t="s">
        <v>69</v>
      </c>
      <c r="W5272" t="s">
        <v>2841</v>
      </c>
      <c r="X5272" t="s">
        <v>70</v>
      </c>
      <c r="Y5272" t="s">
        <v>182</v>
      </c>
      <c r="Z5272" t="s">
        <v>164</v>
      </c>
      <c r="AA5272" t="s">
        <v>164</v>
      </c>
      <c r="AB5272" t="s">
        <v>18</v>
      </c>
      <c r="AD5272" t="s">
        <v>9023</v>
      </c>
      <c r="AE5272">
        <v>1</v>
      </c>
      <c r="AF5272">
        <v>1</v>
      </c>
    </row>
    <row r="5273" spans="1:32" x14ac:dyDescent="0.2">
      <c r="A5273" t="s">
        <v>9061</v>
      </c>
      <c r="B5273" s="107">
        <v>44687</v>
      </c>
      <c r="C5273" s="107">
        <v>44687</v>
      </c>
      <c r="D5273" s="107">
        <v>44687</v>
      </c>
      <c r="E5273">
        <v>0</v>
      </c>
      <c r="F5273">
        <v>0</v>
      </c>
      <c r="G5273" t="s">
        <v>58</v>
      </c>
      <c r="H5273">
        <v>13756.15738375064</v>
      </c>
      <c r="I5273">
        <v>0</v>
      </c>
      <c r="J5273">
        <v>0</v>
      </c>
      <c r="K5273">
        <v>1</v>
      </c>
      <c r="M5273" t="s">
        <v>56</v>
      </c>
      <c r="N5273" t="s">
        <v>69</v>
      </c>
      <c r="S5273" t="s">
        <v>1608</v>
      </c>
      <c r="U5273" t="s">
        <v>69</v>
      </c>
      <c r="W5273" t="s">
        <v>2841</v>
      </c>
      <c r="X5273" t="s">
        <v>70</v>
      </c>
      <c r="Y5273" t="s">
        <v>182</v>
      </c>
      <c r="Z5273" t="s">
        <v>164</v>
      </c>
      <c r="AA5273" t="s">
        <v>164</v>
      </c>
      <c r="AB5273" t="s">
        <v>18</v>
      </c>
      <c r="AD5273" t="s">
        <v>9019</v>
      </c>
      <c r="AE5273">
        <v>1</v>
      </c>
      <c r="AF5273">
        <v>1</v>
      </c>
    </row>
    <row r="5274" spans="1:32" x14ac:dyDescent="0.2">
      <c r="A5274" t="s">
        <v>9062</v>
      </c>
      <c r="B5274" s="107">
        <v>44687</v>
      </c>
      <c r="C5274" s="107">
        <v>44687</v>
      </c>
      <c r="D5274" s="107">
        <v>44687</v>
      </c>
      <c r="E5274">
        <v>0.1</v>
      </c>
      <c r="F5274">
        <v>0.1</v>
      </c>
      <c r="G5274" t="s">
        <v>58</v>
      </c>
      <c r="H5274">
        <v>13756.15738375064</v>
      </c>
      <c r="I5274">
        <v>1375.615738375064</v>
      </c>
      <c r="J5274">
        <v>1375.615738375064</v>
      </c>
      <c r="K5274">
        <v>1</v>
      </c>
      <c r="M5274" t="s">
        <v>69</v>
      </c>
      <c r="N5274" t="s">
        <v>61</v>
      </c>
      <c r="S5274" t="s">
        <v>1408</v>
      </c>
      <c r="U5274" t="s">
        <v>61</v>
      </c>
      <c r="W5274" t="s">
        <v>1379</v>
      </c>
      <c r="X5274" t="s">
        <v>1379</v>
      </c>
      <c r="Y5274" t="s">
        <v>163</v>
      </c>
      <c r="Z5274" t="s">
        <v>193</v>
      </c>
      <c r="AA5274" t="s">
        <v>193</v>
      </c>
      <c r="AB5274" t="s">
        <v>24</v>
      </c>
      <c r="AD5274" t="s">
        <v>9005</v>
      </c>
      <c r="AE5274">
        <v>1</v>
      </c>
      <c r="AF5274">
        <v>1</v>
      </c>
    </row>
    <row r="5275" spans="1:32" x14ac:dyDescent="0.2">
      <c r="A5275" t="s">
        <v>9063</v>
      </c>
      <c r="B5275" s="107">
        <v>44687</v>
      </c>
      <c r="C5275" s="107">
        <v>44687</v>
      </c>
      <c r="D5275" s="107">
        <v>44687</v>
      </c>
      <c r="E5275">
        <v>-3.1125900000000001E-3</v>
      </c>
      <c r="F5275">
        <v>-3.1125900000000001E-3</v>
      </c>
      <c r="G5275" t="s">
        <v>58</v>
      </c>
      <c r="H5275">
        <v>13756.15738375064</v>
      </c>
      <c r="I5275">
        <v>-42.817277911088389</v>
      </c>
      <c r="J5275">
        <v>-42.817277911088389</v>
      </c>
      <c r="K5275">
        <v>1</v>
      </c>
      <c r="M5275" t="s">
        <v>61</v>
      </c>
      <c r="N5275" t="s">
        <v>69</v>
      </c>
      <c r="S5275" t="s">
        <v>7896</v>
      </c>
      <c r="U5275" t="s">
        <v>61</v>
      </c>
      <c r="W5275" t="s">
        <v>7897</v>
      </c>
      <c r="X5275" t="s">
        <v>24</v>
      </c>
      <c r="Y5275" t="s">
        <v>325</v>
      </c>
      <c r="Z5275" t="s">
        <v>325</v>
      </c>
      <c r="AA5275" t="s">
        <v>325</v>
      </c>
      <c r="AB5275" t="s">
        <v>27</v>
      </c>
      <c r="AD5275" t="s">
        <v>9025</v>
      </c>
      <c r="AE5275">
        <v>1</v>
      </c>
      <c r="AF5275">
        <v>1</v>
      </c>
    </row>
    <row r="5276" spans="1:32" x14ac:dyDescent="0.2">
      <c r="A5276" t="s">
        <v>9064</v>
      </c>
      <c r="B5276" s="107">
        <v>44687</v>
      </c>
      <c r="C5276" s="107">
        <v>44687</v>
      </c>
      <c r="D5276" s="107">
        <v>44687</v>
      </c>
      <c r="E5276">
        <v>0</v>
      </c>
      <c r="F5276">
        <v>0</v>
      </c>
      <c r="G5276" t="s">
        <v>58</v>
      </c>
      <c r="H5276">
        <v>13756.15738375064</v>
      </c>
      <c r="I5276">
        <v>0</v>
      </c>
      <c r="J5276">
        <v>0</v>
      </c>
      <c r="K5276">
        <v>1</v>
      </c>
      <c r="M5276" t="s">
        <v>56</v>
      </c>
      <c r="N5276" t="s">
        <v>69</v>
      </c>
      <c r="S5276" t="s">
        <v>1608</v>
      </c>
      <c r="U5276" t="s">
        <v>69</v>
      </c>
      <c r="W5276" t="s">
        <v>2841</v>
      </c>
      <c r="X5276" t="s">
        <v>70</v>
      </c>
      <c r="Y5276" t="s">
        <v>182</v>
      </c>
      <c r="Z5276" t="s">
        <v>164</v>
      </c>
      <c r="AA5276" t="s">
        <v>164</v>
      </c>
      <c r="AB5276" t="s">
        <v>18</v>
      </c>
      <c r="AD5276" t="s">
        <v>9021</v>
      </c>
      <c r="AE5276">
        <v>1</v>
      </c>
      <c r="AF5276">
        <v>1</v>
      </c>
    </row>
    <row r="5277" spans="1:32" x14ac:dyDescent="0.2">
      <c r="A5277" t="s">
        <v>9065</v>
      </c>
      <c r="B5277" s="107">
        <v>44687</v>
      </c>
      <c r="C5277" s="107">
        <v>44687</v>
      </c>
      <c r="D5277" s="107">
        <v>44687</v>
      </c>
      <c r="E5277">
        <v>-2.512589E-3</v>
      </c>
      <c r="F5277">
        <v>-2.512589E-3</v>
      </c>
      <c r="G5277" t="s">
        <v>58</v>
      </c>
      <c r="H5277">
        <v>13756.15738375064</v>
      </c>
      <c r="I5277">
        <v>-34.563569724680633</v>
      </c>
      <c r="J5277">
        <v>-34.563569724680633</v>
      </c>
      <c r="K5277">
        <v>1</v>
      </c>
      <c r="M5277" t="s">
        <v>61</v>
      </c>
      <c r="N5277" t="s">
        <v>69</v>
      </c>
      <c r="S5277" t="s">
        <v>7896</v>
      </c>
      <c r="U5277" t="s">
        <v>61</v>
      </c>
      <c r="W5277" t="s">
        <v>7897</v>
      </c>
      <c r="X5277" t="s">
        <v>24</v>
      </c>
      <c r="Y5277" t="s">
        <v>325</v>
      </c>
      <c r="Z5277" t="s">
        <v>325</v>
      </c>
      <c r="AA5277" t="s">
        <v>325</v>
      </c>
      <c r="AB5277" t="s">
        <v>27</v>
      </c>
      <c r="AD5277" t="s">
        <v>9033</v>
      </c>
      <c r="AE5277">
        <v>1</v>
      </c>
      <c r="AF5277">
        <v>1</v>
      </c>
    </row>
    <row r="5278" spans="1:32" x14ac:dyDescent="0.2">
      <c r="A5278" t="s">
        <v>9066</v>
      </c>
      <c r="B5278" s="107">
        <v>44687</v>
      </c>
      <c r="C5278" s="107">
        <v>44687</v>
      </c>
      <c r="D5278" s="107">
        <v>44687</v>
      </c>
      <c r="E5278">
        <v>-197.8</v>
      </c>
      <c r="F5278">
        <v>-197.8</v>
      </c>
      <c r="G5278" t="s">
        <v>73</v>
      </c>
      <c r="H5278">
        <v>5.1098620337250891</v>
      </c>
      <c r="I5278">
        <v>-1010.730710270823</v>
      </c>
      <c r="J5278">
        <v>-1010.730710270823</v>
      </c>
      <c r="K5278">
        <v>1</v>
      </c>
      <c r="M5278" t="s">
        <v>69</v>
      </c>
      <c r="N5278" t="s">
        <v>8685</v>
      </c>
      <c r="S5278" t="s">
        <v>7896</v>
      </c>
      <c r="U5278" t="s">
        <v>69</v>
      </c>
      <c r="W5278" t="s">
        <v>7897</v>
      </c>
      <c r="X5278" t="s">
        <v>24</v>
      </c>
      <c r="Y5278" t="s">
        <v>325</v>
      </c>
      <c r="Z5278" t="s">
        <v>325</v>
      </c>
      <c r="AA5278" t="s">
        <v>325</v>
      </c>
      <c r="AB5278" t="s">
        <v>27</v>
      </c>
      <c r="AD5278" t="s">
        <v>9027</v>
      </c>
      <c r="AE5278">
        <v>1</v>
      </c>
      <c r="AF5278">
        <v>1</v>
      </c>
    </row>
    <row r="5279" spans="1:32" x14ac:dyDescent="0.2">
      <c r="A5279" t="s">
        <v>9067</v>
      </c>
      <c r="B5279" s="107">
        <v>44687</v>
      </c>
      <c r="C5279" s="107">
        <v>44687</v>
      </c>
      <c r="D5279" s="107">
        <v>44687</v>
      </c>
      <c r="E5279">
        <v>-197.8</v>
      </c>
      <c r="F5279">
        <v>-197.8</v>
      </c>
      <c r="G5279" t="s">
        <v>73</v>
      </c>
      <c r="H5279">
        <v>5.1098620337250891</v>
      </c>
      <c r="I5279">
        <v>-1010.730710270823</v>
      </c>
      <c r="J5279">
        <v>-1010.730710270823</v>
      </c>
      <c r="K5279">
        <v>1</v>
      </c>
      <c r="M5279" t="s">
        <v>69</v>
      </c>
      <c r="N5279" t="s">
        <v>8682</v>
      </c>
      <c r="S5279" t="s">
        <v>7896</v>
      </c>
      <c r="U5279" t="s">
        <v>69</v>
      </c>
      <c r="W5279" t="s">
        <v>7897</v>
      </c>
      <c r="X5279" t="s">
        <v>24</v>
      </c>
      <c r="Y5279" t="s">
        <v>325</v>
      </c>
      <c r="Z5279" t="s">
        <v>325</v>
      </c>
      <c r="AA5279" t="s">
        <v>325</v>
      </c>
      <c r="AB5279" t="s">
        <v>27</v>
      </c>
      <c r="AD5279" t="s">
        <v>9007</v>
      </c>
      <c r="AE5279">
        <v>1</v>
      </c>
      <c r="AF5279">
        <v>1</v>
      </c>
    </row>
    <row r="5280" spans="1:32" x14ac:dyDescent="0.2">
      <c r="A5280" t="s">
        <v>9068</v>
      </c>
      <c r="B5280" s="107">
        <v>44687</v>
      </c>
      <c r="C5280" s="107">
        <v>44687</v>
      </c>
      <c r="D5280" s="107">
        <v>44687</v>
      </c>
      <c r="E5280">
        <v>-197.8</v>
      </c>
      <c r="F5280">
        <v>-197.8</v>
      </c>
      <c r="G5280" t="s">
        <v>73</v>
      </c>
      <c r="H5280">
        <v>5.1098620337250891</v>
      </c>
      <c r="I5280">
        <v>-1010.730710270823</v>
      </c>
      <c r="J5280">
        <v>-1010.730710270823</v>
      </c>
      <c r="K5280">
        <v>1</v>
      </c>
      <c r="M5280" t="s">
        <v>69</v>
      </c>
      <c r="N5280" t="s">
        <v>9069</v>
      </c>
      <c r="S5280" t="s">
        <v>7896</v>
      </c>
      <c r="U5280" t="s">
        <v>69</v>
      </c>
      <c r="W5280" t="s">
        <v>7897</v>
      </c>
      <c r="X5280" t="s">
        <v>24</v>
      </c>
      <c r="Y5280" t="s">
        <v>325</v>
      </c>
      <c r="Z5280" t="s">
        <v>325</v>
      </c>
      <c r="AA5280" t="s">
        <v>325</v>
      </c>
      <c r="AB5280" t="s">
        <v>27</v>
      </c>
      <c r="AD5280" t="s">
        <v>9033</v>
      </c>
      <c r="AE5280">
        <v>1</v>
      </c>
      <c r="AF5280">
        <v>1</v>
      </c>
    </row>
    <row r="5281" spans="1:32" x14ac:dyDescent="0.2">
      <c r="A5281" t="s">
        <v>9070</v>
      </c>
      <c r="B5281" s="107">
        <v>44687</v>
      </c>
      <c r="C5281" s="107">
        <v>44687</v>
      </c>
      <c r="D5281" s="107">
        <v>44687</v>
      </c>
      <c r="E5281">
        <v>-197.8</v>
      </c>
      <c r="F5281">
        <v>-197.8</v>
      </c>
      <c r="G5281" t="s">
        <v>73</v>
      </c>
      <c r="H5281">
        <v>5.1098620337250891</v>
      </c>
      <c r="I5281">
        <v>-1010.730710270823</v>
      </c>
      <c r="J5281">
        <v>-1010.730710270823</v>
      </c>
      <c r="K5281">
        <v>1</v>
      </c>
      <c r="M5281" t="s">
        <v>69</v>
      </c>
      <c r="N5281" t="s">
        <v>358</v>
      </c>
      <c r="S5281" t="s">
        <v>7896</v>
      </c>
      <c r="U5281" t="s">
        <v>69</v>
      </c>
      <c r="W5281" t="s">
        <v>7897</v>
      </c>
      <c r="X5281" t="s">
        <v>24</v>
      </c>
      <c r="Y5281" t="s">
        <v>325</v>
      </c>
      <c r="Z5281" t="s">
        <v>325</v>
      </c>
      <c r="AA5281" t="s">
        <v>325</v>
      </c>
      <c r="AB5281" t="s">
        <v>27</v>
      </c>
      <c r="AD5281" t="s">
        <v>9025</v>
      </c>
      <c r="AE5281">
        <v>1</v>
      </c>
      <c r="AF5281">
        <v>1</v>
      </c>
    </row>
    <row r="5282" spans="1:32" x14ac:dyDescent="0.2">
      <c r="A5282" t="s">
        <v>9071</v>
      </c>
      <c r="B5282" s="107">
        <v>44687</v>
      </c>
      <c r="C5282" s="107">
        <v>44687</v>
      </c>
      <c r="D5282" s="107">
        <v>44687</v>
      </c>
      <c r="E5282">
        <v>-98.54</v>
      </c>
      <c r="F5282">
        <v>-98.54</v>
      </c>
      <c r="G5282" t="s">
        <v>73</v>
      </c>
      <c r="H5282">
        <v>5.1098620337250891</v>
      </c>
      <c r="I5282">
        <v>-503.52580480327032</v>
      </c>
      <c r="J5282">
        <v>-503.52580480327032</v>
      </c>
      <c r="K5282">
        <v>1</v>
      </c>
      <c r="M5282" t="s">
        <v>69</v>
      </c>
      <c r="N5282" t="s">
        <v>8730</v>
      </c>
      <c r="S5282" t="s">
        <v>7896</v>
      </c>
      <c r="U5282" t="s">
        <v>69</v>
      </c>
      <c r="W5282" t="s">
        <v>7897</v>
      </c>
      <c r="X5282" t="s">
        <v>24</v>
      </c>
      <c r="Y5282" t="s">
        <v>325</v>
      </c>
      <c r="Z5282" t="s">
        <v>325</v>
      </c>
      <c r="AA5282" t="s">
        <v>325</v>
      </c>
      <c r="AB5282" t="s">
        <v>27</v>
      </c>
      <c r="AD5282" t="s">
        <v>9009</v>
      </c>
      <c r="AE5282">
        <v>1</v>
      </c>
      <c r="AF5282">
        <v>1</v>
      </c>
    </row>
    <row r="5283" spans="1:32" x14ac:dyDescent="0.2">
      <c r="A5283" t="s">
        <v>9072</v>
      </c>
      <c r="B5283" s="107">
        <v>44687</v>
      </c>
      <c r="C5283" s="107">
        <v>44687</v>
      </c>
      <c r="D5283" s="107">
        <v>44687</v>
      </c>
      <c r="E5283">
        <v>-98.54</v>
      </c>
      <c r="F5283">
        <v>-98.54</v>
      </c>
      <c r="G5283" t="s">
        <v>73</v>
      </c>
      <c r="H5283">
        <v>5.1098620337250891</v>
      </c>
      <c r="I5283">
        <v>-503.52580480327032</v>
      </c>
      <c r="J5283">
        <v>-503.52580480327032</v>
      </c>
      <c r="K5283">
        <v>1</v>
      </c>
      <c r="M5283" t="s">
        <v>69</v>
      </c>
      <c r="N5283" t="s">
        <v>9073</v>
      </c>
      <c r="S5283" t="s">
        <v>7896</v>
      </c>
      <c r="U5283" t="s">
        <v>69</v>
      </c>
      <c r="W5283" t="s">
        <v>7897</v>
      </c>
      <c r="X5283" t="s">
        <v>24</v>
      </c>
      <c r="Y5283" t="s">
        <v>325</v>
      </c>
      <c r="Z5283" t="s">
        <v>325</v>
      </c>
      <c r="AA5283" t="s">
        <v>325</v>
      </c>
      <c r="AB5283" t="s">
        <v>27</v>
      </c>
      <c r="AD5283" t="s">
        <v>9011</v>
      </c>
      <c r="AE5283">
        <v>1</v>
      </c>
      <c r="AF5283">
        <v>1</v>
      </c>
    </row>
    <row r="5284" spans="1:32" x14ac:dyDescent="0.2">
      <c r="A5284" t="s">
        <v>9074</v>
      </c>
      <c r="B5284" s="107">
        <v>44687</v>
      </c>
      <c r="C5284" s="107">
        <v>44687</v>
      </c>
      <c r="D5284" s="107">
        <v>44687</v>
      </c>
      <c r="E5284">
        <v>-197.8</v>
      </c>
      <c r="F5284">
        <v>-197.8</v>
      </c>
      <c r="G5284" t="s">
        <v>73</v>
      </c>
      <c r="H5284">
        <v>5.1098620337250891</v>
      </c>
      <c r="I5284">
        <v>-1010.730710270823</v>
      </c>
      <c r="J5284">
        <v>-1010.730710270823</v>
      </c>
      <c r="K5284">
        <v>1</v>
      </c>
      <c r="M5284" t="s">
        <v>69</v>
      </c>
      <c r="N5284" t="s">
        <v>8256</v>
      </c>
      <c r="S5284" t="s">
        <v>7896</v>
      </c>
      <c r="U5284" t="s">
        <v>69</v>
      </c>
      <c r="W5284" t="s">
        <v>7897</v>
      </c>
      <c r="X5284" t="s">
        <v>24</v>
      </c>
      <c r="Y5284" t="s">
        <v>325</v>
      </c>
      <c r="Z5284" t="s">
        <v>325</v>
      </c>
      <c r="AA5284" t="s">
        <v>325</v>
      </c>
      <c r="AB5284" t="s">
        <v>27</v>
      </c>
      <c r="AD5284" t="s">
        <v>9042</v>
      </c>
      <c r="AE5284">
        <v>1</v>
      </c>
      <c r="AF5284">
        <v>1</v>
      </c>
    </row>
    <row r="5285" spans="1:32" x14ac:dyDescent="0.2">
      <c r="A5285" t="s">
        <v>9075</v>
      </c>
      <c r="B5285" s="107">
        <v>44686</v>
      </c>
      <c r="C5285" s="107">
        <v>44686</v>
      </c>
      <c r="D5285" s="107">
        <v>44686</v>
      </c>
      <c r="E5285">
        <v>-960</v>
      </c>
      <c r="F5285">
        <v>-960</v>
      </c>
      <c r="G5285" t="s">
        <v>43</v>
      </c>
      <c r="H5285">
        <v>1</v>
      </c>
      <c r="I5285">
        <v>-960</v>
      </c>
      <c r="J5285">
        <v>-960</v>
      </c>
      <c r="K5285">
        <v>1</v>
      </c>
      <c r="M5285" t="s">
        <v>52</v>
      </c>
      <c r="N5285" t="s">
        <v>366</v>
      </c>
      <c r="O5285">
        <v>100</v>
      </c>
      <c r="P5285" t="s">
        <v>236</v>
      </c>
      <c r="Q5285" t="s">
        <v>366</v>
      </c>
      <c r="S5285" t="s">
        <v>8984</v>
      </c>
      <c r="U5285" t="s">
        <v>52</v>
      </c>
      <c r="W5285" t="s">
        <v>323</v>
      </c>
      <c r="X5285" t="s">
        <v>324</v>
      </c>
      <c r="Y5285" t="s">
        <v>325</v>
      </c>
      <c r="Z5285" t="s">
        <v>325</v>
      </c>
      <c r="AA5285" t="s">
        <v>325</v>
      </c>
      <c r="AB5285" t="s">
        <v>27</v>
      </c>
      <c r="AE5285">
        <v>0</v>
      </c>
      <c r="AF5285">
        <v>0</v>
      </c>
    </row>
    <row r="5286" spans="1:32" x14ac:dyDescent="0.2">
      <c r="A5286" t="s">
        <v>9076</v>
      </c>
      <c r="B5286" s="107">
        <v>44686</v>
      </c>
      <c r="C5286" s="107">
        <v>44686</v>
      </c>
      <c r="D5286" s="107">
        <v>44686</v>
      </c>
      <c r="E5286">
        <v>-6000</v>
      </c>
      <c r="F5286">
        <v>-6000</v>
      </c>
      <c r="G5286" t="s">
        <v>43</v>
      </c>
      <c r="H5286">
        <v>1</v>
      </c>
      <c r="I5286">
        <v>-6000</v>
      </c>
      <c r="J5286">
        <v>-6000</v>
      </c>
      <c r="K5286">
        <v>1</v>
      </c>
      <c r="M5286" t="s">
        <v>52</v>
      </c>
      <c r="N5286" t="s">
        <v>7671</v>
      </c>
      <c r="O5286">
        <v>100</v>
      </c>
      <c r="Q5286" t="s">
        <v>7671</v>
      </c>
      <c r="S5286" t="s">
        <v>8984</v>
      </c>
      <c r="U5286" t="s">
        <v>52</v>
      </c>
      <c r="W5286" t="s">
        <v>323</v>
      </c>
      <c r="X5286" t="s">
        <v>324</v>
      </c>
      <c r="Y5286" t="s">
        <v>325</v>
      </c>
      <c r="Z5286" t="s">
        <v>325</v>
      </c>
      <c r="AA5286" t="s">
        <v>325</v>
      </c>
      <c r="AB5286" t="s">
        <v>27</v>
      </c>
      <c r="AE5286">
        <v>0</v>
      </c>
      <c r="AF5286">
        <v>0</v>
      </c>
    </row>
    <row r="5287" spans="1:32" x14ac:dyDescent="0.2">
      <c r="A5287" t="s">
        <v>9077</v>
      </c>
      <c r="B5287" s="107">
        <v>44686</v>
      </c>
      <c r="C5287" s="107">
        <v>44686</v>
      </c>
      <c r="D5287" s="107">
        <v>44686</v>
      </c>
      <c r="E5287">
        <v>-666.67</v>
      </c>
      <c r="F5287">
        <v>-666.67</v>
      </c>
      <c r="G5287" t="s">
        <v>43</v>
      </c>
      <c r="H5287">
        <v>1</v>
      </c>
      <c r="I5287">
        <v>-666.67</v>
      </c>
      <c r="J5287">
        <v>-666.67</v>
      </c>
      <c r="K5287">
        <v>1</v>
      </c>
      <c r="M5287" t="s">
        <v>52</v>
      </c>
      <c r="N5287" t="s">
        <v>3117</v>
      </c>
      <c r="O5287">
        <v>100</v>
      </c>
      <c r="Q5287" t="s">
        <v>3117</v>
      </c>
      <c r="S5287" t="s">
        <v>8984</v>
      </c>
      <c r="U5287" t="s">
        <v>52</v>
      </c>
      <c r="W5287" t="s">
        <v>323</v>
      </c>
      <c r="X5287" t="s">
        <v>324</v>
      </c>
      <c r="Y5287" t="s">
        <v>325</v>
      </c>
      <c r="Z5287" t="s">
        <v>325</v>
      </c>
      <c r="AA5287" t="s">
        <v>325</v>
      </c>
      <c r="AB5287" t="s">
        <v>27</v>
      </c>
      <c r="AE5287">
        <v>0</v>
      </c>
      <c r="AF5287">
        <v>0</v>
      </c>
    </row>
    <row r="5288" spans="1:32" x14ac:dyDescent="0.2">
      <c r="A5288" t="s">
        <v>9078</v>
      </c>
      <c r="B5288" s="107">
        <v>44686</v>
      </c>
      <c r="C5288" s="107">
        <v>44686</v>
      </c>
      <c r="D5288" s="107">
        <v>44686</v>
      </c>
      <c r="E5288">
        <v>-7666.67</v>
      </c>
      <c r="F5288">
        <v>-7666.67</v>
      </c>
      <c r="G5288" t="s">
        <v>43</v>
      </c>
      <c r="H5288">
        <v>1</v>
      </c>
      <c r="I5288">
        <v>-7666.67</v>
      </c>
      <c r="J5288">
        <v>-7666.67</v>
      </c>
      <c r="K5288">
        <v>1</v>
      </c>
      <c r="M5288" t="s">
        <v>52</v>
      </c>
      <c r="N5288" t="s">
        <v>1169</v>
      </c>
      <c r="O5288">
        <v>100</v>
      </c>
      <c r="P5288" t="s">
        <v>268</v>
      </c>
      <c r="Q5288" t="s">
        <v>1169</v>
      </c>
      <c r="S5288" t="s">
        <v>8984</v>
      </c>
      <c r="U5288" t="s">
        <v>52</v>
      </c>
      <c r="W5288" t="s">
        <v>323</v>
      </c>
      <c r="X5288" t="s">
        <v>324</v>
      </c>
      <c r="Y5288" t="s">
        <v>325</v>
      </c>
      <c r="Z5288" t="s">
        <v>325</v>
      </c>
      <c r="AA5288" t="s">
        <v>325</v>
      </c>
      <c r="AB5288" t="s">
        <v>27</v>
      </c>
      <c r="AE5288">
        <v>0</v>
      </c>
      <c r="AF5288">
        <v>0</v>
      </c>
    </row>
    <row r="5289" spans="1:32" x14ac:dyDescent="0.2">
      <c r="A5289" t="s">
        <v>9079</v>
      </c>
      <c r="B5289" s="107">
        <v>44686</v>
      </c>
      <c r="C5289" s="107">
        <v>44686</v>
      </c>
      <c r="D5289" s="107">
        <v>44686</v>
      </c>
      <c r="E5289">
        <v>-1516.67</v>
      </c>
      <c r="F5289">
        <v>-1516.67</v>
      </c>
      <c r="G5289" t="s">
        <v>43</v>
      </c>
      <c r="H5289">
        <v>1</v>
      </c>
      <c r="I5289">
        <v>-1516.67</v>
      </c>
      <c r="J5289">
        <v>-1516.67</v>
      </c>
      <c r="K5289">
        <v>1</v>
      </c>
      <c r="M5289" t="s">
        <v>52</v>
      </c>
      <c r="N5289" t="s">
        <v>8708</v>
      </c>
      <c r="O5289">
        <v>100</v>
      </c>
      <c r="Q5289" t="s">
        <v>8708</v>
      </c>
      <c r="S5289" t="s">
        <v>8984</v>
      </c>
      <c r="U5289" t="s">
        <v>52</v>
      </c>
      <c r="W5289" t="s">
        <v>323</v>
      </c>
      <c r="X5289" t="s">
        <v>324</v>
      </c>
      <c r="Y5289" t="s">
        <v>325</v>
      </c>
      <c r="Z5289" t="s">
        <v>325</v>
      </c>
      <c r="AA5289" t="s">
        <v>325</v>
      </c>
      <c r="AB5289" t="s">
        <v>27</v>
      </c>
      <c r="AE5289">
        <v>0</v>
      </c>
      <c r="AF5289">
        <v>0</v>
      </c>
    </row>
    <row r="5290" spans="1:32" x14ac:dyDescent="0.2">
      <c r="A5290" t="s">
        <v>9080</v>
      </c>
      <c r="B5290" s="107">
        <v>44686</v>
      </c>
      <c r="C5290" s="107">
        <v>44686</v>
      </c>
      <c r="D5290" s="107">
        <v>44686</v>
      </c>
      <c r="E5290">
        <v>-2550</v>
      </c>
      <c r="F5290">
        <v>-2550</v>
      </c>
      <c r="G5290" t="s">
        <v>43</v>
      </c>
      <c r="H5290">
        <v>1</v>
      </c>
      <c r="I5290">
        <v>-2550</v>
      </c>
      <c r="J5290">
        <v>-2550</v>
      </c>
      <c r="K5290">
        <v>1</v>
      </c>
      <c r="M5290" t="s">
        <v>52</v>
      </c>
      <c r="N5290" t="s">
        <v>8673</v>
      </c>
      <c r="O5290">
        <v>100</v>
      </c>
      <c r="Q5290" t="s">
        <v>8673</v>
      </c>
      <c r="S5290" t="s">
        <v>8984</v>
      </c>
      <c r="U5290" t="s">
        <v>52</v>
      </c>
      <c r="W5290" t="s">
        <v>323</v>
      </c>
      <c r="X5290" t="s">
        <v>324</v>
      </c>
      <c r="Y5290" t="s">
        <v>325</v>
      </c>
      <c r="Z5290" t="s">
        <v>325</v>
      </c>
      <c r="AA5290" t="s">
        <v>325</v>
      </c>
      <c r="AB5290" t="s">
        <v>27</v>
      </c>
      <c r="AE5290">
        <v>0</v>
      </c>
      <c r="AF5290">
        <v>0</v>
      </c>
    </row>
    <row r="5291" spans="1:32" x14ac:dyDescent="0.2">
      <c r="A5291" t="s">
        <v>9081</v>
      </c>
      <c r="B5291" s="107">
        <v>44686</v>
      </c>
      <c r="C5291" s="107">
        <v>44686</v>
      </c>
      <c r="D5291" s="107">
        <v>44686</v>
      </c>
      <c r="E5291">
        <v>-9000</v>
      </c>
      <c r="F5291">
        <v>-9000</v>
      </c>
      <c r="G5291" t="s">
        <v>43</v>
      </c>
      <c r="H5291">
        <v>1</v>
      </c>
      <c r="I5291">
        <v>-9000</v>
      </c>
      <c r="J5291">
        <v>-9000</v>
      </c>
      <c r="K5291">
        <v>1</v>
      </c>
      <c r="M5291" t="s">
        <v>52</v>
      </c>
      <c r="N5291" t="s">
        <v>335</v>
      </c>
      <c r="O5291">
        <v>100</v>
      </c>
      <c r="P5291" t="s">
        <v>236</v>
      </c>
      <c r="Q5291" t="s">
        <v>335</v>
      </c>
      <c r="S5291" t="s">
        <v>7125</v>
      </c>
      <c r="U5291" t="s">
        <v>52</v>
      </c>
      <c r="W5291" t="s">
        <v>323</v>
      </c>
      <c r="X5291" t="s">
        <v>324</v>
      </c>
      <c r="Y5291" t="s">
        <v>325</v>
      </c>
      <c r="Z5291" t="s">
        <v>325</v>
      </c>
      <c r="AA5291" t="s">
        <v>325</v>
      </c>
      <c r="AB5291" t="s">
        <v>27</v>
      </c>
      <c r="AE5291">
        <v>0</v>
      </c>
      <c r="AF5291">
        <v>0</v>
      </c>
    </row>
    <row r="5292" spans="1:32" x14ac:dyDescent="0.2">
      <c r="A5292" t="s">
        <v>9082</v>
      </c>
      <c r="B5292" s="107">
        <v>44686</v>
      </c>
      <c r="C5292" s="107">
        <v>44686</v>
      </c>
      <c r="D5292" s="107">
        <v>44686</v>
      </c>
      <c r="E5292">
        <v>-6500</v>
      </c>
      <c r="F5292">
        <v>-6500</v>
      </c>
      <c r="G5292" t="s">
        <v>43</v>
      </c>
      <c r="H5292">
        <v>1</v>
      </c>
      <c r="I5292">
        <v>-6500</v>
      </c>
      <c r="J5292">
        <v>-6500</v>
      </c>
      <c r="K5292">
        <v>1</v>
      </c>
      <c r="M5292" t="s">
        <v>52</v>
      </c>
      <c r="N5292" t="s">
        <v>352</v>
      </c>
      <c r="O5292">
        <v>100</v>
      </c>
      <c r="P5292" t="s">
        <v>236</v>
      </c>
      <c r="Q5292" t="s">
        <v>352</v>
      </c>
      <c r="S5292" t="s">
        <v>8984</v>
      </c>
      <c r="U5292" t="s">
        <v>52</v>
      </c>
      <c r="W5292" t="s">
        <v>323</v>
      </c>
      <c r="X5292" t="s">
        <v>324</v>
      </c>
      <c r="Y5292" t="s">
        <v>325</v>
      </c>
      <c r="Z5292" t="s">
        <v>325</v>
      </c>
      <c r="AA5292" t="s">
        <v>325</v>
      </c>
      <c r="AB5292" t="s">
        <v>27</v>
      </c>
      <c r="AE5292">
        <v>0</v>
      </c>
      <c r="AF5292">
        <v>0</v>
      </c>
    </row>
    <row r="5293" spans="1:32" x14ac:dyDescent="0.2">
      <c r="A5293" t="s">
        <v>9083</v>
      </c>
      <c r="B5293" s="107">
        <v>44686</v>
      </c>
      <c r="C5293" s="107">
        <v>44686</v>
      </c>
      <c r="D5293" s="107">
        <v>44686</v>
      </c>
      <c r="E5293">
        <v>-4766.67</v>
      </c>
      <c r="F5293">
        <v>-4766.67</v>
      </c>
      <c r="G5293" t="s">
        <v>43</v>
      </c>
      <c r="H5293">
        <v>1</v>
      </c>
      <c r="I5293">
        <v>-4766.67</v>
      </c>
      <c r="J5293">
        <v>-4766.67</v>
      </c>
      <c r="K5293">
        <v>1</v>
      </c>
      <c r="M5293" t="s">
        <v>52</v>
      </c>
      <c r="N5293" t="s">
        <v>7667</v>
      </c>
      <c r="O5293">
        <v>100</v>
      </c>
      <c r="Q5293" t="s">
        <v>7667</v>
      </c>
      <c r="S5293" t="s">
        <v>8984</v>
      </c>
      <c r="U5293" t="s">
        <v>52</v>
      </c>
      <c r="W5293" t="s">
        <v>323</v>
      </c>
      <c r="X5293" t="s">
        <v>324</v>
      </c>
      <c r="Y5293" t="s">
        <v>325</v>
      </c>
      <c r="Z5293" t="s">
        <v>325</v>
      </c>
      <c r="AA5293" t="s">
        <v>325</v>
      </c>
      <c r="AB5293" t="s">
        <v>27</v>
      </c>
      <c r="AE5293">
        <v>0</v>
      </c>
      <c r="AF5293">
        <v>0</v>
      </c>
    </row>
    <row r="5294" spans="1:32" x14ac:dyDescent="0.2">
      <c r="A5294" t="s">
        <v>9084</v>
      </c>
      <c r="B5294" s="107">
        <v>44686</v>
      </c>
      <c r="C5294" s="107">
        <v>44686</v>
      </c>
      <c r="D5294" s="107">
        <v>44686</v>
      </c>
      <c r="E5294">
        <v>-4000</v>
      </c>
      <c r="F5294">
        <v>-4000</v>
      </c>
      <c r="G5294" t="s">
        <v>43</v>
      </c>
      <c r="H5294">
        <v>1</v>
      </c>
      <c r="I5294">
        <v>-4000</v>
      </c>
      <c r="J5294">
        <v>-4000</v>
      </c>
      <c r="K5294">
        <v>1</v>
      </c>
      <c r="M5294" t="s">
        <v>52</v>
      </c>
      <c r="N5294" t="s">
        <v>3113</v>
      </c>
      <c r="O5294">
        <v>100</v>
      </c>
      <c r="Q5294" t="s">
        <v>3113</v>
      </c>
      <c r="S5294" t="s">
        <v>8984</v>
      </c>
      <c r="U5294" t="s">
        <v>52</v>
      </c>
      <c r="W5294" t="s">
        <v>323</v>
      </c>
      <c r="X5294" t="s">
        <v>324</v>
      </c>
      <c r="Y5294" t="s">
        <v>325</v>
      </c>
      <c r="Z5294" t="s">
        <v>325</v>
      </c>
      <c r="AA5294" t="s">
        <v>325</v>
      </c>
      <c r="AB5294" t="s">
        <v>27</v>
      </c>
      <c r="AE5294">
        <v>0</v>
      </c>
      <c r="AF5294">
        <v>0</v>
      </c>
    </row>
    <row r="5295" spans="1:32" x14ac:dyDescent="0.2">
      <c r="A5295" t="s">
        <v>9085</v>
      </c>
      <c r="B5295" s="107">
        <v>44686</v>
      </c>
      <c r="C5295" s="107">
        <v>44686</v>
      </c>
      <c r="D5295" s="107">
        <v>44686</v>
      </c>
      <c r="E5295">
        <v>-2216.67</v>
      </c>
      <c r="F5295">
        <v>-2216.67</v>
      </c>
      <c r="G5295" t="s">
        <v>43</v>
      </c>
      <c r="H5295">
        <v>1</v>
      </c>
      <c r="I5295">
        <v>-2216.67</v>
      </c>
      <c r="J5295">
        <v>-2216.67</v>
      </c>
      <c r="K5295">
        <v>1</v>
      </c>
      <c r="M5295" t="s">
        <v>52</v>
      </c>
      <c r="N5295" t="s">
        <v>356</v>
      </c>
      <c r="O5295">
        <v>100</v>
      </c>
      <c r="P5295" t="s">
        <v>236</v>
      </c>
      <c r="Q5295" t="s">
        <v>356</v>
      </c>
      <c r="S5295" t="s">
        <v>8984</v>
      </c>
      <c r="U5295" t="s">
        <v>52</v>
      </c>
      <c r="W5295" t="s">
        <v>323</v>
      </c>
      <c r="X5295" t="s">
        <v>324</v>
      </c>
      <c r="Y5295" t="s">
        <v>325</v>
      </c>
      <c r="Z5295" t="s">
        <v>325</v>
      </c>
      <c r="AA5295" t="s">
        <v>325</v>
      </c>
      <c r="AB5295" t="s">
        <v>27</v>
      </c>
      <c r="AE5295">
        <v>0</v>
      </c>
      <c r="AF5295">
        <v>0</v>
      </c>
    </row>
    <row r="5296" spans="1:32" x14ac:dyDescent="0.2">
      <c r="A5296" t="s">
        <v>9086</v>
      </c>
      <c r="B5296" s="107">
        <v>44686</v>
      </c>
      <c r="C5296" s="107">
        <v>44686</v>
      </c>
      <c r="D5296" s="107">
        <v>44686</v>
      </c>
      <c r="E5296">
        <v>-4116.67</v>
      </c>
      <c r="F5296">
        <v>-4116.67</v>
      </c>
      <c r="G5296" t="s">
        <v>43</v>
      </c>
      <c r="H5296">
        <v>1</v>
      </c>
      <c r="I5296">
        <v>-4116.67</v>
      </c>
      <c r="J5296">
        <v>-4116.67</v>
      </c>
      <c r="K5296">
        <v>1</v>
      </c>
      <c r="M5296" t="s">
        <v>52</v>
      </c>
      <c r="N5296" t="s">
        <v>354</v>
      </c>
      <c r="O5296">
        <v>100</v>
      </c>
      <c r="P5296" t="s">
        <v>214</v>
      </c>
      <c r="Q5296" t="s">
        <v>354</v>
      </c>
      <c r="S5296" t="s">
        <v>8984</v>
      </c>
      <c r="U5296" t="s">
        <v>52</v>
      </c>
      <c r="W5296" t="s">
        <v>323</v>
      </c>
      <c r="X5296" t="s">
        <v>324</v>
      </c>
      <c r="Y5296" t="s">
        <v>325</v>
      </c>
      <c r="Z5296" t="s">
        <v>325</v>
      </c>
      <c r="AA5296" t="s">
        <v>325</v>
      </c>
      <c r="AB5296" t="s">
        <v>27</v>
      </c>
      <c r="AE5296">
        <v>0</v>
      </c>
      <c r="AF5296">
        <v>0</v>
      </c>
    </row>
    <row r="5297" spans="1:32" x14ac:dyDescent="0.2">
      <c r="A5297" t="s">
        <v>9087</v>
      </c>
      <c r="B5297" s="107">
        <v>44686</v>
      </c>
      <c r="C5297" s="107">
        <v>44686</v>
      </c>
      <c r="D5297" s="107">
        <v>44686</v>
      </c>
      <c r="E5297">
        <v>-5915.31</v>
      </c>
      <c r="F5297">
        <v>-5915.31</v>
      </c>
      <c r="G5297" t="s">
        <v>43</v>
      </c>
      <c r="H5297">
        <v>1</v>
      </c>
      <c r="I5297">
        <v>-5915.31</v>
      </c>
      <c r="J5297">
        <v>-5915.31</v>
      </c>
      <c r="K5297">
        <v>1</v>
      </c>
      <c r="M5297" t="s">
        <v>50</v>
      </c>
      <c r="N5297" t="s">
        <v>199</v>
      </c>
      <c r="O5297">
        <v>100</v>
      </c>
      <c r="P5297" t="s">
        <v>340</v>
      </c>
      <c r="Q5297" t="s">
        <v>199</v>
      </c>
      <c r="S5297" t="s">
        <v>9088</v>
      </c>
      <c r="U5297" t="s">
        <v>50</v>
      </c>
      <c r="W5297" t="s">
        <v>2295</v>
      </c>
      <c r="X5297" t="s">
        <v>1366</v>
      </c>
      <c r="Y5297" t="s">
        <v>15</v>
      </c>
      <c r="Z5297" t="s">
        <v>164</v>
      </c>
      <c r="AA5297" t="s">
        <v>164</v>
      </c>
      <c r="AB5297" t="s">
        <v>15</v>
      </c>
      <c r="AE5297">
        <v>0</v>
      </c>
      <c r="AF5297">
        <v>0</v>
      </c>
    </row>
    <row r="5298" spans="1:32" x14ac:dyDescent="0.2">
      <c r="A5298" t="s">
        <v>9089</v>
      </c>
      <c r="B5298" s="107">
        <v>44686</v>
      </c>
      <c r="C5298" s="107">
        <v>44686</v>
      </c>
      <c r="D5298" s="107">
        <v>44686</v>
      </c>
      <c r="E5298">
        <v>-3000</v>
      </c>
      <c r="F5298">
        <v>-3000</v>
      </c>
      <c r="G5298" t="s">
        <v>43</v>
      </c>
      <c r="H5298">
        <v>1</v>
      </c>
      <c r="I5298">
        <v>-3000</v>
      </c>
      <c r="J5298">
        <v>-3000</v>
      </c>
      <c r="K5298">
        <v>1</v>
      </c>
      <c r="M5298" t="s">
        <v>52</v>
      </c>
      <c r="N5298" t="s">
        <v>339</v>
      </c>
      <c r="O5298">
        <v>100</v>
      </c>
      <c r="P5298" t="s">
        <v>340</v>
      </c>
      <c r="Q5298" t="s">
        <v>339</v>
      </c>
      <c r="S5298" t="s">
        <v>8984</v>
      </c>
      <c r="U5298" t="s">
        <v>52</v>
      </c>
      <c r="W5298" t="s">
        <v>323</v>
      </c>
      <c r="X5298" t="s">
        <v>324</v>
      </c>
      <c r="Y5298" t="s">
        <v>325</v>
      </c>
      <c r="Z5298" t="s">
        <v>325</v>
      </c>
      <c r="AA5298" t="s">
        <v>325</v>
      </c>
      <c r="AB5298" t="s">
        <v>27</v>
      </c>
      <c r="AE5298">
        <v>0</v>
      </c>
      <c r="AF5298">
        <v>0</v>
      </c>
    </row>
    <row r="5299" spans="1:32" x14ac:dyDescent="0.2">
      <c r="A5299" t="s">
        <v>9090</v>
      </c>
      <c r="B5299" s="107">
        <v>44686</v>
      </c>
      <c r="C5299" s="107">
        <v>44686</v>
      </c>
      <c r="D5299" s="107">
        <v>44686</v>
      </c>
      <c r="E5299">
        <v>-152.6</v>
      </c>
      <c r="F5299">
        <v>-152.6</v>
      </c>
      <c r="G5299" t="s">
        <v>43</v>
      </c>
      <c r="H5299">
        <v>1</v>
      </c>
      <c r="I5299">
        <v>-152.6</v>
      </c>
      <c r="J5299">
        <v>-152.6</v>
      </c>
      <c r="K5299">
        <v>1</v>
      </c>
      <c r="M5299" t="s">
        <v>50</v>
      </c>
      <c r="N5299" t="s">
        <v>199</v>
      </c>
      <c r="O5299">
        <v>100</v>
      </c>
      <c r="P5299" t="s">
        <v>340</v>
      </c>
      <c r="Q5299" t="s">
        <v>199</v>
      </c>
      <c r="S5299" t="s">
        <v>8874</v>
      </c>
      <c r="U5299" t="s">
        <v>50</v>
      </c>
      <c r="W5299" t="s">
        <v>8875</v>
      </c>
      <c r="X5299" t="s">
        <v>8189</v>
      </c>
      <c r="Y5299" t="s">
        <v>23</v>
      </c>
      <c r="Z5299" t="s">
        <v>164</v>
      </c>
      <c r="AA5299" t="s">
        <v>164</v>
      </c>
      <c r="AB5299" t="s">
        <v>23</v>
      </c>
      <c r="AE5299">
        <v>0</v>
      </c>
      <c r="AF5299">
        <v>0</v>
      </c>
    </row>
    <row r="5300" spans="1:32" x14ac:dyDescent="0.2">
      <c r="A5300" t="s">
        <v>9091</v>
      </c>
      <c r="B5300" s="107">
        <v>44686</v>
      </c>
      <c r="C5300" s="107">
        <v>44686</v>
      </c>
      <c r="D5300" s="107">
        <v>44686</v>
      </c>
      <c r="E5300">
        <v>-2000</v>
      </c>
      <c r="F5300">
        <v>-2000</v>
      </c>
      <c r="G5300" t="s">
        <v>43</v>
      </c>
      <c r="H5300">
        <v>1</v>
      </c>
      <c r="I5300">
        <v>-2000</v>
      </c>
      <c r="J5300">
        <v>-2000</v>
      </c>
      <c r="K5300">
        <v>1</v>
      </c>
      <c r="M5300" t="s">
        <v>52</v>
      </c>
      <c r="N5300" t="s">
        <v>5267</v>
      </c>
      <c r="O5300">
        <v>100</v>
      </c>
      <c r="Q5300" t="s">
        <v>5267</v>
      </c>
      <c r="S5300" t="s">
        <v>8984</v>
      </c>
      <c r="U5300" t="s">
        <v>52</v>
      </c>
      <c r="W5300" t="s">
        <v>323</v>
      </c>
      <c r="X5300" t="s">
        <v>324</v>
      </c>
      <c r="Y5300" t="s">
        <v>325</v>
      </c>
      <c r="Z5300" t="s">
        <v>325</v>
      </c>
      <c r="AA5300" t="s">
        <v>325</v>
      </c>
      <c r="AB5300" t="s">
        <v>27</v>
      </c>
      <c r="AE5300">
        <v>0</v>
      </c>
      <c r="AF5300">
        <v>0</v>
      </c>
    </row>
    <row r="5301" spans="1:32" x14ac:dyDescent="0.2">
      <c r="A5301" t="s">
        <v>9092</v>
      </c>
      <c r="B5301" s="107">
        <v>44686</v>
      </c>
      <c r="C5301" s="107">
        <v>44686</v>
      </c>
      <c r="D5301" s="107">
        <v>44686</v>
      </c>
      <c r="E5301">
        <v>-1500</v>
      </c>
      <c r="F5301">
        <v>-1500</v>
      </c>
      <c r="G5301" t="s">
        <v>43</v>
      </c>
      <c r="H5301">
        <v>1</v>
      </c>
      <c r="I5301">
        <v>-1500</v>
      </c>
      <c r="J5301">
        <v>-1500</v>
      </c>
      <c r="K5301">
        <v>1</v>
      </c>
      <c r="M5301" t="s">
        <v>52</v>
      </c>
      <c r="N5301" t="s">
        <v>331</v>
      </c>
      <c r="O5301">
        <v>100</v>
      </c>
      <c r="P5301" t="s">
        <v>219</v>
      </c>
      <c r="Q5301" t="s">
        <v>331</v>
      </c>
      <c r="S5301" t="s">
        <v>8984</v>
      </c>
      <c r="U5301" t="s">
        <v>52</v>
      </c>
      <c r="W5301" t="s">
        <v>333</v>
      </c>
      <c r="X5301" t="s">
        <v>324</v>
      </c>
      <c r="Y5301" t="s">
        <v>325</v>
      </c>
      <c r="Z5301" t="s">
        <v>325</v>
      </c>
      <c r="AA5301" t="s">
        <v>325</v>
      </c>
      <c r="AB5301" t="s">
        <v>27</v>
      </c>
      <c r="AE5301">
        <v>0</v>
      </c>
      <c r="AF5301">
        <v>0</v>
      </c>
    </row>
    <row r="5302" spans="1:32" x14ac:dyDescent="0.2">
      <c r="A5302" t="s">
        <v>9093</v>
      </c>
      <c r="B5302" s="107">
        <v>44686</v>
      </c>
      <c r="C5302" s="107">
        <v>44686</v>
      </c>
      <c r="D5302" s="107">
        <v>44686</v>
      </c>
      <c r="E5302">
        <v>-3600</v>
      </c>
      <c r="F5302">
        <v>-3600</v>
      </c>
      <c r="G5302" t="s">
        <v>43</v>
      </c>
      <c r="H5302">
        <v>1</v>
      </c>
      <c r="I5302">
        <v>-3600</v>
      </c>
      <c r="J5302">
        <v>-3600</v>
      </c>
      <c r="K5302">
        <v>1</v>
      </c>
      <c r="M5302" t="s">
        <v>52</v>
      </c>
      <c r="N5302" t="s">
        <v>7525</v>
      </c>
      <c r="O5302">
        <v>100</v>
      </c>
      <c r="Q5302" t="s">
        <v>7525</v>
      </c>
      <c r="S5302" t="s">
        <v>8984</v>
      </c>
      <c r="U5302" t="s">
        <v>52</v>
      </c>
      <c r="W5302" t="s">
        <v>323</v>
      </c>
      <c r="X5302" t="s">
        <v>324</v>
      </c>
      <c r="Y5302" t="s">
        <v>325</v>
      </c>
      <c r="Z5302" t="s">
        <v>325</v>
      </c>
      <c r="AA5302" t="s">
        <v>325</v>
      </c>
      <c r="AB5302" t="s">
        <v>27</v>
      </c>
      <c r="AE5302">
        <v>0</v>
      </c>
      <c r="AF5302">
        <v>0</v>
      </c>
    </row>
    <row r="5303" spans="1:32" x14ac:dyDescent="0.2">
      <c r="A5303" t="s">
        <v>9094</v>
      </c>
      <c r="B5303" s="107">
        <v>44686</v>
      </c>
      <c r="C5303" s="107">
        <v>44686</v>
      </c>
      <c r="D5303" s="107">
        <v>44686</v>
      </c>
      <c r="E5303">
        <v>-5500</v>
      </c>
      <c r="F5303">
        <v>-5500</v>
      </c>
      <c r="G5303" t="s">
        <v>43</v>
      </c>
      <c r="H5303">
        <v>1</v>
      </c>
      <c r="I5303">
        <v>-5500</v>
      </c>
      <c r="J5303">
        <v>-5500</v>
      </c>
      <c r="K5303">
        <v>1</v>
      </c>
      <c r="M5303" t="s">
        <v>52</v>
      </c>
      <c r="N5303" t="s">
        <v>7365</v>
      </c>
      <c r="O5303">
        <v>100</v>
      </c>
      <c r="Q5303" t="s">
        <v>7365</v>
      </c>
      <c r="S5303" t="s">
        <v>8984</v>
      </c>
      <c r="U5303" t="s">
        <v>52</v>
      </c>
      <c r="W5303" t="s">
        <v>323</v>
      </c>
      <c r="X5303" t="s">
        <v>324</v>
      </c>
      <c r="Y5303" t="s">
        <v>325</v>
      </c>
      <c r="Z5303" t="s">
        <v>325</v>
      </c>
      <c r="AA5303" t="s">
        <v>325</v>
      </c>
      <c r="AB5303" t="s">
        <v>27</v>
      </c>
      <c r="AE5303">
        <v>0</v>
      </c>
      <c r="AF5303">
        <v>0</v>
      </c>
    </row>
    <row r="5304" spans="1:32" x14ac:dyDescent="0.2">
      <c r="A5304" t="s">
        <v>9095</v>
      </c>
      <c r="B5304" s="107">
        <v>44686</v>
      </c>
      <c r="C5304" s="107">
        <v>44686</v>
      </c>
      <c r="D5304" s="107">
        <v>44686</v>
      </c>
      <c r="E5304">
        <v>-154.72999999999999</v>
      </c>
      <c r="F5304">
        <v>-154.72999999999999</v>
      </c>
      <c r="G5304" t="s">
        <v>43</v>
      </c>
      <c r="H5304">
        <v>1</v>
      </c>
      <c r="I5304">
        <v>-154.72999999999999</v>
      </c>
      <c r="J5304">
        <v>-154.72999999999999</v>
      </c>
      <c r="K5304">
        <v>1</v>
      </c>
      <c r="M5304" t="s">
        <v>50</v>
      </c>
      <c r="N5304" t="s">
        <v>199</v>
      </c>
      <c r="O5304">
        <v>100</v>
      </c>
      <c r="P5304" t="s">
        <v>340</v>
      </c>
      <c r="Q5304" t="s">
        <v>199</v>
      </c>
      <c r="S5304" t="s">
        <v>8056</v>
      </c>
      <c r="U5304" t="s">
        <v>50</v>
      </c>
      <c r="W5304" t="s">
        <v>4679</v>
      </c>
      <c r="X5304" t="s">
        <v>1366</v>
      </c>
      <c r="Y5304" t="s">
        <v>15</v>
      </c>
      <c r="Z5304" t="s">
        <v>164</v>
      </c>
      <c r="AA5304" t="s">
        <v>164</v>
      </c>
      <c r="AB5304" t="s">
        <v>15</v>
      </c>
      <c r="AE5304">
        <v>0</v>
      </c>
      <c r="AF5304">
        <v>0</v>
      </c>
    </row>
    <row r="5305" spans="1:32" x14ac:dyDescent="0.2">
      <c r="A5305" t="s">
        <v>9096</v>
      </c>
      <c r="B5305" s="107">
        <v>44686</v>
      </c>
      <c r="C5305" s="107">
        <v>44686</v>
      </c>
      <c r="D5305" s="107">
        <v>44686</v>
      </c>
      <c r="E5305">
        <v>-2000</v>
      </c>
      <c r="F5305">
        <v>-2000</v>
      </c>
      <c r="G5305" t="s">
        <v>43</v>
      </c>
      <c r="H5305">
        <v>1</v>
      </c>
      <c r="I5305">
        <v>-2000</v>
      </c>
      <c r="J5305">
        <v>-2000</v>
      </c>
      <c r="K5305">
        <v>1</v>
      </c>
      <c r="M5305" t="s">
        <v>52</v>
      </c>
      <c r="N5305" t="s">
        <v>346</v>
      </c>
      <c r="O5305">
        <v>100</v>
      </c>
      <c r="P5305" t="s">
        <v>236</v>
      </c>
      <c r="Q5305" t="s">
        <v>346</v>
      </c>
      <c r="S5305" t="s">
        <v>8984</v>
      </c>
      <c r="U5305" t="s">
        <v>52</v>
      </c>
      <c r="W5305" t="s">
        <v>323</v>
      </c>
      <c r="X5305" t="s">
        <v>324</v>
      </c>
      <c r="Y5305" t="s">
        <v>325</v>
      </c>
      <c r="Z5305" t="s">
        <v>325</v>
      </c>
      <c r="AA5305" t="s">
        <v>325</v>
      </c>
      <c r="AB5305" t="s">
        <v>27</v>
      </c>
      <c r="AE5305">
        <v>0</v>
      </c>
      <c r="AF5305">
        <v>0</v>
      </c>
    </row>
    <row r="5306" spans="1:32" x14ac:dyDescent="0.2">
      <c r="A5306" t="s">
        <v>9097</v>
      </c>
      <c r="B5306" s="107">
        <v>44686</v>
      </c>
      <c r="C5306" s="107">
        <v>44686</v>
      </c>
      <c r="D5306" s="107">
        <v>44686</v>
      </c>
      <c r="E5306">
        <v>-833.33</v>
      </c>
      <c r="F5306">
        <v>-833.33</v>
      </c>
      <c r="G5306" t="s">
        <v>43</v>
      </c>
      <c r="H5306">
        <v>1</v>
      </c>
      <c r="I5306">
        <v>-833.33</v>
      </c>
      <c r="J5306">
        <v>-833.33</v>
      </c>
      <c r="K5306">
        <v>1</v>
      </c>
      <c r="M5306" t="s">
        <v>52</v>
      </c>
      <c r="N5306" t="s">
        <v>8471</v>
      </c>
      <c r="O5306">
        <v>100</v>
      </c>
      <c r="Q5306" t="s">
        <v>8471</v>
      </c>
      <c r="S5306" t="s">
        <v>8984</v>
      </c>
      <c r="U5306" t="s">
        <v>52</v>
      </c>
      <c r="W5306" t="s">
        <v>323</v>
      </c>
      <c r="X5306" t="s">
        <v>324</v>
      </c>
      <c r="Y5306" t="s">
        <v>325</v>
      </c>
      <c r="Z5306" t="s">
        <v>325</v>
      </c>
      <c r="AA5306" t="s">
        <v>325</v>
      </c>
      <c r="AB5306" t="s">
        <v>27</v>
      </c>
      <c r="AE5306">
        <v>0</v>
      </c>
      <c r="AF5306">
        <v>0</v>
      </c>
    </row>
    <row r="5307" spans="1:32" x14ac:dyDescent="0.2">
      <c r="A5307" t="s">
        <v>9098</v>
      </c>
      <c r="B5307" s="107">
        <v>44686</v>
      </c>
      <c r="C5307" s="107">
        <v>44686</v>
      </c>
      <c r="D5307" s="107">
        <v>44686</v>
      </c>
      <c r="E5307">
        <v>-9000</v>
      </c>
      <c r="F5307">
        <v>-9000</v>
      </c>
      <c r="G5307" t="s">
        <v>43</v>
      </c>
      <c r="H5307">
        <v>1</v>
      </c>
      <c r="I5307">
        <v>-9000</v>
      </c>
      <c r="J5307">
        <v>-9000</v>
      </c>
      <c r="K5307">
        <v>1</v>
      </c>
      <c r="M5307" t="s">
        <v>52</v>
      </c>
      <c r="N5307" t="s">
        <v>342</v>
      </c>
      <c r="O5307">
        <v>100</v>
      </c>
      <c r="P5307" t="s">
        <v>236</v>
      </c>
      <c r="Q5307" t="s">
        <v>342</v>
      </c>
      <c r="S5307" t="s">
        <v>9099</v>
      </c>
      <c r="U5307" t="s">
        <v>52</v>
      </c>
      <c r="W5307" t="s">
        <v>4651</v>
      </c>
      <c r="X5307" t="s">
        <v>324</v>
      </c>
      <c r="Y5307" t="s">
        <v>325</v>
      </c>
      <c r="Z5307" t="s">
        <v>325</v>
      </c>
      <c r="AA5307" t="s">
        <v>325</v>
      </c>
      <c r="AB5307" t="s">
        <v>27</v>
      </c>
      <c r="AE5307">
        <v>0</v>
      </c>
      <c r="AF5307">
        <v>0</v>
      </c>
    </row>
    <row r="5308" spans="1:32" x14ac:dyDescent="0.2">
      <c r="A5308" t="s">
        <v>9100</v>
      </c>
      <c r="B5308" s="107">
        <v>44686</v>
      </c>
      <c r="C5308" s="107">
        <v>44686</v>
      </c>
      <c r="D5308" s="107">
        <v>44686</v>
      </c>
      <c r="E5308">
        <v>-1212</v>
      </c>
      <c r="F5308">
        <v>-1212</v>
      </c>
      <c r="G5308" t="s">
        <v>43</v>
      </c>
      <c r="H5308">
        <v>1</v>
      </c>
      <c r="I5308">
        <v>-1212</v>
      </c>
      <c r="J5308">
        <v>-1212</v>
      </c>
      <c r="K5308">
        <v>1</v>
      </c>
      <c r="M5308" t="s">
        <v>52</v>
      </c>
      <c r="N5308" t="s">
        <v>342</v>
      </c>
      <c r="O5308">
        <v>100</v>
      </c>
      <c r="P5308" t="s">
        <v>236</v>
      </c>
      <c r="Q5308" t="s">
        <v>342</v>
      </c>
      <c r="S5308" t="s">
        <v>384</v>
      </c>
      <c r="U5308" t="s">
        <v>52</v>
      </c>
      <c r="W5308" t="s">
        <v>384</v>
      </c>
      <c r="X5308" t="s">
        <v>324</v>
      </c>
      <c r="Y5308" t="s">
        <v>325</v>
      </c>
      <c r="Z5308" t="s">
        <v>325</v>
      </c>
      <c r="AA5308" t="s">
        <v>325</v>
      </c>
      <c r="AB5308" t="s">
        <v>27</v>
      </c>
      <c r="AE5308">
        <v>0</v>
      </c>
      <c r="AF5308">
        <v>0</v>
      </c>
    </row>
    <row r="5309" spans="1:32" x14ac:dyDescent="0.2">
      <c r="A5309" t="s">
        <v>9101</v>
      </c>
      <c r="B5309" s="107">
        <v>44686</v>
      </c>
      <c r="C5309" s="107">
        <v>44686</v>
      </c>
      <c r="D5309" s="107">
        <v>44686</v>
      </c>
      <c r="E5309">
        <v>-2903.22</v>
      </c>
      <c r="F5309">
        <v>-2903.22</v>
      </c>
      <c r="G5309" t="s">
        <v>43</v>
      </c>
      <c r="H5309">
        <v>1</v>
      </c>
      <c r="I5309">
        <v>-2903.22</v>
      </c>
      <c r="J5309">
        <v>-2903.22</v>
      </c>
      <c r="K5309">
        <v>1</v>
      </c>
      <c r="M5309" t="s">
        <v>52</v>
      </c>
      <c r="N5309" t="s">
        <v>350</v>
      </c>
      <c r="O5309">
        <v>100</v>
      </c>
      <c r="P5309" t="s">
        <v>219</v>
      </c>
      <c r="Q5309" t="s">
        <v>350</v>
      </c>
      <c r="S5309" t="s">
        <v>8984</v>
      </c>
      <c r="U5309" t="s">
        <v>52</v>
      </c>
      <c r="W5309" t="s">
        <v>323</v>
      </c>
      <c r="X5309" t="s">
        <v>324</v>
      </c>
      <c r="Y5309" t="s">
        <v>325</v>
      </c>
      <c r="Z5309" t="s">
        <v>325</v>
      </c>
      <c r="AA5309" t="s">
        <v>325</v>
      </c>
      <c r="AB5309" t="s">
        <v>27</v>
      </c>
      <c r="AE5309">
        <v>0</v>
      </c>
      <c r="AF5309">
        <v>0</v>
      </c>
    </row>
    <row r="5310" spans="1:32" x14ac:dyDescent="0.2">
      <c r="A5310" t="s">
        <v>9102</v>
      </c>
      <c r="B5310" s="107">
        <v>44686</v>
      </c>
      <c r="C5310" s="107">
        <v>44686</v>
      </c>
      <c r="D5310" s="107">
        <v>44686</v>
      </c>
      <c r="E5310">
        <v>-1212</v>
      </c>
      <c r="F5310">
        <v>-1212</v>
      </c>
      <c r="G5310" t="s">
        <v>43</v>
      </c>
      <c r="H5310">
        <v>1</v>
      </c>
      <c r="I5310">
        <v>-1212</v>
      </c>
      <c r="J5310">
        <v>-1212</v>
      </c>
      <c r="K5310">
        <v>1</v>
      </c>
      <c r="M5310" t="s">
        <v>52</v>
      </c>
      <c r="N5310" t="s">
        <v>337</v>
      </c>
      <c r="O5310">
        <v>100</v>
      </c>
      <c r="P5310" t="s">
        <v>15</v>
      </c>
      <c r="Q5310" t="s">
        <v>337</v>
      </c>
      <c r="S5310" t="s">
        <v>384</v>
      </c>
      <c r="U5310" t="s">
        <v>52</v>
      </c>
      <c r="W5310" t="s">
        <v>384</v>
      </c>
      <c r="X5310" t="s">
        <v>324</v>
      </c>
      <c r="Y5310" t="s">
        <v>325</v>
      </c>
      <c r="Z5310" t="s">
        <v>325</v>
      </c>
      <c r="AA5310" t="s">
        <v>325</v>
      </c>
      <c r="AB5310" t="s">
        <v>27</v>
      </c>
      <c r="AE5310">
        <v>0</v>
      </c>
      <c r="AF5310">
        <v>0</v>
      </c>
    </row>
    <row r="5311" spans="1:32" x14ac:dyDescent="0.2">
      <c r="A5311" t="s">
        <v>9103</v>
      </c>
      <c r="B5311" s="107">
        <v>44686</v>
      </c>
      <c r="C5311" s="107">
        <v>44686</v>
      </c>
      <c r="D5311" s="107">
        <v>44686</v>
      </c>
      <c r="E5311">
        <v>-9000</v>
      </c>
      <c r="F5311">
        <v>-9000</v>
      </c>
      <c r="G5311" t="s">
        <v>43</v>
      </c>
      <c r="H5311">
        <v>1</v>
      </c>
      <c r="I5311">
        <v>-9000</v>
      </c>
      <c r="J5311">
        <v>-9000</v>
      </c>
      <c r="K5311">
        <v>1</v>
      </c>
      <c r="M5311" t="s">
        <v>52</v>
      </c>
      <c r="N5311" t="s">
        <v>337</v>
      </c>
      <c r="O5311">
        <v>100</v>
      </c>
      <c r="P5311" t="s">
        <v>15</v>
      </c>
      <c r="Q5311" t="s">
        <v>337</v>
      </c>
      <c r="S5311" t="s">
        <v>9104</v>
      </c>
      <c r="U5311" t="s">
        <v>52</v>
      </c>
      <c r="W5311" t="s">
        <v>4651</v>
      </c>
      <c r="X5311" t="s">
        <v>324</v>
      </c>
      <c r="Y5311" t="s">
        <v>325</v>
      </c>
      <c r="Z5311" t="s">
        <v>325</v>
      </c>
      <c r="AA5311" t="s">
        <v>325</v>
      </c>
      <c r="AB5311" t="s">
        <v>27</v>
      </c>
      <c r="AE5311">
        <v>0</v>
      </c>
      <c r="AF5311">
        <v>0</v>
      </c>
    </row>
    <row r="5312" spans="1:32" x14ac:dyDescent="0.2">
      <c r="A5312" t="s">
        <v>9105</v>
      </c>
      <c r="B5312" s="107">
        <v>44686</v>
      </c>
      <c r="C5312" s="107">
        <v>44686</v>
      </c>
      <c r="D5312" s="107">
        <v>44686</v>
      </c>
      <c r="E5312">
        <v>-4500</v>
      </c>
      <c r="F5312">
        <v>-4500</v>
      </c>
      <c r="G5312" t="s">
        <v>43</v>
      </c>
      <c r="H5312">
        <v>1</v>
      </c>
      <c r="I5312">
        <v>-4500</v>
      </c>
      <c r="J5312">
        <v>-4500</v>
      </c>
      <c r="K5312">
        <v>1</v>
      </c>
      <c r="M5312" t="s">
        <v>52</v>
      </c>
      <c r="N5312" t="s">
        <v>344</v>
      </c>
      <c r="O5312">
        <v>100</v>
      </c>
      <c r="P5312" t="s">
        <v>179</v>
      </c>
      <c r="Q5312" t="s">
        <v>344</v>
      </c>
      <c r="S5312" t="s">
        <v>8984</v>
      </c>
      <c r="U5312" t="s">
        <v>52</v>
      </c>
      <c r="W5312" t="s">
        <v>323</v>
      </c>
      <c r="X5312" t="s">
        <v>324</v>
      </c>
      <c r="Y5312" t="s">
        <v>325</v>
      </c>
      <c r="Z5312" t="s">
        <v>325</v>
      </c>
      <c r="AA5312" t="s">
        <v>325</v>
      </c>
      <c r="AB5312" t="s">
        <v>27</v>
      </c>
      <c r="AE5312">
        <v>0</v>
      </c>
      <c r="AF5312">
        <v>0</v>
      </c>
    </row>
    <row r="5313" spans="1:32" x14ac:dyDescent="0.2">
      <c r="A5313" t="s">
        <v>9106</v>
      </c>
      <c r="B5313" s="107">
        <v>44686</v>
      </c>
      <c r="C5313" s="107">
        <v>44686</v>
      </c>
      <c r="D5313" s="107">
        <v>44686</v>
      </c>
      <c r="E5313">
        <v>-3500</v>
      </c>
      <c r="F5313">
        <v>-3500</v>
      </c>
      <c r="G5313" t="s">
        <v>43</v>
      </c>
      <c r="H5313">
        <v>1</v>
      </c>
      <c r="I5313">
        <v>-3500</v>
      </c>
      <c r="J5313">
        <v>-3500</v>
      </c>
      <c r="K5313">
        <v>1</v>
      </c>
      <c r="M5313" t="s">
        <v>52</v>
      </c>
      <c r="N5313" t="s">
        <v>7121</v>
      </c>
      <c r="O5313">
        <v>100</v>
      </c>
      <c r="Q5313" t="s">
        <v>7121</v>
      </c>
      <c r="S5313" t="s">
        <v>8984</v>
      </c>
      <c r="U5313" t="s">
        <v>52</v>
      </c>
      <c r="W5313" t="s">
        <v>323</v>
      </c>
      <c r="X5313" t="s">
        <v>324</v>
      </c>
      <c r="Y5313" t="s">
        <v>325</v>
      </c>
      <c r="Z5313" t="s">
        <v>325</v>
      </c>
      <c r="AA5313" t="s">
        <v>325</v>
      </c>
      <c r="AB5313" t="s">
        <v>27</v>
      </c>
      <c r="AE5313">
        <v>0</v>
      </c>
      <c r="AF5313">
        <v>0</v>
      </c>
    </row>
    <row r="5314" spans="1:32" x14ac:dyDescent="0.2">
      <c r="A5314" t="s">
        <v>9107</v>
      </c>
      <c r="B5314" s="107">
        <v>44686</v>
      </c>
      <c r="C5314" s="107">
        <v>44686</v>
      </c>
      <c r="D5314" s="107">
        <v>44686</v>
      </c>
      <c r="E5314">
        <v>-9000</v>
      </c>
      <c r="F5314">
        <v>-9000</v>
      </c>
      <c r="G5314" t="s">
        <v>43</v>
      </c>
      <c r="H5314">
        <v>1</v>
      </c>
      <c r="I5314">
        <v>-9000</v>
      </c>
      <c r="J5314">
        <v>-9000</v>
      </c>
      <c r="K5314">
        <v>1</v>
      </c>
      <c r="M5314" t="s">
        <v>52</v>
      </c>
      <c r="N5314" t="s">
        <v>350</v>
      </c>
      <c r="O5314">
        <v>100</v>
      </c>
      <c r="P5314" t="s">
        <v>219</v>
      </c>
      <c r="Q5314" t="s">
        <v>350</v>
      </c>
      <c r="S5314" t="s">
        <v>8984</v>
      </c>
      <c r="U5314" t="s">
        <v>52</v>
      </c>
      <c r="W5314" t="s">
        <v>323</v>
      </c>
      <c r="X5314" t="s">
        <v>324</v>
      </c>
      <c r="Y5314" t="s">
        <v>325</v>
      </c>
      <c r="Z5314" t="s">
        <v>325</v>
      </c>
      <c r="AA5314" t="s">
        <v>325</v>
      </c>
      <c r="AB5314" t="s">
        <v>27</v>
      </c>
      <c r="AE5314">
        <v>0</v>
      </c>
      <c r="AF5314">
        <v>0</v>
      </c>
    </row>
    <row r="5315" spans="1:32" x14ac:dyDescent="0.2">
      <c r="A5315" t="s">
        <v>9108</v>
      </c>
      <c r="B5315" s="107">
        <v>44686</v>
      </c>
      <c r="C5315" s="107">
        <v>44686</v>
      </c>
      <c r="D5315" s="107">
        <v>44686</v>
      </c>
      <c r="E5315">
        <v>-4800</v>
      </c>
      <c r="F5315">
        <v>-4800</v>
      </c>
      <c r="G5315" t="s">
        <v>43</v>
      </c>
      <c r="H5315">
        <v>1</v>
      </c>
      <c r="I5315">
        <v>-4800</v>
      </c>
      <c r="J5315">
        <v>-4800</v>
      </c>
      <c r="K5315">
        <v>1</v>
      </c>
      <c r="M5315" t="s">
        <v>52</v>
      </c>
      <c r="N5315" t="s">
        <v>8245</v>
      </c>
      <c r="O5315">
        <v>100</v>
      </c>
      <c r="Q5315" t="s">
        <v>8245</v>
      </c>
      <c r="S5315" t="s">
        <v>8984</v>
      </c>
      <c r="U5315" t="s">
        <v>52</v>
      </c>
      <c r="W5315" t="s">
        <v>323</v>
      </c>
      <c r="X5315" t="s">
        <v>324</v>
      </c>
      <c r="Y5315" t="s">
        <v>325</v>
      </c>
      <c r="Z5315" t="s">
        <v>325</v>
      </c>
      <c r="AA5315" t="s">
        <v>325</v>
      </c>
      <c r="AB5315" t="s">
        <v>27</v>
      </c>
      <c r="AE5315">
        <v>0</v>
      </c>
      <c r="AF5315">
        <v>0</v>
      </c>
    </row>
    <row r="5316" spans="1:32" x14ac:dyDescent="0.2">
      <c r="A5316" t="s">
        <v>9109</v>
      </c>
      <c r="B5316" s="107">
        <v>44686</v>
      </c>
      <c r="C5316" s="107">
        <v>44686</v>
      </c>
      <c r="D5316" s="107">
        <v>44686</v>
      </c>
      <c r="E5316">
        <v>-6000</v>
      </c>
      <c r="F5316">
        <v>-6000</v>
      </c>
      <c r="G5316" t="s">
        <v>43</v>
      </c>
      <c r="H5316">
        <v>1</v>
      </c>
      <c r="I5316">
        <v>-6000</v>
      </c>
      <c r="J5316">
        <v>-6000</v>
      </c>
      <c r="K5316">
        <v>1</v>
      </c>
      <c r="M5316" t="s">
        <v>52</v>
      </c>
      <c r="N5316" t="s">
        <v>344</v>
      </c>
      <c r="O5316">
        <v>100</v>
      </c>
      <c r="P5316" t="s">
        <v>179</v>
      </c>
      <c r="Q5316" t="s">
        <v>344</v>
      </c>
      <c r="S5316" t="s">
        <v>8984</v>
      </c>
      <c r="U5316" t="s">
        <v>52</v>
      </c>
      <c r="W5316" t="s">
        <v>323</v>
      </c>
      <c r="X5316" t="s">
        <v>324</v>
      </c>
      <c r="Y5316" t="s">
        <v>325</v>
      </c>
      <c r="Z5316" t="s">
        <v>325</v>
      </c>
      <c r="AA5316" t="s">
        <v>325</v>
      </c>
      <c r="AB5316" t="s">
        <v>27</v>
      </c>
      <c r="AE5316">
        <v>0</v>
      </c>
      <c r="AF5316">
        <v>0</v>
      </c>
    </row>
    <row r="5317" spans="1:32" x14ac:dyDescent="0.2">
      <c r="A5317" t="s">
        <v>9110</v>
      </c>
      <c r="B5317" s="107">
        <v>44686</v>
      </c>
      <c r="C5317" s="107">
        <v>44686</v>
      </c>
      <c r="D5317" s="107">
        <v>44686</v>
      </c>
      <c r="E5317">
        <v>-750</v>
      </c>
      <c r="F5317">
        <v>-750</v>
      </c>
      <c r="G5317" t="s">
        <v>43</v>
      </c>
      <c r="H5317">
        <v>1</v>
      </c>
      <c r="I5317">
        <v>-750</v>
      </c>
      <c r="J5317">
        <v>-750</v>
      </c>
      <c r="K5317">
        <v>1</v>
      </c>
      <c r="M5317" t="s">
        <v>52</v>
      </c>
      <c r="N5317" t="s">
        <v>7616</v>
      </c>
      <c r="O5317">
        <v>100</v>
      </c>
      <c r="Q5317" t="s">
        <v>7616</v>
      </c>
      <c r="S5317" t="s">
        <v>8984</v>
      </c>
      <c r="U5317" t="s">
        <v>52</v>
      </c>
      <c r="W5317" t="s">
        <v>323</v>
      </c>
      <c r="X5317" t="s">
        <v>324</v>
      </c>
      <c r="Y5317" t="s">
        <v>325</v>
      </c>
      <c r="Z5317" t="s">
        <v>325</v>
      </c>
      <c r="AA5317" t="s">
        <v>325</v>
      </c>
      <c r="AB5317" t="s">
        <v>27</v>
      </c>
      <c r="AE5317">
        <v>0</v>
      </c>
      <c r="AF5317">
        <v>0</v>
      </c>
    </row>
    <row r="5318" spans="1:32" x14ac:dyDescent="0.2">
      <c r="A5318" t="s">
        <v>9111</v>
      </c>
      <c r="B5318" s="107">
        <v>44686</v>
      </c>
      <c r="C5318" s="107">
        <v>44686</v>
      </c>
      <c r="D5318" s="107">
        <v>44686</v>
      </c>
      <c r="E5318">
        <v>-1.6714012930888001E-3</v>
      </c>
      <c r="F5318">
        <v>-1.6714012930888001E-3</v>
      </c>
      <c r="G5318" t="s">
        <v>58</v>
      </c>
      <c r="H5318">
        <v>13910.27848101266</v>
      </c>
      <c r="I5318">
        <v>-23.249657440389861</v>
      </c>
      <c r="J5318">
        <v>-23.249657440389861</v>
      </c>
      <c r="K5318">
        <v>1</v>
      </c>
      <c r="M5318" t="s">
        <v>67</v>
      </c>
      <c r="S5318" t="s">
        <v>9112</v>
      </c>
      <c r="U5318" t="s">
        <v>67</v>
      </c>
      <c r="W5318" t="s">
        <v>1415</v>
      </c>
      <c r="X5318" t="s">
        <v>1265</v>
      </c>
      <c r="Y5318" t="s">
        <v>182</v>
      </c>
      <c r="Z5318" t="s">
        <v>164</v>
      </c>
      <c r="AA5318" t="s">
        <v>164</v>
      </c>
      <c r="AB5318" t="s">
        <v>18</v>
      </c>
      <c r="AD5318" t="s">
        <v>9113</v>
      </c>
      <c r="AE5318">
        <v>1</v>
      </c>
      <c r="AF5318">
        <v>1</v>
      </c>
    </row>
    <row r="5319" spans="1:32" x14ac:dyDescent="0.2">
      <c r="A5319" t="s">
        <v>9114</v>
      </c>
      <c r="B5319" s="107">
        <v>44686</v>
      </c>
      <c r="C5319" s="107">
        <v>44686</v>
      </c>
      <c r="D5319" s="107">
        <v>44686</v>
      </c>
      <c r="E5319">
        <v>-6.2349474193027447E-3</v>
      </c>
      <c r="F5319">
        <v>-6.2349474193027447E-3</v>
      </c>
      <c r="G5319" t="s">
        <v>58</v>
      </c>
      <c r="H5319">
        <v>13910.27848101266</v>
      </c>
      <c r="I5319">
        <v>-86.729854916972371</v>
      </c>
      <c r="J5319">
        <v>-86.729854916972371</v>
      </c>
      <c r="K5319">
        <v>1</v>
      </c>
      <c r="M5319" t="s">
        <v>63</v>
      </c>
      <c r="N5319" t="s">
        <v>2409</v>
      </c>
      <c r="S5319" t="s">
        <v>9115</v>
      </c>
      <c r="U5319" t="s">
        <v>63</v>
      </c>
      <c r="W5319" t="s">
        <v>1270</v>
      </c>
      <c r="X5319" t="s">
        <v>1271</v>
      </c>
      <c r="Y5319" t="s">
        <v>182</v>
      </c>
      <c r="Z5319" t="s">
        <v>164</v>
      </c>
      <c r="AA5319" t="s">
        <v>164</v>
      </c>
      <c r="AB5319" t="s">
        <v>18</v>
      </c>
      <c r="AD5319" t="s">
        <v>9116</v>
      </c>
      <c r="AE5319">
        <v>1</v>
      </c>
      <c r="AF5319">
        <v>1</v>
      </c>
    </row>
    <row r="5320" spans="1:32" x14ac:dyDescent="0.2">
      <c r="A5320" t="s">
        <v>9117</v>
      </c>
      <c r="B5320" s="107">
        <v>44685</v>
      </c>
      <c r="C5320" s="107">
        <v>44685</v>
      </c>
      <c r="D5320" s="107">
        <v>44685</v>
      </c>
      <c r="E5320">
        <v>-7307.4</v>
      </c>
      <c r="F5320">
        <v>-7307.4</v>
      </c>
      <c r="G5320" t="s">
        <v>43</v>
      </c>
      <c r="H5320">
        <v>1</v>
      </c>
      <c r="I5320">
        <v>-7307.4</v>
      </c>
      <c r="J5320">
        <v>-7307.4</v>
      </c>
      <c r="K5320">
        <v>1</v>
      </c>
      <c r="M5320" t="s">
        <v>52</v>
      </c>
      <c r="N5320" t="s">
        <v>342</v>
      </c>
      <c r="O5320">
        <v>100</v>
      </c>
      <c r="P5320" t="s">
        <v>236</v>
      </c>
      <c r="Q5320" t="s">
        <v>342</v>
      </c>
      <c r="S5320" t="s">
        <v>8017</v>
      </c>
      <c r="U5320" t="s">
        <v>52</v>
      </c>
      <c r="W5320" t="s">
        <v>8017</v>
      </c>
      <c r="X5320" t="s">
        <v>24</v>
      </c>
      <c r="Y5320" t="s">
        <v>163</v>
      </c>
      <c r="Z5320" t="s">
        <v>193</v>
      </c>
      <c r="AA5320" t="s">
        <v>193</v>
      </c>
      <c r="AB5320" t="s">
        <v>24</v>
      </c>
      <c r="AE5320">
        <v>0</v>
      </c>
      <c r="AF5320">
        <v>0</v>
      </c>
    </row>
    <row r="5321" spans="1:32" x14ac:dyDescent="0.2">
      <c r="A5321" t="s">
        <v>9118</v>
      </c>
      <c r="B5321" s="107">
        <v>44685</v>
      </c>
      <c r="C5321" s="107">
        <v>44685</v>
      </c>
      <c r="D5321" s="107">
        <v>44685</v>
      </c>
      <c r="E5321">
        <v>-96000</v>
      </c>
      <c r="F5321">
        <v>-96000</v>
      </c>
      <c r="G5321" t="s">
        <v>43</v>
      </c>
      <c r="H5321">
        <v>1</v>
      </c>
      <c r="I5321">
        <v>-96000</v>
      </c>
      <c r="J5321">
        <v>-96000</v>
      </c>
      <c r="K5321">
        <v>1</v>
      </c>
      <c r="M5321" t="s">
        <v>52</v>
      </c>
      <c r="N5321" t="s">
        <v>195</v>
      </c>
      <c r="O5321">
        <v>100</v>
      </c>
      <c r="Q5321" t="s">
        <v>195</v>
      </c>
      <c r="S5321" t="s">
        <v>9119</v>
      </c>
      <c r="U5321" t="s">
        <v>52</v>
      </c>
      <c r="W5321" t="s">
        <v>197</v>
      </c>
      <c r="X5321" t="s">
        <v>191</v>
      </c>
      <c r="Y5321" t="s">
        <v>192</v>
      </c>
      <c r="Z5321" t="s">
        <v>193</v>
      </c>
      <c r="AA5321" t="s">
        <v>193</v>
      </c>
      <c r="AB5321" t="s">
        <v>19</v>
      </c>
      <c r="AE5321">
        <v>0</v>
      </c>
      <c r="AF5321">
        <v>0</v>
      </c>
    </row>
    <row r="5322" spans="1:32" x14ac:dyDescent="0.2">
      <c r="A5322" t="s">
        <v>9120</v>
      </c>
      <c r="B5322" s="107">
        <v>44684</v>
      </c>
      <c r="C5322" s="107">
        <v>44684</v>
      </c>
      <c r="D5322" s="107">
        <v>44684</v>
      </c>
      <c r="E5322">
        <v>-164.34</v>
      </c>
      <c r="F5322">
        <v>-164.34</v>
      </c>
      <c r="G5322" t="s">
        <v>43</v>
      </c>
      <c r="H5322">
        <v>1</v>
      </c>
      <c r="I5322">
        <v>-164.34</v>
      </c>
      <c r="J5322">
        <v>-164.34</v>
      </c>
      <c r="K5322">
        <v>1</v>
      </c>
      <c r="M5322" t="s">
        <v>52</v>
      </c>
      <c r="N5322" t="s">
        <v>335</v>
      </c>
      <c r="O5322">
        <v>100</v>
      </c>
      <c r="P5322" t="s">
        <v>236</v>
      </c>
      <c r="Q5322" t="s">
        <v>335</v>
      </c>
      <c r="S5322" t="s">
        <v>9121</v>
      </c>
      <c r="U5322" t="s">
        <v>52</v>
      </c>
      <c r="W5322" t="s">
        <v>8017</v>
      </c>
      <c r="X5322" t="s">
        <v>24</v>
      </c>
      <c r="Y5322" t="s">
        <v>163</v>
      </c>
      <c r="Z5322" t="s">
        <v>193</v>
      </c>
      <c r="AA5322" t="s">
        <v>193</v>
      </c>
      <c r="AB5322" t="s">
        <v>24</v>
      </c>
      <c r="AE5322">
        <v>0</v>
      </c>
      <c r="AF5322">
        <v>0</v>
      </c>
    </row>
    <row r="5323" spans="1:32" x14ac:dyDescent="0.2">
      <c r="A5323" t="s">
        <v>9122</v>
      </c>
      <c r="B5323" s="107">
        <v>44684</v>
      </c>
      <c r="C5323" s="107">
        <v>44684</v>
      </c>
      <c r="D5323" s="107">
        <v>44684</v>
      </c>
      <c r="E5323">
        <v>-1000</v>
      </c>
      <c r="F5323">
        <v>-1000</v>
      </c>
      <c r="G5323" t="s">
        <v>43</v>
      </c>
      <c r="H5323">
        <v>1</v>
      </c>
      <c r="I5323">
        <v>-1000</v>
      </c>
      <c r="J5323">
        <v>-1000</v>
      </c>
      <c r="K5323">
        <v>1</v>
      </c>
      <c r="M5323" t="s">
        <v>52</v>
      </c>
      <c r="N5323" t="s">
        <v>8814</v>
      </c>
      <c r="O5323">
        <v>100</v>
      </c>
      <c r="Q5323" t="s">
        <v>8814</v>
      </c>
      <c r="S5323" t="s">
        <v>9123</v>
      </c>
      <c r="U5323" t="s">
        <v>52</v>
      </c>
      <c r="W5323" t="s">
        <v>4674</v>
      </c>
      <c r="X5323" t="s">
        <v>4675</v>
      </c>
      <c r="Y5323" t="s">
        <v>192</v>
      </c>
      <c r="Z5323" t="s">
        <v>193</v>
      </c>
      <c r="AA5323" t="s">
        <v>193</v>
      </c>
      <c r="AB5323" t="s">
        <v>19</v>
      </c>
      <c r="AE5323">
        <v>0</v>
      </c>
      <c r="AF5323">
        <v>0</v>
      </c>
    </row>
    <row r="5324" spans="1:32" x14ac:dyDescent="0.2">
      <c r="A5324" t="s">
        <v>9124</v>
      </c>
      <c r="B5324" s="107">
        <v>44684</v>
      </c>
      <c r="C5324" s="107">
        <v>44684</v>
      </c>
      <c r="D5324" s="107">
        <v>44684</v>
      </c>
      <c r="E5324">
        <v>-32.69</v>
      </c>
      <c r="F5324">
        <v>-32.69</v>
      </c>
      <c r="G5324" t="s">
        <v>43</v>
      </c>
      <c r="H5324">
        <v>1</v>
      </c>
      <c r="I5324">
        <v>-32.69</v>
      </c>
      <c r="J5324">
        <v>-32.69</v>
      </c>
      <c r="K5324">
        <v>1</v>
      </c>
      <c r="M5324" t="s">
        <v>50</v>
      </c>
      <c r="N5324" t="s">
        <v>199</v>
      </c>
      <c r="O5324">
        <v>100</v>
      </c>
      <c r="P5324" t="s">
        <v>340</v>
      </c>
      <c r="Q5324" t="s">
        <v>199</v>
      </c>
      <c r="S5324" t="s">
        <v>9125</v>
      </c>
      <c r="U5324" t="s">
        <v>50</v>
      </c>
      <c r="W5324" t="s">
        <v>1451</v>
      </c>
      <c r="X5324" t="s">
        <v>1452</v>
      </c>
      <c r="Y5324" t="s">
        <v>192</v>
      </c>
      <c r="Z5324" t="s">
        <v>193</v>
      </c>
      <c r="AA5324" t="s">
        <v>193</v>
      </c>
      <c r="AB5324" t="s">
        <v>24</v>
      </c>
      <c r="AE5324">
        <v>0</v>
      </c>
      <c r="AF5324">
        <v>0</v>
      </c>
    </row>
    <row r="5325" spans="1:32" x14ac:dyDescent="0.2">
      <c r="A5325" t="s">
        <v>9126</v>
      </c>
      <c r="B5325" s="107">
        <v>44684</v>
      </c>
      <c r="C5325" s="107">
        <v>44684</v>
      </c>
      <c r="D5325" s="107">
        <v>44684</v>
      </c>
      <c r="E5325">
        <v>-54</v>
      </c>
      <c r="F5325">
        <v>-54</v>
      </c>
      <c r="G5325" t="s">
        <v>43</v>
      </c>
      <c r="H5325">
        <v>1</v>
      </c>
      <c r="I5325">
        <v>-54</v>
      </c>
      <c r="J5325">
        <v>-54</v>
      </c>
      <c r="K5325">
        <v>1</v>
      </c>
      <c r="M5325" t="s">
        <v>52</v>
      </c>
      <c r="N5325" t="s">
        <v>331</v>
      </c>
      <c r="O5325">
        <v>100</v>
      </c>
      <c r="P5325" t="s">
        <v>219</v>
      </c>
      <c r="Q5325" t="s">
        <v>331</v>
      </c>
      <c r="S5325" t="s">
        <v>8017</v>
      </c>
      <c r="U5325" t="s">
        <v>52</v>
      </c>
      <c r="W5325" t="s">
        <v>8017</v>
      </c>
      <c r="X5325" t="s">
        <v>24</v>
      </c>
      <c r="Y5325" t="s">
        <v>163</v>
      </c>
      <c r="Z5325" t="s">
        <v>193</v>
      </c>
      <c r="AA5325" t="s">
        <v>193</v>
      </c>
      <c r="AB5325" t="s">
        <v>24</v>
      </c>
      <c r="AE5325">
        <v>0</v>
      </c>
      <c r="AF5325">
        <v>0</v>
      </c>
    </row>
    <row r="5326" spans="1:32" x14ac:dyDescent="0.2">
      <c r="A5326" t="s">
        <v>9127</v>
      </c>
      <c r="B5326" s="107">
        <v>44684</v>
      </c>
      <c r="C5326" s="107">
        <v>44684</v>
      </c>
      <c r="D5326" s="107">
        <v>44684</v>
      </c>
      <c r="E5326">
        <v>-10558.42</v>
      </c>
      <c r="F5326">
        <v>-10558.42</v>
      </c>
      <c r="G5326" t="s">
        <v>43</v>
      </c>
      <c r="H5326">
        <v>1</v>
      </c>
      <c r="I5326">
        <v>-10558.42</v>
      </c>
      <c r="J5326">
        <v>-10558.42</v>
      </c>
      <c r="K5326">
        <v>1</v>
      </c>
      <c r="M5326" t="s">
        <v>52</v>
      </c>
      <c r="N5326" t="s">
        <v>335</v>
      </c>
      <c r="O5326">
        <v>100</v>
      </c>
      <c r="P5326" t="s">
        <v>236</v>
      </c>
      <c r="Q5326" t="s">
        <v>335</v>
      </c>
      <c r="S5326" t="s">
        <v>9128</v>
      </c>
      <c r="U5326" t="s">
        <v>52</v>
      </c>
      <c r="W5326" t="s">
        <v>7607</v>
      </c>
      <c r="X5326" t="s">
        <v>1366</v>
      </c>
      <c r="Y5326" t="s">
        <v>15</v>
      </c>
      <c r="Z5326" t="s">
        <v>164</v>
      </c>
      <c r="AA5326" t="s">
        <v>164</v>
      </c>
      <c r="AB5326" t="s">
        <v>15</v>
      </c>
      <c r="AE5326">
        <v>0</v>
      </c>
      <c r="AF5326">
        <v>0</v>
      </c>
    </row>
    <row r="5327" spans="1:32" x14ac:dyDescent="0.2">
      <c r="A5327" t="s">
        <v>9129</v>
      </c>
      <c r="B5327" s="107">
        <v>44684</v>
      </c>
      <c r="C5327" s="107">
        <v>44684</v>
      </c>
      <c r="D5327" s="107">
        <v>44684</v>
      </c>
      <c r="E5327">
        <v>-314.49</v>
      </c>
      <c r="F5327">
        <v>-314.49</v>
      </c>
      <c r="G5327" t="s">
        <v>43</v>
      </c>
      <c r="H5327">
        <v>1</v>
      </c>
      <c r="I5327">
        <v>-314.49</v>
      </c>
      <c r="J5327">
        <v>-314.49</v>
      </c>
      <c r="K5327">
        <v>1</v>
      </c>
      <c r="M5327" t="s">
        <v>50</v>
      </c>
      <c r="N5327" t="s">
        <v>199</v>
      </c>
      <c r="O5327">
        <v>100</v>
      </c>
      <c r="P5327" t="s">
        <v>340</v>
      </c>
      <c r="Q5327" t="s">
        <v>199</v>
      </c>
      <c r="S5327" t="s">
        <v>9130</v>
      </c>
      <c r="U5327" t="s">
        <v>50</v>
      </c>
      <c r="W5327" t="s">
        <v>1451</v>
      </c>
      <c r="X5327" t="s">
        <v>1452</v>
      </c>
      <c r="Y5327" t="s">
        <v>192</v>
      </c>
      <c r="Z5327" t="s">
        <v>193</v>
      </c>
      <c r="AA5327" t="s">
        <v>193</v>
      </c>
      <c r="AB5327" t="s">
        <v>24</v>
      </c>
      <c r="AE5327">
        <v>0</v>
      </c>
      <c r="AF5327">
        <v>0</v>
      </c>
    </row>
    <row r="5328" spans="1:32" x14ac:dyDescent="0.2">
      <c r="A5328" t="s">
        <v>9131</v>
      </c>
      <c r="B5328" s="107">
        <v>44684</v>
      </c>
      <c r="C5328" s="107">
        <v>44684</v>
      </c>
      <c r="D5328" s="107">
        <v>44684</v>
      </c>
      <c r="E5328">
        <v>-52.8</v>
      </c>
      <c r="F5328">
        <v>-52.8</v>
      </c>
      <c r="G5328" t="s">
        <v>43</v>
      </c>
      <c r="H5328">
        <v>1</v>
      </c>
      <c r="I5328">
        <v>-52.8</v>
      </c>
      <c r="J5328">
        <v>-52.8</v>
      </c>
      <c r="K5328">
        <v>1</v>
      </c>
      <c r="M5328" t="s">
        <v>50</v>
      </c>
      <c r="N5328" t="s">
        <v>231</v>
      </c>
      <c r="O5328">
        <v>100</v>
      </c>
      <c r="Q5328" t="s">
        <v>231</v>
      </c>
      <c r="S5328" t="s">
        <v>9132</v>
      </c>
      <c r="U5328" t="s">
        <v>50</v>
      </c>
      <c r="W5328" t="s">
        <v>233</v>
      </c>
      <c r="X5328" t="s">
        <v>30</v>
      </c>
      <c r="Y5328" t="s">
        <v>182</v>
      </c>
      <c r="Z5328" t="s">
        <v>182</v>
      </c>
      <c r="AA5328" t="s">
        <v>182</v>
      </c>
      <c r="AB5328" t="s">
        <v>30</v>
      </c>
      <c r="AE5328">
        <v>0</v>
      </c>
      <c r="AF5328">
        <v>0</v>
      </c>
    </row>
    <row r="5329" spans="1:32" x14ac:dyDescent="0.2">
      <c r="A5329" t="s">
        <v>9133</v>
      </c>
      <c r="B5329" s="107">
        <v>44684</v>
      </c>
      <c r="C5329" s="107">
        <v>44684</v>
      </c>
      <c r="D5329" s="107">
        <v>44684</v>
      </c>
      <c r="E5329">
        <v>-1700</v>
      </c>
      <c r="F5329">
        <v>-1700</v>
      </c>
      <c r="G5329" t="s">
        <v>43</v>
      </c>
      <c r="H5329">
        <v>1</v>
      </c>
      <c r="I5329">
        <v>-1700</v>
      </c>
      <c r="J5329">
        <v>-1700</v>
      </c>
      <c r="K5329">
        <v>1</v>
      </c>
      <c r="M5329" t="s">
        <v>52</v>
      </c>
      <c r="N5329" t="s">
        <v>1190</v>
      </c>
      <c r="O5329">
        <v>100</v>
      </c>
      <c r="Q5329" t="s">
        <v>1190</v>
      </c>
      <c r="S5329" t="s">
        <v>2394</v>
      </c>
      <c r="U5329" t="s">
        <v>52</v>
      </c>
      <c r="W5329" t="s">
        <v>162</v>
      </c>
      <c r="X5329" t="s">
        <v>16</v>
      </c>
      <c r="Y5329" t="s">
        <v>163</v>
      </c>
      <c r="Z5329" t="s">
        <v>164</v>
      </c>
      <c r="AA5329" t="s">
        <v>164</v>
      </c>
      <c r="AB5329" t="s">
        <v>16</v>
      </c>
      <c r="AE5329">
        <v>0</v>
      </c>
      <c r="AF5329">
        <v>0</v>
      </c>
    </row>
    <row r="5330" spans="1:32" x14ac:dyDescent="0.2">
      <c r="A5330" t="s">
        <v>9134</v>
      </c>
      <c r="B5330" s="107">
        <v>44684</v>
      </c>
      <c r="C5330" s="107">
        <v>44684</v>
      </c>
      <c r="D5330" s="107">
        <v>44684</v>
      </c>
      <c r="E5330">
        <v>-265.85000000000002</v>
      </c>
      <c r="F5330">
        <v>-265.85000000000002</v>
      </c>
      <c r="G5330" t="s">
        <v>43</v>
      </c>
      <c r="H5330">
        <v>1</v>
      </c>
      <c r="I5330">
        <v>-265.85000000000002</v>
      </c>
      <c r="J5330">
        <v>-265.85000000000002</v>
      </c>
      <c r="K5330">
        <v>1</v>
      </c>
      <c r="M5330" t="s">
        <v>52</v>
      </c>
      <c r="N5330" t="s">
        <v>1169</v>
      </c>
      <c r="O5330">
        <v>100</v>
      </c>
      <c r="P5330" t="s">
        <v>268</v>
      </c>
      <c r="Q5330" t="s">
        <v>1169</v>
      </c>
      <c r="S5330" t="s">
        <v>9135</v>
      </c>
      <c r="U5330" t="s">
        <v>52</v>
      </c>
      <c r="W5330" t="s">
        <v>3181</v>
      </c>
      <c r="X5330" t="s">
        <v>22</v>
      </c>
      <c r="Y5330" t="s">
        <v>170</v>
      </c>
      <c r="Z5330" t="s">
        <v>164</v>
      </c>
      <c r="AA5330" t="s">
        <v>164</v>
      </c>
      <c r="AB5330" t="s">
        <v>22</v>
      </c>
      <c r="AE5330">
        <v>0</v>
      </c>
      <c r="AF5330">
        <v>0</v>
      </c>
    </row>
    <row r="5331" spans="1:32" x14ac:dyDescent="0.2">
      <c r="A5331" t="s">
        <v>9136</v>
      </c>
      <c r="B5331" s="107">
        <v>44684</v>
      </c>
      <c r="C5331" s="107">
        <v>44684</v>
      </c>
      <c r="D5331" s="107">
        <v>44684</v>
      </c>
      <c r="E5331">
        <v>-8.825465107314967E-3</v>
      </c>
      <c r="F5331">
        <v>-8.825465107314967E-3</v>
      </c>
      <c r="G5331" t="s">
        <v>58</v>
      </c>
      <c r="H5331">
        <v>13889.260739260741</v>
      </c>
      <c r="I5331">
        <v>-122.5791860207454</v>
      </c>
      <c r="J5331">
        <v>-122.5791860207454</v>
      </c>
      <c r="K5331">
        <v>1</v>
      </c>
      <c r="M5331" t="s">
        <v>63</v>
      </c>
      <c r="N5331" t="s">
        <v>2409</v>
      </c>
      <c r="S5331" t="s">
        <v>9137</v>
      </c>
      <c r="U5331" t="s">
        <v>63</v>
      </c>
      <c r="W5331" t="s">
        <v>1270</v>
      </c>
      <c r="X5331" t="s">
        <v>1271</v>
      </c>
      <c r="Y5331" t="s">
        <v>182</v>
      </c>
      <c r="Z5331" t="s">
        <v>164</v>
      </c>
      <c r="AA5331" t="s">
        <v>164</v>
      </c>
      <c r="AB5331" t="s">
        <v>18</v>
      </c>
      <c r="AD5331" t="s">
        <v>9138</v>
      </c>
      <c r="AE5331">
        <v>1</v>
      </c>
      <c r="AF5331">
        <v>1</v>
      </c>
    </row>
    <row r="5332" spans="1:32" x14ac:dyDescent="0.2">
      <c r="A5332" t="s">
        <v>9139</v>
      </c>
      <c r="B5332" s="107">
        <v>44683</v>
      </c>
      <c r="C5332" s="107">
        <v>44683</v>
      </c>
      <c r="D5332" s="107">
        <v>44683</v>
      </c>
      <c r="E5332">
        <v>-250.03</v>
      </c>
      <c r="F5332">
        <v>-250.03</v>
      </c>
      <c r="G5332" t="s">
        <v>43</v>
      </c>
      <c r="H5332">
        <v>1</v>
      </c>
      <c r="I5332">
        <v>-250.03</v>
      </c>
      <c r="J5332">
        <v>-250.03</v>
      </c>
      <c r="K5332">
        <v>1</v>
      </c>
      <c r="M5332" t="s">
        <v>50</v>
      </c>
      <c r="N5332" t="s">
        <v>199</v>
      </c>
      <c r="O5332">
        <v>100</v>
      </c>
      <c r="P5332" t="s">
        <v>340</v>
      </c>
      <c r="Q5332" t="s">
        <v>199</v>
      </c>
      <c r="S5332" t="s">
        <v>8188</v>
      </c>
      <c r="U5332" t="s">
        <v>50</v>
      </c>
      <c r="W5332" t="s">
        <v>8188</v>
      </c>
      <c r="X5332" t="s">
        <v>8189</v>
      </c>
      <c r="Y5332" t="s">
        <v>23</v>
      </c>
      <c r="Z5332" t="s">
        <v>164</v>
      </c>
      <c r="AA5332" t="s">
        <v>164</v>
      </c>
      <c r="AB5332" t="s">
        <v>23</v>
      </c>
      <c r="AE5332">
        <v>0</v>
      </c>
      <c r="AF5332">
        <v>0</v>
      </c>
    </row>
    <row r="5333" spans="1:32" x14ac:dyDescent="0.2">
      <c r="A5333" t="s">
        <v>9140</v>
      </c>
      <c r="B5333" s="107">
        <v>44683</v>
      </c>
      <c r="C5333" s="107">
        <v>44683</v>
      </c>
      <c r="D5333" s="107">
        <v>44683</v>
      </c>
      <c r="E5333">
        <v>-151.32</v>
      </c>
      <c r="F5333">
        <v>-151.32</v>
      </c>
      <c r="G5333" t="s">
        <v>43</v>
      </c>
      <c r="H5333">
        <v>1</v>
      </c>
      <c r="I5333">
        <v>-151.32</v>
      </c>
      <c r="J5333">
        <v>-151.32</v>
      </c>
      <c r="K5333">
        <v>1</v>
      </c>
      <c r="M5333" t="s">
        <v>50</v>
      </c>
      <c r="N5333" t="s">
        <v>199</v>
      </c>
      <c r="O5333">
        <v>100</v>
      </c>
      <c r="P5333" t="s">
        <v>340</v>
      </c>
      <c r="Q5333" t="s">
        <v>199</v>
      </c>
      <c r="S5333" t="s">
        <v>9141</v>
      </c>
      <c r="U5333" t="s">
        <v>50</v>
      </c>
      <c r="W5333" t="s">
        <v>2626</v>
      </c>
      <c r="X5333" t="s">
        <v>1366</v>
      </c>
      <c r="Y5333" t="s">
        <v>15</v>
      </c>
      <c r="Z5333" t="s">
        <v>164</v>
      </c>
      <c r="AA5333" t="s">
        <v>164</v>
      </c>
      <c r="AB5333" t="s">
        <v>15</v>
      </c>
      <c r="AE5333">
        <v>0</v>
      </c>
      <c r="AF5333">
        <v>0</v>
      </c>
    </row>
    <row r="5334" spans="1:32" x14ac:dyDescent="0.2">
      <c r="A5334" t="s">
        <v>9142</v>
      </c>
      <c r="B5334" s="107">
        <v>44683</v>
      </c>
      <c r="C5334" s="107">
        <v>44683</v>
      </c>
      <c r="D5334" s="107">
        <v>44683</v>
      </c>
      <c r="E5334">
        <v>-191.95</v>
      </c>
      <c r="F5334">
        <v>-191.95</v>
      </c>
      <c r="G5334" t="s">
        <v>43</v>
      </c>
      <c r="H5334">
        <v>1</v>
      </c>
      <c r="I5334">
        <v>-191.95</v>
      </c>
      <c r="J5334">
        <v>-191.95</v>
      </c>
      <c r="K5334">
        <v>1</v>
      </c>
      <c r="M5334" t="s">
        <v>50</v>
      </c>
      <c r="N5334" t="s">
        <v>199</v>
      </c>
      <c r="O5334">
        <v>100</v>
      </c>
      <c r="P5334" t="s">
        <v>340</v>
      </c>
      <c r="Q5334" t="s">
        <v>199</v>
      </c>
      <c r="S5334" t="s">
        <v>8188</v>
      </c>
      <c r="U5334" t="s">
        <v>50</v>
      </c>
      <c r="W5334" t="s">
        <v>8188</v>
      </c>
      <c r="X5334" t="s">
        <v>8189</v>
      </c>
      <c r="Y5334" t="s">
        <v>23</v>
      </c>
      <c r="Z5334" t="s">
        <v>164</v>
      </c>
      <c r="AA5334" t="s">
        <v>164</v>
      </c>
      <c r="AB5334" t="s">
        <v>23</v>
      </c>
      <c r="AE5334">
        <v>0</v>
      </c>
      <c r="AF5334">
        <v>0</v>
      </c>
    </row>
    <row r="5335" spans="1:32" x14ac:dyDescent="0.2">
      <c r="A5335" t="s">
        <v>9143</v>
      </c>
      <c r="B5335" s="107">
        <v>44683</v>
      </c>
      <c r="C5335" s="107">
        <v>44683</v>
      </c>
      <c r="D5335" s="107">
        <v>44683</v>
      </c>
      <c r="E5335">
        <v>-246.68</v>
      </c>
      <c r="F5335">
        <v>-246.68</v>
      </c>
      <c r="G5335" t="s">
        <v>43</v>
      </c>
      <c r="H5335">
        <v>1</v>
      </c>
      <c r="I5335">
        <v>-246.68</v>
      </c>
      <c r="J5335">
        <v>-246.68</v>
      </c>
      <c r="K5335">
        <v>1</v>
      </c>
      <c r="M5335" t="s">
        <v>50</v>
      </c>
      <c r="N5335" t="s">
        <v>7527</v>
      </c>
      <c r="O5335">
        <v>100</v>
      </c>
      <c r="Q5335" t="s">
        <v>7527</v>
      </c>
      <c r="S5335" t="s">
        <v>8849</v>
      </c>
      <c r="U5335" t="s">
        <v>50</v>
      </c>
      <c r="W5335" t="s">
        <v>7527</v>
      </c>
      <c r="X5335" t="s">
        <v>391</v>
      </c>
      <c r="Y5335" t="s">
        <v>23</v>
      </c>
      <c r="Z5335" t="s">
        <v>164</v>
      </c>
      <c r="AA5335" t="s">
        <v>164</v>
      </c>
      <c r="AB5335" t="s">
        <v>23</v>
      </c>
      <c r="AE5335">
        <v>0</v>
      </c>
      <c r="AF5335">
        <v>0</v>
      </c>
    </row>
    <row r="5336" spans="1:32" x14ac:dyDescent="0.2">
      <c r="A5336" t="s">
        <v>9144</v>
      </c>
      <c r="B5336" s="107">
        <v>44683</v>
      </c>
      <c r="C5336" s="107">
        <v>44683</v>
      </c>
      <c r="D5336" s="107">
        <v>44683</v>
      </c>
      <c r="E5336">
        <v>-175.65</v>
      </c>
      <c r="F5336">
        <v>-175.65</v>
      </c>
      <c r="G5336" t="s">
        <v>43</v>
      </c>
      <c r="H5336">
        <v>1</v>
      </c>
      <c r="I5336">
        <v>-175.65</v>
      </c>
      <c r="J5336">
        <v>-175.65</v>
      </c>
      <c r="K5336">
        <v>1</v>
      </c>
      <c r="M5336" t="s">
        <v>50</v>
      </c>
      <c r="N5336" t="s">
        <v>199</v>
      </c>
      <c r="O5336">
        <v>100</v>
      </c>
      <c r="P5336" t="s">
        <v>340</v>
      </c>
      <c r="Q5336" t="s">
        <v>199</v>
      </c>
      <c r="S5336" t="s">
        <v>9145</v>
      </c>
      <c r="U5336" t="s">
        <v>50</v>
      </c>
      <c r="W5336" t="s">
        <v>9146</v>
      </c>
      <c r="X5336" t="s">
        <v>8820</v>
      </c>
      <c r="Y5336" t="s">
        <v>325</v>
      </c>
      <c r="Z5336" t="s">
        <v>325</v>
      </c>
      <c r="AA5336" t="s">
        <v>325</v>
      </c>
      <c r="AB5336" t="s">
        <v>27</v>
      </c>
      <c r="AE5336">
        <v>0</v>
      </c>
      <c r="AF5336">
        <v>0</v>
      </c>
    </row>
    <row r="5337" spans="1:32" x14ac:dyDescent="0.2">
      <c r="A5337" t="s">
        <v>9147</v>
      </c>
      <c r="B5337" s="107">
        <v>44683</v>
      </c>
      <c r="C5337" s="107">
        <v>44683</v>
      </c>
      <c r="D5337" s="107">
        <v>44683</v>
      </c>
      <c r="E5337">
        <v>10000</v>
      </c>
      <c r="F5337">
        <v>10000</v>
      </c>
      <c r="G5337" t="s">
        <v>43</v>
      </c>
      <c r="H5337">
        <v>1</v>
      </c>
      <c r="I5337">
        <v>10000</v>
      </c>
      <c r="J5337">
        <v>10000</v>
      </c>
      <c r="K5337">
        <v>1</v>
      </c>
      <c r="M5337" t="s">
        <v>199</v>
      </c>
      <c r="N5337" t="s">
        <v>50</v>
      </c>
      <c r="O5337">
        <v>100</v>
      </c>
      <c r="Q5337" t="s">
        <v>199</v>
      </c>
      <c r="S5337" t="s">
        <v>1378</v>
      </c>
      <c r="U5337" t="s">
        <v>50</v>
      </c>
      <c r="W5337" t="s">
        <v>1379</v>
      </c>
      <c r="X5337" t="s">
        <v>1379</v>
      </c>
      <c r="Y5337" t="s">
        <v>163</v>
      </c>
      <c r="Z5337" t="s">
        <v>193</v>
      </c>
      <c r="AA5337" t="s">
        <v>193</v>
      </c>
      <c r="AB5337" t="s">
        <v>24</v>
      </c>
      <c r="AE5337">
        <v>0</v>
      </c>
      <c r="AF5337">
        <v>0</v>
      </c>
    </row>
    <row r="5338" spans="1:32" x14ac:dyDescent="0.2">
      <c r="A5338" t="s">
        <v>9148</v>
      </c>
      <c r="B5338" s="107">
        <v>44683</v>
      </c>
      <c r="C5338" s="107">
        <v>44683</v>
      </c>
      <c r="D5338" s="107">
        <v>44683</v>
      </c>
      <c r="E5338">
        <v>10000</v>
      </c>
      <c r="F5338">
        <v>10000</v>
      </c>
      <c r="G5338" t="s">
        <v>43</v>
      </c>
      <c r="H5338">
        <v>1</v>
      </c>
      <c r="I5338">
        <v>10000</v>
      </c>
      <c r="J5338">
        <v>10000</v>
      </c>
      <c r="K5338">
        <v>1</v>
      </c>
      <c r="M5338" t="s">
        <v>199</v>
      </c>
      <c r="N5338" t="s">
        <v>50</v>
      </c>
      <c r="O5338">
        <v>100</v>
      </c>
      <c r="Q5338" t="s">
        <v>199</v>
      </c>
      <c r="S5338" t="s">
        <v>1378</v>
      </c>
      <c r="U5338" t="s">
        <v>50</v>
      </c>
      <c r="W5338" t="s">
        <v>1379</v>
      </c>
      <c r="X5338" t="s">
        <v>1379</v>
      </c>
      <c r="Y5338" t="s">
        <v>163</v>
      </c>
      <c r="Z5338" t="s">
        <v>193</v>
      </c>
      <c r="AA5338" t="s">
        <v>193</v>
      </c>
      <c r="AB5338" t="s">
        <v>24</v>
      </c>
      <c r="AE5338">
        <v>0</v>
      </c>
      <c r="AF5338">
        <v>0</v>
      </c>
    </row>
    <row r="5339" spans="1:32" x14ac:dyDescent="0.2">
      <c r="A5339" t="s">
        <v>9149</v>
      </c>
      <c r="B5339" s="107">
        <v>44683</v>
      </c>
      <c r="C5339" s="107">
        <v>44683</v>
      </c>
      <c r="D5339" s="107">
        <v>44683</v>
      </c>
      <c r="E5339">
        <v>5000</v>
      </c>
      <c r="F5339">
        <v>5000</v>
      </c>
      <c r="G5339" t="s">
        <v>43</v>
      </c>
      <c r="H5339">
        <v>1</v>
      </c>
      <c r="I5339">
        <v>5000</v>
      </c>
      <c r="J5339">
        <v>5000</v>
      </c>
      <c r="K5339">
        <v>1</v>
      </c>
      <c r="M5339" t="s">
        <v>199</v>
      </c>
      <c r="N5339" t="s">
        <v>50</v>
      </c>
      <c r="O5339">
        <v>100</v>
      </c>
      <c r="Q5339" t="s">
        <v>199</v>
      </c>
      <c r="S5339" t="s">
        <v>1378</v>
      </c>
      <c r="U5339" t="s">
        <v>50</v>
      </c>
      <c r="W5339" t="s">
        <v>1379</v>
      </c>
      <c r="X5339" t="s">
        <v>1379</v>
      </c>
      <c r="Y5339" t="s">
        <v>163</v>
      </c>
      <c r="Z5339" t="s">
        <v>193</v>
      </c>
      <c r="AA5339" t="s">
        <v>193</v>
      </c>
      <c r="AB5339" t="s">
        <v>24</v>
      </c>
      <c r="AE5339">
        <v>0</v>
      </c>
      <c r="AF5339">
        <v>0</v>
      </c>
    </row>
    <row r="5340" spans="1:32" x14ac:dyDescent="0.2">
      <c r="A5340" t="s">
        <v>9150</v>
      </c>
      <c r="B5340" s="107">
        <v>44683</v>
      </c>
      <c r="C5340" s="107">
        <v>44683</v>
      </c>
      <c r="D5340" s="107">
        <v>44683</v>
      </c>
      <c r="E5340">
        <v>-10000</v>
      </c>
      <c r="F5340">
        <v>-10000</v>
      </c>
      <c r="G5340" t="s">
        <v>43</v>
      </c>
      <c r="H5340">
        <v>1</v>
      </c>
      <c r="I5340">
        <v>-10000</v>
      </c>
      <c r="J5340">
        <v>-10000</v>
      </c>
      <c r="K5340">
        <v>1</v>
      </c>
      <c r="M5340" t="s">
        <v>52</v>
      </c>
      <c r="N5340" t="s">
        <v>199</v>
      </c>
      <c r="O5340">
        <v>100</v>
      </c>
      <c r="P5340" t="s">
        <v>340</v>
      </c>
      <c r="Q5340" t="s">
        <v>199</v>
      </c>
      <c r="S5340" t="s">
        <v>1378</v>
      </c>
      <c r="U5340" t="s">
        <v>52</v>
      </c>
      <c r="W5340" t="s">
        <v>1379</v>
      </c>
      <c r="X5340" t="s">
        <v>1379</v>
      </c>
      <c r="Y5340" t="s">
        <v>163</v>
      </c>
      <c r="Z5340" t="s">
        <v>193</v>
      </c>
      <c r="AA5340" t="s">
        <v>193</v>
      </c>
      <c r="AB5340" t="s">
        <v>24</v>
      </c>
      <c r="AE5340">
        <v>0</v>
      </c>
      <c r="AF5340">
        <v>0</v>
      </c>
    </row>
    <row r="5341" spans="1:32" x14ac:dyDescent="0.2">
      <c r="A5341" t="s">
        <v>9151</v>
      </c>
      <c r="B5341" s="107">
        <v>44683</v>
      </c>
      <c r="C5341" s="107">
        <v>44683</v>
      </c>
      <c r="D5341" s="107">
        <v>44683</v>
      </c>
      <c r="E5341">
        <v>-10000</v>
      </c>
      <c r="F5341">
        <v>-10000</v>
      </c>
      <c r="G5341" t="s">
        <v>43</v>
      </c>
      <c r="H5341">
        <v>1</v>
      </c>
      <c r="I5341">
        <v>-10000</v>
      </c>
      <c r="J5341">
        <v>-10000</v>
      </c>
      <c r="K5341">
        <v>1</v>
      </c>
      <c r="M5341" t="s">
        <v>52</v>
      </c>
      <c r="N5341" t="s">
        <v>199</v>
      </c>
      <c r="O5341">
        <v>100</v>
      </c>
      <c r="P5341" t="s">
        <v>340</v>
      </c>
      <c r="Q5341" t="s">
        <v>199</v>
      </c>
      <c r="S5341" t="s">
        <v>1378</v>
      </c>
      <c r="U5341" t="s">
        <v>52</v>
      </c>
      <c r="W5341" t="s">
        <v>1379</v>
      </c>
      <c r="X5341" t="s">
        <v>1379</v>
      </c>
      <c r="Y5341" t="s">
        <v>163</v>
      </c>
      <c r="Z5341" t="s">
        <v>193</v>
      </c>
      <c r="AA5341" t="s">
        <v>193</v>
      </c>
      <c r="AB5341" t="s">
        <v>24</v>
      </c>
      <c r="AE5341">
        <v>0</v>
      </c>
      <c r="AF5341">
        <v>0</v>
      </c>
    </row>
    <row r="5342" spans="1:32" x14ac:dyDescent="0.2">
      <c r="A5342" t="s">
        <v>9152</v>
      </c>
      <c r="B5342" s="107">
        <v>44683</v>
      </c>
      <c r="C5342" s="107">
        <v>44683</v>
      </c>
      <c r="D5342" s="107">
        <v>44683</v>
      </c>
      <c r="E5342">
        <v>-5000</v>
      </c>
      <c r="F5342">
        <v>-5000</v>
      </c>
      <c r="G5342" t="s">
        <v>43</v>
      </c>
      <c r="H5342">
        <v>1</v>
      </c>
      <c r="I5342">
        <v>-5000</v>
      </c>
      <c r="J5342">
        <v>-5000</v>
      </c>
      <c r="K5342">
        <v>1</v>
      </c>
      <c r="M5342" t="s">
        <v>52</v>
      </c>
      <c r="N5342" t="s">
        <v>199</v>
      </c>
      <c r="O5342">
        <v>100</v>
      </c>
      <c r="P5342" t="s">
        <v>340</v>
      </c>
      <c r="Q5342" t="s">
        <v>199</v>
      </c>
      <c r="S5342" t="s">
        <v>1378</v>
      </c>
      <c r="U5342" t="s">
        <v>52</v>
      </c>
      <c r="W5342" t="s">
        <v>1379</v>
      </c>
      <c r="X5342" t="s">
        <v>1379</v>
      </c>
      <c r="Y5342" t="s">
        <v>163</v>
      </c>
      <c r="Z5342" t="s">
        <v>193</v>
      </c>
      <c r="AA5342" t="s">
        <v>193</v>
      </c>
      <c r="AB5342" t="s">
        <v>24</v>
      </c>
      <c r="AE5342">
        <v>0</v>
      </c>
      <c r="AF5342">
        <v>0</v>
      </c>
    </row>
    <row r="5343" spans="1:32" x14ac:dyDescent="0.2">
      <c r="A5343" t="s">
        <v>9153</v>
      </c>
      <c r="B5343" s="107">
        <v>44683</v>
      </c>
      <c r="C5343" s="107">
        <v>44683</v>
      </c>
      <c r="D5343" s="107">
        <v>44683</v>
      </c>
      <c r="E5343">
        <v>-9.8156045418554862E-3</v>
      </c>
      <c r="F5343">
        <v>-9.8156045418554862E-3</v>
      </c>
      <c r="G5343" t="s">
        <v>58</v>
      </c>
      <c r="H5343">
        <v>14498.07106598985</v>
      </c>
      <c r="I5343">
        <v>-142.30733220347349</v>
      </c>
      <c r="J5343">
        <v>-142.30733220347349</v>
      </c>
      <c r="K5343">
        <v>1</v>
      </c>
      <c r="M5343" t="s">
        <v>56</v>
      </c>
      <c r="N5343" t="s">
        <v>2409</v>
      </c>
      <c r="S5343" t="s">
        <v>9154</v>
      </c>
      <c r="U5343" t="s">
        <v>56</v>
      </c>
      <c r="W5343" t="s">
        <v>1270</v>
      </c>
      <c r="X5343" t="s">
        <v>1271</v>
      </c>
      <c r="Y5343" t="s">
        <v>182</v>
      </c>
      <c r="Z5343" t="s">
        <v>164</v>
      </c>
      <c r="AA5343" t="s">
        <v>164</v>
      </c>
      <c r="AB5343" t="s">
        <v>18</v>
      </c>
      <c r="AD5343" t="s">
        <v>9155</v>
      </c>
      <c r="AE5343">
        <v>1</v>
      </c>
      <c r="AF5343">
        <v>1</v>
      </c>
    </row>
    <row r="5344" spans="1:32" x14ac:dyDescent="0.2">
      <c r="A5344" t="s">
        <v>9156</v>
      </c>
      <c r="B5344" s="107">
        <v>44683</v>
      </c>
      <c r="C5344" s="107">
        <v>44683</v>
      </c>
      <c r="D5344" s="107">
        <v>44683</v>
      </c>
      <c r="E5344">
        <v>0.52307041099999996</v>
      </c>
      <c r="F5344">
        <v>0.52307041099999996</v>
      </c>
      <c r="G5344" t="s">
        <v>58</v>
      </c>
      <c r="H5344">
        <v>14498.07106598985</v>
      </c>
      <c r="I5344">
        <v>7583.5119911945167</v>
      </c>
      <c r="J5344">
        <v>7583.5119911945167</v>
      </c>
      <c r="K5344">
        <v>1</v>
      </c>
      <c r="N5344" t="s">
        <v>56</v>
      </c>
      <c r="S5344" t="s">
        <v>9157</v>
      </c>
      <c r="U5344" t="s">
        <v>56</v>
      </c>
      <c r="W5344" t="s">
        <v>8017</v>
      </c>
      <c r="X5344" t="s">
        <v>24</v>
      </c>
      <c r="Y5344" t="s">
        <v>163</v>
      </c>
      <c r="Z5344" t="s">
        <v>193</v>
      </c>
      <c r="AA5344" t="s">
        <v>193</v>
      </c>
      <c r="AB5344" t="s">
        <v>24</v>
      </c>
      <c r="AD5344" t="s">
        <v>9158</v>
      </c>
      <c r="AE5344">
        <v>1</v>
      </c>
      <c r="AF5344">
        <v>1</v>
      </c>
    </row>
    <row r="5345" spans="1:32" x14ac:dyDescent="0.2">
      <c r="A5345" t="s">
        <v>9159</v>
      </c>
      <c r="B5345" s="107">
        <v>44683</v>
      </c>
      <c r="C5345" s="107">
        <v>44683</v>
      </c>
      <c r="D5345" s="107">
        <v>44683</v>
      </c>
      <c r="E5345">
        <v>2.5142999999999999E-2</v>
      </c>
      <c r="F5345">
        <v>2.5142999999999999E-2</v>
      </c>
      <c r="G5345" t="s">
        <v>58</v>
      </c>
      <c r="H5345">
        <v>14498.07106598985</v>
      </c>
      <c r="I5345">
        <v>364.52500081218272</v>
      </c>
      <c r="J5345">
        <v>364.52500081218272</v>
      </c>
      <c r="K5345">
        <v>1</v>
      </c>
      <c r="M5345" t="s">
        <v>8218</v>
      </c>
      <c r="N5345" t="s">
        <v>56</v>
      </c>
      <c r="S5345" t="s">
        <v>7559</v>
      </c>
      <c r="U5345" t="s">
        <v>56</v>
      </c>
      <c r="W5345" t="s">
        <v>3598</v>
      </c>
      <c r="X5345" t="s">
        <v>3598</v>
      </c>
      <c r="Y5345" t="s">
        <v>1062</v>
      </c>
      <c r="Z5345" t="s">
        <v>1063</v>
      </c>
      <c r="AA5345" t="s">
        <v>1063</v>
      </c>
      <c r="AB5345" t="s">
        <v>29</v>
      </c>
      <c r="AD5345" t="s">
        <v>9160</v>
      </c>
      <c r="AE5345">
        <v>1</v>
      </c>
      <c r="AF5345">
        <v>1</v>
      </c>
    </row>
    <row r="5346" spans="1:32" x14ac:dyDescent="0.2">
      <c r="A5346" t="s">
        <v>9161</v>
      </c>
      <c r="B5346" s="107">
        <v>44680</v>
      </c>
      <c r="C5346" s="107">
        <v>44680</v>
      </c>
      <c r="D5346" s="107">
        <v>44680</v>
      </c>
      <c r="E5346">
        <v>-489.37</v>
      </c>
      <c r="F5346">
        <v>-489.37</v>
      </c>
      <c r="G5346" t="s">
        <v>43</v>
      </c>
      <c r="H5346">
        <v>1</v>
      </c>
      <c r="I5346">
        <v>-489.37</v>
      </c>
      <c r="J5346">
        <v>-489.37</v>
      </c>
      <c r="K5346">
        <v>1</v>
      </c>
      <c r="M5346" t="s">
        <v>50</v>
      </c>
      <c r="N5346" t="s">
        <v>199</v>
      </c>
      <c r="O5346">
        <v>100</v>
      </c>
      <c r="P5346" t="s">
        <v>340</v>
      </c>
      <c r="Q5346" t="s">
        <v>199</v>
      </c>
      <c r="S5346" t="s">
        <v>9162</v>
      </c>
      <c r="U5346" t="s">
        <v>50</v>
      </c>
      <c r="W5346" t="s">
        <v>288</v>
      </c>
      <c r="X5346" t="s">
        <v>30</v>
      </c>
      <c r="Y5346" t="s">
        <v>182</v>
      </c>
      <c r="Z5346" t="s">
        <v>182</v>
      </c>
      <c r="AA5346" t="s">
        <v>182</v>
      </c>
      <c r="AB5346" t="s">
        <v>30</v>
      </c>
      <c r="AE5346">
        <v>0</v>
      </c>
      <c r="AF5346">
        <v>0</v>
      </c>
    </row>
    <row r="5347" spans="1:32" x14ac:dyDescent="0.2">
      <c r="A5347" t="s">
        <v>9163</v>
      </c>
      <c r="B5347" s="107">
        <v>44680</v>
      </c>
      <c r="C5347" s="107">
        <v>44680</v>
      </c>
      <c r="D5347" s="107">
        <v>44680</v>
      </c>
      <c r="E5347">
        <v>-2</v>
      </c>
      <c r="F5347">
        <v>-2</v>
      </c>
      <c r="G5347" t="s">
        <v>58</v>
      </c>
      <c r="H5347">
        <v>14079.110444777611</v>
      </c>
      <c r="I5347">
        <v>-28158.220889555221</v>
      </c>
      <c r="J5347">
        <v>-28158.220889555221</v>
      </c>
      <c r="K5347">
        <v>1</v>
      </c>
      <c r="M5347" t="s">
        <v>69</v>
      </c>
      <c r="N5347" t="s">
        <v>56</v>
      </c>
      <c r="S5347" t="s">
        <v>1408</v>
      </c>
      <c r="U5347" t="s">
        <v>69</v>
      </c>
      <c r="W5347" t="s">
        <v>1379</v>
      </c>
      <c r="X5347" t="s">
        <v>1379</v>
      </c>
      <c r="Y5347" t="s">
        <v>163</v>
      </c>
      <c r="Z5347" t="s">
        <v>193</v>
      </c>
      <c r="AA5347" t="s">
        <v>193</v>
      </c>
      <c r="AB5347" t="s">
        <v>24</v>
      </c>
      <c r="AD5347" t="s">
        <v>9164</v>
      </c>
      <c r="AE5347">
        <v>1</v>
      </c>
      <c r="AF5347">
        <v>1</v>
      </c>
    </row>
    <row r="5348" spans="1:32" x14ac:dyDescent="0.2">
      <c r="A5348" t="s">
        <v>9165</v>
      </c>
      <c r="B5348" s="107">
        <v>44680</v>
      </c>
      <c r="C5348" s="107">
        <v>44680</v>
      </c>
      <c r="D5348" s="107">
        <v>44680</v>
      </c>
      <c r="E5348">
        <v>-3.9989526569895999E-3</v>
      </c>
      <c r="F5348">
        <v>-3.9989526569895999E-3</v>
      </c>
      <c r="G5348" t="s">
        <v>58</v>
      </c>
      <c r="H5348">
        <v>14079.110444777611</v>
      </c>
      <c r="I5348">
        <v>-56.301696121193451</v>
      </c>
      <c r="J5348">
        <v>-56.301696121193451</v>
      </c>
      <c r="K5348">
        <v>1</v>
      </c>
      <c r="M5348" t="s">
        <v>56</v>
      </c>
      <c r="N5348" t="s">
        <v>69</v>
      </c>
      <c r="S5348" t="s">
        <v>1608</v>
      </c>
      <c r="U5348" t="s">
        <v>56</v>
      </c>
      <c r="W5348" t="s">
        <v>2841</v>
      </c>
      <c r="X5348" t="s">
        <v>70</v>
      </c>
      <c r="Y5348" t="s">
        <v>182</v>
      </c>
      <c r="Z5348" t="s">
        <v>164</v>
      </c>
      <c r="AA5348" t="s">
        <v>164</v>
      </c>
      <c r="AB5348" t="s">
        <v>18</v>
      </c>
      <c r="AD5348" t="s">
        <v>9166</v>
      </c>
      <c r="AE5348">
        <v>1</v>
      </c>
      <c r="AF5348">
        <v>1</v>
      </c>
    </row>
    <row r="5349" spans="1:32" x14ac:dyDescent="0.2">
      <c r="A5349" t="s">
        <v>9167</v>
      </c>
      <c r="B5349" s="107">
        <v>44680</v>
      </c>
      <c r="C5349" s="107">
        <v>44680</v>
      </c>
      <c r="D5349" s="107">
        <v>44680</v>
      </c>
      <c r="E5349">
        <v>-0.32847233514593371</v>
      </c>
      <c r="F5349">
        <v>-0.32847233514593371</v>
      </c>
      <c r="G5349" t="s">
        <v>58</v>
      </c>
      <c r="H5349">
        <v>14079.110444777611</v>
      </c>
      <c r="I5349">
        <v>-4624.5982845736071</v>
      </c>
      <c r="J5349">
        <v>-4624.5982845736071</v>
      </c>
      <c r="K5349">
        <v>1</v>
      </c>
      <c r="M5349" t="s">
        <v>56</v>
      </c>
      <c r="S5349" t="s">
        <v>9168</v>
      </c>
      <c r="U5349" t="s">
        <v>56</v>
      </c>
      <c r="W5349" t="s">
        <v>9169</v>
      </c>
      <c r="X5349" t="s">
        <v>1366</v>
      </c>
      <c r="Y5349" t="s">
        <v>15</v>
      </c>
      <c r="Z5349" t="s">
        <v>164</v>
      </c>
      <c r="AA5349" t="s">
        <v>164</v>
      </c>
      <c r="AB5349" t="s">
        <v>15</v>
      </c>
      <c r="AD5349" t="s">
        <v>9170</v>
      </c>
      <c r="AE5349">
        <v>1</v>
      </c>
      <c r="AF5349">
        <v>1</v>
      </c>
    </row>
    <row r="5350" spans="1:32" x14ac:dyDescent="0.2">
      <c r="A5350" t="s">
        <v>9171</v>
      </c>
      <c r="B5350" s="107">
        <v>44680</v>
      </c>
      <c r="C5350" s="107">
        <v>44680</v>
      </c>
      <c r="D5350" s="107">
        <v>44680</v>
      </c>
      <c r="E5350">
        <v>0</v>
      </c>
      <c r="F5350">
        <v>0</v>
      </c>
      <c r="G5350" t="s">
        <v>58</v>
      </c>
      <c r="H5350">
        <v>14079.110444777611</v>
      </c>
      <c r="I5350">
        <v>0</v>
      </c>
      <c r="J5350">
        <v>0</v>
      </c>
      <c r="K5350">
        <v>1</v>
      </c>
      <c r="M5350" t="s">
        <v>56</v>
      </c>
      <c r="N5350" t="s">
        <v>69</v>
      </c>
      <c r="S5350" t="s">
        <v>1408</v>
      </c>
      <c r="U5350" t="s">
        <v>69</v>
      </c>
      <c r="W5350" t="s">
        <v>1379</v>
      </c>
      <c r="X5350" t="s">
        <v>1379</v>
      </c>
      <c r="Y5350" t="s">
        <v>163</v>
      </c>
      <c r="Z5350" t="s">
        <v>193</v>
      </c>
      <c r="AA5350" t="s">
        <v>193</v>
      </c>
      <c r="AB5350" t="s">
        <v>24</v>
      </c>
      <c r="AD5350" t="s">
        <v>9164</v>
      </c>
      <c r="AE5350">
        <v>1</v>
      </c>
      <c r="AF5350">
        <v>1</v>
      </c>
    </row>
    <row r="5351" spans="1:32" x14ac:dyDescent="0.2">
      <c r="A5351" t="s">
        <v>9172</v>
      </c>
      <c r="B5351" s="107">
        <v>44680</v>
      </c>
      <c r="C5351" s="107">
        <v>44680</v>
      </c>
      <c r="D5351" s="107">
        <v>44680</v>
      </c>
      <c r="E5351">
        <v>0</v>
      </c>
      <c r="F5351">
        <v>0</v>
      </c>
      <c r="G5351" t="s">
        <v>58</v>
      </c>
      <c r="H5351">
        <v>14079.110444777611</v>
      </c>
      <c r="I5351">
        <v>0</v>
      </c>
      <c r="J5351">
        <v>0</v>
      </c>
      <c r="K5351">
        <v>1</v>
      </c>
      <c r="M5351" t="s">
        <v>56</v>
      </c>
      <c r="N5351" t="s">
        <v>69</v>
      </c>
      <c r="S5351" t="s">
        <v>1608</v>
      </c>
      <c r="U5351" t="s">
        <v>69</v>
      </c>
      <c r="W5351" t="s">
        <v>2841</v>
      </c>
      <c r="X5351" t="s">
        <v>70</v>
      </c>
      <c r="Y5351" t="s">
        <v>182</v>
      </c>
      <c r="Z5351" t="s">
        <v>164</v>
      </c>
      <c r="AA5351" t="s">
        <v>164</v>
      </c>
      <c r="AB5351" t="s">
        <v>18</v>
      </c>
      <c r="AD5351" t="s">
        <v>9166</v>
      </c>
      <c r="AE5351">
        <v>1</v>
      </c>
      <c r="AF5351">
        <v>1</v>
      </c>
    </row>
    <row r="5352" spans="1:32" x14ac:dyDescent="0.2">
      <c r="A5352" t="s">
        <v>9173</v>
      </c>
      <c r="B5352" s="107">
        <v>44680</v>
      </c>
      <c r="C5352" s="107">
        <v>44680</v>
      </c>
      <c r="D5352" s="107">
        <v>44680</v>
      </c>
      <c r="E5352">
        <v>2</v>
      </c>
      <c r="F5352">
        <v>2</v>
      </c>
      <c r="G5352" t="s">
        <v>58</v>
      </c>
      <c r="H5352">
        <v>14079.110444777611</v>
      </c>
      <c r="I5352">
        <v>28158.220889555221</v>
      </c>
      <c r="J5352">
        <v>28158.220889555221</v>
      </c>
      <c r="K5352">
        <v>1</v>
      </c>
      <c r="M5352" t="s">
        <v>69</v>
      </c>
      <c r="N5352" t="s">
        <v>56</v>
      </c>
      <c r="S5352" t="s">
        <v>1408</v>
      </c>
      <c r="U5352" t="s">
        <v>56</v>
      </c>
      <c r="W5352" t="s">
        <v>1379</v>
      </c>
      <c r="X5352" t="s">
        <v>1379</v>
      </c>
      <c r="Y5352" t="s">
        <v>163</v>
      </c>
      <c r="Z5352" t="s">
        <v>193</v>
      </c>
      <c r="AA5352" t="s">
        <v>193</v>
      </c>
      <c r="AB5352" t="s">
        <v>24</v>
      </c>
      <c r="AD5352" t="s">
        <v>9164</v>
      </c>
      <c r="AE5352">
        <v>1</v>
      </c>
      <c r="AF5352">
        <v>1</v>
      </c>
    </row>
    <row r="5353" spans="1:32" x14ac:dyDescent="0.2">
      <c r="A5353" t="s">
        <v>9174</v>
      </c>
      <c r="B5353" s="107">
        <v>44680</v>
      </c>
      <c r="C5353" s="107">
        <v>44680</v>
      </c>
      <c r="D5353" s="107">
        <v>44680</v>
      </c>
      <c r="E5353">
        <v>-2.55269599315668E-3</v>
      </c>
      <c r="F5353">
        <v>-2.55269599315668E-3</v>
      </c>
      <c r="G5353" t="s">
        <v>58</v>
      </c>
      <c r="H5353">
        <v>14079.110444777611</v>
      </c>
      <c r="I5353">
        <v>-35.939688819594167</v>
      </c>
      <c r="J5353">
        <v>-35.939688819594167</v>
      </c>
      <c r="K5353">
        <v>1</v>
      </c>
      <c r="M5353" t="s">
        <v>56</v>
      </c>
      <c r="N5353" t="s">
        <v>69</v>
      </c>
      <c r="S5353" t="s">
        <v>1408</v>
      </c>
      <c r="U5353" t="s">
        <v>56</v>
      </c>
      <c r="W5353" t="s">
        <v>1379</v>
      </c>
      <c r="X5353" t="s">
        <v>1379</v>
      </c>
      <c r="Y5353" t="s">
        <v>163</v>
      </c>
      <c r="Z5353" t="s">
        <v>193</v>
      </c>
      <c r="AA5353" t="s">
        <v>193</v>
      </c>
      <c r="AB5353" t="s">
        <v>24</v>
      </c>
      <c r="AD5353" t="s">
        <v>9164</v>
      </c>
      <c r="AE5353">
        <v>1</v>
      </c>
      <c r="AF5353">
        <v>1</v>
      </c>
    </row>
    <row r="5354" spans="1:32" x14ac:dyDescent="0.2">
      <c r="A5354" t="s">
        <v>9175</v>
      </c>
      <c r="B5354" s="107">
        <v>44679</v>
      </c>
      <c r="C5354" s="107">
        <v>44679</v>
      </c>
      <c r="D5354" s="107">
        <v>44679</v>
      </c>
      <c r="E5354">
        <v>230000</v>
      </c>
      <c r="F5354">
        <v>230000</v>
      </c>
      <c r="G5354" t="s">
        <v>43</v>
      </c>
      <c r="H5354">
        <v>1</v>
      </c>
      <c r="I5354">
        <v>230000</v>
      </c>
      <c r="J5354">
        <v>230000</v>
      </c>
      <c r="K5354">
        <v>1</v>
      </c>
      <c r="M5354" t="s">
        <v>199</v>
      </c>
      <c r="N5354" t="s">
        <v>52</v>
      </c>
      <c r="O5354">
        <v>100</v>
      </c>
      <c r="Q5354" t="s">
        <v>199</v>
      </c>
      <c r="S5354" t="s">
        <v>1378</v>
      </c>
      <c r="U5354" t="s">
        <v>52</v>
      </c>
      <c r="W5354" t="s">
        <v>1379</v>
      </c>
      <c r="X5354" t="s">
        <v>1379</v>
      </c>
      <c r="Y5354" t="s">
        <v>163</v>
      </c>
      <c r="Z5354" t="s">
        <v>193</v>
      </c>
      <c r="AA5354" t="s">
        <v>193</v>
      </c>
      <c r="AB5354" t="s">
        <v>24</v>
      </c>
      <c r="AE5354">
        <v>0</v>
      </c>
      <c r="AF5354">
        <v>0</v>
      </c>
    </row>
    <row r="5355" spans="1:32" x14ac:dyDescent="0.2">
      <c r="A5355" t="s">
        <v>9176</v>
      </c>
      <c r="B5355" s="107">
        <v>44679</v>
      </c>
      <c r="C5355" s="107">
        <v>44679</v>
      </c>
      <c r="D5355" s="107">
        <v>44679</v>
      </c>
      <c r="E5355">
        <v>20000</v>
      </c>
      <c r="F5355">
        <v>20000</v>
      </c>
      <c r="G5355" t="s">
        <v>43</v>
      </c>
      <c r="H5355">
        <v>1</v>
      </c>
      <c r="I5355">
        <v>20000</v>
      </c>
      <c r="J5355">
        <v>20000</v>
      </c>
      <c r="K5355">
        <v>1</v>
      </c>
      <c r="M5355" t="s">
        <v>199</v>
      </c>
      <c r="N5355" t="s">
        <v>52</v>
      </c>
      <c r="O5355">
        <v>100</v>
      </c>
      <c r="Q5355" t="s">
        <v>199</v>
      </c>
      <c r="S5355" t="s">
        <v>1378</v>
      </c>
      <c r="U5355" t="s">
        <v>52</v>
      </c>
      <c r="W5355" t="s">
        <v>1379</v>
      </c>
      <c r="X5355" t="s">
        <v>1379</v>
      </c>
      <c r="Y5355" t="s">
        <v>163</v>
      </c>
      <c r="Z5355" t="s">
        <v>193</v>
      </c>
      <c r="AA5355" t="s">
        <v>193</v>
      </c>
      <c r="AB5355" t="s">
        <v>24</v>
      </c>
      <c r="AE5355">
        <v>0</v>
      </c>
      <c r="AF5355">
        <v>0</v>
      </c>
    </row>
    <row r="5356" spans="1:32" x14ac:dyDescent="0.2">
      <c r="A5356" t="s">
        <v>9177</v>
      </c>
      <c r="B5356" s="107">
        <v>44679</v>
      </c>
      <c r="C5356" s="107">
        <v>44679</v>
      </c>
      <c r="D5356" s="107">
        <v>44679</v>
      </c>
      <c r="E5356">
        <v>-230000</v>
      </c>
      <c r="F5356">
        <v>-230000</v>
      </c>
      <c r="G5356" t="s">
        <v>43</v>
      </c>
      <c r="H5356">
        <v>1</v>
      </c>
      <c r="I5356">
        <v>-230000</v>
      </c>
      <c r="J5356">
        <v>-230000</v>
      </c>
      <c r="K5356">
        <v>1</v>
      </c>
      <c r="M5356" t="s">
        <v>53</v>
      </c>
      <c r="N5356" t="s">
        <v>199</v>
      </c>
      <c r="O5356">
        <v>100</v>
      </c>
      <c r="P5356" t="s">
        <v>340</v>
      </c>
      <c r="Q5356" t="s">
        <v>199</v>
      </c>
      <c r="S5356" t="s">
        <v>1378</v>
      </c>
      <c r="U5356" t="s">
        <v>53</v>
      </c>
      <c r="W5356" t="s">
        <v>1379</v>
      </c>
      <c r="X5356" t="s">
        <v>1379</v>
      </c>
      <c r="Y5356" t="s">
        <v>163</v>
      </c>
      <c r="Z5356" t="s">
        <v>193</v>
      </c>
      <c r="AA5356" t="s">
        <v>193</v>
      </c>
      <c r="AB5356" t="s">
        <v>24</v>
      </c>
      <c r="AE5356">
        <v>0</v>
      </c>
      <c r="AF5356">
        <v>0</v>
      </c>
    </row>
    <row r="5357" spans="1:32" x14ac:dyDescent="0.2">
      <c r="A5357" t="s">
        <v>9178</v>
      </c>
      <c r="B5357" s="107">
        <v>44679</v>
      </c>
      <c r="C5357" s="107">
        <v>44679</v>
      </c>
      <c r="D5357" s="107">
        <v>44679</v>
      </c>
      <c r="E5357">
        <v>-20000</v>
      </c>
      <c r="F5357">
        <v>-20000</v>
      </c>
      <c r="G5357" t="s">
        <v>43</v>
      </c>
      <c r="H5357">
        <v>1</v>
      </c>
      <c r="I5357">
        <v>-20000</v>
      </c>
      <c r="J5357">
        <v>-20000</v>
      </c>
      <c r="K5357">
        <v>1</v>
      </c>
      <c r="M5357" t="s">
        <v>53</v>
      </c>
      <c r="N5357" t="s">
        <v>199</v>
      </c>
      <c r="O5357">
        <v>100</v>
      </c>
      <c r="P5357" t="s">
        <v>340</v>
      </c>
      <c r="Q5357" t="s">
        <v>199</v>
      </c>
      <c r="S5357" t="s">
        <v>1378</v>
      </c>
      <c r="U5357" t="s">
        <v>53</v>
      </c>
      <c r="W5357" t="s">
        <v>1379</v>
      </c>
      <c r="X5357" t="s">
        <v>1379</v>
      </c>
      <c r="Y5357" t="s">
        <v>163</v>
      </c>
      <c r="Z5357" t="s">
        <v>193</v>
      </c>
      <c r="AA5357" t="s">
        <v>193</v>
      </c>
      <c r="AB5357" t="s">
        <v>24</v>
      </c>
      <c r="AE5357">
        <v>0</v>
      </c>
      <c r="AF5357">
        <v>0</v>
      </c>
    </row>
    <row r="5358" spans="1:32" x14ac:dyDescent="0.2">
      <c r="A5358" t="s">
        <v>9179</v>
      </c>
      <c r="B5358" s="107">
        <v>44678</v>
      </c>
      <c r="C5358" s="107">
        <v>44678</v>
      </c>
      <c r="D5358" s="107">
        <v>44678</v>
      </c>
      <c r="E5358">
        <v>-52.8</v>
      </c>
      <c r="F5358">
        <v>-52.8</v>
      </c>
      <c r="G5358" t="s">
        <v>43</v>
      </c>
      <c r="H5358">
        <v>1</v>
      </c>
      <c r="I5358">
        <v>-52.8</v>
      </c>
      <c r="J5358">
        <v>-52.8</v>
      </c>
      <c r="K5358">
        <v>1</v>
      </c>
      <c r="M5358" t="s">
        <v>50</v>
      </c>
      <c r="N5358" t="s">
        <v>231</v>
      </c>
      <c r="O5358">
        <v>100</v>
      </c>
      <c r="Q5358" t="s">
        <v>231</v>
      </c>
      <c r="S5358" t="s">
        <v>8797</v>
      </c>
      <c r="U5358" t="s">
        <v>50</v>
      </c>
      <c r="W5358" t="s">
        <v>233</v>
      </c>
      <c r="X5358" t="s">
        <v>30</v>
      </c>
      <c r="Y5358" t="s">
        <v>182</v>
      </c>
      <c r="Z5358" t="s">
        <v>182</v>
      </c>
      <c r="AA5358" t="s">
        <v>182</v>
      </c>
      <c r="AB5358" t="s">
        <v>30</v>
      </c>
      <c r="AE5358">
        <v>0</v>
      </c>
      <c r="AF5358">
        <v>0</v>
      </c>
    </row>
    <row r="5359" spans="1:32" x14ac:dyDescent="0.2">
      <c r="A5359" t="s">
        <v>9180</v>
      </c>
      <c r="B5359" s="107">
        <v>44678</v>
      </c>
      <c r="C5359" s="107">
        <v>44678</v>
      </c>
      <c r="D5359" s="107">
        <v>44678</v>
      </c>
      <c r="E5359">
        <v>20000</v>
      </c>
      <c r="F5359">
        <v>20000</v>
      </c>
      <c r="G5359" t="s">
        <v>43</v>
      </c>
      <c r="H5359">
        <v>1</v>
      </c>
      <c r="I5359">
        <v>20000</v>
      </c>
      <c r="J5359">
        <v>20000</v>
      </c>
      <c r="K5359">
        <v>1</v>
      </c>
      <c r="M5359" t="s">
        <v>199</v>
      </c>
      <c r="N5359" t="s">
        <v>52</v>
      </c>
      <c r="O5359">
        <v>100</v>
      </c>
      <c r="Q5359" t="s">
        <v>199</v>
      </c>
      <c r="S5359" t="s">
        <v>1378</v>
      </c>
      <c r="U5359" t="s">
        <v>52</v>
      </c>
      <c r="W5359" t="s">
        <v>1379</v>
      </c>
      <c r="X5359" t="s">
        <v>1379</v>
      </c>
      <c r="Y5359" t="s">
        <v>163</v>
      </c>
      <c r="Z5359" t="s">
        <v>193</v>
      </c>
      <c r="AA5359" t="s">
        <v>193</v>
      </c>
      <c r="AB5359" t="s">
        <v>24</v>
      </c>
      <c r="AE5359">
        <v>0</v>
      </c>
      <c r="AF5359">
        <v>0</v>
      </c>
    </row>
    <row r="5360" spans="1:32" x14ac:dyDescent="0.2">
      <c r="A5360" t="s">
        <v>9181</v>
      </c>
      <c r="B5360" s="107">
        <v>44678</v>
      </c>
      <c r="C5360" s="107">
        <v>44678</v>
      </c>
      <c r="D5360" s="107">
        <v>44678</v>
      </c>
      <c r="E5360">
        <v>-20000</v>
      </c>
      <c r="F5360">
        <v>-20000</v>
      </c>
      <c r="G5360" t="s">
        <v>43</v>
      </c>
      <c r="H5360">
        <v>1</v>
      </c>
      <c r="I5360">
        <v>-20000</v>
      </c>
      <c r="J5360">
        <v>-20000</v>
      </c>
      <c r="K5360">
        <v>1</v>
      </c>
      <c r="M5360" t="s">
        <v>53</v>
      </c>
      <c r="N5360" t="s">
        <v>199</v>
      </c>
      <c r="O5360">
        <v>100</v>
      </c>
      <c r="P5360" t="s">
        <v>340</v>
      </c>
      <c r="Q5360" t="s">
        <v>199</v>
      </c>
      <c r="S5360" t="s">
        <v>1378</v>
      </c>
      <c r="U5360" t="s">
        <v>53</v>
      </c>
      <c r="W5360" t="s">
        <v>1379</v>
      </c>
      <c r="X5360" t="s">
        <v>1379</v>
      </c>
      <c r="Y5360" t="s">
        <v>163</v>
      </c>
      <c r="Z5360" t="s">
        <v>193</v>
      </c>
      <c r="AA5360" t="s">
        <v>193</v>
      </c>
      <c r="AB5360" t="s">
        <v>24</v>
      </c>
      <c r="AE5360">
        <v>0</v>
      </c>
      <c r="AF5360">
        <v>0</v>
      </c>
    </row>
    <row r="5361" spans="1:32" x14ac:dyDescent="0.2">
      <c r="A5361" t="s">
        <v>9182</v>
      </c>
      <c r="B5361" s="107">
        <v>44678</v>
      </c>
      <c r="C5361" s="107">
        <v>44678</v>
      </c>
      <c r="D5361" s="107">
        <v>44678</v>
      </c>
      <c r="E5361">
        <v>8.7412500000000009</v>
      </c>
      <c r="F5361">
        <v>8.7412500000000009</v>
      </c>
      <c r="G5361" t="s">
        <v>58</v>
      </c>
      <c r="H5361">
        <v>14419.760479041919</v>
      </c>
      <c r="I5361">
        <v>126046.73128742519</v>
      </c>
      <c r="J5361">
        <v>126046.73128742519</v>
      </c>
      <c r="K5361">
        <v>1</v>
      </c>
      <c r="M5361" t="s">
        <v>7750</v>
      </c>
      <c r="N5361" t="s">
        <v>69</v>
      </c>
      <c r="S5361" t="s">
        <v>9183</v>
      </c>
      <c r="U5361" t="s">
        <v>69</v>
      </c>
      <c r="W5361" t="s">
        <v>7994</v>
      </c>
      <c r="X5361" t="s">
        <v>7994</v>
      </c>
      <c r="Y5361" t="s">
        <v>1062</v>
      </c>
      <c r="Z5361" t="s">
        <v>1063</v>
      </c>
      <c r="AA5361" t="s">
        <v>1063</v>
      </c>
      <c r="AB5361" t="s">
        <v>29</v>
      </c>
      <c r="AD5361" t="s">
        <v>9184</v>
      </c>
      <c r="AE5361">
        <v>1</v>
      </c>
      <c r="AF5361">
        <v>1</v>
      </c>
    </row>
    <row r="5362" spans="1:32" x14ac:dyDescent="0.2">
      <c r="A5362" t="s">
        <v>9185</v>
      </c>
      <c r="B5362" s="107">
        <v>44677</v>
      </c>
      <c r="C5362" s="107">
        <v>44677</v>
      </c>
      <c r="D5362" s="107">
        <v>44677</v>
      </c>
      <c r="E5362">
        <v>20000</v>
      </c>
      <c r="F5362">
        <v>20000</v>
      </c>
      <c r="G5362" t="s">
        <v>43</v>
      </c>
      <c r="H5362">
        <v>1</v>
      </c>
      <c r="I5362">
        <v>20000</v>
      </c>
      <c r="J5362">
        <v>20000</v>
      </c>
      <c r="K5362">
        <v>1</v>
      </c>
      <c r="M5362" t="s">
        <v>199</v>
      </c>
      <c r="N5362" t="s">
        <v>52</v>
      </c>
      <c r="O5362">
        <v>100</v>
      </c>
      <c r="Q5362" t="s">
        <v>199</v>
      </c>
      <c r="S5362" t="s">
        <v>1378</v>
      </c>
      <c r="U5362" t="s">
        <v>52</v>
      </c>
      <c r="W5362" t="s">
        <v>1379</v>
      </c>
      <c r="X5362" t="s">
        <v>1379</v>
      </c>
      <c r="Y5362" t="s">
        <v>163</v>
      </c>
      <c r="Z5362" t="s">
        <v>193</v>
      </c>
      <c r="AA5362" t="s">
        <v>193</v>
      </c>
      <c r="AB5362" t="s">
        <v>24</v>
      </c>
      <c r="AE5362">
        <v>0</v>
      </c>
      <c r="AF5362">
        <v>0</v>
      </c>
    </row>
    <row r="5363" spans="1:32" x14ac:dyDescent="0.2">
      <c r="A5363" t="s">
        <v>9186</v>
      </c>
      <c r="B5363" s="107">
        <v>44677</v>
      </c>
      <c r="C5363" s="107">
        <v>44677</v>
      </c>
      <c r="D5363" s="107">
        <v>44677</v>
      </c>
      <c r="E5363">
        <v>-20000</v>
      </c>
      <c r="F5363">
        <v>-20000</v>
      </c>
      <c r="G5363" t="s">
        <v>43</v>
      </c>
      <c r="H5363">
        <v>1</v>
      </c>
      <c r="I5363">
        <v>-20000</v>
      </c>
      <c r="J5363">
        <v>-20000</v>
      </c>
      <c r="K5363">
        <v>1</v>
      </c>
      <c r="M5363" t="s">
        <v>53</v>
      </c>
      <c r="N5363" t="s">
        <v>199</v>
      </c>
      <c r="O5363">
        <v>100</v>
      </c>
      <c r="P5363" t="s">
        <v>340</v>
      </c>
      <c r="Q5363" t="s">
        <v>199</v>
      </c>
      <c r="S5363" t="s">
        <v>1378</v>
      </c>
      <c r="U5363" t="s">
        <v>53</v>
      </c>
      <c r="W5363" t="s">
        <v>1379</v>
      </c>
      <c r="X5363" t="s">
        <v>1379</v>
      </c>
      <c r="Y5363" t="s">
        <v>163</v>
      </c>
      <c r="Z5363" t="s">
        <v>193</v>
      </c>
      <c r="AA5363" t="s">
        <v>193</v>
      </c>
      <c r="AB5363" t="s">
        <v>24</v>
      </c>
      <c r="AE5363">
        <v>0</v>
      </c>
      <c r="AF5363">
        <v>0</v>
      </c>
    </row>
    <row r="5364" spans="1:32" x14ac:dyDescent="0.2">
      <c r="A5364" t="s">
        <v>9187</v>
      </c>
      <c r="B5364" s="107">
        <v>44676</v>
      </c>
      <c r="C5364" s="107">
        <v>44676</v>
      </c>
      <c r="D5364" s="107">
        <v>44676</v>
      </c>
      <c r="E5364">
        <v>-1500</v>
      </c>
      <c r="F5364">
        <v>-1500</v>
      </c>
      <c r="G5364" t="s">
        <v>43</v>
      </c>
      <c r="H5364">
        <v>1</v>
      </c>
      <c r="I5364">
        <v>-1500</v>
      </c>
      <c r="J5364">
        <v>-1500</v>
      </c>
      <c r="K5364">
        <v>1</v>
      </c>
      <c r="M5364" t="s">
        <v>52</v>
      </c>
      <c r="N5364" t="s">
        <v>1190</v>
      </c>
      <c r="O5364">
        <v>100</v>
      </c>
      <c r="Q5364" t="s">
        <v>1190</v>
      </c>
      <c r="S5364" t="s">
        <v>9188</v>
      </c>
      <c r="U5364" t="s">
        <v>52</v>
      </c>
      <c r="W5364" t="s">
        <v>162</v>
      </c>
      <c r="X5364" t="s">
        <v>16</v>
      </c>
      <c r="Y5364" t="s">
        <v>163</v>
      </c>
      <c r="Z5364" t="s">
        <v>164</v>
      </c>
      <c r="AA5364" t="s">
        <v>164</v>
      </c>
      <c r="AB5364" t="s">
        <v>16</v>
      </c>
      <c r="AE5364">
        <v>0</v>
      </c>
      <c r="AF5364">
        <v>0</v>
      </c>
    </row>
    <row r="5365" spans="1:32" x14ac:dyDescent="0.2">
      <c r="A5365" t="s">
        <v>9189</v>
      </c>
      <c r="B5365" s="107">
        <v>44676</v>
      </c>
      <c r="C5365" s="107">
        <v>44676</v>
      </c>
      <c r="D5365" s="107">
        <v>44676</v>
      </c>
      <c r="E5365">
        <v>-80.569999999999993</v>
      </c>
      <c r="F5365">
        <v>-80.569999999999993</v>
      </c>
      <c r="G5365" t="s">
        <v>43</v>
      </c>
      <c r="H5365">
        <v>1</v>
      </c>
      <c r="I5365">
        <v>-80.569999999999993</v>
      </c>
      <c r="J5365">
        <v>-80.569999999999993</v>
      </c>
      <c r="K5365">
        <v>1</v>
      </c>
      <c r="M5365" t="s">
        <v>52</v>
      </c>
      <c r="N5365" t="s">
        <v>331</v>
      </c>
      <c r="O5365">
        <v>100</v>
      </c>
      <c r="P5365" t="s">
        <v>219</v>
      </c>
      <c r="Q5365" t="s">
        <v>331</v>
      </c>
      <c r="S5365" t="s">
        <v>9190</v>
      </c>
      <c r="U5365" t="s">
        <v>52</v>
      </c>
      <c r="W5365" t="s">
        <v>8017</v>
      </c>
      <c r="X5365" t="s">
        <v>24</v>
      </c>
      <c r="Y5365" t="s">
        <v>163</v>
      </c>
      <c r="Z5365" t="s">
        <v>193</v>
      </c>
      <c r="AA5365" t="s">
        <v>193</v>
      </c>
      <c r="AB5365" t="s">
        <v>24</v>
      </c>
      <c r="AE5365">
        <v>0</v>
      </c>
      <c r="AF5365">
        <v>0</v>
      </c>
    </row>
    <row r="5366" spans="1:32" x14ac:dyDescent="0.2">
      <c r="A5366" t="s">
        <v>9191</v>
      </c>
      <c r="B5366" s="107">
        <v>44675</v>
      </c>
      <c r="C5366" s="107">
        <v>44675</v>
      </c>
      <c r="D5366" s="107">
        <v>44675</v>
      </c>
      <c r="E5366">
        <v>2.1704250000000001E-2</v>
      </c>
      <c r="F5366">
        <v>2.1704250000000001E-2</v>
      </c>
      <c r="G5366" t="s">
        <v>58</v>
      </c>
      <c r="H5366">
        <v>14117.729468599029</v>
      </c>
      <c r="I5366">
        <v>306.41472981884061</v>
      </c>
      <c r="J5366">
        <v>306.41472981884061</v>
      </c>
      <c r="K5366">
        <v>1</v>
      </c>
      <c r="M5366" t="s">
        <v>8218</v>
      </c>
      <c r="N5366" t="s">
        <v>56</v>
      </c>
      <c r="S5366" t="s">
        <v>7559</v>
      </c>
      <c r="U5366" t="s">
        <v>56</v>
      </c>
      <c r="W5366" t="s">
        <v>3598</v>
      </c>
      <c r="X5366" t="s">
        <v>3598</v>
      </c>
      <c r="Y5366" t="s">
        <v>1062</v>
      </c>
      <c r="Z5366" t="s">
        <v>1063</v>
      </c>
      <c r="AA5366" t="s">
        <v>1063</v>
      </c>
      <c r="AB5366" t="s">
        <v>29</v>
      </c>
      <c r="AD5366" t="s">
        <v>9192</v>
      </c>
      <c r="AE5366">
        <v>1</v>
      </c>
      <c r="AF5366">
        <v>1</v>
      </c>
    </row>
    <row r="5367" spans="1:32" x14ac:dyDescent="0.2">
      <c r="A5367" t="s">
        <v>9193</v>
      </c>
      <c r="B5367" s="107">
        <v>44671</v>
      </c>
      <c r="C5367" s="107">
        <v>44671</v>
      </c>
      <c r="D5367" s="107">
        <v>44671</v>
      </c>
      <c r="E5367">
        <v>1</v>
      </c>
      <c r="F5367">
        <v>1</v>
      </c>
      <c r="G5367" t="s">
        <v>43</v>
      </c>
      <c r="H5367">
        <v>1</v>
      </c>
      <c r="I5367">
        <v>1</v>
      </c>
      <c r="J5367">
        <v>1</v>
      </c>
      <c r="K5367">
        <v>1</v>
      </c>
      <c r="M5367" t="s">
        <v>331</v>
      </c>
      <c r="N5367" t="s">
        <v>52</v>
      </c>
      <c r="O5367">
        <v>100</v>
      </c>
      <c r="P5367" t="s">
        <v>160</v>
      </c>
      <c r="Q5367" t="s">
        <v>331</v>
      </c>
      <c r="S5367" t="s">
        <v>9194</v>
      </c>
      <c r="U5367" t="s">
        <v>52</v>
      </c>
      <c r="W5367" t="s">
        <v>7065</v>
      </c>
      <c r="X5367" t="s">
        <v>7065</v>
      </c>
      <c r="Y5367" t="s">
        <v>163</v>
      </c>
      <c r="Z5367" t="s">
        <v>7066</v>
      </c>
      <c r="AA5367" t="s">
        <v>7066</v>
      </c>
      <c r="AB5367" t="s">
        <v>29</v>
      </c>
      <c r="AE5367">
        <v>0</v>
      </c>
      <c r="AF5367">
        <v>0</v>
      </c>
    </row>
    <row r="5368" spans="1:32" x14ac:dyDescent="0.2">
      <c r="A5368" t="s">
        <v>9195</v>
      </c>
      <c r="B5368" s="107">
        <v>44671</v>
      </c>
      <c r="C5368" s="107">
        <v>44671</v>
      </c>
      <c r="D5368" s="107">
        <v>44656</v>
      </c>
      <c r="E5368">
        <v>3086.12</v>
      </c>
      <c r="F5368">
        <v>3086.12</v>
      </c>
      <c r="G5368" t="s">
        <v>43</v>
      </c>
      <c r="H5368">
        <v>1</v>
      </c>
      <c r="I5368">
        <v>3086.12</v>
      </c>
      <c r="J5368">
        <v>3086.12</v>
      </c>
      <c r="K5368">
        <v>1</v>
      </c>
      <c r="M5368" t="s">
        <v>199</v>
      </c>
      <c r="N5368" t="s">
        <v>53</v>
      </c>
      <c r="O5368">
        <v>100</v>
      </c>
      <c r="P5368" t="s">
        <v>160</v>
      </c>
      <c r="Q5368" t="s">
        <v>199</v>
      </c>
      <c r="S5368" t="s">
        <v>7520</v>
      </c>
      <c r="U5368" t="s">
        <v>53</v>
      </c>
      <c r="W5368" t="s">
        <v>1850</v>
      </c>
      <c r="X5368" t="s">
        <v>1850</v>
      </c>
      <c r="Y5368" t="s">
        <v>1356</v>
      </c>
      <c r="Z5368" t="s">
        <v>1356</v>
      </c>
      <c r="AA5368" t="s">
        <v>1356</v>
      </c>
      <c r="AB5368" t="s">
        <v>28</v>
      </c>
      <c r="AE5368">
        <v>0</v>
      </c>
      <c r="AF5368">
        <v>0</v>
      </c>
    </row>
    <row r="5369" spans="1:32" x14ac:dyDescent="0.2">
      <c r="A5369" t="s">
        <v>9196</v>
      </c>
      <c r="B5369" s="107">
        <v>44671</v>
      </c>
      <c r="C5369" s="107">
        <v>44671</v>
      </c>
      <c r="D5369" s="107">
        <v>44671</v>
      </c>
      <c r="E5369">
        <v>-3988.1</v>
      </c>
      <c r="F5369">
        <v>-3988.1</v>
      </c>
      <c r="G5369" t="s">
        <v>43</v>
      </c>
      <c r="H5369">
        <v>1</v>
      </c>
      <c r="I5369">
        <v>-3988.1</v>
      </c>
      <c r="J5369">
        <v>-3988.1</v>
      </c>
      <c r="K5369">
        <v>1</v>
      </c>
      <c r="M5369" t="s">
        <v>50</v>
      </c>
      <c r="N5369" t="s">
        <v>1449</v>
      </c>
      <c r="O5369">
        <v>100</v>
      </c>
      <c r="Q5369" t="s">
        <v>1449</v>
      </c>
      <c r="S5369" t="s">
        <v>9197</v>
      </c>
      <c r="U5369" t="s">
        <v>50</v>
      </c>
      <c r="W5369" t="s">
        <v>1451</v>
      </c>
      <c r="X5369" t="s">
        <v>1452</v>
      </c>
      <c r="Y5369" t="s">
        <v>192</v>
      </c>
      <c r="Z5369" t="s">
        <v>193</v>
      </c>
      <c r="AA5369" t="s">
        <v>193</v>
      </c>
      <c r="AB5369" t="s">
        <v>24</v>
      </c>
      <c r="AE5369">
        <v>0</v>
      </c>
      <c r="AF5369">
        <v>0</v>
      </c>
    </row>
    <row r="5370" spans="1:32" x14ac:dyDescent="0.2">
      <c r="A5370" t="s">
        <v>9198</v>
      </c>
      <c r="B5370" s="107">
        <v>44671</v>
      </c>
      <c r="C5370" s="107">
        <v>44671</v>
      </c>
      <c r="D5370" s="107">
        <v>44671</v>
      </c>
      <c r="E5370">
        <v>-217.9</v>
      </c>
      <c r="F5370">
        <v>-217.9</v>
      </c>
      <c r="G5370" t="s">
        <v>43</v>
      </c>
      <c r="H5370">
        <v>1</v>
      </c>
      <c r="I5370">
        <v>-217.9</v>
      </c>
      <c r="J5370">
        <v>-217.9</v>
      </c>
      <c r="K5370">
        <v>1</v>
      </c>
      <c r="M5370" t="s">
        <v>50</v>
      </c>
      <c r="N5370" t="s">
        <v>1449</v>
      </c>
      <c r="O5370">
        <v>100</v>
      </c>
      <c r="Q5370" t="s">
        <v>1449</v>
      </c>
      <c r="S5370" t="s">
        <v>9199</v>
      </c>
      <c r="U5370" t="s">
        <v>50</v>
      </c>
      <c r="W5370" t="s">
        <v>1451</v>
      </c>
      <c r="X5370" t="s">
        <v>1452</v>
      </c>
      <c r="Y5370" t="s">
        <v>192</v>
      </c>
      <c r="Z5370" t="s">
        <v>193</v>
      </c>
      <c r="AA5370" t="s">
        <v>193</v>
      </c>
      <c r="AB5370" t="s">
        <v>24</v>
      </c>
      <c r="AE5370">
        <v>0</v>
      </c>
      <c r="AF5370">
        <v>0</v>
      </c>
    </row>
    <row r="5371" spans="1:32" x14ac:dyDescent="0.2">
      <c r="A5371" t="s">
        <v>9200</v>
      </c>
      <c r="B5371" s="107">
        <v>44671</v>
      </c>
      <c r="C5371" s="107">
        <v>44671</v>
      </c>
      <c r="D5371" s="107">
        <v>44671</v>
      </c>
      <c r="E5371">
        <v>-0.4031917124667011</v>
      </c>
      <c r="F5371">
        <v>-0.4031917124667011</v>
      </c>
      <c r="G5371" t="s">
        <v>58</v>
      </c>
      <c r="H5371">
        <v>14328.398510242079</v>
      </c>
      <c r="I5371">
        <v>-5777.0915322498349</v>
      </c>
      <c r="J5371">
        <v>-5777.0915322498349</v>
      </c>
      <c r="K5371">
        <v>1</v>
      </c>
      <c r="M5371" t="s">
        <v>56</v>
      </c>
      <c r="S5371" t="s">
        <v>9168</v>
      </c>
      <c r="U5371" t="s">
        <v>56</v>
      </c>
      <c r="W5371" t="s">
        <v>9169</v>
      </c>
      <c r="X5371" t="s">
        <v>1366</v>
      </c>
      <c r="Y5371" t="s">
        <v>15</v>
      </c>
      <c r="Z5371" t="s">
        <v>164</v>
      </c>
      <c r="AA5371" t="s">
        <v>164</v>
      </c>
      <c r="AB5371" t="s">
        <v>15</v>
      </c>
      <c r="AD5371" t="s">
        <v>9201</v>
      </c>
      <c r="AE5371">
        <v>1</v>
      </c>
      <c r="AF5371">
        <v>1</v>
      </c>
    </row>
    <row r="5372" spans="1:32" x14ac:dyDescent="0.2">
      <c r="A5372" t="s">
        <v>9202</v>
      </c>
      <c r="B5372" s="107">
        <v>44670</v>
      </c>
      <c r="C5372" s="107">
        <v>44670</v>
      </c>
      <c r="D5372" s="107">
        <v>44670</v>
      </c>
      <c r="E5372">
        <v>-785</v>
      </c>
      <c r="F5372">
        <v>-785</v>
      </c>
      <c r="G5372" t="s">
        <v>43</v>
      </c>
      <c r="H5372">
        <v>1</v>
      </c>
      <c r="I5372">
        <v>-785</v>
      </c>
      <c r="J5372">
        <v>-785</v>
      </c>
      <c r="K5372">
        <v>1</v>
      </c>
      <c r="M5372" t="s">
        <v>52</v>
      </c>
      <c r="N5372" t="s">
        <v>2491</v>
      </c>
      <c r="O5372">
        <v>100</v>
      </c>
      <c r="Q5372" t="s">
        <v>2491</v>
      </c>
      <c r="S5372" t="s">
        <v>6879</v>
      </c>
      <c r="U5372" t="s">
        <v>52</v>
      </c>
      <c r="W5372" t="s">
        <v>6880</v>
      </c>
      <c r="X5372" t="s">
        <v>169</v>
      </c>
      <c r="Y5372" t="s">
        <v>170</v>
      </c>
      <c r="Z5372" t="s">
        <v>164</v>
      </c>
      <c r="AA5372" t="s">
        <v>164</v>
      </c>
      <c r="AB5372" t="s">
        <v>22</v>
      </c>
      <c r="AE5372">
        <v>0</v>
      </c>
      <c r="AF5372">
        <v>0</v>
      </c>
    </row>
    <row r="5373" spans="1:32" x14ac:dyDescent="0.2">
      <c r="A5373" t="s">
        <v>9203</v>
      </c>
      <c r="B5373" s="107">
        <v>44670</v>
      </c>
      <c r="C5373" s="107">
        <v>44670</v>
      </c>
      <c r="D5373" s="107">
        <v>44670</v>
      </c>
      <c r="E5373">
        <v>-100</v>
      </c>
      <c r="F5373">
        <v>-100</v>
      </c>
      <c r="G5373" t="s">
        <v>43</v>
      </c>
      <c r="H5373">
        <v>1</v>
      </c>
      <c r="I5373">
        <v>-100</v>
      </c>
      <c r="J5373">
        <v>-100</v>
      </c>
      <c r="K5373">
        <v>1</v>
      </c>
      <c r="M5373" t="s">
        <v>52</v>
      </c>
      <c r="N5373" t="s">
        <v>9204</v>
      </c>
      <c r="O5373">
        <v>100</v>
      </c>
      <c r="Q5373" t="s">
        <v>9204</v>
      </c>
      <c r="S5373" t="s">
        <v>9205</v>
      </c>
      <c r="U5373" t="s">
        <v>52</v>
      </c>
      <c r="W5373" t="s">
        <v>8819</v>
      </c>
      <c r="X5373" t="s">
        <v>8820</v>
      </c>
      <c r="Y5373" t="s">
        <v>325</v>
      </c>
      <c r="Z5373" t="s">
        <v>325</v>
      </c>
      <c r="AA5373" t="s">
        <v>325</v>
      </c>
      <c r="AB5373" t="s">
        <v>27</v>
      </c>
      <c r="AE5373">
        <v>0</v>
      </c>
      <c r="AF5373">
        <v>0</v>
      </c>
    </row>
    <row r="5374" spans="1:32" x14ac:dyDescent="0.2">
      <c r="A5374" t="s">
        <v>9206</v>
      </c>
      <c r="B5374" s="107">
        <v>44670</v>
      </c>
      <c r="C5374" s="107">
        <v>44670</v>
      </c>
      <c r="D5374" s="107">
        <v>44670</v>
      </c>
      <c r="E5374">
        <v>3000</v>
      </c>
      <c r="F5374">
        <v>3000</v>
      </c>
      <c r="G5374" t="s">
        <v>43</v>
      </c>
      <c r="H5374">
        <v>1</v>
      </c>
      <c r="I5374">
        <v>3000</v>
      </c>
      <c r="J5374">
        <v>3000</v>
      </c>
      <c r="K5374">
        <v>1</v>
      </c>
      <c r="M5374" t="s">
        <v>199</v>
      </c>
      <c r="N5374" t="s">
        <v>50</v>
      </c>
      <c r="O5374">
        <v>100</v>
      </c>
      <c r="Q5374" t="s">
        <v>199</v>
      </c>
      <c r="S5374" t="s">
        <v>1378</v>
      </c>
      <c r="U5374" t="s">
        <v>50</v>
      </c>
      <c r="W5374" t="s">
        <v>1379</v>
      </c>
      <c r="X5374" t="s">
        <v>1379</v>
      </c>
      <c r="Y5374" t="s">
        <v>163</v>
      </c>
      <c r="Z5374" t="s">
        <v>193</v>
      </c>
      <c r="AA5374" t="s">
        <v>193</v>
      </c>
      <c r="AB5374" t="s">
        <v>24</v>
      </c>
      <c r="AE5374">
        <v>0</v>
      </c>
      <c r="AF5374">
        <v>0</v>
      </c>
    </row>
    <row r="5375" spans="1:32" x14ac:dyDescent="0.2">
      <c r="A5375" t="s">
        <v>9207</v>
      </c>
      <c r="B5375" s="107">
        <v>44670</v>
      </c>
      <c r="C5375" s="107">
        <v>44670</v>
      </c>
      <c r="D5375" s="107">
        <v>44670</v>
      </c>
      <c r="E5375">
        <v>-3000</v>
      </c>
      <c r="F5375">
        <v>-3000</v>
      </c>
      <c r="G5375" t="s">
        <v>43</v>
      </c>
      <c r="H5375">
        <v>1</v>
      </c>
      <c r="I5375">
        <v>-3000</v>
      </c>
      <c r="J5375">
        <v>-3000</v>
      </c>
      <c r="K5375">
        <v>1</v>
      </c>
      <c r="M5375" t="s">
        <v>52</v>
      </c>
      <c r="N5375" t="s">
        <v>199</v>
      </c>
      <c r="O5375">
        <v>100</v>
      </c>
      <c r="P5375" t="s">
        <v>340</v>
      </c>
      <c r="Q5375" t="s">
        <v>199</v>
      </c>
      <c r="S5375" t="s">
        <v>1378</v>
      </c>
      <c r="U5375" t="s">
        <v>52</v>
      </c>
      <c r="W5375" t="s">
        <v>1379</v>
      </c>
      <c r="X5375" t="s">
        <v>1379</v>
      </c>
      <c r="Y5375" t="s">
        <v>163</v>
      </c>
      <c r="Z5375" t="s">
        <v>193</v>
      </c>
      <c r="AA5375" t="s">
        <v>193</v>
      </c>
      <c r="AB5375" t="s">
        <v>24</v>
      </c>
      <c r="AE5375">
        <v>0</v>
      </c>
      <c r="AF5375">
        <v>0</v>
      </c>
    </row>
    <row r="5376" spans="1:32" x14ac:dyDescent="0.2">
      <c r="A5376" t="s">
        <v>9208</v>
      </c>
      <c r="B5376" s="107">
        <v>44669</v>
      </c>
      <c r="C5376" s="107">
        <v>44669</v>
      </c>
      <c r="D5376" s="107">
        <v>44669</v>
      </c>
      <c r="E5376">
        <v>20000</v>
      </c>
      <c r="F5376">
        <v>20000</v>
      </c>
      <c r="G5376" t="s">
        <v>43</v>
      </c>
      <c r="H5376">
        <v>1</v>
      </c>
      <c r="I5376">
        <v>20000</v>
      </c>
      <c r="J5376">
        <v>20000</v>
      </c>
      <c r="K5376">
        <v>1</v>
      </c>
      <c r="M5376" t="s">
        <v>199</v>
      </c>
      <c r="N5376" t="s">
        <v>52</v>
      </c>
      <c r="O5376">
        <v>100</v>
      </c>
      <c r="Q5376" t="s">
        <v>199</v>
      </c>
      <c r="S5376" t="s">
        <v>1378</v>
      </c>
      <c r="U5376" t="s">
        <v>52</v>
      </c>
      <c r="W5376" t="s">
        <v>1379</v>
      </c>
      <c r="X5376" t="s">
        <v>1379</v>
      </c>
      <c r="Y5376" t="s">
        <v>163</v>
      </c>
      <c r="Z5376" t="s">
        <v>193</v>
      </c>
      <c r="AA5376" t="s">
        <v>193</v>
      </c>
      <c r="AB5376" t="s">
        <v>24</v>
      </c>
      <c r="AE5376">
        <v>0</v>
      </c>
      <c r="AF5376">
        <v>0</v>
      </c>
    </row>
    <row r="5377" spans="1:32" x14ac:dyDescent="0.2">
      <c r="A5377" t="s">
        <v>9209</v>
      </c>
      <c r="B5377" s="107">
        <v>44669</v>
      </c>
      <c r="C5377" s="107">
        <v>44669</v>
      </c>
      <c r="D5377" s="107">
        <v>44669</v>
      </c>
      <c r="E5377">
        <v>-20000</v>
      </c>
      <c r="F5377">
        <v>-20000</v>
      </c>
      <c r="G5377" t="s">
        <v>43</v>
      </c>
      <c r="H5377">
        <v>1</v>
      </c>
      <c r="I5377">
        <v>-20000</v>
      </c>
      <c r="J5377">
        <v>-20000</v>
      </c>
      <c r="K5377">
        <v>1</v>
      </c>
      <c r="M5377" t="s">
        <v>53</v>
      </c>
      <c r="N5377" t="s">
        <v>199</v>
      </c>
      <c r="O5377">
        <v>100</v>
      </c>
      <c r="P5377" t="s">
        <v>340</v>
      </c>
      <c r="Q5377" t="s">
        <v>199</v>
      </c>
      <c r="S5377" t="s">
        <v>1378</v>
      </c>
      <c r="U5377" t="s">
        <v>53</v>
      </c>
      <c r="W5377" t="s">
        <v>1379</v>
      </c>
      <c r="X5377" t="s">
        <v>1379</v>
      </c>
      <c r="Y5377" t="s">
        <v>163</v>
      </c>
      <c r="Z5377" t="s">
        <v>193</v>
      </c>
      <c r="AA5377" t="s">
        <v>193</v>
      </c>
      <c r="AB5377" t="s">
        <v>24</v>
      </c>
      <c r="AE5377">
        <v>0</v>
      </c>
      <c r="AF5377">
        <v>0</v>
      </c>
    </row>
    <row r="5378" spans="1:32" x14ac:dyDescent="0.2">
      <c r="A5378" t="s">
        <v>9210</v>
      </c>
      <c r="B5378" s="107">
        <v>44666</v>
      </c>
      <c r="C5378" s="107">
        <v>44666</v>
      </c>
      <c r="D5378" s="107">
        <v>44666</v>
      </c>
      <c r="E5378">
        <v>-6.8574428561266429E-2</v>
      </c>
      <c r="F5378">
        <v>-6.8574428561266429E-2</v>
      </c>
      <c r="G5378" t="s">
        <v>58</v>
      </c>
      <c r="H5378">
        <v>14413.31753554502</v>
      </c>
      <c r="I5378">
        <v>-988.38501367208096</v>
      </c>
      <c r="J5378">
        <v>-988.38501367208096</v>
      </c>
      <c r="K5378">
        <v>1</v>
      </c>
      <c r="M5378" t="s">
        <v>56</v>
      </c>
      <c r="S5378" t="s">
        <v>9211</v>
      </c>
      <c r="U5378" t="s">
        <v>56</v>
      </c>
      <c r="W5378" t="s">
        <v>8017</v>
      </c>
      <c r="X5378" t="s">
        <v>24</v>
      </c>
      <c r="Y5378" t="s">
        <v>163</v>
      </c>
      <c r="Z5378" t="s">
        <v>193</v>
      </c>
      <c r="AA5378" t="s">
        <v>193</v>
      </c>
      <c r="AB5378" t="s">
        <v>24</v>
      </c>
      <c r="AD5378" t="s">
        <v>9212</v>
      </c>
      <c r="AE5378">
        <v>1</v>
      </c>
      <c r="AF5378">
        <v>1</v>
      </c>
    </row>
    <row r="5379" spans="1:32" x14ac:dyDescent="0.2">
      <c r="A5379" t="s">
        <v>9213</v>
      </c>
      <c r="B5379" s="107">
        <v>44666</v>
      </c>
      <c r="C5379" s="107">
        <v>44666</v>
      </c>
      <c r="D5379" s="107">
        <v>44666</v>
      </c>
      <c r="E5379">
        <v>-1.9597176717483641E-3</v>
      </c>
      <c r="F5379">
        <v>-1.9597176717483641E-3</v>
      </c>
      <c r="G5379" t="s">
        <v>58</v>
      </c>
      <c r="H5379">
        <v>14413.31753554502</v>
      </c>
      <c r="I5379">
        <v>-28.246033082928161</v>
      </c>
      <c r="J5379">
        <v>-28.246033082928161</v>
      </c>
      <c r="K5379">
        <v>1</v>
      </c>
      <c r="M5379" t="s">
        <v>63</v>
      </c>
      <c r="S5379" t="s">
        <v>2372</v>
      </c>
      <c r="U5379" t="s">
        <v>63</v>
      </c>
      <c r="W5379" t="s">
        <v>1415</v>
      </c>
      <c r="X5379" t="s">
        <v>1265</v>
      </c>
      <c r="Y5379" t="s">
        <v>182</v>
      </c>
      <c r="Z5379" t="s">
        <v>164</v>
      </c>
      <c r="AA5379" t="s">
        <v>164</v>
      </c>
      <c r="AB5379" t="s">
        <v>18</v>
      </c>
      <c r="AD5379" t="s">
        <v>9214</v>
      </c>
      <c r="AE5379">
        <v>1</v>
      </c>
      <c r="AF5379">
        <v>1</v>
      </c>
    </row>
    <row r="5380" spans="1:32" x14ac:dyDescent="0.2">
      <c r="A5380" t="s">
        <v>9215</v>
      </c>
      <c r="B5380" s="107">
        <v>44666</v>
      </c>
      <c r="C5380" s="107">
        <v>44666</v>
      </c>
      <c r="D5380" s="107">
        <v>44666</v>
      </c>
      <c r="E5380">
        <v>1.65668522615752E-4</v>
      </c>
      <c r="F5380">
        <v>1.65668522615752E-4</v>
      </c>
      <c r="G5380" t="s">
        <v>58</v>
      </c>
      <c r="H5380">
        <v>14413.31753554502</v>
      </c>
      <c r="I5380">
        <v>2.3878330221054558</v>
      </c>
      <c r="J5380">
        <v>2.3878330221054558</v>
      </c>
      <c r="K5380">
        <v>1</v>
      </c>
      <c r="N5380" t="s">
        <v>65</v>
      </c>
      <c r="S5380" t="s">
        <v>9211</v>
      </c>
      <c r="U5380" t="s">
        <v>65</v>
      </c>
      <c r="W5380" t="s">
        <v>8017</v>
      </c>
      <c r="X5380" t="s">
        <v>24</v>
      </c>
      <c r="Y5380" t="s">
        <v>163</v>
      </c>
      <c r="Z5380" t="s">
        <v>193</v>
      </c>
      <c r="AA5380" t="s">
        <v>193</v>
      </c>
      <c r="AB5380" t="s">
        <v>24</v>
      </c>
      <c r="AD5380" t="s">
        <v>9216</v>
      </c>
      <c r="AE5380">
        <v>1</v>
      </c>
      <c r="AF5380">
        <v>1</v>
      </c>
    </row>
    <row r="5381" spans="1:32" x14ac:dyDescent="0.2">
      <c r="A5381" t="s">
        <v>9217</v>
      </c>
      <c r="B5381" s="107">
        <v>44666</v>
      </c>
      <c r="C5381" s="107">
        <v>44666</v>
      </c>
      <c r="D5381" s="107">
        <v>44666</v>
      </c>
      <c r="E5381">
        <v>-8.0916607194734008E-2</v>
      </c>
      <c r="F5381">
        <v>-8.0916607194734008E-2</v>
      </c>
      <c r="G5381" t="s">
        <v>58</v>
      </c>
      <c r="H5381">
        <v>14413.31753554502</v>
      </c>
      <c r="I5381">
        <v>-1166.276753396668</v>
      </c>
      <c r="J5381">
        <v>-1166.276753396668</v>
      </c>
      <c r="K5381">
        <v>1</v>
      </c>
      <c r="M5381" t="s">
        <v>56</v>
      </c>
      <c r="S5381" t="s">
        <v>9218</v>
      </c>
      <c r="U5381" t="s">
        <v>56</v>
      </c>
      <c r="W5381" t="s">
        <v>1415</v>
      </c>
      <c r="X5381" t="s">
        <v>1265</v>
      </c>
      <c r="Y5381" t="s">
        <v>182</v>
      </c>
      <c r="Z5381" t="s">
        <v>164</v>
      </c>
      <c r="AA5381" t="s">
        <v>164</v>
      </c>
      <c r="AB5381" t="s">
        <v>18</v>
      </c>
      <c r="AD5381" t="s">
        <v>9219</v>
      </c>
      <c r="AE5381">
        <v>1</v>
      </c>
      <c r="AF5381">
        <v>1</v>
      </c>
    </row>
    <row r="5382" spans="1:32" x14ac:dyDescent="0.2">
      <c r="A5382" t="s">
        <v>9220</v>
      </c>
      <c r="B5382" s="107">
        <v>44666</v>
      </c>
      <c r="C5382" s="107">
        <v>44666</v>
      </c>
      <c r="D5382" s="107">
        <v>44666</v>
      </c>
      <c r="E5382">
        <v>-4.9130180206495662E-3</v>
      </c>
      <c r="F5382">
        <v>-4.9130180206495662E-3</v>
      </c>
      <c r="G5382" t="s">
        <v>58</v>
      </c>
      <c r="H5382">
        <v>14413.31753554502</v>
      </c>
      <c r="I5382">
        <v>-70.8128887894771</v>
      </c>
      <c r="J5382">
        <v>-70.8128887894771</v>
      </c>
      <c r="K5382">
        <v>1</v>
      </c>
      <c r="M5382" t="s">
        <v>63</v>
      </c>
      <c r="S5382" t="s">
        <v>1608</v>
      </c>
      <c r="U5382" t="s">
        <v>63</v>
      </c>
      <c r="W5382" t="s">
        <v>9221</v>
      </c>
      <c r="X5382" t="s">
        <v>2702</v>
      </c>
      <c r="Y5382" t="s">
        <v>182</v>
      </c>
      <c r="Z5382" t="s">
        <v>164</v>
      </c>
      <c r="AA5382" t="s">
        <v>164</v>
      </c>
      <c r="AB5382" t="s">
        <v>18</v>
      </c>
      <c r="AD5382" t="s">
        <v>9222</v>
      </c>
      <c r="AE5382">
        <v>1</v>
      </c>
      <c r="AF5382">
        <v>1</v>
      </c>
    </row>
    <row r="5383" spans="1:32" x14ac:dyDescent="0.2">
      <c r="A5383" t="s">
        <v>9223</v>
      </c>
      <c r="B5383" s="107">
        <v>44666</v>
      </c>
      <c r="C5383" s="107">
        <v>44666</v>
      </c>
      <c r="D5383" s="107">
        <v>44666</v>
      </c>
      <c r="E5383">
        <v>0.05</v>
      </c>
      <c r="F5383">
        <v>0.05</v>
      </c>
      <c r="G5383" t="s">
        <v>58</v>
      </c>
      <c r="H5383">
        <v>14413.31753554502</v>
      </c>
      <c r="I5383">
        <v>720.66587677725124</v>
      </c>
      <c r="J5383">
        <v>720.66587677725124</v>
      </c>
      <c r="K5383">
        <v>1</v>
      </c>
      <c r="M5383" t="s">
        <v>56</v>
      </c>
      <c r="N5383" t="s">
        <v>65</v>
      </c>
      <c r="S5383" t="s">
        <v>1408</v>
      </c>
      <c r="U5383" t="s">
        <v>65</v>
      </c>
      <c r="W5383" t="s">
        <v>1379</v>
      </c>
      <c r="X5383" t="s">
        <v>1379</v>
      </c>
      <c r="Y5383" t="s">
        <v>163</v>
      </c>
      <c r="Z5383" t="s">
        <v>193</v>
      </c>
      <c r="AA5383" t="s">
        <v>193</v>
      </c>
      <c r="AB5383" t="s">
        <v>24</v>
      </c>
      <c r="AD5383" t="s">
        <v>9224</v>
      </c>
      <c r="AE5383">
        <v>1</v>
      </c>
      <c r="AF5383">
        <v>1</v>
      </c>
    </row>
    <row r="5384" spans="1:32" x14ac:dyDescent="0.2">
      <c r="A5384" t="s">
        <v>9225</v>
      </c>
      <c r="B5384" s="107">
        <v>44666</v>
      </c>
      <c r="C5384" s="107">
        <v>44666</v>
      </c>
      <c r="D5384" s="107">
        <v>44666</v>
      </c>
      <c r="E5384">
        <v>-5.0754714160655003E-2</v>
      </c>
      <c r="F5384">
        <v>-5.0754714160655003E-2</v>
      </c>
      <c r="G5384" t="s">
        <v>58</v>
      </c>
      <c r="H5384">
        <v>14413.31753554502</v>
      </c>
      <c r="I5384">
        <v>-731.54381162334414</v>
      </c>
      <c r="J5384">
        <v>-731.54381162334414</v>
      </c>
      <c r="K5384">
        <v>1</v>
      </c>
      <c r="M5384" t="s">
        <v>56</v>
      </c>
      <c r="N5384" t="s">
        <v>65</v>
      </c>
      <c r="S5384" t="s">
        <v>1408</v>
      </c>
      <c r="U5384" t="s">
        <v>56</v>
      </c>
      <c r="W5384" t="s">
        <v>1379</v>
      </c>
      <c r="X5384" t="s">
        <v>1379</v>
      </c>
      <c r="Y5384" t="s">
        <v>163</v>
      </c>
      <c r="Z5384" t="s">
        <v>193</v>
      </c>
      <c r="AA5384" t="s">
        <v>193</v>
      </c>
      <c r="AB5384" t="s">
        <v>24</v>
      </c>
      <c r="AD5384" t="s">
        <v>9224</v>
      </c>
      <c r="AE5384">
        <v>1</v>
      </c>
      <c r="AF5384">
        <v>1</v>
      </c>
    </row>
    <row r="5385" spans="1:32" x14ac:dyDescent="0.2">
      <c r="A5385" t="s">
        <v>9226</v>
      </c>
      <c r="B5385" s="107">
        <v>44666</v>
      </c>
      <c r="C5385" s="107">
        <v>44666</v>
      </c>
      <c r="D5385" s="107">
        <v>44666</v>
      </c>
      <c r="E5385">
        <v>-4.9128159213840056E-3</v>
      </c>
      <c r="F5385">
        <v>-4.9128159213840056E-3</v>
      </c>
      <c r="G5385" t="s">
        <v>58</v>
      </c>
      <c r="H5385">
        <v>14413.31753554502</v>
      </c>
      <c r="I5385">
        <v>-70.809975868588879</v>
      </c>
      <c r="J5385">
        <v>-70.809975868588879</v>
      </c>
      <c r="K5385">
        <v>1</v>
      </c>
      <c r="M5385" t="s">
        <v>65</v>
      </c>
      <c r="S5385" t="s">
        <v>1608</v>
      </c>
      <c r="U5385" t="s">
        <v>65</v>
      </c>
      <c r="W5385" t="s">
        <v>9221</v>
      </c>
      <c r="X5385" t="s">
        <v>2702</v>
      </c>
      <c r="Y5385" t="s">
        <v>182</v>
      </c>
      <c r="Z5385" t="s">
        <v>164</v>
      </c>
      <c r="AA5385" t="s">
        <v>164</v>
      </c>
      <c r="AB5385" t="s">
        <v>18</v>
      </c>
      <c r="AD5385" t="s">
        <v>9227</v>
      </c>
      <c r="AE5385">
        <v>1</v>
      </c>
      <c r="AF5385">
        <v>1</v>
      </c>
    </row>
    <row r="5386" spans="1:32" x14ac:dyDescent="0.2">
      <c r="A5386" t="s">
        <v>9228</v>
      </c>
      <c r="B5386" s="107">
        <v>44666</v>
      </c>
      <c r="C5386" s="107">
        <v>44666</v>
      </c>
      <c r="D5386" s="107">
        <v>44666</v>
      </c>
      <c r="E5386">
        <v>-1.7070601449597411E-3</v>
      </c>
      <c r="F5386">
        <v>-1.7070601449597411E-3</v>
      </c>
      <c r="G5386" t="s">
        <v>58</v>
      </c>
      <c r="H5386">
        <v>14413.31753554502</v>
      </c>
      <c r="I5386">
        <v>-24.60439992157827</v>
      </c>
      <c r="J5386">
        <v>-24.60439992157827</v>
      </c>
      <c r="K5386">
        <v>1</v>
      </c>
      <c r="M5386" t="s">
        <v>56</v>
      </c>
      <c r="S5386" t="s">
        <v>1608</v>
      </c>
      <c r="U5386" t="s">
        <v>56</v>
      </c>
      <c r="W5386" t="s">
        <v>1415</v>
      </c>
      <c r="X5386" t="s">
        <v>1265</v>
      </c>
      <c r="Y5386" t="s">
        <v>182</v>
      </c>
      <c r="Z5386" t="s">
        <v>164</v>
      </c>
      <c r="AA5386" t="s">
        <v>164</v>
      </c>
      <c r="AB5386" t="s">
        <v>18</v>
      </c>
      <c r="AD5386" t="s">
        <v>9229</v>
      </c>
      <c r="AE5386">
        <v>1</v>
      </c>
      <c r="AF5386">
        <v>1</v>
      </c>
    </row>
    <row r="5387" spans="1:32" x14ac:dyDescent="0.2">
      <c r="A5387" t="s">
        <v>9230</v>
      </c>
      <c r="B5387" s="107">
        <v>44666</v>
      </c>
      <c r="C5387" s="107">
        <v>44666</v>
      </c>
      <c r="D5387" s="107">
        <v>44666</v>
      </c>
      <c r="E5387">
        <v>-1.8943161134717559E-3</v>
      </c>
      <c r="F5387">
        <v>-1.8943161134717559E-3</v>
      </c>
      <c r="G5387" t="s">
        <v>58</v>
      </c>
      <c r="H5387">
        <v>14413.31753554502</v>
      </c>
      <c r="I5387">
        <v>-27.303379656167959</v>
      </c>
      <c r="J5387">
        <v>-27.303379656167959</v>
      </c>
      <c r="K5387">
        <v>1</v>
      </c>
      <c r="M5387" t="s">
        <v>65</v>
      </c>
      <c r="S5387" t="s">
        <v>1608</v>
      </c>
      <c r="U5387" t="s">
        <v>65</v>
      </c>
      <c r="W5387" t="s">
        <v>1415</v>
      </c>
      <c r="X5387" t="s">
        <v>1265</v>
      </c>
      <c r="Y5387" t="s">
        <v>182</v>
      </c>
      <c r="Z5387" t="s">
        <v>164</v>
      </c>
      <c r="AA5387" t="s">
        <v>164</v>
      </c>
      <c r="AB5387" t="s">
        <v>18</v>
      </c>
      <c r="AD5387" t="s">
        <v>9231</v>
      </c>
      <c r="AE5387">
        <v>1</v>
      </c>
      <c r="AF5387">
        <v>1</v>
      </c>
    </row>
    <row r="5388" spans="1:32" x14ac:dyDescent="0.2">
      <c r="A5388" t="s">
        <v>9232</v>
      </c>
      <c r="B5388" s="107">
        <v>44666</v>
      </c>
      <c r="C5388" s="107">
        <v>44666</v>
      </c>
      <c r="D5388" s="107">
        <v>44666</v>
      </c>
      <c r="E5388">
        <v>-1.250797409048655E-2</v>
      </c>
      <c r="F5388">
        <v>-1.250797409048655E-2</v>
      </c>
      <c r="G5388" t="s">
        <v>58</v>
      </c>
      <c r="H5388">
        <v>14413.31753554502</v>
      </c>
      <c r="I5388">
        <v>-180.2814022925526</v>
      </c>
      <c r="J5388">
        <v>-180.2814022925526</v>
      </c>
      <c r="K5388">
        <v>1</v>
      </c>
      <c r="M5388" t="s">
        <v>65</v>
      </c>
      <c r="S5388" t="s">
        <v>9211</v>
      </c>
      <c r="U5388" t="s">
        <v>65</v>
      </c>
      <c r="W5388" t="s">
        <v>8017</v>
      </c>
      <c r="X5388" t="s">
        <v>24</v>
      </c>
      <c r="Y5388" t="s">
        <v>163</v>
      </c>
      <c r="Z5388" t="s">
        <v>193</v>
      </c>
      <c r="AA5388" t="s">
        <v>193</v>
      </c>
      <c r="AB5388" t="s">
        <v>24</v>
      </c>
      <c r="AD5388" t="s">
        <v>9216</v>
      </c>
      <c r="AE5388">
        <v>1</v>
      </c>
      <c r="AF5388">
        <v>1</v>
      </c>
    </row>
    <row r="5389" spans="1:32" x14ac:dyDescent="0.2">
      <c r="A5389" t="s">
        <v>9233</v>
      </c>
      <c r="B5389" s="107">
        <v>44666</v>
      </c>
      <c r="C5389" s="107">
        <v>44666</v>
      </c>
      <c r="D5389" s="107">
        <v>44666</v>
      </c>
      <c r="E5389">
        <v>-4.3069072543222417E-3</v>
      </c>
      <c r="F5389">
        <v>-4.3069072543222417E-3</v>
      </c>
      <c r="G5389" t="s">
        <v>58</v>
      </c>
      <c r="H5389">
        <v>14413.31753554502</v>
      </c>
      <c r="I5389">
        <v>-62.076821852688838</v>
      </c>
      <c r="J5389">
        <v>-62.076821852688838</v>
      </c>
      <c r="K5389">
        <v>1</v>
      </c>
      <c r="M5389" t="s">
        <v>56</v>
      </c>
      <c r="S5389" t="s">
        <v>1608</v>
      </c>
      <c r="U5389" t="s">
        <v>56</v>
      </c>
      <c r="W5389" t="s">
        <v>9221</v>
      </c>
      <c r="X5389" t="s">
        <v>2702</v>
      </c>
      <c r="Y5389" t="s">
        <v>182</v>
      </c>
      <c r="Z5389" t="s">
        <v>164</v>
      </c>
      <c r="AA5389" t="s">
        <v>164</v>
      </c>
      <c r="AB5389" t="s">
        <v>18</v>
      </c>
      <c r="AD5389" t="s">
        <v>9234</v>
      </c>
      <c r="AE5389">
        <v>1</v>
      </c>
      <c r="AF5389">
        <v>1</v>
      </c>
    </row>
    <row r="5390" spans="1:32" x14ac:dyDescent="0.2">
      <c r="A5390" t="s">
        <v>9235</v>
      </c>
      <c r="B5390" s="107">
        <v>44666</v>
      </c>
      <c r="C5390" s="107">
        <v>44666</v>
      </c>
      <c r="D5390" s="107">
        <v>44666</v>
      </c>
      <c r="E5390">
        <v>-1.44778355136822E-3</v>
      </c>
      <c r="F5390">
        <v>-1.44778355136822E-3</v>
      </c>
      <c r="G5390" t="s">
        <v>58</v>
      </c>
      <c r="H5390">
        <v>14413.31753554502</v>
      </c>
      <c r="I5390">
        <v>-20.867364048609211</v>
      </c>
      <c r="J5390">
        <v>-20.867364048609211</v>
      </c>
      <c r="K5390">
        <v>1</v>
      </c>
      <c r="M5390" t="s">
        <v>63</v>
      </c>
      <c r="S5390" t="s">
        <v>2372</v>
      </c>
      <c r="U5390" t="s">
        <v>63</v>
      </c>
      <c r="W5390" t="s">
        <v>1415</v>
      </c>
      <c r="X5390" t="s">
        <v>1265</v>
      </c>
      <c r="Y5390" t="s">
        <v>182</v>
      </c>
      <c r="Z5390" t="s">
        <v>164</v>
      </c>
      <c r="AA5390" t="s">
        <v>164</v>
      </c>
      <c r="AB5390" t="s">
        <v>18</v>
      </c>
      <c r="AD5390" t="s">
        <v>9236</v>
      </c>
      <c r="AE5390">
        <v>1</v>
      </c>
      <c r="AF5390">
        <v>1</v>
      </c>
    </row>
    <row r="5391" spans="1:32" x14ac:dyDescent="0.2">
      <c r="A5391" t="s">
        <v>9237</v>
      </c>
      <c r="B5391" s="107">
        <v>44666</v>
      </c>
      <c r="C5391" s="107">
        <v>44666</v>
      </c>
      <c r="D5391" s="107">
        <v>44666</v>
      </c>
      <c r="E5391">
        <v>5.3013927236977981E-3</v>
      </c>
      <c r="F5391">
        <v>5.3013927236977981E-3</v>
      </c>
      <c r="G5391" t="s">
        <v>58</v>
      </c>
      <c r="H5391">
        <v>14413.31753554502</v>
      </c>
      <c r="I5391">
        <v>76.410656707284275</v>
      </c>
      <c r="J5391">
        <v>76.410656707284275</v>
      </c>
      <c r="K5391">
        <v>1</v>
      </c>
      <c r="N5391" t="s">
        <v>56</v>
      </c>
      <c r="S5391" t="s">
        <v>9211</v>
      </c>
      <c r="U5391" t="s">
        <v>56</v>
      </c>
      <c r="W5391" t="s">
        <v>8017</v>
      </c>
      <c r="X5391" t="s">
        <v>24</v>
      </c>
      <c r="Y5391" t="s">
        <v>163</v>
      </c>
      <c r="Z5391" t="s">
        <v>193</v>
      </c>
      <c r="AA5391" t="s">
        <v>193</v>
      </c>
      <c r="AB5391" t="s">
        <v>24</v>
      </c>
      <c r="AD5391" t="s">
        <v>9212</v>
      </c>
      <c r="AE5391">
        <v>1</v>
      </c>
      <c r="AF5391">
        <v>1</v>
      </c>
    </row>
    <row r="5392" spans="1:32" x14ac:dyDescent="0.2">
      <c r="A5392" t="s">
        <v>9238</v>
      </c>
      <c r="B5392" s="107">
        <v>44665</v>
      </c>
      <c r="C5392" s="107">
        <v>44665</v>
      </c>
      <c r="D5392" s="107">
        <v>44665</v>
      </c>
      <c r="E5392">
        <v>-19086.87</v>
      </c>
      <c r="F5392">
        <v>-19086.87</v>
      </c>
      <c r="G5392" t="s">
        <v>43</v>
      </c>
      <c r="H5392">
        <v>1</v>
      </c>
      <c r="I5392">
        <v>-19086.87</v>
      </c>
      <c r="J5392">
        <v>-19086.87</v>
      </c>
      <c r="K5392">
        <v>1</v>
      </c>
      <c r="M5392" t="s">
        <v>52</v>
      </c>
      <c r="N5392" t="s">
        <v>4821</v>
      </c>
      <c r="O5392">
        <v>100</v>
      </c>
      <c r="Q5392" t="s">
        <v>4821</v>
      </c>
      <c r="S5392" t="s">
        <v>9239</v>
      </c>
      <c r="U5392" t="s">
        <v>52</v>
      </c>
      <c r="W5392" t="s">
        <v>1451</v>
      </c>
      <c r="X5392" t="s">
        <v>1452</v>
      </c>
      <c r="Y5392" t="s">
        <v>192</v>
      </c>
      <c r="Z5392" t="s">
        <v>193</v>
      </c>
      <c r="AA5392" t="s">
        <v>193</v>
      </c>
      <c r="AB5392" t="s">
        <v>24</v>
      </c>
      <c r="AE5392">
        <v>0</v>
      </c>
      <c r="AF5392">
        <v>0</v>
      </c>
    </row>
    <row r="5393" spans="1:32" x14ac:dyDescent="0.2">
      <c r="A5393" t="s">
        <v>9240</v>
      </c>
      <c r="B5393" s="107">
        <v>44665</v>
      </c>
      <c r="C5393" s="107">
        <v>44665</v>
      </c>
      <c r="D5393" s="107">
        <v>44665</v>
      </c>
      <c r="E5393">
        <v>-800</v>
      </c>
      <c r="F5393">
        <v>-800</v>
      </c>
      <c r="G5393" t="s">
        <v>43</v>
      </c>
      <c r="H5393">
        <v>1</v>
      </c>
      <c r="I5393">
        <v>-800</v>
      </c>
      <c r="J5393">
        <v>-800</v>
      </c>
      <c r="K5393">
        <v>1</v>
      </c>
      <c r="M5393" t="s">
        <v>52</v>
      </c>
      <c r="N5393" t="s">
        <v>9241</v>
      </c>
      <c r="O5393">
        <v>100</v>
      </c>
      <c r="Q5393" t="s">
        <v>9241</v>
      </c>
      <c r="S5393" t="s">
        <v>9242</v>
      </c>
      <c r="U5393" t="s">
        <v>52</v>
      </c>
      <c r="W5393" t="s">
        <v>8819</v>
      </c>
      <c r="X5393" t="s">
        <v>8820</v>
      </c>
      <c r="Y5393" t="s">
        <v>325</v>
      </c>
      <c r="Z5393" t="s">
        <v>325</v>
      </c>
      <c r="AA5393" t="s">
        <v>325</v>
      </c>
      <c r="AB5393" t="s">
        <v>27</v>
      </c>
      <c r="AE5393">
        <v>0</v>
      </c>
      <c r="AF5393">
        <v>0</v>
      </c>
    </row>
    <row r="5394" spans="1:32" x14ac:dyDescent="0.2">
      <c r="A5394" t="s">
        <v>9243</v>
      </c>
      <c r="B5394" s="107">
        <v>44665</v>
      </c>
      <c r="C5394" s="107">
        <v>44665</v>
      </c>
      <c r="D5394" s="107">
        <v>44665</v>
      </c>
      <c r="E5394">
        <v>200</v>
      </c>
      <c r="F5394">
        <v>200</v>
      </c>
      <c r="G5394" t="s">
        <v>43</v>
      </c>
      <c r="H5394">
        <v>1</v>
      </c>
      <c r="I5394">
        <v>200</v>
      </c>
      <c r="J5394">
        <v>200</v>
      </c>
      <c r="K5394">
        <v>1</v>
      </c>
      <c r="M5394" t="s">
        <v>199</v>
      </c>
      <c r="N5394" t="s">
        <v>50</v>
      </c>
      <c r="O5394">
        <v>100</v>
      </c>
      <c r="Q5394" t="s">
        <v>199</v>
      </c>
      <c r="S5394" t="s">
        <v>1378</v>
      </c>
      <c r="U5394" t="s">
        <v>50</v>
      </c>
      <c r="W5394" t="s">
        <v>1379</v>
      </c>
      <c r="X5394" t="s">
        <v>1379</v>
      </c>
      <c r="Y5394" t="s">
        <v>163</v>
      </c>
      <c r="Z5394" t="s">
        <v>193</v>
      </c>
      <c r="AA5394" t="s">
        <v>193</v>
      </c>
      <c r="AB5394" t="s">
        <v>24</v>
      </c>
      <c r="AE5394">
        <v>0</v>
      </c>
      <c r="AF5394">
        <v>0</v>
      </c>
    </row>
    <row r="5395" spans="1:32" x14ac:dyDescent="0.2">
      <c r="A5395" t="s">
        <v>9244</v>
      </c>
      <c r="B5395" s="107">
        <v>44665</v>
      </c>
      <c r="C5395" s="107">
        <v>44665</v>
      </c>
      <c r="D5395" s="107">
        <v>44665</v>
      </c>
      <c r="E5395">
        <v>20000</v>
      </c>
      <c r="F5395">
        <v>20000</v>
      </c>
      <c r="G5395" t="s">
        <v>43</v>
      </c>
      <c r="H5395">
        <v>1</v>
      </c>
      <c r="I5395">
        <v>20000</v>
      </c>
      <c r="J5395">
        <v>20000</v>
      </c>
      <c r="K5395">
        <v>1</v>
      </c>
      <c r="M5395" t="s">
        <v>199</v>
      </c>
      <c r="N5395" t="s">
        <v>52</v>
      </c>
      <c r="O5395">
        <v>100</v>
      </c>
      <c r="Q5395" t="s">
        <v>199</v>
      </c>
      <c r="S5395" t="s">
        <v>1378</v>
      </c>
      <c r="U5395" t="s">
        <v>52</v>
      </c>
      <c r="W5395" t="s">
        <v>1379</v>
      </c>
      <c r="X5395" t="s">
        <v>1379</v>
      </c>
      <c r="Y5395" t="s">
        <v>163</v>
      </c>
      <c r="Z5395" t="s">
        <v>193</v>
      </c>
      <c r="AA5395" t="s">
        <v>193</v>
      </c>
      <c r="AB5395" t="s">
        <v>24</v>
      </c>
      <c r="AE5395">
        <v>0</v>
      </c>
      <c r="AF5395">
        <v>0</v>
      </c>
    </row>
    <row r="5396" spans="1:32" x14ac:dyDescent="0.2">
      <c r="A5396" t="s">
        <v>9245</v>
      </c>
      <c r="B5396" s="107">
        <v>44665</v>
      </c>
      <c r="C5396" s="107">
        <v>44665</v>
      </c>
      <c r="D5396" s="107">
        <v>44665</v>
      </c>
      <c r="E5396">
        <v>-20000</v>
      </c>
      <c r="F5396">
        <v>-20000</v>
      </c>
      <c r="G5396" t="s">
        <v>43</v>
      </c>
      <c r="H5396">
        <v>1</v>
      </c>
      <c r="I5396">
        <v>-20000</v>
      </c>
      <c r="J5396">
        <v>-20000</v>
      </c>
      <c r="K5396">
        <v>1</v>
      </c>
      <c r="M5396" t="s">
        <v>53</v>
      </c>
      <c r="N5396" t="s">
        <v>199</v>
      </c>
      <c r="O5396">
        <v>100</v>
      </c>
      <c r="P5396" t="s">
        <v>340</v>
      </c>
      <c r="Q5396" t="s">
        <v>199</v>
      </c>
      <c r="S5396" t="s">
        <v>1378</v>
      </c>
      <c r="U5396" t="s">
        <v>53</v>
      </c>
      <c r="W5396" t="s">
        <v>1379</v>
      </c>
      <c r="X5396" t="s">
        <v>1379</v>
      </c>
      <c r="Y5396" t="s">
        <v>163</v>
      </c>
      <c r="Z5396" t="s">
        <v>193</v>
      </c>
      <c r="AA5396" t="s">
        <v>193</v>
      </c>
      <c r="AB5396" t="s">
        <v>24</v>
      </c>
      <c r="AE5396">
        <v>0</v>
      </c>
      <c r="AF5396">
        <v>0</v>
      </c>
    </row>
    <row r="5397" spans="1:32" x14ac:dyDescent="0.2">
      <c r="A5397" t="s">
        <v>9246</v>
      </c>
      <c r="B5397" s="107">
        <v>44665</v>
      </c>
      <c r="C5397" s="107">
        <v>44665</v>
      </c>
      <c r="D5397" s="107">
        <v>44665</v>
      </c>
      <c r="E5397">
        <v>-200</v>
      </c>
      <c r="F5397">
        <v>-200</v>
      </c>
      <c r="G5397" t="s">
        <v>43</v>
      </c>
      <c r="H5397">
        <v>1</v>
      </c>
      <c r="I5397">
        <v>-200</v>
      </c>
      <c r="J5397">
        <v>-200</v>
      </c>
      <c r="K5397">
        <v>1</v>
      </c>
      <c r="M5397" t="s">
        <v>52</v>
      </c>
      <c r="N5397" t="s">
        <v>199</v>
      </c>
      <c r="O5397">
        <v>100</v>
      </c>
      <c r="P5397" t="s">
        <v>340</v>
      </c>
      <c r="Q5397" t="s">
        <v>199</v>
      </c>
      <c r="S5397" t="s">
        <v>1378</v>
      </c>
      <c r="U5397" t="s">
        <v>52</v>
      </c>
      <c r="W5397" t="s">
        <v>1379</v>
      </c>
      <c r="X5397" t="s">
        <v>1379</v>
      </c>
      <c r="Y5397" t="s">
        <v>163</v>
      </c>
      <c r="Z5397" t="s">
        <v>193</v>
      </c>
      <c r="AA5397" t="s">
        <v>193</v>
      </c>
      <c r="AB5397" t="s">
        <v>24</v>
      </c>
      <c r="AE5397">
        <v>0</v>
      </c>
      <c r="AF5397">
        <v>0</v>
      </c>
    </row>
    <row r="5398" spans="1:32" x14ac:dyDescent="0.2">
      <c r="A5398" t="s">
        <v>9247</v>
      </c>
      <c r="B5398" s="107">
        <v>44665</v>
      </c>
      <c r="C5398" s="107">
        <v>44665</v>
      </c>
      <c r="D5398" s="107">
        <v>44665</v>
      </c>
      <c r="E5398">
        <v>-2.9885452011246239E-3</v>
      </c>
      <c r="F5398">
        <v>-2.9885452011246239E-3</v>
      </c>
      <c r="G5398" t="s">
        <v>58</v>
      </c>
      <c r="H5398">
        <v>14314.35338702037</v>
      </c>
      <c r="I5398">
        <v>-42.779092121981733</v>
      </c>
      <c r="J5398">
        <v>-42.779092121981733</v>
      </c>
      <c r="K5398">
        <v>1</v>
      </c>
      <c r="M5398" t="s">
        <v>56</v>
      </c>
      <c r="S5398" t="s">
        <v>9248</v>
      </c>
      <c r="U5398" t="s">
        <v>56</v>
      </c>
      <c r="W5398" t="s">
        <v>1270</v>
      </c>
      <c r="X5398" t="s">
        <v>1271</v>
      </c>
      <c r="Y5398" t="s">
        <v>182</v>
      </c>
      <c r="Z5398" t="s">
        <v>164</v>
      </c>
      <c r="AA5398" t="s">
        <v>164</v>
      </c>
      <c r="AB5398" t="s">
        <v>18</v>
      </c>
      <c r="AD5398" t="s">
        <v>9249</v>
      </c>
      <c r="AE5398">
        <v>1</v>
      </c>
      <c r="AF5398">
        <v>1</v>
      </c>
    </row>
    <row r="5399" spans="1:32" x14ac:dyDescent="0.2">
      <c r="A5399" t="s">
        <v>9250</v>
      </c>
      <c r="B5399" s="107">
        <v>44665</v>
      </c>
      <c r="C5399" s="107">
        <v>44665</v>
      </c>
      <c r="D5399" s="107">
        <v>44665</v>
      </c>
      <c r="E5399">
        <v>2.7892500000000001E-2</v>
      </c>
      <c r="F5399">
        <v>2.7892500000000001E-2</v>
      </c>
      <c r="G5399" t="s">
        <v>58</v>
      </c>
      <c r="H5399">
        <v>14314.35338702037</v>
      </c>
      <c r="I5399">
        <v>399.26310184746569</v>
      </c>
      <c r="J5399">
        <v>399.26310184746569</v>
      </c>
      <c r="K5399">
        <v>1</v>
      </c>
      <c r="M5399" t="s">
        <v>8218</v>
      </c>
      <c r="N5399" t="s">
        <v>56</v>
      </c>
      <c r="S5399" t="s">
        <v>7559</v>
      </c>
      <c r="U5399" t="s">
        <v>56</v>
      </c>
      <c r="W5399" t="s">
        <v>3598</v>
      </c>
      <c r="X5399" t="s">
        <v>3598</v>
      </c>
      <c r="Y5399" t="s">
        <v>1062</v>
      </c>
      <c r="Z5399" t="s">
        <v>1063</v>
      </c>
      <c r="AA5399" t="s">
        <v>1063</v>
      </c>
      <c r="AB5399" t="s">
        <v>29</v>
      </c>
      <c r="AD5399" t="s">
        <v>9251</v>
      </c>
      <c r="AE5399">
        <v>1</v>
      </c>
      <c r="AF5399">
        <v>1</v>
      </c>
    </row>
    <row r="5400" spans="1:32" x14ac:dyDescent="0.2">
      <c r="A5400" t="s">
        <v>9252</v>
      </c>
      <c r="B5400" s="107">
        <v>44664</v>
      </c>
      <c r="C5400" s="107">
        <v>44664</v>
      </c>
      <c r="D5400" s="107">
        <v>44664</v>
      </c>
      <c r="E5400">
        <v>-5238</v>
      </c>
      <c r="F5400">
        <v>-5238</v>
      </c>
      <c r="G5400" t="s">
        <v>43</v>
      </c>
      <c r="H5400">
        <v>1</v>
      </c>
      <c r="I5400">
        <v>-5238</v>
      </c>
      <c r="J5400">
        <v>-5238</v>
      </c>
      <c r="K5400">
        <v>1</v>
      </c>
      <c r="M5400" t="s">
        <v>52</v>
      </c>
      <c r="N5400" t="s">
        <v>9253</v>
      </c>
      <c r="O5400">
        <v>100</v>
      </c>
      <c r="Q5400" t="s">
        <v>9253</v>
      </c>
      <c r="S5400" t="s">
        <v>9254</v>
      </c>
      <c r="U5400" t="s">
        <v>52</v>
      </c>
      <c r="W5400" t="s">
        <v>1451</v>
      </c>
      <c r="X5400" t="s">
        <v>1452</v>
      </c>
      <c r="Y5400" t="s">
        <v>192</v>
      </c>
      <c r="Z5400" t="s">
        <v>193</v>
      </c>
      <c r="AA5400" t="s">
        <v>193</v>
      </c>
      <c r="AB5400" t="s">
        <v>24</v>
      </c>
      <c r="AE5400">
        <v>0</v>
      </c>
      <c r="AF5400">
        <v>0</v>
      </c>
    </row>
    <row r="5401" spans="1:32" x14ac:dyDescent="0.2">
      <c r="A5401" t="s">
        <v>9255</v>
      </c>
      <c r="B5401" s="107">
        <v>44664</v>
      </c>
      <c r="C5401" s="107">
        <v>44664</v>
      </c>
      <c r="D5401" s="107">
        <v>44664</v>
      </c>
      <c r="E5401">
        <v>3800</v>
      </c>
      <c r="F5401">
        <v>3800</v>
      </c>
      <c r="G5401" t="s">
        <v>43</v>
      </c>
      <c r="H5401">
        <v>1</v>
      </c>
      <c r="I5401">
        <v>3800</v>
      </c>
      <c r="J5401">
        <v>3800</v>
      </c>
      <c r="K5401">
        <v>1</v>
      </c>
      <c r="M5401" t="s">
        <v>199</v>
      </c>
      <c r="N5401" t="s">
        <v>50</v>
      </c>
      <c r="O5401">
        <v>100</v>
      </c>
      <c r="Q5401" t="s">
        <v>199</v>
      </c>
      <c r="S5401" t="s">
        <v>1378</v>
      </c>
      <c r="U5401" t="s">
        <v>50</v>
      </c>
      <c r="W5401" t="s">
        <v>1379</v>
      </c>
      <c r="X5401" t="s">
        <v>1379</v>
      </c>
      <c r="Y5401" t="s">
        <v>163</v>
      </c>
      <c r="Z5401" t="s">
        <v>193</v>
      </c>
      <c r="AA5401" t="s">
        <v>193</v>
      </c>
      <c r="AB5401" t="s">
        <v>24</v>
      </c>
      <c r="AE5401">
        <v>0</v>
      </c>
      <c r="AF5401">
        <v>0</v>
      </c>
    </row>
    <row r="5402" spans="1:32" x14ac:dyDescent="0.2">
      <c r="A5402" t="s">
        <v>9256</v>
      </c>
      <c r="B5402" s="107">
        <v>44664</v>
      </c>
      <c r="C5402" s="107">
        <v>44664</v>
      </c>
      <c r="D5402" s="107">
        <v>44664</v>
      </c>
      <c r="E5402">
        <v>-3800</v>
      </c>
      <c r="F5402">
        <v>-3800</v>
      </c>
      <c r="G5402" t="s">
        <v>43</v>
      </c>
      <c r="H5402">
        <v>1</v>
      </c>
      <c r="I5402">
        <v>-3800</v>
      </c>
      <c r="J5402">
        <v>-3800</v>
      </c>
      <c r="K5402">
        <v>1</v>
      </c>
      <c r="M5402" t="s">
        <v>52</v>
      </c>
      <c r="N5402" t="s">
        <v>199</v>
      </c>
      <c r="O5402">
        <v>100</v>
      </c>
      <c r="P5402" t="s">
        <v>340</v>
      </c>
      <c r="Q5402" t="s">
        <v>199</v>
      </c>
      <c r="S5402" t="s">
        <v>1378</v>
      </c>
      <c r="U5402" t="s">
        <v>52</v>
      </c>
      <c r="W5402" t="s">
        <v>1379</v>
      </c>
      <c r="X5402" t="s">
        <v>1379</v>
      </c>
      <c r="Y5402" t="s">
        <v>163</v>
      </c>
      <c r="Z5402" t="s">
        <v>193</v>
      </c>
      <c r="AA5402" t="s">
        <v>193</v>
      </c>
      <c r="AB5402" t="s">
        <v>24</v>
      </c>
      <c r="AE5402">
        <v>0</v>
      </c>
      <c r="AF5402">
        <v>0</v>
      </c>
    </row>
    <row r="5403" spans="1:32" x14ac:dyDescent="0.2">
      <c r="A5403" t="s">
        <v>9257</v>
      </c>
      <c r="B5403" s="107">
        <v>44664</v>
      </c>
      <c r="C5403" s="107">
        <v>44664</v>
      </c>
      <c r="D5403" s="107">
        <v>44664</v>
      </c>
      <c r="E5403">
        <v>-0.121289991547992</v>
      </c>
      <c r="F5403">
        <v>-0.121289991547992</v>
      </c>
      <c r="G5403" t="s">
        <v>58</v>
      </c>
      <c r="H5403">
        <v>14737.71266540643</v>
      </c>
      <c r="I5403">
        <v>-1787.5370446238801</v>
      </c>
      <c r="J5403">
        <v>-1787.5370446238801</v>
      </c>
      <c r="K5403">
        <v>1</v>
      </c>
      <c r="M5403" t="s">
        <v>56</v>
      </c>
      <c r="S5403" t="s">
        <v>9218</v>
      </c>
      <c r="U5403" t="s">
        <v>56</v>
      </c>
      <c r="W5403" t="s">
        <v>1415</v>
      </c>
      <c r="X5403" t="s">
        <v>1265</v>
      </c>
      <c r="Y5403" t="s">
        <v>182</v>
      </c>
      <c r="Z5403" t="s">
        <v>164</v>
      </c>
      <c r="AA5403" t="s">
        <v>164</v>
      </c>
      <c r="AB5403" t="s">
        <v>18</v>
      </c>
      <c r="AD5403" t="s">
        <v>9258</v>
      </c>
      <c r="AE5403">
        <v>1</v>
      </c>
      <c r="AF5403">
        <v>1</v>
      </c>
    </row>
    <row r="5404" spans="1:32" x14ac:dyDescent="0.2">
      <c r="A5404" t="s">
        <v>9259</v>
      </c>
      <c r="B5404" s="107">
        <v>44663</v>
      </c>
      <c r="C5404" s="107">
        <v>44663</v>
      </c>
      <c r="D5404" s="107">
        <v>44663</v>
      </c>
      <c r="E5404">
        <v>-59.14</v>
      </c>
      <c r="F5404">
        <v>-59.14</v>
      </c>
      <c r="G5404" t="s">
        <v>43</v>
      </c>
      <c r="H5404">
        <v>1</v>
      </c>
      <c r="I5404">
        <v>-59.14</v>
      </c>
      <c r="J5404">
        <v>-59.14</v>
      </c>
      <c r="K5404">
        <v>1</v>
      </c>
      <c r="M5404" t="s">
        <v>52</v>
      </c>
      <c r="N5404" t="s">
        <v>1449</v>
      </c>
      <c r="O5404">
        <v>100</v>
      </c>
      <c r="Q5404" t="s">
        <v>1449</v>
      </c>
      <c r="S5404" t="s">
        <v>9260</v>
      </c>
      <c r="U5404" t="s">
        <v>52</v>
      </c>
      <c r="W5404" t="s">
        <v>1451</v>
      </c>
      <c r="X5404" t="s">
        <v>1452</v>
      </c>
      <c r="Y5404" t="s">
        <v>192</v>
      </c>
      <c r="Z5404" t="s">
        <v>193</v>
      </c>
      <c r="AA5404" t="s">
        <v>193</v>
      </c>
      <c r="AB5404" t="s">
        <v>24</v>
      </c>
      <c r="AE5404">
        <v>0</v>
      </c>
      <c r="AF5404">
        <v>0</v>
      </c>
    </row>
    <row r="5405" spans="1:32" x14ac:dyDescent="0.2">
      <c r="A5405" t="s">
        <v>9261</v>
      </c>
      <c r="B5405" s="107">
        <v>44663</v>
      </c>
      <c r="C5405" s="107">
        <v>44663</v>
      </c>
      <c r="D5405" s="107">
        <v>44663</v>
      </c>
      <c r="E5405">
        <v>-5327.65</v>
      </c>
      <c r="F5405">
        <v>-5327.65</v>
      </c>
      <c r="G5405" t="s">
        <v>43</v>
      </c>
      <c r="H5405">
        <v>1</v>
      </c>
      <c r="I5405">
        <v>-5327.65</v>
      </c>
      <c r="J5405">
        <v>-5327.65</v>
      </c>
      <c r="K5405">
        <v>1</v>
      </c>
      <c r="M5405" t="s">
        <v>52</v>
      </c>
      <c r="N5405" t="s">
        <v>166</v>
      </c>
      <c r="O5405">
        <v>100</v>
      </c>
      <c r="Q5405" t="s">
        <v>166</v>
      </c>
      <c r="S5405" t="s">
        <v>9262</v>
      </c>
      <c r="U5405" t="s">
        <v>52</v>
      </c>
      <c r="W5405" t="s">
        <v>168</v>
      </c>
      <c r="X5405" t="s">
        <v>169</v>
      </c>
      <c r="Y5405" t="s">
        <v>170</v>
      </c>
      <c r="Z5405" t="s">
        <v>164</v>
      </c>
      <c r="AA5405" t="s">
        <v>164</v>
      </c>
      <c r="AB5405" t="s">
        <v>22</v>
      </c>
      <c r="AE5405">
        <v>0</v>
      </c>
      <c r="AF5405">
        <v>0</v>
      </c>
    </row>
    <row r="5406" spans="1:32" x14ac:dyDescent="0.2">
      <c r="A5406" t="s">
        <v>9263</v>
      </c>
      <c r="B5406" s="107">
        <v>44663</v>
      </c>
      <c r="C5406" s="107">
        <v>44663</v>
      </c>
      <c r="D5406" s="107">
        <v>44663</v>
      </c>
      <c r="E5406">
        <v>2.0250000000000001E-2</v>
      </c>
      <c r="F5406">
        <v>2.0250000000000001E-2</v>
      </c>
      <c r="G5406" t="s">
        <v>58</v>
      </c>
      <c r="H5406">
        <v>14279.91513437058</v>
      </c>
      <c r="I5406">
        <v>289.16828147100432</v>
      </c>
      <c r="J5406">
        <v>289.16828147100432</v>
      </c>
      <c r="K5406">
        <v>1</v>
      </c>
      <c r="M5406" t="s">
        <v>8218</v>
      </c>
      <c r="N5406" t="s">
        <v>56</v>
      </c>
      <c r="S5406" t="s">
        <v>7559</v>
      </c>
      <c r="U5406" t="s">
        <v>56</v>
      </c>
      <c r="W5406" t="s">
        <v>3598</v>
      </c>
      <c r="X5406" t="s">
        <v>3598</v>
      </c>
      <c r="Y5406" t="s">
        <v>1062</v>
      </c>
      <c r="Z5406" t="s">
        <v>1063</v>
      </c>
      <c r="AA5406" t="s">
        <v>1063</v>
      </c>
      <c r="AB5406" t="s">
        <v>29</v>
      </c>
      <c r="AD5406" t="s">
        <v>9264</v>
      </c>
      <c r="AE5406">
        <v>1</v>
      </c>
      <c r="AF5406">
        <v>1</v>
      </c>
    </row>
    <row r="5407" spans="1:32" x14ac:dyDescent="0.2">
      <c r="A5407" t="s">
        <v>9265</v>
      </c>
      <c r="B5407" s="107">
        <v>44662</v>
      </c>
      <c r="C5407" s="107">
        <v>44662</v>
      </c>
      <c r="D5407" s="107">
        <v>44662</v>
      </c>
      <c r="E5407">
        <v>-1274</v>
      </c>
      <c r="F5407">
        <v>-1274</v>
      </c>
      <c r="G5407" t="s">
        <v>43</v>
      </c>
      <c r="H5407">
        <v>1</v>
      </c>
      <c r="I5407">
        <v>-1274</v>
      </c>
      <c r="J5407">
        <v>-1274</v>
      </c>
      <c r="K5407">
        <v>1</v>
      </c>
      <c r="M5407" t="s">
        <v>52</v>
      </c>
      <c r="N5407" t="s">
        <v>199</v>
      </c>
      <c r="O5407">
        <v>100</v>
      </c>
      <c r="P5407" t="s">
        <v>340</v>
      </c>
      <c r="Q5407" t="s">
        <v>199</v>
      </c>
      <c r="S5407" t="s">
        <v>9266</v>
      </c>
      <c r="U5407" t="s">
        <v>52</v>
      </c>
      <c r="W5407" t="s">
        <v>6880</v>
      </c>
      <c r="X5407" t="s">
        <v>169</v>
      </c>
      <c r="Y5407" t="s">
        <v>170</v>
      </c>
      <c r="Z5407" t="s">
        <v>164</v>
      </c>
      <c r="AA5407" t="s">
        <v>164</v>
      </c>
      <c r="AB5407" t="s">
        <v>22</v>
      </c>
      <c r="AE5407">
        <v>0</v>
      </c>
      <c r="AF5407">
        <v>0</v>
      </c>
    </row>
    <row r="5408" spans="1:32" x14ac:dyDescent="0.2">
      <c r="A5408" t="s">
        <v>9267</v>
      </c>
      <c r="B5408" s="107">
        <v>44662</v>
      </c>
      <c r="C5408" s="107">
        <v>44662</v>
      </c>
      <c r="D5408" s="107">
        <v>44662</v>
      </c>
      <c r="E5408">
        <v>-300</v>
      </c>
      <c r="F5408">
        <v>-300</v>
      </c>
      <c r="G5408" t="s">
        <v>43</v>
      </c>
      <c r="H5408">
        <v>1</v>
      </c>
      <c r="I5408">
        <v>-300</v>
      </c>
      <c r="J5408">
        <v>-300</v>
      </c>
      <c r="K5408">
        <v>1</v>
      </c>
      <c r="M5408" t="s">
        <v>52</v>
      </c>
      <c r="N5408" t="s">
        <v>199</v>
      </c>
      <c r="O5408">
        <v>100</v>
      </c>
      <c r="P5408" t="s">
        <v>340</v>
      </c>
      <c r="Q5408" t="s">
        <v>199</v>
      </c>
      <c r="S5408" t="s">
        <v>9268</v>
      </c>
      <c r="U5408" t="s">
        <v>52</v>
      </c>
      <c r="W5408" t="s">
        <v>9269</v>
      </c>
      <c r="X5408" t="s">
        <v>8820</v>
      </c>
      <c r="Y5408" t="s">
        <v>325</v>
      </c>
      <c r="Z5408" t="s">
        <v>325</v>
      </c>
      <c r="AA5408" t="s">
        <v>325</v>
      </c>
      <c r="AB5408" t="s">
        <v>27</v>
      </c>
      <c r="AE5408">
        <v>0</v>
      </c>
      <c r="AF5408">
        <v>0</v>
      </c>
    </row>
    <row r="5409" spans="1:32" x14ac:dyDescent="0.2">
      <c r="A5409" t="s">
        <v>9270</v>
      </c>
      <c r="B5409" s="107">
        <v>44662</v>
      </c>
      <c r="C5409" s="107">
        <v>44662</v>
      </c>
      <c r="D5409" s="107">
        <v>44662</v>
      </c>
      <c r="E5409">
        <v>-1433.16</v>
      </c>
      <c r="F5409">
        <v>-1433.16</v>
      </c>
      <c r="G5409" t="s">
        <v>43</v>
      </c>
      <c r="H5409">
        <v>1</v>
      </c>
      <c r="I5409">
        <v>-1433.16</v>
      </c>
      <c r="J5409">
        <v>-1433.16</v>
      </c>
      <c r="K5409">
        <v>1</v>
      </c>
      <c r="M5409" t="s">
        <v>52</v>
      </c>
      <c r="N5409" t="s">
        <v>337</v>
      </c>
      <c r="O5409">
        <v>100</v>
      </c>
      <c r="P5409" t="s">
        <v>15</v>
      </c>
      <c r="Q5409" t="s">
        <v>337</v>
      </c>
      <c r="S5409" t="s">
        <v>9271</v>
      </c>
      <c r="U5409" t="s">
        <v>52</v>
      </c>
      <c r="W5409" t="s">
        <v>8017</v>
      </c>
      <c r="X5409" t="s">
        <v>24</v>
      </c>
      <c r="Y5409" t="s">
        <v>163</v>
      </c>
      <c r="Z5409" t="s">
        <v>193</v>
      </c>
      <c r="AA5409" t="s">
        <v>193</v>
      </c>
      <c r="AB5409" t="s">
        <v>24</v>
      </c>
      <c r="AE5409">
        <v>0</v>
      </c>
      <c r="AF5409">
        <v>0</v>
      </c>
    </row>
    <row r="5410" spans="1:32" x14ac:dyDescent="0.2">
      <c r="A5410" t="s">
        <v>9272</v>
      </c>
      <c r="B5410" s="107">
        <v>44662</v>
      </c>
      <c r="C5410" s="107">
        <v>44662</v>
      </c>
      <c r="D5410" s="107">
        <v>44662</v>
      </c>
      <c r="E5410">
        <v>-1467.74</v>
      </c>
      <c r="F5410">
        <v>-1467.74</v>
      </c>
      <c r="G5410" t="s">
        <v>43</v>
      </c>
      <c r="H5410">
        <v>1</v>
      </c>
      <c r="I5410">
        <v>-1467.74</v>
      </c>
      <c r="J5410">
        <v>-1467.74</v>
      </c>
      <c r="K5410">
        <v>1</v>
      </c>
      <c r="M5410" t="s">
        <v>52</v>
      </c>
      <c r="N5410" t="s">
        <v>7121</v>
      </c>
      <c r="O5410">
        <v>100</v>
      </c>
      <c r="Q5410" t="s">
        <v>7121</v>
      </c>
      <c r="S5410" t="s">
        <v>9273</v>
      </c>
      <c r="U5410" t="s">
        <v>52</v>
      </c>
      <c r="W5410" t="s">
        <v>323</v>
      </c>
      <c r="X5410" t="s">
        <v>324</v>
      </c>
      <c r="Y5410" t="s">
        <v>325</v>
      </c>
      <c r="Z5410" t="s">
        <v>325</v>
      </c>
      <c r="AA5410" t="s">
        <v>325</v>
      </c>
      <c r="AB5410" t="s">
        <v>27</v>
      </c>
      <c r="AE5410">
        <v>0</v>
      </c>
      <c r="AF5410">
        <v>0</v>
      </c>
    </row>
    <row r="5411" spans="1:32" x14ac:dyDescent="0.2">
      <c r="A5411" t="s">
        <v>9274</v>
      </c>
      <c r="B5411" s="107">
        <v>44662</v>
      </c>
      <c r="C5411" s="107">
        <v>44662</v>
      </c>
      <c r="D5411" s="107">
        <v>44662</v>
      </c>
      <c r="E5411">
        <v>-5.3472455425972801E-3</v>
      </c>
      <c r="F5411">
        <v>-5.3472455425972801E-3</v>
      </c>
      <c r="G5411" t="s">
        <v>58</v>
      </c>
      <c r="H5411">
        <v>14120.947867298581</v>
      </c>
      <c r="I5411">
        <v>-75.508175540660901</v>
      </c>
      <c r="J5411">
        <v>-75.508175540660901</v>
      </c>
      <c r="K5411">
        <v>1</v>
      </c>
      <c r="M5411" t="s">
        <v>56</v>
      </c>
      <c r="S5411" t="s">
        <v>1608</v>
      </c>
      <c r="U5411" t="s">
        <v>56</v>
      </c>
      <c r="W5411" t="s">
        <v>1478</v>
      </c>
      <c r="X5411" t="s">
        <v>1271</v>
      </c>
      <c r="Y5411" t="s">
        <v>182</v>
      </c>
      <c r="Z5411" t="s">
        <v>164</v>
      </c>
      <c r="AA5411" t="s">
        <v>164</v>
      </c>
      <c r="AB5411" t="s">
        <v>18</v>
      </c>
      <c r="AD5411" t="s">
        <v>9275</v>
      </c>
      <c r="AE5411">
        <v>1</v>
      </c>
      <c r="AF5411">
        <v>1</v>
      </c>
    </row>
    <row r="5412" spans="1:32" x14ac:dyDescent="0.2">
      <c r="A5412" t="s">
        <v>9276</v>
      </c>
      <c r="B5412" s="107">
        <v>44662</v>
      </c>
      <c r="C5412" s="107">
        <v>44662</v>
      </c>
      <c r="D5412" s="107">
        <v>44662</v>
      </c>
      <c r="E5412">
        <v>-1.50033060027768E-3</v>
      </c>
      <c r="F5412">
        <v>-1.50033060027768E-3</v>
      </c>
      <c r="G5412" t="s">
        <v>58</v>
      </c>
      <c r="H5412">
        <v>14120.947867298581</v>
      </c>
      <c r="I5412">
        <v>-21.186090190233902</v>
      </c>
      <c r="J5412">
        <v>-21.186090190233902</v>
      </c>
      <c r="K5412">
        <v>1</v>
      </c>
      <c r="M5412" t="s">
        <v>56</v>
      </c>
      <c r="S5412" t="s">
        <v>1608</v>
      </c>
      <c r="U5412" t="s">
        <v>56</v>
      </c>
      <c r="W5412" t="s">
        <v>1415</v>
      </c>
      <c r="X5412" t="s">
        <v>1265</v>
      </c>
      <c r="Y5412" t="s">
        <v>182</v>
      </c>
      <c r="Z5412" t="s">
        <v>164</v>
      </c>
      <c r="AA5412" t="s">
        <v>164</v>
      </c>
      <c r="AB5412" t="s">
        <v>18</v>
      </c>
      <c r="AD5412" t="s">
        <v>9277</v>
      </c>
      <c r="AE5412">
        <v>1</v>
      </c>
      <c r="AF5412">
        <v>1</v>
      </c>
    </row>
    <row r="5413" spans="1:32" x14ac:dyDescent="0.2">
      <c r="A5413" t="s">
        <v>9278</v>
      </c>
      <c r="B5413" s="107">
        <v>44662</v>
      </c>
      <c r="C5413" s="107">
        <v>44662</v>
      </c>
      <c r="D5413" s="107">
        <v>44662</v>
      </c>
      <c r="E5413">
        <v>-1.697257273219344E-3</v>
      </c>
      <c r="F5413">
        <v>-1.697257273219344E-3</v>
      </c>
      <c r="G5413" t="s">
        <v>58</v>
      </c>
      <c r="H5413">
        <v>14120.947867298581</v>
      </c>
      <c r="I5413">
        <v>-23.966881472523699</v>
      </c>
      <c r="J5413">
        <v>-23.966881472523699</v>
      </c>
      <c r="K5413">
        <v>1</v>
      </c>
      <c r="M5413" t="s">
        <v>56</v>
      </c>
      <c r="S5413" t="s">
        <v>1608</v>
      </c>
      <c r="U5413" t="s">
        <v>56</v>
      </c>
      <c r="W5413" t="s">
        <v>1415</v>
      </c>
      <c r="X5413" t="s">
        <v>1265</v>
      </c>
      <c r="Y5413" t="s">
        <v>182</v>
      </c>
      <c r="Z5413" t="s">
        <v>164</v>
      </c>
      <c r="AA5413" t="s">
        <v>164</v>
      </c>
      <c r="AB5413" t="s">
        <v>18</v>
      </c>
      <c r="AD5413" t="s">
        <v>9279</v>
      </c>
      <c r="AE5413">
        <v>1</v>
      </c>
      <c r="AF5413">
        <v>1</v>
      </c>
    </row>
    <row r="5414" spans="1:32" x14ac:dyDescent="0.2">
      <c r="A5414" t="s">
        <v>9280</v>
      </c>
      <c r="B5414" s="107">
        <v>44662</v>
      </c>
      <c r="C5414" s="107">
        <v>44662</v>
      </c>
      <c r="D5414" s="107">
        <v>44662</v>
      </c>
      <c r="E5414">
        <v>-2.3102233291849121E-3</v>
      </c>
      <c r="F5414">
        <v>-2.3102233291849121E-3</v>
      </c>
      <c r="G5414" t="s">
        <v>58</v>
      </c>
      <c r="H5414">
        <v>14120.947867298581</v>
      </c>
      <c r="I5414">
        <v>-32.622543193237107</v>
      </c>
      <c r="J5414">
        <v>-32.622543193237107</v>
      </c>
      <c r="K5414">
        <v>1</v>
      </c>
      <c r="M5414" t="s">
        <v>56</v>
      </c>
      <c r="S5414" t="s">
        <v>1608</v>
      </c>
      <c r="U5414" t="s">
        <v>56</v>
      </c>
      <c r="W5414" t="s">
        <v>1415</v>
      </c>
      <c r="X5414" t="s">
        <v>1265</v>
      </c>
      <c r="Y5414" t="s">
        <v>182</v>
      </c>
      <c r="Z5414" t="s">
        <v>164</v>
      </c>
      <c r="AA5414" t="s">
        <v>164</v>
      </c>
      <c r="AB5414" t="s">
        <v>18</v>
      </c>
      <c r="AD5414" t="s">
        <v>9281</v>
      </c>
      <c r="AE5414">
        <v>1</v>
      </c>
      <c r="AF5414">
        <v>1</v>
      </c>
    </row>
    <row r="5415" spans="1:32" x14ac:dyDescent="0.2">
      <c r="A5415" t="s">
        <v>9282</v>
      </c>
      <c r="B5415" s="107">
        <v>44662</v>
      </c>
      <c r="C5415" s="107">
        <v>44662</v>
      </c>
      <c r="D5415" s="107">
        <v>44662</v>
      </c>
      <c r="E5415">
        <v>-2.62325635468182E-3</v>
      </c>
      <c r="F5415">
        <v>-2.62325635468182E-3</v>
      </c>
      <c r="G5415" t="s">
        <v>58</v>
      </c>
      <c r="H5415">
        <v>14120.947867298581</v>
      </c>
      <c r="I5415">
        <v>-37.04286622702169</v>
      </c>
      <c r="J5415">
        <v>-37.04286622702169</v>
      </c>
      <c r="K5415">
        <v>1</v>
      </c>
      <c r="M5415" t="s">
        <v>56</v>
      </c>
      <c r="S5415" t="s">
        <v>1608</v>
      </c>
      <c r="U5415" t="s">
        <v>56</v>
      </c>
      <c r="W5415" t="s">
        <v>1415</v>
      </c>
      <c r="X5415" t="s">
        <v>1265</v>
      </c>
      <c r="Y5415" t="s">
        <v>182</v>
      </c>
      <c r="Z5415" t="s">
        <v>164</v>
      </c>
      <c r="AA5415" t="s">
        <v>164</v>
      </c>
      <c r="AB5415" t="s">
        <v>18</v>
      </c>
      <c r="AD5415" t="s">
        <v>9283</v>
      </c>
      <c r="AE5415">
        <v>1</v>
      </c>
      <c r="AF5415">
        <v>1</v>
      </c>
    </row>
    <row r="5416" spans="1:32" x14ac:dyDescent="0.2">
      <c r="A5416" t="s">
        <v>9284</v>
      </c>
      <c r="B5416" s="107">
        <v>44662</v>
      </c>
      <c r="C5416" s="107">
        <v>44662</v>
      </c>
      <c r="D5416" s="107">
        <v>44662</v>
      </c>
      <c r="E5416">
        <v>-5.0414051488622711E-3</v>
      </c>
      <c r="F5416">
        <v>-5.0414051488622711E-3</v>
      </c>
      <c r="G5416" t="s">
        <v>58</v>
      </c>
      <c r="H5416">
        <v>14120.947867298581</v>
      </c>
      <c r="I5416">
        <v>-71.189419285014765</v>
      </c>
      <c r="J5416">
        <v>-71.189419285014765</v>
      </c>
      <c r="K5416">
        <v>1</v>
      </c>
      <c r="M5416" t="s">
        <v>56</v>
      </c>
      <c r="S5416" t="s">
        <v>1608</v>
      </c>
      <c r="U5416" t="s">
        <v>56</v>
      </c>
      <c r="W5416" t="s">
        <v>1478</v>
      </c>
      <c r="X5416" t="s">
        <v>1271</v>
      </c>
      <c r="Y5416" t="s">
        <v>182</v>
      </c>
      <c r="Z5416" t="s">
        <v>164</v>
      </c>
      <c r="AA5416" t="s">
        <v>164</v>
      </c>
      <c r="AB5416" t="s">
        <v>18</v>
      </c>
      <c r="AD5416" t="s">
        <v>9285</v>
      </c>
      <c r="AE5416">
        <v>1</v>
      </c>
      <c r="AF5416">
        <v>1</v>
      </c>
    </row>
    <row r="5417" spans="1:32" x14ac:dyDescent="0.2">
      <c r="A5417" t="s">
        <v>9286</v>
      </c>
      <c r="B5417" s="107">
        <v>44661</v>
      </c>
      <c r="C5417" s="107">
        <v>44661</v>
      </c>
      <c r="D5417" s="107">
        <v>44661</v>
      </c>
      <c r="E5417">
        <v>3.1469249999999997E-2</v>
      </c>
      <c r="F5417">
        <v>3.1469249999999997E-2</v>
      </c>
      <c r="G5417" t="s">
        <v>58</v>
      </c>
      <c r="H5417">
        <v>15186.77098150782</v>
      </c>
      <c r="I5417">
        <v>477.91629270981502</v>
      </c>
      <c r="J5417">
        <v>477.91629270981502</v>
      </c>
      <c r="K5417">
        <v>1</v>
      </c>
      <c r="M5417" t="s">
        <v>8218</v>
      </c>
      <c r="N5417" t="s">
        <v>56</v>
      </c>
      <c r="S5417" t="s">
        <v>7559</v>
      </c>
      <c r="U5417" t="s">
        <v>56</v>
      </c>
      <c r="W5417" t="s">
        <v>3598</v>
      </c>
      <c r="X5417" t="s">
        <v>3598</v>
      </c>
      <c r="Y5417" t="s">
        <v>1062</v>
      </c>
      <c r="Z5417" t="s">
        <v>1063</v>
      </c>
      <c r="AA5417" t="s">
        <v>1063</v>
      </c>
      <c r="AB5417" t="s">
        <v>29</v>
      </c>
      <c r="AD5417" t="s">
        <v>9287</v>
      </c>
      <c r="AE5417">
        <v>1</v>
      </c>
      <c r="AF5417">
        <v>1</v>
      </c>
    </row>
    <row r="5418" spans="1:32" x14ac:dyDescent="0.2">
      <c r="A5418" t="s">
        <v>9288</v>
      </c>
      <c r="B5418" s="107">
        <v>44660</v>
      </c>
      <c r="C5418" s="107">
        <v>44660</v>
      </c>
      <c r="D5418" s="107">
        <v>44660</v>
      </c>
      <c r="E5418">
        <v>0</v>
      </c>
      <c r="F5418">
        <v>0</v>
      </c>
      <c r="G5418" t="s">
        <v>58</v>
      </c>
      <c r="H5418">
        <v>15463.092979127139</v>
      </c>
      <c r="I5418">
        <v>0</v>
      </c>
      <c r="J5418">
        <v>0</v>
      </c>
      <c r="K5418">
        <v>1</v>
      </c>
      <c r="M5418" t="s">
        <v>56</v>
      </c>
      <c r="N5418" t="s">
        <v>69</v>
      </c>
      <c r="S5418" t="s">
        <v>7896</v>
      </c>
      <c r="U5418" t="s">
        <v>69</v>
      </c>
      <c r="W5418" t="s">
        <v>7897</v>
      </c>
      <c r="X5418" t="s">
        <v>24</v>
      </c>
      <c r="Y5418" t="s">
        <v>325</v>
      </c>
      <c r="Z5418" t="s">
        <v>325</v>
      </c>
      <c r="AA5418" t="s">
        <v>325</v>
      </c>
      <c r="AB5418" t="s">
        <v>27</v>
      </c>
      <c r="AD5418" t="s">
        <v>9289</v>
      </c>
      <c r="AE5418">
        <v>1</v>
      </c>
      <c r="AF5418">
        <v>1</v>
      </c>
    </row>
    <row r="5419" spans="1:32" x14ac:dyDescent="0.2">
      <c r="A5419" t="s">
        <v>9290</v>
      </c>
      <c r="B5419" s="107">
        <v>44660</v>
      </c>
      <c r="C5419" s="107">
        <v>44660</v>
      </c>
      <c r="D5419" s="107">
        <v>44660</v>
      </c>
      <c r="E5419">
        <v>-3.4355743044663951E-3</v>
      </c>
      <c r="F5419">
        <v>-3.4355743044663951E-3</v>
      </c>
      <c r="G5419" t="s">
        <v>58</v>
      </c>
      <c r="H5419">
        <v>15463.092979127139</v>
      </c>
      <c r="I5419">
        <v>-53.124604906663897</v>
      </c>
      <c r="J5419">
        <v>-53.124604906663897</v>
      </c>
      <c r="K5419">
        <v>1</v>
      </c>
      <c r="M5419" t="s">
        <v>56</v>
      </c>
      <c r="N5419" t="s">
        <v>69</v>
      </c>
      <c r="S5419" t="s">
        <v>7896</v>
      </c>
      <c r="U5419" t="s">
        <v>56</v>
      </c>
      <c r="W5419" t="s">
        <v>7897</v>
      </c>
      <c r="X5419" t="s">
        <v>24</v>
      </c>
      <c r="Y5419" t="s">
        <v>325</v>
      </c>
      <c r="Z5419" t="s">
        <v>325</v>
      </c>
      <c r="AA5419" t="s">
        <v>325</v>
      </c>
      <c r="AB5419" t="s">
        <v>27</v>
      </c>
      <c r="AD5419" t="s">
        <v>9289</v>
      </c>
      <c r="AE5419">
        <v>1</v>
      </c>
      <c r="AF5419">
        <v>1</v>
      </c>
    </row>
    <row r="5420" spans="1:32" x14ac:dyDescent="0.2">
      <c r="A5420" t="s">
        <v>9291</v>
      </c>
      <c r="B5420" s="107">
        <v>44660</v>
      </c>
      <c r="C5420" s="107">
        <v>44660</v>
      </c>
      <c r="D5420" s="107">
        <v>44660</v>
      </c>
      <c r="E5420">
        <v>-1.4919040000000001E-3</v>
      </c>
      <c r="F5420">
        <v>-1.4919040000000001E-3</v>
      </c>
      <c r="G5420" t="s">
        <v>58</v>
      </c>
      <c r="H5420">
        <v>15463.092979127139</v>
      </c>
      <c r="I5420">
        <v>-23.069450267931689</v>
      </c>
      <c r="J5420">
        <v>-23.069450267931689</v>
      </c>
      <c r="K5420">
        <v>1</v>
      </c>
      <c r="M5420" t="s">
        <v>56</v>
      </c>
      <c r="N5420" t="s">
        <v>69</v>
      </c>
      <c r="S5420" t="s">
        <v>1608</v>
      </c>
      <c r="U5420" t="s">
        <v>56</v>
      </c>
      <c r="W5420" t="s">
        <v>2841</v>
      </c>
      <c r="X5420" t="s">
        <v>70</v>
      </c>
      <c r="Y5420" t="s">
        <v>182</v>
      </c>
      <c r="Z5420" t="s">
        <v>164</v>
      </c>
      <c r="AA5420" t="s">
        <v>164</v>
      </c>
      <c r="AB5420" t="s">
        <v>18</v>
      </c>
      <c r="AD5420" t="s">
        <v>9292</v>
      </c>
      <c r="AE5420">
        <v>1</v>
      </c>
      <c r="AF5420">
        <v>1</v>
      </c>
    </row>
    <row r="5421" spans="1:32" x14ac:dyDescent="0.2">
      <c r="A5421" t="s">
        <v>9293</v>
      </c>
      <c r="B5421" s="107">
        <v>44660</v>
      </c>
      <c r="C5421" s="107">
        <v>44660</v>
      </c>
      <c r="D5421" s="107">
        <v>44660</v>
      </c>
      <c r="E5421">
        <v>0</v>
      </c>
      <c r="F5421">
        <v>0</v>
      </c>
      <c r="G5421" t="s">
        <v>58</v>
      </c>
      <c r="H5421">
        <v>15463.092979127139</v>
      </c>
      <c r="I5421">
        <v>0</v>
      </c>
      <c r="J5421">
        <v>0</v>
      </c>
      <c r="K5421">
        <v>1</v>
      </c>
      <c r="M5421" t="s">
        <v>2934</v>
      </c>
      <c r="N5421" t="s">
        <v>69</v>
      </c>
      <c r="S5421" t="s">
        <v>1608</v>
      </c>
      <c r="U5421" t="s">
        <v>69</v>
      </c>
      <c r="W5421" t="s">
        <v>2841</v>
      </c>
      <c r="X5421" t="s">
        <v>70</v>
      </c>
      <c r="Y5421" t="s">
        <v>182</v>
      </c>
      <c r="Z5421" t="s">
        <v>164</v>
      </c>
      <c r="AA5421" t="s">
        <v>164</v>
      </c>
      <c r="AB5421" t="s">
        <v>18</v>
      </c>
      <c r="AD5421" t="s">
        <v>9294</v>
      </c>
      <c r="AE5421">
        <v>1</v>
      </c>
      <c r="AF5421">
        <v>1</v>
      </c>
    </row>
    <row r="5422" spans="1:32" x14ac:dyDescent="0.2">
      <c r="A5422" t="s">
        <v>9295</v>
      </c>
      <c r="B5422" s="107">
        <v>44660</v>
      </c>
      <c r="C5422" s="107">
        <v>44660</v>
      </c>
      <c r="D5422" s="107">
        <v>44660</v>
      </c>
      <c r="E5422">
        <v>-3.021157930503551E-3</v>
      </c>
      <c r="F5422">
        <v>-3.021157930503551E-3</v>
      </c>
      <c r="G5422" t="s">
        <v>58</v>
      </c>
      <c r="H5422">
        <v>15463.092979127139</v>
      </c>
      <c r="I5422">
        <v>-46.716445984003727</v>
      </c>
      <c r="J5422">
        <v>-46.716445984003727</v>
      </c>
      <c r="K5422">
        <v>1</v>
      </c>
      <c r="M5422" t="s">
        <v>56</v>
      </c>
      <c r="N5422" t="s">
        <v>69</v>
      </c>
      <c r="S5422" t="s">
        <v>7896</v>
      </c>
      <c r="U5422" t="s">
        <v>56</v>
      </c>
      <c r="W5422" t="s">
        <v>7897</v>
      </c>
      <c r="X5422" t="s">
        <v>24</v>
      </c>
      <c r="Y5422" t="s">
        <v>325</v>
      </c>
      <c r="Z5422" t="s">
        <v>325</v>
      </c>
      <c r="AA5422" t="s">
        <v>325</v>
      </c>
      <c r="AB5422" t="s">
        <v>27</v>
      </c>
      <c r="AD5422" t="s">
        <v>9296</v>
      </c>
      <c r="AE5422">
        <v>1</v>
      </c>
      <c r="AF5422">
        <v>1</v>
      </c>
    </row>
    <row r="5423" spans="1:32" x14ac:dyDescent="0.2">
      <c r="A5423" t="s">
        <v>9297</v>
      </c>
      <c r="B5423" s="107">
        <v>44660</v>
      </c>
      <c r="C5423" s="107">
        <v>44660</v>
      </c>
      <c r="D5423" s="107">
        <v>44660</v>
      </c>
      <c r="E5423">
        <v>-3.3216603657383638E-3</v>
      </c>
      <c r="F5423">
        <v>-3.3216603657383638E-3</v>
      </c>
      <c r="G5423" t="s">
        <v>58</v>
      </c>
      <c r="H5423">
        <v>15463.092979127139</v>
      </c>
      <c r="I5423">
        <v>-51.363143080493757</v>
      </c>
      <c r="J5423">
        <v>-51.363143080493757</v>
      </c>
      <c r="K5423">
        <v>1</v>
      </c>
      <c r="M5423" t="s">
        <v>56</v>
      </c>
      <c r="N5423" t="s">
        <v>69</v>
      </c>
      <c r="S5423" t="s">
        <v>7896</v>
      </c>
      <c r="U5423" t="s">
        <v>56</v>
      </c>
      <c r="W5423" t="s">
        <v>7897</v>
      </c>
      <c r="X5423" t="s">
        <v>24</v>
      </c>
      <c r="Y5423" t="s">
        <v>325</v>
      </c>
      <c r="Z5423" t="s">
        <v>325</v>
      </c>
      <c r="AA5423" t="s">
        <v>325</v>
      </c>
      <c r="AB5423" t="s">
        <v>27</v>
      </c>
      <c r="AD5423" t="s">
        <v>9298</v>
      </c>
      <c r="AE5423">
        <v>1</v>
      </c>
      <c r="AF5423">
        <v>1</v>
      </c>
    </row>
    <row r="5424" spans="1:32" x14ac:dyDescent="0.2">
      <c r="A5424" t="s">
        <v>9299</v>
      </c>
      <c r="B5424" s="107">
        <v>44660</v>
      </c>
      <c r="C5424" s="107">
        <v>44660</v>
      </c>
      <c r="D5424" s="107">
        <v>44660</v>
      </c>
      <c r="E5424">
        <v>0</v>
      </c>
      <c r="F5424">
        <v>0</v>
      </c>
      <c r="G5424" t="s">
        <v>58</v>
      </c>
      <c r="H5424">
        <v>15463.092979127139</v>
      </c>
      <c r="I5424">
        <v>0</v>
      </c>
      <c r="J5424">
        <v>0</v>
      </c>
      <c r="K5424">
        <v>1</v>
      </c>
      <c r="M5424" t="s">
        <v>2934</v>
      </c>
      <c r="N5424" t="s">
        <v>69</v>
      </c>
      <c r="S5424" t="s">
        <v>7896</v>
      </c>
      <c r="U5424" t="s">
        <v>69</v>
      </c>
      <c r="W5424" t="s">
        <v>7897</v>
      </c>
      <c r="X5424" t="s">
        <v>24</v>
      </c>
      <c r="Y5424" t="s">
        <v>325</v>
      </c>
      <c r="Z5424" t="s">
        <v>325</v>
      </c>
      <c r="AA5424" t="s">
        <v>325</v>
      </c>
      <c r="AB5424" t="s">
        <v>27</v>
      </c>
      <c r="AD5424" t="s">
        <v>9300</v>
      </c>
      <c r="AE5424">
        <v>1</v>
      </c>
      <c r="AF5424">
        <v>1</v>
      </c>
    </row>
    <row r="5425" spans="1:32" x14ac:dyDescent="0.2">
      <c r="A5425" t="s">
        <v>9301</v>
      </c>
      <c r="B5425" s="107">
        <v>44660</v>
      </c>
      <c r="C5425" s="107">
        <v>44660</v>
      </c>
      <c r="D5425" s="107">
        <v>44660</v>
      </c>
      <c r="E5425">
        <v>0</v>
      </c>
      <c r="F5425">
        <v>0</v>
      </c>
      <c r="G5425" t="s">
        <v>58</v>
      </c>
      <c r="H5425">
        <v>15463.092979127139</v>
      </c>
      <c r="I5425">
        <v>0</v>
      </c>
      <c r="J5425">
        <v>0</v>
      </c>
      <c r="K5425">
        <v>1</v>
      </c>
      <c r="M5425" t="s">
        <v>56</v>
      </c>
      <c r="N5425" t="s">
        <v>69</v>
      </c>
      <c r="S5425" t="s">
        <v>1608</v>
      </c>
      <c r="U5425" t="s">
        <v>69</v>
      </c>
      <c r="W5425" t="s">
        <v>2841</v>
      </c>
      <c r="X5425" t="s">
        <v>70</v>
      </c>
      <c r="Y5425" t="s">
        <v>182</v>
      </c>
      <c r="Z5425" t="s">
        <v>164</v>
      </c>
      <c r="AA5425" t="s">
        <v>164</v>
      </c>
      <c r="AB5425" t="s">
        <v>18</v>
      </c>
      <c r="AD5425" t="s">
        <v>9292</v>
      </c>
      <c r="AE5425">
        <v>1</v>
      </c>
      <c r="AF5425">
        <v>1</v>
      </c>
    </row>
    <row r="5426" spans="1:32" x14ac:dyDescent="0.2">
      <c r="A5426" t="s">
        <v>9302</v>
      </c>
      <c r="B5426" s="107">
        <v>44660</v>
      </c>
      <c r="C5426" s="107">
        <v>44660</v>
      </c>
      <c r="D5426" s="107">
        <v>44660</v>
      </c>
      <c r="E5426">
        <v>0</v>
      </c>
      <c r="F5426">
        <v>0</v>
      </c>
      <c r="G5426" t="s">
        <v>58</v>
      </c>
      <c r="H5426">
        <v>15463.092979127139</v>
      </c>
      <c r="I5426">
        <v>0</v>
      </c>
      <c r="J5426">
        <v>0</v>
      </c>
      <c r="K5426">
        <v>1</v>
      </c>
      <c r="M5426" t="s">
        <v>56</v>
      </c>
      <c r="N5426" t="s">
        <v>69</v>
      </c>
      <c r="S5426" t="s">
        <v>7896</v>
      </c>
      <c r="U5426" t="s">
        <v>69</v>
      </c>
      <c r="W5426" t="s">
        <v>7897</v>
      </c>
      <c r="X5426" t="s">
        <v>24</v>
      </c>
      <c r="Y5426" t="s">
        <v>325</v>
      </c>
      <c r="Z5426" t="s">
        <v>325</v>
      </c>
      <c r="AA5426" t="s">
        <v>325</v>
      </c>
      <c r="AB5426" t="s">
        <v>27</v>
      </c>
      <c r="AD5426" t="s">
        <v>9296</v>
      </c>
      <c r="AE5426">
        <v>1</v>
      </c>
      <c r="AF5426">
        <v>1</v>
      </c>
    </row>
    <row r="5427" spans="1:32" x14ac:dyDescent="0.2">
      <c r="A5427" t="s">
        <v>9303</v>
      </c>
      <c r="B5427" s="107">
        <v>44660</v>
      </c>
      <c r="C5427" s="107">
        <v>44660</v>
      </c>
      <c r="D5427" s="107">
        <v>44660</v>
      </c>
      <c r="E5427">
        <v>0</v>
      </c>
      <c r="F5427">
        <v>0</v>
      </c>
      <c r="G5427" t="s">
        <v>58</v>
      </c>
      <c r="H5427">
        <v>15463.092979127139</v>
      </c>
      <c r="I5427">
        <v>0</v>
      </c>
      <c r="J5427">
        <v>0</v>
      </c>
      <c r="K5427">
        <v>1</v>
      </c>
      <c r="M5427" t="s">
        <v>56</v>
      </c>
      <c r="N5427" t="s">
        <v>69</v>
      </c>
      <c r="S5427" t="s">
        <v>7896</v>
      </c>
      <c r="U5427" t="s">
        <v>69</v>
      </c>
      <c r="W5427" t="s">
        <v>7897</v>
      </c>
      <c r="X5427" t="s">
        <v>24</v>
      </c>
      <c r="Y5427" t="s">
        <v>325</v>
      </c>
      <c r="Z5427" t="s">
        <v>325</v>
      </c>
      <c r="AA5427" t="s">
        <v>325</v>
      </c>
      <c r="AB5427" t="s">
        <v>27</v>
      </c>
      <c r="AD5427" t="s">
        <v>9298</v>
      </c>
      <c r="AE5427">
        <v>1</v>
      </c>
      <c r="AF5427">
        <v>1</v>
      </c>
    </row>
    <row r="5428" spans="1:32" x14ac:dyDescent="0.2">
      <c r="A5428" t="s">
        <v>9304</v>
      </c>
      <c r="B5428" s="107">
        <v>44660</v>
      </c>
      <c r="C5428" s="107">
        <v>44660</v>
      </c>
      <c r="D5428" s="107">
        <v>44660</v>
      </c>
      <c r="E5428">
        <v>-213</v>
      </c>
      <c r="F5428">
        <v>-213</v>
      </c>
      <c r="G5428" t="s">
        <v>73</v>
      </c>
      <c r="H5428">
        <v>4.7438330170777991</v>
      </c>
      <c r="I5428">
        <v>-1010.436432637571</v>
      </c>
      <c r="J5428">
        <v>-1010.436432637571</v>
      </c>
      <c r="K5428">
        <v>1</v>
      </c>
      <c r="M5428" t="s">
        <v>69</v>
      </c>
      <c r="N5428" t="s">
        <v>358</v>
      </c>
      <c r="S5428" t="s">
        <v>7896</v>
      </c>
      <c r="U5428" t="s">
        <v>69</v>
      </c>
      <c r="W5428" t="s">
        <v>7897</v>
      </c>
      <c r="X5428" t="s">
        <v>24</v>
      </c>
      <c r="Y5428" t="s">
        <v>325</v>
      </c>
      <c r="Z5428" t="s">
        <v>325</v>
      </c>
      <c r="AA5428" t="s">
        <v>325</v>
      </c>
      <c r="AB5428" t="s">
        <v>27</v>
      </c>
      <c r="AD5428" t="s">
        <v>9296</v>
      </c>
      <c r="AE5428">
        <v>1</v>
      </c>
      <c r="AF5428">
        <v>1</v>
      </c>
    </row>
    <row r="5429" spans="1:32" x14ac:dyDescent="0.2">
      <c r="A5429" t="s">
        <v>9305</v>
      </c>
      <c r="B5429" s="107">
        <v>44660</v>
      </c>
      <c r="C5429" s="107">
        <v>44660</v>
      </c>
      <c r="D5429" s="107">
        <v>44660</v>
      </c>
      <c r="E5429">
        <v>-213</v>
      </c>
      <c r="F5429">
        <v>-213</v>
      </c>
      <c r="G5429" t="s">
        <v>73</v>
      </c>
      <c r="H5429">
        <v>4.7438330170777991</v>
      </c>
      <c r="I5429">
        <v>-1010.436432637571</v>
      </c>
      <c r="J5429">
        <v>-1010.436432637571</v>
      </c>
      <c r="K5429">
        <v>1</v>
      </c>
      <c r="M5429" t="s">
        <v>69</v>
      </c>
      <c r="S5429" t="s">
        <v>7896</v>
      </c>
      <c r="U5429" t="s">
        <v>69</v>
      </c>
      <c r="W5429" t="s">
        <v>7897</v>
      </c>
      <c r="X5429" t="s">
        <v>24</v>
      </c>
      <c r="Y5429" t="s">
        <v>325</v>
      </c>
      <c r="Z5429" t="s">
        <v>325</v>
      </c>
      <c r="AA5429" t="s">
        <v>325</v>
      </c>
      <c r="AB5429" t="s">
        <v>27</v>
      </c>
      <c r="AD5429" t="s">
        <v>9298</v>
      </c>
      <c r="AE5429">
        <v>1</v>
      </c>
      <c r="AF5429">
        <v>1</v>
      </c>
    </row>
    <row r="5430" spans="1:32" x14ac:dyDescent="0.2">
      <c r="A5430" t="s">
        <v>9306</v>
      </c>
      <c r="B5430" s="107">
        <v>44660</v>
      </c>
      <c r="C5430" s="107">
        <v>44660</v>
      </c>
      <c r="D5430" s="107">
        <v>44660</v>
      </c>
      <c r="E5430">
        <v>-213</v>
      </c>
      <c r="F5430">
        <v>-213</v>
      </c>
      <c r="G5430" t="s">
        <v>73</v>
      </c>
      <c r="H5430">
        <v>4.7438330170777991</v>
      </c>
      <c r="I5430">
        <v>-1010.436432637571</v>
      </c>
      <c r="J5430">
        <v>-1010.436432637571</v>
      </c>
      <c r="K5430">
        <v>1</v>
      </c>
      <c r="M5430" t="s">
        <v>69</v>
      </c>
      <c r="N5430" t="s">
        <v>8256</v>
      </c>
      <c r="S5430" t="s">
        <v>7896</v>
      </c>
      <c r="U5430" t="s">
        <v>69</v>
      </c>
      <c r="W5430" t="s">
        <v>7897</v>
      </c>
      <c r="X5430" t="s">
        <v>24</v>
      </c>
      <c r="Y5430" t="s">
        <v>325</v>
      </c>
      <c r="Z5430" t="s">
        <v>325</v>
      </c>
      <c r="AA5430" t="s">
        <v>325</v>
      </c>
      <c r="AB5430" t="s">
        <v>27</v>
      </c>
      <c r="AD5430" t="s">
        <v>9289</v>
      </c>
      <c r="AE5430">
        <v>1</v>
      </c>
      <c r="AF5430">
        <v>1</v>
      </c>
    </row>
    <row r="5431" spans="1:32" x14ac:dyDescent="0.2">
      <c r="A5431" t="s">
        <v>9307</v>
      </c>
      <c r="B5431" s="107">
        <v>44660</v>
      </c>
      <c r="C5431" s="107">
        <v>44660</v>
      </c>
      <c r="D5431" s="107">
        <v>44660</v>
      </c>
      <c r="E5431">
        <v>-213</v>
      </c>
      <c r="F5431">
        <v>-213</v>
      </c>
      <c r="G5431" t="s">
        <v>73</v>
      </c>
      <c r="H5431">
        <v>4.7438330170777991</v>
      </c>
      <c r="I5431">
        <v>-1010.436432637571</v>
      </c>
      <c r="J5431">
        <v>-1010.436432637571</v>
      </c>
      <c r="K5431">
        <v>1</v>
      </c>
      <c r="M5431" t="s">
        <v>69</v>
      </c>
      <c r="N5431" t="s">
        <v>8682</v>
      </c>
      <c r="S5431" t="s">
        <v>7896</v>
      </c>
      <c r="U5431" t="s">
        <v>69</v>
      </c>
      <c r="W5431" t="s">
        <v>7897</v>
      </c>
      <c r="X5431" t="s">
        <v>24</v>
      </c>
      <c r="Y5431" t="s">
        <v>325</v>
      </c>
      <c r="Z5431" t="s">
        <v>325</v>
      </c>
      <c r="AA5431" t="s">
        <v>325</v>
      </c>
      <c r="AB5431" t="s">
        <v>27</v>
      </c>
      <c r="AD5431" t="s">
        <v>9300</v>
      </c>
      <c r="AE5431">
        <v>1</v>
      </c>
      <c r="AF5431">
        <v>1</v>
      </c>
    </row>
    <row r="5432" spans="1:32" x14ac:dyDescent="0.2">
      <c r="A5432" t="s">
        <v>9308</v>
      </c>
      <c r="B5432" s="107">
        <v>44659</v>
      </c>
      <c r="C5432" s="107">
        <v>44659</v>
      </c>
      <c r="D5432" s="107">
        <v>44659</v>
      </c>
      <c r="E5432">
        <v>-3.7638702344350802E-3</v>
      </c>
      <c r="F5432">
        <v>-3.7638702344350802E-3</v>
      </c>
      <c r="G5432" t="s">
        <v>58</v>
      </c>
      <c r="H5432">
        <v>15146.67931688805</v>
      </c>
      <c r="I5432">
        <v>-57.010135431368383</v>
      </c>
      <c r="J5432">
        <v>-57.010135431368383</v>
      </c>
      <c r="K5432">
        <v>1</v>
      </c>
      <c r="M5432" t="s">
        <v>56</v>
      </c>
      <c r="N5432" t="s">
        <v>7750</v>
      </c>
      <c r="S5432" t="s">
        <v>1608</v>
      </c>
      <c r="U5432" t="s">
        <v>56</v>
      </c>
      <c r="W5432" t="s">
        <v>1270</v>
      </c>
      <c r="X5432" t="s">
        <v>1271</v>
      </c>
      <c r="Y5432" t="s">
        <v>182</v>
      </c>
      <c r="Z5432" t="s">
        <v>164</v>
      </c>
      <c r="AA5432" t="s">
        <v>164</v>
      </c>
      <c r="AB5432" t="s">
        <v>18</v>
      </c>
      <c r="AD5432" t="s">
        <v>9309</v>
      </c>
      <c r="AE5432">
        <v>1</v>
      </c>
      <c r="AF5432">
        <v>1</v>
      </c>
    </row>
    <row r="5433" spans="1:32" x14ac:dyDescent="0.2">
      <c r="A5433" t="s">
        <v>9310</v>
      </c>
      <c r="B5433" s="107">
        <v>44659</v>
      </c>
      <c r="C5433" s="107">
        <v>44659</v>
      </c>
      <c r="D5433" s="107">
        <v>44659</v>
      </c>
      <c r="E5433">
        <v>0.13500000000000001</v>
      </c>
      <c r="F5433">
        <v>0.13500000000000001</v>
      </c>
      <c r="G5433" t="s">
        <v>58</v>
      </c>
      <c r="H5433">
        <v>15146.67931688805</v>
      </c>
      <c r="I5433">
        <v>2044.801707779887</v>
      </c>
      <c r="J5433">
        <v>2044.801707779887</v>
      </c>
      <c r="K5433">
        <v>1</v>
      </c>
      <c r="N5433" t="s">
        <v>56</v>
      </c>
      <c r="S5433" t="s">
        <v>9311</v>
      </c>
      <c r="U5433" t="s">
        <v>56</v>
      </c>
      <c r="W5433" t="s">
        <v>8017</v>
      </c>
      <c r="X5433" t="s">
        <v>24</v>
      </c>
      <c r="Y5433" t="s">
        <v>163</v>
      </c>
      <c r="Z5433" t="s">
        <v>193</v>
      </c>
      <c r="AA5433" t="s">
        <v>193</v>
      </c>
      <c r="AB5433" t="s">
        <v>24</v>
      </c>
      <c r="AD5433" t="s">
        <v>9312</v>
      </c>
      <c r="AE5433">
        <v>1</v>
      </c>
      <c r="AF5433">
        <v>1</v>
      </c>
    </row>
    <row r="5434" spans="1:32" x14ac:dyDescent="0.2">
      <c r="A5434" t="s">
        <v>9313</v>
      </c>
      <c r="B5434" s="107">
        <v>44659</v>
      </c>
      <c r="C5434" s="107">
        <v>44659</v>
      </c>
      <c r="D5434" s="107">
        <v>44659</v>
      </c>
      <c r="E5434">
        <v>0</v>
      </c>
      <c r="F5434">
        <v>0</v>
      </c>
      <c r="G5434" t="s">
        <v>58</v>
      </c>
      <c r="H5434">
        <v>15146.67931688805</v>
      </c>
      <c r="I5434">
        <v>0</v>
      </c>
      <c r="J5434">
        <v>0</v>
      </c>
      <c r="K5434">
        <v>1</v>
      </c>
      <c r="M5434" t="s">
        <v>2934</v>
      </c>
      <c r="N5434" t="s">
        <v>69</v>
      </c>
      <c r="S5434" t="s">
        <v>7896</v>
      </c>
      <c r="U5434" t="s">
        <v>69</v>
      </c>
      <c r="W5434" t="s">
        <v>7897</v>
      </c>
      <c r="X5434" t="s">
        <v>24</v>
      </c>
      <c r="Y5434" t="s">
        <v>325</v>
      </c>
      <c r="Z5434" t="s">
        <v>325</v>
      </c>
      <c r="AA5434" t="s">
        <v>325</v>
      </c>
      <c r="AB5434" t="s">
        <v>27</v>
      </c>
      <c r="AD5434" t="s">
        <v>9314</v>
      </c>
      <c r="AE5434">
        <v>1</v>
      </c>
      <c r="AF5434">
        <v>1</v>
      </c>
    </row>
    <row r="5435" spans="1:32" x14ac:dyDescent="0.2">
      <c r="A5435" t="s">
        <v>9315</v>
      </c>
      <c r="B5435" s="107">
        <v>44659</v>
      </c>
      <c r="C5435" s="107">
        <v>44659</v>
      </c>
      <c r="D5435" s="107">
        <v>44659</v>
      </c>
      <c r="E5435">
        <v>-213</v>
      </c>
      <c r="F5435">
        <v>-213</v>
      </c>
      <c r="G5435" t="s">
        <v>73</v>
      </c>
      <c r="H5435">
        <v>4.7433586337760918</v>
      </c>
      <c r="I5435">
        <v>-1010.335388994308</v>
      </c>
      <c r="J5435">
        <v>-1010.335388994308</v>
      </c>
      <c r="K5435">
        <v>1</v>
      </c>
      <c r="M5435" t="s">
        <v>69</v>
      </c>
      <c r="S5435" t="s">
        <v>7896</v>
      </c>
      <c r="U5435" t="s">
        <v>69</v>
      </c>
      <c r="W5435" t="s">
        <v>7897</v>
      </c>
      <c r="X5435" t="s">
        <v>24</v>
      </c>
      <c r="Y5435" t="s">
        <v>325</v>
      </c>
      <c r="Z5435" t="s">
        <v>325</v>
      </c>
      <c r="AA5435" t="s">
        <v>325</v>
      </c>
      <c r="AB5435" t="s">
        <v>27</v>
      </c>
      <c r="AD5435" t="s">
        <v>9314</v>
      </c>
      <c r="AE5435">
        <v>1</v>
      </c>
      <c r="AF5435">
        <v>1</v>
      </c>
    </row>
    <row r="5436" spans="1:32" x14ac:dyDescent="0.2">
      <c r="A5436" t="s">
        <v>9316</v>
      </c>
      <c r="B5436" s="107">
        <v>44658</v>
      </c>
      <c r="C5436" s="107">
        <v>44658</v>
      </c>
      <c r="D5436" s="107">
        <v>44658</v>
      </c>
      <c r="E5436">
        <v>-3000</v>
      </c>
      <c r="F5436">
        <v>-3000</v>
      </c>
      <c r="G5436" t="s">
        <v>43</v>
      </c>
      <c r="H5436">
        <v>1</v>
      </c>
      <c r="I5436">
        <v>-3000</v>
      </c>
      <c r="J5436">
        <v>-3000</v>
      </c>
      <c r="K5436">
        <v>1</v>
      </c>
      <c r="M5436" t="s">
        <v>52</v>
      </c>
      <c r="N5436" t="s">
        <v>389</v>
      </c>
      <c r="O5436">
        <v>100</v>
      </c>
      <c r="Q5436" t="s">
        <v>389</v>
      </c>
      <c r="S5436" t="s">
        <v>9317</v>
      </c>
      <c r="U5436" t="s">
        <v>52</v>
      </c>
      <c r="W5436" t="s">
        <v>390</v>
      </c>
      <c r="X5436" t="s">
        <v>391</v>
      </c>
      <c r="Y5436" t="s">
        <v>23</v>
      </c>
      <c r="Z5436" t="s">
        <v>164</v>
      </c>
      <c r="AA5436" t="s">
        <v>164</v>
      </c>
      <c r="AB5436" t="s">
        <v>23</v>
      </c>
      <c r="AE5436">
        <v>0</v>
      </c>
      <c r="AF5436">
        <v>0</v>
      </c>
    </row>
    <row r="5437" spans="1:32" x14ac:dyDescent="0.2">
      <c r="A5437" t="s">
        <v>9318</v>
      </c>
      <c r="B5437" s="107">
        <v>44658</v>
      </c>
      <c r="C5437" s="107">
        <v>44658</v>
      </c>
      <c r="D5437" s="107">
        <v>44658</v>
      </c>
      <c r="E5437">
        <v>-7788</v>
      </c>
      <c r="F5437">
        <v>-7788</v>
      </c>
      <c r="G5437" t="s">
        <v>43</v>
      </c>
      <c r="H5437">
        <v>1</v>
      </c>
      <c r="I5437">
        <v>-7788</v>
      </c>
      <c r="J5437">
        <v>-7788</v>
      </c>
      <c r="K5437">
        <v>1</v>
      </c>
      <c r="M5437" t="s">
        <v>52</v>
      </c>
      <c r="N5437" t="s">
        <v>337</v>
      </c>
      <c r="O5437">
        <v>100</v>
      </c>
      <c r="P5437" t="s">
        <v>15</v>
      </c>
      <c r="Q5437" t="s">
        <v>337</v>
      </c>
      <c r="S5437" t="s">
        <v>4793</v>
      </c>
      <c r="U5437" t="s">
        <v>52</v>
      </c>
      <c r="W5437" t="s">
        <v>4651</v>
      </c>
      <c r="X5437" t="s">
        <v>324</v>
      </c>
      <c r="Y5437" t="s">
        <v>325</v>
      </c>
      <c r="Z5437" t="s">
        <v>325</v>
      </c>
      <c r="AA5437" t="s">
        <v>325</v>
      </c>
      <c r="AB5437" t="s">
        <v>27</v>
      </c>
      <c r="AE5437">
        <v>0</v>
      </c>
      <c r="AF5437">
        <v>0</v>
      </c>
    </row>
    <row r="5438" spans="1:32" x14ac:dyDescent="0.2">
      <c r="A5438" t="s">
        <v>9319</v>
      </c>
      <c r="B5438" s="107">
        <v>44658</v>
      </c>
      <c r="C5438" s="107">
        <v>44658</v>
      </c>
      <c r="D5438" s="107">
        <v>44658</v>
      </c>
      <c r="E5438">
        <v>-7788</v>
      </c>
      <c r="F5438">
        <v>-7788</v>
      </c>
      <c r="G5438" t="s">
        <v>43</v>
      </c>
      <c r="H5438">
        <v>1</v>
      </c>
      <c r="I5438">
        <v>-7788</v>
      </c>
      <c r="J5438">
        <v>-7788</v>
      </c>
      <c r="K5438">
        <v>1</v>
      </c>
      <c r="M5438" t="s">
        <v>52</v>
      </c>
      <c r="N5438" t="s">
        <v>342</v>
      </c>
      <c r="O5438">
        <v>100</v>
      </c>
      <c r="P5438" t="s">
        <v>236</v>
      </c>
      <c r="Q5438" t="s">
        <v>342</v>
      </c>
      <c r="S5438" t="s">
        <v>4793</v>
      </c>
      <c r="U5438" t="s">
        <v>52</v>
      </c>
      <c r="W5438" t="s">
        <v>4651</v>
      </c>
      <c r="X5438" t="s">
        <v>324</v>
      </c>
      <c r="Y5438" t="s">
        <v>325</v>
      </c>
      <c r="Z5438" t="s">
        <v>325</v>
      </c>
      <c r="AA5438" t="s">
        <v>325</v>
      </c>
      <c r="AB5438" t="s">
        <v>27</v>
      </c>
      <c r="AE5438">
        <v>0</v>
      </c>
      <c r="AF5438">
        <v>0</v>
      </c>
    </row>
    <row r="5439" spans="1:32" x14ac:dyDescent="0.2">
      <c r="A5439" t="s">
        <v>9320</v>
      </c>
      <c r="B5439" s="107">
        <v>44658</v>
      </c>
      <c r="C5439" s="107">
        <v>44658</v>
      </c>
      <c r="D5439" s="107">
        <v>44658</v>
      </c>
      <c r="E5439">
        <v>-6500</v>
      </c>
      <c r="F5439">
        <v>-6500</v>
      </c>
      <c r="G5439" t="s">
        <v>43</v>
      </c>
      <c r="H5439">
        <v>1</v>
      </c>
      <c r="I5439">
        <v>-6500</v>
      </c>
      <c r="J5439">
        <v>-6500</v>
      </c>
      <c r="K5439">
        <v>1</v>
      </c>
      <c r="M5439" t="s">
        <v>52</v>
      </c>
      <c r="N5439" t="s">
        <v>352</v>
      </c>
      <c r="O5439">
        <v>100</v>
      </c>
      <c r="P5439" t="s">
        <v>236</v>
      </c>
      <c r="Q5439" t="s">
        <v>352</v>
      </c>
      <c r="S5439" t="s">
        <v>9321</v>
      </c>
      <c r="U5439" t="s">
        <v>52</v>
      </c>
      <c r="W5439" t="s">
        <v>323</v>
      </c>
      <c r="X5439" t="s">
        <v>324</v>
      </c>
      <c r="Y5439" t="s">
        <v>325</v>
      </c>
      <c r="Z5439" t="s">
        <v>325</v>
      </c>
      <c r="AA5439" t="s">
        <v>325</v>
      </c>
      <c r="AB5439" t="s">
        <v>27</v>
      </c>
      <c r="AE5439">
        <v>0</v>
      </c>
      <c r="AF5439">
        <v>0</v>
      </c>
    </row>
    <row r="5440" spans="1:32" x14ac:dyDescent="0.2">
      <c r="A5440" t="s">
        <v>9322</v>
      </c>
      <c r="B5440" s="107">
        <v>44658</v>
      </c>
      <c r="C5440" s="107">
        <v>44658</v>
      </c>
      <c r="D5440" s="107">
        <v>44658</v>
      </c>
      <c r="E5440">
        <v>-3903.23</v>
      </c>
      <c r="F5440">
        <v>-3903.23</v>
      </c>
      <c r="G5440" t="s">
        <v>43</v>
      </c>
      <c r="H5440">
        <v>1</v>
      </c>
      <c r="I5440">
        <v>-3903.23</v>
      </c>
      <c r="J5440">
        <v>-3903.23</v>
      </c>
      <c r="K5440">
        <v>1</v>
      </c>
      <c r="M5440" t="s">
        <v>52</v>
      </c>
      <c r="N5440" t="s">
        <v>7365</v>
      </c>
      <c r="O5440">
        <v>100</v>
      </c>
      <c r="Q5440" t="s">
        <v>7365</v>
      </c>
      <c r="S5440" t="s">
        <v>323</v>
      </c>
      <c r="U5440" t="s">
        <v>52</v>
      </c>
      <c r="W5440" t="s">
        <v>323</v>
      </c>
      <c r="X5440" t="s">
        <v>324</v>
      </c>
      <c r="Y5440" t="s">
        <v>325</v>
      </c>
      <c r="Z5440" t="s">
        <v>325</v>
      </c>
      <c r="AA5440" t="s">
        <v>325</v>
      </c>
      <c r="AB5440" t="s">
        <v>27</v>
      </c>
      <c r="AE5440">
        <v>0</v>
      </c>
      <c r="AF5440">
        <v>0</v>
      </c>
    </row>
    <row r="5441" spans="1:32" x14ac:dyDescent="0.2">
      <c r="A5441" t="s">
        <v>9323</v>
      </c>
      <c r="B5441" s="107">
        <v>44658</v>
      </c>
      <c r="C5441" s="107">
        <v>44658</v>
      </c>
      <c r="D5441" s="107">
        <v>44658</v>
      </c>
      <c r="E5441">
        <v>-177.42</v>
      </c>
      <c r="F5441">
        <v>-177.42</v>
      </c>
      <c r="G5441" t="s">
        <v>43</v>
      </c>
      <c r="H5441">
        <v>1</v>
      </c>
      <c r="I5441">
        <v>-177.42</v>
      </c>
      <c r="J5441">
        <v>-177.42</v>
      </c>
      <c r="K5441">
        <v>1</v>
      </c>
      <c r="M5441" t="s">
        <v>52</v>
      </c>
      <c r="N5441" t="s">
        <v>7365</v>
      </c>
      <c r="O5441">
        <v>100</v>
      </c>
      <c r="Q5441" t="s">
        <v>7365</v>
      </c>
      <c r="S5441" t="s">
        <v>8017</v>
      </c>
      <c r="U5441" t="s">
        <v>52</v>
      </c>
      <c r="W5441" t="s">
        <v>8017</v>
      </c>
      <c r="X5441" t="s">
        <v>24</v>
      </c>
      <c r="Y5441" t="s">
        <v>163</v>
      </c>
      <c r="Z5441" t="s">
        <v>193</v>
      </c>
      <c r="AA5441" t="s">
        <v>193</v>
      </c>
      <c r="AB5441" t="s">
        <v>24</v>
      </c>
      <c r="AE5441">
        <v>0</v>
      </c>
      <c r="AF5441">
        <v>0</v>
      </c>
    </row>
    <row r="5442" spans="1:32" x14ac:dyDescent="0.2">
      <c r="A5442" t="s">
        <v>9324</v>
      </c>
      <c r="B5442" s="107">
        <v>44658</v>
      </c>
      <c r="C5442" s="107">
        <v>44658</v>
      </c>
      <c r="D5442" s="107">
        <v>44658</v>
      </c>
      <c r="E5442">
        <v>-5000</v>
      </c>
      <c r="F5442">
        <v>-5000</v>
      </c>
      <c r="G5442" t="s">
        <v>43</v>
      </c>
      <c r="H5442">
        <v>1</v>
      </c>
      <c r="I5442">
        <v>-5000</v>
      </c>
      <c r="J5442">
        <v>-5000</v>
      </c>
      <c r="K5442">
        <v>1</v>
      </c>
      <c r="M5442" t="s">
        <v>52</v>
      </c>
      <c r="N5442" t="s">
        <v>9325</v>
      </c>
      <c r="O5442">
        <v>100</v>
      </c>
      <c r="Q5442" t="s">
        <v>9325</v>
      </c>
      <c r="S5442" t="s">
        <v>9326</v>
      </c>
      <c r="U5442" t="s">
        <v>52</v>
      </c>
      <c r="W5442" t="s">
        <v>9327</v>
      </c>
      <c r="X5442" t="s">
        <v>8820</v>
      </c>
      <c r="Y5442" t="s">
        <v>325</v>
      </c>
      <c r="Z5442" t="s">
        <v>325</v>
      </c>
      <c r="AA5442" t="s">
        <v>325</v>
      </c>
      <c r="AB5442" t="s">
        <v>27</v>
      </c>
      <c r="AE5442">
        <v>0</v>
      </c>
      <c r="AF5442">
        <v>0</v>
      </c>
    </row>
    <row r="5443" spans="1:32" x14ac:dyDescent="0.2">
      <c r="A5443" t="s">
        <v>9328</v>
      </c>
      <c r="B5443" s="107">
        <v>44658</v>
      </c>
      <c r="C5443" s="107">
        <v>44658</v>
      </c>
      <c r="D5443" s="107">
        <v>44658</v>
      </c>
      <c r="E5443">
        <v>-3000</v>
      </c>
      <c r="F5443">
        <v>-3000</v>
      </c>
      <c r="G5443" t="s">
        <v>43</v>
      </c>
      <c r="H5443">
        <v>1</v>
      </c>
      <c r="I5443">
        <v>-3000</v>
      </c>
      <c r="J5443">
        <v>-3000</v>
      </c>
      <c r="K5443">
        <v>1</v>
      </c>
      <c r="M5443" t="s">
        <v>52</v>
      </c>
      <c r="N5443" t="s">
        <v>8256</v>
      </c>
      <c r="O5443">
        <v>100</v>
      </c>
      <c r="Q5443" t="s">
        <v>8256</v>
      </c>
      <c r="S5443" t="s">
        <v>9329</v>
      </c>
      <c r="U5443" t="s">
        <v>52</v>
      </c>
      <c r="W5443" t="s">
        <v>323</v>
      </c>
      <c r="X5443" t="s">
        <v>324</v>
      </c>
      <c r="Y5443" t="s">
        <v>325</v>
      </c>
      <c r="Z5443" t="s">
        <v>325</v>
      </c>
      <c r="AA5443" t="s">
        <v>325</v>
      </c>
      <c r="AB5443" t="s">
        <v>27</v>
      </c>
      <c r="AE5443">
        <v>0</v>
      </c>
      <c r="AF5443">
        <v>0</v>
      </c>
    </row>
    <row r="5444" spans="1:32" x14ac:dyDescent="0.2">
      <c r="A5444" t="s">
        <v>9330</v>
      </c>
      <c r="B5444" s="107">
        <v>44658</v>
      </c>
      <c r="C5444" s="107">
        <v>44658</v>
      </c>
      <c r="D5444" s="107">
        <v>44658</v>
      </c>
      <c r="E5444">
        <v>-6000</v>
      </c>
      <c r="F5444">
        <v>-6000</v>
      </c>
      <c r="G5444" t="s">
        <v>43</v>
      </c>
      <c r="H5444">
        <v>1</v>
      </c>
      <c r="I5444">
        <v>-6000</v>
      </c>
      <c r="J5444">
        <v>-6000</v>
      </c>
      <c r="K5444">
        <v>1</v>
      </c>
      <c r="M5444" t="s">
        <v>52</v>
      </c>
      <c r="N5444" t="s">
        <v>7671</v>
      </c>
      <c r="O5444">
        <v>100</v>
      </c>
      <c r="Q5444" t="s">
        <v>7671</v>
      </c>
      <c r="S5444" t="s">
        <v>9331</v>
      </c>
      <c r="U5444" t="s">
        <v>52</v>
      </c>
      <c r="W5444" t="s">
        <v>323</v>
      </c>
      <c r="X5444" t="s">
        <v>324</v>
      </c>
      <c r="Y5444" t="s">
        <v>325</v>
      </c>
      <c r="Z5444" t="s">
        <v>325</v>
      </c>
      <c r="AA5444" t="s">
        <v>325</v>
      </c>
      <c r="AB5444" t="s">
        <v>27</v>
      </c>
      <c r="AE5444">
        <v>0</v>
      </c>
      <c r="AF5444">
        <v>0</v>
      </c>
    </row>
    <row r="5445" spans="1:32" x14ac:dyDescent="0.2">
      <c r="A5445" t="s">
        <v>9332</v>
      </c>
      <c r="B5445" s="107">
        <v>44658</v>
      </c>
      <c r="C5445" s="107">
        <v>44658</v>
      </c>
      <c r="D5445" s="107">
        <v>44658</v>
      </c>
      <c r="E5445">
        <v>-4000</v>
      </c>
      <c r="F5445">
        <v>-4000</v>
      </c>
      <c r="G5445" t="s">
        <v>43</v>
      </c>
      <c r="H5445">
        <v>1</v>
      </c>
      <c r="I5445">
        <v>-4000</v>
      </c>
      <c r="J5445">
        <v>-4000</v>
      </c>
      <c r="K5445">
        <v>1</v>
      </c>
      <c r="M5445" t="s">
        <v>52</v>
      </c>
      <c r="N5445" t="s">
        <v>3113</v>
      </c>
      <c r="O5445">
        <v>100</v>
      </c>
      <c r="Q5445" t="s">
        <v>3113</v>
      </c>
      <c r="S5445" t="s">
        <v>9331</v>
      </c>
      <c r="U5445" t="s">
        <v>52</v>
      </c>
      <c r="W5445" t="s">
        <v>323</v>
      </c>
      <c r="X5445" t="s">
        <v>324</v>
      </c>
      <c r="Y5445" t="s">
        <v>325</v>
      </c>
      <c r="Z5445" t="s">
        <v>325</v>
      </c>
      <c r="AA5445" t="s">
        <v>325</v>
      </c>
      <c r="AB5445" t="s">
        <v>27</v>
      </c>
      <c r="AE5445">
        <v>0</v>
      </c>
      <c r="AF5445">
        <v>0</v>
      </c>
    </row>
    <row r="5446" spans="1:32" x14ac:dyDescent="0.2">
      <c r="A5446" t="s">
        <v>9333</v>
      </c>
      <c r="B5446" s="107">
        <v>44658</v>
      </c>
      <c r="C5446" s="107">
        <v>44658</v>
      </c>
      <c r="D5446" s="107">
        <v>44658</v>
      </c>
      <c r="E5446">
        <v>-2000</v>
      </c>
      <c r="F5446">
        <v>-2000</v>
      </c>
      <c r="G5446" t="s">
        <v>43</v>
      </c>
      <c r="H5446">
        <v>1</v>
      </c>
      <c r="I5446">
        <v>-2000</v>
      </c>
      <c r="J5446">
        <v>-2000</v>
      </c>
      <c r="K5446">
        <v>1</v>
      </c>
      <c r="M5446" t="s">
        <v>52</v>
      </c>
      <c r="N5446" t="s">
        <v>346</v>
      </c>
      <c r="O5446">
        <v>100</v>
      </c>
      <c r="P5446" t="s">
        <v>236</v>
      </c>
      <c r="Q5446" t="s">
        <v>346</v>
      </c>
      <c r="S5446" t="s">
        <v>9334</v>
      </c>
      <c r="U5446" t="s">
        <v>52</v>
      </c>
      <c r="W5446" t="s">
        <v>323</v>
      </c>
      <c r="X5446" t="s">
        <v>324</v>
      </c>
      <c r="Y5446" t="s">
        <v>325</v>
      </c>
      <c r="Z5446" t="s">
        <v>325</v>
      </c>
      <c r="AA5446" t="s">
        <v>325</v>
      </c>
      <c r="AB5446" t="s">
        <v>27</v>
      </c>
      <c r="AE5446">
        <v>0</v>
      </c>
      <c r="AF5446">
        <v>0</v>
      </c>
    </row>
    <row r="5447" spans="1:32" x14ac:dyDescent="0.2">
      <c r="A5447" t="s">
        <v>9335</v>
      </c>
      <c r="B5447" s="107">
        <v>44658</v>
      </c>
      <c r="C5447" s="107">
        <v>44658</v>
      </c>
      <c r="D5447" s="107">
        <v>44658</v>
      </c>
      <c r="E5447">
        <v>-10000</v>
      </c>
      <c r="F5447">
        <v>-10000</v>
      </c>
      <c r="G5447" t="s">
        <v>43</v>
      </c>
      <c r="H5447">
        <v>1</v>
      </c>
      <c r="I5447">
        <v>-10000</v>
      </c>
      <c r="J5447">
        <v>-10000</v>
      </c>
      <c r="K5447">
        <v>1</v>
      </c>
      <c r="M5447" t="s">
        <v>52</v>
      </c>
      <c r="N5447" t="s">
        <v>8338</v>
      </c>
      <c r="O5447">
        <v>100</v>
      </c>
      <c r="Q5447" t="s">
        <v>8338</v>
      </c>
      <c r="S5447" t="s">
        <v>9336</v>
      </c>
      <c r="U5447" t="s">
        <v>52</v>
      </c>
      <c r="W5447" t="s">
        <v>4893</v>
      </c>
      <c r="X5447" t="s">
        <v>169</v>
      </c>
      <c r="Y5447" t="s">
        <v>170</v>
      </c>
      <c r="Z5447" t="s">
        <v>164</v>
      </c>
      <c r="AA5447" t="s">
        <v>164</v>
      </c>
      <c r="AB5447" t="s">
        <v>22</v>
      </c>
      <c r="AE5447">
        <v>0</v>
      </c>
      <c r="AF5447">
        <v>0</v>
      </c>
    </row>
    <row r="5448" spans="1:32" x14ac:dyDescent="0.2">
      <c r="A5448" t="s">
        <v>9337</v>
      </c>
      <c r="B5448" s="107">
        <v>44658</v>
      </c>
      <c r="C5448" s="107">
        <v>44658</v>
      </c>
      <c r="D5448" s="107">
        <v>44658</v>
      </c>
      <c r="E5448">
        <v>-9000</v>
      </c>
      <c r="F5448">
        <v>-9000</v>
      </c>
      <c r="G5448" t="s">
        <v>43</v>
      </c>
      <c r="H5448">
        <v>1</v>
      </c>
      <c r="I5448">
        <v>-9000</v>
      </c>
      <c r="J5448">
        <v>-9000</v>
      </c>
      <c r="K5448">
        <v>1</v>
      </c>
      <c r="M5448" t="s">
        <v>52</v>
      </c>
      <c r="N5448" t="s">
        <v>335</v>
      </c>
      <c r="O5448">
        <v>100</v>
      </c>
      <c r="P5448" t="s">
        <v>236</v>
      </c>
      <c r="Q5448" t="s">
        <v>335</v>
      </c>
      <c r="S5448" t="s">
        <v>9331</v>
      </c>
      <c r="U5448" t="s">
        <v>52</v>
      </c>
      <c r="W5448" t="s">
        <v>323</v>
      </c>
      <c r="X5448" t="s">
        <v>324</v>
      </c>
      <c r="Y5448" t="s">
        <v>325</v>
      </c>
      <c r="Z5448" t="s">
        <v>325</v>
      </c>
      <c r="AA5448" t="s">
        <v>325</v>
      </c>
      <c r="AB5448" t="s">
        <v>27</v>
      </c>
      <c r="AE5448">
        <v>0</v>
      </c>
      <c r="AF5448">
        <v>0</v>
      </c>
    </row>
    <row r="5449" spans="1:32" x14ac:dyDescent="0.2">
      <c r="A5449" t="s">
        <v>9338</v>
      </c>
      <c r="B5449" s="107">
        <v>44658</v>
      </c>
      <c r="C5449" s="107">
        <v>44658</v>
      </c>
      <c r="D5449" s="107">
        <v>44658</v>
      </c>
      <c r="E5449">
        <v>-2000</v>
      </c>
      <c r="F5449">
        <v>-2000</v>
      </c>
      <c r="G5449" t="s">
        <v>43</v>
      </c>
      <c r="H5449">
        <v>1</v>
      </c>
      <c r="I5449">
        <v>-2000</v>
      </c>
      <c r="J5449">
        <v>-2000</v>
      </c>
      <c r="K5449">
        <v>1</v>
      </c>
      <c r="M5449" t="s">
        <v>52</v>
      </c>
      <c r="N5449" t="s">
        <v>5267</v>
      </c>
      <c r="O5449">
        <v>100</v>
      </c>
      <c r="Q5449" t="s">
        <v>5267</v>
      </c>
      <c r="S5449" t="s">
        <v>9321</v>
      </c>
      <c r="U5449" t="s">
        <v>52</v>
      </c>
      <c r="W5449" t="s">
        <v>323</v>
      </c>
      <c r="X5449" t="s">
        <v>324</v>
      </c>
      <c r="Y5449" t="s">
        <v>325</v>
      </c>
      <c r="Z5449" t="s">
        <v>325</v>
      </c>
      <c r="AA5449" t="s">
        <v>325</v>
      </c>
      <c r="AB5449" t="s">
        <v>27</v>
      </c>
      <c r="AE5449">
        <v>0</v>
      </c>
      <c r="AF5449">
        <v>0</v>
      </c>
    </row>
    <row r="5450" spans="1:32" x14ac:dyDescent="0.2">
      <c r="A5450" t="s">
        <v>9339</v>
      </c>
      <c r="B5450" s="107">
        <v>44658</v>
      </c>
      <c r="C5450" s="107">
        <v>44658</v>
      </c>
      <c r="D5450" s="107">
        <v>44658</v>
      </c>
      <c r="E5450">
        <v>100000</v>
      </c>
      <c r="F5450">
        <v>100000</v>
      </c>
      <c r="G5450" t="s">
        <v>43</v>
      </c>
      <c r="H5450">
        <v>1</v>
      </c>
      <c r="I5450">
        <v>100000</v>
      </c>
      <c r="J5450">
        <v>100000</v>
      </c>
      <c r="K5450">
        <v>1</v>
      </c>
      <c r="M5450" t="s">
        <v>199</v>
      </c>
      <c r="N5450" t="s">
        <v>52</v>
      </c>
      <c r="O5450">
        <v>100</v>
      </c>
      <c r="Q5450" t="s">
        <v>199</v>
      </c>
      <c r="S5450" t="s">
        <v>1378</v>
      </c>
      <c r="U5450" t="s">
        <v>52</v>
      </c>
      <c r="W5450" t="s">
        <v>1379</v>
      </c>
      <c r="X5450" t="s">
        <v>1379</v>
      </c>
      <c r="Y5450" t="s">
        <v>163</v>
      </c>
      <c r="Z5450" t="s">
        <v>193</v>
      </c>
      <c r="AA5450" t="s">
        <v>193</v>
      </c>
      <c r="AB5450" t="s">
        <v>24</v>
      </c>
      <c r="AE5450">
        <v>0</v>
      </c>
      <c r="AF5450">
        <v>0</v>
      </c>
    </row>
    <row r="5451" spans="1:32" x14ac:dyDescent="0.2">
      <c r="A5451" t="s">
        <v>9340</v>
      </c>
      <c r="B5451" s="107">
        <v>44658</v>
      </c>
      <c r="C5451" s="107">
        <v>44658</v>
      </c>
      <c r="D5451" s="107">
        <v>44658</v>
      </c>
      <c r="E5451">
        <v>-100000</v>
      </c>
      <c r="F5451">
        <v>-100000</v>
      </c>
      <c r="G5451" t="s">
        <v>43</v>
      </c>
      <c r="H5451">
        <v>1</v>
      </c>
      <c r="I5451">
        <v>-100000</v>
      </c>
      <c r="J5451">
        <v>-100000</v>
      </c>
      <c r="K5451">
        <v>1</v>
      </c>
      <c r="M5451" t="s">
        <v>53</v>
      </c>
      <c r="N5451" t="s">
        <v>199</v>
      </c>
      <c r="O5451">
        <v>100</v>
      </c>
      <c r="P5451" t="s">
        <v>340</v>
      </c>
      <c r="Q5451" t="s">
        <v>199</v>
      </c>
      <c r="S5451" t="s">
        <v>1378</v>
      </c>
      <c r="U5451" t="s">
        <v>53</v>
      </c>
      <c r="W5451" t="s">
        <v>1379</v>
      </c>
      <c r="X5451" t="s">
        <v>1379</v>
      </c>
      <c r="Y5451" t="s">
        <v>163</v>
      </c>
      <c r="Z5451" t="s">
        <v>193</v>
      </c>
      <c r="AA5451" t="s">
        <v>193</v>
      </c>
      <c r="AB5451" t="s">
        <v>24</v>
      </c>
      <c r="AE5451">
        <v>0</v>
      </c>
      <c r="AF5451">
        <v>0</v>
      </c>
    </row>
    <row r="5452" spans="1:32" x14ac:dyDescent="0.2">
      <c r="A5452" t="s">
        <v>9341</v>
      </c>
      <c r="B5452" s="107">
        <v>44658</v>
      </c>
      <c r="C5452" s="107">
        <v>44658</v>
      </c>
      <c r="D5452" s="107">
        <v>44658</v>
      </c>
      <c r="E5452">
        <v>-2.3965582538649399E-3</v>
      </c>
      <c r="F5452">
        <v>-2.3965582538649399E-3</v>
      </c>
      <c r="G5452" t="s">
        <v>58</v>
      </c>
      <c r="H5452">
        <v>15473.31097268807</v>
      </c>
      <c r="I5452">
        <v>-37.082691126214527</v>
      </c>
      <c r="J5452">
        <v>-37.082691126214527</v>
      </c>
      <c r="K5452">
        <v>1</v>
      </c>
      <c r="M5452" t="s">
        <v>56</v>
      </c>
      <c r="N5452" t="s">
        <v>7750</v>
      </c>
      <c r="S5452" t="s">
        <v>1608</v>
      </c>
      <c r="U5452" t="s">
        <v>56</v>
      </c>
      <c r="W5452" t="s">
        <v>1270</v>
      </c>
      <c r="X5452" t="s">
        <v>1271</v>
      </c>
      <c r="Y5452" t="s">
        <v>182</v>
      </c>
      <c r="Z5452" t="s">
        <v>164</v>
      </c>
      <c r="AA5452" t="s">
        <v>164</v>
      </c>
      <c r="AB5452" t="s">
        <v>18</v>
      </c>
      <c r="AD5452" t="s">
        <v>9342</v>
      </c>
      <c r="AE5452">
        <v>1</v>
      </c>
      <c r="AF5452">
        <v>1</v>
      </c>
    </row>
    <row r="5453" spans="1:32" x14ac:dyDescent="0.2">
      <c r="A5453" t="s">
        <v>9343</v>
      </c>
      <c r="B5453" s="107">
        <v>44658</v>
      </c>
      <c r="C5453" s="107">
        <v>44658</v>
      </c>
      <c r="D5453" s="107">
        <v>44658</v>
      </c>
      <c r="E5453">
        <v>-0.12835041350692711</v>
      </c>
      <c r="F5453">
        <v>-0.12835041350692711</v>
      </c>
      <c r="G5453" t="s">
        <v>58</v>
      </c>
      <c r="H5453">
        <v>15473.31097268807</v>
      </c>
      <c r="I5453">
        <v>-1986.0058616657871</v>
      </c>
      <c r="J5453">
        <v>-1986.0058616657871</v>
      </c>
      <c r="K5453">
        <v>1</v>
      </c>
      <c r="M5453" t="s">
        <v>56</v>
      </c>
      <c r="N5453" t="s">
        <v>7750</v>
      </c>
      <c r="S5453" t="s">
        <v>1608</v>
      </c>
      <c r="U5453" t="s">
        <v>56</v>
      </c>
      <c r="W5453" t="s">
        <v>1478</v>
      </c>
      <c r="X5453" t="s">
        <v>1271</v>
      </c>
      <c r="Y5453" t="s">
        <v>182</v>
      </c>
      <c r="Z5453" t="s">
        <v>164</v>
      </c>
      <c r="AA5453" t="s">
        <v>164</v>
      </c>
      <c r="AB5453" t="s">
        <v>18</v>
      </c>
      <c r="AD5453" t="s">
        <v>9344</v>
      </c>
      <c r="AE5453">
        <v>1</v>
      </c>
      <c r="AF5453">
        <v>1</v>
      </c>
    </row>
    <row r="5454" spans="1:32" x14ac:dyDescent="0.2">
      <c r="A5454" t="s">
        <v>9345</v>
      </c>
      <c r="B5454" s="107">
        <v>44658</v>
      </c>
      <c r="C5454" s="107">
        <v>44658</v>
      </c>
      <c r="D5454" s="107">
        <v>44658</v>
      </c>
      <c r="E5454">
        <v>-2.8060990409527601E-3</v>
      </c>
      <c r="F5454">
        <v>-2.8060990409527601E-3</v>
      </c>
      <c r="G5454" t="s">
        <v>58</v>
      </c>
      <c r="H5454">
        <v>15473.31097268807</v>
      </c>
      <c r="I5454">
        <v>-43.419643080823811</v>
      </c>
      <c r="J5454">
        <v>-43.419643080823811</v>
      </c>
      <c r="K5454">
        <v>1</v>
      </c>
      <c r="M5454" t="s">
        <v>56</v>
      </c>
      <c r="N5454" t="s">
        <v>7750</v>
      </c>
      <c r="S5454" t="s">
        <v>1608</v>
      </c>
      <c r="U5454" t="s">
        <v>56</v>
      </c>
      <c r="W5454" t="s">
        <v>1270</v>
      </c>
      <c r="X5454" t="s">
        <v>1271</v>
      </c>
      <c r="Y5454" t="s">
        <v>182</v>
      </c>
      <c r="Z5454" t="s">
        <v>164</v>
      </c>
      <c r="AA5454" t="s">
        <v>164</v>
      </c>
      <c r="AB5454" t="s">
        <v>18</v>
      </c>
      <c r="AD5454" t="s">
        <v>9346</v>
      </c>
      <c r="AE5454">
        <v>1</v>
      </c>
      <c r="AF5454">
        <v>1</v>
      </c>
    </row>
    <row r="5455" spans="1:32" x14ac:dyDescent="0.2">
      <c r="A5455" t="s">
        <v>9347</v>
      </c>
      <c r="B5455" s="107">
        <v>44658</v>
      </c>
      <c r="C5455" s="107">
        <v>44658</v>
      </c>
      <c r="D5455" s="107">
        <v>44658</v>
      </c>
      <c r="E5455">
        <v>-0.1299136606824722</v>
      </c>
      <c r="F5455">
        <v>-0.1299136606824722</v>
      </c>
      <c r="G5455" t="s">
        <v>58</v>
      </c>
      <c r="H5455">
        <v>15473.31097268807</v>
      </c>
      <c r="I5455">
        <v>-2010.194471340172</v>
      </c>
      <c r="J5455">
        <v>-2010.194471340172</v>
      </c>
      <c r="K5455">
        <v>1</v>
      </c>
      <c r="M5455" t="s">
        <v>56</v>
      </c>
      <c r="N5455" t="s">
        <v>7750</v>
      </c>
      <c r="S5455" t="s">
        <v>1608</v>
      </c>
      <c r="U5455" t="s">
        <v>56</v>
      </c>
      <c r="W5455" t="s">
        <v>1478</v>
      </c>
      <c r="X5455" t="s">
        <v>1271</v>
      </c>
      <c r="Y5455" t="s">
        <v>182</v>
      </c>
      <c r="Z5455" t="s">
        <v>164</v>
      </c>
      <c r="AA5455" t="s">
        <v>164</v>
      </c>
      <c r="AB5455" t="s">
        <v>18</v>
      </c>
      <c r="AD5455" t="s">
        <v>9348</v>
      </c>
      <c r="AE5455">
        <v>1</v>
      </c>
      <c r="AF5455">
        <v>1</v>
      </c>
    </row>
    <row r="5456" spans="1:32" x14ac:dyDescent="0.2">
      <c r="A5456" t="s">
        <v>9349</v>
      </c>
      <c r="B5456" s="107">
        <v>44658</v>
      </c>
      <c r="C5456" s="107">
        <v>44658</v>
      </c>
      <c r="D5456" s="107">
        <v>44658</v>
      </c>
      <c r="E5456">
        <v>-0.12786219438076049</v>
      </c>
      <c r="F5456">
        <v>-0.12786219438076049</v>
      </c>
      <c r="G5456" t="s">
        <v>58</v>
      </c>
      <c r="H5456">
        <v>15473.31097268807</v>
      </c>
      <c r="I5456">
        <v>-1978.451495303796</v>
      </c>
      <c r="J5456">
        <v>-1978.451495303796</v>
      </c>
      <c r="K5456">
        <v>1</v>
      </c>
      <c r="M5456" t="s">
        <v>56</v>
      </c>
      <c r="N5456" t="s">
        <v>7750</v>
      </c>
      <c r="S5456" t="s">
        <v>1608</v>
      </c>
      <c r="U5456" t="s">
        <v>56</v>
      </c>
      <c r="W5456" t="s">
        <v>1478</v>
      </c>
      <c r="X5456" t="s">
        <v>1271</v>
      </c>
      <c r="Y5456" t="s">
        <v>182</v>
      </c>
      <c r="Z5456" t="s">
        <v>164</v>
      </c>
      <c r="AA5456" t="s">
        <v>164</v>
      </c>
      <c r="AB5456" t="s">
        <v>18</v>
      </c>
      <c r="AD5456" t="s">
        <v>9350</v>
      </c>
      <c r="AE5456">
        <v>1</v>
      </c>
      <c r="AF5456">
        <v>1</v>
      </c>
    </row>
    <row r="5457" spans="1:32" x14ac:dyDescent="0.2">
      <c r="A5457" t="s">
        <v>9351</v>
      </c>
      <c r="B5457" s="107">
        <v>44658</v>
      </c>
      <c r="C5457" s="107">
        <v>44658</v>
      </c>
      <c r="D5457" s="107">
        <v>44658</v>
      </c>
      <c r="E5457">
        <v>-4.086896296469536E-3</v>
      </c>
      <c r="F5457">
        <v>-4.086896296469536E-3</v>
      </c>
      <c r="G5457" t="s">
        <v>58</v>
      </c>
      <c r="H5457">
        <v>15473.31097268807</v>
      </c>
      <c r="I5457">
        <v>-63.237817308400309</v>
      </c>
      <c r="J5457">
        <v>-63.237817308400309</v>
      </c>
      <c r="K5457">
        <v>1</v>
      </c>
      <c r="M5457" t="s">
        <v>56</v>
      </c>
      <c r="N5457" t="s">
        <v>7750</v>
      </c>
      <c r="S5457" t="s">
        <v>1608</v>
      </c>
      <c r="U5457" t="s">
        <v>56</v>
      </c>
      <c r="W5457" t="s">
        <v>1270</v>
      </c>
      <c r="X5457" t="s">
        <v>1271</v>
      </c>
      <c r="Y5457" t="s">
        <v>182</v>
      </c>
      <c r="Z5457" t="s">
        <v>164</v>
      </c>
      <c r="AA5457" t="s">
        <v>164</v>
      </c>
      <c r="AB5457" t="s">
        <v>18</v>
      </c>
      <c r="AD5457" t="s">
        <v>9352</v>
      </c>
      <c r="AE5457">
        <v>1</v>
      </c>
      <c r="AF5457">
        <v>1</v>
      </c>
    </row>
    <row r="5458" spans="1:32" x14ac:dyDescent="0.2">
      <c r="A5458" t="s">
        <v>9353</v>
      </c>
      <c r="B5458" s="107">
        <v>44658</v>
      </c>
      <c r="C5458" s="107">
        <v>44658</v>
      </c>
      <c r="D5458" s="107">
        <v>44658</v>
      </c>
      <c r="E5458">
        <v>-0.13769155389776741</v>
      </c>
      <c r="F5458">
        <v>-0.13769155389776741</v>
      </c>
      <c r="G5458" t="s">
        <v>58</v>
      </c>
      <c r="H5458">
        <v>15473.31097268807</v>
      </c>
      <c r="I5458">
        <v>-2130.5442317727948</v>
      </c>
      <c r="J5458">
        <v>-2130.5442317727948</v>
      </c>
      <c r="K5458">
        <v>1</v>
      </c>
      <c r="M5458" t="s">
        <v>56</v>
      </c>
      <c r="N5458" t="s">
        <v>7750</v>
      </c>
      <c r="S5458" t="s">
        <v>1608</v>
      </c>
      <c r="U5458" t="s">
        <v>56</v>
      </c>
      <c r="W5458" t="s">
        <v>1478</v>
      </c>
      <c r="X5458" t="s">
        <v>1271</v>
      </c>
      <c r="Y5458" t="s">
        <v>182</v>
      </c>
      <c r="Z5458" t="s">
        <v>164</v>
      </c>
      <c r="AA5458" t="s">
        <v>164</v>
      </c>
      <c r="AB5458" t="s">
        <v>18</v>
      </c>
      <c r="AD5458" t="s">
        <v>9354</v>
      </c>
      <c r="AE5458">
        <v>1</v>
      </c>
      <c r="AF5458">
        <v>1</v>
      </c>
    </row>
    <row r="5459" spans="1:32" x14ac:dyDescent="0.2">
      <c r="A5459" t="s">
        <v>9355</v>
      </c>
      <c r="B5459" s="107">
        <v>44658</v>
      </c>
      <c r="C5459" s="107">
        <v>44658</v>
      </c>
      <c r="D5459" s="107">
        <v>44658</v>
      </c>
      <c r="E5459">
        <v>0.125</v>
      </c>
      <c r="F5459">
        <v>0.125</v>
      </c>
      <c r="G5459" t="s">
        <v>58</v>
      </c>
      <c r="H5459">
        <v>15473.31097268807</v>
      </c>
      <c r="I5459">
        <v>1934.163871586009</v>
      </c>
      <c r="J5459">
        <v>1934.163871586009</v>
      </c>
      <c r="K5459">
        <v>1</v>
      </c>
      <c r="N5459" t="s">
        <v>56</v>
      </c>
      <c r="S5459" t="s">
        <v>9311</v>
      </c>
      <c r="U5459" t="s">
        <v>56</v>
      </c>
      <c r="W5459" t="s">
        <v>8017</v>
      </c>
      <c r="X5459" t="s">
        <v>24</v>
      </c>
      <c r="Y5459" t="s">
        <v>163</v>
      </c>
      <c r="Z5459" t="s">
        <v>193</v>
      </c>
      <c r="AA5459" t="s">
        <v>193</v>
      </c>
      <c r="AB5459" t="s">
        <v>24</v>
      </c>
      <c r="AD5459" t="s">
        <v>9356</v>
      </c>
      <c r="AE5459">
        <v>1</v>
      </c>
      <c r="AF5459">
        <v>1</v>
      </c>
    </row>
    <row r="5460" spans="1:32" x14ac:dyDescent="0.2">
      <c r="A5460" t="s">
        <v>9357</v>
      </c>
      <c r="B5460" s="107">
        <v>44657</v>
      </c>
      <c r="C5460" s="107">
        <v>44657</v>
      </c>
      <c r="D5460" s="107">
        <v>44657</v>
      </c>
      <c r="E5460">
        <v>-253</v>
      </c>
      <c r="F5460">
        <v>-253</v>
      </c>
      <c r="G5460" t="s">
        <v>43</v>
      </c>
      <c r="H5460">
        <v>1</v>
      </c>
      <c r="I5460">
        <v>-253</v>
      </c>
      <c r="J5460">
        <v>-253</v>
      </c>
      <c r="K5460">
        <v>1</v>
      </c>
      <c r="M5460" t="s">
        <v>52</v>
      </c>
      <c r="N5460" t="s">
        <v>199</v>
      </c>
      <c r="O5460">
        <v>100</v>
      </c>
      <c r="P5460" t="s">
        <v>340</v>
      </c>
      <c r="Q5460" t="s">
        <v>199</v>
      </c>
      <c r="S5460" t="s">
        <v>9358</v>
      </c>
      <c r="U5460" t="s">
        <v>52</v>
      </c>
      <c r="W5460" t="s">
        <v>4893</v>
      </c>
      <c r="X5460" t="s">
        <v>169</v>
      </c>
      <c r="Y5460" t="s">
        <v>170</v>
      </c>
      <c r="Z5460" t="s">
        <v>164</v>
      </c>
      <c r="AA5460" t="s">
        <v>164</v>
      </c>
      <c r="AB5460" t="s">
        <v>22</v>
      </c>
      <c r="AE5460">
        <v>0</v>
      </c>
      <c r="AF5460">
        <v>0</v>
      </c>
    </row>
    <row r="5461" spans="1:32" x14ac:dyDescent="0.2">
      <c r="A5461" t="s">
        <v>9359</v>
      </c>
      <c r="B5461" s="107">
        <v>44657</v>
      </c>
      <c r="C5461" s="107">
        <v>44657</v>
      </c>
      <c r="D5461" s="107">
        <v>44657</v>
      </c>
      <c r="E5461">
        <v>-5.1496514204381503E-3</v>
      </c>
      <c r="F5461">
        <v>-5.1496514204381503E-3</v>
      </c>
      <c r="G5461" t="s">
        <v>58</v>
      </c>
      <c r="H5461">
        <v>15075.68981921979</v>
      </c>
      <c r="I5461">
        <v>-77.634547491630144</v>
      </c>
      <c r="J5461">
        <v>-77.634547491630144</v>
      </c>
      <c r="K5461">
        <v>1</v>
      </c>
      <c r="M5461" t="s">
        <v>56</v>
      </c>
      <c r="N5461" t="s">
        <v>7750</v>
      </c>
      <c r="S5461" t="s">
        <v>1608</v>
      </c>
      <c r="U5461" t="s">
        <v>56</v>
      </c>
      <c r="W5461" t="s">
        <v>1478</v>
      </c>
      <c r="X5461" t="s">
        <v>1271</v>
      </c>
      <c r="Y5461" t="s">
        <v>182</v>
      </c>
      <c r="Z5461" t="s">
        <v>164</v>
      </c>
      <c r="AA5461" t="s">
        <v>164</v>
      </c>
      <c r="AB5461" t="s">
        <v>18</v>
      </c>
      <c r="AD5461" t="s">
        <v>9360</v>
      </c>
      <c r="AE5461">
        <v>1</v>
      </c>
      <c r="AF5461">
        <v>1</v>
      </c>
    </row>
    <row r="5462" spans="1:32" x14ac:dyDescent="0.2">
      <c r="A5462" t="s">
        <v>9361</v>
      </c>
      <c r="B5462" s="107">
        <v>44657</v>
      </c>
      <c r="C5462" s="107">
        <v>44657</v>
      </c>
      <c r="D5462" s="107">
        <v>44657</v>
      </c>
      <c r="E5462">
        <v>-6.163849031841335E-3</v>
      </c>
      <c r="F5462">
        <v>-6.163849031841335E-3</v>
      </c>
      <c r="G5462" t="s">
        <v>58</v>
      </c>
      <c r="H5462">
        <v>15075.68981921979</v>
      </c>
      <c r="I5462">
        <v>-92.924276096538165</v>
      </c>
      <c r="J5462">
        <v>-92.924276096538165</v>
      </c>
      <c r="K5462">
        <v>1</v>
      </c>
      <c r="M5462" t="s">
        <v>56</v>
      </c>
      <c r="N5462" t="s">
        <v>7750</v>
      </c>
      <c r="S5462" t="s">
        <v>1608</v>
      </c>
      <c r="U5462" t="s">
        <v>56</v>
      </c>
      <c r="W5462" t="s">
        <v>1478</v>
      </c>
      <c r="X5462" t="s">
        <v>1271</v>
      </c>
      <c r="Y5462" t="s">
        <v>182</v>
      </c>
      <c r="Z5462" t="s">
        <v>164</v>
      </c>
      <c r="AA5462" t="s">
        <v>164</v>
      </c>
      <c r="AB5462" t="s">
        <v>18</v>
      </c>
      <c r="AD5462" t="s">
        <v>9362</v>
      </c>
      <c r="AE5462">
        <v>1</v>
      </c>
      <c r="AF5462">
        <v>1</v>
      </c>
    </row>
    <row r="5463" spans="1:32" x14ac:dyDescent="0.2">
      <c r="A5463" t="s">
        <v>9363</v>
      </c>
      <c r="B5463" s="107">
        <v>44656</v>
      </c>
      <c r="C5463" s="107">
        <v>44656</v>
      </c>
      <c r="D5463" s="107">
        <v>44656</v>
      </c>
      <c r="E5463">
        <v>-0.14637496275385001</v>
      </c>
      <c r="F5463">
        <v>-0.14637496275385001</v>
      </c>
      <c r="G5463" t="s">
        <v>58</v>
      </c>
      <c r="H5463">
        <v>15970.37037037037</v>
      </c>
      <c r="I5463">
        <v>-2337.662368128153</v>
      </c>
      <c r="J5463">
        <v>-2337.662368128153</v>
      </c>
      <c r="K5463">
        <v>1</v>
      </c>
      <c r="M5463" t="s">
        <v>56</v>
      </c>
      <c r="S5463" t="s">
        <v>9364</v>
      </c>
      <c r="U5463" t="s">
        <v>56</v>
      </c>
      <c r="W5463" t="s">
        <v>1415</v>
      </c>
      <c r="X5463" t="s">
        <v>1265</v>
      </c>
      <c r="Y5463" t="s">
        <v>182</v>
      </c>
      <c r="Z5463" t="s">
        <v>164</v>
      </c>
      <c r="AA5463" t="s">
        <v>164</v>
      </c>
      <c r="AB5463" t="s">
        <v>18</v>
      </c>
      <c r="AD5463" t="s">
        <v>9365</v>
      </c>
      <c r="AE5463">
        <v>1</v>
      </c>
      <c r="AF5463">
        <v>1</v>
      </c>
    </row>
    <row r="5464" spans="1:32" x14ac:dyDescent="0.2">
      <c r="A5464" t="s">
        <v>9366</v>
      </c>
      <c r="B5464" s="107">
        <v>44655</v>
      </c>
      <c r="C5464" s="107">
        <v>44655</v>
      </c>
      <c r="D5464" s="107">
        <v>44655</v>
      </c>
      <c r="E5464">
        <v>-110.46</v>
      </c>
      <c r="F5464">
        <v>-110.46</v>
      </c>
      <c r="G5464" t="s">
        <v>43</v>
      </c>
      <c r="H5464">
        <v>1</v>
      </c>
      <c r="I5464">
        <v>-110.46</v>
      </c>
      <c r="J5464">
        <v>-110.46</v>
      </c>
      <c r="K5464">
        <v>1</v>
      </c>
      <c r="M5464" t="s">
        <v>52</v>
      </c>
      <c r="N5464" t="s">
        <v>1449</v>
      </c>
      <c r="O5464">
        <v>100</v>
      </c>
      <c r="Q5464" t="s">
        <v>1449</v>
      </c>
      <c r="S5464" t="s">
        <v>9367</v>
      </c>
      <c r="U5464" t="s">
        <v>52</v>
      </c>
      <c r="W5464" t="s">
        <v>1451</v>
      </c>
      <c r="X5464" t="s">
        <v>1452</v>
      </c>
      <c r="Y5464" t="s">
        <v>192</v>
      </c>
      <c r="Z5464" t="s">
        <v>193</v>
      </c>
      <c r="AA5464" t="s">
        <v>193</v>
      </c>
      <c r="AB5464" t="s">
        <v>24</v>
      </c>
      <c r="AE5464">
        <v>0</v>
      </c>
      <c r="AF5464">
        <v>0</v>
      </c>
    </row>
    <row r="5465" spans="1:32" x14ac:dyDescent="0.2">
      <c r="A5465" t="s">
        <v>9368</v>
      </c>
      <c r="B5465" s="107">
        <v>44655</v>
      </c>
      <c r="C5465" s="107">
        <v>44655</v>
      </c>
      <c r="D5465" s="107">
        <v>44655</v>
      </c>
      <c r="E5465">
        <v>-216</v>
      </c>
      <c r="F5465">
        <v>-216</v>
      </c>
      <c r="G5465" t="s">
        <v>43</v>
      </c>
      <c r="H5465">
        <v>1</v>
      </c>
      <c r="I5465">
        <v>-216</v>
      </c>
      <c r="J5465">
        <v>-216</v>
      </c>
      <c r="K5465">
        <v>1</v>
      </c>
      <c r="M5465" t="s">
        <v>52</v>
      </c>
      <c r="N5465" t="s">
        <v>1449</v>
      </c>
      <c r="O5465">
        <v>100</v>
      </c>
      <c r="Q5465" t="s">
        <v>1449</v>
      </c>
      <c r="S5465" t="s">
        <v>9369</v>
      </c>
      <c r="U5465" t="s">
        <v>52</v>
      </c>
      <c r="W5465" t="s">
        <v>1451</v>
      </c>
      <c r="X5465" t="s">
        <v>1452</v>
      </c>
      <c r="Y5465" t="s">
        <v>192</v>
      </c>
      <c r="Z5465" t="s">
        <v>193</v>
      </c>
      <c r="AA5465" t="s">
        <v>193</v>
      </c>
      <c r="AB5465" t="s">
        <v>24</v>
      </c>
      <c r="AE5465">
        <v>0</v>
      </c>
      <c r="AF5465">
        <v>0</v>
      </c>
    </row>
    <row r="5466" spans="1:32" x14ac:dyDescent="0.2">
      <c r="A5466" t="s">
        <v>9370</v>
      </c>
      <c r="B5466" s="107">
        <v>44655</v>
      </c>
      <c r="C5466" s="107">
        <v>44655</v>
      </c>
      <c r="D5466" s="107">
        <v>44655</v>
      </c>
      <c r="E5466">
        <v>-158.15</v>
      </c>
      <c r="F5466">
        <v>-158.15</v>
      </c>
      <c r="G5466" t="s">
        <v>43</v>
      </c>
      <c r="H5466">
        <v>1</v>
      </c>
      <c r="I5466">
        <v>-158.15</v>
      </c>
      <c r="J5466">
        <v>-158.15</v>
      </c>
      <c r="K5466">
        <v>1</v>
      </c>
      <c r="M5466" t="s">
        <v>52</v>
      </c>
      <c r="N5466" t="s">
        <v>7671</v>
      </c>
      <c r="O5466">
        <v>100</v>
      </c>
      <c r="Q5466" t="s">
        <v>7671</v>
      </c>
      <c r="S5466" t="s">
        <v>9371</v>
      </c>
      <c r="U5466" t="s">
        <v>52</v>
      </c>
      <c r="W5466" t="s">
        <v>8017</v>
      </c>
      <c r="X5466" t="s">
        <v>24</v>
      </c>
      <c r="Y5466" t="s">
        <v>163</v>
      </c>
      <c r="Z5466" t="s">
        <v>193</v>
      </c>
      <c r="AA5466" t="s">
        <v>193</v>
      </c>
      <c r="AB5466" t="s">
        <v>24</v>
      </c>
      <c r="AE5466">
        <v>0</v>
      </c>
      <c r="AF5466">
        <v>0</v>
      </c>
    </row>
    <row r="5467" spans="1:32" x14ac:dyDescent="0.2">
      <c r="A5467" t="s">
        <v>9372</v>
      </c>
      <c r="B5467" s="107">
        <v>44655</v>
      </c>
      <c r="C5467" s="107">
        <v>44655</v>
      </c>
      <c r="D5467" s="107">
        <v>44655</v>
      </c>
      <c r="E5467">
        <v>-131.18</v>
      </c>
      <c r="F5467">
        <v>-131.18</v>
      </c>
      <c r="G5467" t="s">
        <v>43</v>
      </c>
      <c r="H5467">
        <v>1</v>
      </c>
      <c r="I5467">
        <v>-131.18</v>
      </c>
      <c r="J5467">
        <v>-131.18</v>
      </c>
      <c r="K5467">
        <v>1</v>
      </c>
      <c r="M5467" t="s">
        <v>52</v>
      </c>
      <c r="N5467" t="s">
        <v>199</v>
      </c>
      <c r="O5467">
        <v>100</v>
      </c>
      <c r="P5467" t="s">
        <v>340</v>
      </c>
      <c r="Q5467" t="s">
        <v>199</v>
      </c>
      <c r="S5467" t="s">
        <v>9373</v>
      </c>
      <c r="U5467" t="s">
        <v>52</v>
      </c>
      <c r="W5467" t="s">
        <v>4893</v>
      </c>
      <c r="X5467" t="s">
        <v>169</v>
      </c>
      <c r="Y5467" t="s">
        <v>170</v>
      </c>
      <c r="Z5467" t="s">
        <v>164</v>
      </c>
      <c r="AA5467" t="s">
        <v>164</v>
      </c>
      <c r="AB5467" t="s">
        <v>22</v>
      </c>
      <c r="AE5467">
        <v>0</v>
      </c>
      <c r="AF5467">
        <v>0</v>
      </c>
    </row>
    <row r="5468" spans="1:32" x14ac:dyDescent="0.2">
      <c r="A5468" t="s">
        <v>9374</v>
      </c>
      <c r="B5468" s="107">
        <v>44655</v>
      </c>
      <c r="C5468" s="107">
        <v>44655</v>
      </c>
      <c r="D5468" s="107">
        <v>44655</v>
      </c>
      <c r="E5468">
        <v>-2755</v>
      </c>
      <c r="F5468">
        <v>-2755</v>
      </c>
      <c r="G5468" t="s">
        <v>43</v>
      </c>
      <c r="H5468">
        <v>1</v>
      </c>
      <c r="I5468">
        <v>-2755</v>
      </c>
      <c r="J5468">
        <v>-2755</v>
      </c>
      <c r="K5468">
        <v>1</v>
      </c>
      <c r="M5468" t="s">
        <v>52</v>
      </c>
      <c r="N5468" t="s">
        <v>7671</v>
      </c>
      <c r="O5468">
        <v>100</v>
      </c>
      <c r="Q5468" t="s">
        <v>7671</v>
      </c>
      <c r="S5468" t="s">
        <v>9371</v>
      </c>
      <c r="U5468" t="s">
        <v>52</v>
      </c>
      <c r="W5468" t="s">
        <v>8017</v>
      </c>
      <c r="X5468" t="s">
        <v>24</v>
      </c>
      <c r="Y5468" t="s">
        <v>163</v>
      </c>
      <c r="Z5468" t="s">
        <v>193</v>
      </c>
      <c r="AA5468" t="s">
        <v>193</v>
      </c>
      <c r="AB5468" t="s">
        <v>24</v>
      </c>
      <c r="AE5468">
        <v>0</v>
      </c>
      <c r="AF5468">
        <v>0</v>
      </c>
    </row>
    <row r="5469" spans="1:32" x14ac:dyDescent="0.2">
      <c r="A5469" t="s">
        <v>9375</v>
      </c>
      <c r="B5469" s="107">
        <v>44655</v>
      </c>
      <c r="C5469" s="107">
        <v>44655</v>
      </c>
      <c r="D5469" s="107">
        <v>44655</v>
      </c>
      <c r="E5469">
        <v>-288.39</v>
      </c>
      <c r="F5469">
        <v>-288.39</v>
      </c>
      <c r="G5469" t="s">
        <v>43</v>
      </c>
      <c r="H5469">
        <v>1</v>
      </c>
      <c r="I5469">
        <v>-288.39</v>
      </c>
      <c r="J5469">
        <v>-288.39</v>
      </c>
      <c r="K5469">
        <v>1</v>
      </c>
      <c r="M5469" t="s">
        <v>52</v>
      </c>
      <c r="N5469" t="s">
        <v>335</v>
      </c>
      <c r="O5469">
        <v>100</v>
      </c>
      <c r="P5469" t="s">
        <v>236</v>
      </c>
      <c r="Q5469" t="s">
        <v>335</v>
      </c>
      <c r="S5469" t="s">
        <v>9376</v>
      </c>
      <c r="U5469" t="s">
        <v>52</v>
      </c>
      <c r="W5469" t="s">
        <v>8017</v>
      </c>
      <c r="X5469" t="s">
        <v>24</v>
      </c>
      <c r="Y5469" t="s">
        <v>163</v>
      </c>
      <c r="Z5469" t="s">
        <v>193</v>
      </c>
      <c r="AA5469" t="s">
        <v>193</v>
      </c>
      <c r="AB5469" t="s">
        <v>24</v>
      </c>
      <c r="AE5469">
        <v>0</v>
      </c>
      <c r="AF5469">
        <v>0</v>
      </c>
    </row>
    <row r="5470" spans="1:32" x14ac:dyDescent="0.2">
      <c r="A5470" t="s">
        <v>9377</v>
      </c>
      <c r="B5470" s="107">
        <v>44655</v>
      </c>
      <c r="C5470" s="107">
        <v>44655</v>
      </c>
      <c r="D5470" s="107">
        <v>44655</v>
      </c>
      <c r="E5470">
        <v>-6838.08</v>
      </c>
      <c r="F5470">
        <v>-6838.08</v>
      </c>
      <c r="G5470" t="s">
        <v>43</v>
      </c>
      <c r="H5470">
        <v>1</v>
      </c>
      <c r="I5470">
        <v>-6838.08</v>
      </c>
      <c r="J5470">
        <v>-6838.08</v>
      </c>
      <c r="K5470">
        <v>1</v>
      </c>
      <c r="M5470" t="s">
        <v>52</v>
      </c>
      <c r="N5470" t="s">
        <v>342</v>
      </c>
      <c r="O5470">
        <v>100</v>
      </c>
      <c r="P5470" t="s">
        <v>236</v>
      </c>
      <c r="Q5470" t="s">
        <v>342</v>
      </c>
      <c r="S5470" t="s">
        <v>9378</v>
      </c>
      <c r="U5470" t="s">
        <v>52</v>
      </c>
      <c r="W5470" t="s">
        <v>8017</v>
      </c>
      <c r="X5470" t="s">
        <v>24</v>
      </c>
      <c r="Y5470" t="s">
        <v>163</v>
      </c>
      <c r="Z5470" t="s">
        <v>193</v>
      </c>
      <c r="AA5470" t="s">
        <v>193</v>
      </c>
      <c r="AB5470" t="s">
        <v>24</v>
      </c>
      <c r="AE5470">
        <v>0</v>
      </c>
      <c r="AF5470">
        <v>0</v>
      </c>
    </row>
    <row r="5471" spans="1:32" x14ac:dyDescent="0.2">
      <c r="A5471" t="s">
        <v>9379</v>
      </c>
      <c r="B5471" s="107">
        <v>44655</v>
      </c>
      <c r="C5471" s="107">
        <v>44655</v>
      </c>
      <c r="D5471" s="107">
        <v>44655</v>
      </c>
      <c r="E5471">
        <v>-1.0167514848057631</v>
      </c>
      <c r="F5471">
        <v>-1.0167514848057631</v>
      </c>
      <c r="G5471" t="s">
        <v>58</v>
      </c>
      <c r="H5471">
        <v>16327.226345083491</v>
      </c>
      <c r="I5471">
        <v>-16600.731629123409</v>
      </c>
      <c r="J5471">
        <v>-16600.731629123409</v>
      </c>
      <c r="K5471">
        <v>1</v>
      </c>
      <c r="M5471" t="s">
        <v>56</v>
      </c>
      <c r="S5471" t="s">
        <v>9380</v>
      </c>
      <c r="U5471" t="s">
        <v>56</v>
      </c>
      <c r="W5471" t="s">
        <v>1415</v>
      </c>
      <c r="X5471" t="s">
        <v>1265</v>
      </c>
      <c r="Y5471" t="s">
        <v>182</v>
      </c>
      <c r="Z5471" t="s">
        <v>164</v>
      </c>
      <c r="AA5471" t="s">
        <v>164</v>
      </c>
      <c r="AB5471" t="s">
        <v>18</v>
      </c>
      <c r="AD5471" t="s">
        <v>9381</v>
      </c>
      <c r="AE5471">
        <v>1</v>
      </c>
      <c r="AF5471">
        <v>1</v>
      </c>
    </row>
    <row r="5472" spans="1:32" x14ac:dyDescent="0.2">
      <c r="A5472" t="s">
        <v>9382</v>
      </c>
      <c r="B5472" s="107">
        <v>44655</v>
      </c>
      <c r="C5472" s="107">
        <v>44655</v>
      </c>
      <c r="D5472" s="107">
        <v>44655</v>
      </c>
      <c r="E5472">
        <v>-8.4861769928373538E-3</v>
      </c>
      <c r="F5472">
        <v>-8.4861769928373538E-3</v>
      </c>
      <c r="G5472" t="s">
        <v>58</v>
      </c>
      <c r="H5472">
        <v>16327.226345083491</v>
      </c>
      <c r="I5472">
        <v>-138.55573256649541</v>
      </c>
      <c r="J5472">
        <v>-138.55573256649541</v>
      </c>
      <c r="K5472">
        <v>1</v>
      </c>
      <c r="M5472" t="s">
        <v>56</v>
      </c>
      <c r="N5472" t="s">
        <v>2409</v>
      </c>
      <c r="S5472" t="s">
        <v>9137</v>
      </c>
      <c r="U5472" t="s">
        <v>56</v>
      </c>
      <c r="W5472" t="s">
        <v>1270</v>
      </c>
      <c r="X5472" t="s">
        <v>1271</v>
      </c>
      <c r="Y5472" t="s">
        <v>182</v>
      </c>
      <c r="Z5472" t="s">
        <v>164</v>
      </c>
      <c r="AA5472" t="s">
        <v>164</v>
      </c>
      <c r="AB5472" t="s">
        <v>18</v>
      </c>
      <c r="AD5472" t="s">
        <v>9383</v>
      </c>
      <c r="AE5472">
        <v>1</v>
      </c>
      <c r="AF5472">
        <v>1</v>
      </c>
    </row>
    <row r="5473" spans="1:32" x14ac:dyDescent="0.2">
      <c r="A5473" t="s">
        <v>9384</v>
      </c>
      <c r="B5473" s="107">
        <v>44654</v>
      </c>
      <c r="C5473" s="107">
        <v>44654</v>
      </c>
      <c r="D5473" s="107">
        <v>44654</v>
      </c>
      <c r="E5473">
        <v>1.9394999999249249E-2</v>
      </c>
      <c r="F5473">
        <v>1.9394999999249249E-2</v>
      </c>
      <c r="G5473" t="s">
        <v>58</v>
      </c>
      <c r="H5473">
        <v>16560.836859426421</v>
      </c>
      <c r="I5473">
        <v>321.19743087614239</v>
      </c>
      <c r="J5473">
        <v>321.19743087614239</v>
      </c>
      <c r="K5473">
        <v>1</v>
      </c>
      <c r="M5473" t="s">
        <v>8218</v>
      </c>
      <c r="N5473" t="s">
        <v>56</v>
      </c>
      <c r="S5473" t="s">
        <v>7559</v>
      </c>
      <c r="U5473" t="s">
        <v>56</v>
      </c>
      <c r="W5473" t="s">
        <v>3598</v>
      </c>
      <c r="X5473" t="s">
        <v>3598</v>
      </c>
      <c r="Y5473" t="s">
        <v>1062</v>
      </c>
      <c r="Z5473" t="s">
        <v>1063</v>
      </c>
      <c r="AA5473" t="s">
        <v>1063</v>
      </c>
      <c r="AB5473" t="s">
        <v>29</v>
      </c>
      <c r="AD5473" t="s">
        <v>9385</v>
      </c>
      <c r="AE5473">
        <v>1</v>
      </c>
      <c r="AF5473">
        <v>1</v>
      </c>
    </row>
    <row r="5474" spans="1:32" x14ac:dyDescent="0.2">
      <c r="A5474" t="s">
        <v>9386</v>
      </c>
      <c r="B5474" s="107">
        <v>44653</v>
      </c>
      <c r="C5474" s="107">
        <v>44653</v>
      </c>
      <c r="D5474" s="107">
        <v>44653</v>
      </c>
      <c r="E5474">
        <v>-2.540875409166545E-3</v>
      </c>
      <c r="F5474">
        <v>-2.540875409166545E-3</v>
      </c>
      <c r="G5474" t="s">
        <v>58</v>
      </c>
      <c r="H5474">
        <v>16202.634054562561</v>
      </c>
      <c r="I5474">
        <v>-41.168874432962433</v>
      </c>
      <c r="J5474">
        <v>-41.168874432962433</v>
      </c>
      <c r="K5474">
        <v>1</v>
      </c>
      <c r="M5474" t="s">
        <v>56</v>
      </c>
      <c r="S5474" t="s">
        <v>1608</v>
      </c>
      <c r="U5474" t="s">
        <v>56</v>
      </c>
      <c r="W5474" t="s">
        <v>9387</v>
      </c>
      <c r="X5474" t="s">
        <v>2702</v>
      </c>
      <c r="Y5474" t="s">
        <v>182</v>
      </c>
      <c r="Z5474" t="s">
        <v>164</v>
      </c>
      <c r="AA5474" t="s">
        <v>164</v>
      </c>
      <c r="AB5474" t="s">
        <v>18</v>
      </c>
      <c r="AD5474" t="s">
        <v>9388</v>
      </c>
      <c r="AE5474">
        <v>1</v>
      </c>
      <c r="AF5474">
        <v>1</v>
      </c>
    </row>
    <row r="5475" spans="1:32" x14ac:dyDescent="0.2">
      <c r="A5475" t="s">
        <v>9389</v>
      </c>
      <c r="B5475" s="107">
        <v>44652</v>
      </c>
      <c r="C5475" s="107">
        <v>44652</v>
      </c>
      <c r="D5475" s="107">
        <v>44652</v>
      </c>
      <c r="E5475">
        <v>-1404</v>
      </c>
      <c r="F5475">
        <v>-1404</v>
      </c>
      <c r="G5475" t="s">
        <v>43</v>
      </c>
      <c r="H5475">
        <v>1</v>
      </c>
      <c r="I5475">
        <v>-1404</v>
      </c>
      <c r="J5475">
        <v>-1404</v>
      </c>
      <c r="K5475">
        <v>1</v>
      </c>
      <c r="M5475" t="s">
        <v>52</v>
      </c>
      <c r="N5475" t="s">
        <v>8836</v>
      </c>
      <c r="O5475">
        <v>100</v>
      </c>
      <c r="Q5475" t="s">
        <v>8836</v>
      </c>
      <c r="S5475" t="s">
        <v>9390</v>
      </c>
      <c r="U5475" t="s">
        <v>52</v>
      </c>
      <c r="W5475" t="s">
        <v>197</v>
      </c>
      <c r="X5475" t="s">
        <v>191</v>
      </c>
      <c r="Y5475" t="s">
        <v>192</v>
      </c>
      <c r="Z5475" t="s">
        <v>193</v>
      </c>
      <c r="AA5475" t="s">
        <v>193</v>
      </c>
      <c r="AB5475" t="s">
        <v>19</v>
      </c>
      <c r="AE5475">
        <v>0</v>
      </c>
      <c r="AF5475">
        <v>0</v>
      </c>
    </row>
    <row r="5476" spans="1:32" x14ac:dyDescent="0.2">
      <c r="A5476" t="s">
        <v>9391</v>
      </c>
      <c r="B5476" s="107">
        <v>44652</v>
      </c>
      <c r="C5476" s="107">
        <v>44652</v>
      </c>
      <c r="D5476" s="107">
        <v>44652</v>
      </c>
      <c r="E5476">
        <v>-7030</v>
      </c>
      <c r="F5476">
        <v>-7030</v>
      </c>
      <c r="G5476" t="s">
        <v>43</v>
      </c>
      <c r="H5476">
        <v>1</v>
      </c>
      <c r="I5476">
        <v>-7030</v>
      </c>
      <c r="J5476">
        <v>-7030</v>
      </c>
      <c r="K5476">
        <v>1</v>
      </c>
      <c r="M5476" t="s">
        <v>52</v>
      </c>
      <c r="N5476" t="s">
        <v>8836</v>
      </c>
      <c r="O5476">
        <v>100</v>
      </c>
      <c r="Q5476" t="s">
        <v>8836</v>
      </c>
      <c r="S5476" t="s">
        <v>9392</v>
      </c>
      <c r="U5476" t="s">
        <v>52</v>
      </c>
      <c r="W5476" t="s">
        <v>197</v>
      </c>
      <c r="X5476" t="s">
        <v>191</v>
      </c>
      <c r="Y5476" t="s">
        <v>192</v>
      </c>
      <c r="Z5476" t="s">
        <v>193</v>
      </c>
      <c r="AA5476" t="s">
        <v>193</v>
      </c>
      <c r="AB5476" t="s">
        <v>19</v>
      </c>
      <c r="AE5476">
        <v>0</v>
      </c>
      <c r="AF5476">
        <v>0</v>
      </c>
    </row>
    <row r="5477" spans="1:32" x14ac:dyDescent="0.2">
      <c r="A5477" t="s">
        <v>9393</v>
      </c>
      <c r="B5477" s="107">
        <v>44652</v>
      </c>
      <c r="C5477" s="107">
        <v>44652</v>
      </c>
      <c r="D5477" s="107">
        <v>44652</v>
      </c>
      <c r="E5477">
        <v>-1800</v>
      </c>
      <c r="F5477">
        <v>-1800</v>
      </c>
      <c r="G5477" t="s">
        <v>43</v>
      </c>
      <c r="H5477">
        <v>1</v>
      </c>
      <c r="I5477">
        <v>-1800</v>
      </c>
      <c r="J5477">
        <v>-1800</v>
      </c>
      <c r="K5477">
        <v>1</v>
      </c>
      <c r="M5477" t="s">
        <v>52</v>
      </c>
      <c r="N5477" t="s">
        <v>8836</v>
      </c>
      <c r="O5477">
        <v>100</v>
      </c>
      <c r="Q5477" t="s">
        <v>8836</v>
      </c>
      <c r="S5477" t="s">
        <v>9394</v>
      </c>
      <c r="U5477" t="s">
        <v>52</v>
      </c>
      <c r="W5477" t="s">
        <v>197</v>
      </c>
      <c r="X5477" t="s">
        <v>191</v>
      </c>
      <c r="Y5477" t="s">
        <v>192</v>
      </c>
      <c r="Z5477" t="s">
        <v>193</v>
      </c>
      <c r="AA5477" t="s">
        <v>193</v>
      </c>
      <c r="AB5477" t="s">
        <v>19</v>
      </c>
      <c r="AE5477">
        <v>0</v>
      </c>
      <c r="AF5477">
        <v>0</v>
      </c>
    </row>
    <row r="5478" spans="1:32" x14ac:dyDescent="0.2">
      <c r="A5478" t="s">
        <v>9395</v>
      </c>
      <c r="B5478" s="107">
        <v>44652</v>
      </c>
      <c r="C5478" s="107">
        <v>44652</v>
      </c>
      <c r="D5478" s="107">
        <v>44652</v>
      </c>
      <c r="E5478">
        <v>-7030</v>
      </c>
      <c r="F5478">
        <v>-7030</v>
      </c>
      <c r="G5478" t="s">
        <v>43</v>
      </c>
      <c r="H5478">
        <v>1</v>
      </c>
      <c r="I5478">
        <v>-7030</v>
      </c>
      <c r="J5478">
        <v>-7030</v>
      </c>
      <c r="K5478">
        <v>1</v>
      </c>
      <c r="M5478" t="s">
        <v>52</v>
      </c>
      <c r="N5478" t="s">
        <v>8836</v>
      </c>
      <c r="O5478">
        <v>100</v>
      </c>
      <c r="Q5478" t="s">
        <v>8836</v>
      </c>
      <c r="S5478" t="s">
        <v>9392</v>
      </c>
      <c r="U5478" t="s">
        <v>52</v>
      </c>
      <c r="W5478" t="s">
        <v>197</v>
      </c>
      <c r="X5478" t="s">
        <v>191</v>
      </c>
      <c r="Y5478" t="s">
        <v>192</v>
      </c>
      <c r="Z5478" t="s">
        <v>193</v>
      </c>
      <c r="AA5478" t="s">
        <v>193</v>
      </c>
      <c r="AB5478" t="s">
        <v>19</v>
      </c>
      <c r="AE5478">
        <v>0</v>
      </c>
      <c r="AF5478">
        <v>0</v>
      </c>
    </row>
    <row r="5479" spans="1:32" x14ac:dyDescent="0.2">
      <c r="A5479" t="s">
        <v>9396</v>
      </c>
      <c r="B5479" s="107">
        <v>44652</v>
      </c>
      <c r="C5479" s="107">
        <v>44652</v>
      </c>
      <c r="D5479" s="107">
        <v>44652</v>
      </c>
      <c r="E5479">
        <v>-7472.39</v>
      </c>
      <c r="F5479">
        <v>-7472.39</v>
      </c>
      <c r="G5479" t="s">
        <v>43</v>
      </c>
      <c r="H5479">
        <v>1</v>
      </c>
      <c r="I5479">
        <v>-7472.39</v>
      </c>
      <c r="J5479">
        <v>-7472.39</v>
      </c>
      <c r="K5479">
        <v>1</v>
      </c>
      <c r="M5479" t="s">
        <v>52</v>
      </c>
      <c r="N5479" t="s">
        <v>4821</v>
      </c>
      <c r="O5479">
        <v>100</v>
      </c>
      <c r="Q5479" t="s">
        <v>4821</v>
      </c>
      <c r="S5479" t="s">
        <v>9397</v>
      </c>
      <c r="U5479" t="s">
        <v>52</v>
      </c>
      <c r="W5479" t="s">
        <v>1451</v>
      </c>
      <c r="X5479" t="s">
        <v>1452</v>
      </c>
      <c r="Y5479" t="s">
        <v>192</v>
      </c>
      <c r="Z5479" t="s">
        <v>193</v>
      </c>
      <c r="AA5479" t="s">
        <v>193</v>
      </c>
      <c r="AB5479" t="s">
        <v>24</v>
      </c>
      <c r="AE5479">
        <v>0</v>
      </c>
      <c r="AF5479">
        <v>0</v>
      </c>
    </row>
    <row r="5480" spans="1:32" x14ac:dyDescent="0.2">
      <c r="A5480" t="s">
        <v>9398</v>
      </c>
      <c r="B5480" s="107">
        <v>44652</v>
      </c>
      <c r="C5480" s="107">
        <v>44652</v>
      </c>
      <c r="D5480" s="107">
        <v>44652</v>
      </c>
      <c r="E5480">
        <v>-0.26227177808864782</v>
      </c>
      <c r="F5480">
        <v>-0.26227177808864782</v>
      </c>
      <c r="G5480" t="s">
        <v>58</v>
      </c>
      <c r="H5480">
        <v>16262.21176470588</v>
      </c>
      <c r="I5480">
        <v>-4265.119195183539</v>
      </c>
      <c r="J5480">
        <v>-4265.119195183539</v>
      </c>
      <c r="K5480">
        <v>1</v>
      </c>
      <c r="M5480" t="s">
        <v>56</v>
      </c>
      <c r="S5480" t="s">
        <v>1608</v>
      </c>
      <c r="U5480" t="s">
        <v>56</v>
      </c>
      <c r="W5480" t="s">
        <v>1478</v>
      </c>
      <c r="X5480" t="s">
        <v>1271</v>
      </c>
      <c r="Y5480" t="s">
        <v>182</v>
      </c>
      <c r="Z5480" t="s">
        <v>164</v>
      </c>
      <c r="AA5480" t="s">
        <v>164</v>
      </c>
      <c r="AB5480" t="s">
        <v>18</v>
      </c>
      <c r="AD5480" t="s">
        <v>9399</v>
      </c>
      <c r="AE5480">
        <v>1</v>
      </c>
      <c r="AF5480">
        <v>1</v>
      </c>
    </row>
    <row r="5481" spans="1:32" x14ac:dyDescent="0.2">
      <c r="A5481" t="s">
        <v>9400</v>
      </c>
      <c r="B5481" s="107">
        <v>44651</v>
      </c>
      <c r="C5481" s="107">
        <v>44651</v>
      </c>
      <c r="D5481" s="107">
        <v>44651</v>
      </c>
      <c r="E5481">
        <v>-0.1567489505817112</v>
      </c>
      <c r="F5481">
        <v>-0.1567489505817112</v>
      </c>
      <c r="G5481" t="s">
        <v>58</v>
      </c>
      <c r="H5481">
        <v>15699.56958393113</v>
      </c>
      <c r="I5481">
        <v>-2460.891056865757</v>
      </c>
      <c r="J5481">
        <v>-2460.891056865757</v>
      </c>
      <c r="K5481">
        <v>1</v>
      </c>
      <c r="M5481" t="s">
        <v>56</v>
      </c>
      <c r="S5481" t="s">
        <v>1608</v>
      </c>
      <c r="U5481" t="s">
        <v>56</v>
      </c>
      <c r="W5481" t="s">
        <v>1478</v>
      </c>
      <c r="X5481" t="s">
        <v>1271</v>
      </c>
      <c r="Y5481" t="s">
        <v>182</v>
      </c>
      <c r="Z5481" t="s">
        <v>164</v>
      </c>
      <c r="AA5481" t="s">
        <v>164</v>
      </c>
      <c r="AB5481" t="s">
        <v>18</v>
      </c>
      <c r="AD5481" t="s">
        <v>9401</v>
      </c>
      <c r="AE5481">
        <v>1</v>
      </c>
      <c r="AF5481">
        <v>1</v>
      </c>
    </row>
    <row r="5482" spans="1:32" x14ac:dyDescent="0.2">
      <c r="A5482" t="s">
        <v>9402</v>
      </c>
      <c r="B5482" s="107">
        <v>44651</v>
      </c>
      <c r="C5482" s="107">
        <v>44651</v>
      </c>
      <c r="D5482" s="107">
        <v>44651</v>
      </c>
      <c r="E5482">
        <v>1.4999999999999999E-2</v>
      </c>
      <c r="F5482">
        <v>1.4999999999999999E-2</v>
      </c>
      <c r="G5482" t="s">
        <v>58</v>
      </c>
      <c r="H5482">
        <v>15699.56958393113</v>
      </c>
      <c r="I5482">
        <v>235.49354375896701</v>
      </c>
      <c r="J5482">
        <v>235.49354375896701</v>
      </c>
      <c r="K5482">
        <v>1</v>
      </c>
      <c r="N5482" t="s">
        <v>69</v>
      </c>
      <c r="S5482" t="s">
        <v>9211</v>
      </c>
      <c r="U5482" t="s">
        <v>69</v>
      </c>
      <c r="W5482" t="s">
        <v>8017</v>
      </c>
      <c r="X5482" t="s">
        <v>24</v>
      </c>
      <c r="Y5482" t="s">
        <v>163</v>
      </c>
      <c r="Z5482" t="s">
        <v>193</v>
      </c>
      <c r="AA5482" t="s">
        <v>193</v>
      </c>
      <c r="AB5482" t="s">
        <v>24</v>
      </c>
      <c r="AD5482" t="s">
        <v>9403</v>
      </c>
      <c r="AE5482">
        <v>1</v>
      </c>
      <c r="AF5482">
        <v>1</v>
      </c>
    </row>
    <row r="5483" spans="1:32" x14ac:dyDescent="0.2">
      <c r="A5483" t="s">
        <v>9404</v>
      </c>
      <c r="B5483" s="107">
        <v>44651</v>
      </c>
      <c r="C5483" s="107">
        <v>44651</v>
      </c>
      <c r="D5483" s="107">
        <v>44651</v>
      </c>
      <c r="E5483">
        <v>-4.2401478646339934E-3</v>
      </c>
      <c r="F5483">
        <v>-4.2401478646339934E-3</v>
      </c>
      <c r="G5483" t="s">
        <v>58</v>
      </c>
      <c r="H5483">
        <v>15699.56958393113</v>
      </c>
      <c r="I5483">
        <v>-66.568496446978372</v>
      </c>
      <c r="J5483">
        <v>-66.568496446978372</v>
      </c>
      <c r="K5483">
        <v>1</v>
      </c>
      <c r="M5483" t="s">
        <v>56</v>
      </c>
      <c r="S5483" t="s">
        <v>9211</v>
      </c>
      <c r="U5483" t="s">
        <v>56</v>
      </c>
      <c r="W5483" t="s">
        <v>8017</v>
      </c>
      <c r="X5483" t="s">
        <v>24</v>
      </c>
      <c r="Y5483" t="s">
        <v>163</v>
      </c>
      <c r="Z5483" t="s">
        <v>193</v>
      </c>
      <c r="AA5483" t="s">
        <v>193</v>
      </c>
      <c r="AB5483" t="s">
        <v>24</v>
      </c>
      <c r="AD5483" t="s">
        <v>9403</v>
      </c>
      <c r="AE5483">
        <v>1</v>
      </c>
      <c r="AF5483">
        <v>1</v>
      </c>
    </row>
    <row r="5484" spans="1:32" x14ac:dyDescent="0.2">
      <c r="A5484" t="s">
        <v>9405</v>
      </c>
      <c r="B5484" s="107">
        <v>44651</v>
      </c>
      <c r="C5484" s="107">
        <v>44651</v>
      </c>
      <c r="D5484" s="107">
        <v>44651</v>
      </c>
      <c r="E5484">
        <v>-2.6994401671072E-3</v>
      </c>
      <c r="F5484">
        <v>-2.6994401671072E-3</v>
      </c>
      <c r="G5484" t="s">
        <v>58</v>
      </c>
      <c r="H5484">
        <v>15699.56958393113</v>
      </c>
      <c r="I5484">
        <v>-42.380048741158177</v>
      </c>
      <c r="J5484">
        <v>-42.380048741158177</v>
      </c>
      <c r="K5484">
        <v>1</v>
      </c>
      <c r="M5484" t="s">
        <v>56</v>
      </c>
      <c r="S5484" t="s">
        <v>1608</v>
      </c>
      <c r="U5484" t="s">
        <v>56</v>
      </c>
      <c r="W5484" t="s">
        <v>1270</v>
      </c>
      <c r="X5484" t="s">
        <v>1271</v>
      </c>
      <c r="Y5484" t="s">
        <v>182</v>
      </c>
      <c r="Z5484" t="s">
        <v>164</v>
      </c>
      <c r="AA5484" t="s">
        <v>164</v>
      </c>
      <c r="AB5484" t="s">
        <v>18</v>
      </c>
      <c r="AD5484" t="s">
        <v>9406</v>
      </c>
      <c r="AE5484">
        <v>1</v>
      </c>
      <c r="AF5484">
        <v>1</v>
      </c>
    </row>
    <row r="5485" spans="1:32" x14ac:dyDescent="0.2">
      <c r="A5485" t="s">
        <v>9407</v>
      </c>
      <c r="B5485" s="107">
        <v>44650</v>
      </c>
      <c r="C5485" s="107">
        <v>44650</v>
      </c>
      <c r="D5485" s="107">
        <v>44650</v>
      </c>
      <c r="E5485">
        <v>-176.91</v>
      </c>
      <c r="F5485">
        <v>-176.91</v>
      </c>
      <c r="G5485" t="s">
        <v>43</v>
      </c>
      <c r="H5485">
        <v>1</v>
      </c>
      <c r="I5485">
        <v>-176.91</v>
      </c>
      <c r="J5485">
        <v>-176.91</v>
      </c>
      <c r="K5485">
        <v>1</v>
      </c>
      <c r="M5485" t="s">
        <v>52</v>
      </c>
      <c r="N5485" t="s">
        <v>337</v>
      </c>
      <c r="O5485">
        <v>100</v>
      </c>
      <c r="P5485" t="s">
        <v>15</v>
      </c>
      <c r="Q5485" t="s">
        <v>337</v>
      </c>
      <c r="S5485" t="s">
        <v>9408</v>
      </c>
      <c r="U5485" t="s">
        <v>52</v>
      </c>
      <c r="W5485" t="s">
        <v>4679</v>
      </c>
      <c r="X5485" t="s">
        <v>1366</v>
      </c>
      <c r="Y5485" t="s">
        <v>15</v>
      </c>
      <c r="Z5485" t="s">
        <v>164</v>
      </c>
      <c r="AA5485" t="s">
        <v>164</v>
      </c>
      <c r="AB5485" t="s">
        <v>15</v>
      </c>
      <c r="AE5485">
        <v>0</v>
      </c>
      <c r="AF5485">
        <v>0</v>
      </c>
    </row>
    <row r="5486" spans="1:32" x14ac:dyDescent="0.2">
      <c r="A5486" t="s">
        <v>9409</v>
      </c>
      <c r="B5486" s="107">
        <v>44650</v>
      </c>
      <c r="C5486" s="107">
        <v>44650</v>
      </c>
      <c r="D5486" s="107">
        <v>44650</v>
      </c>
      <c r="E5486">
        <v>-6.8836084085399816E-3</v>
      </c>
      <c r="F5486">
        <v>-6.8836084085399816E-3</v>
      </c>
      <c r="G5486" t="s">
        <v>58</v>
      </c>
      <c r="H5486">
        <v>16282.39538239538</v>
      </c>
      <c r="I5486">
        <v>-112.0816337654294</v>
      </c>
      <c r="J5486">
        <v>-112.0816337654294</v>
      </c>
      <c r="K5486">
        <v>1</v>
      </c>
      <c r="M5486" t="s">
        <v>63</v>
      </c>
      <c r="S5486" t="s">
        <v>1608</v>
      </c>
      <c r="U5486" t="s">
        <v>63</v>
      </c>
      <c r="W5486" t="s">
        <v>1478</v>
      </c>
      <c r="X5486" t="s">
        <v>1271</v>
      </c>
      <c r="Y5486" t="s">
        <v>182</v>
      </c>
      <c r="Z5486" t="s">
        <v>164</v>
      </c>
      <c r="AA5486" t="s">
        <v>164</v>
      </c>
      <c r="AB5486" t="s">
        <v>18</v>
      </c>
      <c r="AD5486" t="s">
        <v>9410</v>
      </c>
      <c r="AE5486">
        <v>1</v>
      </c>
      <c r="AF5486">
        <v>1</v>
      </c>
    </row>
    <row r="5487" spans="1:32" x14ac:dyDescent="0.2">
      <c r="A5487" t="s">
        <v>9411</v>
      </c>
      <c r="B5487" s="107">
        <v>44650</v>
      </c>
      <c r="C5487" s="107">
        <v>44650</v>
      </c>
      <c r="D5487" s="107">
        <v>44650</v>
      </c>
      <c r="E5487">
        <v>-2.156272111163776E-3</v>
      </c>
      <c r="F5487">
        <v>-2.156272111163776E-3</v>
      </c>
      <c r="G5487" t="s">
        <v>58</v>
      </c>
      <c r="H5487">
        <v>16282.39538239538</v>
      </c>
      <c r="I5487">
        <v>-35.109275066001011</v>
      </c>
      <c r="J5487">
        <v>-35.109275066001011</v>
      </c>
      <c r="K5487">
        <v>1</v>
      </c>
      <c r="M5487" t="s">
        <v>63</v>
      </c>
      <c r="S5487" t="s">
        <v>1608</v>
      </c>
      <c r="U5487" t="s">
        <v>63</v>
      </c>
      <c r="W5487" t="s">
        <v>1270</v>
      </c>
      <c r="X5487" t="s">
        <v>1271</v>
      </c>
      <c r="Y5487" t="s">
        <v>182</v>
      </c>
      <c r="Z5487" t="s">
        <v>164</v>
      </c>
      <c r="AA5487" t="s">
        <v>164</v>
      </c>
      <c r="AB5487" t="s">
        <v>18</v>
      </c>
      <c r="AD5487" t="s">
        <v>9412</v>
      </c>
      <c r="AE5487">
        <v>1</v>
      </c>
      <c r="AF5487">
        <v>1</v>
      </c>
    </row>
    <row r="5488" spans="1:32" x14ac:dyDescent="0.2">
      <c r="A5488" t="s">
        <v>9413</v>
      </c>
      <c r="B5488" s="107">
        <v>44650</v>
      </c>
      <c r="C5488" s="107">
        <v>44650</v>
      </c>
      <c r="D5488" s="107">
        <v>44650</v>
      </c>
      <c r="E5488">
        <v>-1.47001761318136E-3</v>
      </c>
      <c r="F5488">
        <v>-1.47001761318136E-3</v>
      </c>
      <c r="G5488" t="s">
        <v>58</v>
      </c>
      <c r="H5488">
        <v>16282.39538239538</v>
      </c>
      <c r="I5488">
        <v>-23.935407996904061</v>
      </c>
      <c r="J5488">
        <v>-23.935407996904061</v>
      </c>
      <c r="K5488">
        <v>1</v>
      </c>
      <c r="M5488" t="s">
        <v>56</v>
      </c>
      <c r="S5488" t="s">
        <v>1608</v>
      </c>
      <c r="U5488" t="s">
        <v>56</v>
      </c>
      <c r="W5488" t="s">
        <v>1415</v>
      </c>
      <c r="X5488" t="s">
        <v>1265</v>
      </c>
      <c r="Y5488" t="s">
        <v>182</v>
      </c>
      <c r="Z5488" t="s">
        <v>164</v>
      </c>
      <c r="AA5488" t="s">
        <v>164</v>
      </c>
      <c r="AB5488" t="s">
        <v>18</v>
      </c>
      <c r="AD5488" t="s">
        <v>9414</v>
      </c>
      <c r="AE5488">
        <v>1</v>
      </c>
      <c r="AF5488">
        <v>1</v>
      </c>
    </row>
    <row r="5489" spans="1:32" x14ac:dyDescent="0.2">
      <c r="A5489" t="s">
        <v>9415</v>
      </c>
      <c r="B5489" s="107">
        <v>44650</v>
      </c>
      <c r="C5489" s="107">
        <v>44650</v>
      </c>
      <c r="D5489" s="107">
        <v>44650</v>
      </c>
      <c r="E5489">
        <v>-0.1617977408261991</v>
      </c>
      <c r="F5489">
        <v>-0.1617977408261991</v>
      </c>
      <c r="G5489" t="s">
        <v>58</v>
      </c>
      <c r="H5489">
        <v>16282.39538239538</v>
      </c>
      <c r="I5489">
        <v>-2634.4547881105091</v>
      </c>
      <c r="J5489">
        <v>-2634.4547881105091</v>
      </c>
      <c r="K5489">
        <v>1</v>
      </c>
      <c r="M5489" t="s">
        <v>56</v>
      </c>
      <c r="S5489" t="s">
        <v>9416</v>
      </c>
      <c r="U5489" t="s">
        <v>56</v>
      </c>
      <c r="W5489" t="s">
        <v>1415</v>
      </c>
      <c r="X5489" t="s">
        <v>1265</v>
      </c>
      <c r="Y5489" t="s">
        <v>182</v>
      </c>
      <c r="Z5489" t="s">
        <v>164</v>
      </c>
      <c r="AA5489" t="s">
        <v>164</v>
      </c>
      <c r="AB5489" t="s">
        <v>18</v>
      </c>
      <c r="AD5489" t="s">
        <v>9417</v>
      </c>
      <c r="AE5489">
        <v>1</v>
      </c>
      <c r="AF5489">
        <v>1</v>
      </c>
    </row>
    <row r="5490" spans="1:32" x14ac:dyDescent="0.2">
      <c r="A5490" t="s">
        <v>9418</v>
      </c>
      <c r="B5490" s="107">
        <v>44649</v>
      </c>
      <c r="C5490" s="107">
        <v>44649</v>
      </c>
      <c r="D5490" s="107">
        <v>44649</v>
      </c>
      <c r="E5490">
        <v>0.33662431778088892</v>
      </c>
      <c r="F5490">
        <v>0.33662431778088892</v>
      </c>
      <c r="G5490" t="s">
        <v>58</v>
      </c>
      <c r="H5490">
        <v>16311.69702780441</v>
      </c>
      <c r="I5490">
        <v>5490.9138838332119</v>
      </c>
      <c r="J5490">
        <v>5490.9138838332119</v>
      </c>
      <c r="K5490">
        <v>1</v>
      </c>
      <c r="M5490" t="s">
        <v>8218</v>
      </c>
      <c r="N5490" t="s">
        <v>56</v>
      </c>
      <c r="S5490" t="s">
        <v>7559</v>
      </c>
      <c r="U5490" t="s">
        <v>56</v>
      </c>
      <c r="W5490" t="s">
        <v>3598</v>
      </c>
      <c r="X5490" t="s">
        <v>3598</v>
      </c>
      <c r="Y5490" t="s">
        <v>1062</v>
      </c>
      <c r="Z5490" t="s">
        <v>1063</v>
      </c>
      <c r="AA5490" t="s">
        <v>1063</v>
      </c>
      <c r="AB5490" t="s">
        <v>29</v>
      </c>
      <c r="AD5490" t="s">
        <v>9419</v>
      </c>
      <c r="AE5490">
        <v>1</v>
      </c>
      <c r="AF5490">
        <v>1</v>
      </c>
    </row>
    <row r="5491" spans="1:32" x14ac:dyDescent="0.2">
      <c r="A5491" t="s">
        <v>9420</v>
      </c>
      <c r="B5491" s="107">
        <v>44648</v>
      </c>
      <c r="C5491" s="107">
        <v>44648</v>
      </c>
      <c r="D5491" s="107">
        <v>44648</v>
      </c>
      <c r="E5491">
        <v>25000</v>
      </c>
      <c r="F5491">
        <v>25000</v>
      </c>
      <c r="G5491" t="s">
        <v>43</v>
      </c>
      <c r="H5491">
        <v>1</v>
      </c>
      <c r="I5491">
        <v>25000</v>
      </c>
      <c r="J5491">
        <v>25000</v>
      </c>
      <c r="K5491">
        <v>1</v>
      </c>
      <c r="M5491" t="s">
        <v>9421</v>
      </c>
      <c r="N5491" t="s">
        <v>52</v>
      </c>
      <c r="O5491">
        <v>100</v>
      </c>
      <c r="P5491" t="s">
        <v>160</v>
      </c>
      <c r="Q5491" t="s">
        <v>9421</v>
      </c>
      <c r="S5491" t="s">
        <v>9422</v>
      </c>
      <c r="U5491" t="s">
        <v>52</v>
      </c>
      <c r="W5491" t="s">
        <v>4669</v>
      </c>
      <c r="X5491" t="s">
        <v>2390</v>
      </c>
      <c r="Y5491" t="s">
        <v>2391</v>
      </c>
      <c r="Z5491" t="s">
        <v>2392</v>
      </c>
      <c r="AA5491" t="s">
        <v>2392</v>
      </c>
      <c r="AB5491" t="s">
        <v>21</v>
      </c>
      <c r="AE5491">
        <v>0</v>
      </c>
      <c r="AF5491">
        <v>0</v>
      </c>
    </row>
    <row r="5492" spans="1:32" x14ac:dyDescent="0.2">
      <c r="A5492" t="s">
        <v>9423</v>
      </c>
      <c r="B5492" s="107">
        <v>44648</v>
      </c>
      <c r="C5492" s="107">
        <v>44648</v>
      </c>
      <c r="D5492" s="107">
        <v>44648</v>
      </c>
      <c r="E5492">
        <v>-5692.95</v>
      </c>
      <c r="F5492">
        <v>-5692.95</v>
      </c>
      <c r="G5492" t="s">
        <v>43</v>
      </c>
      <c r="H5492">
        <v>1</v>
      </c>
      <c r="I5492">
        <v>-5692.95</v>
      </c>
      <c r="J5492">
        <v>-5692.95</v>
      </c>
      <c r="K5492">
        <v>1</v>
      </c>
      <c r="M5492" t="s">
        <v>52</v>
      </c>
      <c r="N5492" t="s">
        <v>199</v>
      </c>
      <c r="O5492">
        <v>100</v>
      </c>
      <c r="P5492" t="s">
        <v>340</v>
      </c>
      <c r="Q5492" t="s">
        <v>199</v>
      </c>
      <c r="S5492" t="s">
        <v>9424</v>
      </c>
      <c r="U5492" t="s">
        <v>52</v>
      </c>
      <c r="W5492" t="s">
        <v>1451</v>
      </c>
      <c r="X5492" t="s">
        <v>1452</v>
      </c>
      <c r="Y5492" t="s">
        <v>192</v>
      </c>
      <c r="Z5492" t="s">
        <v>193</v>
      </c>
      <c r="AA5492" t="s">
        <v>193</v>
      </c>
      <c r="AB5492" t="s">
        <v>24</v>
      </c>
      <c r="AE5492">
        <v>0</v>
      </c>
      <c r="AF5492">
        <v>0</v>
      </c>
    </row>
    <row r="5493" spans="1:32" x14ac:dyDescent="0.2">
      <c r="A5493" t="s">
        <v>9425</v>
      </c>
      <c r="B5493" s="107">
        <v>44646</v>
      </c>
      <c r="C5493" s="107">
        <v>44646</v>
      </c>
      <c r="D5493" s="107">
        <v>44646</v>
      </c>
      <c r="E5493">
        <v>-6.1476461202836404E-3</v>
      </c>
      <c r="F5493">
        <v>-6.1476461202836404E-3</v>
      </c>
      <c r="G5493" t="s">
        <v>58</v>
      </c>
      <c r="H5493">
        <v>15047.15447154472</v>
      </c>
      <c r="I5493">
        <v>-92.504580808300503</v>
      </c>
      <c r="J5493">
        <v>-92.504580808300503</v>
      </c>
      <c r="K5493">
        <v>1</v>
      </c>
      <c r="M5493" t="s">
        <v>56</v>
      </c>
      <c r="N5493" t="s">
        <v>2409</v>
      </c>
      <c r="S5493" t="s">
        <v>9426</v>
      </c>
      <c r="U5493" t="s">
        <v>56</v>
      </c>
      <c r="W5493" t="s">
        <v>1270</v>
      </c>
      <c r="X5493" t="s">
        <v>1271</v>
      </c>
      <c r="Y5493" t="s">
        <v>182</v>
      </c>
      <c r="Z5493" t="s">
        <v>164</v>
      </c>
      <c r="AA5493" t="s">
        <v>164</v>
      </c>
      <c r="AB5493" t="s">
        <v>18</v>
      </c>
      <c r="AD5493" t="s">
        <v>9427</v>
      </c>
      <c r="AE5493">
        <v>1</v>
      </c>
      <c r="AF5493">
        <v>1</v>
      </c>
    </row>
    <row r="5494" spans="1:32" x14ac:dyDescent="0.2">
      <c r="A5494" t="s">
        <v>9428</v>
      </c>
      <c r="B5494" s="107">
        <v>44646</v>
      </c>
      <c r="C5494" s="107">
        <v>44646</v>
      </c>
      <c r="D5494" s="107">
        <v>44646</v>
      </c>
      <c r="E5494">
        <v>-7.0392612168959914E-3</v>
      </c>
      <c r="F5494">
        <v>-7.0392612168959914E-3</v>
      </c>
      <c r="G5494" t="s">
        <v>58</v>
      </c>
      <c r="H5494">
        <v>15047.15447154472</v>
      </c>
      <c r="I5494">
        <v>-105.9208508961878</v>
      </c>
      <c r="J5494">
        <v>-105.9208508961878</v>
      </c>
      <c r="K5494">
        <v>1</v>
      </c>
      <c r="M5494" t="s">
        <v>56</v>
      </c>
      <c r="N5494" t="s">
        <v>2409</v>
      </c>
      <c r="S5494" t="s">
        <v>9426</v>
      </c>
      <c r="U5494" t="s">
        <v>56</v>
      </c>
      <c r="W5494" t="s">
        <v>1270</v>
      </c>
      <c r="X5494" t="s">
        <v>1271</v>
      </c>
      <c r="Y5494" t="s">
        <v>182</v>
      </c>
      <c r="Z5494" t="s">
        <v>164</v>
      </c>
      <c r="AA5494" t="s">
        <v>164</v>
      </c>
      <c r="AB5494" t="s">
        <v>18</v>
      </c>
      <c r="AD5494" t="s">
        <v>9429</v>
      </c>
      <c r="AE5494">
        <v>1</v>
      </c>
      <c r="AF5494">
        <v>1</v>
      </c>
    </row>
    <row r="5495" spans="1:32" x14ac:dyDescent="0.2">
      <c r="A5495" t="s">
        <v>9430</v>
      </c>
      <c r="B5495" s="107">
        <v>44646</v>
      </c>
      <c r="C5495" s="107">
        <v>44646</v>
      </c>
      <c r="D5495" s="107">
        <v>44646</v>
      </c>
      <c r="E5495">
        <v>-7.228736193222945E-3</v>
      </c>
      <c r="F5495">
        <v>-7.228736193222945E-3</v>
      </c>
      <c r="G5495" t="s">
        <v>58</v>
      </c>
      <c r="H5495">
        <v>15047.15447154472</v>
      </c>
      <c r="I5495">
        <v>-108.77191013347181</v>
      </c>
      <c r="J5495">
        <v>-108.77191013347181</v>
      </c>
      <c r="K5495">
        <v>1</v>
      </c>
      <c r="M5495" t="s">
        <v>56</v>
      </c>
      <c r="N5495" t="s">
        <v>2409</v>
      </c>
      <c r="S5495" t="s">
        <v>9426</v>
      </c>
      <c r="U5495" t="s">
        <v>56</v>
      </c>
      <c r="W5495" t="s">
        <v>1270</v>
      </c>
      <c r="X5495" t="s">
        <v>1271</v>
      </c>
      <c r="Y5495" t="s">
        <v>182</v>
      </c>
      <c r="Z5495" t="s">
        <v>164</v>
      </c>
      <c r="AA5495" t="s">
        <v>164</v>
      </c>
      <c r="AB5495" t="s">
        <v>18</v>
      </c>
      <c r="AD5495" t="s">
        <v>9431</v>
      </c>
      <c r="AE5495">
        <v>1</v>
      </c>
      <c r="AF5495">
        <v>1</v>
      </c>
    </row>
    <row r="5496" spans="1:32" x14ac:dyDescent="0.2">
      <c r="A5496" t="s">
        <v>9432</v>
      </c>
      <c r="B5496" s="107">
        <v>44646</v>
      </c>
      <c r="C5496" s="107">
        <v>44646</v>
      </c>
      <c r="D5496" s="107">
        <v>44646</v>
      </c>
      <c r="E5496">
        <v>-3.5705660250121471E-3</v>
      </c>
      <c r="F5496">
        <v>-3.5705660250121471E-3</v>
      </c>
      <c r="G5496" t="s">
        <v>58</v>
      </c>
      <c r="H5496">
        <v>15047.15447154472</v>
      </c>
      <c r="I5496">
        <v>-53.726858529207171</v>
      </c>
      <c r="J5496">
        <v>-53.726858529207171</v>
      </c>
      <c r="K5496">
        <v>1</v>
      </c>
      <c r="M5496" t="s">
        <v>56</v>
      </c>
      <c r="N5496" t="s">
        <v>2409</v>
      </c>
      <c r="S5496" t="s">
        <v>9426</v>
      </c>
      <c r="U5496" t="s">
        <v>56</v>
      </c>
      <c r="W5496" t="s">
        <v>1270</v>
      </c>
      <c r="X5496" t="s">
        <v>1271</v>
      </c>
      <c r="Y5496" t="s">
        <v>182</v>
      </c>
      <c r="Z5496" t="s">
        <v>164</v>
      </c>
      <c r="AA5496" t="s">
        <v>164</v>
      </c>
      <c r="AB5496" t="s">
        <v>18</v>
      </c>
      <c r="AD5496" t="s">
        <v>9433</v>
      </c>
      <c r="AE5496">
        <v>1</v>
      </c>
      <c r="AF5496">
        <v>1</v>
      </c>
    </row>
    <row r="5497" spans="1:32" x14ac:dyDescent="0.2">
      <c r="A5497" t="s">
        <v>9434</v>
      </c>
      <c r="B5497" s="107">
        <v>44645</v>
      </c>
      <c r="C5497" s="107">
        <v>44645</v>
      </c>
      <c r="D5497" s="107">
        <v>44645</v>
      </c>
      <c r="E5497">
        <v>-2.2123016526947839E-3</v>
      </c>
      <c r="F5497">
        <v>-2.2123016526947839E-3</v>
      </c>
      <c r="G5497" t="s">
        <v>58</v>
      </c>
      <c r="H5497">
        <v>14837.6673040153</v>
      </c>
      <c r="I5497">
        <v>-32.825395898808402</v>
      </c>
      <c r="J5497">
        <v>-32.825395898808402</v>
      </c>
      <c r="K5497">
        <v>1</v>
      </c>
      <c r="M5497" t="s">
        <v>56</v>
      </c>
      <c r="S5497" t="s">
        <v>1608</v>
      </c>
      <c r="U5497" t="s">
        <v>56</v>
      </c>
      <c r="W5497" t="s">
        <v>1270</v>
      </c>
      <c r="X5497" t="s">
        <v>1271</v>
      </c>
      <c r="Y5497" t="s">
        <v>182</v>
      </c>
      <c r="Z5497" t="s">
        <v>164</v>
      </c>
      <c r="AA5497" t="s">
        <v>164</v>
      </c>
      <c r="AB5497" t="s">
        <v>18</v>
      </c>
      <c r="AD5497" t="s">
        <v>9435</v>
      </c>
      <c r="AE5497">
        <v>1</v>
      </c>
      <c r="AF5497">
        <v>1</v>
      </c>
    </row>
    <row r="5498" spans="1:32" x14ac:dyDescent="0.2">
      <c r="A5498" t="s">
        <v>9436</v>
      </c>
      <c r="B5498" s="107">
        <v>44645</v>
      </c>
      <c r="C5498" s="107">
        <v>44645</v>
      </c>
      <c r="D5498" s="107">
        <v>44645</v>
      </c>
      <c r="E5498">
        <v>-4.8688124895926834E-3</v>
      </c>
      <c r="F5498">
        <v>-4.8688124895926834E-3</v>
      </c>
      <c r="G5498" t="s">
        <v>58</v>
      </c>
      <c r="H5498">
        <v>14837.6673040153</v>
      </c>
      <c r="I5498">
        <v>-72.241819886210678</v>
      </c>
      <c r="J5498">
        <v>-72.241819886210678</v>
      </c>
      <c r="K5498">
        <v>1</v>
      </c>
      <c r="M5498" t="s">
        <v>56</v>
      </c>
      <c r="S5498" t="s">
        <v>1608</v>
      </c>
      <c r="U5498" t="s">
        <v>56</v>
      </c>
      <c r="W5498" t="s">
        <v>1478</v>
      </c>
      <c r="X5498" t="s">
        <v>1271</v>
      </c>
      <c r="Y5498" t="s">
        <v>182</v>
      </c>
      <c r="Z5498" t="s">
        <v>164</v>
      </c>
      <c r="AA5498" t="s">
        <v>164</v>
      </c>
      <c r="AB5498" t="s">
        <v>18</v>
      </c>
      <c r="AD5498" t="s">
        <v>9437</v>
      </c>
      <c r="AE5498">
        <v>1</v>
      </c>
      <c r="AF5498">
        <v>1</v>
      </c>
    </row>
    <row r="5499" spans="1:32" x14ac:dyDescent="0.2">
      <c r="A5499" t="s">
        <v>9438</v>
      </c>
      <c r="B5499" s="107">
        <v>44645</v>
      </c>
      <c r="C5499" s="107">
        <v>44645</v>
      </c>
      <c r="D5499" s="107">
        <v>44645</v>
      </c>
      <c r="E5499">
        <v>-3.5065521940058218E-3</v>
      </c>
      <c r="F5499">
        <v>-3.5065521940058218E-3</v>
      </c>
      <c r="G5499" t="s">
        <v>58</v>
      </c>
      <c r="H5499">
        <v>14837.6673040153</v>
      </c>
      <c r="I5499">
        <v>-52.029054838823278</v>
      </c>
      <c r="J5499">
        <v>-52.029054838823278</v>
      </c>
      <c r="K5499">
        <v>1</v>
      </c>
      <c r="M5499" t="s">
        <v>56</v>
      </c>
      <c r="S5499" t="s">
        <v>1608</v>
      </c>
      <c r="U5499" t="s">
        <v>56</v>
      </c>
      <c r="W5499" t="s">
        <v>1415</v>
      </c>
      <c r="X5499" t="s">
        <v>1265</v>
      </c>
      <c r="Y5499" t="s">
        <v>182</v>
      </c>
      <c r="Z5499" t="s">
        <v>164</v>
      </c>
      <c r="AA5499" t="s">
        <v>164</v>
      </c>
      <c r="AB5499" t="s">
        <v>18</v>
      </c>
      <c r="AD5499" t="s">
        <v>9439</v>
      </c>
      <c r="AE5499">
        <v>1</v>
      </c>
      <c r="AF5499">
        <v>1</v>
      </c>
    </row>
    <row r="5500" spans="1:32" x14ac:dyDescent="0.2">
      <c r="A5500" t="s">
        <v>9440</v>
      </c>
      <c r="B5500" s="107">
        <v>44645</v>
      </c>
      <c r="C5500" s="107">
        <v>44645</v>
      </c>
      <c r="D5500" s="107">
        <v>44645</v>
      </c>
      <c r="E5500">
        <v>-0.84644705484562055</v>
      </c>
      <c r="F5500">
        <v>-0.84644705484562055</v>
      </c>
      <c r="G5500" t="s">
        <v>58</v>
      </c>
      <c r="H5500">
        <v>14837.6673040153</v>
      </c>
      <c r="I5500">
        <v>-12559.29979026291</v>
      </c>
      <c r="J5500">
        <v>-12559.29979026291</v>
      </c>
      <c r="K5500">
        <v>1</v>
      </c>
      <c r="M5500" t="s">
        <v>63</v>
      </c>
      <c r="S5500" t="s">
        <v>9441</v>
      </c>
      <c r="U5500" t="s">
        <v>63</v>
      </c>
      <c r="W5500" t="s">
        <v>8395</v>
      </c>
      <c r="X5500" t="s">
        <v>1265</v>
      </c>
      <c r="Y5500" t="s">
        <v>182</v>
      </c>
      <c r="Z5500" t="s">
        <v>164</v>
      </c>
      <c r="AA5500" t="s">
        <v>164</v>
      </c>
      <c r="AB5500" t="s">
        <v>18</v>
      </c>
      <c r="AD5500" t="s">
        <v>9442</v>
      </c>
      <c r="AE5500">
        <v>1</v>
      </c>
      <c r="AF5500">
        <v>1</v>
      </c>
    </row>
    <row r="5501" spans="1:32" x14ac:dyDescent="0.2">
      <c r="A5501" t="s">
        <v>9443</v>
      </c>
      <c r="B5501" s="107">
        <v>44645</v>
      </c>
      <c r="C5501" s="107">
        <v>44645</v>
      </c>
      <c r="D5501" s="107">
        <v>44645</v>
      </c>
      <c r="E5501">
        <v>-0.24026855075480269</v>
      </c>
      <c r="F5501">
        <v>-0.24026855075480269</v>
      </c>
      <c r="G5501" t="s">
        <v>58</v>
      </c>
      <c r="H5501">
        <v>14837.6673040153</v>
      </c>
      <c r="I5501">
        <v>-3565.024819717677</v>
      </c>
      <c r="J5501">
        <v>-3565.024819717677</v>
      </c>
      <c r="K5501">
        <v>1</v>
      </c>
      <c r="M5501" t="s">
        <v>56</v>
      </c>
      <c r="S5501" t="s">
        <v>9444</v>
      </c>
      <c r="U5501" t="s">
        <v>56</v>
      </c>
      <c r="W5501" t="s">
        <v>1415</v>
      </c>
      <c r="X5501" t="s">
        <v>1265</v>
      </c>
      <c r="Y5501" t="s">
        <v>182</v>
      </c>
      <c r="Z5501" t="s">
        <v>164</v>
      </c>
      <c r="AA5501" t="s">
        <v>164</v>
      </c>
      <c r="AB5501" t="s">
        <v>18</v>
      </c>
      <c r="AD5501" t="s">
        <v>9445</v>
      </c>
      <c r="AE5501">
        <v>1</v>
      </c>
      <c r="AF5501">
        <v>1</v>
      </c>
    </row>
    <row r="5502" spans="1:32" x14ac:dyDescent="0.2">
      <c r="A5502" t="s">
        <v>9446</v>
      </c>
      <c r="B5502" s="107">
        <v>44645</v>
      </c>
      <c r="C5502" s="107">
        <v>44645</v>
      </c>
      <c r="D5502" s="107">
        <v>44645</v>
      </c>
      <c r="E5502">
        <v>-7.0734230315161004E-2</v>
      </c>
      <c r="F5502">
        <v>-7.0734230315161004E-2</v>
      </c>
      <c r="G5502" t="s">
        <v>58</v>
      </c>
      <c r="H5502">
        <v>14837.6673040153</v>
      </c>
      <c r="I5502">
        <v>-1049.5309764219519</v>
      </c>
      <c r="J5502">
        <v>-1049.5309764219519</v>
      </c>
      <c r="K5502">
        <v>1</v>
      </c>
      <c r="M5502" t="s">
        <v>67</v>
      </c>
      <c r="S5502" t="s">
        <v>9447</v>
      </c>
      <c r="U5502" t="s">
        <v>67</v>
      </c>
      <c r="W5502" t="s">
        <v>1270</v>
      </c>
      <c r="X5502" t="s">
        <v>1271</v>
      </c>
      <c r="Y5502" t="s">
        <v>182</v>
      </c>
      <c r="Z5502" t="s">
        <v>164</v>
      </c>
      <c r="AA5502" t="s">
        <v>164</v>
      </c>
      <c r="AB5502" t="s">
        <v>18</v>
      </c>
      <c r="AD5502" t="s">
        <v>9448</v>
      </c>
      <c r="AE5502">
        <v>1</v>
      </c>
      <c r="AF5502">
        <v>1</v>
      </c>
    </row>
    <row r="5503" spans="1:32" x14ac:dyDescent="0.2">
      <c r="A5503" t="s">
        <v>9449</v>
      </c>
      <c r="B5503" s="107">
        <v>44645</v>
      </c>
      <c r="C5503" s="107">
        <v>44645</v>
      </c>
      <c r="D5503" s="107">
        <v>44645</v>
      </c>
      <c r="E5503">
        <v>0.8</v>
      </c>
      <c r="F5503">
        <v>0.8</v>
      </c>
      <c r="G5503" t="s">
        <v>58</v>
      </c>
      <c r="H5503">
        <v>14837.6673040153</v>
      </c>
      <c r="I5503">
        <v>11870.133843212239</v>
      </c>
      <c r="J5503">
        <v>11870.133843212239</v>
      </c>
      <c r="K5503">
        <v>1</v>
      </c>
      <c r="M5503" t="s">
        <v>56</v>
      </c>
      <c r="N5503" t="s">
        <v>63</v>
      </c>
      <c r="S5503" t="s">
        <v>1408</v>
      </c>
      <c r="U5503" t="s">
        <v>63</v>
      </c>
      <c r="W5503" t="s">
        <v>1379</v>
      </c>
      <c r="X5503" t="s">
        <v>1379</v>
      </c>
      <c r="Y5503" t="s">
        <v>163</v>
      </c>
      <c r="Z5503" t="s">
        <v>193</v>
      </c>
      <c r="AA5503" t="s">
        <v>193</v>
      </c>
      <c r="AB5503" t="s">
        <v>24</v>
      </c>
      <c r="AD5503" t="s">
        <v>9450</v>
      </c>
      <c r="AE5503">
        <v>1</v>
      </c>
      <c r="AF5503">
        <v>1</v>
      </c>
    </row>
    <row r="5504" spans="1:32" x14ac:dyDescent="0.2">
      <c r="A5504" t="s">
        <v>9451</v>
      </c>
      <c r="B5504" s="107">
        <v>44645</v>
      </c>
      <c r="C5504" s="107">
        <v>44645</v>
      </c>
      <c r="D5504" s="107">
        <v>44645</v>
      </c>
      <c r="E5504">
        <v>0.1</v>
      </c>
      <c r="F5504">
        <v>0.1</v>
      </c>
      <c r="G5504" t="s">
        <v>58</v>
      </c>
      <c r="H5504">
        <v>14837.6673040153</v>
      </c>
      <c r="I5504">
        <v>1483.7667304015299</v>
      </c>
      <c r="J5504">
        <v>1483.7667304015299</v>
      </c>
      <c r="K5504">
        <v>1</v>
      </c>
      <c r="M5504" t="s">
        <v>56</v>
      </c>
      <c r="N5504" t="s">
        <v>63</v>
      </c>
      <c r="S5504" t="s">
        <v>1408</v>
      </c>
      <c r="U5504" t="s">
        <v>63</v>
      </c>
      <c r="W5504" t="s">
        <v>1379</v>
      </c>
      <c r="X5504" t="s">
        <v>1379</v>
      </c>
      <c r="Y5504" t="s">
        <v>163</v>
      </c>
      <c r="Z5504" t="s">
        <v>193</v>
      </c>
      <c r="AA5504" t="s">
        <v>193</v>
      </c>
      <c r="AB5504" t="s">
        <v>24</v>
      </c>
      <c r="AD5504" t="s">
        <v>9452</v>
      </c>
      <c r="AE5504">
        <v>1</v>
      </c>
      <c r="AF5504">
        <v>1</v>
      </c>
    </row>
    <row r="5505" spans="1:32" x14ac:dyDescent="0.2">
      <c r="A5505" t="s">
        <v>9453</v>
      </c>
      <c r="B5505" s="107">
        <v>44645</v>
      </c>
      <c r="C5505" s="107">
        <v>44645</v>
      </c>
      <c r="D5505" s="107">
        <v>44645</v>
      </c>
      <c r="E5505">
        <v>-0.100953116721844</v>
      </c>
      <c r="F5505">
        <v>-0.100953116721844</v>
      </c>
      <c r="G5505" t="s">
        <v>58</v>
      </c>
      <c r="H5505">
        <v>14837.6673040153</v>
      </c>
      <c r="I5505">
        <v>-1497.9087592221449</v>
      </c>
      <c r="J5505">
        <v>-1497.9087592221449</v>
      </c>
      <c r="K5505">
        <v>1</v>
      </c>
      <c r="M5505" t="s">
        <v>56</v>
      </c>
      <c r="N5505" t="s">
        <v>63</v>
      </c>
      <c r="S5505" t="s">
        <v>1408</v>
      </c>
      <c r="U5505" t="s">
        <v>56</v>
      </c>
      <c r="W5505" t="s">
        <v>1379</v>
      </c>
      <c r="X5505" t="s">
        <v>1379</v>
      </c>
      <c r="Y5505" t="s">
        <v>163</v>
      </c>
      <c r="Z5505" t="s">
        <v>193</v>
      </c>
      <c r="AA5505" t="s">
        <v>193</v>
      </c>
      <c r="AB5505" t="s">
        <v>24</v>
      </c>
      <c r="AD5505" t="s">
        <v>9452</v>
      </c>
      <c r="AE5505">
        <v>1</v>
      </c>
      <c r="AF5505">
        <v>1</v>
      </c>
    </row>
    <row r="5506" spans="1:32" x14ac:dyDescent="0.2">
      <c r="A5506" t="s">
        <v>9454</v>
      </c>
      <c r="B5506" s="107">
        <v>44645</v>
      </c>
      <c r="C5506" s="107">
        <v>44645</v>
      </c>
      <c r="D5506" s="107">
        <v>44645</v>
      </c>
      <c r="E5506">
        <v>-0.80100838836156807</v>
      </c>
      <c r="F5506">
        <v>-0.80100838836156807</v>
      </c>
      <c r="G5506" t="s">
        <v>58</v>
      </c>
      <c r="H5506">
        <v>14837.6673040153</v>
      </c>
      <c r="I5506">
        <v>-11885.095974234429</v>
      </c>
      <c r="J5506">
        <v>-11885.095974234429</v>
      </c>
      <c r="K5506">
        <v>1</v>
      </c>
      <c r="M5506" t="s">
        <v>56</v>
      </c>
      <c r="N5506" t="s">
        <v>63</v>
      </c>
      <c r="S5506" t="s">
        <v>1408</v>
      </c>
      <c r="U5506" t="s">
        <v>56</v>
      </c>
      <c r="W5506" t="s">
        <v>1379</v>
      </c>
      <c r="X5506" t="s">
        <v>1379</v>
      </c>
      <c r="Y5506" t="s">
        <v>163</v>
      </c>
      <c r="Z5506" t="s">
        <v>193</v>
      </c>
      <c r="AA5506" t="s">
        <v>193</v>
      </c>
      <c r="AB5506" t="s">
        <v>24</v>
      </c>
      <c r="AD5506" t="s">
        <v>9450</v>
      </c>
      <c r="AE5506">
        <v>1</v>
      </c>
      <c r="AF5506">
        <v>1</v>
      </c>
    </row>
    <row r="5507" spans="1:32" x14ac:dyDescent="0.2">
      <c r="A5507" t="s">
        <v>9455</v>
      </c>
      <c r="B5507" s="107">
        <v>44644</v>
      </c>
      <c r="C5507" s="107">
        <v>44644</v>
      </c>
      <c r="D5507" s="107">
        <v>44644</v>
      </c>
      <c r="E5507">
        <v>-689</v>
      </c>
      <c r="F5507">
        <v>-689</v>
      </c>
      <c r="G5507" t="s">
        <v>43</v>
      </c>
      <c r="H5507">
        <v>1</v>
      </c>
      <c r="I5507">
        <v>-689</v>
      </c>
      <c r="J5507">
        <v>-689</v>
      </c>
      <c r="K5507">
        <v>1</v>
      </c>
      <c r="M5507" t="s">
        <v>52</v>
      </c>
      <c r="N5507" t="s">
        <v>199</v>
      </c>
      <c r="O5507">
        <v>100</v>
      </c>
      <c r="P5507" t="s">
        <v>340</v>
      </c>
      <c r="Q5507" t="s">
        <v>199</v>
      </c>
      <c r="S5507" t="s">
        <v>9456</v>
      </c>
      <c r="U5507" t="s">
        <v>52</v>
      </c>
      <c r="W5507" t="s">
        <v>9457</v>
      </c>
      <c r="X5507" t="s">
        <v>9458</v>
      </c>
      <c r="Y5507" t="s">
        <v>163</v>
      </c>
      <c r="Z5507" t="s">
        <v>193</v>
      </c>
      <c r="AA5507" t="s">
        <v>193</v>
      </c>
      <c r="AB5507" t="s">
        <v>24</v>
      </c>
      <c r="AE5507">
        <v>0</v>
      </c>
      <c r="AF5507">
        <v>0</v>
      </c>
    </row>
    <row r="5508" spans="1:32" x14ac:dyDescent="0.2">
      <c r="A5508" t="s">
        <v>9459</v>
      </c>
      <c r="B5508" s="107">
        <v>44644</v>
      </c>
      <c r="C5508" s="107">
        <v>44644</v>
      </c>
      <c r="D5508" s="107">
        <v>44644</v>
      </c>
      <c r="E5508">
        <v>-285</v>
      </c>
      <c r="F5508">
        <v>-285</v>
      </c>
      <c r="G5508" t="s">
        <v>43</v>
      </c>
      <c r="H5508">
        <v>1</v>
      </c>
      <c r="I5508">
        <v>-285</v>
      </c>
      <c r="J5508">
        <v>-285</v>
      </c>
      <c r="K5508">
        <v>1</v>
      </c>
      <c r="M5508" t="s">
        <v>52</v>
      </c>
      <c r="N5508" t="s">
        <v>199</v>
      </c>
      <c r="O5508">
        <v>100</v>
      </c>
      <c r="P5508" t="s">
        <v>160</v>
      </c>
      <c r="Q5508" t="s">
        <v>199</v>
      </c>
      <c r="S5508" t="s">
        <v>9460</v>
      </c>
      <c r="U5508" t="s">
        <v>52</v>
      </c>
      <c r="W5508" t="s">
        <v>6880</v>
      </c>
      <c r="X5508" t="s">
        <v>169</v>
      </c>
      <c r="Y5508" t="s">
        <v>170</v>
      </c>
      <c r="Z5508" t="s">
        <v>164</v>
      </c>
      <c r="AA5508" t="s">
        <v>164</v>
      </c>
      <c r="AB5508" t="s">
        <v>22</v>
      </c>
      <c r="AE5508">
        <v>0</v>
      </c>
      <c r="AF5508">
        <v>0</v>
      </c>
    </row>
    <row r="5509" spans="1:32" x14ac:dyDescent="0.2">
      <c r="A5509" t="s">
        <v>9461</v>
      </c>
      <c r="B5509" s="107">
        <v>44644</v>
      </c>
      <c r="C5509" s="107">
        <v>44644</v>
      </c>
      <c r="D5509" s="107">
        <v>44644</v>
      </c>
      <c r="E5509">
        <v>-7.885636031290999E-3</v>
      </c>
      <c r="F5509">
        <v>-7.885636031290999E-3</v>
      </c>
      <c r="G5509" t="s">
        <v>58</v>
      </c>
      <c r="H5509">
        <v>15067.03775411423</v>
      </c>
      <c r="I5509">
        <v>-118.813175798665</v>
      </c>
      <c r="J5509">
        <v>-118.813175798665</v>
      </c>
      <c r="K5509">
        <v>1</v>
      </c>
      <c r="M5509" t="s">
        <v>67</v>
      </c>
      <c r="N5509" t="s">
        <v>9462</v>
      </c>
      <c r="S5509" t="s">
        <v>9447</v>
      </c>
      <c r="U5509" t="s">
        <v>67</v>
      </c>
      <c r="W5509" t="s">
        <v>1270</v>
      </c>
      <c r="X5509" t="s">
        <v>1271</v>
      </c>
      <c r="Y5509" t="s">
        <v>182</v>
      </c>
      <c r="Z5509" t="s">
        <v>164</v>
      </c>
      <c r="AA5509" t="s">
        <v>164</v>
      </c>
      <c r="AB5509" t="s">
        <v>18</v>
      </c>
      <c r="AD5509" t="s">
        <v>9463</v>
      </c>
      <c r="AE5509">
        <v>1</v>
      </c>
      <c r="AF5509">
        <v>1</v>
      </c>
    </row>
    <row r="5510" spans="1:32" x14ac:dyDescent="0.2">
      <c r="A5510" t="s">
        <v>9464</v>
      </c>
      <c r="B5510" s="107">
        <v>44644</v>
      </c>
      <c r="C5510" s="107">
        <v>44644</v>
      </c>
      <c r="D5510" s="107">
        <v>44644</v>
      </c>
      <c r="E5510">
        <v>-3.4786190768299999E-3</v>
      </c>
      <c r="F5510">
        <v>-3.4786190768299999E-3</v>
      </c>
      <c r="G5510" t="s">
        <v>58</v>
      </c>
      <c r="H5510">
        <v>15067.03775411423</v>
      </c>
      <c r="I5510">
        <v>-52.412484962779587</v>
      </c>
      <c r="J5510">
        <v>-52.412484962779587</v>
      </c>
      <c r="K5510">
        <v>1</v>
      </c>
      <c r="M5510" t="s">
        <v>67</v>
      </c>
      <c r="S5510" t="s">
        <v>9447</v>
      </c>
      <c r="U5510" t="s">
        <v>67</v>
      </c>
      <c r="W5510" t="s">
        <v>1270</v>
      </c>
      <c r="X5510" t="s">
        <v>1271</v>
      </c>
      <c r="Y5510" t="s">
        <v>182</v>
      </c>
      <c r="Z5510" t="s">
        <v>164</v>
      </c>
      <c r="AA5510" t="s">
        <v>164</v>
      </c>
      <c r="AB5510" t="s">
        <v>18</v>
      </c>
      <c r="AD5510" t="s">
        <v>9465</v>
      </c>
      <c r="AE5510">
        <v>1</v>
      </c>
      <c r="AF5510">
        <v>1</v>
      </c>
    </row>
    <row r="5511" spans="1:32" x14ac:dyDescent="0.2">
      <c r="A5511" t="s">
        <v>9466</v>
      </c>
      <c r="B5511" s="107">
        <v>44643</v>
      </c>
      <c r="C5511" s="107">
        <v>44643</v>
      </c>
      <c r="D5511" s="107">
        <v>44643</v>
      </c>
      <c r="E5511">
        <v>-393.2</v>
      </c>
      <c r="F5511">
        <v>-393.2</v>
      </c>
      <c r="G5511" t="s">
        <v>43</v>
      </c>
      <c r="H5511">
        <v>1</v>
      </c>
      <c r="I5511">
        <v>-393.2</v>
      </c>
      <c r="J5511">
        <v>-393.2</v>
      </c>
      <c r="K5511">
        <v>1</v>
      </c>
      <c r="M5511" t="s">
        <v>52</v>
      </c>
      <c r="N5511" t="s">
        <v>199</v>
      </c>
      <c r="O5511">
        <v>100</v>
      </c>
      <c r="P5511" t="s">
        <v>340</v>
      </c>
      <c r="Q5511" t="s">
        <v>199</v>
      </c>
      <c r="S5511" t="s">
        <v>9467</v>
      </c>
      <c r="U5511" t="s">
        <v>52</v>
      </c>
      <c r="W5511" t="s">
        <v>2295</v>
      </c>
      <c r="X5511" t="s">
        <v>1366</v>
      </c>
      <c r="Y5511" t="s">
        <v>15</v>
      </c>
      <c r="Z5511" t="s">
        <v>164</v>
      </c>
      <c r="AA5511" t="s">
        <v>164</v>
      </c>
      <c r="AB5511" t="s">
        <v>15</v>
      </c>
      <c r="AE5511">
        <v>0</v>
      </c>
      <c r="AF5511">
        <v>0</v>
      </c>
    </row>
    <row r="5512" spans="1:32" x14ac:dyDescent="0.2">
      <c r="A5512" t="s">
        <v>9468</v>
      </c>
      <c r="B5512" s="107">
        <v>44643</v>
      </c>
      <c r="C5512" s="107">
        <v>44643</v>
      </c>
      <c r="D5512" s="107">
        <v>44643</v>
      </c>
      <c r="E5512">
        <v>-1026.23</v>
      </c>
      <c r="F5512">
        <v>-1026.23</v>
      </c>
      <c r="G5512" t="s">
        <v>43</v>
      </c>
      <c r="H5512">
        <v>1</v>
      </c>
      <c r="I5512">
        <v>-1026.23</v>
      </c>
      <c r="J5512">
        <v>-1026.23</v>
      </c>
      <c r="K5512">
        <v>1</v>
      </c>
      <c r="M5512" t="s">
        <v>52</v>
      </c>
      <c r="N5512" t="s">
        <v>199</v>
      </c>
      <c r="O5512">
        <v>100</v>
      </c>
      <c r="P5512" t="s">
        <v>340</v>
      </c>
      <c r="Q5512" t="s">
        <v>199</v>
      </c>
      <c r="S5512" t="s">
        <v>9469</v>
      </c>
      <c r="U5512" t="s">
        <v>52</v>
      </c>
      <c r="W5512" t="s">
        <v>6880</v>
      </c>
      <c r="X5512" t="s">
        <v>169</v>
      </c>
      <c r="Y5512" t="s">
        <v>170</v>
      </c>
      <c r="Z5512" t="s">
        <v>164</v>
      </c>
      <c r="AA5512" t="s">
        <v>164</v>
      </c>
      <c r="AB5512" t="s">
        <v>22</v>
      </c>
      <c r="AE5512">
        <v>0</v>
      </c>
      <c r="AF5512">
        <v>0</v>
      </c>
    </row>
    <row r="5513" spans="1:32" x14ac:dyDescent="0.2">
      <c r="A5513" t="s">
        <v>9470</v>
      </c>
      <c r="B5513" s="107">
        <v>44643</v>
      </c>
      <c r="C5513" s="107">
        <v>44643</v>
      </c>
      <c r="D5513" s="107">
        <v>44643</v>
      </c>
      <c r="E5513">
        <v>-414.38</v>
      </c>
      <c r="F5513">
        <v>-414.38</v>
      </c>
      <c r="G5513" t="s">
        <v>43</v>
      </c>
      <c r="H5513">
        <v>1</v>
      </c>
      <c r="I5513">
        <v>-414.38</v>
      </c>
      <c r="J5513">
        <v>-414.38</v>
      </c>
      <c r="K5513">
        <v>1</v>
      </c>
      <c r="M5513" t="s">
        <v>52</v>
      </c>
      <c r="N5513" t="s">
        <v>199</v>
      </c>
      <c r="O5513">
        <v>100</v>
      </c>
      <c r="P5513" t="s">
        <v>340</v>
      </c>
      <c r="Q5513" t="s">
        <v>199</v>
      </c>
      <c r="S5513" t="s">
        <v>9471</v>
      </c>
      <c r="U5513" t="s">
        <v>52</v>
      </c>
      <c r="W5513" t="s">
        <v>4679</v>
      </c>
      <c r="X5513" t="s">
        <v>1366</v>
      </c>
      <c r="Y5513" t="s">
        <v>15</v>
      </c>
      <c r="Z5513" t="s">
        <v>164</v>
      </c>
      <c r="AA5513" t="s">
        <v>164</v>
      </c>
      <c r="AB5513" t="s">
        <v>15</v>
      </c>
      <c r="AE5513">
        <v>0</v>
      </c>
      <c r="AF5513">
        <v>0</v>
      </c>
    </row>
    <row r="5514" spans="1:32" x14ac:dyDescent="0.2">
      <c r="A5514" t="s">
        <v>9472</v>
      </c>
      <c r="B5514" s="107">
        <v>44640</v>
      </c>
      <c r="C5514" s="107">
        <v>44640</v>
      </c>
      <c r="D5514" s="107">
        <v>44640</v>
      </c>
      <c r="E5514">
        <v>-9.0448540636109062E-2</v>
      </c>
      <c r="F5514">
        <v>-9.0448540636109062E-2</v>
      </c>
      <c r="G5514" t="s">
        <v>58</v>
      </c>
      <c r="H5514">
        <v>14465.41961577351</v>
      </c>
      <c r="I5514">
        <v>-1308.3760939356589</v>
      </c>
      <c r="J5514">
        <v>-1308.3760939356589</v>
      </c>
      <c r="K5514">
        <v>1</v>
      </c>
      <c r="M5514" t="s">
        <v>56</v>
      </c>
      <c r="S5514" t="s">
        <v>9473</v>
      </c>
      <c r="U5514" t="s">
        <v>56</v>
      </c>
      <c r="W5514" t="s">
        <v>1415</v>
      </c>
      <c r="X5514" t="s">
        <v>1265</v>
      </c>
      <c r="Y5514" t="s">
        <v>182</v>
      </c>
      <c r="Z5514" t="s">
        <v>164</v>
      </c>
      <c r="AA5514" t="s">
        <v>164</v>
      </c>
      <c r="AB5514" t="s">
        <v>18</v>
      </c>
      <c r="AD5514" t="s">
        <v>9474</v>
      </c>
      <c r="AE5514">
        <v>1</v>
      </c>
      <c r="AF5514">
        <v>1</v>
      </c>
    </row>
    <row r="5515" spans="1:32" x14ac:dyDescent="0.2">
      <c r="A5515" t="s">
        <v>9475</v>
      </c>
      <c r="B5515" s="107">
        <v>44640</v>
      </c>
      <c r="C5515" s="107">
        <v>44640</v>
      </c>
      <c r="D5515" s="107">
        <v>44640</v>
      </c>
      <c r="E5515">
        <v>2.6250000000000002E-3</v>
      </c>
      <c r="F5515">
        <v>2.6250000000000002E-3</v>
      </c>
      <c r="G5515" t="s">
        <v>71</v>
      </c>
      <c r="H5515">
        <v>14519.160768452981</v>
      </c>
      <c r="I5515">
        <v>38.112797017189067</v>
      </c>
      <c r="J5515">
        <v>38.112797017189067</v>
      </c>
      <c r="K5515">
        <v>1</v>
      </c>
      <c r="N5515" t="s">
        <v>56</v>
      </c>
      <c r="S5515" t="s">
        <v>1608</v>
      </c>
      <c r="U5515" t="s">
        <v>56</v>
      </c>
      <c r="W5515" t="s">
        <v>9387</v>
      </c>
      <c r="X5515" t="s">
        <v>2702</v>
      </c>
      <c r="Y5515" t="s">
        <v>182</v>
      </c>
      <c r="Z5515" t="s">
        <v>164</v>
      </c>
      <c r="AA5515" t="s">
        <v>164</v>
      </c>
      <c r="AB5515" t="s">
        <v>18</v>
      </c>
      <c r="AD5515" t="s">
        <v>9476</v>
      </c>
      <c r="AE5515">
        <v>1</v>
      </c>
      <c r="AF5515">
        <v>1</v>
      </c>
    </row>
    <row r="5516" spans="1:32" x14ac:dyDescent="0.2">
      <c r="A5516" t="s">
        <v>9477</v>
      </c>
      <c r="B5516" s="107">
        <v>44638</v>
      </c>
      <c r="C5516" s="107">
        <v>44638</v>
      </c>
      <c r="D5516" s="107">
        <v>44638</v>
      </c>
      <c r="E5516">
        <v>5.0692499992500001E-2</v>
      </c>
      <c r="F5516">
        <v>5.0692499992500001E-2</v>
      </c>
      <c r="G5516" t="s">
        <v>58</v>
      </c>
      <c r="H5516">
        <v>14832.67776096823</v>
      </c>
      <c r="I5516">
        <v>751.90551728663684</v>
      </c>
      <c r="J5516">
        <v>751.90551728663684</v>
      </c>
      <c r="K5516">
        <v>1</v>
      </c>
      <c r="M5516" t="s">
        <v>8218</v>
      </c>
      <c r="N5516" t="s">
        <v>56</v>
      </c>
      <c r="S5516" t="s">
        <v>7559</v>
      </c>
      <c r="U5516" t="s">
        <v>56</v>
      </c>
      <c r="W5516" t="s">
        <v>3598</v>
      </c>
      <c r="X5516" t="s">
        <v>3598</v>
      </c>
      <c r="Y5516" t="s">
        <v>1062</v>
      </c>
      <c r="Z5516" t="s">
        <v>1063</v>
      </c>
      <c r="AA5516" t="s">
        <v>1063</v>
      </c>
      <c r="AB5516" t="s">
        <v>29</v>
      </c>
      <c r="AD5516" t="s">
        <v>9478</v>
      </c>
      <c r="AE5516">
        <v>1</v>
      </c>
      <c r="AF5516">
        <v>1</v>
      </c>
    </row>
    <row r="5517" spans="1:32" x14ac:dyDescent="0.2">
      <c r="A5517" t="s">
        <v>9479</v>
      </c>
      <c r="B5517" s="107">
        <v>44634</v>
      </c>
      <c r="C5517" s="107">
        <v>44634</v>
      </c>
      <c r="D5517" s="107">
        <v>44634</v>
      </c>
      <c r="E5517">
        <v>-3000</v>
      </c>
      <c r="F5517">
        <v>-3000</v>
      </c>
      <c r="G5517" t="s">
        <v>43</v>
      </c>
      <c r="H5517">
        <v>1</v>
      </c>
      <c r="I5517">
        <v>-3000</v>
      </c>
      <c r="J5517">
        <v>-3000</v>
      </c>
      <c r="K5517">
        <v>1</v>
      </c>
      <c r="M5517" t="s">
        <v>52</v>
      </c>
      <c r="N5517" t="s">
        <v>389</v>
      </c>
      <c r="O5517">
        <v>100</v>
      </c>
      <c r="Q5517" t="s">
        <v>389</v>
      </c>
      <c r="S5517" t="s">
        <v>9480</v>
      </c>
      <c r="U5517" t="s">
        <v>52</v>
      </c>
      <c r="W5517" t="s">
        <v>390</v>
      </c>
      <c r="X5517" t="s">
        <v>391</v>
      </c>
      <c r="Y5517" t="s">
        <v>23</v>
      </c>
      <c r="Z5517" t="s">
        <v>164</v>
      </c>
      <c r="AA5517" t="s">
        <v>164</v>
      </c>
      <c r="AB5517" t="s">
        <v>23</v>
      </c>
      <c r="AE5517">
        <v>0</v>
      </c>
      <c r="AF5517">
        <v>0</v>
      </c>
    </row>
    <row r="5518" spans="1:32" x14ac:dyDescent="0.2">
      <c r="A5518" t="s">
        <v>9481</v>
      </c>
      <c r="B5518" s="107">
        <v>44634</v>
      </c>
      <c r="C5518" s="107">
        <v>44634</v>
      </c>
      <c r="D5518" s="107">
        <v>44634</v>
      </c>
      <c r="E5518">
        <v>-0.60055784625117903</v>
      </c>
      <c r="F5518">
        <v>-0.60055784625117903</v>
      </c>
      <c r="G5518" t="s">
        <v>58</v>
      </c>
      <c r="H5518">
        <v>13241.95196729688</v>
      </c>
      <c r="I5518">
        <v>-7952.5581536413783</v>
      </c>
      <c r="J5518">
        <v>-7952.5581536413783</v>
      </c>
      <c r="K5518">
        <v>1</v>
      </c>
      <c r="M5518" t="s">
        <v>67</v>
      </c>
      <c r="S5518" t="s">
        <v>9447</v>
      </c>
      <c r="U5518" t="s">
        <v>67</v>
      </c>
      <c r="W5518" t="s">
        <v>1270</v>
      </c>
      <c r="X5518" t="s">
        <v>1271</v>
      </c>
      <c r="Y5518" t="s">
        <v>182</v>
      </c>
      <c r="Z5518" t="s">
        <v>164</v>
      </c>
      <c r="AA5518" t="s">
        <v>164</v>
      </c>
      <c r="AB5518" t="s">
        <v>18</v>
      </c>
      <c r="AD5518" t="s">
        <v>9482</v>
      </c>
      <c r="AE5518">
        <v>1</v>
      </c>
      <c r="AF5518">
        <v>1</v>
      </c>
    </row>
    <row r="5519" spans="1:32" x14ac:dyDescent="0.2">
      <c r="A5519" t="s">
        <v>9483</v>
      </c>
      <c r="B5519" s="107">
        <v>44633</v>
      </c>
      <c r="C5519" s="107">
        <v>44633</v>
      </c>
      <c r="D5519" s="107">
        <v>44633</v>
      </c>
      <c r="E5519">
        <v>-2097.5500000000002</v>
      </c>
      <c r="F5519">
        <v>-2097.5500000000002</v>
      </c>
      <c r="G5519" t="s">
        <v>43</v>
      </c>
      <c r="H5519">
        <v>1</v>
      </c>
      <c r="I5519">
        <v>-2097.5500000000002</v>
      </c>
      <c r="J5519">
        <v>-2097.5500000000002</v>
      </c>
      <c r="K5519">
        <v>1</v>
      </c>
      <c r="M5519" t="s">
        <v>52</v>
      </c>
      <c r="N5519" t="s">
        <v>199</v>
      </c>
      <c r="O5519">
        <v>100</v>
      </c>
      <c r="P5519" t="s">
        <v>340</v>
      </c>
      <c r="Q5519" t="s">
        <v>199</v>
      </c>
      <c r="S5519" t="s">
        <v>9484</v>
      </c>
      <c r="U5519" t="s">
        <v>52</v>
      </c>
      <c r="W5519" t="s">
        <v>323</v>
      </c>
      <c r="X5519" t="s">
        <v>324</v>
      </c>
      <c r="Y5519" t="s">
        <v>325</v>
      </c>
      <c r="Z5519" t="s">
        <v>325</v>
      </c>
      <c r="AA5519" t="s">
        <v>325</v>
      </c>
      <c r="AB5519" t="s">
        <v>27</v>
      </c>
      <c r="AE5519">
        <v>0</v>
      </c>
      <c r="AF5519">
        <v>0</v>
      </c>
    </row>
    <row r="5520" spans="1:32" x14ac:dyDescent="0.2">
      <c r="A5520" t="s">
        <v>9485</v>
      </c>
      <c r="B5520" s="107">
        <v>44633</v>
      </c>
      <c r="C5520" s="107">
        <v>44633</v>
      </c>
      <c r="D5520" s="107">
        <v>44633</v>
      </c>
      <c r="E5520">
        <v>5.0450250000000002E-2</v>
      </c>
      <c r="F5520">
        <v>5.0450250000000002E-2</v>
      </c>
      <c r="G5520" t="s">
        <v>58</v>
      </c>
      <c r="H5520">
        <v>12840.9693877551</v>
      </c>
      <c r="I5520">
        <v>647.8301158545919</v>
      </c>
      <c r="J5520">
        <v>647.8301158545919</v>
      </c>
      <c r="K5520">
        <v>1</v>
      </c>
      <c r="M5520" t="s">
        <v>8218</v>
      </c>
      <c r="N5520" t="s">
        <v>56</v>
      </c>
      <c r="S5520" t="s">
        <v>7559</v>
      </c>
      <c r="U5520" t="s">
        <v>56</v>
      </c>
      <c r="W5520" t="s">
        <v>3598</v>
      </c>
      <c r="X5520" t="s">
        <v>3598</v>
      </c>
      <c r="Y5520" t="s">
        <v>1062</v>
      </c>
      <c r="Z5520" t="s">
        <v>1063</v>
      </c>
      <c r="AA5520" t="s">
        <v>1063</v>
      </c>
      <c r="AB5520" t="s">
        <v>29</v>
      </c>
      <c r="AD5520" t="s">
        <v>9486</v>
      </c>
      <c r="AE5520">
        <v>1</v>
      </c>
      <c r="AF5520">
        <v>1</v>
      </c>
    </row>
    <row r="5521" spans="1:32" x14ac:dyDescent="0.2">
      <c r="A5521" t="s">
        <v>9487</v>
      </c>
      <c r="B5521" s="107">
        <v>44630</v>
      </c>
      <c r="C5521" s="107">
        <v>44630</v>
      </c>
      <c r="D5521" s="107">
        <v>44630</v>
      </c>
      <c r="E5521">
        <v>-6000</v>
      </c>
      <c r="F5521">
        <v>-6000</v>
      </c>
      <c r="G5521" t="s">
        <v>43</v>
      </c>
      <c r="H5521">
        <v>1</v>
      </c>
      <c r="I5521">
        <v>-6000</v>
      </c>
      <c r="J5521">
        <v>-6000</v>
      </c>
      <c r="K5521">
        <v>1</v>
      </c>
      <c r="M5521" t="s">
        <v>52</v>
      </c>
      <c r="N5521" t="s">
        <v>199</v>
      </c>
      <c r="O5521">
        <v>100</v>
      </c>
      <c r="P5521" t="s">
        <v>340</v>
      </c>
      <c r="Q5521" t="s">
        <v>199</v>
      </c>
      <c r="S5521" t="s">
        <v>9488</v>
      </c>
      <c r="U5521" t="s">
        <v>52</v>
      </c>
      <c r="W5521" t="s">
        <v>197</v>
      </c>
      <c r="X5521" t="s">
        <v>191</v>
      </c>
      <c r="Y5521" t="s">
        <v>192</v>
      </c>
      <c r="Z5521" t="s">
        <v>193</v>
      </c>
      <c r="AA5521" t="s">
        <v>193</v>
      </c>
      <c r="AB5521" t="s">
        <v>19</v>
      </c>
      <c r="AE5521">
        <v>0</v>
      </c>
      <c r="AF5521">
        <v>0</v>
      </c>
    </row>
    <row r="5522" spans="1:32" x14ac:dyDescent="0.2">
      <c r="A5522" t="s">
        <v>9489</v>
      </c>
      <c r="B5522" s="107">
        <v>44630</v>
      </c>
      <c r="C5522" s="107">
        <v>44630</v>
      </c>
      <c r="D5522" s="107">
        <v>44630</v>
      </c>
      <c r="E5522">
        <v>-1.4434943165628569E-3</v>
      </c>
      <c r="F5522">
        <v>-1.4434943165628569E-3</v>
      </c>
      <c r="G5522" t="s">
        <v>58</v>
      </c>
      <c r="H5522">
        <v>13174.949494949489</v>
      </c>
      <c r="I5522">
        <v>-19.017964716962279</v>
      </c>
      <c r="J5522">
        <v>-19.017964716962279</v>
      </c>
      <c r="K5522">
        <v>1</v>
      </c>
      <c r="M5522" t="s">
        <v>56</v>
      </c>
      <c r="N5522" t="s">
        <v>2409</v>
      </c>
      <c r="S5522" t="s">
        <v>1608</v>
      </c>
      <c r="U5522" t="s">
        <v>56</v>
      </c>
      <c r="W5522" t="s">
        <v>1415</v>
      </c>
      <c r="X5522" t="s">
        <v>1265</v>
      </c>
      <c r="Y5522" t="s">
        <v>182</v>
      </c>
      <c r="Z5522" t="s">
        <v>164</v>
      </c>
      <c r="AA5522" t="s">
        <v>164</v>
      </c>
      <c r="AB5522" t="s">
        <v>18</v>
      </c>
      <c r="AD5522" t="s">
        <v>9490</v>
      </c>
      <c r="AE5522">
        <v>1</v>
      </c>
      <c r="AF5522">
        <v>1</v>
      </c>
    </row>
    <row r="5523" spans="1:32" x14ac:dyDescent="0.2">
      <c r="A5523" t="s">
        <v>9491</v>
      </c>
      <c r="B5523" s="107">
        <v>44630</v>
      </c>
      <c r="C5523" s="107">
        <v>44630</v>
      </c>
      <c r="D5523" s="107">
        <v>44630</v>
      </c>
      <c r="E5523">
        <v>-1.00629613796634E-3</v>
      </c>
      <c r="F5523">
        <v>-1.00629613796634E-3</v>
      </c>
      <c r="G5523" t="s">
        <v>58</v>
      </c>
      <c r="H5523">
        <v>13174.949494949489</v>
      </c>
      <c r="I5523">
        <v>-13.25790079466926</v>
      </c>
      <c r="J5523">
        <v>-13.25790079466926</v>
      </c>
      <c r="K5523">
        <v>1</v>
      </c>
      <c r="M5523" t="s">
        <v>56</v>
      </c>
      <c r="N5523" t="s">
        <v>2409</v>
      </c>
      <c r="S5523" t="s">
        <v>1608</v>
      </c>
      <c r="U5523" t="s">
        <v>56</v>
      </c>
      <c r="W5523" t="s">
        <v>1415</v>
      </c>
      <c r="X5523" t="s">
        <v>1265</v>
      </c>
      <c r="Y5523" t="s">
        <v>182</v>
      </c>
      <c r="Z5523" t="s">
        <v>164</v>
      </c>
      <c r="AA5523" t="s">
        <v>164</v>
      </c>
      <c r="AB5523" t="s">
        <v>18</v>
      </c>
      <c r="AD5523" t="s">
        <v>9492</v>
      </c>
      <c r="AE5523">
        <v>1</v>
      </c>
      <c r="AF5523">
        <v>1</v>
      </c>
    </row>
    <row r="5524" spans="1:32" x14ac:dyDescent="0.2">
      <c r="A5524" t="s">
        <v>9493</v>
      </c>
      <c r="B5524" s="107">
        <v>44630</v>
      </c>
      <c r="C5524" s="107">
        <v>44630</v>
      </c>
      <c r="D5524" s="107">
        <v>44630</v>
      </c>
      <c r="E5524">
        <v>-2.0185596879962668E-3</v>
      </c>
      <c r="F5524">
        <v>-2.0185596879962668E-3</v>
      </c>
      <c r="G5524" t="s">
        <v>58</v>
      </c>
      <c r="H5524">
        <v>13174.949494949489</v>
      </c>
      <c r="I5524">
        <v>-26.59442194189182</v>
      </c>
      <c r="J5524">
        <v>-26.59442194189182</v>
      </c>
      <c r="K5524">
        <v>1</v>
      </c>
      <c r="M5524" t="s">
        <v>56</v>
      </c>
      <c r="N5524" t="s">
        <v>2409</v>
      </c>
      <c r="S5524" t="s">
        <v>1608</v>
      </c>
      <c r="U5524" t="s">
        <v>56</v>
      </c>
      <c r="W5524" t="s">
        <v>1415</v>
      </c>
      <c r="X5524" t="s">
        <v>1265</v>
      </c>
      <c r="Y5524" t="s">
        <v>182</v>
      </c>
      <c r="Z5524" t="s">
        <v>164</v>
      </c>
      <c r="AA5524" t="s">
        <v>164</v>
      </c>
      <c r="AB5524" t="s">
        <v>18</v>
      </c>
      <c r="AD5524" t="s">
        <v>9494</v>
      </c>
      <c r="AE5524">
        <v>1</v>
      </c>
      <c r="AF5524">
        <v>1</v>
      </c>
    </row>
    <row r="5525" spans="1:32" x14ac:dyDescent="0.2">
      <c r="A5525" t="s">
        <v>9495</v>
      </c>
      <c r="B5525" s="107">
        <v>44629</v>
      </c>
      <c r="C5525" s="107">
        <v>44629</v>
      </c>
      <c r="D5525" s="107">
        <v>44629</v>
      </c>
      <c r="E5525">
        <v>-3000</v>
      </c>
      <c r="F5525">
        <v>-3000</v>
      </c>
      <c r="G5525" t="s">
        <v>43</v>
      </c>
      <c r="H5525">
        <v>1</v>
      </c>
      <c r="I5525">
        <v>-3000</v>
      </c>
      <c r="J5525">
        <v>-3000</v>
      </c>
      <c r="K5525">
        <v>1</v>
      </c>
      <c r="M5525" t="s">
        <v>52</v>
      </c>
      <c r="N5525" t="s">
        <v>342</v>
      </c>
      <c r="O5525">
        <v>100</v>
      </c>
      <c r="P5525" t="s">
        <v>236</v>
      </c>
      <c r="Q5525" t="s">
        <v>342</v>
      </c>
      <c r="S5525" t="s">
        <v>9496</v>
      </c>
      <c r="U5525" t="s">
        <v>52</v>
      </c>
      <c r="W5525" t="s">
        <v>4651</v>
      </c>
      <c r="X5525" t="s">
        <v>324</v>
      </c>
      <c r="Y5525" t="s">
        <v>325</v>
      </c>
      <c r="Z5525" t="s">
        <v>325</v>
      </c>
      <c r="AA5525" t="s">
        <v>325</v>
      </c>
      <c r="AB5525" t="s">
        <v>27</v>
      </c>
      <c r="AE5525">
        <v>0</v>
      </c>
      <c r="AF5525">
        <v>0</v>
      </c>
    </row>
    <row r="5526" spans="1:32" x14ac:dyDescent="0.2">
      <c r="A5526" t="s">
        <v>9497</v>
      </c>
      <c r="B5526" s="107">
        <v>44629</v>
      </c>
      <c r="C5526" s="107">
        <v>44629</v>
      </c>
      <c r="D5526" s="107">
        <v>44629</v>
      </c>
      <c r="E5526">
        <v>-2000</v>
      </c>
      <c r="F5526">
        <v>-2000</v>
      </c>
      <c r="G5526" t="s">
        <v>43</v>
      </c>
      <c r="H5526">
        <v>1</v>
      </c>
      <c r="I5526">
        <v>-2000</v>
      </c>
      <c r="J5526">
        <v>-2000</v>
      </c>
      <c r="K5526">
        <v>1</v>
      </c>
      <c r="M5526" t="s">
        <v>52</v>
      </c>
      <c r="N5526" t="s">
        <v>335</v>
      </c>
      <c r="O5526">
        <v>100</v>
      </c>
      <c r="P5526" t="s">
        <v>236</v>
      </c>
      <c r="Q5526" t="s">
        <v>335</v>
      </c>
      <c r="S5526" t="s">
        <v>9498</v>
      </c>
      <c r="U5526" t="s">
        <v>52</v>
      </c>
      <c r="W5526" t="s">
        <v>323</v>
      </c>
      <c r="X5526" t="s">
        <v>324</v>
      </c>
      <c r="Y5526" t="s">
        <v>325</v>
      </c>
      <c r="Z5526" t="s">
        <v>325</v>
      </c>
      <c r="AA5526" t="s">
        <v>325</v>
      </c>
      <c r="AB5526" t="s">
        <v>27</v>
      </c>
      <c r="AE5526">
        <v>0</v>
      </c>
      <c r="AF5526">
        <v>0</v>
      </c>
    </row>
    <row r="5527" spans="1:32" x14ac:dyDescent="0.2">
      <c r="A5527" t="s">
        <v>9499</v>
      </c>
      <c r="B5527" s="107">
        <v>44629</v>
      </c>
      <c r="C5527" s="107">
        <v>44629</v>
      </c>
      <c r="D5527" s="107">
        <v>44629</v>
      </c>
      <c r="E5527">
        <v>-5000</v>
      </c>
      <c r="F5527">
        <v>-5000</v>
      </c>
      <c r="G5527" t="s">
        <v>43</v>
      </c>
      <c r="H5527">
        <v>1</v>
      </c>
      <c r="I5527">
        <v>-5000</v>
      </c>
      <c r="J5527">
        <v>-5000</v>
      </c>
      <c r="K5527">
        <v>1</v>
      </c>
      <c r="M5527" t="s">
        <v>52</v>
      </c>
      <c r="N5527" t="s">
        <v>348</v>
      </c>
      <c r="O5527">
        <v>100</v>
      </c>
      <c r="P5527" t="s">
        <v>15</v>
      </c>
      <c r="Q5527" t="s">
        <v>348</v>
      </c>
      <c r="S5527" t="s">
        <v>9500</v>
      </c>
      <c r="U5527" t="s">
        <v>52</v>
      </c>
      <c r="W5527" t="s">
        <v>323</v>
      </c>
      <c r="X5527" t="s">
        <v>324</v>
      </c>
      <c r="Y5527" t="s">
        <v>325</v>
      </c>
      <c r="Z5527" t="s">
        <v>325</v>
      </c>
      <c r="AA5527" t="s">
        <v>325</v>
      </c>
      <c r="AB5527" t="s">
        <v>27</v>
      </c>
      <c r="AE5527">
        <v>0</v>
      </c>
      <c r="AF5527">
        <v>0</v>
      </c>
    </row>
    <row r="5528" spans="1:32" x14ac:dyDescent="0.2">
      <c r="A5528" t="s">
        <v>9501</v>
      </c>
      <c r="B5528" s="107">
        <v>44629</v>
      </c>
      <c r="C5528" s="107">
        <v>44629</v>
      </c>
      <c r="D5528" s="107">
        <v>44629</v>
      </c>
      <c r="E5528">
        <v>-6975</v>
      </c>
      <c r="F5528">
        <v>-6975</v>
      </c>
      <c r="G5528" t="s">
        <v>43</v>
      </c>
      <c r="H5528">
        <v>1</v>
      </c>
      <c r="I5528">
        <v>-6975</v>
      </c>
      <c r="J5528">
        <v>-6975</v>
      </c>
      <c r="K5528">
        <v>1</v>
      </c>
      <c r="M5528" t="s">
        <v>52</v>
      </c>
      <c r="N5528" t="s">
        <v>199</v>
      </c>
      <c r="O5528">
        <v>100</v>
      </c>
      <c r="P5528" t="s">
        <v>340</v>
      </c>
      <c r="Q5528" t="s">
        <v>199</v>
      </c>
      <c r="S5528" t="s">
        <v>9502</v>
      </c>
      <c r="U5528" t="s">
        <v>52</v>
      </c>
      <c r="W5528" t="s">
        <v>9457</v>
      </c>
      <c r="X5528" t="s">
        <v>9458</v>
      </c>
      <c r="Y5528" t="s">
        <v>163</v>
      </c>
      <c r="Z5528" t="s">
        <v>193</v>
      </c>
      <c r="AA5528" t="s">
        <v>193</v>
      </c>
      <c r="AB5528" t="s">
        <v>24</v>
      </c>
      <c r="AE5528">
        <v>0</v>
      </c>
      <c r="AF5528">
        <v>0</v>
      </c>
    </row>
    <row r="5529" spans="1:32" x14ac:dyDescent="0.2">
      <c r="A5529" t="s">
        <v>9503</v>
      </c>
      <c r="B5529" s="107">
        <v>44629</v>
      </c>
      <c r="C5529" s="107">
        <v>44629</v>
      </c>
      <c r="D5529" s="107">
        <v>44629</v>
      </c>
      <c r="E5529">
        <v>-2500</v>
      </c>
      <c r="F5529">
        <v>-2500</v>
      </c>
      <c r="G5529" t="s">
        <v>43</v>
      </c>
      <c r="H5529">
        <v>1</v>
      </c>
      <c r="I5529">
        <v>-2500</v>
      </c>
      <c r="J5529">
        <v>-2500</v>
      </c>
      <c r="K5529">
        <v>1</v>
      </c>
      <c r="M5529" t="s">
        <v>52</v>
      </c>
      <c r="N5529" t="s">
        <v>7671</v>
      </c>
      <c r="O5529">
        <v>100</v>
      </c>
      <c r="Q5529" t="s">
        <v>7671</v>
      </c>
      <c r="S5529" t="s">
        <v>9504</v>
      </c>
      <c r="U5529" t="s">
        <v>52</v>
      </c>
      <c r="W5529" t="s">
        <v>323</v>
      </c>
      <c r="X5529" t="s">
        <v>324</v>
      </c>
      <c r="Y5529" t="s">
        <v>325</v>
      </c>
      <c r="Z5529" t="s">
        <v>325</v>
      </c>
      <c r="AA5529" t="s">
        <v>325</v>
      </c>
      <c r="AB5529" t="s">
        <v>27</v>
      </c>
      <c r="AE5529">
        <v>0</v>
      </c>
      <c r="AF5529">
        <v>0</v>
      </c>
    </row>
    <row r="5530" spans="1:32" x14ac:dyDescent="0.2">
      <c r="A5530" t="s">
        <v>9505</v>
      </c>
      <c r="B5530" s="107">
        <v>44629</v>
      </c>
      <c r="C5530" s="107">
        <v>44629</v>
      </c>
      <c r="D5530" s="107">
        <v>44629</v>
      </c>
      <c r="E5530">
        <v>-5000</v>
      </c>
      <c r="F5530">
        <v>-5000</v>
      </c>
      <c r="G5530" t="s">
        <v>43</v>
      </c>
      <c r="H5530">
        <v>1</v>
      </c>
      <c r="I5530">
        <v>-5000</v>
      </c>
      <c r="J5530">
        <v>-5000</v>
      </c>
      <c r="K5530">
        <v>1</v>
      </c>
      <c r="M5530" t="s">
        <v>52</v>
      </c>
      <c r="N5530" t="s">
        <v>337</v>
      </c>
      <c r="O5530">
        <v>100</v>
      </c>
      <c r="P5530" t="s">
        <v>15</v>
      </c>
      <c r="Q5530" t="s">
        <v>337</v>
      </c>
      <c r="S5530" t="s">
        <v>9506</v>
      </c>
      <c r="U5530" t="s">
        <v>52</v>
      </c>
      <c r="W5530" t="s">
        <v>4651</v>
      </c>
      <c r="X5530" t="s">
        <v>324</v>
      </c>
      <c r="Y5530" t="s">
        <v>325</v>
      </c>
      <c r="Z5530" t="s">
        <v>325</v>
      </c>
      <c r="AA5530" t="s">
        <v>325</v>
      </c>
      <c r="AB5530" t="s">
        <v>27</v>
      </c>
      <c r="AE5530">
        <v>0</v>
      </c>
      <c r="AF5530">
        <v>0</v>
      </c>
    </row>
    <row r="5531" spans="1:32" x14ac:dyDescent="0.2">
      <c r="A5531" t="s">
        <v>9507</v>
      </c>
      <c r="B5531" s="107">
        <v>44629</v>
      </c>
      <c r="C5531" s="107">
        <v>44629</v>
      </c>
      <c r="D5531" s="107">
        <v>44629</v>
      </c>
      <c r="E5531">
        <v>-645.16</v>
      </c>
      <c r="F5531">
        <v>-645.16</v>
      </c>
      <c r="G5531" t="s">
        <v>43</v>
      </c>
      <c r="H5531">
        <v>1</v>
      </c>
      <c r="I5531">
        <v>-645.16</v>
      </c>
      <c r="J5531">
        <v>-645.16</v>
      </c>
      <c r="K5531">
        <v>1</v>
      </c>
      <c r="M5531" t="s">
        <v>52</v>
      </c>
      <c r="N5531" t="s">
        <v>199</v>
      </c>
      <c r="O5531">
        <v>100</v>
      </c>
      <c r="P5531" t="s">
        <v>340</v>
      </c>
      <c r="Q5531" t="s">
        <v>199</v>
      </c>
      <c r="S5531" t="s">
        <v>9484</v>
      </c>
      <c r="U5531" t="s">
        <v>52</v>
      </c>
      <c r="W5531" t="s">
        <v>323</v>
      </c>
      <c r="X5531" t="s">
        <v>324</v>
      </c>
      <c r="Y5531" t="s">
        <v>325</v>
      </c>
      <c r="Z5531" t="s">
        <v>325</v>
      </c>
      <c r="AA5531" t="s">
        <v>325</v>
      </c>
      <c r="AB5531" t="s">
        <v>27</v>
      </c>
      <c r="AE5531">
        <v>0</v>
      </c>
      <c r="AF5531">
        <v>0</v>
      </c>
    </row>
    <row r="5532" spans="1:32" x14ac:dyDescent="0.2">
      <c r="A5532" t="s">
        <v>9508</v>
      </c>
      <c r="B5532" s="107">
        <v>44629</v>
      </c>
      <c r="C5532" s="107">
        <v>44629</v>
      </c>
      <c r="D5532" s="107">
        <v>44629</v>
      </c>
      <c r="E5532">
        <v>-2000</v>
      </c>
      <c r="F5532">
        <v>-2000</v>
      </c>
      <c r="G5532" t="s">
        <v>43</v>
      </c>
      <c r="H5532">
        <v>1</v>
      </c>
      <c r="I5532">
        <v>-2000</v>
      </c>
      <c r="J5532">
        <v>-2000</v>
      </c>
      <c r="K5532">
        <v>1</v>
      </c>
      <c r="M5532" t="s">
        <v>52</v>
      </c>
      <c r="N5532" t="s">
        <v>339</v>
      </c>
      <c r="O5532">
        <v>100</v>
      </c>
      <c r="P5532" t="s">
        <v>340</v>
      </c>
      <c r="Q5532" t="s">
        <v>339</v>
      </c>
      <c r="S5532" t="s">
        <v>9509</v>
      </c>
      <c r="U5532" t="s">
        <v>52</v>
      </c>
      <c r="W5532" t="s">
        <v>323</v>
      </c>
      <c r="X5532" t="s">
        <v>324</v>
      </c>
      <c r="Y5532" t="s">
        <v>325</v>
      </c>
      <c r="Z5532" t="s">
        <v>325</v>
      </c>
      <c r="AA5532" t="s">
        <v>325</v>
      </c>
      <c r="AB5532" t="s">
        <v>27</v>
      </c>
      <c r="AE5532">
        <v>0</v>
      </c>
      <c r="AF5532">
        <v>0</v>
      </c>
    </row>
    <row r="5533" spans="1:32" x14ac:dyDescent="0.2">
      <c r="A5533" t="s">
        <v>9510</v>
      </c>
      <c r="B5533" s="107">
        <v>44629</v>
      </c>
      <c r="C5533" s="107">
        <v>44629</v>
      </c>
      <c r="D5533" s="107">
        <v>44629</v>
      </c>
      <c r="E5533">
        <v>-2000</v>
      </c>
      <c r="F5533">
        <v>-2000</v>
      </c>
      <c r="G5533" t="s">
        <v>43</v>
      </c>
      <c r="H5533">
        <v>1</v>
      </c>
      <c r="I5533">
        <v>-2000</v>
      </c>
      <c r="J5533">
        <v>-2000</v>
      </c>
      <c r="K5533">
        <v>1</v>
      </c>
      <c r="M5533" t="s">
        <v>52</v>
      </c>
      <c r="N5533" t="s">
        <v>5110</v>
      </c>
      <c r="O5533">
        <v>100</v>
      </c>
      <c r="Q5533" t="s">
        <v>5110</v>
      </c>
      <c r="S5533" t="s">
        <v>9511</v>
      </c>
      <c r="U5533" t="s">
        <v>52</v>
      </c>
      <c r="W5533" t="s">
        <v>323</v>
      </c>
      <c r="X5533" t="s">
        <v>324</v>
      </c>
      <c r="Y5533" t="s">
        <v>325</v>
      </c>
      <c r="Z5533" t="s">
        <v>325</v>
      </c>
      <c r="AA5533" t="s">
        <v>325</v>
      </c>
      <c r="AB5533" t="s">
        <v>27</v>
      </c>
      <c r="AE5533">
        <v>0</v>
      </c>
      <c r="AF5533">
        <v>0</v>
      </c>
    </row>
    <row r="5534" spans="1:32" x14ac:dyDescent="0.2">
      <c r="A5534" t="s">
        <v>9512</v>
      </c>
      <c r="B5534" s="107">
        <v>44628</v>
      </c>
      <c r="C5534" s="107">
        <v>44628</v>
      </c>
      <c r="D5534" s="107">
        <v>44628</v>
      </c>
      <c r="E5534">
        <v>-0.150591321948357</v>
      </c>
      <c r="F5534">
        <v>-0.150591321948357</v>
      </c>
      <c r="G5534" t="s">
        <v>58</v>
      </c>
      <c r="H5534">
        <v>13165.79887697805</v>
      </c>
      <c r="I5534">
        <v>-1982.655057390318</v>
      </c>
      <c r="J5534">
        <v>-1982.655057390318</v>
      </c>
      <c r="K5534">
        <v>1</v>
      </c>
      <c r="M5534" t="s">
        <v>67</v>
      </c>
      <c r="S5534" t="s">
        <v>9447</v>
      </c>
      <c r="U5534" t="s">
        <v>67</v>
      </c>
      <c r="W5534" t="s">
        <v>1270</v>
      </c>
      <c r="X5534" t="s">
        <v>1271</v>
      </c>
      <c r="Y5534" t="s">
        <v>182</v>
      </c>
      <c r="Z5534" t="s">
        <v>164</v>
      </c>
      <c r="AA5534" t="s">
        <v>164</v>
      </c>
      <c r="AB5534" t="s">
        <v>18</v>
      </c>
      <c r="AD5534" t="s">
        <v>9513</v>
      </c>
      <c r="AE5534">
        <v>1</v>
      </c>
      <c r="AF5534">
        <v>1</v>
      </c>
    </row>
    <row r="5535" spans="1:32" x14ac:dyDescent="0.2">
      <c r="A5535" t="s">
        <v>9514</v>
      </c>
      <c r="B5535" s="107">
        <v>44628</v>
      </c>
      <c r="C5535" s="107">
        <v>44628</v>
      </c>
      <c r="D5535" s="107">
        <v>44628</v>
      </c>
      <c r="E5535">
        <v>-2.8192963830475991E-3</v>
      </c>
      <c r="F5535">
        <v>-2.8192963830475991E-3</v>
      </c>
      <c r="G5535" t="s">
        <v>58</v>
      </c>
      <c r="H5535">
        <v>13165.79887697805</v>
      </c>
      <c r="I5535">
        <v>-37.118289153796361</v>
      </c>
      <c r="J5535">
        <v>-37.118289153796361</v>
      </c>
      <c r="K5535">
        <v>1</v>
      </c>
      <c r="M5535" t="s">
        <v>56</v>
      </c>
      <c r="N5535" t="s">
        <v>2409</v>
      </c>
      <c r="S5535" t="s">
        <v>9426</v>
      </c>
      <c r="U5535" t="s">
        <v>56</v>
      </c>
      <c r="W5535" t="s">
        <v>1270</v>
      </c>
      <c r="X5535" t="s">
        <v>1271</v>
      </c>
      <c r="Y5535" t="s">
        <v>182</v>
      </c>
      <c r="Z5535" t="s">
        <v>164</v>
      </c>
      <c r="AA5535" t="s">
        <v>164</v>
      </c>
      <c r="AB5535" t="s">
        <v>18</v>
      </c>
      <c r="AD5535" t="s">
        <v>9515</v>
      </c>
      <c r="AE5535">
        <v>1</v>
      </c>
      <c r="AF5535">
        <v>1</v>
      </c>
    </row>
    <row r="5536" spans="1:32" x14ac:dyDescent="0.2">
      <c r="A5536" t="s">
        <v>9516</v>
      </c>
      <c r="B5536" s="107">
        <v>44628</v>
      </c>
      <c r="C5536" s="107">
        <v>44628</v>
      </c>
      <c r="D5536" s="107">
        <v>44628</v>
      </c>
      <c r="E5536">
        <v>-5.3971959061404453E-3</v>
      </c>
      <c r="F5536">
        <v>-5.3971959061404453E-3</v>
      </c>
      <c r="G5536" t="s">
        <v>58</v>
      </c>
      <c r="H5536">
        <v>13165.79887697805</v>
      </c>
      <c r="I5536">
        <v>-71.058395799894399</v>
      </c>
      <c r="J5536">
        <v>-71.058395799894399</v>
      </c>
      <c r="K5536">
        <v>1</v>
      </c>
      <c r="M5536" t="s">
        <v>56</v>
      </c>
      <c r="N5536" t="s">
        <v>2409</v>
      </c>
      <c r="S5536" t="s">
        <v>9426</v>
      </c>
      <c r="U5536" t="s">
        <v>56</v>
      </c>
      <c r="W5536" t="s">
        <v>1270</v>
      </c>
      <c r="X5536" t="s">
        <v>1271</v>
      </c>
      <c r="Y5536" t="s">
        <v>182</v>
      </c>
      <c r="Z5536" t="s">
        <v>164</v>
      </c>
      <c r="AA5536" t="s">
        <v>164</v>
      </c>
      <c r="AB5536" t="s">
        <v>18</v>
      </c>
      <c r="AD5536" t="s">
        <v>9517</v>
      </c>
      <c r="AE5536">
        <v>1</v>
      </c>
      <c r="AF5536">
        <v>1</v>
      </c>
    </row>
    <row r="5537" spans="1:32" x14ac:dyDescent="0.2">
      <c r="A5537" t="s">
        <v>9518</v>
      </c>
      <c r="B5537" s="107">
        <v>44628</v>
      </c>
      <c r="C5537" s="107">
        <v>44628</v>
      </c>
      <c r="D5537" s="107">
        <v>44628</v>
      </c>
      <c r="E5537">
        <v>-3.2041986607787699E-3</v>
      </c>
      <c r="F5537">
        <v>-3.2041986607787699E-3</v>
      </c>
      <c r="G5537" t="s">
        <v>58</v>
      </c>
      <c r="H5537">
        <v>13165.79887697805</v>
      </c>
      <c r="I5537">
        <v>-42.185835129695697</v>
      </c>
      <c r="J5537">
        <v>-42.185835129695697</v>
      </c>
      <c r="K5537">
        <v>1</v>
      </c>
      <c r="M5537" t="s">
        <v>56</v>
      </c>
      <c r="N5537" t="s">
        <v>2409</v>
      </c>
      <c r="S5537" t="s">
        <v>9426</v>
      </c>
      <c r="U5537" t="s">
        <v>56</v>
      </c>
      <c r="W5537" t="s">
        <v>1270</v>
      </c>
      <c r="X5537" t="s">
        <v>1271</v>
      </c>
      <c r="Y5537" t="s">
        <v>182</v>
      </c>
      <c r="Z5537" t="s">
        <v>164</v>
      </c>
      <c r="AA5537" t="s">
        <v>164</v>
      </c>
      <c r="AB5537" t="s">
        <v>18</v>
      </c>
      <c r="AD5537" t="s">
        <v>9519</v>
      </c>
      <c r="AE5537">
        <v>1</v>
      </c>
      <c r="AF5537">
        <v>1</v>
      </c>
    </row>
    <row r="5538" spans="1:32" x14ac:dyDescent="0.2">
      <c r="A5538" t="s">
        <v>9520</v>
      </c>
      <c r="B5538" s="107">
        <v>44627</v>
      </c>
      <c r="C5538" s="107">
        <v>44627</v>
      </c>
      <c r="D5538" s="107">
        <v>44627</v>
      </c>
      <c r="E5538">
        <v>25000</v>
      </c>
      <c r="F5538">
        <v>25000</v>
      </c>
      <c r="G5538" t="s">
        <v>43</v>
      </c>
      <c r="H5538">
        <v>1</v>
      </c>
      <c r="I5538">
        <v>25000</v>
      </c>
      <c r="J5538">
        <v>25000</v>
      </c>
      <c r="K5538">
        <v>1</v>
      </c>
      <c r="M5538" t="s">
        <v>9521</v>
      </c>
      <c r="N5538" t="s">
        <v>52</v>
      </c>
      <c r="O5538">
        <v>100</v>
      </c>
      <c r="P5538" t="s">
        <v>160</v>
      </c>
      <c r="Q5538" t="s">
        <v>9521</v>
      </c>
      <c r="S5538" t="s">
        <v>9522</v>
      </c>
      <c r="U5538" t="s">
        <v>52</v>
      </c>
      <c r="W5538" t="s">
        <v>4669</v>
      </c>
      <c r="X5538" t="s">
        <v>2390</v>
      </c>
      <c r="Y5538" t="s">
        <v>2391</v>
      </c>
      <c r="Z5538" t="s">
        <v>2392</v>
      </c>
      <c r="AA5538" t="s">
        <v>2392</v>
      </c>
      <c r="AB5538" t="s">
        <v>21</v>
      </c>
      <c r="AE5538">
        <v>0</v>
      </c>
      <c r="AF5538">
        <v>0</v>
      </c>
    </row>
    <row r="5539" spans="1:32" x14ac:dyDescent="0.2">
      <c r="A5539" t="s">
        <v>9523</v>
      </c>
      <c r="B5539" s="107">
        <v>44627</v>
      </c>
      <c r="C5539" s="107">
        <v>44627</v>
      </c>
      <c r="D5539" s="107">
        <v>44627</v>
      </c>
      <c r="E5539">
        <v>25000</v>
      </c>
      <c r="F5539">
        <v>25000</v>
      </c>
      <c r="G5539" t="s">
        <v>43</v>
      </c>
      <c r="H5539">
        <v>1</v>
      </c>
      <c r="I5539">
        <v>25000</v>
      </c>
      <c r="J5539">
        <v>25000</v>
      </c>
      <c r="K5539">
        <v>1</v>
      </c>
      <c r="M5539" t="s">
        <v>9524</v>
      </c>
      <c r="N5539" t="s">
        <v>52</v>
      </c>
      <c r="O5539">
        <v>100</v>
      </c>
      <c r="P5539" t="s">
        <v>160</v>
      </c>
      <c r="Q5539" t="s">
        <v>9524</v>
      </c>
      <c r="S5539" t="s">
        <v>4669</v>
      </c>
      <c r="U5539" t="s">
        <v>52</v>
      </c>
      <c r="W5539" t="s">
        <v>4669</v>
      </c>
      <c r="X5539" t="s">
        <v>2390</v>
      </c>
      <c r="Y5539" t="s">
        <v>2391</v>
      </c>
      <c r="Z5539" t="s">
        <v>2392</v>
      </c>
      <c r="AA5539" t="s">
        <v>2392</v>
      </c>
      <c r="AB5539" t="s">
        <v>21</v>
      </c>
      <c r="AE5539">
        <v>0</v>
      </c>
      <c r="AF5539">
        <v>0</v>
      </c>
    </row>
    <row r="5540" spans="1:32" x14ac:dyDescent="0.2">
      <c r="A5540" t="s">
        <v>9525</v>
      </c>
      <c r="B5540" s="107">
        <v>44627</v>
      </c>
      <c r="C5540" s="107">
        <v>44627</v>
      </c>
      <c r="D5540" s="107">
        <v>44627</v>
      </c>
      <c r="E5540">
        <v>-3.9044981991804839E-3</v>
      </c>
      <c r="F5540">
        <v>-3.9044981991804839E-3</v>
      </c>
      <c r="G5540" t="s">
        <v>58</v>
      </c>
      <c r="H5540">
        <v>12829.753340185</v>
      </c>
      <c r="I5540">
        <v>-50.093748812682122</v>
      </c>
      <c r="J5540">
        <v>-50.093748812682122</v>
      </c>
      <c r="K5540">
        <v>1</v>
      </c>
      <c r="M5540" t="s">
        <v>56</v>
      </c>
      <c r="S5540" t="s">
        <v>1608</v>
      </c>
      <c r="U5540" t="s">
        <v>56</v>
      </c>
      <c r="W5540" t="s">
        <v>9387</v>
      </c>
      <c r="X5540" t="s">
        <v>2702</v>
      </c>
      <c r="Y5540" t="s">
        <v>182</v>
      </c>
      <c r="Z5540" t="s">
        <v>164</v>
      </c>
      <c r="AA5540" t="s">
        <v>164</v>
      </c>
      <c r="AB5540" t="s">
        <v>18</v>
      </c>
      <c r="AD5540" t="s">
        <v>9526</v>
      </c>
      <c r="AE5540">
        <v>1</v>
      </c>
      <c r="AF5540">
        <v>1</v>
      </c>
    </row>
    <row r="5541" spans="1:32" x14ac:dyDescent="0.2">
      <c r="A5541" t="s">
        <v>9527</v>
      </c>
      <c r="B5541" s="107">
        <v>44627</v>
      </c>
      <c r="C5541" s="107">
        <v>44627</v>
      </c>
      <c r="D5541" s="107">
        <v>44627</v>
      </c>
      <c r="E5541">
        <v>-6.7410224181299995E-4</v>
      </c>
      <c r="F5541">
        <v>-6.7410224181299995E-4</v>
      </c>
      <c r="G5541" t="s">
        <v>58</v>
      </c>
      <c r="H5541">
        <v>12829.753340185</v>
      </c>
      <c r="I5541">
        <v>-8.6485654885265308</v>
      </c>
      <c r="J5541">
        <v>-8.6485654885265308</v>
      </c>
      <c r="K5541">
        <v>1</v>
      </c>
      <c r="M5541" t="s">
        <v>67</v>
      </c>
      <c r="N5541" t="s">
        <v>67</v>
      </c>
      <c r="S5541" t="s">
        <v>9112</v>
      </c>
      <c r="U5541" t="s">
        <v>67</v>
      </c>
      <c r="W5541" t="s">
        <v>1415</v>
      </c>
      <c r="X5541" t="s">
        <v>1265</v>
      </c>
      <c r="Y5541" t="s">
        <v>182</v>
      </c>
      <c r="Z5541" t="s">
        <v>164</v>
      </c>
      <c r="AA5541" t="s">
        <v>164</v>
      </c>
      <c r="AB5541" t="s">
        <v>18</v>
      </c>
      <c r="AD5541" t="s">
        <v>9528</v>
      </c>
      <c r="AE5541">
        <v>1</v>
      </c>
      <c r="AF5541">
        <v>1</v>
      </c>
    </row>
    <row r="5542" spans="1:32" x14ac:dyDescent="0.2">
      <c r="A5542" t="s">
        <v>9529</v>
      </c>
      <c r="B5542" s="107">
        <v>44627</v>
      </c>
      <c r="C5542" s="107">
        <v>44627</v>
      </c>
      <c r="D5542" s="107">
        <v>44627</v>
      </c>
      <c r="E5542">
        <v>-6.7410224181299995E-4</v>
      </c>
      <c r="F5542">
        <v>-6.7410224181299995E-4</v>
      </c>
      <c r="G5542" t="s">
        <v>58</v>
      </c>
      <c r="H5542">
        <v>12829.753340185</v>
      </c>
      <c r="I5542">
        <v>-8.6485654885265308</v>
      </c>
      <c r="J5542">
        <v>-8.6485654885265308</v>
      </c>
      <c r="K5542">
        <v>1</v>
      </c>
      <c r="M5542" t="s">
        <v>67</v>
      </c>
      <c r="N5542" t="s">
        <v>67</v>
      </c>
      <c r="S5542" t="s">
        <v>9112</v>
      </c>
      <c r="U5542" t="s">
        <v>67</v>
      </c>
      <c r="W5542" t="s">
        <v>1415</v>
      </c>
      <c r="X5542" t="s">
        <v>1265</v>
      </c>
      <c r="Y5542" t="s">
        <v>182</v>
      </c>
      <c r="Z5542" t="s">
        <v>164</v>
      </c>
      <c r="AA5542" t="s">
        <v>164</v>
      </c>
      <c r="AB5542" t="s">
        <v>18</v>
      </c>
      <c r="AD5542" t="s">
        <v>9530</v>
      </c>
      <c r="AE5542">
        <v>1</v>
      </c>
      <c r="AF5542">
        <v>1</v>
      </c>
    </row>
    <row r="5543" spans="1:32" x14ac:dyDescent="0.2">
      <c r="A5543" t="s">
        <v>9531</v>
      </c>
      <c r="B5543" s="107">
        <v>44627</v>
      </c>
      <c r="C5543" s="107">
        <v>44627</v>
      </c>
      <c r="D5543" s="107">
        <v>44627</v>
      </c>
      <c r="E5543">
        <v>-6.8565224181299999E-4</v>
      </c>
      <c r="F5543">
        <v>-6.8565224181299999E-4</v>
      </c>
      <c r="G5543" t="s">
        <v>58</v>
      </c>
      <c r="H5543">
        <v>12829.753340185</v>
      </c>
      <c r="I5543">
        <v>-8.7967491396056676</v>
      </c>
      <c r="J5543">
        <v>-8.7967491396056676</v>
      </c>
      <c r="K5543">
        <v>1</v>
      </c>
      <c r="M5543" t="s">
        <v>67</v>
      </c>
      <c r="N5543" t="s">
        <v>67</v>
      </c>
      <c r="S5543" t="s">
        <v>9112</v>
      </c>
      <c r="U5543" t="s">
        <v>67</v>
      </c>
      <c r="W5543" t="s">
        <v>1415</v>
      </c>
      <c r="X5543" t="s">
        <v>1265</v>
      </c>
      <c r="Y5543" t="s">
        <v>182</v>
      </c>
      <c r="Z5543" t="s">
        <v>164</v>
      </c>
      <c r="AA5543" t="s">
        <v>164</v>
      </c>
      <c r="AB5543" t="s">
        <v>18</v>
      </c>
      <c r="AD5543" t="s">
        <v>9532</v>
      </c>
      <c r="AE5543">
        <v>1</v>
      </c>
      <c r="AF5543">
        <v>1</v>
      </c>
    </row>
    <row r="5544" spans="1:32" x14ac:dyDescent="0.2">
      <c r="A5544" t="s">
        <v>9533</v>
      </c>
      <c r="B5544" s="107">
        <v>44627</v>
      </c>
      <c r="C5544" s="107">
        <v>44627</v>
      </c>
      <c r="D5544" s="107">
        <v>44627</v>
      </c>
      <c r="E5544">
        <v>-2.5722855728692511</v>
      </c>
      <c r="F5544">
        <v>-2.5722855728692511</v>
      </c>
      <c r="G5544" t="s">
        <v>58</v>
      </c>
      <c r="H5544">
        <v>12829.753340185</v>
      </c>
      <c r="I5544">
        <v>-33001.789420428948</v>
      </c>
      <c r="J5544">
        <v>-33001.789420428948</v>
      </c>
      <c r="K5544">
        <v>1</v>
      </c>
      <c r="M5544" t="s">
        <v>56</v>
      </c>
      <c r="S5544" t="s">
        <v>7896</v>
      </c>
      <c r="U5544" t="s">
        <v>56</v>
      </c>
      <c r="W5544" t="s">
        <v>7897</v>
      </c>
      <c r="X5544" t="s">
        <v>24</v>
      </c>
      <c r="Y5544" t="s">
        <v>325</v>
      </c>
      <c r="Z5544" t="s">
        <v>325</v>
      </c>
      <c r="AA5544" t="s">
        <v>325</v>
      </c>
      <c r="AB5544" t="s">
        <v>27</v>
      </c>
      <c r="AD5544" t="s">
        <v>9534</v>
      </c>
      <c r="AE5544">
        <v>1</v>
      </c>
      <c r="AF5544">
        <v>1</v>
      </c>
    </row>
    <row r="5545" spans="1:32" x14ac:dyDescent="0.2">
      <c r="A5545" t="s">
        <v>9535</v>
      </c>
      <c r="B5545" s="107">
        <v>44627</v>
      </c>
      <c r="C5545" s="107">
        <v>44627</v>
      </c>
      <c r="D5545" s="107">
        <v>44627</v>
      </c>
      <c r="E5545">
        <v>0.30735750000000001</v>
      </c>
      <c r="F5545">
        <v>0.30735750000000001</v>
      </c>
      <c r="G5545" t="s">
        <v>58</v>
      </c>
      <c r="H5545">
        <v>12829.753340185</v>
      </c>
      <c r="I5545">
        <v>3943.3209122559101</v>
      </c>
      <c r="J5545">
        <v>3943.3209122559101</v>
      </c>
      <c r="K5545">
        <v>1</v>
      </c>
      <c r="M5545" t="s">
        <v>8218</v>
      </c>
      <c r="N5545" t="s">
        <v>56</v>
      </c>
      <c r="S5545" t="s">
        <v>7559</v>
      </c>
      <c r="U5545" t="s">
        <v>56</v>
      </c>
      <c r="W5545" t="s">
        <v>3598</v>
      </c>
      <c r="X5545" t="s">
        <v>3598</v>
      </c>
      <c r="Y5545" t="s">
        <v>1062</v>
      </c>
      <c r="Z5545" t="s">
        <v>1063</v>
      </c>
      <c r="AA5545" t="s">
        <v>1063</v>
      </c>
      <c r="AB5545" t="s">
        <v>29</v>
      </c>
      <c r="AD5545" t="s">
        <v>9536</v>
      </c>
      <c r="AE5545">
        <v>1</v>
      </c>
      <c r="AF5545">
        <v>1</v>
      </c>
    </row>
    <row r="5546" spans="1:32" x14ac:dyDescent="0.2">
      <c r="A5546" t="s">
        <v>9537</v>
      </c>
      <c r="B5546" s="107">
        <v>44627</v>
      </c>
      <c r="C5546" s="107">
        <v>44627</v>
      </c>
      <c r="D5546" s="107">
        <v>44627</v>
      </c>
      <c r="E5546">
        <v>-7.3388665596579479E-3</v>
      </c>
      <c r="F5546">
        <v>-7.3388665596579479E-3</v>
      </c>
      <c r="G5546" t="s">
        <v>58</v>
      </c>
      <c r="H5546">
        <v>12829.753340185</v>
      </c>
      <c r="I5546">
        <v>-94.15584775694353</v>
      </c>
      <c r="J5546">
        <v>-94.15584775694353</v>
      </c>
      <c r="K5546">
        <v>1</v>
      </c>
      <c r="M5546" t="s">
        <v>56</v>
      </c>
      <c r="S5546" t="s">
        <v>1608</v>
      </c>
      <c r="U5546" t="s">
        <v>56</v>
      </c>
      <c r="W5546" t="s">
        <v>1415</v>
      </c>
      <c r="X5546" t="s">
        <v>1265</v>
      </c>
      <c r="Y5546" t="s">
        <v>182</v>
      </c>
      <c r="Z5546" t="s">
        <v>164</v>
      </c>
      <c r="AA5546" t="s">
        <v>164</v>
      </c>
      <c r="AB5546" t="s">
        <v>18</v>
      </c>
      <c r="AD5546" t="s">
        <v>9538</v>
      </c>
      <c r="AE5546">
        <v>1</v>
      </c>
      <c r="AF5546">
        <v>1</v>
      </c>
    </row>
    <row r="5547" spans="1:32" x14ac:dyDescent="0.2">
      <c r="A5547" t="s">
        <v>9539</v>
      </c>
      <c r="B5547" s="107">
        <v>44627</v>
      </c>
      <c r="C5547" s="107">
        <v>44627</v>
      </c>
      <c r="D5547" s="107">
        <v>44627</v>
      </c>
      <c r="E5547">
        <v>-2.2862486584255661</v>
      </c>
      <c r="F5547">
        <v>-2.2862486584255661</v>
      </c>
      <c r="G5547" t="s">
        <v>58</v>
      </c>
      <c r="H5547">
        <v>12829.753340185</v>
      </c>
      <c r="I5547">
        <v>-29332.00636192887</v>
      </c>
      <c r="J5547">
        <v>-29332.00636192887</v>
      </c>
      <c r="K5547">
        <v>1</v>
      </c>
      <c r="M5547" t="s">
        <v>56</v>
      </c>
      <c r="N5547" t="s">
        <v>9540</v>
      </c>
      <c r="S5547" t="s">
        <v>9541</v>
      </c>
      <c r="U5547" t="s">
        <v>56</v>
      </c>
      <c r="W5547" t="s">
        <v>9542</v>
      </c>
      <c r="X5547" t="s">
        <v>115</v>
      </c>
      <c r="Y5547" t="s">
        <v>175</v>
      </c>
      <c r="Z5547" t="s">
        <v>176</v>
      </c>
      <c r="AA5547" t="s">
        <v>176</v>
      </c>
      <c r="AB5547" t="s">
        <v>25</v>
      </c>
      <c r="AD5547" t="s">
        <v>9543</v>
      </c>
      <c r="AE5547">
        <v>1</v>
      </c>
      <c r="AF5547">
        <v>1</v>
      </c>
    </row>
    <row r="5548" spans="1:32" x14ac:dyDescent="0.2">
      <c r="A5548" t="s">
        <v>9544</v>
      </c>
      <c r="B5548" s="107">
        <v>44627</v>
      </c>
      <c r="C5548" s="107">
        <v>44627</v>
      </c>
      <c r="D5548" s="107">
        <v>44627</v>
      </c>
      <c r="E5548">
        <v>-0.64352322179352406</v>
      </c>
      <c r="F5548">
        <v>-0.64352322179352406</v>
      </c>
      <c r="G5548" t="s">
        <v>58</v>
      </c>
      <c r="H5548">
        <v>12829.753340185</v>
      </c>
      <c r="I5548">
        <v>-8256.2442042920757</v>
      </c>
      <c r="J5548">
        <v>-8256.2442042920757</v>
      </c>
      <c r="K5548">
        <v>1</v>
      </c>
      <c r="M5548" t="s">
        <v>56</v>
      </c>
      <c r="N5548" t="s">
        <v>9462</v>
      </c>
      <c r="S5548" t="s">
        <v>9545</v>
      </c>
      <c r="U5548" t="s">
        <v>56</v>
      </c>
      <c r="W5548" t="s">
        <v>7897</v>
      </c>
      <c r="X5548" t="s">
        <v>24</v>
      </c>
      <c r="Y5548" t="s">
        <v>325</v>
      </c>
      <c r="Z5548" t="s">
        <v>325</v>
      </c>
      <c r="AA5548" t="s">
        <v>325</v>
      </c>
      <c r="AB5548" t="s">
        <v>27</v>
      </c>
      <c r="AD5548" t="s">
        <v>9546</v>
      </c>
      <c r="AE5548">
        <v>1</v>
      </c>
      <c r="AF5548">
        <v>1</v>
      </c>
    </row>
    <row r="5549" spans="1:32" x14ac:dyDescent="0.2">
      <c r="A5549" t="s">
        <v>9547</v>
      </c>
      <c r="B5549" s="107">
        <v>44627</v>
      </c>
      <c r="C5549" s="107">
        <v>44627</v>
      </c>
      <c r="D5549" s="107">
        <v>44627</v>
      </c>
      <c r="E5549">
        <v>-0.643631737056793</v>
      </c>
      <c r="F5549">
        <v>-0.643631737056793</v>
      </c>
      <c r="G5549" t="s">
        <v>58</v>
      </c>
      <c r="H5549">
        <v>12829.753340185</v>
      </c>
      <c r="I5549">
        <v>-8257.6364283534604</v>
      </c>
      <c r="J5549">
        <v>-8257.6364283534604</v>
      </c>
      <c r="K5549">
        <v>1</v>
      </c>
      <c r="M5549" t="s">
        <v>56</v>
      </c>
      <c r="S5549" t="s">
        <v>7896</v>
      </c>
      <c r="U5549" t="s">
        <v>56</v>
      </c>
      <c r="W5549" t="s">
        <v>7897</v>
      </c>
      <c r="X5549" t="s">
        <v>24</v>
      </c>
      <c r="Y5549" t="s">
        <v>325</v>
      </c>
      <c r="Z5549" t="s">
        <v>325</v>
      </c>
      <c r="AA5549" t="s">
        <v>325</v>
      </c>
      <c r="AB5549" t="s">
        <v>27</v>
      </c>
      <c r="AD5549" t="s">
        <v>9548</v>
      </c>
      <c r="AE5549">
        <v>1</v>
      </c>
      <c r="AF5549">
        <v>1</v>
      </c>
    </row>
    <row r="5550" spans="1:32" x14ac:dyDescent="0.2">
      <c r="A5550" t="s">
        <v>9549</v>
      </c>
      <c r="B5550" s="107">
        <v>44627</v>
      </c>
      <c r="C5550" s="107">
        <v>44627</v>
      </c>
      <c r="D5550" s="107">
        <v>44627</v>
      </c>
      <c r="E5550">
        <v>-2.5720531247037699</v>
      </c>
      <c r="F5550">
        <v>-2.5720531247037699</v>
      </c>
      <c r="G5550" t="s">
        <v>58</v>
      </c>
      <c r="H5550">
        <v>12829.753340185</v>
      </c>
      <c r="I5550">
        <v>-32998.807167801453</v>
      </c>
      <c r="J5550">
        <v>-32998.807167801453</v>
      </c>
      <c r="K5550">
        <v>1</v>
      </c>
      <c r="M5550" t="s">
        <v>56</v>
      </c>
      <c r="S5550" t="s">
        <v>7896</v>
      </c>
      <c r="U5550" t="s">
        <v>56</v>
      </c>
      <c r="W5550" t="s">
        <v>7897</v>
      </c>
      <c r="X5550" t="s">
        <v>24</v>
      </c>
      <c r="Y5550" t="s">
        <v>325</v>
      </c>
      <c r="Z5550" t="s">
        <v>325</v>
      </c>
      <c r="AA5550" t="s">
        <v>325</v>
      </c>
      <c r="AB5550" t="s">
        <v>27</v>
      </c>
      <c r="AD5550" t="s">
        <v>9550</v>
      </c>
      <c r="AE5550">
        <v>1</v>
      </c>
      <c r="AF5550">
        <v>1</v>
      </c>
    </row>
    <row r="5551" spans="1:32" x14ac:dyDescent="0.2">
      <c r="A5551" t="s">
        <v>9551</v>
      </c>
      <c r="B5551" s="107">
        <v>44627</v>
      </c>
      <c r="C5551" s="107">
        <v>44627</v>
      </c>
      <c r="D5551" s="107">
        <v>44627</v>
      </c>
      <c r="E5551">
        <v>-1.28636421338438</v>
      </c>
      <c r="F5551">
        <v>-1.28636421338438</v>
      </c>
      <c r="G5551" t="s">
        <v>58</v>
      </c>
      <c r="H5551">
        <v>12829.753340185</v>
      </c>
      <c r="I5551">
        <v>-16503.73556336269</v>
      </c>
      <c r="J5551">
        <v>-16503.73556336269</v>
      </c>
      <c r="K5551">
        <v>1</v>
      </c>
      <c r="M5551" t="s">
        <v>56</v>
      </c>
      <c r="S5551" t="s">
        <v>7896</v>
      </c>
      <c r="U5551" t="s">
        <v>56</v>
      </c>
      <c r="W5551" t="s">
        <v>7897</v>
      </c>
      <c r="X5551" t="s">
        <v>24</v>
      </c>
      <c r="Y5551" t="s">
        <v>325</v>
      </c>
      <c r="Z5551" t="s">
        <v>325</v>
      </c>
      <c r="AA5551" t="s">
        <v>325</v>
      </c>
      <c r="AB5551" t="s">
        <v>27</v>
      </c>
      <c r="AD5551" t="s">
        <v>9552</v>
      </c>
      <c r="AE5551">
        <v>1</v>
      </c>
      <c r="AF5551">
        <v>1</v>
      </c>
    </row>
    <row r="5552" spans="1:32" x14ac:dyDescent="0.2">
      <c r="A5552" t="s">
        <v>9553</v>
      </c>
      <c r="B5552" s="107">
        <v>44627</v>
      </c>
      <c r="C5552" s="107">
        <v>44627</v>
      </c>
      <c r="D5552" s="107">
        <v>44627</v>
      </c>
      <c r="E5552">
        <v>-0.30067095224181301</v>
      </c>
      <c r="F5552">
        <v>-0.30067095224181301</v>
      </c>
      <c r="G5552" t="s">
        <v>58</v>
      </c>
      <c r="H5552">
        <v>12829.753340185</v>
      </c>
      <c r="I5552">
        <v>-3857.5341538210041</v>
      </c>
      <c r="J5552">
        <v>-3857.5341538210041</v>
      </c>
      <c r="K5552">
        <v>1</v>
      </c>
      <c r="M5552" t="s">
        <v>67</v>
      </c>
      <c r="S5552" t="s">
        <v>9447</v>
      </c>
      <c r="U5552" t="s">
        <v>67</v>
      </c>
      <c r="W5552" t="s">
        <v>1415</v>
      </c>
      <c r="X5552" t="s">
        <v>1265</v>
      </c>
      <c r="Y5552" t="s">
        <v>182</v>
      </c>
      <c r="Z5552" t="s">
        <v>164</v>
      </c>
      <c r="AA5552" t="s">
        <v>164</v>
      </c>
      <c r="AB5552" t="s">
        <v>18</v>
      </c>
      <c r="AD5552" t="s">
        <v>9554</v>
      </c>
      <c r="AE5552">
        <v>1</v>
      </c>
      <c r="AF5552">
        <v>1</v>
      </c>
    </row>
    <row r="5553" spans="1:32" x14ac:dyDescent="0.2">
      <c r="A5553" t="s">
        <v>9555</v>
      </c>
      <c r="B5553" s="107">
        <v>44625</v>
      </c>
      <c r="C5553" s="107">
        <v>44625</v>
      </c>
      <c r="D5553" s="107">
        <v>44625</v>
      </c>
      <c r="E5553">
        <v>-6.2389006736008397E-4</v>
      </c>
      <c r="F5553">
        <v>-6.2389006736008397E-4</v>
      </c>
      <c r="G5553" t="s">
        <v>58</v>
      </c>
      <c r="H5553">
        <v>13630.77709611452</v>
      </c>
      <c r="I5553">
        <v>-8.5041064406651774</v>
      </c>
      <c r="J5553">
        <v>-8.5041064406651774</v>
      </c>
      <c r="K5553">
        <v>1</v>
      </c>
      <c r="M5553" t="s">
        <v>56</v>
      </c>
      <c r="N5553" t="s">
        <v>2409</v>
      </c>
      <c r="S5553" t="s">
        <v>1608</v>
      </c>
      <c r="U5553" t="s">
        <v>56</v>
      </c>
      <c r="W5553" t="s">
        <v>1415</v>
      </c>
      <c r="X5553" t="s">
        <v>1265</v>
      </c>
      <c r="Y5553" t="s">
        <v>182</v>
      </c>
      <c r="Z5553" t="s">
        <v>164</v>
      </c>
      <c r="AA5553" t="s">
        <v>164</v>
      </c>
      <c r="AB5553" t="s">
        <v>18</v>
      </c>
      <c r="AD5553" t="s">
        <v>9556</v>
      </c>
      <c r="AE5553">
        <v>1</v>
      </c>
      <c r="AF5553">
        <v>1</v>
      </c>
    </row>
    <row r="5554" spans="1:32" x14ac:dyDescent="0.2">
      <c r="A5554" t="s">
        <v>9557</v>
      </c>
      <c r="B5554" s="107">
        <v>44625</v>
      </c>
      <c r="C5554" s="107">
        <v>44625</v>
      </c>
      <c r="D5554" s="107">
        <v>44625</v>
      </c>
      <c r="E5554">
        <v>-7.0223480434161603E-4</v>
      </c>
      <c r="F5554">
        <v>-7.0223480434161603E-4</v>
      </c>
      <c r="G5554" t="s">
        <v>58</v>
      </c>
      <c r="H5554">
        <v>13630.77709611452</v>
      </c>
      <c r="I5554">
        <v>-9.5720060871141612</v>
      </c>
      <c r="J5554">
        <v>-9.5720060871141612</v>
      </c>
      <c r="K5554">
        <v>1</v>
      </c>
      <c r="M5554" t="s">
        <v>56</v>
      </c>
      <c r="N5554" t="s">
        <v>2409</v>
      </c>
      <c r="S5554" t="s">
        <v>1608</v>
      </c>
      <c r="U5554" t="s">
        <v>56</v>
      </c>
      <c r="W5554" t="s">
        <v>1415</v>
      </c>
      <c r="X5554" t="s">
        <v>1265</v>
      </c>
      <c r="Y5554" t="s">
        <v>182</v>
      </c>
      <c r="Z5554" t="s">
        <v>164</v>
      </c>
      <c r="AA5554" t="s">
        <v>164</v>
      </c>
      <c r="AB5554" t="s">
        <v>18</v>
      </c>
      <c r="AD5554" t="s">
        <v>9558</v>
      </c>
      <c r="AE5554">
        <v>1</v>
      </c>
      <c r="AF5554">
        <v>1</v>
      </c>
    </row>
    <row r="5555" spans="1:32" x14ac:dyDescent="0.2">
      <c r="A5555" t="s">
        <v>9559</v>
      </c>
      <c r="B5555" s="107">
        <v>44625</v>
      </c>
      <c r="C5555" s="107">
        <v>44625</v>
      </c>
      <c r="D5555" s="107">
        <v>44625</v>
      </c>
      <c r="E5555">
        <v>-8.5992780635363504E-4</v>
      </c>
      <c r="F5555">
        <v>-8.5992780635363504E-4</v>
      </c>
      <c r="G5555" t="s">
        <v>58</v>
      </c>
      <c r="H5555">
        <v>13630.77709611452</v>
      </c>
      <c r="I5555">
        <v>-11.721484247157131</v>
      </c>
      <c r="J5555">
        <v>-11.721484247157131</v>
      </c>
      <c r="K5555">
        <v>1</v>
      </c>
      <c r="M5555" t="s">
        <v>67</v>
      </c>
      <c r="N5555" t="s">
        <v>2409</v>
      </c>
      <c r="S5555" t="s">
        <v>1608</v>
      </c>
      <c r="U5555" t="s">
        <v>67</v>
      </c>
      <c r="W5555" t="s">
        <v>1270</v>
      </c>
      <c r="X5555" t="s">
        <v>1271</v>
      </c>
      <c r="Y5555" t="s">
        <v>182</v>
      </c>
      <c r="Z5555" t="s">
        <v>164</v>
      </c>
      <c r="AA5555" t="s">
        <v>164</v>
      </c>
      <c r="AB5555" t="s">
        <v>18</v>
      </c>
      <c r="AD5555" t="s">
        <v>9560</v>
      </c>
      <c r="AE5555">
        <v>1</v>
      </c>
      <c r="AF5555">
        <v>1</v>
      </c>
    </row>
    <row r="5556" spans="1:32" x14ac:dyDescent="0.2">
      <c r="A5556" t="s">
        <v>9561</v>
      </c>
      <c r="B5556" s="107">
        <v>44625</v>
      </c>
      <c r="C5556" s="107">
        <v>44625</v>
      </c>
      <c r="D5556" s="107">
        <v>44625</v>
      </c>
      <c r="E5556">
        <v>-1.399745083995384</v>
      </c>
      <c r="F5556">
        <v>-1.399745083995384</v>
      </c>
      <c r="G5556" t="s">
        <v>58</v>
      </c>
      <c r="H5556">
        <v>13630.77709611452</v>
      </c>
      <c r="I5556">
        <v>-19079.613231323179</v>
      </c>
      <c r="J5556">
        <v>-19079.613231323179</v>
      </c>
      <c r="K5556">
        <v>1</v>
      </c>
      <c r="M5556" t="s">
        <v>63</v>
      </c>
      <c r="S5556" t="s">
        <v>9218</v>
      </c>
      <c r="U5556" t="s">
        <v>63</v>
      </c>
      <c r="W5556" t="s">
        <v>1415</v>
      </c>
      <c r="X5556" t="s">
        <v>1265</v>
      </c>
      <c r="Y5556" t="s">
        <v>182</v>
      </c>
      <c r="Z5556" t="s">
        <v>164</v>
      </c>
      <c r="AA5556" t="s">
        <v>164</v>
      </c>
      <c r="AB5556" t="s">
        <v>18</v>
      </c>
      <c r="AD5556" t="s">
        <v>9562</v>
      </c>
      <c r="AE5556">
        <v>1</v>
      </c>
      <c r="AF5556">
        <v>1</v>
      </c>
    </row>
    <row r="5557" spans="1:32" x14ac:dyDescent="0.2">
      <c r="A5557" t="s">
        <v>9563</v>
      </c>
      <c r="B5557" s="107">
        <v>44625</v>
      </c>
      <c r="C5557" s="107">
        <v>44625</v>
      </c>
      <c r="D5557" s="107">
        <v>44625</v>
      </c>
      <c r="E5557">
        <v>-2.1567306490100002E-3</v>
      </c>
      <c r="F5557">
        <v>-2.1567306490100002E-3</v>
      </c>
      <c r="G5557" t="s">
        <v>58</v>
      </c>
      <c r="H5557">
        <v>13630.77709611452</v>
      </c>
      <c r="I5557">
        <v>-29.39791473301371</v>
      </c>
      <c r="J5557">
        <v>-29.39791473301371</v>
      </c>
      <c r="K5557">
        <v>1</v>
      </c>
      <c r="M5557" t="s">
        <v>56</v>
      </c>
      <c r="N5557" t="s">
        <v>2409</v>
      </c>
      <c r="S5557" t="s">
        <v>9426</v>
      </c>
      <c r="U5557" t="s">
        <v>56</v>
      </c>
      <c r="W5557" t="s">
        <v>1270</v>
      </c>
      <c r="X5557" t="s">
        <v>1271</v>
      </c>
      <c r="Y5557" t="s">
        <v>182</v>
      </c>
      <c r="Z5557" t="s">
        <v>164</v>
      </c>
      <c r="AA5557" t="s">
        <v>164</v>
      </c>
      <c r="AB5557" t="s">
        <v>18</v>
      </c>
      <c r="AD5557" t="s">
        <v>9564</v>
      </c>
      <c r="AE5557">
        <v>1</v>
      </c>
      <c r="AF5557">
        <v>1</v>
      </c>
    </row>
    <row r="5558" spans="1:32" x14ac:dyDescent="0.2">
      <c r="A5558" t="s">
        <v>9565</v>
      </c>
      <c r="B5558" s="107">
        <v>44625</v>
      </c>
      <c r="C5558" s="107">
        <v>44625</v>
      </c>
      <c r="D5558" s="107">
        <v>44625</v>
      </c>
      <c r="E5558">
        <v>-2.2514844036047349E-3</v>
      </c>
      <c r="F5558">
        <v>-2.2514844036047349E-3</v>
      </c>
      <c r="G5558" t="s">
        <v>58</v>
      </c>
      <c r="H5558">
        <v>13630.77709611452</v>
      </c>
      <c r="I5558">
        <v>-30.689482040914481</v>
      </c>
      <c r="J5558">
        <v>-30.689482040914481</v>
      </c>
      <c r="K5558">
        <v>1</v>
      </c>
      <c r="M5558" t="s">
        <v>63</v>
      </c>
      <c r="N5558" t="s">
        <v>2409</v>
      </c>
      <c r="S5558" t="s">
        <v>9426</v>
      </c>
      <c r="U5558" t="s">
        <v>63</v>
      </c>
      <c r="W5558" t="s">
        <v>1270</v>
      </c>
      <c r="X5558" t="s">
        <v>1271</v>
      </c>
      <c r="Y5558" t="s">
        <v>182</v>
      </c>
      <c r="Z5558" t="s">
        <v>164</v>
      </c>
      <c r="AA5558" t="s">
        <v>164</v>
      </c>
      <c r="AB5558" t="s">
        <v>18</v>
      </c>
      <c r="AD5558" t="s">
        <v>9566</v>
      </c>
      <c r="AE5558">
        <v>1</v>
      </c>
      <c r="AF5558">
        <v>1</v>
      </c>
    </row>
    <row r="5559" spans="1:32" x14ac:dyDescent="0.2">
      <c r="A5559" t="s">
        <v>9567</v>
      </c>
      <c r="B5559" s="107">
        <v>44625</v>
      </c>
      <c r="C5559" s="107">
        <v>44625</v>
      </c>
      <c r="D5559" s="107">
        <v>44625</v>
      </c>
      <c r="E5559">
        <v>-2.69444175121485E-3</v>
      </c>
      <c r="F5559">
        <v>-2.69444175121485E-3</v>
      </c>
      <c r="G5559" t="s">
        <v>58</v>
      </c>
      <c r="H5559">
        <v>13630.77709611452</v>
      </c>
      <c r="I5559">
        <v>-36.727334909274077</v>
      </c>
      <c r="J5559">
        <v>-36.727334909274077</v>
      </c>
      <c r="K5559">
        <v>1</v>
      </c>
      <c r="M5559" t="s">
        <v>63</v>
      </c>
      <c r="N5559" t="s">
        <v>2409</v>
      </c>
      <c r="S5559" t="s">
        <v>9426</v>
      </c>
      <c r="U5559" t="s">
        <v>63</v>
      </c>
      <c r="W5559" t="s">
        <v>1270</v>
      </c>
      <c r="X5559" t="s">
        <v>1271</v>
      </c>
      <c r="Y5559" t="s">
        <v>182</v>
      </c>
      <c r="Z5559" t="s">
        <v>164</v>
      </c>
      <c r="AA5559" t="s">
        <v>164</v>
      </c>
      <c r="AB5559" t="s">
        <v>18</v>
      </c>
      <c r="AD5559" t="s">
        <v>9568</v>
      </c>
      <c r="AE5559">
        <v>1</v>
      </c>
      <c r="AF5559">
        <v>1</v>
      </c>
    </row>
    <row r="5560" spans="1:32" x14ac:dyDescent="0.2">
      <c r="A5560" t="s">
        <v>9569</v>
      </c>
      <c r="B5560" s="107">
        <v>44625</v>
      </c>
      <c r="C5560" s="107">
        <v>44625</v>
      </c>
      <c r="D5560" s="107">
        <v>44625</v>
      </c>
      <c r="E5560">
        <v>-1.086704689165108E-3</v>
      </c>
      <c r="F5560">
        <v>-1.086704689165108E-3</v>
      </c>
      <c r="G5560" t="s">
        <v>58</v>
      </c>
      <c r="H5560">
        <v>13630.77709611452</v>
      </c>
      <c r="I5560">
        <v>-14.812629387312001</v>
      </c>
      <c r="J5560">
        <v>-14.812629387312001</v>
      </c>
      <c r="K5560">
        <v>1</v>
      </c>
      <c r="M5560" t="s">
        <v>63</v>
      </c>
      <c r="N5560" t="s">
        <v>2409</v>
      </c>
      <c r="S5560" t="s">
        <v>1608</v>
      </c>
      <c r="U5560" t="s">
        <v>63</v>
      </c>
      <c r="W5560" t="s">
        <v>1415</v>
      </c>
      <c r="X5560" t="s">
        <v>1265</v>
      </c>
      <c r="Y5560" t="s">
        <v>182</v>
      </c>
      <c r="Z5560" t="s">
        <v>164</v>
      </c>
      <c r="AA5560" t="s">
        <v>164</v>
      </c>
      <c r="AB5560" t="s">
        <v>18</v>
      </c>
      <c r="AD5560" t="s">
        <v>9570</v>
      </c>
      <c r="AE5560">
        <v>1</v>
      </c>
      <c r="AF5560">
        <v>1</v>
      </c>
    </row>
    <row r="5561" spans="1:32" x14ac:dyDescent="0.2">
      <c r="A5561" t="s">
        <v>9571</v>
      </c>
      <c r="B5561" s="107">
        <v>44625</v>
      </c>
      <c r="C5561" s="107">
        <v>44625</v>
      </c>
      <c r="D5561" s="107">
        <v>44625</v>
      </c>
      <c r="E5561">
        <v>-6.9298946341308002E-4</v>
      </c>
      <c r="F5561">
        <v>-6.9298946341308002E-4</v>
      </c>
      <c r="G5561" t="s">
        <v>58</v>
      </c>
      <c r="H5561">
        <v>13630.77709611452</v>
      </c>
      <c r="I5561">
        <v>-9.445984905739703</v>
      </c>
      <c r="J5561">
        <v>-9.445984905739703</v>
      </c>
      <c r="K5561">
        <v>1</v>
      </c>
      <c r="M5561" t="s">
        <v>67</v>
      </c>
      <c r="N5561" t="s">
        <v>2409</v>
      </c>
      <c r="S5561" t="s">
        <v>1608</v>
      </c>
      <c r="U5561" t="s">
        <v>67</v>
      </c>
      <c r="W5561" t="s">
        <v>1270</v>
      </c>
      <c r="X5561" t="s">
        <v>1271</v>
      </c>
      <c r="Y5561" t="s">
        <v>182</v>
      </c>
      <c r="Z5561" t="s">
        <v>164</v>
      </c>
      <c r="AA5561" t="s">
        <v>164</v>
      </c>
      <c r="AB5561" t="s">
        <v>18</v>
      </c>
      <c r="AD5561" t="s">
        <v>9572</v>
      </c>
      <c r="AE5561">
        <v>1</v>
      </c>
      <c r="AF5561">
        <v>1</v>
      </c>
    </row>
    <row r="5562" spans="1:32" x14ac:dyDescent="0.2">
      <c r="A5562" t="s">
        <v>9573</v>
      </c>
      <c r="B5562" s="107">
        <v>44625</v>
      </c>
      <c r="C5562" s="107">
        <v>44625</v>
      </c>
      <c r="D5562" s="107">
        <v>44625</v>
      </c>
      <c r="E5562">
        <v>-1.83551203547543E-3</v>
      </c>
      <c r="F5562">
        <v>-1.83551203547543E-3</v>
      </c>
      <c r="G5562" t="s">
        <v>58</v>
      </c>
      <c r="H5562">
        <v>13630.77709611452</v>
      </c>
      <c r="I5562">
        <v>-25.01945541280103</v>
      </c>
      <c r="J5562">
        <v>-25.01945541280103</v>
      </c>
      <c r="K5562">
        <v>1</v>
      </c>
      <c r="M5562" t="s">
        <v>63</v>
      </c>
      <c r="N5562" t="s">
        <v>2409</v>
      </c>
      <c r="S5562" t="s">
        <v>9426</v>
      </c>
      <c r="U5562" t="s">
        <v>63</v>
      </c>
      <c r="W5562" t="s">
        <v>1270</v>
      </c>
      <c r="X5562" t="s">
        <v>1271</v>
      </c>
      <c r="Y5562" t="s">
        <v>182</v>
      </c>
      <c r="Z5562" t="s">
        <v>164</v>
      </c>
      <c r="AA5562" t="s">
        <v>164</v>
      </c>
      <c r="AB5562" t="s">
        <v>18</v>
      </c>
      <c r="AD5562" t="s">
        <v>9574</v>
      </c>
      <c r="AE5562">
        <v>1</v>
      </c>
      <c r="AF5562">
        <v>1</v>
      </c>
    </row>
    <row r="5563" spans="1:32" x14ac:dyDescent="0.2">
      <c r="A5563" t="s">
        <v>9575</v>
      </c>
      <c r="B5563" s="107">
        <v>44625</v>
      </c>
      <c r="C5563" s="107">
        <v>44625</v>
      </c>
      <c r="D5563" s="107">
        <v>44625</v>
      </c>
      <c r="E5563">
        <v>-1.8347932976200099E-3</v>
      </c>
      <c r="F5563">
        <v>-1.8347932976200099E-3</v>
      </c>
      <c r="G5563" t="s">
        <v>58</v>
      </c>
      <c r="H5563">
        <v>13630.77709611452</v>
      </c>
      <c r="I5563">
        <v>-25.00965845730326</v>
      </c>
      <c r="J5563">
        <v>-25.00965845730326</v>
      </c>
      <c r="K5563">
        <v>1</v>
      </c>
      <c r="M5563" t="s">
        <v>63</v>
      </c>
      <c r="N5563" t="s">
        <v>2409</v>
      </c>
      <c r="S5563" t="s">
        <v>9426</v>
      </c>
      <c r="U5563" t="s">
        <v>63</v>
      </c>
      <c r="W5563" t="s">
        <v>1270</v>
      </c>
      <c r="X5563" t="s">
        <v>1271</v>
      </c>
      <c r="Y5563" t="s">
        <v>182</v>
      </c>
      <c r="Z5563" t="s">
        <v>164</v>
      </c>
      <c r="AA5563" t="s">
        <v>164</v>
      </c>
      <c r="AB5563" t="s">
        <v>18</v>
      </c>
      <c r="AD5563" t="s">
        <v>9576</v>
      </c>
      <c r="AE5563">
        <v>1</v>
      </c>
      <c r="AF5563">
        <v>1</v>
      </c>
    </row>
    <row r="5564" spans="1:32" x14ac:dyDescent="0.2">
      <c r="A5564" t="s">
        <v>9577</v>
      </c>
      <c r="B5564" s="107">
        <v>44625</v>
      </c>
      <c r="C5564" s="107">
        <v>44625</v>
      </c>
      <c r="D5564" s="107">
        <v>44625</v>
      </c>
      <c r="E5564">
        <v>-6.42348302003704E-4</v>
      </c>
      <c r="F5564">
        <v>-6.42348302003704E-4</v>
      </c>
      <c r="G5564" t="s">
        <v>58</v>
      </c>
      <c r="H5564">
        <v>13630.77709611452</v>
      </c>
      <c r="I5564">
        <v>-8.7557065226801409</v>
      </c>
      <c r="J5564">
        <v>-8.7557065226801409</v>
      </c>
      <c r="K5564">
        <v>1</v>
      </c>
      <c r="M5564" t="s">
        <v>67</v>
      </c>
      <c r="N5564" t="s">
        <v>2409</v>
      </c>
      <c r="S5564" t="s">
        <v>1608</v>
      </c>
      <c r="U5564" t="s">
        <v>67</v>
      </c>
      <c r="W5564" t="s">
        <v>1270</v>
      </c>
      <c r="X5564" t="s">
        <v>1271</v>
      </c>
      <c r="Y5564" t="s">
        <v>182</v>
      </c>
      <c r="Z5564" t="s">
        <v>164</v>
      </c>
      <c r="AA5564" t="s">
        <v>164</v>
      </c>
      <c r="AB5564" t="s">
        <v>18</v>
      </c>
      <c r="AD5564" t="s">
        <v>9578</v>
      </c>
      <c r="AE5564">
        <v>1</v>
      </c>
      <c r="AF5564">
        <v>1</v>
      </c>
    </row>
    <row r="5565" spans="1:32" x14ac:dyDescent="0.2">
      <c r="A5565" t="s">
        <v>9579</v>
      </c>
      <c r="B5565" s="107">
        <v>44625</v>
      </c>
      <c r="C5565" s="107">
        <v>44625</v>
      </c>
      <c r="D5565" s="107">
        <v>44625</v>
      </c>
      <c r="E5565">
        <v>-1.1751022874456321E-3</v>
      </c>
      <c r="F5565">
        <v>-1.1751022874456321E-3</v>
      </c>
      <c r="G5565" t="s">
        <v>58</v>
      </c>
      <c r="H5565">
        <v>13630.77709611452</v>
      </c>
      <c r="I5565">
        <v>-16.017557345305701</v>
      </c>
      <c r="J5565">
        <v>-16.017557345305701</v>
      </c>
      <c r="K5565">
        <v>1</v>
      </c>
      <c r="M5565" t="s">
        <v>56</v>
      </c>
      <c r="N5565" t="s">
        <v>2409</v>
      </c>
      <c r="S5565" t="s">
        <v>1608</v>
      </c>
      <c r="U5565" t="s">
        <v>56</v>
      </c>
      <c r="W5565" t="s">
        <v>1415</v>
      </c>
      <c r="X5565" t="s">
        <v>1265</v>
      </c>
      <c r="Y5565" t="s">
        <v>182</v>
      </c>
      <c r="Z5565" t="s">
        <v>164</v>
      </c>
      <c r="AA5565" t="s">
        <v>164</v>
      </c>
      <c r="AB5565" t="s">
        <v>18</v>
      </c>
      <c r="AD5565" t="s">
        <v>9580</v>
      </c>
      <c r="AE5565">
        <v>1</v>
      </c>
      <c r="AF5565">
        <v>1</v>
      </c>
    </row>
    <row r="5566" spans="1:32" x14ac:dyDescent="0.2">
      <c r="A5566" t="s">
        <v>9581</v>
      </c>
      <c r="B5566" s="107">
        <v>44625</v>
      </c>
      <c r="C5566" s="107">
        <v>44625</v>
      </c>
      <c r="D5566" s="107">
        <v>44625</v>
      </c>
      <c r="E5566">
        <v>-3.271369634672376E-3</v>
      </c>
      <c r="F5566">
        <v>-3.271369634672376E-3</v>
      </c>
      <c r="G5566" t="s">
        <v>58</v>
      </c>
      <c r="H5566">
        <v>13630.77709611452</v>
      </c>
      <c r="I5566">
        <v>-44.591310289216743</v>
      </c>
      <c r="J5566">
        <v>-44.591310289216743</v>
      </c>
      <c r="K5566">
        <v>1</v>
      </c>
      <c r="M5566" t="s">
        <v>56</v>
      </c>
      <c r="N5566" t="s">
        <v>2409</v>
      </c>
      <c r="S5566" t="s">
        <v>9426</v>
      </c>
      <c r="U5566" t="s">
        <v>56</v>
      </c>
      <c r="W5566" t="s">
        <v>1270</v>
      </c>
      <c r="X5566" t="s">
        <v>1271</v>
      </c>
      <c r="Y5566" t="s">
        <v>182</v>
      </c>
      <c r="Z5566" t="s">
        <v>164</v>
      </c>
      <c r="AA5566" t="s">
        <v>164</v>
      </c>
      <c r="AB5566" t="s">
        <v>18</v>
      </c>
      <c r="AD5566" t="s">
        <v>9582</v>
      </c>
      <c r="AE5566">
        <v>1</v>
      </c>
      <c r="AF5566">
        <v>1</v>
      </c>
    </row>
    <row r="5567" spans="1:32" x14ac:dyDescent="0.2">
      <c r="A5567" t="s">
        <v>9583</v>
      </c>
      <c r="B5567" s="107">
        <v>44625</v>
      </c>
      <c r="C5567" s="107">
        <v>44625</v>
      </c>
      <c r="D5567" s="107">
        <v>44625</v>
      </c>
      <c r="E5567">
        <v>-2.0858432892606402E-3</v>
      </c>
      <c r="F5567">
        <v>-2.0858432892606402E-3</v>
      </c>
      <c r="G5567" t="s">
        <v>58</v>
      </c>
      <c r="H5567">
        <v>13630.77709611452</v>
      </c>
      <c r="I5567">
        <v>-28.431664933338109</v>
      </c>
      <c r="J5567">
        <v>-28.431664933338109</v>
      </c>
      <c r="K5567">
        <v>1</v>
      </c>
      <c r="M5567" t="s">
        <v>63</v>
      </c>
      <c r="N5567" t="s">
        <v>2409</v>
      </c>
      <c r="S5567" t="s">
        <v>9426</v>
      </c>
      <c r="U5567" t="s">
        <v>63</v>
      </c>
      <c r="W5567" t="s">
        <v>1270</v>
      </c>
      <c r="X5567" t="s">
        <v>1271</v>
      </c>
      <c r="Y5567" t="s">
        <v>182</v>
      </c>
      <c r="Z5567" t="s">
        <v>164</v>
      </c>
      <c r="AA5567" t="s">
        <v>164</v>
      </c>
      <c r="AB5567" t="s">
        <v>18</v>
      </c>
      <c r="AD5567" t="s">
        <v>9584</v>
      </c>
      <c r="AE5567">
        <v>1</v>
      </c>
      <c r="AF5567">
        <v>1</v>
      </c>
    </row>
    <row r="5568" spans="1:32" x14ac:dyDescent="0.2">
      <c r="A5568" t="s">
        <v>9585</v>
      </c>
      <c r="B5568" s="107">
        <v>44625</v>
      </c>
      <c r="C5568" s="107">
        <v>44625</v>
      </c>
      <c r="D5568" s="107">
        <v>44625</v>
      </c>
      <c r="E5568">
        <v>-2.2868981688627102E-3</v>
      </c>
      <c r="F5568">
        <v>-2.2868981688627102E-3</v>
      </c>
      <c r="G5568" t="s">
        <v>58</v>
      </c>
      <c r="H5568">
        <v>13630.77709611452</v>
      </c>
      <c r="I5568">
        <v>-31.17219918128006</v>
      </c>
      <c r="J5568">
        <v>-31.17219918128006</v>
      </c>
      <c r="K5568">
        <v>1</v>
      </c>
      <c r="M5568" t="s">
        <v>56</v>
      </c>
      <c r="N5568" t="s">
        <v>2409</v>
      </c>
      <c r="S5568" t="s">
        <v>9426</v>
      </c>
      <c r="U5568" t="s">
        <v>56</v>
      </c>
      <c r="W5568" t="s">
        <v>1270</v>
      </c>
      <c r="X5568" t="s">
        <v>1271</v>
      </c>
      <c r="Y5568" t="s">
        <v>182</v>
      </c>
      <c r="Z5568" t="s">
        <v>164</v>
      </c>
      <c r="AA5568" t="s">
        <v>164</v>
      </c>
      <c r="AB5568" t="s">
        <v>18</v>
      </c>
      <c r="AD5568" t="s">
        <v>9586</v>
      </c>
      <c r="AE5568">
        <v>1</v>
      </c>
      <c r="AF5568">
        <v>1</v>
      </c>
    </row>
    <row r="5569" spans="1:32" x14ac:dyDescent="0.2">
      <c r="A5569" t="s">
        <v>9587</v>
      </c>
      <c r="B5569" s="107">
        <v>44625</v>
      </c>
      <c r="C5569" s="107">
        <v>44625</v>
      </c>
      <c r="D5569" s="107">
        <v>44625</v>
      </c>
      <c r="E5569">
        <v>-2.3324915432081398E-3</v>
      </c>
      <c r="F5569">
        <v>-2.3324915432081398E-3</v>
      </c>
      <c r="G5569" t="s">
        <v>58</v>
      </c>
      <c r="H5569">
        <v>13630.77709611452</v>
      </c>
      <c r="I5569">
        <v>-31.793672304042321</v>
      </c>
      <c r="J5569">
        <v>-31.793672304042321</v>
      </c>
      <c r="K5569">
        <v>1</v>
      </c>
      <c r="M5569" t="s">
        <v>56</v>
      </c>
      <c r="N5569" t="s">
        <v>2409</v>
      </c>
      <c r="S5569" t="s">
        <v>9426</v>
      </c>
      <c r="U5569" t="s">
        <v>56</v>
      </c>
      <c r="W5569" t="s">
        <v>1270</v>
      </c>
      <c r="X5569" t="s">
        <v>1271</v>
      </c>
      <c r="Y5569" t="s">
        <v>182</v>
      </c>
      <c r="Z5569" t="s">
        <v>164</v>
      </c>
      <c r="AA5569" t="s">
        <v>164</v>
      </c>
      <c r="AB5569" t="s">
        <v>18</v>
      </c>
      <c r="AD5569" t="s">
        <v>9588</v>
      </c>
      <c r="AE5569">
        <v>1</v>
      </c>
      <c r="AF5569">
        <v>1</v>
      </c>
    </row>
    <row r="5570" spans="1:32" x14ac:dyDescent="0.2">
      <c r="A5570" t="s">
        <v>9589</v>
      </c>
      <c r="B5570" s="107">
        <v>44625</v>
      </c>
      <c r="C5570" s="107">
        <v>44625</v>
      </c>
      <c r="D5570" s="107">
        <v>44625</v>
      </c>
      <c r="E5570">
        <v>-2.1849603341127198E-3</v>
      </c>
      <c r="F5570">
        <v>-2.1849603341127198E-3</v>
      </c>
      <c r="G5570" t="s">
        <v>58</v>
      </c>
      <c r="H5570">
        <v>13630.77709611452</v>
      </c>
      <c r="I5570">
        <v>-29.7827072781424</v>
      </c>
      <c r="J5570">
        <v>-29.7827072781424</v>
      </c>
      <c r="K5570">
        <v>1</v>
      </c>
      <c r="M5570" t="s">
        <v>63</v>
      </c>
      <c r="N5570" t="s">
        <v>2409</v>
      </c>
      <c r="S5570" t="s">
        <v>9426</v>
      </c>
      <c r="U5570" t="s">
        <v>63</v>
      </c>
      <c r="W5570" t="s">
        <v>1270</v>
      </c>
      <c r="X5570" t="s">
        <v>1271</v>
      </c>
      <c r="Y5570" t="s">
        <v>182</v>
      </c>
      <c r="Z5570" t="s">
        <v>164</v>
      </c>
      <c r="AA5570" t="s">
        <v>164</v>
      </c>
      <c r="AB5570" t="s">
        <v>18</v>
      </c>
      <c r="AD5570" t="s">
        <v>9590</v>
      </c>
      <c r="AE5570">
        <v>1</v>
      </c>
      <c r="AF5570">
        <v>1</v>
      </c>
    </row>
    <row r="5571" spans="1:32" x14ac:dyDescent="0.2">
      <c r="A5571" t="s">
        <v>9591</v>
      </c>
      <c r="B5571" s="107">
        <v>44625</v>
      </c>
      <c r="C5571" s="107">
        <v>44625</v>
      </c>
      <c r="D5571" s="107">
        <v>44625</v>
      </c>
      <c r="E5571">
        <v>-2.4132590610060978E-3</v>
      </c>
      <c r="F5571">
        <v>-2.4132590610060978E-3</v>
      </c>
      <c r="G5571" t="s">
        <v>58</v>
      </c>
      <c r="H5571">
        <v>13630.77709611452</v>
      </c>
      <c r="I5571">
        <v>-32.894596335752752</v>
      </c>
      <c r="J5571">
        <v>-32.894596335752752</v>
      </c>
      <c r="K5571">
        <v>1</v>
      </c>
      <c r="M5571" t="s">
        <v>63</v>
      </c>
      <c r="N5571" t="s">
        <v>2409</v>
      </c>
      <c r="S5571" t="s">
        <v>9426</v>
      </c>
      <c r="U5571" t="s">
        <v>63</v>
      </c>
      <c r="W5571" t="s">
        <v>1270</v>
      </c>
      <c r="X5571" t="s">
        <v>1271</v>
      </c>
      <c r="Y5571" t="s">
        <v>182</v>
      </c>
      <c r="Z5571" t="s">
        <v>164</v>
      </c>
      <c r="AA5571" t="s">
        <v>164</v>
      </c>
      <c r="AB5571" t="s">
        <v>18</v>
      </c>
      <c r="AD5571" t="s">
        <v>9592</v>
      </c>
      <c r="AE5571">
        <v>1</v>
      </c>
      <c r="AF5571">
        <v>1</v>
      </c>
    </row>
    <row r="5572" spans="1:32" x14ac:dyDescent="0.2">
      <c r="A5572" t="s">
        <v>9593</v>
      </c>
      <c r="B5572" s="107">
        <v>44625</v>
      </c>
      <c r="C5572" s="107">
        <v>44625</v>
      </c>
      <c r="D5572" s="107">
        <v>44625</v>
      </c>
      <c r="E5572">
        <v>-1.605002893733308E-3</v>
      </c>
      <c r="F5572">
        <v>-1.605002893733308E-3</v>
      </c>
      <c r="G5572" t="s">
        <v>58</v>
      </c>
      <c r="H5572">
        <v>13630.77709611452</v>
      </c>
      <c r="I5572">
        <v>-21.8774366830975</v>
      </c>
      <c r="J5572">
        <v>-21.8774366830975</v>
      </c>
      <c r="K5572">
        <v>1</v>
      </c>
      <c r="M5572" t="s">
        <v>67</v>
      </c>
      <c r="N5572" t="s">
        <v>2409</v>
      </c>
      <c r="S5572" t="s">
        <v>1608</v>
      </c>
      <c r="U5572" t="s">
        <v>67</v>
      </c>
      <c r="W5572" t="s">
        <v>1270</v>
      </c>
      <c r="X5572" t="s">
        <v>1271</v>
      </c>
      <c r="Y5572" t="s">
        <v>182</v>
      </c>
      <c r="Z5572" t="s">
        <v>164</v>
      </c>
      <c r="AA5572" t="s">
        <v>164</v>
      </c>
      <c r="AB5572" t="s">
        <v>18</v>
      </c>
      <c r="AD5572" t="s">
        <v>9594</v>
      </c>
      <c r="AE5572">
        <v>1</v>
      </c>
      <c r="AF5572">
        <v>1</v>
      </c>
    </row>
    <row r="5573" spans="1:32" x14ac:dyDescent="0.2">
      <c r="A5573" t="s">
        <v>9595</v>
      </c>
      <c r="B5573" s="107">
        <v>44625</v>
      </c>
      <c r="C5573" s="107">
        <v>44625</v>
      </c>
      <c r="D5573" s="107">
        <v>44625</v>
      </c>
      <c r="E5573">
        <v>-1.5180954156392441E-3</v>
      </c>
      <c r="F5573">
        <v>-1.5180954156392441E-3</v>
      </c>
      <c r="G5573" t="s">
        <v>58</v>
      </c>
      <c r="H5573">
        <v>13630.77709611452</v>
      </c>
      <c r="I5573">
        <v>-20.692820221211861</v>
      </c>
      <c r="J5573">
        <v>-20.692820221211861</v>
      </c>
      <c r="K5573">
        <v>1</v>
      </c>
      <c r="M5573" t="s">
        <v>67</v>
      </c>
      <c r="N5573" t="s">
        <v>2409</v>
      </c>
      <c r="S5573" t="s">
        <v>1608</v>
      </c>
      <c r="U5573" t="s">
        <v>67</v>
      </c>
      <c r="W5573" t="s">
        <v>1270</v>
      </c>
      <c r="X5573" t="s">
        <v>1271</v>
      </c>
      <c r="Y5573" t="s">
        <v>182</v>
      </c>
      <c r="Z5573" t="s">
        <v>164</v>
      </c>
      <c r="AA5573" t="s">
        <v>164</v>
      </c>
      <c r="AB5573" t="s">
        <v>18</v>
      </c>
      <c r="AD5573" t="s">
        <v>9596</v>
      </c>
      <c r="AE5573">
        <v>1</v>
      </c>
      <c r="AF5573">
        <v>1</v>
      </c>
    </row>
    <row r="5574" spans="1:32" x14ac:dyDescent="0.2">
      <c r="A5574" t="s">
        <v>9597</v>
      </c>
      <c r="B5574" s="107">
        <v>44625</v>
      </c>
      <c r="C5574" s="107">
        <v>44625</v>
      </c>
      <c r="D5574" s="107">
        <v>44625</v>
      </c>
      <c r="E5574">
        <v>7.6146965136773118E-2</v>
      </c>
      <c r="F5574">
        <v>7.6146965136773118E-2</v>
      </c>
      <c r="G5574" t="s">
        <v>58</v>
      </c>
      <c r="H5574">
        <v>13630.77709611452</v>
      </c>
      <c r="I5574">
        <v>1037.942308324958</v>
      </c>
      <c r="J5574">
        <v>1037.942308324958</v>
      </c>
      <c r="K5574">
        <v>1</v>
      </c>
      <c r="N5574" t="s">
        <v>56</v>
      </c>
      <c r="S5574" t="s">
        <v>7559</v>
      </c>
      <c r="U5574" t="s">
        <v>56</v>
      </c>
      <c r="W5574" t="s">
        <v>3598</v>
      </c>
      <c r="X5574" t="s">
        <v>3598</v>
      </c>
      <c r="Y5574" t="s">
        <v>1062</v>
      </c>
      <c r="Z5574" t="s">
        <v>1063</v>
      </c>
      <c r="AA5574" t="s">
        <v>1063</v>
      </c>
      <c r="AB5574" t="s">
        <v>29</v>
      </c>
      <c r="AD5574" t="s">
        <v>9598</v>
      </c>
      <c r="AE5574">
        <v>1</v>
      </c>
      <c r="AF5574">
        <v>1</v>
      </c>
    </row>
    <row r="5575" spans="1:32" x14ac:dyDescent="0.2">
      <c r="A5575" t="s">
        <v>9599</v>
      </c>
      <c r="B5575" s="107">
        <v>44625</v>
      </c>
      <c r="C5575" s="107">
        <v>44625</v>
      </c>
      <c r="D5575" s="107">
        <v>44625</v>
      </c>
      <c r="E5575">
        <v>-2.1160519007342839E-3</v>
      </c>
      <c r="F5575">
        <v>-2.1160519007342839E-3</v>
      </c>
      <c r="G5575" t="s">
        <v>58</v>
      </c>
      <c r="H5575">
        <v>13630.77709611452</v>
      </c>
      <c r="I5575">
        <v>-28.843431782718469</v>
      </c>
      <c r="J5575">
        <v>-28.843431782718469</v>
      </c>
      <c r="K5575">
        <v>1</v>
      </c>
      <c r="M5575" t="s">
        <v>63</v>
      </c>
      <c r="N5575" t="s">
        <v>2409</v>
      </c>
      <c r="S5575" t="s">
        <v>9426</v>
      </c>
      <c r="U5575" t="s">
        <v>63</v>
      </c>
      <c r="W5575" t="s">
        <v>1270</v>
      </c>
      <c r="X5575" t="s">
        <v>1271</v>
      </c>
      <c r="Y5575" t="s">
        <v>182</v>
      </c>
      <c r="Z5575" t="s">
        <v>164</v>
      </c>
      <c r="AA5575" t="s">
        <v>164</v>
      </c>
      <c r="AB5575" t="s">
        <v>18</v>
      </c>
      <c r="AD5575" t="s">
        <v>9600</v>
      </c>
      <c r="AE5575">
        <v>1</v>
      </c>
      <c r="AF5575">
        <v>1</v>
      </c>
    </row>
    <row r="5576" spans="1:32" x14ac:dyDescent="0.2">
      <c r="A5576" t="s">
        <v>9601</v>
      </c>
      <c r="B5576" s="107">
        <v>44625</v>
      </c>
      <c r="C5576" s="107">
        <v>44625</v>
      </c>
      <c r="D5576" s="107">
        <v>44625</v>
      </c>
      <c r="E5576">
        <v>-1.714756082686384E-3</v>
      </c>
      <c r="F5576">
        <v>-1.714756082686384E-3</v>
      </c>
      <c r="G5576" t="s">
        <v>58</v>
      </c>
      <c r="H5576">
        <v>13630.77709611452</v>
      </c>
      <c r="I5576">
        <v>-23.373457937304622</v>
      </c>
      <c r="J5576">
        <v>-23.373457937304622</v>
      </c>
      <c r="K5576">
        <v>1</v>
      </c>
      <c r="M5576" t="s">
        <v>63</v>
      </c>
      <c r="N5576" t="s">
        <v>2409</v>
      </c>
      <c r="S5576" t="s">
        <v>9426</v>
      </c>
      <c r="U5576" t="s">
        <v>63</v>
      </c>
      <c r="W5576" t="s">
        <v>1270</v>
      </c>
      <c r="X5576" t="s">
        <v>1271</v>
      </c>
      <c r="Y5576" t="s">
        <v>182</v>
      </c>
      <c r="Z5576" t="s">
        <v>164</v>
      </c>
      <c r="AA5576" t="s">
        <v>164</v>
      </c>
      <c r="AB5576" t="s">
        <v>18</v>
      </c>
      <c r="AD5576" t="s">
        <v>9602</v>
      </c>
      <c r="AE5576">
        <v>1</v>
      </c>
      <c r="AF5576">
        <v>1</v>
      </c>
    </row>
    <row r="5577" spans="1:32" x14ac:dyDescent="0.2">
      <c r="A5577" t="s">
        <v>9603</v>
      </c>
      <c r="B5577" s="107">
        <v>44625</v>
      </c>
      <c r="C5577" s="107">
        <v>44625</v>
      </c>
      <c r="D5577" s="107">
        <v>44625</v>
      </c>
      <c r="E5577">
        <v>0.3</v>
      </c>
      <c r="F5577">
        <v>0.3</v>
      </c>
      <c r="G5577" t="s">
        <v>58</v>
      </c>
      <c r="H5577">
        <v>13630.77709611452</v>
      </c>
      <c r="I5577">
        <v>4089.2331288343562</v>
      </c>
      <c r="J5577">
        <v>4089.2331288343562</v>
      </c>
      <c r="K5577">
        <v>1</v>
      </c>
      <c r="N5577" t="s">
        <v>56</v>
      </c>
      <c r="S5577" t="s">
        <v>7559</v>
      </c>
      <c r="U5577" t="s">
        <v>56</v>
      </c>
      <c r="W5577" t="s">
        <v>3598</v>
      </c>
      <c r="X5577" t="s">
        <v>3598</v>
      </c>
      <c r="Y5577" t="s">
        <v>1062</v>
      </c>
      <c r="Z5577" t="s">
        <v>1063</v>
      </c>
      <c r="AA5577" t="s">
        <v>1063</v>
      </c>
      <c r="AB5577" t="s">
        <v>29</v>
      </c>
      <c r="AD5577" t="s">
        <v>9604</v>
      </c>
      <c r="AE5577">
        <v>1</v>
      </c>
      <c r="AF5577">
        <v>1</v>
      </c>
    </row>
    <row r="5578" spans="1:32" x14ac:dyDescent="0.2">
      <c r="A5578" t="s">
        <v>9605</v>
      </c>
      <c r="B5578" s="107">
        <v>44625</v>
      </c>
      <c r="C5578" s="107">
        <v>44625</v>
      </c>
      <c r="D5578" s="107">
        <v>44625</v>
      </c>
      <c r="E5578">
        <v>-2.4524041862730018E-3</v>
      </c>
      <c r="F5578">
        <v>-2.4524041862730018E-3</v>
      </c>
      <c r="G5578" t="s">
        <v>58</v>
      </c>
      <c r="H5578">
        <v>13630.77709611452</v>
      </c>
      <c r="I5578">
        <v>-33.428174812665397</v>
      </c>
      <c r="J5578">
        <v>-33.428174812665397</v>
      </c>
      <c r="K5578">
        <v>1</v>
      </c>
      <c r="M5578" t="s">
        <v>67</v>
      </c>
      <c r="N5578" t="s">
        <v>2409</v>
      </c>
      <c r="S5578" t="s">
        <v>1608</v>
      </c>
      <c r="U5578" t="s">
        <v>67</v>
      </c>
      <c r="W5578" t="s">
        <v>1270</v>
      </c>
      <c r="X5578" t="s">
        <v>1271</v>
      </c>
      <c r="Y5578" t="s">
        <v>182</v>
      </c>
      <c r="Z5578" t="s">
        <v>164</v>
      </c>
      <c r="AA5578" t="s">
        <v>164</v>
      </c>
      <c r="AB5578" t="s">
        <v>18</v>
      </c>
      <c r="AD5578" t="s">
        <v>9606</v>
      </c>
      <c r="AE5578">
        <v>1</v>
      </c>
      <c r="AF5578">
        <v>1</v>
      </c>
    </row>
    <row r="5579" spans="1:32" x14ac:dyDescent="0.2">
      <c r="A5579" t="s">
        <v>9607</v>
      </c>
      <c r="B5579" s="107">
        <v>44625</v>
      </c>
      <c r="C5579" s="107">
        <v>44625</v>
      </c>
      <c r="D5579" s="107">
        <v>44625</v>
      </c>
      <c r="E5579">
        <v>-1.9750461278912001E-3</v>
      </c>
      <c r="F5579">
        <v>-1.9750461278912001E-3</v>
      </c>
      <c r="G5579" t="s">
        <v>58</v>
      </c>
      <c r="H5579">
        <v>13630.77709611452</v>
      </c>
      <c r="I5579">
        <v>-26.921413523829042</v>
      </c>
      <c r="J5579">
        <v>-26.921413523829042</v>
      </c>
      <c r="K5579">
        <v>1</v>
      </c>
      <c r="M5579" t="s">
        <v>63</v>
      </c>
      <c r="N5579" t="s">
        <v>2409</v>
      </c>
      <c r="S5579" t="s">
        <v>9426</v>
      </c>
      <c r="U5579" t="s">
        <v>63</v>
      </c>
      <c r="W5579" t="s">
        <v>1270</v>
      </c>
      <c r="X5579" t="s">
        <v>1271</v>
      </c>
      <c r="Y5579" t="s">
        <v>182</v>
      </c>
      <c r="Z5579" t="s">
        <v>164</v>
      </c>
      <c r="AA5579" t="s">
        <v>164</v>
      </c>
      <c r="AB5579" t="s">
        <v>18</v>
      </c>
      <c r="AD5579" t="s">
        <v>9608</v>
      </c>
      <c r="AE5579">
        <v>1</v>
      </c>
      <c r="AF5579">
        <v>1</v>
      </c>
    </row>
    <row r="5580" spans="1:32" x14ac:dyDescent="0.2">
      <c r="A5580" t="s">
        <v>9609</v>
      </c>
      <c r="B5580" s="107">
        <v>44625</v>
      </c>
      <c r="C5580" s="107">
        <v>44625</v>
      </c>
      <c r="D5580" s="107">
        <v>44625</v>
      </c>
      <c r="E5580">
        <v>-0.24079026956815799</v>
      </c>
      <c r="F5580">
        <v>-0.24079026956815799</v>
      </c>
      <c r="G5580" t="s">
        <v>58</v>
      </c>
      <c r="H5580">
        <v>13630.77709611452</v>
      </c>
      <c r="I5580">
        <v>-3282.1584913968891</v>
      </c>
      <c r="J5580">
        <v>-3282.1584913968891</v>
      </c>
      <c r="K5580">
        <v>1</v>
      </c>
      <c r="M5580" t="s">
        <v>56</v>
      </c>
      <c r="S5580" t="s">
        <v>7896</v>
      </c>
      <c r="U5580" t="s">
        <v>56</v>
      </c>
      <c r="W5580" t="s">
        <v>7897</v>
      </c>
      <c r="X5580" t="s">
        <v>24</v>
      </c>
      <c r="Y5580" t="s">
        <v>325</v>
      </c>
      <c r="Z5580" t="s">
        <v>325</v>
      </c>
      <c r="AA5580" t="s">
        <v>325</v>
      </c>
      <c r="AB5580" t="s">
        <v>27</v>
      </c>
      <c r="AD5580" t="s">
        <v>9610</v>
      </c>
      <c r="AE5580">
        <v>1</v>
      </c>
      <c r="AF5580">
        <v>1</v>
      </c>
    </row>
    <row r="5581" spans="1:32" x14ac:dyDescent="0.2">
      <c r="A5581" t="s">
        <v>9611</v>
      </c>
      <c r="B5581" s="107">
        <v>44625</v>
      </c>
      <c r="C5581" s="107">
        <v>44625</v>
      </c>
      <c r="D5581" s="107">
        <v>44625</v>
      </c>
      <c r="E5581">
        <v>0.49929541924984311</v>
      </c>
      <c r="F5581">
        <v>0.49929541924984311</v>
      </c>
      <c r="G5581" t="s">
        <v>58</v>
      </c>
      <c r="H5581">
        <v>13630.77709611452</v>
      </c>
      <c r="I5581">
        <v>6805.784564905658</v>
      </c>
      <c r="J5581">
        <v>6805.784564905658</v>
      </c>
      <c r="K5581">
        <v>1</v>
      </c>
      <c r="N5581" t="s">
        <v>63</v>
      </c>
      <c r="S5581" t="s">
        <v>9218</v>
      </c>
      <c r="U5581" t="s">
        <v>63</v>
      </c>
      <c r="W5581" t="s">
        <v>1415</v>
      </c>
      <c r="X5581" t="s">
        <v>1265</v>
      </c>
      <c r="Y5581" t="s">
        <v>182</v>
      </c>
      <c r="Z5581" t="s">
        <v>164</v>
      </c>
      <c r="AA5581" t="s">
        <v>164</v>
      </c>
      <c r="AB5581" t="s">
        <v>18</v>
      </c>
      <c r="AD5581" t="s">
        <v>9612</v>
      </c>
      <c r="AE5581">
        <v>1</v>
      </c>
      <c r="AF5581">
        <v>1</v>
      </c>
    </row>
    <row r="5582" spans="1:32" x14ac:dyDescent="0.2">
      <c r="A5582" t="s">
        <v>9613</v>
      </c>
      <c r="B5582" s="107">
        <v>44625</v>
      </c>
      <c r="C5582" s="107">
        <v>44625</v>
      </c>
      <c r="D5582" s="107">
        <v>44625</v>
      </c>
      <c r="E5582">
        <v>-1.82617313562138E-3</v>
      </c>
      <c r="F5582">
        <v>-1.82617313562138E-3</v>
      </c>
      <c r="G5582" t="s">
        <v>58</v>
      </c>
      <c r="H5582">
        <v>13630.77709611452</v>
      </c>
      <c r="I5582">
        <v>-24.892158950567541</v>
      </c>
      <c r="J5582">
        <v>-24.892158950567541</v>
      </c>
      <c r="K5582">
        <v>1</v>
      </c>
      <c r="M5582" t="s">
        <v>63</v>
      </c>
      <c r="N5582" t="s">
        <v>2409</v>
      </c>
      <c r="S5582" t="s">
        <v>9426</v>
      </c>
      <c r="U5582" t="s">
        <v>63</v>
      </c>
      <c r="W5582" t="s">
        <v>1270</v>
      </c>
      <c r="X5582" t="s">
        <v>1271</v>
      </c>
      <c r="Y5582" t="s">
        <v>182</v>
      </c>
      <c r="Z5582" t="s">
        <v>164</v>
      </c>
      <c r="AA5582" t="s">
        <v>164</v>
      </c>
      <c r="AB5582" t="s">
        <v>18</v>
      </c>
      <c r="AD5582" t="s">
        <v>9614</v>
      </c>
      <c r="AE5582">
        <v>1</v>
      </c>
      <c r="AF5582">
        <v>1</v>
      </c>
    </row>
    <row r="5583" spans="1:32" x14ac:dyDescent="0.2">
      <c r="A5583" t="s">
        <v>9615</v>
      </c>
      <c r="B5583" s="107">
        <v>44625</v>
      </c>
      <c r="C5583" s="107">
        <v>44625</v>
      </c>
      <c r="D5583" s="107">
        <v>44625</v>
      </c>
      <c r="E5583">
        <v>-0.501430579020815</v>
      </c>
      <c r="F5583">
        <v>-0.501430579020815</v>
      </c>
      <c r="G5583" t="s">
        <v>58</v>
      </c>
      <c r="H5583">
        <v>13630.77709611452</v>
      </c>
      <c r="I5583">
        <v>-6834.8884518083669</v>
      </c>
      <c r="J5583">
        <v>-6834.8884518083669</v>
      </c>
      <c r="K5583">
        <v>1</v>
      </c>
      <c r="M5583" t="s">
        <v>56</v>
      </c>
      <c r="S5583" t="s">
        <v>7896</v>
      </c>
      <c r="U5583" t="s">
        <v>56</v>
      </c>
      <c r="W5583" t="s">
        <v>7897</v>
      </c>
      <c r="X5583" t="s">
        <v>24</v>
      </c>
      <c r="Y5583" t="s">
        <v>325</v>
      </c>
      <c r="Z5583" t="s">
        <v>325</v>
      </c>
      <c r="AA5583" t="s">
        <v>325</v>
      </c>
      <c r="AB5583" t="s">
        <v>27</v>
      </c>
      <c r="AD5583" t="s">
        <v>9616</v>
      </c>
      <c r="AE5583">
        <v>1</v>
      </c>
      <c r="AF5583">
        <v>1</v>
      </c>
    </row>
    <row r="5584" spans="1:32" x14ac:dyDescent="0.2">
      <c r="A5584" t="s">
        <v>9617</v>
      </c>
      <c r="B5584" s="107">
        <v>44625</v>
      </c>
      <c r="C5584" s="107">
        <v>44625</v>
      </c>
      <c r="D5584" s="107">
        <v>44625</v>
      </c>
      <c r="E5584">
        <v>0.5</v>
      </c>
      <c r="F5584">
        <v>0.5</v>
      </c>
      <c r="G5584" t="s">
        <v>58</v>
      </c>
      <c r="H5584">
        <v>13630.77709611452</v>
      </c>
      <c r="I5584">
        <v>6815.3885480572599</v>
      </c>
      <c r="J5584">
        <v>6815.3885480572599</v>
      </c>
      <c r="K5584">
        <v>1</v>
      </c>
      <c r="M5584" t="s">
        <v>9618</v>
      </c>
      <c r="N5584" t="s">
        <v>63</v>
      </c>
      <c r="S5584" t="s">
        <v>9218</v>
      </c>
      <c r="U5584" t="s">
        <v>63</v>
      </c>
      <c r="W5584" t="s">
        <v>1415</v>
      </c>
      <c r="X5584" t="s">
        <v>1265</v>
      </c>
      <c r="Y5584" t="s">
        <v>182</v>
      </c>
      <c r="Z5584" t="s">
        <v>164</v>
      </c>
      <c r="AA5584" t="s">
        <v>164</v>
      </c>
      <c r="AB5584" t="s">
        <v>18</v>
      </c>
      <c r="AD5584" t="s">
        <v>9619</v>
      </c>
      <c r="AE5584">
        <v>1</v>
      </c>
      <c r="AF5584">
        <v>1</v>
      </c>
    </row>
    <row r="5585" spans="1:32" x14ac:dyDescent="0.2">
      <c r="A5585" t="s">
        <v>9620</v>
      </c>
      <c r="B5585" s="107">
        <v>44625</v>
      </c>
      <c r="C5585" s="107">
        <v>44625</v>
      </c>
      <c r="D5585" s="107">
        <v>44625</v>
      </c>
      <c r="E5585">
        <v>-2.0753477457723401E-3</v>
      </c>
      <c r="F5585">
        <v>-2.0753477457723401E-3</v>
      </c>
      <c r="G5585" t="s">
        <v>58</v>
      </c>
      <c r="H5585">
        <v>13630.77709611452</v>
      </c>
      <c r="I5585">
        <v>-28.288602519546512</v>
      </c>
      <c r="J5585">
        <v>-28.288602519546512</v>
      </c>
      <c r="K5585">
        <v>1</v>
      </c>
      <c r="M5585" t="s">
        <v>63</v>
      </c>
      <c r="N5585" t="s">
        <v>2409</v>
      </c>
      <c r="S5585" t="s">
        <v>9426</v>
      </c>
      <c r="U5585" t="s">
        <v>63</v>
      </c>
      <c r="W5585" t="s">
        <v>1270</v>
      </c>
      <c r="X5585" t="s">
        <v>1271</v>
      </c>
      <c r="Y5585" t="s">
        <v>182</v>
      </c>
      <c r="Z5585" t="s">
        <v>164</v>
      </c>
      <c r="AA5585" t="s">
        <v>164</v>
      </c>
      <c r="AB5585" t="s">
        <v>18</v>
      </c>
      <c r="AD5585" t="s">
        <v>9621</v>
      </c>
      <c r="AE5585">
        <v>1</v>
      </c>
      <c r="AF5585">
        <v>1</v>
      </c>
    </row>
    <row r="5586" spans="1:32" x14ac:dyDescent="0.2">
      <c r="A5586" t="s">
        <v>9622</v>
      </c>
      <c r="B5586" s="107">
        <v>44625</v>
      </c>
      <c r="C5586" s="107">
        <v>44625</v>
      </c>
      <c r="D5586" s="107">
        <v>44625</v>
      </c>
      <c r="E5586">
        <v>-2.5818889974968998E-3</v>
      </c>
      <c r="F5586">
        <v>-2.5818889974968998E-3</v>
      </c>
      <c r="G5586" t="s">
        <v>58</v>
      </c>
      <c r="H5586">
        <v>13630.77709611452</v>
      </c>
      <c r="I5586">
        <v>-35.193153411790817</v>
      </c>
      <c r="J5586">
        <v>-35.193153411790817</v>
      </c>
      <c r="K5586">
        <v>1</v>
      </c>
      <c r="M5586" t="s">
        <v>63</v>
      </c>
      <c r="N5586" t="s">
        <v>2409</v>
      </c>
      <c r="S5586" t="s">
        <v>9426</v>
      </c>
      <c r="U5586" t="s">
        <v>63</v>
      </c>
      <c r="W5586" t="s">
        <v>1270</v>
      </c>
      <c r="X5586" t="s">
        <v>1271</v>
      </c>
      <c r="Y5586" t="s">
        <v>182</v>
      </c>
      <c r="Z5586" t="s">
        <v>164</v>
      </c>
      <c r="AA5586" t="s">
        <v>164</v>
      </c>
      <c r="AB5586" t="s">
        <v>18</v>
      </c>
      <c r="AD5586" t="s">
        <v>9623</v>
      </c>
      <c r="AE5586">
        <v>1</v>
      </c>
      <c r="AF5586">
        <v>1</v>
      </c>
    </row>
    <row r="5587" spans="1:32" x14ac:dyDescent="0.2">
      <c r="A5587" t="s">
        <v>9624</v>
      </c>
      <c r="B5587" s="107">
        <v>44625</v>
      </c>
      <c r="C5587" s="107">
        <v>44625</v>
      </c>
      <c r="D5587" s="107">
        <v>44625</v>
      </c>
      <c r="E5587">
        <v>-2.7665092467686701E-3</v>
      </c>
      <c r="F5587">
        <v>-2.7665092467686701E-3</v>
      </c>
      <c r="G5587" t="s">
        <v>58</v>
      </c>
      <c r="H5587">
        <v>13630.77709611452</v>
      </c>
      <c r="I5587">
        <v>-37.709670877043422</v>
      </c>
      <c r="J5587">
        <v>-37.709670877043422</v>
      </c>
      <c r="K5587">
        <v>1</v>
      </c>
      <c r="M5587" t="s">
        <v>63</v>
      </c>
      <c r="N5587" t="s">
        <v>2409</v>
      </c>
      <c r="S5587" t="s">
        <v>9426</v>
      </c>
      <c r="U5587" t="s">
        <v>63</v>
      </c>
      <c r="W5587" t="s">
        <v>1270</v>
      </c>
      <c r="X5587" t="s">
        <v>1271</v>
      </c>
      <c r="Y5587" t="s">
        <v>182</v>
      </c>
      <c r="Z5587" t="s">
        <v>164</v>
      </c>
      <c r="AA5587" t="s">
        <v>164</v>
      </c>
      <c r="AB5587" t="s">
        <v>18</v>
      </c>
      <c r="AD5587" t="s">
        <v>9625</v>
      </c>
      <c r="AE5587">
        <v>1</v>
      </c>
      <c r="AF5587">
        <v>1</v>
      </c>
    </row>
    <row r="5588" spans="1:32" x14ac:dyDescent="0.2">
      <c r="A5588" t="s">
        <v>9626</v>
      </c>
      <c r="B5588" s="107">
        <v>44625</v>
      </c>
      <c r="C5588" s="107">
        <v>44625</v>
      </c>
      <c r="D5588" s="107">
        <v>44625</v>
      </c>
      <c r="E5588">
        <v>-3.2037116985796001E-3</v>
      </c>
      <c r="F5588">
        <v>-3.2037116985796001E-3</v>
      </c>
      <c r="G5588" t="s">
        <v>58</v>
      </c>
      <c r="H5588">
        <v>13630.77709611452</v>
      </c>
      <c r="I5588">
        <v>-43.669080043552952</v>
      </c>
      <c r="J5588">
        <v>-43.669080043552952</v>
      </c>
      <c r="K5588">
        <v>1</v>
      </c>
      <c r="M5588" t="s">
        <v>63</v>
      </c>
      <c r="N5588" t="s">
        <v>2409</v>
      </c>
      <c r="S5588" t="s">
        <v>9426</v>
      </c>
      <c r="U5588" t="s">
        <v>63</v>
      </c>
      <c r="W5588" t="s">
        <v>1270</v>
      </c>
      <c r="X5588" t="s">
        <v>1271</v>
      </c>
      <c r="Y5588" t="s">
        <v>182</v>
      </c>
      <c r="Z5588" t="s">
        <v>164</v>
      </c>
      <c r="AA5588" t="s">
        <v>164</v>
      </c>
      <c r="AB5588" t="s">
        <v>18</v>
      </c>
      <c r="AD5588" t="s">
        <v>9627</v>
      </c>
      <c r="AE5588">
        <v>1</v>
      </c>
      <c r="AF5588">
        <v>1</v>
      </c>
    </row>
    <row r="5589" spans="1:32" x14ac:dyDescent="0.2">
      <c r="A5589" t="s">
        <v>9628</v>
      </c>
      <c r="B5589" s="107">
        <v>44625</v>
      </c>
      <c r="C5589" s="107">
        <v>44625</v>
      </c>
      <c r="D5589" s="107">
        <v>44625</v>
      </c>
      <c r="E5589">
        <v>-3.2057562119657099E-3</v>
      </c>
      <c r="F5589">
        <v>-3.2057562119657099E-3</v>
      </c>
      <c r="G5589" t="s">
        <v>58</v>
      </c>
      <c r="H5589">
        <v>13630.77709611452</v>
      </c>
      <c r="I5589">
        <v>-43.696948349789039</v>
      </c>
      <c r="J5589">
        <v>-43.696948349789039</v>
      </c>
      <c r="K5589">
        <v>1</v>
      </c>
      <c r="M5589" t="s">
        <v>63</v>
      </c>
      <c r="N5589" t="s">
        <v>2409</v>
      </c>
      <c r="S5589" t="s">
        <v>9426</v>
      </c>
      <c r="U5589" t="s">
        <v>63</v>
      </c>
      <c r="W5589" t="s">
        <v>1270</v>
      </c>
      <c r="X5589" t="s">
        <v>1271</v>
      </c>
      <c r="Y5589" t="s">
        <v>182</v>
      </c>
      <c r="Z5589" t="s">
        <v>164</v>
      </c>
      <c r="AA5589" t="s">
        <v>164</v>
      </c>
      <c r="AB5589" t="s">
        <v>18</v>
      </c>
      <c r="AD5589" t="s">
        <v>9629</v>
      </c>
      <c r="AE5589">
        <v>1</v>
      </c>
      <c r="AF5589">
        <v>1</v>
      </c>
    </row>
    <row r="5590" spans="1:32" x14ac:dyDescent="0.2">
      <c r="A5590" t="s">
        <v>9630</v>
      </c>
      <c r="B5590" s="107">
        <v>44625</v>
      </c>
      <c r="C5590" s="107">
        <v>44625</v>
      </c>
      <c r="D5590" s="107">
        <v>44625</v>
      </c>
      <c r="E5590">
        <v>-3.4324216502505801E-3</v>
      </c>
      <c r="F5590">
        <v>-3.4324216502505801E-3</v>
      </c>
      <c r="G5590" t="s">
        <v>58</v>
      </c>
      <c r="H5590">
        <v>13630.77709611452</v>
      </c>
      <c r="I5590">
        <v>-46.786574414443209</v>
      </c>
      <c r="J5590">
        <v>-46.786574414443209</v>
      </c>
      <c r="K5590">
        <v>1</v>
      </c>
      <c r="M5590" t="s">
        <v>63</v>
      </c>
      <c r="N5590" t="s">
        <v>2409</v>
      </c>
      <c r="S5590" t="s">
        <v>9426</v>
      </c>
      <c r="U5590" t="s">
        <v>63</v>
      </c>
      <c r="W5590" t="s">
        <v>1270</v>
      </c>
      <c r="X5590" t="s">
        <v>1271</v>
      </c>
      <c r="Y5590" t="s">
        <v>182</v>
      </c>
      <c r="Z5590" t="s">
        <v>164</v>
      </c>
      <c r="AA5590" t="s">
        <v>164</v>
      </c>
      <c r="AB5590" t="s">
        <v>18</v>
      </c>
      <c r="AD5590" t="s">
        <v>9631</v>
      </c>
      <c r="AE5590">
        <v>1</v>
      </c>
      <c r="AF5590">
        <v>1</v>
      </c>
    </row>
    <row r="5591" spans="1:32" x14ac:dyDescent="0.2">
      <c r="A5591" t="s">
        <v>9632</v>
      </c>
      <c r="B5591" s="107">
        <v>44625</v>
      </c>
      <c r="C5591" s="107">
        <v>44625</v>
      </c>
      <c r="D5591" s="107">
        <v>44625</v>
      </c>
      <c r="E5591">
        <v>-3.1259549158522098E-3</v>
      </c>
      <c r="F5591">
        <v>-3.1259549158522098E-3</v>
      </c>
      <c r="G5591" t="s">
        <v>58</v>
      </c>
      <c r="H5591">
        <v>13630.77709611452</v>
      </c>
      <c r="I5591">
        <v>-42.609194670484897</v>
      </c>
      <c r="J5591">
        <v>-42.609194670484897</v>
      </c>
      <c r="K5591">
        <v>1</v>
      </c>
      <c r="M5591" t="s">
        <v>63</v>
      </c>
      <c r="N5591" t="s">
        <v>2409</v>
      </c>
      <c r="S5591" t="s">
        <v>9426</v>
      </c>
      <c r="U5591" t="s">
        <v>63</v>
      </c>
      <c r="W5591" t="s">
        <v>1270</v>
      </c>
      <c r="X5591" t="s">
        <v>1271</v>
      </c>
      <c r="Y5591" t="s">
        <v>182</v>
      </c>
      <c r="Z5591" t="s">
        <v>164</v>
      </c>
      <c r="AA5591" t="s">
        <v>164</v>
      </c>
      <c r="AB5591" t="s">
        <v>18</v>
      </c>
      <c r="AD5591" t="s">
        <v>9633</v>
      </c>
      <c r="AE5591">
        <v>1</v>
      </c>
      <c r="AF5591">
        <v>1</v>
      </c>
    </row>
    <row r="5592" spans="1:32" x14ac:dyDescent="0.2">
      <c r="A5592" t="s">
        <v>9634</v>
      </c>
      <c r="B5592" s="107">
        <v>44625</v>
      </c>
      <c r="C5592" s="107">
        <v>44625</v>
      </c>
      <c r="D5592" s="107">
        <v>44625</v>
      </c>
      <c r="E5592">
        <v>-3.3053375478635199E-3</v>
      </c>
      <c r="F5592">
        <v>-3.3053375478635199E-3</v>
      </c>
      <c r="G5592" t="s">
        <v>58</v>
      </c>
      <c r="H5592">
        <v>13630.77709611452</v>
      </c>
      <c r="I5592">
        <v>-45.054319342345401</v>
      </c>
      <c r="J5592">
        <v>-45.054319342345401</v>
      </c>
      <c r="K5592">
        <v>1</v>
      </c>
      <c r="M5592" t="s">
        <v>63</v>
      </c>
      <c r="N5592" t="s">
        <v>2409</v>
      </c>
      <c r="S5592" t="s">
        <v>9426</v>
      </c>
      <c r="U5592" t="s">
        <v>63</v>
      </c>
      <c r="W5592" t="s">
        <v>1270</v>
      </c>
      <c r="X5592" t="s">
        <v>1271</v>
      </c>
      <c r="Y5592" t="s">
        <v>182</v>
      </c>
      <c r="Z5592" t="s">
        <v>164</v>
      </c>
      <c r="AA5592" t="s">
        <v>164</v>
      </c>
      <c r="AB5592" t="s">
        <v>18</v>
      </c>
      <c r="AD5592" t="s">
        <v>9635</v>
      </c>
      <c r="AE5592">
        <v>1</v>
      </c>
      <c r="AF5592">
        <v>1</v>
      </c>
    </row>
    <row r="5593" spans="1:32" x14ac:dyDescent="0.2">
      <c r="A5593" t="s">
        <v>9636</v>
      </c>
      <c r="B5593" s="107">
        <v>44625</v>
      </c>
      <c r="C5593" s="107">
        <v>44625</v>
      </c>
      <c r="D5593" s="107">
        <v>44625</v>
      </c>
      <c r="E5593">
        <v>-3.1055603539171901E-3</v>
      </c>
      <c r="F5593">
        <v>-3.1055603539171901E-3</v>
      </c>
      <c r="G5593" t="s">
        <v>58</v>
      </c>
      <c r="H5593">
        <v>13630.77709611452</v>
      </c>
      <c r="I5593">
        <v>-42.331200942775737</v>
      </c>
      <c r="J5593">
        <v>-42.331200942775737</v>
      </c>
      <c r="K5593">
        <v>1</v>
      </c>
      <c r="M5593" t="s">
        <v>63</v>
      </c>
      <c r="N5593" t="s">
        <v>2409</v>
      </c>
      <c r="S5593" t="s">
        <v>9426</v>
      </c>
      <c r="U5593" t="s">
        <v>63</v>
      </c>
      <c r="W5593" t="s">
        <v>1270</v>
      </c>
      <c r="X5593" t="s">
        <v>1271</v>
      </c>
      <c r="Y5593" t="s">
        <v>182</v>
      </c>
      <c r="Z5593" t="s">
        <v>164</v>
      </c>
      <c r="AA5593" t="s">
        <v>164</v>
      </c>
      <c r="AB5593" t="s">
        <v>18</v>
      </c>
      <c r="AD5593" t="s">
        <v>9637</v>
      </c>
      <c r="AE5593">
        <v>1</v>
      </c>
      <c r="AF5593">
        <v>1</v>
      </c>
    </row>
    <row r="5594" spans="1:32" x14ac:dyDescent="0.2">
      <c r="A5594" t="s">
        <v>9638</v>
      </c>
      <c r="B5594" s="107">
        <v>44625</v>
      </c>
      <c r="C5594" s="107">
        <v>44625</v>
      </c>
      <c r="D5594" s="107">
        <v>44625</v>
      </c>
      <c r="E5594">
        <v>-0.50116120154803101</v>
      </c>
      <c r="F5594">
        <v>-0.50116120154803101</v>
      </c>
      <c r="G5594" t="s">
        <v>58</v>
      </c>
      <c r="H5594">
        <v>13630.77709611452</v>
      </c>
      <c r="I5594">
        <v>-6831.2166275221334</v>
      </c>
      <c r="J5594">
        <v>-6831.2166275221334</v>
      </c>
      <c r="K5594">
        <v>1</v>
      </c>
      <c r="M5594" t="s">
        <v>56</v>
      </c>
      <c r="N5594" t="s">
        <v>9618</v>
      </c>
      <c r="S5594" t="s">
        <v>7896</v>
      </c>
      <c r="U5594" t="s">
        <v>56</v>
      </c>
      <c r="W5594" t="s">
        <v>7897</v>
      </c>
      <c r="X5594" t="s">
        <v>24</v>
      </c>
      <c r="Y5594" t="s">
        <v>325</v>
      </c>
      <c r="Z5594" t="s">
        <v>325</v>
      </c>
      <c r="AA5594" t="s">
        <v>325</v>
      </c>
      <c r="AB5594" t="s">
        <v>27</v>
      </c>
      <c r="AD5594" t="s">
        <v>9639</v>
      </c>
      <c r="AE5594">
        <v>1</v>
      </c>
      <c r="AF5594">
        <v>1</v>
      </c>
    </row>
    <row r="5595" spans="1:32" x14ac:dyDescent="0.2">
      <c r="A5595" t="s">
        <v>9640</v>
      </c>
      <c r="B5595" s="107">
        <v>44625</v>
      </c>
      <c r="C5595" s="107">
        <v>44625</v>
      </c>
      <c r="D5595" s="107">
        <v>44625</v>
      </c>
      <c r="E5595">
        <v>-2.3033212073817399E-3</v>
      </c>
      <c r="F5595">
        <v>-2.3033212073817399E-3</v>
      </c>
      <c r="G5595" t="s">
        <v>58</v>
      </c>
      <c r="H5595">
        <v>13630.77709611452</v>
      </c>
      <c r="I5595">
        <v>-31.39605795857387</v>
      </c>
      <c r="J5595">
        <v>-31.39605795857387</v>
      </c>
      <c r="K5595">
        <v>1</v>
      </c>
      <c r="M5595" t="s">
        <v>63</v>
      </c>
      <c r="N5595" t="s">
        <v>2409</v>
      </c>
      <c r="S5595" t="s">
        <v>9426</v>
      </c>
      <c r="U5595" t="s">
        <v>63</v>
      </c>
      <c r="W5595" t="s">
        <v>1270</v>
      </c>
      <c r="X5595" t="s">
        <v>1271</v>
      </c>
      <c r="Y5595" t="s">
        <v>182</v>
      </c>
      <c r="Z5595" t="s">
        <v>164</v>
      </c>
      <c r="AA5595" t="s">
        <v>164</v>
      </c>
      <c r="AB5595" t="s">
        <v>18</v>
      </c>
      <c r="AD5595" t="s">
        <v>9641</v>
      </c>
      <c r="AE5595">
        <v>1</v>
      </c>
      <c r="AF5595">
        <v>1</v>
      </c>
    </row>
    <row r="5596" spans="1:32" x14ac:dyDescent="0.2">
      <c r="A5596" t="s">
        <v>9642</v>
      </c>
      <c r="B5596" s="107">
        <v>44625</v>
      </c>
      <c r="C5596" s="107">
        <v>44625</v>
      </c>
      <c r="D5596" s="107">
        <v>44625</v>
      </c>
      <c r="E5596">
        <v>-2.45663633266896E-3</v>
      </c>
      <c r="F5596">
        <v>-2.45663633266896E-3</v>
      </c>
      <c r="G5596" t="s">
        <v>58</v>
      </c>
      <c r="H5596">
        <v>13630.77709611452</v>
      </c>
      <c r="I5596">
        <v>-33.485862256826827</v>
      </c>
      <c r="J5596">
        <v>-33.485862256826827</v>
      </c>
      <c r="K5596">
        <v>1</v>
      </c>
      <c r="M5596" t="s">
        <v>63</v>
      </c>
      <c r="N5596" t="s">
        <v>2409</v>
      </c>
      <c r="S5596" t="s">
        <v>9426</v>
      </c>
      <c r="U5596" t="s">
        <v>63</v>
      </c>
      <c r="W5596" t="s">
        <v>1270</v>
      </c>
      <c r="X5596" t="s">
        <v>1271</v>
      </c>
      <c r="Y5596" t="s">
        <v>182</v>
      </c>
      <c r="Z5596" t="s">
        <v>164</v>
      </c>
      <c r="AA5596" t="s">
        <v>164</v>
      </c>
      <c r="AB5596" t="s">
        <v>18</v>
      </c>
      <c r="AD5596" t="s">
        <v>9643</v>
      </c>
      <c r="AE5596">
        <v>1</v>
      </c>
      <c r="AF5596">
        <v>1</v>
      </c>
    </row>
    <row r="5597" spans="1:32" x14ac:dyDescent="0.2">
      <c r="A5597" t="s">
        <v>9644</v>
      </c>
      <c r="B5597" s="107">
        <v>44625</v>
      </c>
      <c r="C5597" s="107">
        <v>44625</v>
      </c>
      <c r="D5597" s="107">
        <v>44625</v>
      </c>
      <c r="E5597">
        <v>-2.01880806767042E-3</v>
      </c>
      <c r="F5597">
        <v>-2.01880806767042E-3</v>
      </c>
      <c r="G5597" t="s">
        <v>58</v>
      </c>
      <c r="H5597">
        <v>13630.77709611452</v>
      </c>
      <c r="I5597">
        <v>-27.517922770253168</v>
      </c>
      <c r="J5597">
        <v>-27.517922770253168</v>
      </c>
      <c r="K5597">
        <v>1</v>
      </c>
      <c r="M5597" t="s">
        <v>63</v>
      </c>
      <c r="N5597" t="s">
        <v>2409</v>
      </c>
      <c r="S5597" t="s">
        <v>9426</v>
      </c>
      <c r="U5597" t="s">
        <v>63</v>
      </c>
      <c r="W5597" t="s">
        <v>1270</v>
      </c>
      <c r="X5597" t="s">
        <v>1271</v>
      </c>
      <c r="Y5597" t="s">
        <v>182</v>
      </c>
      <c r="Z5597" t="s">
        <v>164</v>
      </c>
      <c r="AA5597" t="s">
        <v>164</v>
      </c>
      <c r="AB5597" t="s">
        <v>18</v>
      </c>
      <c r="AD5597" t="s">
        <v>9645</v>
      </c>
      <c r="AE5597">
        <v>1</v>
      </c>
      <c r="AF5597">
        <v>1</v>
      </c>
    </row>
    <row r="5598" spans="1:32" x14ac:dyDescent="0.2">
      <c r="A5598" t="s">
        <v>9646</v>
      </c>
      <c r="B5598" s="107">
        <v>44625</v>
      </c>
      <c r="C5598" s="107">
        <v>44625</v>
      </c>
      <c r="D5598" s="107">
        <v>44625</v>
      </c>
      <c r="E5598">
        <v>-2.2789904831830498E-3</v>
      </c>
      <c r="F5598">
        <v>-2.2789904831830498E-3</v>
      </c>
      <c r="G5598" t="s">
        <v>58</v>
      </c>
      <c r="H5598">
        <v>13630.77709611452</v>
      </c>
      <c r="I5598">
        <v>-31.064411280434481</v>
      </c>
      <c r="J5598">
        <v>-31.064411280434481</v>
      </c>
      <c r="K5598">
        <v>1</v>
      </c>
      <c r="M5598" t="s">
        <v>63</v>
      </c>
      <c r="N5598" t="s">
        <v>2409</v>
      </c>
      <c r="S5598" t="s">
        <v>9426</v>
      </c>
      <c r="U5598" t="s">
        <v>63</v>
      </c>
      <c r="W5598" t="s">
        <v>1270</v>
      </c>
      <c r="X5598" t="s">
        <v>1271</v>
      </c>
      <c r="Y5598" t="s">
        <v>182</v>
      </c>
      <c r="Z5598" t="s">
        <v>164</v>
      </c>
      <c r="AA5598" t="s">
        <v>164</v>
      </c>
      <c r="AB5598" t="s">
        <v>18</v>
      </c>
      <c r="AD5598" t="s">
        <v>9647</v>
      </c>
      <c r="AE5598">
        <v>1</v>
      </c>
      <c r="AF5598">
        <v>1</v>
      </c>
    </row>
    <row r="5599" spans="1:32" x14ac:dyDescent="0.2">
      <c r="A5599" t="s">
        <v>9648</v>
      </c>
      <c r="B5599" s="107">
        <v>44625</v>
      </c>
      <c r="C5599" s="107">
        <v>44625</v>
      </c>
      <c r="D5599" s="107">
        <v>44625</v>
      </c>
      <c r="E5599">
        <v>-1.9189451734394499E-3</v>
      </c>
      <c r="F5599">
        <v>-1.9189451734394499E-3</v>
      </c>
      <c r="G5599" t="s">
        <v>58</v>
      </c>
      <c r="H5599">
        <v>13630.77709611452</v>
      </c>
      <c r="I5599">
        <v>-26.15671391881796</v>
      </c>
      <c r="J5599">
        <v>-26.15671391881796</v>
      </c>
      <c r="K5599">
        <v>1</v>
      </c>
      <c r="M5599" t="s">
        <v>63</v>
      </c>
      <c r="N5599" t="s">
        <v>2409</v>
      </c>
      <c r="S5599" t="s">
        <v>9426</v>
      </c>
      <c r="U5599" t="s">
        <v>63</v>
      </c>
      <c r="W5599" t="s">
        <v>1270</v>
      </c>
      <c r="X5599" t="s">
        <v>1271</v>
      </c>
      <c r="Y5599" t="s">
        <v>182</v>
      </c>
      <c r="Z5599" t="s">
        <v>164</v>
      </c>
      <c r="AA5599" t="s">
        <v>164</v>
      </c>
      <c r="AB5599" t="s">
        <v>18</v>
      </c>
      <c r="AD5599" t="s">
        <v>9649</v>
      </c>
      <c r="AE5599">
        <v>1</v>
      </c>
      <c r="AF5599">
        <v>1</v>
      </c>
    </row>
    <row r="5600" spans="1:32" x14ac:dyDescent="0.2">
      <c r="A5600" t="s">
        <v>9650</v>
      </c>
      <c r="B5600" s="107">
        <v>44625</v>
      </c>
      <c r="C5600" s="107">
        <v>44625</v>
      </c>
      <c r="D5600" s="107">
        <v>44625</v>
      </c>
      <c r="E5600">
        <v>-1.842785965942394E-3</v>
      </c>
      <c r="F5600">
        <v>-1.842785965942394E-3</v>
      </c>
      <c r="G5600" t="s">
        <v>58</v>
      </c>
      <c r="H5600">
        <v>13630.77709611452</v>
      </c>
      <c r="I5600">
        <v>-25.118604737608859</v>
      </c>
      <c r="J5600">
        <v>-25.118604737608859</v>
      </c>
      <c r="K5600">
        <v>1</v>
      </c>
      <c r="M5600" t="s">
        <v>63</v>
      </c>
      <c r="N5600" t="s">
        <v>2409</v>
      </c>
      <c r="S5600" t="s">
        <v>9426</v>
      </c>
      <c r="U5600" t="s">
        <v>63</v>
      </c>
      <c r="W5600" t="s">
        <v>1270</v>
      </c>
      <c r="X5600" t="s">
        <v>1271</v>
      </c>
      <c r="Y5600" t="s">
        <v>182</v>
      </c>
      <c r="Z5600" t="s">
        <v>164</v>
      </c>
      <c r="AA5600" t="s">
        <v>164</v>
      </c>
      <c r="AB5600" t="s">
        <v>18</v>
      </c>
      <c r="AD5600" t="s">
        <v>9651</v>
      </c>
      <c r="AE5600">
        <v>1</v>
      </c>
      <c r="AF5600">
        <v>1</v>
      </c>
    </row>
    <row r="5601" spans="1:32" x14ac:dyDescent="0.2">
      <c r="A5601" t="s">
        <v>9652</v>
      </c>
      <c r="B5601" s="107">
        <v>44625</v>
      </c>
      <c r="C5601" s="107">
        <v>44625</v>
      </c>
      <c r="D5601" s="107">
        <v>44625</v>
      </c>
      <c r="E5601">
        <v>-1.6874953893824E-3</v>
      </c>
      <c r="F5601">
        <v>-1.6874953893824E-3</v>
      </c>
      <c r="G5601" t="s">
        <v>58</v>
      </c>
      <c r="H5601">
        <v>13630.77709611452</v>
      </c>
      <c r="I5601">
        <v>-23.001873503392471</v>
      </c>
      <c r="J5601">
        <v>-23.001873503392471</v>
      </c>
      <c r="K5601">
        <v>1</v>
      </c>
      <c r="M5601" t="s">
        <v>63</v>
      </c>
      <c r="N5601" t="s">
        <v>2409</v>
      </c>
      <c r="S5601" t="s">
        <v>9426</v>
      </c>
      <c r="U5601" t="s">
        <v>63</v>
      </c>
      <c r="W5601" t="s">
        <v>1270</v>
      </c>
      <c r="X5601" t="s">
        <v>1271</v>
      </c>
      <c r="Y5601" t="s">
        <v>182</v>
      </c>
      <c r="Z5601" t="s">
        <v>164</v>
      </c>
      <c r="AA5601" t="s">
        <v>164</v>
      </c>
      <c r="AB5601" t="s">
        <v>18</v>
      </c>
      <c r="AD5601" t="s">
        <v>9653</v>
      </c>
      <c r="AE5601">
        <v>1</v>
      </c>
      <c r="AF5601">
        <v>1</v>
      </c>
    </row>
    <row r="5602" spans="1:32" x14ac:dyDescent="0.2">
      <c r="A5602" t="s">
        <v>9654</v>
      </c>
      <c r="B5602" s="107">
        <v>44625</v>
      </c>
      <c r="C5602" s="107">
        <v>44625</v>
      </c>
      <c r="D5602" s="107">
        <v>44625</v>
      </c>
      <c r="E5602">
        <v>-1.9584544602466998E-3</v>
      </c>
      <c r="F5602">
        <v>-1.9584544602466998E-3</v>
      </c>
      <c r="G5602" t="s">
        <v>58</v>
      </c>
      <c r="H5602">
        <v>13630.77709611452</v>
      </c>
      <c r="I5602">
        <v>-26.695256200514049</v>
      </c>
      <c r="J5602">
        <v>-26.695256200514049</v>
      </c>
      <c r="K5602">
        <v>1</v>
      </c>
      <c r="M5602" t="s">
        <v>63</v>
      </c>
      <c r="N5602" t="s">
        <v>2409</v>
      </c>
      <c r="S5602" t="s">
        <v>9426</v>
      </c>
      <c r="U5602" t="s">
        <v>63</v>
      </c>
      <c r="W5602" t="s">
        <v>1270</v>
      </c>
      <c r="X5602" t="s">
        <v>1271</v>
      </c>
      <c r="Y5602" t="s">
        <v>182</v>
      </c>
      <c r="Z5602" t="s">
        <v>164</v>
      </c>
      <c r="AA5602" t="s">
        <v>164</v>
      </c>
      <c r="AB5602" t="s">
        <v>18</v>
      </c>
      <c r="AD5602" t="s">
        <v>9655</v>
      </c>
      <c r="AE5602">
        <v>1</v>
      </c>
      <c r="AF5602">
        <v>1</v>
      </c>
    </row>
    <row r="5603" spans="1:32" x14ac:dyDescent="0.2">
      <c r="A5603" t="s">
        <v>9656</v>
      </c>
      <c r="B5603" s="107">
        <v>44625</v>
      </c>
      <c r="C5603" s="107">
        <v>44625</v>
      </c>
      <c r="D5603" s="107">
        <v>44625</v>
      </c>
      <c r="E5603">
        <v>-1.96814958425657E-3</v>
      </c>
      <c r="F5603">
        <v>-1.96814958425657E-3</v>
      </c>
      <c r="G5603" t="s">
        <v>58</v>
      </c>
      <c r="H5603">
        <v>13630.77709611452</v>
      </c>
      <c r="I5603">
        <v>-26.82740827481177</v>
      </c>
      <c r="J5603">
        <v>-26.82740827481177</v>
      </c>
      <c r="K5603">
        <v>1</v>
      </c>
      <c r="M5603" t="s">
        <v>63</v>
      </c>
      <c r="N5603" t="s">
        <v>2409</v>
      </c>
      <c r="S5603" t="s">
        <v>9426</v>
      </c>
      <c r="U5603" t="s">
        <v>63</v>
      </c>
      <c r="W5603" t="s">
        <v>1270</v>
      </c>
      <c r="X5603" t="s">
        <v>1271</v>
      </c>
      <c r="Y5603" t="s">
        <v>182</v>
      </c>
      <c r="Z5603" t="s">
        <v>164</v>
      </c>
      <c r="AA5603" t="s">
        <v>164</v>
      </c>
      <c r="AB5603" t="s">
        <v>18</v>
      </c>
      <c r="AD5603" t="s">
        <v>9657</v>
      </c>
      <c r="AE5603">
        <v>1</v>
      </c>
      <c r="AF5603">
        <v>1</v>
      </c>
    </row>
    <row r="5604" spans="1:32" x14ac:dyDescent="0.2">
      <c r="A5604" t="s">
        <v>9658</v>
      </c>
      <c r="B5604" s="107">
        <v>44625</v>
      </c>
      <c r="C5604" s="107">
        <v>44625</v>
      </c>
      <c r="D5604" s="107">
        <v>44625</v>
      </c>
      <c r="E5604">
        <v>-2.039758319604284E-3</v>
      </c>
      <c r="F5604">
        <v>-2.039758319604284E-3</v>
      </c>
      <c r="G5604" t="s">
        <v>58</v>
      </c>
      <c r="H5604">
        <v>13630.77709611452</v>
      </c>
      <c r="I5604">
        <v>-27.803490984471111</v>
      </c>
      <c r="J5604">
        <v>-27.803490984471111</v>
      </c>
      <c r="K5604">
        <v>1</v>
      </c>
      <c r="M5604" t="s">
        <v>63</v>
      </c>
      <c r="N5604" t="s">
        <v>2409</v>
      </c>
      <c r="S5604" t="s">
        <v>9426</v>
      </c>
      <c r="U5604" t="s">
        <v>63</v>
      </c>
      <c r="W5604" t="s">
        <v>1270</v>
      </c>
      <c r="X5604" t="s">
        <v>1271</v>
      </c>
      <c r="Y5604" t="s">
        <v>182</v>
      </c>
      <c r="Z5604" t="s">
        <v>164</v>
      </c>
      <c r="AA5604" t="s">
        <v>164</v>
      </c>
      <c r="AB5604" t="s">
        <v>18</v>
      </c>
      <c r="AD5604" t="s">
        <v>9659</v>
      </c>
      <c r="AE5604">
        <v>1</v>
      </c>
      <c r="AF5604">
        <v>1</v>
      </c>
    </row>
    <row r="5605" spans="1:32" x14ac:dyDescent="0.2">
      <c r="A5605" t="s">
        <v>9660</v>
      </c>
      <c r="B5605" s="107">
        <v>44625</v>
      </c>
      <c r="C5605" s="107">
        <v>44625</v>
      </c>
      <c r="D5605" s="107">
        <v>44625</v>
      </c>
      <c r="E5605">
        <v>-2.0855567464935442E-3</v>
      </c>
      <c r="F5605">
        <v>-2.0855567464935442E-3</v>
      </c>
      <c r="G5605" t="s">
        <v>58</v>
      </c>
      <c r="H5605">
        <v>13630.77709611452</v>
      </c>
      <c r="I5605">
        <v>-28.427759132751319</v>
      </c>
      <c r="J5605">
        <v>-28.427759132751319</v>
      </c>
      <c r="K5605">
        <v>1</v>
      </c>
      <c r="M5605" t="s">
        <v>63</v>
      </c>
      <c r="N5605" t="s">
        <v>2409</v>
      </c>
      <c r="S5605" t="s">
        <v>9426</v>
      </c>
      <c r="U5605" t="s">
        <v>63</v>
      </c>
      <c r="W5605" t="s">
        <v>1270</v>
      </c>
      <c r="X5605" t="s">
        <v>1271</v>
      </c>
      <c r="Y5605" t="s">
        <v>182</v>
      </c>
      <c r="Z5605" t="s">
        <v>164</v>
      </c>
      <c r="AA5605" t="s">
        <v>164</v>
      </c>
      <c r="AB5605" t="s">
        <v>18</v>
      </c>
      <c r="AD5605" t="s">
        <v>9661</v>
      </c>
      <c r="AE5605">
        <v>1</v>
      </c>
      <c r="AF5605">
        <v>1</v>
      </c>
    </row>
    <row r="5606" spans="1:32" x14ac:dyDescent="0.2">
      <c r="A5606" t="s">
        <v>9662</v>
      </c>
      <c r="B5606" s="107">
        <v>44625</v>
      </c>
      <c r="C5606" s="107">
        <v>44625</v>
      </c>
      <c r="D5606" s="107">
        <v>44625</v>
      </c>
      <c r="E5606">
        <v>-1.69429334277437E-3</v>
      </c>
      <c r="F5606">
        <v>-1.69429334277437E-3</v>
      </c>
      <c r="G5606" t="s">
        <v>58</v>
      </c>
      <c r="H5606">
        <v>13630.77709611452</v>
      </c>
      <c r="I5606">
        <v>-23.094534890788189</v>
      </c>
      <c r="J5606">
        <v>-23.094534890788189</v>
      </c>
      <c r="K5606">
        <v>1</v>
      </c>
      <c r="M5606" t="s">
        <v>63</v>
      </c>
      <c r="N5606" t="s">
        <v>2409</v>
      </c>
      <c r="S5606" t="s">
        <v>9426</v>
      </c>
      <c r="U5606" t="s">
        <v>63</v>
      </c>
      <c r="W5606" t="s">
        <v>1270</v>
      </c>
      <c r="X5606" t="s">
        <v>1271</v>
      </c>
      <c r="Y5606" t="s">
        <v>182</v>
      </c>
      <c r="Z5606" t="s">
        <v>164</v>
      </c>
      <c r="AA5606" t="s">
        <v>164</v>
      </c>
      <c r="AB5606" t="s">
        <v>18</v>
      </c>
      <c r="AD5606" t="s">
        <v>9663</v>
      </c>
      <c r="AE5606">
        <v>1</v>
      </c>
      <c r="AF5606">
        <v>1</v>
      </c>
    </row>
    <row r="5607" spans="1:32" x14ac:dyDescent="0.2">
      <c r="A5607" t="s">
        <v>9664</v>
      </c>
      <c r="B5607" s="107">
        <v>44625</v>
      </c>
      <c r="C5607" s="107">
        <v>44625</v>
      </c>
      <c r="D5607" s="107">
        <v>44625</v>
      </c>
      <c r="E5607">
        <v>-2.275878914044216E-3</v>
      </c>
      <c r="F5607">
        <v>-2.275878914044216E-3</v>
      </c>
      <c r="G5607" t="s">
        <v>58</v>
      </c>
      <c r="H5607">
        <v>13630.77709611452</v>
      </c>
      <c r="I5607">
        <v>-31.02199817508389</v>
      </c>
      <c r="J5607">
        <v>-31.02199817508389</v>
      </c>
      <c r="K5607">
        <v>1</v>
      </c>
      <c r="M5607" t="s">
        <v>56</v>
      </c>
      <c r="N5607" t="s">
        <v>2409</v>
      </c>
      <c r="S5607" t="s">
        <v>1608</v>
      </c>
      <c r="U5607" t="s">
        <v>56</v>
      </c>
      <c r="W5607" t="s">
        <v>1415</v>
      </c>
      <c r="X5607" t="s">
        <v>1265</v>
      </c>
      <c r="Y5607" t="s">
        <v>182</v>
      </c>
      <c r="Z5607" t="s">
        <v>164</v>
      </c>
      <c r="AA5607" t="s">
        <v>164</v>
      </c>
      <c r="AB5607" t="s">
        <v>18</v>
      </c>
      <c r="AD5607" t="s">
        <v>9665</v>
      </c>
      <c r="AE5607">
        <v>1</v>
      </c>
      <c r="AF5607">
        <v>1</v>
      </c>
    </row>
    <row r="5608" spans="1:32" x14ac:dyDescent="0.2">
      <c r="A5608" t="s">
        <v>9666</v>
      </c>
      <c r="B5608" s="107">
        <v>44625</v>
      </c>
      <c r="C5608" s="107">
        <v>44625</v>
      </c>
      <c r="D5608" s="107">
        <v>44625</v>
      </c>
      <c r="E5608">
        <v>-2.5115779370185401E-3</v>
      </c>
      <c r="F5608">
        <v>-2.5115779370185401E-3</v>
      </c>
      <c r="G5608" t="s">
        <v>58</v>
      </c>
      <c r="H5608">
        <v>13630.77709611452</v>
      </c>
      <c r="I5608">
        <v>-34.234759019018867</v>
      </c>
      <c r="J5608">
        <v>-34.234759019018867</v>
      </c>
      <c r="K5608">
        <v>1</v>
      </c>
      <c r="M5608" t="s">
        <v>63</v>
      </c>
      <c r="N5608" t="s">
        <v>2409</v>
      </c>
      <c r="S5608" t="s">
        <v>9426</v>
      </c>
      <c r="U5608" t="s">
        <v>63</v>
      </c>
      <c r="W5608" t="s">
        <v>1270</v>
      </c>
      <c r="X5608" t="s">
        <v>1271</v>
      </c>
      <c r="Y5608" t="s">
        <v>182</v>
      </c>
      <c r="Z5608" t="s">
        <v>164</v>
      </c>
      <c r="AA5608" t="s">
        <v>164</v>
      </c>
      <c r="AB5608" t="s">
        <v>18</v>
      </c>
      <c r="AD5608" t="s">
        <v>9667</v>
      </c>
      <c r="AE5608">
        <v>1</v>
      </c>
      <c r="AF5608">
        <v>1</v>
      </c>
    </row>
    <row r="5609" spans="1:32" x14ac:dyDescent="0.2">
      <c r="A5609" t="s">
        <v>9668</v>
      </c>
      <c r="B5609" s="107">
        <v>44625</v>
      </c>
      <c r="C5609" s="107">
        <v>44625</v>
      </c>
      <c r="D5609" s="107">
        <v>44625</v>
      </c>
      <c r="E5609">
        <v>-2.4704968163903299E-3</v>
      </c>
      <c r="F5609">
        <v>-2.4704968163903299E-3</v>
      </c>
      <c r="G5609" t="s">
        <v>58</v>
      </c>
      <c r="H5609">
        <v>13630.77709611452</v>
      </c>
      <c r="I5609">
        <v>-33.674791420877149</v>
      </c>
      <c r="J5609">
        <v>-33.674791420877149</v>
      </c>
      <c r="K5609">
        <v>1</v>
      </c>
      <c r="M5609" t="s">
        <v>63</v>
      </c>
      <c r="N5609" t="s">
        <v>2409</v>
      </c>
      <c r="S5609" t="s">
        <v>9426</v>
      </c>
      <c r="U5609" t="s">
        <v>63</v>
      </c>
      <c r="W5609" t="s">
        <v>1270</v>
      </c>
      <c r="X5609" t="s">
        <v>1271</v>
      </c>
      <c r="Y5609" t="s">
        <v>182</v>
      </c>
      <c r="Z5609" t="s">
        <v>164</v>
      </c>
      <c r="AA5609" t="s">
        <v>164</v>
      </c>
      <c r="AB5609" t="s">
        <v>18</v>
      </c>
      <c r="AD5609" t="s">
        <v>9669</v>
      </c>
      <c r="AE5609">
        <v>1</v>
      </c>
      <c r="AF5609">
        <v>1</v>
      </c>
    </row>
    <row r="5610" spans="1:32" x14ac:dyDescent="0.2">
      <c r="A5610" t="s">
        <v>9670</v>
      </c>
      <c r="B5610" s="107">
        <v>44625</v>
      </c>
      <c r="C5610" s="107">
        <v>44625</v>
      </c>
      <c r="D5610" s="107">
        <v>44625</v>
      </c>
      <c r="E5610">
        <v>-2.63331570879273E-3</v>
      </c>
      <c r="F5610">
        <v>-2.63331570879273E-3</v>
      </c>
      <c r="G5610" t="s">
        <v>58</v>
      </c>
      <c r="H5610">
        <v>13630.77709611452</v>
      </c>
      <c r="I5610">
        <v>-35.894139450250513</v>
      </c>
      <c r="J5610">
        <v>-35.894139450250513</v>
      </c>
      <c r="K5610">
        <v>1</v>
      </c>
      <c r="M5610" t="s">
        <v>63</v>
      </c>
      <c r="N5610" t="s">
        <v>2409</v>
      </c>
      <c r="S5610" t="s">
        <v>9426</v>
      </c>
      <c r="U5610" t="s">
        <v>63</v>
      </c>
      <c r="W5610" t="s">
        <v>1270</v>
      </c>
      <c r="X5610" t="s">
        <v>1271</v>
      </c>
      <c r="Y5610" t="s">
        <v>182</v>
      </c>
      <c r="Z5610" t="s">
        <v>164</v>
      </c>
      <c r="AA5610" t="s">
        <v>164</v>
      </c>
      <c r="AB5610" t="s">
        <v>18</v>
      </c>
      <c r="AD5610" t="s">
        <v>9671</v>
      </c>
      <c r="AE5610">
        <v>1</v>
      </c>
      <c r="AF5610">
        <v>1</v>
      </c>
    </row>
    <row r="5611" spans="1:32" x14ac:dyDescent="0.2">
      <c r="A5611" t="s">
        <v>9672</v>
      </c>
      <c r="B5611" s="107">
        <v>44625</v>
      </c>
      <c r="C5611" s="107">
        <v>44625</v>
      </c>
      <c r="D5611" s="107">
        <v>44625</v>
      </c>
      <c r="E5611">
        <v>-2.9721535129038999E-3</v>
      </c>
      <c r="F5611">
        <v>-2.9721535129038999E-3</v>
      </c>
      <c r="G5611" t="s">
        <v>58</v>
      </c>
      <c r="H5611">
        <v>13630.77709611452</v>
      </c>
      <c r="I5611">
        <v>-40.512762029826789</v>
      </c>
      <c r="J5611">
        <v>-40.512762029826789</v>
      </c>
      <c r="K5611">
        <v>1</v>
      </c>
      <c r="M5611" t="s">
        <v>63</v>
      </c>
      <c r="N5611" t="s">
        <v>2409</v>
      </c>
      <c r="S5611" t="s">
        <v>9426</v>
      </c>
      <c r="U5611" t="s">
        <v>63</v>
      </c>
      <c r="W5611" t="s">
        <v>1270</v>
      </c>
      <c r="X5611" t="s">
        <v>1271</v>
      </c>
      <c r="Y5611" t="s">
        <v>182</v>
      </c>
      <c r="Z5611" t="s">
        <v>164</v>
      </c>
      <c r="AA5611" t="s">
        <v>164</v>
      </c>
      <c r="AB5611" t="s">
        <v>18</v>
      </c>
      <c r="AD5611" t="s">
        <v>9673</v>
      </c>
      <c r="AE5611">
        <v>1</v>
      </c>
      <c r="AF5611">
        <v>1</v>
      </c>
    </row>
    <row r="5612" spans="1:32" x14ac:dyDescent="0.2">
      <c r="A5612" t="s">
        <v>9674</v>
      </c>
      <c r="B5612" s="107">
        <v>44625</v>
      </c>
      <c r="C5612" s="107">
        <v>44625</v>
      </c>
      <c r="D5612" s="107">
        <v>44625</v>
      </c>
      <c r="E5612">
        <v>-4.835758285519875E-3</v>
      </c>
      <c r="F5612">
        <v>-4.835758285519875E-3</v>
      </c>
      <c r="G5612" t="s">
        <v>58</v>
      </c>
      <c r="H5612">
        <v>13630.77709611452</v>
      </c>
      <c r="I5612">
        <v>-65.915143280610337</v>
      </c>
      <c r="J5612">
        <v>-65.915143280610337</v>
      </c>
      <c r="K5612">
        <v>1</v>
      </c>
      <c r="M5612" t="s">
        <v>67</v>
      </c>
      <c r="N5612" t="s">
        <v>2409</v>
      </c>
      <c r="S5612" t="s">
        <v>1608</v>
      </c>
      <c r="U5612" t="s">
        <v>67</v>
      </c>
      <c r="W5612" t="s">
        <v>1270</v>
      </c>
      <c r="X5612" t="s">
        <v>1271</v>
      </c>
      <c r="Y5612" t="s">
        <v>182</v>
      </c>
      <c r="Z5612" t="s">
        <v>164</v>
      </c>
      <c r="AA5612" t="s">
        <v>164</v>
      </c>
      <c r="AB5612" t="s">
        <v>18</v>
      </c>
      <c r="AD5612" t="s">
        <v>9675</v>
      </c>
      <c r="AE5612">
        <v>1</v>
      </c>
      <c r="AF5612">
        <v>1</v>
      </c>
    </row>
    <row r="5613" spans="1:32" x14ac:dyDescent="0.2">
      <c r="A5613" t="s">
        <v>9676</v>
      </c>
      <c r="B5613" s="107">
        <v>44625</v>
      </c>
      <c r="C5613" s="107">
        <v>44625</v>
      </c>
      <c r="D5613" s="107">
        <v>44625</v>
      </c>
      <c r="E5613">
        <v>-5.5370227060515661E-3</v>
      </c>
      <c r="F5613">
        <v>-5.5370227060515661E-3</v>
      </c>
      <c r="G5613" t="s">
        <v>58</v>
      </c>
      <c r="H5613">
        <v>13630.77709611452</v>
      </c>
      <c r="I5613">
        <v>-75.473922282313723</v>
      </c>
      <c r="J5613">
        <v>-75.473922282313723</v>
      </c>
      <c r="K5613">
        <v>1</v>
      </c>
      <c r="M5613" t="s">
        <v>67</v>
      </c>
      <c r="N5613" t="s">
        <v>2409</v>
      </c>
      <c r="S5613" t="s">
        <v>1608</v>
      </c>
      <c r="U5613" t="s">
        <v>67</v>
      </c>
      <c r="W5613" t="s">
        <v>1270</v>
      </c>
      <c r="X5613" t="s">
        <v>1271</v>
      </c>
      <c r="Y5613" t="s">
        <v>182</v>
      </c>
      <c r="Z5613" t="s">
        <v>164</v>
      </c>
      <c r="AA5613" t="s">
        <v>164</v>
      </c>
      <c r="AB5613" t="s">
        <v>18</v>
      </c>
      <c r="AD5613" t="s">
        <v>9677</v>
      </c>
      <c r="AE5613">
        <v>1</v>
      </c>
      <c r="AF5613">
        <v>1</v>
      </c>
    </row>
    <row r="5614" spans="1:32" x14ac:dyDescent="0.2">
      <c r="A5614" t="s">
        <v>9678</v>
      </c>
      <c r="B5614" s="107">
        <v>44625</v>
      </c>
      <c r="C5614" s="107">
        <v>44625</v>
      </c>
      <c r="D5614" s="107">
        <v>44625</v>
      </c>
      <c r="E5614">
        <v>-1.0584652891251201E-3</v>
      </c>
      <c r="F5614">
        <v>-1.0584652891251201E-3</v>
      </c>
      <c r="G5614" t="s">
        <v>58</v>
      </c>
      <c r="H5614">
        <v>13630.77709611452</v>
      </c>
      <c r="I5614">
        <v>-14.42770442003892</v>
      </c>
      <c r="J5614">
        <v>-14.42770442003892</v>
      </c>
      <c r="K5614">
        <v>1</v>
      </c>
      <c r="M5614" t="s">
        <v>67</v>
      </c>
      <c r="N5614" t="s">
        <v>2409</v>
      </c>
      <c r="S5614" t="s">
        <v>1608</v>
      </c>
      <c r="U5614" t="s">
        <v>67</v>
      </c>
      <c r="W5614" t="s">
        <v>1270</v>
      </c>
      <c r="X5614" t="s">
        <v>1271</v>
      </c>
      <c r="Y5614" t="s">
        <v>182</v>
      </c>
      <c r="Z5614" t="s">
        <v>164</v>
      </c>
      <c r="AA5614" t="s">
        <v>164</v>
      </c>
      <c r="AB5614" t="s">
        <v>18</v>
      </c>
      <c r="AD5614" t="s">
        <v>9679</v>
      </c>
      <c r="AE5614">
        <v>1</v>
      </c>
      <c r="AF5614">
        <v>1</v>
      </c>
    </row>
    <row r="5615" spans="1:32" x14ac:dyDescent="0.2">
      <c r="A5615" t="s">
        <v>9680</v>
      </c>
      <c r="B5615" s="107">
        <v>44625</v>
      </c>
      <c r="C5615" s="107">
        <v>44625</v>
      </c>
      <c r="D5615" s="107">
        <v>44625</v>
      </c>
      <c r="E5615">
        <v>-2.3421804242543722E-3</v>
      </c>
      <c r="F5615">
        <v>-2.3421804242543722E-3</v>
      </c>
      <c r="G5615" t="s">
        <v>58</v>
      </c>
      <c r="H5615">
        <v>13630.77709611452</v>
      </c>
      <c r="I5615">
        <v>-31.92573928189428</v>
      </c>
      <c r="J5615">
        <v>-31.92573928189428</v>
      </c>
      <c r="K5615">
        <v>1</v>
      </c>
      <c r="M5615" t="s">
        <v>56</v>
      </c>
      <c r="N5615" t="s">
        <v>2409</v>
      </c>
      <c r="S5615" t="s">
        <v>1608</v>
      </c>
      <c r="U5615" t="s">
        <v>56</v>
      </c>
      <c r="W5615" t="s">
        <v>1415</v>
      </c>
      <c r="X5615" t="s">
        <v>1265</v>
      </c>
      <c r="Y5615" t="s">
        <v>182</v>
      </c>
      <c r="Z5615" t="s">
        <v>164</v>
      </c>
      <c r="AA5615" t="s">
        <v>164</v>
      </c>
      <c r="AB5615" t="s">
        <v>18</v>
      </c>
      <c r="AD5615" t="s">
        <v>9681</v>
      </c>
      <c r="AE5615">
        <v>1</v>
      </c>
      <c r="AF5615">
        <v>1</v>
      </c>
    </row>
    <row r="5616" spans="1:32" x14ac:dyDescent="0.2">
      <c r="A5616" t="s">
        <v>9682</v>
      </c>
      <c r="B5616" s="107">
        <v>44625</v>
      </c>
      <c r="C5616" s="107">
        <v>44625</v>
      </c>
      <c r="D5616" s="107">
        <v>44625</v>
      </c>
      <c r="E5616">
        <v>-2.7627104263333638E-3</v>
      </c>
      <c r="F5616">
        <v>-2.7627104263333638E-3</v>
      </c>
      <c r="G5616" t="s">
        <v>58</v>
      </c>
      <c r="H5616">
        <v>13630.77709611452</v>
      </c>
      <c r="I5616">
        <v>-37.657890002461599</v>
      </c>
      <c r="J5616">
        <v>-37.657890002461599</v>
      </c>
      <c r="K5616">
        <v>1</v>
      </c>
      <c r="M5616" t="s">
        <v>56</v>
      </c>
      <c r="N5616" t="s">
        <v>2409</v>
      </c>
      <c r="S5616" t="s">
        <v>1608</v>
      </c>
      <c r="U5616" t="s">
        <v>56</v>
      </c>
      <c r="W5616" t="s">
        <v>1415</v>
      </c>
      <c r="X5616" t="s">
        <v>1265</v>
      </c>
      <c r="Y5616" t="s">
        <v>182</v>
      </c>
      <c r="Z5616" t="s">
        <v>164</v>
      </c>
      <c r="AA5616" t="s">
        <v>164</v>
      </c>
      <c r="AB5616" t="s">
        <v>18</v>
      </c>
      <c r="AD5616" t="s">
        <v>9683</v>
      </c>
      <c r="AE5616">
        <v>1</v>
      </c>
      <c r="AF5616">
        <v>1</v>
      </c>
    </row>
    <row r="5617" spans="1:32" x14ac:dyDescent="0.2">
      <c r="A5617" t="s">
        <v>9684</v>
      </c>
      <c r="B5617" s="107">
        <v>44625</v>
      </c>
      <c r="C5617" s="107">
        <v>44625</v>
      </c>
      <c r="D5617" s="107">
        <v>44625</v>
      </c>
      <c r="E5617">
        <v>-0.50115757234418001</v>
      </c>
      <c r="F5617">
        <v>-0.50115757234418001</v>
      </c>
      <c r="G5617" t="s">
        <v>58</v>
      </c>
      <c r="H5617">
        <v>13630.77709611452</v>
      </c>
      <c r="I5617">
        <v>-6831.1671586534048</v>
      </c>
      <c r="J5617">
        <v>-6831.1671586534048</v>
      </c>
      <c r="K5617">
        <v>1</v>
      </c>
      <c r="M5617" t="s">
        <v>56</v>
      </c>
      <c r="S5617" t="s">
        <v>7896</v>
      </c>
      <c r="U5617" t="s">
        <v>56</v>
      </c>
      <c r="W5617" t="s">
        <v>7897</v>
      </c>
      <c r="X5617" t="s">
        <v>24</v>
      </c>
      <c r="Y5617" t="s">
        <v>325</v>
      </c>
      <c r="Z5617" t="s">
        <v>325</v>
      </c>
      <c r="AA5617" t="s">
        <v>325</v>
      </c>
      <c r="AB5617" t="s">
        <v>27</v>
      </c>
      <c r="AD5617" t="s">
        <v>9685</v>
      </c>
      <c r="AE5617">
        <v>1</v>
      </c>
      <c r="AF5617">
        <v>1</v>
      </c>
    </row>
    <row r="5618" spans="1:32" x14ac:dyDescent="0.2">
      <c r="A5618" t="s">
        <v>9686</v>
      </c>
      <c r="B5618" s="107">
        <v>44625</v>
      </c>
      <c r="C5618" s="107">
        <v>44625</v>
      </c>
      <c r="D5618" s="107">
        <v>44625</v>
      </c>
      <c r="E5618">
        <v>-0.50122048016961496</v>
      </c>
      <c r="F5618">
        <v>-0.50122048016961496</v>
      </c>
      <c r="G5618" t="s">
        <v>58</v>
      </c>
      <c r="H5618">
        <v>13630.77709611452</v>
      </c>
      <c r="I5618">
        <v>-6832.0246411995086</v>
      </c>
      <c r="J5618">
        <v>-6832.0246411995086</v>
      </c>
      <c r="K5618">
        <v>1</v>
      </c>
      <c r="M5618" t="s">
        <v>56</v>
      </c>
      <c r="N5618" t="s">
        <v>2934</v>
      </c>
      <c r="S5618" t="s">
        <v>7896</v>
      </c>
      <c r="U5618" t="s">
        <v>56</v>
      </c>
      <c r="W5618" t="s">
        <v>7897</v>
      </c>
      <c r="X5618" t="s">
        <v>24</v>
      </c>
      <c r="Y5618" t="s">
        <v>325</v>
      </c>
      <c r="Z5618" t="s">
        <v>325</v>
      </c>
      <c r="AA5618" t="s">
        <v>325</v>
      </c>
      <c r="AB5618" t="s">
        <v>27</v>
      </c>
      <c r="AD5618" t="s">
        <v>9687</v>
      </c>
      <c r="AE5618">
        <v>1</v>
      </c>
      <c r="AF5618">
        <v>1</v>
      </c>
    </row>
    <row r="5619" spans="1:32" x14ac:dyDescent="0.2">
      <c r="A5619" t="s">
        <v>9688</v>
      </c>
      <c r="B5619" s="107">
        <v>44625</v>
      </c>
      <c r="C5619" s="107">
        <v>44625</v>
      </c>
      <c r="D5619" s="107">
        <v>44625</v>
      </c>
      <c r="E5619">
        <v>-2.3250023051153601E-3</v>
      </c>
      <c r="F5619">
        <v>-2.3250023051153601E-3</v>
      </c>
      <c r="G5619" t="s">
        <v>58</v>
      </c>
      <c r="H5619">
        <v>13630.77709611452</v>
      </c>
      <c r="I5619">
        <v>-31.691588168979909</v>
      </c>
      <c r="J5619">
        <v>-31.691588168979909</v>
      </c>
      <c r="K5619">
        <v>1</v>
      </c>
      <c r="M5619" t="s">
        <v>56</v>
      </c>
      <c r="N5619" t="s">
        <v>2409</v>
      </c>
      <c r="S5619" t="s">
        <v>1608</v>
      </c>
      <c r="U5619" t="s">
        <v>56</v>
      </c>
      <c r="W5619" t="s">
        <v>1415</v>
      </c>
      <c r="X5619" t="s">
        <v>1265</v>
      </c>
      <c r="Y5619" t="s">
        <v>182</v>
      </c>
      <c r="Z5619" t="s">
        <v>164</v>
      </c>
      <c r="AA5619" t="s">
        <v>164</v>
      </c>
      <c r="AB5619" t="s">
        <v>18</v>
      </c>
      <c r="AD5619" t="s">
        <v>9689</v>
      </c>
      <c r="AE5619">
        <v>1</v>
      </c>
      <c r="AF5619">
        <v>1</v>
      </c>
    </row>
    <row r="5620" spans="1:32" x14ac:dyDescent="0.2">
      <c r="A5620" t="s">
        <v>9690</v>
      </c>
      <c r="B5620" s="107">
        <v>44625</v>
      </c>
      <c r="C5620" s="107">
        <v>44625</v>
      </c>
      <c r="D5620" s="107">
        <v>44625</v>
      </c>
      <c r="E5620">
        <v>-1.381411006304064E-3</v>
      </c>
      <c r="F5620">
        <v>-1.381411006304064E-3</v>
      </c>
      <c r="G5620" t="s">
        <v>58</v>
      </c>
      <c r="H5620">
        <v>13630.77709611452</v>
      </c>
      <c r="I5620">
        <v>-18.82970550504994</v>
      </c>
      <c r="J5620">
        <v>-18.82970550504994</v>
      </c>
      <c r="K5620">
        <v>1</v>
      </c>
      <c r="M5620" t="s">
        <v>56</v>
      </c>
      <c r="N5620" t="s">
        <v>2409</v>
      </c>
      <c r="S5620" t="s">
        <v>1608</v>
      </c>
      <c r="U5620" t="s">
        <v>56</v>
      </c>
      <c r="W5620" t="s">
        <v>1415</v>
      </c>
      <c r="X5620" t="s">
        <v>1265</v>
      </c>
      <c r="Y5620" t="s">
        <v>182</v>
      </c>
      <c r="Z5620" t="s">
        <v>164</v>
      </c>
      <c r="AA5620" t="s">
        <v>164</v>
      </c>
      <c r="AB5620" t="s">
        <v>18</v>
      </c>
      <c r="AD5620" t="s">
        <v>9691</v>
      </c>
      <c r="AE5620">
        <v>1</v>
      </c>
      <c r="AF5620">
        <v>1</v>
      </c>
    </row>
    <row r="5621" spans="1:32" x14ac:dyDescent="0.2">
      <c r="A5621" t="s">
        <v>9692</v>
      </c>
      <c r="B5621" s="107">
        <v>44625</v>
      </c>
      <c r="C5621" s="107">
        <v>44625</v>
      </c>
      <c r="D5621" s="107">
        <v>44625</v>
      </c>
      <c r="E5621">
        <v>-6.74421056059744E-4</v>
      </c>
      <c r="F5621">
        <v>-6.74421056059744E-4</v>
      </c>
      <c r="G5621" t="s">
        <v>58</v>
      </c>
      <c r="H5621">
        <v>13630.77709611452</v>
      </c>
      <c r="I5621">
        <v>-9.1928830840765254</v>
      </c>
      <c r="J5621">
        <v>-9.1928830840765254</v>
      </c>
      <c r="K5621">
        <v>1</v>
      </c>
      <c r="M5621" t="s">
        <v>56</v>
      </c>
      <c r="N5621" t="s">
        <v>2409</v>
      </c>
      <c r="S5621" t="s">
        <v>1608</v>
      </c>
      <c r="U5621" t="s">
        <v>56</v>
      </c>
      <c r="W5621" t="s">
        <v>1415</v>
      </c>
      <c r="X5621" t="s">
        <v>1265</v>
      </c>
      <c r="Y5621" t="s">
        <v>182</v>
      </c>
      <c r="Z5621" t="s">
        <v>164</v>
      </c>
      <c r="AA5621" t="s">
        <v>164</v>
      </c>
      <c r="AB5621" t="s">
        <v>18</v>
      </c>
      <c r="AD5621" t="s">
        <v>9693</v>
      </c>
      <c r="AE5621">
        <v>1</v>
      </c>
      <c r="AF5621">
        <v>1</v>
      </c>
    </row>
    <row r="5622" spans="1:32" x14ac:dyDescent="0.2">
      <c r="A5622" t="s">
        <v>9694</v>
      </c>
      <c r="B5622" s="107">
        <v>44625</v>
      </c>
      <c r="C5622" s="107">
        <v>44625</v>
      </c>
      <c r="D5622" s="107">
        <v>44625</v>
      </c>
      <c r="E5622">
        <v>-6.2389006736008397E-4</v>
      </c>
      <c r="F5622">
        <v>-6.2389006736008397E-4</v>
      </c>
      <c r="G5622" t="s">
        <v>58</v>
      </c>
      <c r="H5622">
        <v>13630.77709611452</v>
      </c>
      <c r="I5622">
        <v>-8.5041064406651774</v>
      </c>
      <c r="J5622">
        <v>-8.5041064406651774</v>
      </c>
      <c r="K5622">
        <v>1</v>
      </c>
      <c r="M5622" t="s">
        <v>56</v>
      </c>
      <c r="N5622" t="s">
        <v>2409</v>
      </c>
      <c r="S5622" t="s">
        <v>1608</v>
      </c>
      <c r="U5622" t="s">
        <v>56</v>
      </c>
      <c r="W5622" t="s">
        <v>1415</v>
      </c>
      <c r="X5622" t="s">
        <v>1265</v>
      </c>
      <c r="Y5622" t="s">
        <v>182</v>
      </c>
      <c r="Z5622" t="s">
        <v>164</v>
      </c>
      <c r="AA5622" t="s">
        <v>164</v>
      </c>
      <c r="AB5622" t="s">
        <v>18</v>
      </c>
      <c r="AD5622" t="s">
        <v>9695</v>
      </c>
      <c r="AE5622">
        <v>1</v>
      </c>
      <c r="AF5622">
        <v>1</v>
      </c>
    </row>
    <row r="5623" spans="1:32" x14ac:dyDescent="0.2">
      <c r="A5623" t="s">
        <v>9696</v>
      </c>
      <c r="B5623" s="107">
        <v>44625</v>
      </c>
      <c r="C5623" s="107">
        <v>44625</v>
      </c>
      <c r="D5623" s="107">
        <v>44625</v>
      </c>
      <c r="E5623">
        <v>-2.2419112217056101E-3</v>
      </c>
      <c r="F5623">
        <v>-2.2419112217056101E-3</v>
      </c>
      <c r="G5623" t="s">
        <v>58</v>
      </c>
      <c r="H5623">
        <v>13630.77709611452</v>
      </c>
      <c r="I5623">
        <v>-30.558992132346951</v>
      </c>
      <c r="J5623">
        <v>-30.558992132346951</v>
      </c>
      <c r="K5623">
        <v>1</v>
      </c>
      <c r="M5623" t="s">
        <v>63</v>
      </c>
      <c r="N5623" t="s">
        <v>2409</v>
      </c>
      <c r="S5623" t="s">
        <v>9426</v>
      </c>
      <c r="U5623" t="s">
        <v>63</v>
      </c>
      <c r="W5623" t="s">
        <v>1270</v>
      </c>
      <c r="X5623" t="s">
        <v>1271</v>
      </c>
      <c r="Y5623" t="s">
        <v>182</v>
      </c>
      <c r="Z5623" t="s">
        <v>164</v>
      </c>
      <c r="AA5623" t="s">
        <v>164</v>
      </c>
      <c r="AB5623" t="s">
        <v>18</v>
      </c>
      <c r="AD5623" t="s">
        <v>9697</v>
      </c>
      <c r="AE5623">
        <v>1</v>
      </c>
      <c r="AF5623">
        <v>1</v>
      </c>
    </row>
    <row r="5624" spans="1:32" x14ac:dyDescent="0.2">
      <c r="A5624" t="s">
        <v>9698</v>
      </c>
      <c r="B5624" s="107">
        <v>44625</v>
      </c>
      <c r="C5624" s="107">
        <v>44625</v>
      </c>
      <c r="D5624" s="107">
        <v>44625</v>
      </c>
      <c r="E5624">
        <v>-2.6021163840101559E-3</v>
      </c>
      <c r="F5624">
        <v>-2.6021163840101559E-3</v>
      </c>
      <c r="G5624" t="s">
        <v>58</v>
      </c>
      <c r="H5624">
        <v>13630.77709611452</v>
      </c>
      <c r="I5624">
        <v>-35.468868408589969</v>
      </c>
      <c r="J5624">
        <v>-35.468868408589969</v>
      </c>
      <c r="K5624">
        <v>1</v>
      </c>
      <c r="M5624" t="s">
        <v>56</v>
      </c>
      <c r="N5624" t="s">
        <v>2409</v>
      </c>
      <c r="S5624" t="s">
        <v>1608</v>
      </c>
      <c r="U5624" t="s">
        <v>56</v>
      </c>
      <c r="W5624" t="s">
        <v>1415</v>
      </c>
      <c r="X5624" t="s">
        <v>1265</v>
      </c>
      <c r="Y5624" t="s">
        <v>182</v>
      </c>
      <c r="Z5624" t="s">
        <v>164</v>
      </c>
      <c r="AA5624" t="s">
        <v>164</v>
      </c>
      <c r="AB5624" t="s">
        <v>18</v>
      </c>
      <c r="AD5624" t="s">
        <v>9699</v>
      </c>
      <c r="AE5624">
        <v>1</v>
      </c>
      <c r="AF5624">
        <v>1</v>
      </c>
    </row>
    <row r="5625" spans="1:32" x14ac:dyDescent="0.2">
      <c r="A5625" t="s">
        <v>9700</v>
      </c>
      <c r="B5625" s="107">
        <v>44625</v>
      </c>
      <c r="C5625" s="107">
        <v>44625</v>
      </c>
      <c r="D5625" s="107">
        <v>44625</v>
      </c>
      <c r="E5625">
        <v>-2.6742338426320399E-3</v>
      </c>
      <c r="F5625">
        <v>-2.6742338426320399E-3</v>
      </c>
      <c r="G5625" t="s">
        <v>58</v>
      </c>
      <c r="H5625">
        <v>13630.77709611452</v>
      </c>
      <c r="I5625">
        <v>-36.451885411803133</v>
      </c>
      <c r="J5625">
        <v>-36.451885411803133</v>
      </c>
      <c r="K5625">
        <v>1</v>
      </c>
      <c r="M5625" t="s">
        <v>56</v>
      </c>
      <c r="N5625" t="s">
        <v>2409</v>
      </c>
      <c r="S5625" t="s">
        <v>1608</v>
      </c>
      <c r="U5625" t="s">
        <v>56</v>
      </c>
      <c r="W5625" t="s">
        <v>1415</v>
      </c>
      <c r="X5625" t="s">
        <v>1265</v>
      </c>
      <c r="Y5625" t="s">
        <v>182</v>
      </c>
      <c r="Z5625" t="s">
        <v>164</v>
      </c>
      <c r="AA5625" t="s">
        <v>164</v>
      </c>
      <c r="AB5625" t="s">
        <v>18</v>
      </c>
      <c r="AD5625" t="s">
        <v>9701</v>
      </c>
      <c r="AE5625">
        <v>1</v>
      </c>
      <c r="AF5625">
        <v>1</v>
      </c>
    </row>
    <row r="5626" spans="1:32" x14ac:dyDescent="0.2">
      <c r="A5626" t="s">
        <v>9702</v>
      </c>
      <c r="B5626" s="107">
        <v>44625</v>
      </c>
      <c r="C5626" s="107">
        <v>44625</v>
      </c>
      <c r="D5626" s="107">
        <v>44625</v>
      </c>
      <c r="E5626">
        <v>-1.004673544591025E-3</v>
      </c>
      <c r="F5626">
        <v>-1.004673544591025E-3</v>
      </c>
      <c r="G5626" t="s">
        <v>58</v>
      </c>
      <c r="H5626">
        <v>13630.77709611452</v>
      </c>
      <c r="I5626">
        <v>-13.69448114068353</v>
      </c>
      <c r="J5626">
        <v>-13.69448114068353</v>
      </c>
      <c r="K5626">
        <v>1</v>
      </c>
      <c r="M5626" t="s">
        <v>67</v>
      </c>
      <c r="N5626" t="s">
        <v>2409</v>
      </c>
      <c r="S5626" t="s">
        <v>1608</v>
      </c>
      <c r="U5626" t="s">
        <v>67</v>
      </c>
      <c r="W5626" t="s">
        <v>1270</v>
      </c>
      <c r="X5626" t="s">
        <v>1271</v>
      </c>
      <c r="Y5626" t="s">
        <v>182</v>
      </c>
      <c r="Z5626" t="s">
        <v>164</v>
      </c>
      <c r="AA5626" t="s">
        <v>164</v>
      </c>
      <c r="AB5626" t="s">
        <v>18</v>
      </c>
      <c r="AD5626" t="s">
        <v>9703</v>
      </c>
      <c r="AE5626">
        <v>1</v>
      </c>
      <c r="AF5626">
        <v>1</v>
      </c>
    </row>
    <row r="5627" spans="1:32" x14ac:dyDescent="0.2">
      <c r="A5627" t="s">
        <v>9704</v>
      </c>
      <c r="B5627" s="107">
        <v>44625</v>
      </c>
      <c r="C5627" s="107">
        <v>44625</v>
      </c>
      <c r="D5627" s="107">
        <v>44625</v>
      </c>
      <c r="E5627">
        <v>-1.304019481020676E-3</v>
      </c>
      <c r="F5627">
        <v>-1.304019481020676E-3</v>
      </c>
      <c r="G5627" t="s">
        <v>58</v>
      </c>
      <c r="H5627">
        <v>13630.77709611452</v>
      </c>
      <c r="I5627">
        <v>-17.77479887478377</v>
      </c>
      <c r="J5627">
        <v>-17.77479887478377</v>
      </c>
      <c r="K5627">
        <v>1</v>
      </c>
      <c r="M5627" t="s">
        <v>56</v>
      </c>
      <c r="N5627" t="s">
        <v>2409</v>
      </c>
      <c r="S5627" t="s">
        <v>1608</v>
      </c>
      <c r="U5627" t="s">
        <v>56</v>
      </c>
      <c r="W5627" t="s">
        <v>1415</v>
      </c>
      <c r="X5627" t="s">
        <v>1265</v>
      </c>
      <c r="Y5627" t="s">
        <v>182</v>
      </c>
      <c r="Z5627" t="s">
        <v>164</v>
      </c>
      <c r="AA5627" t="s">
        <v>164</v>
      </c>
      <c r="AB5627" t="s">
        <v>18</v>
      </c>
      <c r="AD5627" t="s">
        <v>9705</v>
      </c>
      <c r="AE5627">
        <v>1</v>
      </c>
      <c r="AF5627">
        <v>1</v>
      </c>
    </row>
    <row r="5628" spans="1:32" x14ac:dyDescent="0.2">
      <c r="A5628" t="s">
        <v>9706</v>
      </c>
      <c r="B5628" s="107">
        <v>44625</v>
      </c>
      <c r="C5628" s="107">
        <v>44625</v>
      </c>
      <c r="D5628" s="107">
        <v>44625</v>
      </c>
      <c r="E5628">
        <v>0.49</v>
      </c>
      <c r="F5628">
        <v>0.49</v>
      </c>
      <c r="G5628" t="s">
        <v>58</v>
      </c>
      <c r="H5628">
        <v>13630.77709611452</v>
      </c>
      <c r="I5628">
        <v>6679.0807770961146</v>
      </c>
      <c r="J5628">
        <v>6679.0807770961146</v>
      </c>
      <c r="K5628">
        <v>1</v>
      </c>
      <c r="M5628" t="s">
        <v>2934</v>
      </c>
      <c r="N5628" t="s">
        <v>63</v>
      </c>
      <c r="S5628" t="s">
        <v>9218</v>
      </c>
      <c r="U5628" t="s">
        <v>63</v>
      </c>
      <c r="W5628" t="s">
        <v>1415</v>
      </c>
      <c r="X5628" t="s">
        <v>1265</v>
      </c>
      <c r="Y5628" t="s">
        <v>182</v>
      </c>
      <c r="Z5628" t="s">
        <v>164</v>
      </c>
      <c r="AA5628" t="s">
        <v>164</v>
      </c>
      <c r="AB5628" t="s">
        <v>18</v>
      </c>
      <c r="AD5628" t="s">
        <v>9707</v>
      </c>
      <c r="AE5628">
        <v>1</v>
      </c>
      <c r="AF5628">
        <v>1</v>
      </c>
    </row>
    <row r="5629" spans="1:32" x14ac:dyDescent="0.2">
      <c r="A5629" t="s">
        <v>9708</v>
      </c>
      <c r="B5629" s="107">
        <v>44625</v>
      </c>
      <c r="C5629" s="107">
        <v>44625</v>
      </c>
      <c r="D5629" s="107">
        <v>44625</v>
      </c>
      <c r="E5629">
        <v>-3.91501495077E-4</v>
      </c>
      <c r="F5629">
        <v>-3.91501495077E-4</v>
      </c>
      <c r="G5629" t="s">
        <v>58</v>
      </c>
      <c r="H5629">
        <v>13630.77709611452</v>
      </c>
      <c r="I5629">
        <v>-5.3364696121901627</v>
      </c>
      <c r="J5629">
        <v>-5.3364696121901627</v>
      </c>
      <c r="K5629">
        <v>1</v>
      </c>
      <c r="M5629" t="s">
        <v>67</v>
      </c>
      <c r="N5629" t="s">
        <v>67</v>
      </c>
      <c r="S5629" t="s">
        <v>9709</v>
      </c>
      <c r="U5629" t="s">
        <v>67</v>
      </c>
      <c r="W5629" t="s">
        <v>1415</v>
      </c>
      <c r="X5629" t="s">
        <v>1265</v>
      </c>
      <c r="Y5629" t="s">
        <v>182</v>
      </c>
      <c r="Z5629" t="s">
        <v>164</v>
      </c>
      <c r="AA5629" t="s">
        <v>164</v>
      </c>
      <c r="AB5629" t="s">
        <v>18</v>
      </c>
      <c r="AD5629" t="s">
        <v>9710</v>
      </c>
      <c r="AE5629">
        <v>1</v>
      </c>
      <c r="AF5629">
        <v>1</v>
      </c>
    </row>
    <row r="5630" spans="1:32" x14ac:dyDescent="0.2">
      <c r="A5630" t="s">
        <v>9711</v>
      </c>
      <c r="B5630" s="107">
        <v>44625</v>
      </c>
      <c r="C5630" s="107">
        <v>44625</v>
      </c>
      <c r="D5630" s="107">
        <v>44625</v>
      </c>
      <c r="E5630">
        <v>-4.1985149507700001E-4</v>
      </c>
      <c r="F5630">
        <v>-4.1985149507700001E-4</v>
      </c>
      <c r="G5630" t="s">
        <v>58</v>
      </c>
      <c r="H5630">
        <v>13630.77709611452</v>
      </c>
      <c r="I5630">
        <v>-5.72290214286501</v>
      </c>
      <c r="J5630">
        <v>-5.72290214286501</v>
      </c>
      <c r="K5630">
        <v>1</v>
      </c>
      <c r="M5630" t="s">
        <v>67</v>
      </c>
      <c r="N5630" t="s">
        <v>67</v>
      </c>
      <c r="S5630" t="s">
        <v>9112</v>
      </c>
      <c r="U5630" t="s">
        <v>67</v>
      </c>
      <c r="W5630" t="s">
        <v>1415</v>
      </c>
      <c r="X5630" t="s">
        <v>1265</v>
      </c>
      <c r="Y5630" t="s">
        <v>182</v>
      </c>
      <c r="Z5630" t="s">
        <v>164</v>
      </c>
      <c r="AA5630" t="s">
        <v>164</v>
      </c>
      <c r="AB5630" t="s">
        <v>18</v>
      </c>
      <c r="AD5630" t="s">
        <v>9712</v>
      </c>
      <c r="AE5630">
        <v>1</v>
      </c>
      <c r="AF5630">
        <v>1</v>
      </c>
    </row>
    <row r="5631" spans="1:32" x14ac:dyDescent="0.2">
      <c r="A5631" t="s">
        <v>9713</v>
      </c>
      <c r="B5631" s="107">
        <v>44625</v>
      </c>
      <c r="C5631" s="107">
        <v>44625</v>
      </c>
      <c r="D5631" s="107">
        <v>44625</v>
      </c>
      <c r="E5631">
        <v>-4.5625343137179562E-3</v>
      </c>
      <c r="F5631">
        <v>-4.5625343137179562E-3</v>
      </c>
      <c r="G5631" t="s">
        <v>58</v>
      </c>
      <c r="H5631">
        <v>13630.77709611452</v>
      </c>
      <c r="I5631">
        <v>-62.190888223663293</v>
      </c>
      <c r="J5631">
        <v>-62.190888223663293</v>
      </c>
      <c r="K5631">
        <v>1</v>
      </c>
      <c r="M5631" t="s">
        <v>56</v>
      </c>
      <c r="N5631" t="s">
        <v>2409</v>
      </c>
      <c r="S5631" t="s">
        <v>1608</v>
      </c>
      <c r="U5631" t="s">
        <v>56</v>
      </c>
      <c r="W5631" t="s">
        <v>1415</v>
      </c>
      <c r="X5631" t="s">
        <v>1265</v>
      </c>
      <c r="Y5631" t="s">
        <v>182</v>
      </c>
      <c r="Z5631" t="s">
        <v>164</v>
      </c>
      <c r="AA5631" t="s">
        <v>164</v>
      </c>
      <c r="AB5631" t="s">
        <v>18</v>
      </c>
      <c r="AD5631" t="s">
        <v>9714</v>
      </c>
      <c r="AE5631">
        <v>1</v>
      </c>
      <c r="AF5631">
        <v>1</v>
      </c>
    </row>
    <row r="5632" spans="1:32" x14ac:dyDescent="0.2">
      <c r="A5632" t="s">
        <v>9715</v>
      </c>
      <c r="B5632" s="107">
        <v>44625</v>
      </c>
      <c r="C5632" s="107">
        <v>44625</v>
      </c>
      <c r="D5632" s="107">
        <v>44625</v>
      </c>
      <c r="E5632">
        <v>-1.5974206752701601E-3</v>
      </c>
      <c r="F5632">
        <v>-1.5974206752701601E-3</v>
      </c>
      <c r="G5632" t="s">
        <v>58</v>
      </c>
      <c r="H5632">
        <v>13630.77709611452</v>
      </c>
      <c r="I5632">
        <v>-21.77408515333229</v>
      </c>
      <c r="J5632">
        <v>-21.77408515333229</v>
      </c>
      <c r="K5632">
        <v>1</v>
      </c>
      <c r="M5632" t="s">
        <v>63</v>
      </c>
      <c r="N5632" t="s">
        <v>2409</v>
      </c>
      <c r="S5632" t="s">
        <v>9426</v>
      </c>
      <c r="U5632" t="s">
        <v>63</v>
      </c>
      <c r="W5632" t="s">
        <v>1270</v>
      </c>
      <c r="X5632" t="s">
        <v>1271</v>
      </c>
      <c r="Y5632" t="s">
        <v>182</v>
      </c>
      <c r="Z5632" t="s">
        <v>164</v>
      </c>
      <c r="AA5632" t="s">
        <v>164</v>
      </c>
      <c r="AB5632" t="s">
        <v>18</v>
      </c>
      <c r="AD5632" t="s">
        <v>9716</v>
      </c>
      <c r="AE5632">
        <v>1</v>
      </c>
      <c r="AF5632">
        <v>1</v>
      </c>
    </row>
    <row r="5633" spans="1:32" x14ac:dyDescent="0.2">
      <c r="A5633" t="s">
        <v>9717</v>
      </c>
      <c r="B5633" s="107">
        <v>44624</v>
      </c>
      <c r="C5633" s="107">
        <v>44624</v>
      </c>
      <c r="D5633" s="107">
        <v>44624</v>
      </c>
      <c r="E5633">
        <v>-2.1243292417181779E-3</v>
      </c>
      <c r="F5633">
        <v>-2.1243292417181779E-3</v>
      </c>
      <c r="G5633" t="s">
        <v>58</v>
      </c>
      <c r="H5633">
        <v>13400.664282064379</v>
      </c>
      <c r="I5633">
        <v>-28.467422992837701</v>
      </c>
      <c r="J5633">
        <v>-28.467422992837701</v>
      </c>
      <c r="K5633">
        <v>1</v>
      </c>
      <c r="M5633" t="s">
        <v>67</v>
      </c>
      <c r="N5633" t="s">
        <v>2409</v>
      </c>
      <c r="S5633" t="s">
        <v>1608</v>
      </c>
      <c r="U5633" t="s">
        <v>67</v>
      </c>
      <c r="W5633" t="s">
        <v>1270</v>
      </c>
      <c r="X5633" t="s">
        <v>1271</v>
      </c>
      <c r="Y5633" t="s">
        <v>182</v>
      </c>
      <c r="Z5633" t="s">
        <v>164</v>
      </c>
      <c r="AA5633" t="s">
        <v>164</v>
      </c>
      <c r="AB5633" t="s">
        <v>18</v>
      </c>
      <c r="AD5633" t="s">
        <v>9718</v>
      </c>
      <c r="AE5633">
        <v>1</v>
      </c>
      <c r="AF5633">
        <v>1</v>
      </c>
    </row>
    <row r="5634" spans="1:32" x14ac:dyDescent="0.2">
      <c r="A5634" t="s">
        <v>9719</v>
      </c>
      <c r="B5634" s="107">
        <v>44624</v>
      </c>
      <c r="C5634" s="107">
        <v>44624</v>
      </c>
      <c r="D5634" s="107">
        <v>44624</v>
      </c>
      <c r="E5634">
        <v>-1.69513753267622E-3</v>
      </c>
      <c r="F5634">
        <v>-1.69513753267622E-3</v>
      </c>
      <c r="G5634" t="s">
        <v>58</v>
      </c>
      <c r="H5634">
        <v>13400.664282064379</v>
      </c>
      <c r="I5634">
        <v>-22.71596898732097</v>
      </c>
      <c r="J5634">
        <v>-22.71596898732097</v>
      </c>
      <c r="K5634">
        <v>1</v>
      </c>
      <c r="M5634" t="s">
        <v>67</v>
      </c>
      <c r="N5634" t="s">
        <v>2409</v>
      </c>
      <c r="S5634" t="s">
        <v>1608</v>
      </c>
      <c r="U5634" t="s">
        <v>67</v>
      </c>
      <c r="W5634" t="s">
        <v>1270</v>
      </c>
      <c r="X5634" t="s">
        <v>1271</v>
      </c>
      <c r="Y5634" t="s">
        <v>182</v>
      </c>
      <c r="Z5634" t="s">
        <v>164</v>
      </c>
      <c r="AA5634" t="s">
        <v>164</v>
      </c>
      <c r="AB5634" t="s">
        <v>18</v>
      </c>
      <c r="AD5634" t="s">
        <v>9720</v>
      </c>
      <c r="AE5634">
        <v>1</v>
      </c>
      <c r="AF5634">
        <v>1</v>
      </c>
    </row>
    <row r="5635" spans="1:32" x14ac:dyDescent="0.2">
      <c r="A5635" t="s">
        <v>9721</v>
      </c>
      <c r="B5635" s="107">
        <v>44624</v>
      </c>
      <c r="C5635" s="107">
        <v>44624</v>
      </c>
      <c r="D5635" s="107">
        <v>44624</v>
      </c>
      <c r="E5635">
        <v>-1.69513753267622E-3</v>
      </c>
      <c r="F5635">
        <v>-1.69513753267622E-3</v>
      </c>
      <c r="G5635" t="s">
        <v>58</v>
      </c>
      <c r="H5635">
        <v>13400.664282064379</v>
      </c>
      <c r="I5635">
        <v>-22.71596898732097</v>
      </c>
      <c r="J5635">
        <v>-22.71596898732097</v>
      </c>
      <c r="K5635">
        <v>1</v>
      </c>
      <c r="M5635" t="s">
        <v>67</v>
      </c>
      <c r="N5635" t="s">
        <v>2409</v>
      </c>
      <c r="S5635" t="s">
        <v>1608</v>
      </c>
      <c r="U5635" t="s">
        <v>67</v>
      </c>
      <c r="W5635" t="s">
        <v>1270</v>
      </c>
      <c r="X5635" t="s">
        <v>1271</v>
      </c>
      <c r="Y5635" t="s">
        <v>182</v>
      </c>
      <c r="Z5635" t="s">
        <v>164</v>
      </c>
      <c r="AA5635" t="s">
        <v>164</v>
      </c>
      <c r="AB5635" t="s">
        <v>18</v>
      </c>
      <c r="AD5635" t="s">
        <v>9722</v>
      </c>
      <c r="AE5635">
        <v>1</v>
      </c>
      <c r="AF5635">
        <v>1</v>
      </c>
    </row>
    <row r="5636" spans="1:32" x14ac:dyDescent="0.2">
      <c r="A5636" t="s">
        <v>9723</v>
      </c>
      <c r="B5636" s="107">
        <v>44624</v>
      </c>
      <c r="C5636" s="107">
        <v>44624</v>
      </c>
      <c r="D5636" s="107">
        <v>44624</v>
      </c>
      <c r="E5636">
        <v>-1.89626717359355E-3</v>
      </c>
      <c r="F5636">
        <v>-1.89626717359355E-3</v>
      </c>
      <c r="G5636" t="s">
        <v>58</v>
      </c>
      <c r="H5636">
        <v>13400.664282064379</v>
      </c>
      <c r="I5636">
        <v>-25.411239782426271</v>
      </c>
      <c r="J5636">
        <v>-25.411239782426271</v>
      </c>
      <c r="K5636">
        <v>1</v>
      </c>
      <c r="M5636" t="s">
        <v>67</v>
      </c>
      <c r="N5636" t="s">
        <v>2409</v>
      </c>
      <c r="S5636" t="s">
        <v>1608</v>
      </c>
      <c r="U5636" t="s">
        <v>67</v>
      </c>
      <c r="W5636" t="s">
        <v>1270</v>
      </c>
      <c r="X5636" t="s">
        <v>1271</v>
      </c>
      <c r="Y5636" t="s">
        <v>182</v>
      </c>
      <c r="Z5636" t="s">
        <v>164</v>
      </c>
      <c r="AA5636" t="s">
        <v>164</v>
      </c>
      <c r="AB5636" t="s">
        <v>18</v>
      </c>
      <c r="AD5636" t="s">
        <v>9724</v>
      </c>
      <c r="AE5636">
        <v>1</v>
      </c>
      <c r="AF5636">
        <v>1</v>
      </c>
    </row>
    <row r="5637" spans="1:32" x14ac:dyDescent="0.2">
      <c r="A5637" t="s">
        <v>9725</v>
      </c>
      <c r="B5637" s="107">
        <v>44624</v>
      </c>
      <c r="C5637" s="107">
        <v>44624</v>
      </c>
      <c r="D5637" s="107">
        <v>44624</v>
      </c>
      <c r="E5637">
        <v>-1.7878150885776321E-3</v>
      </c>
      <c r="F5637">
        <v>-1.7878150885776321E-3</v>
      </c>
      <c r="G5637" t="s">
        <v>58</v>
      </c>
      <c r="H5637">
        <v>13400.664282064379</v>
      </c>
      <c r="I5637">
        <v>-23.957909800438049</v>
      </c>
      <c r="J5637">
        <v>-23.957909800438049</v>
      </c>
      <c r="K5637">
        <v>1</v>
      </c>
      <c r="M5637" t="s">
        <v>67</v>
      </c>
      <c r="N5637" t="s">
        <v>2409</v>
      </c>
      <c r="S5637" t="s">
        <v>1608</v>
      </c>
      <c r="U5637" t="s">
        <v>67</v>
      </c>
      <c r="W5637" t="s">
        <v>1270</v>
      </c>
      <c r="X5637" t="s">
        <v>1271</v>
      </c>
      <c r="Y5637" t="s">
        <v>182</v>
      </c>
      <c r="Z5637" t="s">
        <v>164</v>
      </c>
      <c r="AA5637" t="s">
        <v>164</v>
      </c>
      <c r="AB5637" t="s">
        <v>18</v>
      </c>
      <c r="AD5637" t="s">
        <v>9726</v>
      </c>
      <c r="AE5637">
        <v>1</v>
      </c>
      <c r="AF5637">
        <v>1</v>
      </c>
    </row>
    <row r="5638" spans="1:32" x14ac:dyDescent="0.2">
      <c r="A5638" t="s">
        <v>9727</v>
      </c>
      <c r="B5638" s="107">
        <v>44624</v>
      </c>
      <c r="C5638" s="107">
        <v>44624</v>
      </c>
      <c r="D5638" s="107">
        <v>44624</v>
      </c>
      <c r="E5638">
        <v>-3.1587303678595659E-3</v>
      </c>
      <c r="F5638">
        <v>-3.1587303678595659E-3</v>
      </c>
      <c r="G5638" t="s">
        <v>58</v>
      </c>
      <c r="H5638">
        <v>13400.664282064379</v>
      </c>
      <c r="I5638">
        <v>-42.32908521724778</v>
      </c>
      <c r="J5638">
        <v>-42.32908521724778</v>
      </c>
      <c r="K5638">
        <v>1</v>
      </c>
      <c r="M5638" t="s">
        <v>67</v>
      </c>
      <c r="N5638" t="s">
        <v>2409</v>
      </c>
      <c r="S5638" t="s">
        <v>1608</v>
      </c>
      <c r="U5638" t="s">
        <v>67</v>
      </c>
      <c r="W5638" t="s">
        <v>1270</v>
      </c>
      <c r="X5638" t="s">
        <v>1271</v>
      </c>
      <c r="Y5638" t="s">
        <v>182</v>
      </c>
      <c r="Z5638" t="s">
        <v>164</v>
      </c>
      <c r="AA5638" t="s">
        <v>164</v>
      </c>
      <c r="AB5638" t="s">
        <v>18</v>
      </c>
      <c r="AD5638" t="s">
        <v>9728</v>
      </c>
      <c r="AE5638">
        <v>1</v>
      </c>
      <c r="AF5638">
        <v>1</v>
      </c>
    </row>
    <row r="5639" spans="1:32" x14ac:dyDescent="0.2">
      <c r="A5639" t="s">
        <v>9729</v>
      </c>
      <c r="B5639" s="107">
        <v>44624</v>
      </c>
      <c r="C5639" s="107">
        <v>44624</v>
      </c>
      <c r="D5639" s="107">
        <v>44624</v>
      </c>
      <c r="E5639">
        <v>-1.0256421567011861E-3</v>
      </c>
      <c r="F5639">
        <v>-1.0256421567011861E-3</v>
      </c>
      <c r="G5639" t="s">
        <v>58</v>
      </c>
      <c r="H5639">
        <v>13400.664282064379</v>
      </c>
      <c r="I5639">
        <v>-13.74428621548507</v>
      </c>
      <c r="J5639">
        <v>-13.74428621548507</v>
      </c>
      <c r="K5639">
        <v>1</v>
      </c>
      <c r="M5639" t="s">
        <v>67</v>
      </c>
      <c r="N5639" t="s">
        <v>2409</v>
      </c>
      <c r="S5639" t="s">
        <v>1608</v>
      </c>
      <c r="U5639" t="s">
        <v>67</v>
      </c>
      <c r="W5639" t="s">
        <v>1270</v>
      </c>
      <c r="X5639" t="s">
        <v>1271</v>
      </c>
      <c r="Y5639" t="s">
        <v>182</v>
      </c>
      <c r="Z5639" t="s">
        <v>164</v>
      </c>
      <c r="AA5639" t="s">
        <v>164</v>
      </c>
      <c r="AB5639" t="s">
        <v>18</v>
      </c>
      <c r="AD5639" t="s">
        <v>9730</v>
      </c>
      <c r="AE5639">
        <v>1</v>
      </c>
      <c r="AF5639">
        <v>1</v>
      </c>
    </row>
    <row r="5640" spans="1:32" x14ac:dyDescent="0.2">
      <c r="A5640" t="s">
        <v>9731</v>
      </c>
      <c r="B5640" s="107">
        <v>44624</v>
      </c>
      <c r="C5640" s="107">
        <v>44624</v>
      </c>
      <c r="D5640" s="107">
        <v>44624</v>
      </c>
      <c r="E5640">
        <v>-2.80927086905905E-3</v>
      </c>
      <c r="F5640">
        <v>-2.80927086905905E-3</v>
      </c>
      <c r="G5640" t="s">
        <v>58</v>
      </c>
      <c r="H5640">
        <v>13400.664282064379</v>
      </c>
      <c r="I5640">
        <v>-37.646095793643582</v>
      </c>
      <c r="J5640">
        <v>-37.646095793643582</v>
      </c>
      <c r="K5640">
        <v>1</v>
      </c>
      <c r="M5640" t="s">
        <v>67</v>
      </c>
      <c r="N5640" t="s">
        <v>2409</v>
      </c>
      <c r="S5640" t="s">
        <v>1608</v>
      </c>
      <c r="U5640" t="s">
        <v>67</v>
      </c>
      <c r="W5640" t="s">
        <v>1270</v>
      </c>
      <c r="X5640" t="s">
        <v>1271</v>
      </c>
      <c r="Y5640" t="s">
        <v>182</v>
      </c>
      <c r="Z5640" t="s">
        <v>164</v>
      </c>
      <c r="AA5640" t="s">
        <v>164</v>
      </c>
      <c r="AB5640" t="s">
        <v>18</v>
      </c>
      <c r="AD5640" t="s">
        <v>9732</v>
      </c>
      <c r="AE5640">
        <v>1</v>
      </c>
      <c r="AF5640">
        <v>1</v>
      </c>
    </row>
    <row r="5641" spans="1:32" x14ac:dyDescent="0.2">
      <c r="A5641" t="s">
        <v>9733</v>
      </c>
      <c r="B5641" s="107">
        <v>44624</v>
      </c>
      <c r="C5641" s="107">
        <v>44624</v>
      </c>
      <c r="D5641" s="107">
        <v>44624</v>
      </c>
      <c r="E5641">
        <v>-2.787412073366372E-3</v>
      </c>
      <c r="F5641">
        <v>-2.787412073366372E-3</v>
      </c>
      <c r="G5641" t="s">
        <v>58</v>
      </c>
      <c r="H5641">
        <v>13400.664282064379</v>
      </c>
      <c r="I5641">
        <v>-37.353173410955769</v>
      </c>
      <c r="J5641">
        <v>-37.353173410955769</v>
      </c>
      <c r="K5641">
        <v>1</v>
      </c>
      <c r="M5641" t="s">
        <v>67</v>
      </c>
      <c r="N5641" t="s">
        <v>2409</v>
      </c>
      <c r="S5641" t="s">
        <v>1608</v>
      </c>
      <c r="U5641" t="s">
        <v>67</v>
      </c>
      <c r="W5641" t="s">
        <v>1270</v>
      </c>
      <c r="X5641" t="s">
        <v>1271</v>
      </c>
      <c r="Y5641" t="s">
        <v>182</v>
      </c>
      <c r="Z5641" t="s">
        <v>164</v>
      </c>
      <c r="AA5641" t="s">
        <v>164</v>
      </c>
      <c r="AB5641" t="s">
        <v>18</v>
      </c>
      <c r="AD5641" t="s">
        <v>9734</v>
      </c>
      <c r="AE5641">
        <v>1</v>
      </c>
      <c r="AF5641">
        <v>1</v>
      </c>
    </row>
    <row r="5642" spans="1:32" x14ac:dyDescent="0.2">
      <c r="A5642" t="s">
        <v>9735</v>
      </c>
      <c r="B5642" s="107">
        <v>44624</v>
      </c>
      <c r="C5642" s="107">
        <v>44624</v>
      </c>
      <c r="D5642" s="107">
        <v>44624</v>
      </c>
      <c r="E5642">
        <v>-3.0943853853062139E-3</v>
      </c>
      <c r="F5642">
        <v>-3.0943853853062139E-3</v>
      </c>
      <c r="G5642" t="s">
        <v>58</v>
      </c>
      <c r="H5642">
        <v>13400.664282064379</v>
      </c>
      <c r="I5642">
        <v>-41.46681970781502</v>
      </c>
      <c r="J5642">
        <v>-41.46681970781502</v>
      </c>
      <c r="K5642">
        <v>1</v>
      </c>
      <c r="M5642" t="s">
        <v>67</v>
      </c>
      <c r="N5642" t="s">
        <v>2409</v>
      </c>
      <c r="S5642" t="s">
        <v>1608</v>
      </c>
      <c r="U5642" t="s">
        <v>67</v>
      </c>
      <c r="W5642" t="s">
        <v>1270</v>
      </c>
      <c r="X5642" t="s">
        <v>1271</v>
      </c>
      <c r="Y5642" t="s">
        <v>182</v>
      </c>
      <c r="Z5642" t="s">
        <v>164</v>
      </c>
      <c r="AA5642" t="s">
        <v>164</v>
      </c>
      <c r="AB5642" t="s">
        <v>18</v>
      </c>
      <c r="AD5642" t="s">
        <v>9736</v>
      </c>
      <c r="AE5642">
        <v>1</v>
      </c>
      <c r="AF5642">
        <v>1</v>
      </c>
    </row>
    <row r="5643" spans="1:32" x14ac:dyDescent="0.2">
      <c r="A5643" t="s">
        <v>9737</v>
      </c>
      <c r="B5643" s="107">
        <v>44624</v>
      </c>
      <c r="C5643" s="107">
        <v>44624</v>
      </c>
      <c r="D5643" s="107">
        <v>44624</v>
      </c>
      <c r="E5643">
        <v>-2.5914699999999998E-3</v>
      </c>
      <c r="F5643">
        <v>-2.5914699999999998E-3</v>
      </c>
      <c r="G5643" t="s">
        <v>58</v>
      </c>
      <c r="H5643">
        <v>13400.664282064379</v>
      </c>
      <c r="I5643">
        <v>-34.727419467041393</v>
      </c>
      <c r="J5643">
        <v>-34.727419467041393</v>
      </c>
      <c r="K5643">
        <v>1</v>
      </c>
      <c r="M5643" t="s">
        <v>67</v>
      </c>
      <c r="N5643" t="s">
        <v>2409</v>
      </c>
      <c r="S5643" t="s">
        <v>1608</v>
      </c>
      <c r="U5643" t="s">
        <v>67</v>
      </c>
      <c r="W5643" t="s">
        <v>1270</v>
      </c>
      <c r="X5643" t="s">
        <v>1271</v>
      </c>
      <c r="Y5643" t="s">
        <v>182</v>
      </c>
      <c r="Z5643" t="s">
        <v>164</v>
      </c>
      <c r="AA5643" t="s">
        <v>164</v>
      </c>
      <c r="AB5643" t="s">
        <v>18</v>
      </c>
      <c r="AD5643" t="s">
        <v>9738</v>
      </c>
      <c r="AE5643">
        <v>1</v>
      </c>
      <c r="AF5643">
        <v>1</v>
      </c>
    </row>
    <row r="5644" spans="1:32" x14ac:dyDescent="0.2">
      <c r="A5644" t="s">
        <v>9739</v>
      </c>
      <c r="B5644" s="107">
        <v>44624</v>
      </c>
      <c r="C5644" s="107">
        <v>44624</v>
      </c>
      <c r="D5644" s="107">
        <v>44624</v>
      </c>
      <c r="E5644">
        <v>-3.3016366675897801E-3</v>
      </c>
      <c r="F5644">
        <v>-3.3016366675897801E-3</v>
      </c>
      <c r="G5644" t="s">
        <v>58</v>
      </c>
      <c r="H5644">
        <v>13400.664282064379</v>
      </c>
      <c r="I5644">
        <v>-44.244124563724448</v>
      </c>
      <c r="J5644">
        <v>-44.244124563724448</v>
      </c>
      <c r="K5644">
        <v>1</v>
      </c>
      <c r="M5644" t="s">
        <v>67</v>
      </c>
      <c r="N5644" t="s">
        <v>2409</v>
      </c>
      <c r="S5644" t="s">
        <v>1608</v>
      </c>
      <c r="U5644" t="s">
        <v>67</v>
      </c>
      <c r="W5644" t="s">
        <v>1270</v>
      </c>
      <c r="X5644" t="s">
        <v>1271</v>
      </c>
      <c r="Y5644" t="s">
        <v>182</v>
      </c>
      <c r="Z5644" t="s">
        <v>164</v>
      </c>
      <c r="AA5644" t="s">
        <v>164</v>
      </c>
      <c r="AB5644" t="s">
        <v>18</v>
      </c>
      <c r="AD5644" t="s">
        <v>9740</v>
      </c>
      <c r="AE5644">
        <v>1</v>
      </c>
      <c r="AF5644">
        <v>1</v>
      </c>
    </row>
    <row r="5645" spans="1:32" x14ac:dyDescent="0.2">
      <c r="A5645" t="s">
        <v>9741</v>
      </c>
      <c r="B5645" s="107">
        <v>44624</v>
      </c>
      <c r="C5645" s="107">
        <v>44624</v>
      </c>
      <c r="D5645" s="107">
        <v>44624</v>
      </c>
      <c r="E5645">
        <v>-3.2815832193091301E-3</v>
      </c>
      <c r="F5645">
        <v>-3.2815832193091301E-3</v>
      </c>
      <c r="G5645" t="s">
        <v>58</v>
      </c>
      <c r="H5645">
        <v>13400.664282064379</v>
      </c>
      <c r="I5645">
        <v>-43.975395035617709</v>
      </c>
      <c r="J5645">
        <v>-43.975395035617709</v>
      </c>
      <c r="K5645">
        <v>1</v>
      </c>
      <c r="M5645" t="s">
        <v>67</v>
      </c>
      <c r="N5645" t="s">
        <v>2409</v>
      </c>
      <c r="S5645" t="s">
        <v>1608</v>
      </c>
      <c r="U5645" t="s">
        <v>67</v>
      </c>
      <c r="W5645" t="s">
        <v>1270</v>
      </c>
      <c r="X5645" t="s">
        <v>1271</v>
      </c>
      <c r="Y5645" t="s">
        <v>182</v>
      </c>
      <c r="Z5645" t="s">
        <v>164</v>
      </c>
      <c r="AA5645" t="s">
        <v>164</v>
      </c>
      <c r="AB5645" t="s">
        <v>18</v>
      </c>
      <c r="AD5645" t="s">
        <v>9742</v>
      </c>
      <c r="AE5645">
        <v>1</v>
      </c>
      <c r="AF5645">
        <v>1</v>
      </c>
    </row>
    <row r="5646" spans="1:32" x14ac:dyDescent="0.2">
      <c r="A5646" t="s">
        <v>9743</v>
      </c>
      <c r="B5646" s="107">
        <v>44624</v>
      </c>
      <c r="C5646" s="107">
        <v>44624</v>
      </c>
      <c r="D5646" s="107">
        <v>44624</v>
      </c>
      <c r="E5646">
        <v>-2.9085600190636202E-3</v>
      </c>
      <c r="F5646">
        <v>-2.9085600190636202E-3</v>
      </c>
      <c r="G5646" t="s">
        <v>58</v>
      </c>
      <c r="H5646">
        <v>13400.664282064379</v>
      </c>
      <c r="I5646">
        <v>-38.976636359706362</v>
      </c>
      <c r="J5646">
        <v>-38.976636359706362</v>
      </c>
      <c r="K5646">
        <v>1</v>
      </c>
      <c r="M5646" t="s">
        <v>67</v>
      </c>
      <c r="N5646" t="s">
        <v>2409</v>
      </c>
      <c r="S5646" t="s">
        <v>1608</v>
      </c>
      <c r="U5646" t="s">
        <v>67</v>
      </c>
      <c r="W5646" t="s">
        <v>1270</v>
      </c>
      <c r="X5646" t="s">
        <v>1271</v>
      </c>
      <c r="Y5646" t="s">
        <v>182</v>
      </c>
      <c r="Z5646" t="s">
        <v>164</v>
      </c>
      <c r="AA5646" t="s">
        <v>164</v>
      </c>
      <c r="AB5646" t="s">
        <v>18</v>
      </c>
      <c r="AD5646" t="s">
        <v>9744</v>
      </c>
      <c r="AE5646">
        <v>1</v>
      </c>
      <c r="AF5646">
        <v>1</v>
      </c>
    </row>
    <row r="5647" spans="1:32" x14ac:dyDescent="0.2">
      <c r="A5647" t="s">
        <v>9745</v>
      </c>
      <c r="B5647" s="107">
        <v>44624</v>
      </c>
      <c r="C5647" s="107">
        <v>44624</v>
      </c>
      <c r="D5647" s="107">
        <v>44624</v>
      </c>
      <c r="E5647">
        <v>-2.5710981329136779E-3</v>
      </c>
      <c r="F5647">
        <v>-2.5710981329136779E-3</v>
      </c>
      <c r="G5647" t="s">
        <v>58</v>
      </c>
      <c r="H5647">
        <v>13400.664282064379</v>
      </c>
      <c r="I5647">
        <v>-34.454422915418753</v>
      </c>
      <c r="J5647">
        <v>-34.454422915418753</v>
      </c>
      <c r="K5647">
        <v>1</v>
      </c>
      <c r="M5647" t="s">
        <v>67</v>
      </c>
      <c r="N5647" t="s">
        <v>2409</v>
      </c>
      <c r="S5647" t="s">
        <v>1608</v>
      </c>
      <c r="U5647" t="s">
        <v>67</v>
      </c>
      <c r="W5647" t="s">
        <v>1270</v>
      </c>
      <c r="X5647" t="s">
        <v>1271</v>
      </c>
      <c r="Y5647" t="s">
        <v>182</v>
      </c>
      <c r="Z5647" t="s">
        <v>164</v>
      </c>
      <c r="AA5647" t="s">
        <v>164</v>
      </c>
      <c r="AB5647" t="s">
        <v>18</v>
      </c>
      <c r="AD5647" t="s">
        <v>9746</v>
      </c>
      <c r="AE5647">
        <v>1</v>
      </c>
      <c r="AF5647">
        <v>1</v>
      </c>
    </row>
    <row r="5648" spans="1:32" x14ac:dyDescent="0.2">
      <c r="A5648" t="s">
        <v>9747</v>
      </c>
      <c r="B5648" s="107">
        <v>44624</v>
      </c>
      <c r="C5648" s="107">
        <v>44624</v>
      </c>
      <c r="D5648" s="107">
        <v>44624</v>
      </c>
      <c r="E5648">
        <v>-4.1476723523360759E-3</v>
      </c>
      <c r="F5648">
        <v>-4.1476723523360759E-3</v>
      </c>
      <c r="G5648" t="s">
        <v>58</v>
      </c>
      <c r="H5648">
        <v>13400.664282064379</v>
      </c>
      <c r="I5648">
        <v>-55.581564745656017</v>
      </c>
      <c r="J5648">
        <v>-55.581564745656017</v>
      </c>
      <c r="K5648">
        <v>1</v>
      </c>
      <c r="M5648" t="s">
        <v>67</v>
      </c>
      <c r="N5648" t="s">
        <v>2409</v>
      </c>
      <c r="S5648" t="s">
        <v>1608</v>
      </c>
      <c r="U5648" t="s">
        <v>67</v>
      </c>
      <c r="W5648" t="s">
        <v>1270</v>
      </c>
      <c r="X5648" t="s">
        <v>1271</v>
      </c>
      <c r="Y5648" t="s">
        <v>182</v>
      </c>
      <c r="Z5648" t="s">
        <v>164</v>
      </c>
      <c r="AA5648" t="s">
        <v>164</v>
      </c>
      <c r="AB5648" t="s">
        <v>18</v>
      </c>
      <c r="AD5648" t="s">
        <v>9748</v>
      </c>
      <c r="AE5648">
        <v>1</v>
      </c>
      <c r="AF5648">
        <v>1</v>
      </c>
    </row>
    <row r="5649" spans="1:32" x14ac:dyDescent="0.2">
      <c r="A5649" t="s">
        <v>9749</v>
      </c>
      <c r="B5649" s="107">
        <v>44624</v>
      </c>
      <c r="C5649" s="107">
        <v>44624</v>
      </c>
      <c r="D5649" s="107">
        <v>44624</v>
      </c>
      <c r="E5649">
        <v>-3.3082779688087898E-3</v>
      </c>
      <c r="F5649">
        <v>-3.3082779688087898E-3</v>
      </c>
      <c r="G5649" t="s">
        <v>58</v>
      </c>
      <c r="H5649">
        <v>13400.664282064379</v>
      </c>
      <c r="I5649">
        <v>-44.33312241175647</v>
      </c>
      <c r="J5649">
        <v>-44.33312241175647</v>
      </c>
      <c r="K5649">
        <v>1</v>
      </c>
      <c r="M5649" t="s">
        <v>67</v>
      </c>
      <c r="N5649" t="s">
        <v>2409</v>
      </c>
      <c r="S5649" t="s">
        <v>1608</v>
      </c>
      <c r="U5649" t="s">
        <v>67</v>
      </c>
      <c r="W5649" t="s">
        <v>1270</v>
      </c>
      <c r="X5649" t="s">
        <v>1271</v>
      </c>
      <c r="Y5649" t="s">
        <v>182</v>
      </c>
      <c r="Z5649" t="s">
        <v>164</v>
      </c>
      <c r="AA5649" t="s">
        <v>164</v>
      </c>
      <c r="AB5649" t="s">
        <v>18</v>
      </c>
      <c r="AD5649" t="s">
        <v>9750</v>
      </c>
      <c r="AE5649">
        <v>1</v>
      </c>
      <c r="AF5649">
        <v>1</v>
      </c>
    </row>
    <row r="5650" spans="1:32" x14ac:dyDescent="0.2">
      <c r="A5650" t="s">
        <v>9751</v>
      </c>
      <c r="B5650" s="107">
        <v>44624</v>
      </c>
      <c r="C5650" s="107">
        <v>44624</v>
      </c>
      <c r="D5650" s="107">
        <v>44624</v>
      </c>
      <c r="E5650">
        <v>-2.7325870856103459E-3</v>
      </c>
      <c r="F5650">
        <v>-2.7325870856103459E-3</v>
      </c>
      <c r="G5650" t="s">
        <v>58</v>
      </c>
      <c r="H5650">
        <v>13400.664282064379</v>
      </c>
      <c r="I5650">
        <v>-36.618482155768973</v>
      </c>
      <c r="J5650">
        <v>-36.618482155768973</v>
      </c>
      <c r="K5650">
        <v>1</v>
      </c>
      <c r="M5650" t="s">
        <v>67</v>
      </c>
      <c r="N5650" t="s">
        <v>2409</v>
      </c>
      <c r="S5650" t="s">
        <v>1608</v>
      </c>
      <c r="U5650" t="s">
        <v>67</v>
      </c>
      <c r="W5650" t="s">
        <v>1270</v>
      </c>
      <c r="X5650" t="s">
        <v>1271</v>
      </c>
      <c r="Y5650" t="s">
        <v>182</v>
      </c>
      <c r="Z5650" t="s">
        <v>164</v>
      </c>
      <c r="AA5650" t="s">
        <v>164</v>
      </c>
      <c r="AB5650" t="s">
        <v>18</v>
      </c>
      <c r="AD5650" t="s">
        <v>9752</v>
      </c>
      <c r="AE5650">
        <v>1</v>
      </c>
      <c r="AF5650">
        <v>1</v>
      </c>
    </row>
    <row r="5651" spans="1:32" x14ac:dyDescent="0.2">
      <c r="A5651" t="s">
        <v>9753</v>
      </c>
      <c r="B5651" s="107">
        <v>44624</v>
      </c>
      <c r="C5651" s="107">
        <v>44624</v>
      </c>
      <c r="D5651" s="107">
        <v>44624</v>
      </c>
      <c r="E5651">
        <v>-3.2794486818160922E-3</v>
      </c>
      <c r="F5651">
        <v>-3.2794486818160922E-3</v>
      </c>
      <c r="G5651" t="s">
        <v>58</v>
      </c>
      <c r="H5651">
        <v>13400.664282064379</v>
      </c>
      <c r="I5651">
        <v>-43.946790815276032</v>
      </c>
      <c r="J5651">
        <v>-43.946790815276032</v>
      </c>
      <c r="K5651">
        <v>1</v>
      </c>
      <c r="M5651" t="s">
        <v>67</v>
      </c>
      <c r="N5651" t="s">
        <v>2409</v>
      </c>
      <c r="S5651" t="s">
        <v>1608</v>
      </c>
      <c r="U5651" t="s">
        <v>67</v>
      </c>
      <c r="W5651" t="s">
        <v>1270</v>
      </c>
      <c r="X5651" t="s">
        <v>1271</v>
      </c>
      <c r="Y5651" t="s">
        <v>182</v>
      </c>
      <c r="Z5651" t="s">
        <v>164</v>
      </c>
      <c r="AA5651" t="s">
        <v>164</v>
      </c>
      <c r="AB5651" t="s">
        <v>18</v>
      </c>
      <c r="AD5651" t="s">
        <v>9754</v>
      </c>
      <c r="AE5651">
        <v>1</v>
      </c>
      <c r="AF5651">
        <v>1</v>
      </c>
    </row>
    <row r="5652" spans="1:32" x14ac:dyDescent="0.2">
      <c r="A5652" t="s">
        <v>9755</v>
      </c>
      <c r="B5652" s="107">
        <v>44624</v>
      </c>
      <c r="C5652" s="107">
        <v>44624</v>
      </c>
      <c r="D5652" s="107">
        <v>44624</v>
      </c>
      <c r="E5652">
        <v>-1.648169662743099E-3</v>
      </c>
      <c r="F5652">
        <v>-1.648169662743099E-3</v>
      </c>
      <c r="G5652" t="s">
        <v>58</v>
      </c>
      <c r="H5652">
        <v>13400.664282064379</v>
      </c>
      <c r="I5652">
        <v>-22.08656833030355</v>
      </c>
      <c r="J5652">
        <v>-22.08656833030355</v>
      </c>
      <c r="K5652">
        <v>1</v>
      </c>
      <c r="M5652" t="s">
        <v>67</v>
      </c>
      <c r="N5652" t="s">
        <v>2409</v>
      </c>
      <c r="S5652" t="s">
        <v>1608</v>
      </c>
      <c r="U5652" t="s">
        <v>67</v>
      </c>
      <c r="W5652" t="s">
        <v>1270</v>
      </c>
      <c r="X5652" t="s">
        <v>1271</v>
      </c>
      <c r="Y5652" t="s">
        <v>182</v>
      </c>
      <c r="Z5652" t="s">
        <v>164</v>
      </c>
      <c r="AA5652" t="s">
        <v>164</v>
      </c>
      <c r="AB5652" t="s">
        <v>18</v>
      </c>
      <c r="AD5652" t="s">
        <v>9756</v>
      </c>
      <c r="AE5652">
        <v>1</v>
      </c>
      <c r="AF5652">
        <v>1</v>
      </c>
    </row>
    <row r="5653" spans="1:32" x14ac:dyDescent="0.2">
      <c r="A5653" t="s">
        <v>9757</v>
      </c>
      <c r="B5653" s="107">
        <v>44624</v>
      </c>
      <c r="C5653" s="107">
        <v>44624</v>
      </c>
      <c r="D5653" s="107">
        <v>44624</v>
      </c>
      <c r="E5653">
        <v>-3.717481895050554E-3</v>
      </c>
      <c r="F5653">
        <v>-3.717481895050554E-3</v>
      </c>
      <c r="G5653" t="s">
        <v>58</v>
      </c>
      <c r="H5653">
        <v>13400.664282064379</v>
      </c>
      <c r="I5653">
        <v>-49.816726850224981</v>
      </c>
      <c r="J5653">
        <v>-49.816726850224981</v>
      </c>
      <c r="K5653">
        <v>1</v>
      </c>
      <c r="M5653" t="s">
        <v>67</v>
      </c>
      <c r="N5653" t="s">
        <v>2409</v>
      </c>
      <c r="S5653" t="s">
        <v>1608</v>
      </c>
      <c r="U5653" t="s">
        <v>67</v>
      </c>
      <c r="W5653" t="s">
        <v>1270</v>
      </c>
      <c r="X5653" t="s">
        <v>1271</v>
      </c>
      <c r="Y5653" t="s">
        <v>182</v>
      </c>
      <c r="Z5653" t="s">
        <v>164</v>
      </c>
      <c r="AA5653" t="s">
        <v>164</v>
      </c>
      <c r="AB5653" t="s">
        <v>18</v>
      </c>
      <c r="AD5653" t="s">
        <v>9758</v>
      </c>
      <c r="AE5653">
        <v>1</v>
      </c>
      <c r="AF5653">
        <v>1</v>
      </c>
    </row>
    <row r="5654" spans="1:32" x14ac:dyDescent="0.2">
      <c r="A5654" t="s">
        <v>9759</v>
      </c>
      <c r="B5654" s="107">
        <v>44624</v>
      </c>
      <c r="C5654" s="107">
        <v>44624</v>
      </c>
      <c r="D5654" s="107">
        <v>44624</v>
      </c>
      <c r="E5654">
        <v>-3.717481895050554E-3</v>
      </c>
      <c r="F5654">
        <v>-3.717481895050554E-3</v>
      </c>
      <c r="G5654" t="s">
        <v>58</v>
      </c>
      <c r="H5654">
        <v>13400.664282064379</v>
      </c>
      <c r="I5654">
        <v>-49.816726850224981</v>
      </c>
      <c r="J5654">
        <v>-49.816726850224981</v>
      </c>
      <c r="K5654">
        <v>1</v>
      </c>
      <c r="M5654" t="s">
        <v>67</v>
      </c>
      <c r="N5654" t="s">
        <v>2409</v>
      </c>
      <c r="S5654" t="s">
        <v>1608</v>
      </c>
      <c r="U5654" t="s">
        <v>67</v>
      </c>
      <c r="W5654" t="s">
        <v>1270</v>
      </c>
      <c r="X5654" t="s">
        <v>1271</v>
      </c>
      <c r="Y5654" t="s">
        <v>182</v>
      </c>
      <c r="Z5654" t="s">
        <v>164</v>
      </c>
      <c r="AA5654" t="s">
        <v>164</v>
      </c>
      <c r="AB5654" t="s">
        <v>18</v>
      </c>
      <c r="AD5654" t="s">
        <v>9760</v>
      </c>
      <c r="AE5654">
        <v>1</v>
      </c>
      <c r="AF5654">
        <v>1</v>
      </c>
    </row>
    <row r="5655" spans="1:32" x14ac:dyDescent="0.2">
      <c r="A5655" t="s">
        <v>9761</v>
      </c>
      <c r="B5655" s="107">
        <v>44624</v>
      </c>
      <c r="C5655" s="107">
        <v>44624</v>
      </c>
      <c r="D5655" s="107">
        <v>44624</v>
      </c>
      <c r="E5655">
        <v>-3.7168794021041102E-3</v>
      </c>
      <c r="F5655">
        <v>-3.7168794021041102E-3</v>
      </c>
      <c r="G5655" t="s">
        <v>58</v>
      </c>
      <c r="H5655">
        <v>13400.664282064379</v>
      </c>
      <c r="I5655">
        <v>-49.808653044517371</v>
      </c>
      <c r="J5655">
        <v>-49.808653044517371</v>
      </c>
      <c r="K5655">
        <v>1</v>
      </c>
      <c r="M5655" t="s">
        <v>67</v>
      </c>
      <c r="N5655" t="s">
        <v>2409</v>
      </c>
      <c r="S5655" t="s">
        <v>1608</v>
      </c>
      <c r="U5655" t="s">
        <v>67</v>
      </c>
      <c r="W5655" t="s">
        <v>1270</v>
      </c>
      <c r="X5655" t="s">
        <v>1271</v>
      </c>
      <c r="Y5655" t="s">
        <v>182</v>
      </c>
      <c r="Z5655" t="s">
        <v>164</v>
      </c>
      <c r="AA5655" t="s">
        <v>164</v>
      </c>
      <c r="AB5655" t="s">
        <v>18</v>
      </c>
      <c r="AD5655" t="s">
        <v>9762</v>
      </c>
      <c r="AE5655">
        <v>1</v>
      </c>
      <c r="AF5655">
        <v>1</v>
      </c>
    </row>
    <row r="5656" spans="1:32" x14ac:dyDescent="0.2">
      <c r="A5656" t="s">
        <v>9763</v>
      </c>
      <c r="B5656" s="107">
        <v>44624</v>
      </c>
      <c r="C5656" s="107">
        <v>44624</v>
      </c>
      <c r="D5656" s="107">
        <v>44624</v>
      </c>
      <c r="E5656">
        <v>-3.7168794021041102E-3</v>
      </c>
      <c r="F5656">
        <v>-3.7168794021041102E-3</v>
      </c>
      <c r="G5656" t="s">
        <v>58</v>
      </c>
      <c r="H5656">
        <v>13400.664282064379</v>
      </c>
      <c r="I5656">
        <v>-49.808653044517371</v>
      </c>
      <c r="J5656">
        <v>-49.808653044517371</v>
      </c>
      <c r="K5656">
        <v>1</v>
      </c>
      <c r="M5656" t="s">
        <v>67</v>
      </c>
      <c r="N5656" t="s">
        <v>2409</v>
      </c>
      <c r="S5656" t="s">
        <v>1608</v>
      </c>
      <c r="U5656" t="s">
        <v>67</v>
      </c>
      <c r="W5656" t="s">
        <v>1270</v>
      </c>
      <c r="X5656" t="s">
        <v>1271</v>
      </c>
      <c r="Y5656" t="s">
        <v>182</v>
      </c>
      <c r="Z5656" t="s">
        <v>164</v>
      </c>
      <c r="AA5656" t="s">
        <v>164</v>
      </c>
      <c r="AB5656" t="s">
        <v>18</v>
      </c>
      <c r="AD5656" t="s">
        <v>9764</v>
      </c>
      <c r="AE5656">
        <v>1</v>
      </c>
      <c r="AF5656">
        <v>1</v>
      </c>
    </row>
    <row r="5657" spans="1:32" x14ac:dyDescent="0.2">
      <c r="A5657" t="s">
        <v>9765</v>
      </c>
      <c r="B5657" s="107">
        <v>44624</v>
      </c>
      <c r="C5657" s="107">
        <v>44624</v>
      </c>
      <c r="D5657" s="107">
        <v>44624</v>
      </c>
      <c r="E5657">
        <v>-3.717481895050554E-3</v>
      </c>
      <c r="F5657">
        <v>-3.717481895050554E-3</v>
      </c>
      <c r="G5657" t="s">
        <v>58</v>
      </c>
      <c r="H5657">
        <v>13400.664282064379</v>
      </c>
      <c r="I5657">
        <v>-49.816726850224981</v>
      </c>
      <c r="J5657">
        <v>-49.816726850224981</v>
      </c>
      <c r="K5657">
        <v>1</v>
      </c>
      <c r="M5657" t="s">
        <v>67</v>
      </c>
      <c r="N5657" t="s">
        <v>2409</v>
      </c>
      <c r="S5657" t="s">
        <v>1608</v>
      </c>
      <c r="U5657" t="s">
        <v>67</v>
      </c>
      <c r="W5657" t="s">
        <v>1270</v>
      </c>
      <c r="X5657" t="s">
        <v>1271</v>
      </c>
      <c r="Y5657" t="s">
        <v>182</v>
      </c>
      <c r="Z5657" t="s">
        <v>164</v>
      </c>
      <c r="AA5657" t="s">
        <v>164</v>
      </c>
      <c r="AB5657" t="s">
        <v>18</v>
      </c>
      <c r="AD5657" t="s">
        <v>9766</v>
      </c>
      <c r="AE5657">
        <v>1</v>
      </c>
      <c r="AF5657">
        <v>1</v>
      </c>
    </row>
    <row r="5658" spans="1:32" x14ac:dyDescent="0.2">
      <c r="A5658" t="s">
        <v>9767</v>
      </c>
      <c r="B5658" s="107">
        <v>44624</v>
      </c>
      <c r="C5658" s="107">
        <v>44624</v>
      </c>
      <c r="D5658" s="107">
        <v>44624</v>
      </c>
      <c r="E5658">
        <v>-3.717481895050554E-3</v>
      </c>
      <c r="F5658">
        <v>-3.717481895050554E-3</v>
      </c>
      <c r="G5658" t="s">
        <v>58</v>
      </c>
      <c r="H5658">
        <v>13400.664282064379</v>
      </c>
      <c r="I5658">
        <v>-49.816726850224981</v>
      </c>
      <c r="J5658">
        <v>-49.816726850224981</v>
      </c>
      <c r="K5658">
        <v>1</v>
      </c>
      <c r="M5658" t="s">
        <v>67</v>
      </c>
      <c r="N5658" t="s">
        <v>2409</v>
      </c>
      <c r="S5658" t="s">
        <v>1608</v>
      </c>
      <c r="U5658" t="s">
        <v>67</v>
      </c>
      <c r="W5658" t="s">
        <v>1270</v>
      </c>
      <c r="X5658" t="s">
        <v>1271</v>
      </c>
      <c r="Y5658" t="s">
        <v>182</v>
      </c>
      <c r="Z5658" t="s">
        <v>164</v>
      </c>
      <c r="AA5658" t="s">
        <v>164</v>
      </c>
      <c r="AB5658" t="s">
        <v>18</v>
      </c>
      <c r="AD5658" t="s">
        <v>9768</v>
      </c>
      <c r="AE5658">
        <v>1</v>
      </c>
      <c r="AF5658">
        <v>1</v>
      </c>
    </row>
    <row r="5659" spans="1:32" x14ac:dyDescent="0.2">
      <c r="A5659" t="s">
        <v>9769</v>
      </c>
      <c r="B5659" s="107">
        <v>44624</v>
      </c>
      <c r="C5659" s="107">
        <v>44624</v>
      </c>
      <c r="D5659" s="107">
        <v>44624</v>
      </c>
      <c r="E5659">
        <v>-3.717481895050554E-3</v>
      </c>
      <c r="F5659">
        <v>-3.717481895050554E-3</v>
      </c>
      <c r="G5659" t="s">
        <v>58</v>
      </c>
      <c r="H5659">
        <v>13400.664282064379</v>
      </c>
      <c r="I5659">
        <v>-49.816726850224981</v>
      </c>
      <c r="J5659">
        <v>-49.816726850224981</v>
      </c>
      <c r="K5659">
        <v>1</v>
      </c>
      <c r="M5659" t="s">
        <v>67</v>
      </c>
      <c r="N5659" t="s">
        <v>2409</v>
      </c>
      <c r="S5659" t="s">
        <v>1608</v>
      </c>
      <c r="U5659" t="s">
        <v>67</v>
      </c>
      <c r="W5659" t="s">
        <v>1270</v>
      </c>
      <c r="X5659" t="s">
        <v>1271</v>
      </c>
      <c r="Y5659" t="s">
        <v>182</v>
      </c>
      <c r="Z5659" t="s">
        <v>164</v>
      </c>
      <c r="AA5659" t="s">
        <v>164</v>
      </c>
      <c r="AB5659" t="s">
        <v>18</v>
      </c>
      <c r="AD5659" t="s">
        <v>9770</v>
      </c>
      <c r="AE5659">
        <v>1</v>
      </c>
      <c r="AF5659">
        <v>1</v>
      </c>
    </row>
    <row r="5660" spans="1:32" x14ac:dyDescent="0.2">
      <c r="A5660" t="s">
        <v>9771</v>
      </c>
      <c r="B5660" s="107">
        <v>44624</v>
      </c>
      <c r="C5660" s="107">
        <v>44624</v>
      </c>
      <c r="D5660" s="107">
        <v>44624</v>
      </c>
      <c r="E5660">
        <v>-3.3439797207351022E-3</v>
      </c>
      <c r="F5660">
        <v>-3.3439797207351022E-3</v>
      </c>
      <c r="G5660" t="s">
        <v>58</v>
      </c>
      <c r="H5660">
        <v>13400.664282064379</v>
      </c>
      <c r="I5660">
        <v>-44.811549603602508</v>
      </c>
      <c r="J5660">
        <v>-44.811549603602508</v>
      </c>
      <c r="K5660">
        <v>1</v>
      </c>
      <c r="M5660" t="s">
        <v>67</v>
      </c>
      <c r="N5660" t="s">
        <v>2409</v>
      </c>
      <c r="S5660" t="s">
        <v>1608</v>
      </c>
      <c r="U5660" t="s">
        <v>67</v>
      </c>
      <c r="W5660" t="s">
        <v>1270</v>
      </c>
      <c r="X5660" t="s">
        <v>1271</v>
      </c>
      <c r="Y5660" t="s">
        <v>182</v>
      </c>
      <c r="Z5660" t="s">
        <v>164</v>
      </c>
      <c r="AA5660" t="s">
        <v>164</v>
      </c>
      <c r="AB5660" t="s">
        <v>18</v>
      </c>
      <c r="AD5660" t="s">
        <v>9772</v>
      </c>
      <c r="AE5660">
        <v>1</v>
      </c>
      <c r="AF5660">
        <v>1</v>
      </c>
    </row>
    <row r="5661" spans="1:32" x14ac:dyDescent="0.2">
      <c r="A5661" t="s">
        <v>9773</v>
      </c>
      <c r="B5661" s="107">
        <v>44624</v>
      </c>
      <c r="C5661" s="107">
        <v>44624</v>
      </c>
      <c r="D5661" s="107">
        <v>44624</v>
      </c>
      <c r="E5661">
        <v>-3.1901097921644781E-3</v>
      </c>
      <c r="F5661">
        <v>-3.1901097921644781E-3</v>
      </c>
      <c r="G5661" t="s">
        <v>58</v>
      </c>
      <c r="H5661">
        <v>13400.664282064379</v>
      </c>
      <c r="I5661">
        <v>-42.749590347722361</v>
      </c>
      <c r="J5661">
        <v>-42.749590347722361</v>
      </c>
      <c r="K5661">
        <v>1</v>
      </c>
      <c r="M5661" t="s">
        <v>67</v>
      </c>
      <c r="N5661" t="s">
        <v>2409</v>
      </c>
      <c r="S5661" t="s">
        <v>1608</v>
      </c>
      <c r="U5661" t="s">
        <v>67</v>
      </c>
      <c r="W5661" t="s">
        <v>1270</v>
      </c>
      <c r="X5661" t="s">
        <v>1271</v>
      </c>
      <c r="Y5661" t="s">
        <v>182</v>
      </c>
      <c r="Z5661" t="s">
        <v>164</v>
      </c>
      <c r="AA5661" t="s">
        <v>164</v>
      </c>
      <c r="AB5661" t="s">
        <v>18</v>
      </c>
      <c r="AD5661" t="s">
        <v>9774</v>
      </c>
      <c r="AE5661">
        <v>1</v>
      </c>
      <c r="AF5661">
        <v>1</v>
      </c>
    </row>
    <row r="5662" spans="1:32" x14ac:dyDescent="0.2">
      <c r="A5662" t="s">
        <v>9775</v>
      </c>
      <c r="B5662" s="107">
        <v>44624</v>
      </c>
      <c r="C5662" s="107">
        <v>44624</v>
      </c>
      <c r="D5662" s="107">
        <v>44624</v>
      </c>
      <c r="E5662">
        <v>-2.8136793427117881E-3</v>
      </c>
      <c r="F5662">
        <v>-2.8136793427117881E-3</v>
      </c>
      <c r="G5662" t="s">
        <v>58</v>
      </c>
      <c r="H5662">
        <v>13400.664282064379</v>
      </c>
      <c r="I5662">
        <v>-37.705172269060263</v>
      </c>
      <c r="J5662">
        <v>-37.705172269060263</v>
      </c>
      <c r="K5662">
        <v>1</v>
      </c>
      <c r="M5662" t="s">
        <v>67</v>
      </c>
      <c r="N5662" t="s">
        <v>2409</v>
      </c>
      <c r="S5662" t="s">
        <v>1608</v>
      </c>
      <c r="U5662" t="s">
        <v>67</v>
      </c>
      <c r="W5662" t="s">
        <v>1270</v>
      </c>
      <c r="X5662" t="s">
        <v>1271</v>
      </c>
      <c r="Y5662" t="s">
        <v>182</v>
      </c>
      <c r="Z5662" t="s">
        <v>164</v>
      </c>
      <c r="AA5662" t="s">
        <v>164</v>
      </c>
      <c r="AB5662" t="s">
        <v>18</v>
      </c>
      <c r="AD5662" t="s">
        <v>9776</v>
      </c>
      <c r="AE5662">
        <v>1</v>
      </c>
      <c r="AF5662">
        <v>1</v>
      </c>
    </row>
    <row r="5663" spans="1:32" x14ac:dyDescent="0.2">
      <c r="A5663" t="s">
        <v>9777</v>
      </c>
      <c r="B5663" s="107">
        <v>44624</v>
      </c>
      <c r="C5663" s="107">
        <v>44624</v>
      </c>
      <c r="D5663" s="107">
        <v>44624</v>
      </c>
      <c r="E5663">
        <v>-2.8136793427117881E-3</v>
      </c>
      <c r="F5663">
        <v>-2.8136793427117881E-3</v>
      </c>
      <c r="G5663" t="s">
        <v>58</v>
      </c>
      <c r="H5663">
        <v>13400.664282064379</v>
      </c>
      <c r="I5663">
        <v>-37.705172269060263</v>
      </c>
      <c r="J5663">
        <v>-37.705172269060263</v>
      </c>
      <c r="K5663">
        <v>1</v>
      </c>
      <c r="M5663" t="s">
        <v>67</v>
      </c>
      <c r="N5663" t="s">
        <v>2409</v>
      </c>
      <c r="S5663" t="s">
        <v>1608</v>
      </c>
      <c r="U5663" t="s">
        <v>67</v>
      </c>
      <c r="W5663" t="s">
        <v>1270</v>
      </c>
      <c r="X5663" t="s">
        <v>1271</v>
      </c>
      <c r="Y5663" t="s">
        <v>182</v>
      </c>
      <c r="Z5663" t="s">
        <v>164</v>
      </c>
      <c r="AA5663" t="s">
        <v>164</v>
      </c>
      <c r="AB5663" t="s">
        <v>18</v>
      </c>
      <c r="AD5663" t="s">
        <v>9778</v>
      </c>
      <c r="AE5663">
        <v>1</v>
      </c>
      <c r="AF5663">
        <v>1</v>
      </c>
    </row>
    <row r="5664" spans="1:32" x14ac:dyDescent="0.2">
      <c r="A5664" t="s">
        <v>9779</v>
      </c>
      <c r="B5664" s="107">
        <v>44624</v>
      </c>
      <c r="C5664" s="107">
        <v>44624</v>
      </c>
      <c r="D5664" s="107">
        <v>44624</v>
      </c>
      <c r="E5664">
        <v>-2.7597656313873239E-3</v>
      </c>
      <c r="F5664">
        <v>-2.7597656313873239E-3</v>
      </c>
      <c r="G5664" t="s">
        <v>58</v>
      </c>
      <c r="H5664">
        <v>13400.664282064379</v>
      </c>
      <c r="I5664">
        <v>-36.982692723400973</v>
      </c>
      <c r="J5664">
        <v>-36.982692723400973</v>
      </c>
      <c r="K5664">
        <v>1</v>
      </c>
      <c r="M5664" t="s">
        <v>67</v>
      </c>
      <c r="N5664" t="s">
        <v>2409</v>
      </c>
      <c r="S5664" t="s">
        <v>1608</v>
      </c>
      <c r="U5664" t="s">
        <v>67</v>
      </c>
      <c r="W5664" t="s">
        <v>1270</v>
      </c>
      <c r="X5664" t="s">
        <v>1271</v>
      </c>
      <c r="Y5664" t="s">
        <v>182</v>
      </c>
      <c r="Z5664" t="s">
        <v>164</v>
      </c>
      <c r="AA5664" t="s">
        <v>164</v>
      </c>
      <c r="AB5664" t="s">
        <v>18</v>
      </c>
      <c r="AD5664" t="s">
        <v>9780</v>
      </c>
      <c r="AE5664">
        <v>1</v>
      </c>
      <c r="AF5664">
        <v>1</v>
      </c>
    </row>
    <row r="5665" spans="1:32" x14ac:dyDescent="0.2">
      <c r="A5665" t="s">
        <v>9781</v>
      </c>
      <c r="B5665" s="107">
        <v>44624</v>
      </c>
      <c r="C5665" s="107">
        <v>44624</v>
      </c>
      <c r="D5665" s="107">
        <v>44624</v>
      </c>
      <c r="E5665">
        <v>-2.551230896709012E-3</v>
      </c>
      <c r="F5665">
        <v>-2.551230896709012E-3</v>
      </c>
      <c r="G5665" t="s">
        <v>58</v>
      </c>
      <c r="H5665">
        <v>13400.664282064379</v>
      </c>
      <c r="I5665">
        <v>-34.18818875282755</v>
      </c>
      <c r="J5665">
        <v>-34.18818875282755</v>
      </c>
      <c r="K5665">
        <v>1</v>
      </c>
      <c r="M5665" t="s">
        <v>67</v>
      </c>
      <c r="N5665" t="s">
        <v>2409</v>
      </c>
      <c r="S5665" t="s">
        <v>1608</v>
      </c>
      <c r="U5665" t="s">
        <v>67</v>
      </c>
      <c r="W5665" t="s">
        <v>1270</v>
      </c>
      <c r="X5665" t="s">
        <v>1271</v>
      </c>
      <c r="Y5665" t="s">
        <v>182</v>
      </c>
      <c r="Z5665" t="s">
        <v>164</v>
      </c>
      <c r="AA5665" t="s">
        <v>164</v>
      </c>
      <c r="AB5665" t="s">
        <v>18</v>
      </c>
      <c r="AD5665" t="s">
        <v>9782</v>
      </c>
      <c r="AE5665">
        <v>1</v>
      </c>
      <c r="AF5665">
        <v>1</v>
      </c>
    </row>
    <row r="5666" spans="1:32" x14ac:dyDescent="0.2">
      <c r="A5666" t="s">
        <v>9783</v>
      </c>
      <c r="B5666" s="107">
        <v>44624</v>
      </c>
      <c r="C5666" s="107">
        <v>44624</v>
      </c>
      <c r="D5666" s="107">
        <v>44624</v>
      </c>
      <c r="E5666">
        <v>-2.551230896709012E-3</v>
      </c>
      <c r="F5666">
        <v>-2.551230896709012E-3</v>
      </c>
      <c r="G5666" t="s">
        <v>58</v>
      </c>
      <c r="H5666">
        <v>13400.664282064379</v>
      </c>
      <c r="I5666">
        <v>-34.18818875282755</v>
      </c>
      <c r="J5666">
        <v>-34.18818875282755</v>
      </c>
      <c r="K5666">
        <v>1</v>
      </c>
      <c r="M5666" t="s">
        <v>67</v>
      </c>
      <c r="N5666" t="s">
        <v>2409</v>
      </c>
      <c r="S5666" t="s">
        <v>1608</v>
      </c>
      <c r="U5666" t="s">
        <v>67</v>
      </c>
      <c r="W5666" t="s">
        <v>1270</v>
      </c>
      <c r="X5666" t="s">
        <v>1271</v>
      </c>
      <c r="Y5666" t="s">
        <v>182</v>
      </c>
      <c r="Z5666" t="s">
        <v>164</v>
      </c>
      <c r="AA5666" t="s">
        <v>164</v>
      </c>
      <c r="AB5666" t="s">
        <v>18</v>
      </c>
      <c r="AD5666" t="s">
        <v>9784</v>
      </c>
      <c r="AE5666">
        <v>1</v>
      </c>
      <c r="AF5666">
        <v>1</v>
      </c>
    </row>
    <row r="5667" spans="1:32" x14ac:dyDescent="0.2">
      <c r="A5667" t="s">
        <v>9785</v>
      </c>
      <c r="B5667" s="107">
        <v>44624</v>
      </c>
      <c r="C5667" s="107">
        <v>44624</v>
      </c>
      <c r="D5667" s="107">
        <v>44624</v>
      </c>
      <c r="E5667">
        <v>-2.551230896709012E-3</v>
      </c>
      <c r="F5667">
        <v>-2.551230896709012E-3</v>
      </c>
      <c r="G5667" t="s">
        <v>58</v>
      </c>
      <c r="H5667">
        <v>13400.664282064379</v>
      </c>
      <c r="I5667">
        <v>-34.18818875282755</v>
      </c>
      <c r="J5667">
        <v>-34.18818875282755</v>
      </c>
      <c r="K5667">
        <v>1</v>
      </c>
      <c r="M5667" t="s">
        <v>67</v>
      </c>
      <c r="N5667" t="s">
        <v>2409</v>
      </c>
      <c r="S5667" t="s">
        <v>1608</v>
      </c>
      <c r="U5667" t="s">
        <v>67</v>
      </c>
      <c r="W5667" t="s">
        <v>1270</v>
      </c>
      <c r="X5667" t="s">
        <v>1271</v>
      </c>
      <c r="Y5667" t="s">
        <v>182</v>
      </c>
      <c r="Z5667" t="s">
        <v>164</v>
      </c>
      <c r="AA5667" t="s">
        <v>164</v>
      </c>
      <c r="AB5667" t="s">
        <v>18</v>
      </c>
      <c r="AD5667" t="s">
        <v>9786</v>
      </c>
      <c r="AE5667">
        <v>1</v>
      </c>
      <c r="AF5667">
        <v>1</v>
      </c>
    </row>
    <row r="5668" spans="1:32" x14ac:dyDescent="0.2">
      <c r="A5668" t="s">
        <v>9787</v>
      </c>
      <c r="B5668" s="107">
        <v>44624</v>
      </c>
      <c r="C5668" s="107">
        <v>44624</v>
      </c>
      <c r="D5668" s="107">
        <v>44624</v>
      </c>
      <c r="E5668">
        <v>-2.551230896709012E-3</v>
      </c>
      <c r="F5668">
        <v>-2.551230896709012E-3</v>
      </c>
      <c r="G5668" t="s">
        <v>58</v>
      </c>
      <c r="H5668">
        <v>13400.664282064379</v>
      </c>
      <c r="I5668">
        <v>-34.18818875282755</v>
      </c>
      <c r="J5668">
        <v>-34.18818875282755</v>
      </c>
      <c r="K5668">
        <v>1</v>
      </c>
      <c r="M5668" t="s">
        <v>67</v>
      </c>
      <c r="N5668" t="s">
        <v>2409</v>
      </c>
      <c r="S5668" t="s">
        <v>1608</v>
      </c>
      <c r="U5668" t="s">
        <v>67</v>
      </c>
      <c r="W5668" t="s">
        <v>1270</v>
      </c>
      <c r="X5668" t="s">
        <v>1271</v>
      </c>
      <c r="Y5668" t="s">
        <v>182</v>
      </c>
      <c r="Z5668" t="s">
        <v>164</v>
      </c>
      <c r="AA5668" t="s">
        <v>164</v>
      </c>
      <c r="AB5668" t="s">
        <v>18</v>
      </c>
      <c r="AD5668" t="s">
        <v>9788</v>
      </c>
      <c r="AE5668">
        <v>1</v>
      </c>
      <c r="AF5668">
        <v>1</v>
      </c>
    </row>
    <row r="5669" spans="1:32" x14ac:dyDescent="0.2">
      <c r="A5669" t="s">
        <v>9789</v>
      </c>
      <c r="B5669" s="107">
        <v>44624</v>
      </c>
      <c r="C5669" s="107">
        <v>44624</v>
      </c>
      <c r="D5669" s="107">
        <v>44624</v>
      </c>
      <c r="E5669">
        <v>-2.551230896709012E-3</v>
      </c>
      <c r="F5669">
        <v>-2.551230896709012E-3</v>
      </c>
      <c r="G5669" t="s">
        <v>58</v>
      </c>
      <c r="H5669">
        <v>13400.664282064379</v>
      </c>
      <c r="I5669">
        <v>-34.18818875282755</v>
      </c>
      <c r="J5669">
        <v>-34.18818875282755</v>
      </c>
      <c r="K5669">
        <v>1</v>
      </c>
      <c r="M5669" t="s">
        <v>67</v>
      </c>
      <c r="N5669" t="s">
        <v>2409</v>
      </c>
      <c r="S5669" t="s">
        <v>1608</v>
      </c>
      <c r="U5669" t="s">
        <v>67</v>
      </c>
      <c r="W5669" t="s">
        <v>1270</v>
      </c>
      <c r="X5669" t="s">
        <v>1271</v>
      </c>
      <c r="Y5669" t="s">
        <v>182</v>
      </c>
      <c r="Z5669" t="s">
        <v>164</v>
      </c>
      <c r="AA5669" t="s">
        <v>164</v>
      </c>
      <c r="AB5669" t="s">
        <v>18</v>
      </c>
      <c r="AD5669" t="s">
        <v>9790</v>
      </c>
      <c r="AE5669">
        <v>1</v>
      </c>
      <c r="AF5669">
        <v>1</v>
      </c>
    </row>
    <row r="5670" spans="1:32" x14ac:dyDescent="0.2">
      <c r="A5670" t="s">
        <v>9791</v>
      </c>
      <c r="B5670" s="107">
        <v>44624</v>
      </c>
      <c r="C5670" s="107">
        <v>44624</v>
      </c>
      <c r="D5670" s="107">
        <v>44624</v>
      </c>
      <c r="E5670">
        <v>-2.551230896709012E-3</v>
      </c>
      <c r="F5670">
        <v>-2.551230896709012E-3</v>
      </c>
      <c r="G5670" t="s">
        <v>58</v>
      </c>
      <c r="H5670">
        <v>13400.664282064379</v>
      </c>
      <c r="I5670">
        <v>-34.18818875282755</v>
      </c>
      <c r="J5670">
        <v>-34.18818875282755</v>
      </c>
      <c r="K5670">
        <v>1</v>
      </c>
      <c r="M5670" t="s">
        <v>67</v>
      </c>
      <c r="N5670" t="s">
        <v>2409</v>
      </c>
      <c r="S5670" t="s">
        <v>1608</v>
      </c>
      <c r="U5670" t="s">
        <v>67</v>
      </c>
      <c r="W5670" t="s">
        <v>1270</v>
      </c>
      <c r="X5670" t="s">
        <v>1271</v>
      </c>
      <c r="Y5670" t="s">
        <v>182</v>
      </c>
      <c r="Z5670" t="s">
        <v>164</v>
      </c>
      <c r="AA5670" t="s">
        <v>164</v>
      </c>
      <c r="AB5670" t="s">
        <v>18</v>
      </c>
      <c r="AD5670" t="s">
        <v>9792</v>
      </c>
      <c r="AE5670">
        <v>1</v>
      </c>
      <c r="AF5670">
        <v>1</v>
      </c>
    </row>
    <row r="5671" spans="1:32" x14ac:dyDescent="0.2">
      <c r="A5671" t="s">
        <v>9793</v>
      </c>
      <c r="B5671" s="107">
        <v>44624</v>
      </c>
      <c r="C5671" s="107">
        <v>44624</v>
      </c>
      <c r="D5671" s="107">
        <v>44624</v>
      </c>
      <c r="E5671">
        <v>-4.1395240580758682E-3</v>
      </c>
      <c r="F5671">
        <v>-4.1395240580758682E-3</v>
      </c>
      <c r="G5671" t="s">
        <v>58</v>
      </c>
      <c r="H5671">
        <v>13400.664282064379</v>
      </c>
      <c r="I5671">
        <v>-55.472372189803501</v>
      </c>
      <c r="J5671">
        <v>-55.472372189803501</v>
      </c>
      <c r="K5671">
        <v>1</v>
      </c>
      <c r="M5671" t="s">
        <v>67</v>
      </c>
      <c r="N5671" t="s">
        <v>2409</v>
      </c>
      <c r="S5671" t="s">
        <v>1608</v>
      </c>
      <c r="U5671" t="s">
        <v>67</v>
      </c>
      <c r="W5671" t="s">
        <v>1270</v>
      </c>
      <c r="X5671" t="s">
        <v>1271</v>
      </c>
      <c r="Y5671" t="s">
        <v>182</v>
      </c>
      <c r="Z5671" t="s">
        <v>164</v>
      </c>
      <c r="AA5671" t="s">
        <v>164</v>
      </c>
      <c r="AB5671" t="s">
        <v>18</v>
      </c>
      <c r="AD5671" t="s">
        <v>9794</v>
      </c>
      <c r="AE5671">
        <v>1</v>
      </c>
      <c r="AF5671">
        <v>1</v>
      </c>
    </row>
    <row r="5672" spans="1:32" x14ac:dyDescent="0.2">
      <c r="A5672" t="s">
        <v>9795</v>
      </c>
      <c r="B5672" s="107">
        <v>44624</v>
      </c>
      <c r="C5672" s="107">
        <v>44624</v>
      </c>
      <c r="D5672" s="107">
        <v>44624</v>
      </c>
      <c r="E5672">
        <v>-3.32850289777511E-3</v>
      </c>
      <c r="F5672">
        <v>-3.32850289777511E-3</v>
      </c>
      <c r="G5672" t="s">
        <v>58</v>
      </c>
      <c r="H5672">
        <v>13400.664282064379</v>
      </c>
      <c r="I5672">
        <v>-44.604149894962717</v>
      </c>
      <c r="J5672">
        <v>-44.604149894962717</v>
      </c>
      <c r="K5672">
        <v>1</v>
      </c>
      <c r="M5672" t="s">
        <v>67</v>
      </c>
      <c r="N5672" t="s">
        <v>2409</v>
      </c>
      <c r="S5672" t="s">
        <v>1608</v>
      </c>
      <c r="U5672" t="s">
        <v>67</v>
      </c>
      <c r="W5672" t="s">
        <v>1270</v>
      </c>
      <c r="X5672" t="s">
        <v>1271</v>
      </c>
      <c r="Y5672" t="s">
        <v>182</v>
      </c>
      <c r="Z5672" t="s">
        <v>164</v>
      </c>
      <c r="AA5672" t="s">
        <v>164</v>
      </c>
      <c r="AB5672" t="s">
        <v>18</v>
      </c>
      <c r="AD5672" t="s">
        <v>9796</v>
      </c>
      <c r="AE5672">
        <v>1</v>
      </c>
      <c r="AF5672">
        <v>1</v>
      </c>
    </row>
    <row r="5673" spans="1:32" x14ac:dyDescent="0.2">
      <c r="A5673" t="s">
        <v>9797</v>
      </c>
      <c r="B5673" s="107">
        <v>44624</v>
      </c>
      <c r="C5673" s="107">
        <v>44624</v>
      </c>
      <c r="D5673" s="107">
        <v>44624</v>
      </c>
      <c r="E5673">
        <v>-3.3290424362699541E-3</v>
      </c>
      <c r="F5673">
        <v>-3.3290424362699541E-3</v>
      </c>
      <c r="G5673" t="s">
        <v>58</v>
      </c>
      <c r="H5673">
        <v>13400.664282064379</v>
      </c>
      <c r="I5673">
        <v>-44.611380069199377</v>
      </c>
      <c r="J5673">
        <v>-44.611380069199377</v>
      </c>
      <c r="K5673">
        <v>1</v>
      </c>
      <c r="M5673" t="s">
        <v>67</v>
      </c>
      <c r="N5673" t="s">
        <v>2409</v>
      </c>
      <c r="S5673" t="s">
        <v>1608</v>
      </c>
      <c r="U5673" t="s">
        <v>67</v>
      </c>
      <c r="W5673" t="s">
        <v>1270</v>
      </c>
      <c r="X5673" t="s">
        <v>1271</v>
      </c>
      <c r="Y5673" t="s">
        <v>182</v>
      </c>
      <c r="Z5673" t="s">
        <v>164</v>
      </c>
      <c r="AA5673" t="s">
        <v>164</v>
      </c>
      <c r="AB5673" t="s">
        <v>18</v>
      </c>
      <c r="AD5673" t="s">
        <v>9798</v>
      </c>
      <c r="AE5673">
        <v>1</v>
      </c>
      <c r="AF5673">
        <v>1</v>
      </c>
    </row>
    <row r="5674" spans="1:32" x14ac:dyDescent="0.2">
      <c r="A5674" t="s">
        <v>9799</v>
      </c>
      <c r="B5674" s="107">
        <v>44624</v>
      </c>
      <c r="C5674" s="107">
        <v>44624</v>
      </c>
      <c r="D5674" s="107">
        <v>44624</v>
      </c>
      <c r="E5674">
        <v>-3.3290424362699541E-3</v>
      </c>
      <c r="F5674">
        <v>-3.3290424362699541E-3</v>
      </c>
      <c r="G5674" t="s">
        <v>58</v>
      </c>
      <c r="H5674">
        <v>13400.664282064379</v>
      </c>
      <c r="I5674">
        <v>-44.611380069199377</v>
      </c>
      <c r="J5674">
        <v>-44.611380069199377</v>
      </c>
      <c r="K5674">
        <v>1</v>
      </c>
      <c r="M5674" t="s">
        <v>67</v>
      </c>
      <c r="N5674" t="s">
        <v>2409</v>
      </c>
      <c r="S5674" t="s">
        <v>1608</v>
      </c>
      <c r="U5674" t="s">
        <v>67</v>
      </c>
      <c r="W5674" t="s">
        <v>1270</v>
      </c>
      <c r="X5674" t="s">
        <v>1271</v>
      </c>
      <c r="Y5674" t="s">
        <v>182</v>
      </c>
      <c r="Z5674" t="s">
        <v>164</v>
      </c>
      <c r="AA5674" t="s">
        <v>164</v>
      </c>
      <c r="AB5674" t="s">
        <v>18</v>
      </c>
      <c r="AD5674" t="s">
        <v>9800</v>
      </c>
      <c r="AE5674">
        <v>1</v>
      </c>
      <c r="AF5674">
        <v>1</v>
      </c>
    </row>
    <row r="5675" spans="1:32" x14ac:dyDescent="0.2">
      <c r="A5675" t="s">
        <v>9801</v>
      </c>
      <c r="B5675" s="107">
        <v>44624</v>
      </c>
      <c r="C5675" s="107">
        <v>44624</v>
      </c>
      <c r="D5675" s="107">
        <v>44624</v>
      </c>
      <c r="E5675">
        <v>-3.237922540868634E-3</v>
      </c>
      <c r="F5675">
        <v>-3.237922540868634E-3</v>
      </c>
      <c r="G5675" t="s">
        <v>58</v>
      </c>
      <c r="H5675">
        <v>13400.664282064379</v>
      </c>
      <c r="I5675">
        <v>-43.390312941509457</v>
      </c>
      <c r="J5675">
        <v>-43.390312941509457</v>
      </c>
      <c r="K5675">
        <v>1</v>
      </c>
      <c r="M5675" t="s">
        <v>67</v>
      </c>
      <c r="N5675" t="s">
        <v>2409</v>
      </c>
      <c r="S5675" t="s">
        <v>1608</v>
      </c>
      <c r="U5675" t="s">
        <v>67</v>
      </c>
      <c r="W5675" t="s">
        <v>1270</v>
      </c>
      <c r="X5675" t="s">
        <v>1271</v>
      </c>
      <c r="Y5675" t="s">
        <v>182</v>
      </c>
      <c r="Z5675" t="s">
        <v>164</v>
      </c>
      <c r="AA5675" t="s">
        <v>164</v>
      </c>
      <c r="AB5675" t="s">
        <v>18</v>
      </c>
      <c r="AD5675" t="s">
        <v>9802</v>
      </c>
      <c r="AE5675">
        <v>1</v>
      </c>
      <c r="AF5675">
        <v>1</v>
      </c>
    </row>
    <row r="5676" spans="1:32" x14ac:dyDescent="0.2">
      <c r="A5676" t="s">
        <v>9803</v>
      </c>
      <c r="B5676" s="107">
        <v>44624</v>
      </c>
      <c r="C5676" s="107">
        <v>44624</v>
      </c>
      <c r="D5676" s="107">
        <v>44624</v>
      </c>
      <c r="E5676">
        <v>-1.143767744162639</v>
      </c>
      <c r="F5676">
        <v>-1.143767744162639</v>
      </c>
      <c r="G5676" t="s">
        <v>58</v>
      </c>
      <c r="H5676">
        <v>13400.664282064379</v>
      </c>
      <c r="I5676">
        <v>-15327.24755617763</v>
      </c>
      <c r="J5676">
        <v>-15327.24755617763</v>
      </c>
      <c r="K5676">
        <v>1</v>
      </c>
      <c r="M5676" t="s">
        <v>56</v>
      </c>
      <c r="N5676" t="s">
        <v>9618</v>
      </c>
      <c r="S5676" t="s">
        <v>7896</v>
      </c>
      <c r="U5676" t="s">
        <v>56</v>
      </c>
      <c r="W5676" t="s">
        <v>7897</v>
      </c>
      <c r="X5676" t="s">
        <v>24</v>
      </c>
      <c r="Y5676" t="s">
        <v>325</v>
      </c>
      <c r="Z5676" t="s">
        <v>325</v>
      </c>
      <c r="AA5676" t="s">
        <v>325</v>
      </c>
      <c r="AB5676" t="s">
        <v>27</v>
      </c>
      <c r="AD5676" t="s">
        <v>9804</v>
      </c>
      <c r="AE5676">
        <v>1</v>
      </c>
      <c r="AF5676">
        <v>1</v>
      </c>
    </row>
    <row r="5677" spans="1:32" x14ac:dyDescent="0.2">
      <c r="A5677" t="s">
        <v>9805</v>
      </c>
      <c r="B5677" s="107">
        <v>44624</v>
      </c>
      <c r="C5677" s="107">
        <v>44624</v>
      </c>
      <c r="D5677" s="107">
        <v>44624</v>
      </c>
      <c r="E5677">
        <v>-1.1435825494899829</v>
      </c>
      <c r="F5677">
        <v>-1.1435825494899829</v>
      </c>
      <c r="G5677" t="s">
        <v>58</v>
      </c>
      <c r="H5677">
        <v>13400.664282064379</v>
      </c>
      <c r="I5677">
        <v>-15324.765824542539</v>
      </c>
      <c r="J5677">
        <v>-15324.765824542539</v>
      </c>
      <c r="K5677">
        <v>1</v>
      </c>
      <c r="M5677" t="s">
        <v>56</v>
      </c>
      <c r="S5677" t="s">
        <v>7896</v>
      </c>
      <c r="U5677" t="s">
        <v>56</v>
      </c>
      <c r="W5677" t="s">
        <v>7897</v>
      </c>
      <c r="X5677" t="s">
        <v>24</v>
      </c>
      <c r="Y5677" t="s">
        <v>325</v>
      </c>
      <c r="Z5677" t="s">
        <v>325</v>
      </c>
      <c r="AA5677" t="s">
        <v>325</v>
      </c>
      <c r="AB5677" t="s">
        <v>27</v>
      </c>
      <c r="AD5677" t="s">
        <v>9806</v>
      </c>
      <c r="AE5677">
        <v>1</v>
      </c>
      <c r="AF5677">
        <v>1</v>
      </c>
    </row>
    <row r="5678" spans="1:32" x14ac:dyDescent="0.2">
      <c r="A5678" t="s">
        <v>9807</v>
      </c>
      <c r="B5678" s="107">
        <v>44624</v>
      </c>
      <c r="C5678" s="107">
        <v>44624</v>
      </c>
      <c r="D5678" s="107">
        <v>44624</v>
      </c>
      <c r="E5678">
        <v>-0.64365542196162406</v>
      </c>
      <c r="F5678">
        <v>-0.64365542196162406</v>
      </c>
      <c r="G5678" t="s">
        <v>58</v>
      </c>
      <c r="H5678">
        <v>13400.664282064379</v>
      </c>
      <c r="I5678">
        <v>-8625.4102230382159</v>
      </c>
      <c r="J5678">
        <v>-8625.4102230382159</v>
      </c>
      <c r="K5678">
        <v>1</v>
      </c>
      <c r="M5678" t="s">
        <v>56</v>
      </c>
      <c r="N5678" t="s">
        <v>8575</v>
      </c>
      <c r="S5678" t="s">
        <v>7896</v>
      </c>
      <c r="U5678" t="s">
        <v>56</v>
      </c>
      <c r="W5678" t="s">
        <v>7897</v>
      </c>
      <c r="X5678" t="s">
        <v>24</v>
      </c>
      <c r="Y5678" t="s">
        <v>325</v>
      </c>
      <c r="Z5678" t="s">
        <v>325</v>
      </c>
      <c r="AA5678" t="s">
        <v>325</v>
      </c>
      <c r="AB5678" t="s">
        <v>27</v>
      </c>
      <c r="AD5678" t="s">
        <v>9808</v>
      </c>
      <c r="AE5678">
        <v>1</v>
      </c>
      <c r="AF5678">
        <v>1</v>
      </c>
    </row>
    <row r="5679" spans="1:32" x14ac:dyDescent="0.2">
      <c r="A5679" t="s">
        <v>9809</v>
      </c>
      <c r="B5679" s="107">
        <v>44624</v>
      </c>
      <c r="C5679" s="107">
        <v>44624</v>
      </c>
      <c r="D5679" s="107">
        <v>44624</v>
      </c>
      <c r="E5679">
        <v>-1.143629952396044</v>
      </c>
      <c r="F5679">
        <v>-1.143629952396044</v>
      </c>
      <c r="G5679" t="s">
        <v>58</v>
      </c>
      <c r="H5679">
        <v>13400.664282064379</v>
      </c>
      <c r="I5679">
        <v>-15325.401054972661</v>
      </c>
      <c r="J5679">
        <v>-15325.401054972661</v>
      </c>
      <c r="K5679">
        <v>1</v>
      </c>
      <c r="M5679" t="s">
        <v>56</v>
      </c>
      <c r="N5679" t="s">
        <v>9810</v>
      </c>
      <c r="S5679" t="s">
        <v>7896</v>
      </c>
      <c r="U5679" t="s">
        <v>56</v>
      </c>
      <c r="W5679" t="s">
        <v>7897</v>
      </c>
      <c r="X5679" t="s">
        <v>24</v>
      </c>
      <c r="Y5679" t="s">
        <v>325</v>
      </c>
      <c r="Z5679" t="s">
        <v>325</v>
      </c>
      <c r="AA5679" t="s">
        <v>325</v>
      </c>
      <c r="AB5679" t="s">
        <v>27</v>
      </c>
      <c r="AD5679" t="s">
        <v>9811</v>
      </c>
      <c r="AE5679">
        <v>1</v>
      </c>
      <c r="AF5679">
        <v>1</v>
      </c>
    </row>
    <row r="5680" spans="1:32" x14ac:dyDescent="0.2">
      <c r="A5680" t="s">
        <v>9812</v>
      </c>
      <c r="B5680" s="107">
        <v>44624</v>
      </c>
      <c r="C5680" s="107">
        <v>44624</v>
      </c>
      <c r="D5680" s="107">
        <v>44624</v>
      </c>
      <c r="E5680">
        <v>-1.1437289032912339</v>
      </c>
      <c r="F5680">
        <v>-1.1437289032912339</v>
      </c>
      <c r="G5680" t="s">
        <v>58</v>
      </c>
      <c r="H5680">
        <v>13400.664282064379</v>
      </c>
      <c r="I5680">
        <v>-15326.72706269951</v>
      </c>
      <c r="J5680">
        <v>-15326.72706269951</v>
      </c>
      <c r="K5680">
        <v>1</v>
      </c>
      <c r="M5680" t="s">
        <v>56</v>
      </c>
      <c r="N5680" t="s">
        <v>9813</v>
      </c>
      <c r="S5680" t="s">
        <v>7896</v>
      </c>
      <c r="U5680" t="s">
        <v>56</v>
      </c>
      <c r="W5680" t="s">
        <v>7897</v>
      </c>
      <c r="X5680" t="s">
        <v>24</v>
      </c>
      <c r="Y5680" t="s">
        <v>325</v>
      </c>
      <c r="Z5680" t="s">
        <v>325</v>
      </c>
      <c r="AA5680" t="s">
        <v>325</v>
      </c>
      <c r="AB5680" t="s">
        <v>27</v>
      </c>
      <c r="AD5680" t="s">
        <v>9814</v>
      </c>
      <c r="AE5680">
        <v>1</v>
      </c>
      <c r="AF5680">
        <v>1</v>
      </c>
    </row>
    <row r="5681" spans="1:32" x14ac:dyDescent="0.2">
      <c r="A5681" t="s">
        <v>9815</v>
      </c>
      <c r="B5681" s="107">
        <v>44624</v>
      </c>
      <c r="C5681" s="107">
        <v>44624</v>
      </c>
      <c r="D5681" s="107">
        <v>44624</v>
      </c>
      <c r="E5681">
        <v>-1.1435477320585159</v>
      </c>
      <c r="F5681">
        <v>-1.1435477320585159</v>
      </c>
      <c r="G5681" t="s">
        <v>58</v>
      </c>
      <c r="H5681">
        <v>13400.664282064379</v>
      </c>
      <c r="I5681">
        <v>-15324.29924783229</v>
      </c>
      <c r="J5681">
        <v>-15324.29924783229</v>
      </c>
      <c r="K5681">
        <v>1</v>
      </c>
      <c r="M5681" t="s">
        <v>56</v>
      </c>
      <c r="N5681" t="s">
        <v>9816</v>
      </c>
      <c r="S5681" t="s">
        <v>7896</v>
      </c>
      <c r="U5681" t="s">
        <v>56</v>
      </c>
      <c r="W5681" t="s">
        <v>7897</v>
      </c>
      <c r="X5681" t="s">
        <v>24</v>
      </c>
      <c r="Y5681" t="s">
        <v>325</v>
      </c>
      <c r="Z5681" t="s">
        <v>325</v>
      </c>
      <c r="AA5681" t="s">
        <v>325</v>
      </c>
      <c r="AB5681" t="s">
        <v>27</v>
      </c>
      <c r="AD5681" t="s">
        <v>9817</v>
      </c>
      <c r="AE5681">
        <v>1</v>
      </c>
      <c r="AF5681">
        <v>1</v>
      </c>
    </row>
    <row r="5682" spans="1:32" x14ac:dyDescent="0.2">
      <c r="A5682" t="s">
        <v>9818</v>
      </c>
      <c r="B5682" s="107">
        <v>44624</v>
      </c>
      <c r="C5682" s="107">
        <v>44624</v>
      </c>
      <c r="D5682" s="107">
        <v>44624</v>
      </c>
      <c r="E5682">
        <v>-1.1440068918055759</v>
      </c>
      <c r="F5682">
        <v>-1.1440068918055759</v>
      </c>
      <c r="G5682" t="s">
        <v>58</v>
      </c>
      <c r="H5682">
        <v>13400.664282064379</v>
      </c>
      <c r="I5682">
        <v>-15330.45229345448</v>
      </c>
      <c r="J5682">
        <v>-15330.45229345448</v>
      </c>
      <c r="K5682">
        <v>1</v>
      </c>
      <c r="M5682" t="s">
        <v>56</v>
      </c>
      <c r="N5682" t="s">
        <v>342</v>
      </c>
      <c r="S5682" t="s">
        <v>7896</v>
      </c>
      <c r="U5682" t="s">
        <v>56</v>
      </c>
      <c r="W5682" t="s">
        <v>7897</v>
      </c>
      <c r="X5682" t="s">
        <v>24</v>
      </c>
      <c r="Y5682" t="s">
        <v>325</v>
      </c>
      <c r="Z5682" t="s">
        <v>325</v>
      </c>
      <c r="AA5682" t="s">
        <v>325</v>
      </c>
      <c r="AB5682" t="s">
        <v>27</v>
      </c>
      <c r="AD5682" t="s">
        <v>9819</v>
      </c>
      <c r="AE5682">
        <v>1</v>
      </c>
      <c r="AF5682">
        <v>1</v>
      </c>
    </row>
    <row r="5683" spans="1:32" x14ac:dyDescent="0.2">
      <c r="A5683" t="s">
        <v>9820</v>
      </c>
      <c r="B5683" s="107">
        <v>44624</v>
      </c>
      <c r="C5683" s="107">
        <v>44624</v>
      </c>
      <c r="D5683" s="107">
        <v>44624</v>
      </c>
      <c r="E5683">
        <v>-1.1437825672301569</v>
      </c>
      <c r="F5683">
        <v>-1.1437825672301569</v>
      </c>
      <c r="G5683" t="s">
        <v>58</v>
      </c>
      <c r="H5683">
        <v>13400.664282064379</v>
      </c>
      <c r="I5683">
        <v>-15327.44619512907</v>
      </c>
      <c r="J5683">
        <v>-15327.44619512907</v>
      </c>
      <c r="K5683">
        <v>1</v>
      </c>
      <c r="M5683" t="s">
        <v>56</v>
      </c>
      <c r="N5683" t="s">
        <v>2934</v>
      </c>
      <c r="S5683" t="s">
        <v>7896</v>
      </c>
      <c r="U5683" t="s">
        <v>56</v>
      </c>
      <c r="W5683" t="s">
        <v>7897</v>
      </c>
      <c r="X5683" t="s">
        <v>24</v>
      </c>
      <c r="Y5683" t="s">
        <v>325</v>
      </c>
      <c r="Z5683" t="s">
        <v>325</v>
      </c>
      <c r="AA5683" t="s">
        <v>325</v>
      </c>
      <c r="AB5683" t="s">
        <v>27</v>
      </c>
      <c r="AD5683" t="s">
        <v>9821</v>
      </c>
      <c r="AE5683">
        <v>1</v>
      </c>
      <c r="AF5683">
        <v>1</v>
      </c>
    </row>
    <row r="5684" spans="1:32" x14ac:dyDescent="0.2">
      <c r="A5684" t="s">
        <v>9822</v>
      </c>
      <c r="B5684" s="107">
        <v>44624</v>
      </c>
      <c r="C5684" s="107">
        <v>44624</v>
      </c>
      <c r="D5684" s="107">
        <v>44624</v>
      </c>
      <c r="E5684">
        <v>-3.237922540868634E-3</v>
      </c>
      <c r="F5684">
        <v>-3.237922540868634E-3</v>
      </c>
      <c r="G5684" t="s">
        <v>58</v>
      </c>
      <c r="H5684">
        <v>13400.664282064379</v>
      </c>
      <c r="I5684">
        <v>-43.390312941509457</v>
      </c>
      <c r="J5684">
        <v>-43.390312941509457</v>
      </c>
      <c r="K5684">
        <v>1</v>
      </c>
      <c r="M5684" t="s">
        <v>67</v>
      </c>
      <c r="N5684" t="s">
        <v>2409</v>
      </c>
      <c r="S5684" t="s">
        <v>1608</v>
      </c>
      <c r="U5684" t="s">
        <v>67</v>
      </c>
      <c r="W5684" t="s">
        <v>1270</v>
      </c>
      <c r="X5684" t="s">
        <v>1271</v>
      </c>
      <c r="Y5684" t="s">
        <v>182</v>
      </c>
      <c r="Z5684" t="s">
        <v>164</v>
      </c>
      <c r="AA5684" t="s">
        <v>164</v>
      </c>
      <c r="AB5684" t="s">
        <v>18</v>
      </c>
      <c r="AD5684" t="s">
        <v>9823</v>
      </c>
      <c r="AE5684">
        <v>1</v>
      </c>
      <c r="AF5684">
        <v>1</v>
      </c>
    </row>
    <row r="5685" spans="1:32" x14ac:dyDescent="0.2">
      <c r="A5685" t="s">
        <v>9824</v>
      </c>
      <c r="B5685" s="107">
        <v>44624</v>
      </c>
      <c r="C5685" s="107">
        <v>44624</v>
      </c>
      <c r="D5685" s="107">
        <v>44624</v>
      </c>
      <c r="E5685">
        <v>-1.9980568423444201E-3</v>
      </c>
      <c r="F5685">
        <v>-1.9980568423444201E-3</v>
      </c>
      <c r="G5685" t="s">
        <v>58</v>
      </c>
      <c r="H5685">
        <v>13400.664282064379</v>
      </c>
      <c r="I5685">
        <v>-26.775288960739221</v>
      </c>
      <c r="J5685">
        <v>-26.775288960739221</v>
      </c>
      <c r="K5685">
        <v>1</v>
      </c>
      <c r="M5685" t="s">
        <v>56</v>
      </c>
      <c r="N5685" t="s">
        <v>2409</v>
      </c>
      <c r="S5685" t="s">
        <v>9426</v>
      </c>
      <c r="U5685" t="s">
        <v>56</v>
      </c>
      <c r="W5685" t="s">
        <v>1270</v>
      </c>
      <c r="X5685" t="s">
        <v>1271</v>
      </c>
      <c r="Y5685" t="s">
        <v>182</v>
      </c>
      <c r="Z5685" t="s">
        <v>164</v>
      </c>
      <c r="AA5685" t="s">
        <v>164</v>
      </c>
      <c r="AB5685" t="s">
        <v>18</v>
      </c>
      <c r="AD5685" t="s">
        <v>9825</v>
      </c>
      <c r="AE5685">
        <v>1</v>
      </c>
      <c r="AF5685">
        <v>1</v>
      </c>
    </row>
    <row r="5686" spans="1:32" x14ac:dyDescent="0.2">
      <c r="A5686" t="s">
        <v>9826</v>
      </c>
      <c r="B5686" s="107">
        <v>44624</v>
      </c>
      <c r="C5686" s="107">
        <v>44624</v>
      </c>
      <c r="D5686" s="107">
        <v>44624</v>
      </c>
      <c r="E5686">
        <v>-2.2748520162492489E-3</v>
      </c>
      <c r="F5686">
        <v>-2.2748520162492489E-3</v>
      </c>
      <c r="G5686" t="s">
        <v>58</v>
      </c>
      <c r="H5686">
        <v>13400.664282064379</v>
      </c>
      <c r="I5686">
        <v>-30.484528161133461</v>
      </c>
      <c r="J5686">
        <v>-30.484528161133461</v>
      </c>
      <c r="K5686">
        <v>1</v>
      </c>
      <c r="M5686" t="s">
        <v>56</v>
      </c>
      <c r="N5686" t="s">
        <v>2409</v>
      </c>
      <c r="S5686" t="s">
        <v>9426</v>
      </c>
      <c r="U5686" t="s">
        <v>56</v>
      </c>
      <c r="W5686" t="s">
        <v>1270</v>
      </c>
      <c r="X5686" t="s">
        <v>1271</v>
      </c>
      <c r="Y5686" t="s">
        <v>182</v>
      </c>
      <c r="Z5686" t="s">
        <v>164</v>
      </c>
      <c r="AA5686" t="s">
        <v>164</v>
      </c>
      <c r="AB5686" t="s">
        <v>18</v>
      </c>
      <c r="AD5686" t="s">
        <v>9827</v>
      </c>
      <c r="AE5686">
        <v>1</v>
      </c>
      <c r="AF5686">
        <v>1</v>
      </c>
    </row>
    <row r="5687" spans="1:32" x14ac:dyDescent="0.2">
      <c r="A5687" t="s">
        <v>9828</v>
      </c>
      <c r="B5687" s="107">
        <v>44624</v>
      </c>
      <c r="C5687" s="107">
        <v>44624</v>
      </c>
      <c r="D5687" s="107">
        <v>44624</v>
      </c>
      <c r="E5687">
        <v>-3.39209259947115E-3</v>
      </c>
      <c r="F5687">
        <v>-3.39209259947115E-3</v>
      </c>
      <c r="G5687" t="s">
        <v>58</v>
      </c>
      <c r="H5687">
        <v>13400.664282064379</v>
      </c>
      <c r="I5687">
        <v>-45.456294139187968</v>
      </c>
      <c r="J5687">
        <v>-45.456294139187968</v>
      </c>
      <c r="K5687">
        <v>1</v>
      </c>
      <c r="M5687" t="s">
        <v>56</v>
      </c>
      <c r="N5687" t="s">
        <v>2409</v>
      </c>
      <c r="S5687" t="s">
        <v>9426</v>
      </c>
      <c r="U5687" t="s">
        <v>56</v>
      </c>
      <c r="W5687" t="s">
        <v>1270</v>
      </c>
      <c r="X5687" t="s">
        <v>1271</v>
      </c>
      <c r="Y5687" t="s">
        <v>182</v>
      </c>
      <c r="Z5687" t="s">
        <v>164</v>
      </c>
      <c r="AA5687" t="s">
        <v>164</v>
      </c>
      <c r="AB5687" t="s">
        <v>18</v>
      </c>
      <c r="AD5687" t="s">
        <v>9829</v>
      </c>
      <c r="AE5687">
        <v>1</v>
      </c>
      <c r="AF5687">
        <v>1</v>
      </c>
    </row>
    <row r="5688" spans="1:32" x14ac:dyDescent="0.2">
      <c r="A5688" t="s">
        <v>9830</v>
      </c>
      <c r="B5688" s="107">
        <v>44624</v>
      </c>
      <c r="C5688" s="107">
        <v>44624</v>
      </c>
      <c r="D5688" s="107">
        <v>44624</v>
      </c>
      <c r="E5688">
        <v>-2.61296236498024E-3</v>
      </c>
      <c r="F5688">
        <v>-2.61296236498024E-3</v>
      </c>
      <c r="G5688" t="s">
        <v>58</v>
      </c>
      <c r="H5688">
        <v>13400.664282064379</v>
      </c>
      <c r="I5688">
        <v>-35.015431434769177</v>
      </c>
      <c r="J5688">
        <v>-35.015431434769177</v>
      </c>
      <c r="K5688">
        <v>1</v>
      </c>
      <c r="M5688" t="s">
        <v>56</v>
      </c>
      <c r="N5688" t="s">
        <v>2409</v>
      </c>
      <c r="S5688" t="s">
        <v>9426</v>
      </c>
      <c r="U5688" t="s">
        <v>56</v>
      </c>
      <c r="W5688" t="s">
        <v>1270</v>
      </c>
      <c r="X5688" t="s">
        <v>1271</v>
      </c>
      <c r="Y5688" t="s">
        <v>182</v>
      </c>
      <c r="Z5688" t="s">
        <v>164</v>
      </c>
      <c r="AA5688" t="s">
        <v>164</v>
      </c>
      <c r="AB5688" t="s">
        <v>18</v>
      </c>
      <c r="AD5688" t="s">
        <v>9831</v>
      </c>
      <c r="AE5688">
        <v>1</v>
      </c>
      <c r="AF5688">
        <v>1</v>
      </c>
    </row>
    <row r="5689" spans="1:32" x14ac:dyDescent="0.2">
      <c r="A5689" t="s">
        <v>9832</v>
      </c>
      <c r="B5689" s="107">
        <v>44624</v>
      </c>
      <c r="C5689" s="107">
        <v>44624</v>
      </c>
      <c r="D5689" s="107">
        <v>44624</v>
      </c>
      <c r="E5689">
        <v>-2.9080246910273E-3</v>
      </c>
      <c r="F5689">
        <v>-2.9080246910273E-3</v>
      </c>
      <c r="G5689" t="s">
        <v>58</v>
      </c>
      <c r="H5689">
        <v>13400.664282064379</v>
      </c>
      <c r="I5689">
        <v>-38.969462608410858</v>
      </c>
      <c r="J5689">
        <v>-38.969462608410858</v>
      </c>
      <c r="K5689">
        <v>1</v>
      </c>
      <c r="M5689" t="s">
        <v>56</v>
      </c>
      <c r="N5689" t="s">
        <v>2409</v>
      </c>
      <c r="S5689" t="s">
        <v>9426</v>
      </c>
      <c r="U5689" t="s">
        <v>56</v>
      </c>
      <c r="W5689" t="s">
        <v>1270</v>
      </c>
      <c r="X5689" t="s">
        <v>1271</v>
      </c>
      <c r="Y5689" t="s">
        <v>182</v>
      </c>
      <c r="Z5689" t="s">
        <v>164</v>
      </c>
      <c r="AA5689" t="s">
        <v>164</v>
      </c>
      <c r="AB5689" t="s">
        <v>18</v>
      </c>
      <c r="AD5689" t="s">
        <v>9833</v>
      </c>
      <c r="AE5689">
        <v>1</v>
      </c>
      <c r="AF5689">
        <v>1</v>
      </c>
    </row>
    <row r="5690" spans="1:32" x14ac:dyDescent="0.2">
      <c r="A5690" t="s">
        <v>9834</v>
      </c>
      <c r="B5690" s="107">
        <v>44624</v>
      </c>
      <c r="C5690" s="107">
        <v>44624</v>
      </c>
      <c r="D5690" s="107">
        <v>44624</v>
      </c>
      <c r="E5690">
        <v>-3.6270552823873619E-3</v>
      </c>
      <c r="F5690">
        <v>-3.6270552823873619E-3</v>
      </c>
      <c r="G5690" t="s">
        <v>58</v>
      </c>
      <c r="H5690">
        <v>13400.664282064379</v>
      </c>
      <c r="I5690">
        <v>-48.604950171761267</v>
      </c>
      <c r="J5690">
        <v>-48.604950171761267</v>
      </c>
      <c r="K5690">
        <v>1</v>
      </c>
      <c r="M5690" t="s">
        <v>56</v>
      </c>
      <c r="N5690" t="s">
        <v>2409</v>
      </c>
      <c r="S5690" t="s">
        <v>9426</v>
      </c>
      <c r="U5690" t="s">
        <v>56</v>
      </c>
      <c r="W5690" t="s">
        <v>1270</v>
      </c>
      <c r="X5690" t="s">
        <v>1271</v>
      </c>
      <c r="Y5690" t="s">
        <v>182</v>
      </c>
      <c r="Z5690" t="s">
        <v>164</v>
      </c>
      <c r="AA5690" t="s">
        <v>164</v>
      </c>
      <c r="AB5690" t="s">
        <v>18</v>
      </c>
      <c r="AD5690" t="s">
        <v>9835</v>
      </c>
      <c r="AE5690">
        <v>1</v>
      </c>
      <c r="AF5690">
        <v>1</v>
      </c>
    </row>
    <row r="5691" spans="1:32" x14ac:dyDescent="0.2">
      <c r="A5691" t="s">
        <v>9836</v>
      </c>
      <c r="B5691" s="107">
        <v>44624</v>
      </c>
      <c r="C5691" s="107">
        <v>44624</v>
      </c>
      <c r="D5691" s="107">
        <v>44624</v>
      </c>
      <c r="E5691">
        <v>-2.8845625745571122E-3</v>
      </c>
      <c r="F5691">
        <v>-2.8845625745571122E-3</v>
      </c>
      <c r="G5691" t="s">
        <v>58</v>
      </c>
      <c r="H5691">
        <v>13400.664282064379</v>
      </c>
      <c r="I5691">
        <v>-38.655054662247167</v>
      </c>
      <c r="J5691">
        <v>-38.655054662247167</v>
      </c>
      <c r="K5691">
        <v>1</v>
      </c>
      <c r="M5691" t="s">
        <v>56</v>
      </c>
      <c r="N5691" t="s">
        <v>2409</v>
      </c>
      <c r="S5691" t="s">
        <v>9426</v>
      </c>
      <c r="U5691" t="s">
        <v>56</v>
      </c>
      <c r="W5691" t="s">
        <v>1270</v>
      </c>
      <c r="X5691" t="s">
        <v>1271</v>
      </c>
      <c r="Y5691" t="s">
        <v>182</v>
      </c>
      <c r="Z5691" t="s">
        <v>164</v>
      </c>
      <c r="AA5691" t="s">
        <v>164</v>
      </c>
      <c r="AB5691" t="s">
        <v>18</v>
      </c>
      <c r="AD5691" t="s">
        <v>9837</v>
      </c>
      <c r="AE5691">
        <v>1</v>
      </c>
      <c r="AF5691">
        <v>1</v>
      </c>
    </row>
    <row r="5692" spans="1:32" x14ac:dyDescent="0.2">
      <c r="A5692" t="s">
        <v>9838</v>
      </c>
      <c r="B5692" s="107">
        <v>44624</v>
      </c>
      <c r="C5692" s="107">
        <v>44624</v>
      </c>
      <c r="D5692" s="107">
        <v>44624</v>
      </c>
      <c r="E5692">
        <v>-5.1621233825174442E-3</v>
      </c>
      <c r="F5692">
        <v>-5.1621233825174442E-3</v>
      </c>
      <c r="G5692" t="s">
        <v>58</v>
      </c>
      <c r="H5692">
        <v>13400.664282064379</v>
      </c>
      <c r="I5692">
        <v>-69.175882431710903</v>
      </c>
      <c r="J5692">
        <v>-69.175882431710903</v>
      </c>
      <c r="K5692">
        <v>1</v>
      </c>
      <c r="M5692" t="s">
        <v>56</v>
      </c>
      <c r="N5692" t="s">
        <v>2409</v>
      </c>
      <c r="S5692" t="s">
        <v>9426</v>
      </c>
      <c r="U5692" t="s">
        <v>56</v>
      </c>
      <c r="W5692" t="s">
        <v>1270</v>
      </c>
      <c r="X5692" t="s">
        <v>1271</v>
      </c>
      <c r="Y5692" t="s">
        <v>182</v>
      </c>
      <c r="Z5692" t="s">
        <v>164</v>
      </c>
      <c r="AA5692" t="s">
        <v>164</v>
      </c>
      <c r="AB5692" t="s">
        <v>18</v>
      </c>
      <c r="AD5692" t="s">
        <v>9839</v>
      </c>
      <c r="AE5692">
        <v>1</v>
      </c>
      <c r="AF5692">
        <v>1</v>
      </c>
    </row>
    <row r="5693" spans="1:32" x14ac:dyDescent="0.2">
      <c r="A5693" t="s">
        <v>9840</v>
      </c>
      <c r="B5693" s="107">
        <v>44624</v>
      </c>
      <c r="C5693" s="107">
        <v>44624</v>
      </c>
      <c r="D5693" s="107">
        <v>44624</v>
      </c>
      <c r="E5693">
        <v>-3.0252072254896901E-3</v>
      </c>
      <c r="F5693">
        <v>-3.0252072254896901E-3</v>
      </c>
      <c r="G5693" t="s">
        <v>58</v>
      </c>
      <c r="H5693">
        <v>13400.664282064379</v>
      </c>
      <c r="I5693">
        <v>-40.539786412462789</v>
      </c>
      <c r="J5693">
        <v>-40.539786412462789</v>
      </c>
      <c r="K5693">
        <v>1</v>
      </c>
      <c r="M5693" t="s">
        <v>56</v>
      </c>
      <c r="N5693" t="s">
        <v>2409</v>
      </c>
      <c r="S5693" t="s">
        <v>9426</v>
      </c>
      <c r="U5693" t="s">
        <v>56</v>
      </c>
      <c r="W5693" t="s">
        <v>1270</v>
      </c>
      <c r="X5693" t="s">
        <v>1271</v>
      </c>
      <c r="Y5693" t="s">
        <v>182</v>
      </c>
      <c r="Z5693" t="s">
        <v>164</v>
      </c>
      <c r="AA5693" t="s">
        <v>164</v>
      </c>
      <c r="AB5693" t="s">
        <v>18</v>
      </c>
      <c r="AD5693" t="s">
        <v>9841</v>
      </c>
      <c r="AE5693">
        <v>1</v>
      </c>
      <c r="AF5693">
        <v>1</v>
      </c>
    </row>
    <row r="5694" spans="1:32" x14ac:dyDescent="0.2">
      <c r="A5694" t="s">
        <v>9842</v>
      </c>
      <c r="B5694" s="107">
        <v>44624</v>
      </c>
      <c r="C5694" s="107">
        <v>44624</v>
      </c>
      <c r="D5694" s="107">
        <v>44624</v>
      </c>
      <c r="E5694">
        <v>-3.6042199038444729E-3</v>
      </c>
      <c r="F5694">
        <v>-3.6042199038444729E-3</v>
      </c>
      <c r="G5694" t="s">
        <v>58</v>
      </c>
      <c r="H5694">
        <v>13400.664282064379</v>
      </c>
      <c r="I5694">
        <v>-48.29894093015416</v>
      </c>
      <c r="J5694">
        <v>-48.29894093015416</v>
      </c>
      <c r="K5694">
        <v>1</v>
      </c>
      <c r="M5694" t="s">
        <v>56</v>
      </c>
      <c r="N5694" t="s">
        <v>2409</v>
      </c>
      <c r="S5694" t="s">
        <v>9426</v>
      </c>
      <c r="U5694" t="s">
        <v>56</v>
      </c>
      <c r="W5694" t="s">
        <v>1270</v>
      </c>
      <c r="X5694" t="s">
        <v>1271</v>
      </c>
      <c r="Y5694" t="s">
        <v>182</v>
      </c>
      <c r="Z5694" t="s">
        <v>164</v>
      </c>
      <c r="AA5694" t="s">
        <v>164</v>
      </c>
      <c r="AB5694" t="s">
        <v>18</v>
      </c>
      <c r="AD5694" t="s">
        <v>9843</v>
      </c>
      <c r="AE5694">
        <v>1</v>
      </c>
      <c r="AF5694">
        <v>1</v>
      </c>
    </row>
    <row r="5695" spans="1:32" x14ac:dyDescent="0.2">
      <c r="A5695" t="s">
        <v>9844</v>
      </c>
      <c r="B5695" s="107">
        <v>44624</v>
      </c>
      <c r="C5695" s="107">
        <v>44624</v>
      </c>
      <c r="D5695" s="107">
        <v>44624</v>
      </c>
      <c r="E5695">
        <v>-1.000666553643049</v>
      </c>
      <c r="F5695">
        <v>-1.000666553643049</v>
      </c>
      <c r="G5695" t="s">
        <v>58</v>
      </c>
      <c r="H5695">
        <v>13400.664282064379</v>
      </c>
      <c r="I5695">
        <v>-13409.596543660869</v>
      </c>
      <c r="J5695">
        <v>-13409.596543660869</v>
      </c>
      <c r="K5695">
        <v>1</v>
      </c>
      <c r="M5695" t="s">
        <v>56</v>
      </c>
      <c r="S5695" t="s">
        <v>7896</v>
      </c>
      <c r="U5695" t="s">
        <v>56</v>
      </c>
      <c r="W5695" t="s">
        <v>7897</v>
      </c>
      <c r="X5695" t="s">
        <v>24</v>
      </c>
      <c r="Y5695" t="s">
        <v>325</v>
      </c>
      <c r="Z5695" t="s">
        <v>325</v>
      </c>
      <c r="AA5695" t="s">
        <v>325</v>
      </c>
      <c r="AB5695" t="s">
        <v>27</v>
      </c>
      <c r="AD5695" t="s">
        <v>9845</v>
      </c>
      <c r="AE5695">
        <v>1</v>
      </c>
      <c r="AF5695">
        <v>1</v>
      </c>
    </row>
    <row r="5696" spans="1:32" x14ac:dyDescent="0.2">
      <c r="A5696" t="s">
        <v>9846</v>
      </c>
      <c r="B5696" s="107">
        <v>44624</v>
      </c>
      <c r="C5696" s="107">
        <v>44624</v>
      </c>
      <c r="D5696" s="107">
        <v>44624</v>
      </c>
      <c r="E5696">
        <v>-1.0256421567011861E-3</v>
      </c>
      <c r="F5696">
        <v>-1.0256421567011861E-3</v>
      </c>
      <c r="G5696" t="s">
        <v>58</v>
      </c>
      <c r="H5696">
        <v>13400.664282064379</v>
      </c>
      <c r="I5696">
        <v>-13.74428621548507</v>
      </c>
      <c r="J5696">
        <v>-13.74428621548507</v>
      </c>
      <c r="K5696">
        <v>1</v>
      </c>
      <c r="M5696" t="s">
        <v>67</v>
      </c>
      <c r="N5696" t="s">
        <v>2409</v>
      </c>
      <c r="S5696" t="s">
        <v>1608</v>
      </c>
      <c r="U5696" t="s">
        <v>67</v>
      </c>
      <c r="W5696" t="s">
        <v>1270</v>
      </c>
      <c r="X5696" t="s">
        <v>1271</v>
      </c>
      <c r="Y5696" t="s">
        <v>182</v>
      </c>
      <c r="Z5696" t="s">
        <v>164</v>
      </c>
      <c r="AA5696" t="s">
        <v>164</v>
      </c>
      <c r="AB5696" t="s">
        <v>18</v>
      </c>
      <c r="AD5696" t="s">
        <v>9847</v>
      </c>
      <c r="AE5696">
        <v>1</v>
      </c>
      <c r="AF5696">
        <v>1</v>
      </c>
    </row>
    <row r="5697" spans="1:32" x14ac:dyDescent="0.2">
      <c r="A5697" t="s">
        <v>9848</v>
      </c>
      <c r="B5697" s="107">
        <v>44624</v>
      </c>
      <c r="C5697" s="107">
        <v>44624</v>
      </c>
      <c r="D5697" s="107">
        <v>44624</v>
      </c>
      <c r="E5697">
        <v>-1.874098144922492E-3</v>
      </c>
      <c r="F5697">
        <v>-1.874098144922492E-3</v>
      </c>
      <c r="G5697" t="s">
        <v>58</v>
      </c>
      <c r="H5697">
        <v>13400.664282064379</v>
      </c>
      <c r="I5697">
        <v>-25.11416007174596</v>
      </c>
      <c r="J5697">
        <v>-25.11416007174596</v>
      </c>
      <c r="K5697">
        <v>1</v>
      </c>
      <c r="M5697" t="s">
        <v>56</v>
      </c>
      <c r="N5697" t="s">
        <v>2409</v>
      </c>
      <c r="S5697" t="s">
        <v>9426</v>
      </c>
      <c r="U5697" t="s">
        <v>56</v>
      </c>
      <c r="W5697" t="s">
        <v>1270</v>
      </c>
      <c r="X5697" t="s">
        <v>1271</v>
      </c>
      <c r="Y5697" t="s">
        <v>182</v>
      </c>
      <c r="Z5697" t="s">
        <v>164</v>
      </c>
      <c r="AA5697" t="s">
        <v>164</v>
      </c>
      <c r="AB5697" t="s">
        <v>18</v>
      </c>
      <c r="AD5697" t="s">
        <v>9849</v>
      </c>
      <c r="AE5697">
        <v>1</v>
      </c>
      <c r="AF5697">
        <v>1</v>
      </c>
    </row>
    <row r="5698" spans="1:32" x14ac:dyDescent="0.2">
      <c r="A5698" t="s">
        <v>9850</v>
      </c>
      <c r="B5698" s="107">
        <v>44624</v>
      </c>
      <c r="C5698" s="107">
        <v>44624</v>
      </c>
      <c r="D5698" s="107">
        <v>44624</v>
      </c>
      <c r="E5698">
        <v>-2.0438550224668038E-3</v>
      </c>
      <c r="F5698">
        <v>-2.0438550224668038E-3</v>
      </c>
      <c r="G5698" t="s">
        <v>58</v>
      </c>
      <c r="H5698">
        <v>13400.664282064379</v>
      </c>
      <c r="I5698">
        <v>-27.3890149972888</v>
      </c>
      <c r="J5698">
        <v>-27.3890149972888</v>
      </c>
      <c r="K5698">
        <v>1</v>
      </c>
      <c r="M5698" t="s">
        <v>56</v>
      </c>
      <c r="N5698" t="s">
        <v>2409</v>
      </c>
      <c r="S5698" t="s">
        <v>9426</v>
      </c>
      <c r="U5698" t="s">
        <v>56</v>
      </c>
      <c r="W5698" t="s">
        <v>1270</v>
      </c>
      <c r="X5698" t="s">
        <v>1271</v>
      </c>
      <c r="Y5698" t="s">
        <v>182</v>
      </c>
      <c r="Z5698" t="s">
        <v>164</v>
      </c>
      <c r="AA5698" t="s">
        <v>164</v>
      </c>
      <c r="AB5698" t="s">
        <v>18</v>
      </c>
      <c r="AD5698" t="s">
        <v>9851</v>
      </c>
      <c r="AE5698">
        <v>1</v>
      </c>
      <c r="AF5698">
        <v>1</v>
      </c>
    </row>
    <row r="5699" spans="1:32" x14ac:dyDescent="0.2">
      <c r="A5699" t="s">
        <v>9852</v>
      </c>
      <c r="B5699" s="107">
        <v>44624</v>
      </c>
      <c r="C5699" s="107">
        <v>44624</v>
      </c>
      <c r="D5699" s="107">
        <v>44624</v>
      </c>
      <c r="E5699">
        <v>-3.5493539234658401E-3</v>
      </c>
      <c r="F5699">
        <v>-3.5493539234658401E-3</v>
      </c>
      <c r="G5699" t="s">
        <v>58</v>
      </c>
      <c r="H5699">
        <v>13400.664282064379</v>
      </c>
      <c r="I5699">
        <v>-47.563700346593762</v>
      </c>
      <c r="J5699">
        <v>-47.563700346593762</v>
      </c>
      <c r="K5699">
        <v>1</v>
      </c>
      <c r="M5699" t="s">
        <v>56</v>
      </c>
      <c r="N5699" t="s">
        <v>2409</v>
      </c>
      <c r="S5699" t="s">
        <v>9426</v>
      </c>
      <c r="U5699" t="s">
        <v>56</v>
      </c>
      <c r="W5699" t="s">
        <v>1270</v>
      </c>
      <c r="X5699" t="s">
        <v>1271</v>
      </c>
      <c r="Y5699" t="s">
        <v>182</v>
      </c>
      <c r="Z5699" t="s">
        <v>164</v>
      </c>
      <c r="AA5699" t="s">
        <v>164</v>
      </c>
      <c r="AB5699" t="s">
        <v>18</v>
      </c>
      <c r="AD5699" t="s">
        <v>9853</v>
      </c>
      <c r="AE5699">
        <v>1</v>
      </c>
      <c r="AF5699">
        <v>1</v>
      </c>
    </row>
    <row r="5700" spans="1:32" x14ac:dyDescent="0.2">
      <c r="A5700" t="s">
        <v>9854</v>
      </c>
      <c r="B5700" s="107">
        <v>44624</v>
      </c>
      <c r="C5700" s="107">
        <v>44624</v>
      </c>
      <c r="D5700" s="107">
        <v>44624</v>
      </c>
      <c r="E5700">
        <v>-3.2628373453193402E-3</v>
      </c>
      <c r="F5700">
        <v>-3.2628373453193402E-3</v>
      </c>
      <c r="G5700" t="s">
        <v>58</v>
      </c>
      <c r="H5700">
        <v>13400.664282064379</v>
      </c>
      <c r="I5700">
        <v>-43.724187871606652</v>
      </c>
      <c r="J5700">
        <v>-43.724187871606652</v>
      </c>
      <c r="K5700">
        <v>1</v>
      </c>
      <c r="M5700" t="s">
        <v>56</v>
      </c>
      <c r="N5700" t="s">
        <v>2409</v>
      </c>
      <c r="S5700" t="s">
        <v>9426</v>
      </c>
      <c r="U5700" t="s">
        <v>56</v>
      </c>
      <c r="W5700" t="s">
        <v>1270</v>
      </c>
      <c r="X5700" t="s">
        <v>1271</v>
      </c>
      <c r="Y5700" t="s">
        <v>182</v>
      </c>
      <c r="Z5700" t="s">
        <v>164</v>
      </c>
      <c r="AA5700" t="s">
        <v>164</v>
      </c>
      <c r="AB5700" t="s">
        <v>18</v>
      </c>
      <c r="AD5700" t="s">
        <v>9855</v>
      </c>
      <c r="AE5700">
        <v>1</v>
      </c>
      <c r="AF5700">
        <v>1</v>
      </c>
    </row>
    <row r="5701" spans="1:32" x14ac:dyDescent="0.2">
      <c r="A5701" t="s">
        <v>9856</v>
      </c>
      <c r="B5701" s="107">
        <v>44624</v>
      </c>
      <c r="C5701" s="107">
        <v>44624</v>
      </c>
      <c r="D5701" s="107">
        <v>44624</v>
      </c>
      <c r="E5701">
        <v>-3.85069550361888E-3</v>
      </c>
      <c r="F5701">
        <v>-3.85069550361888E-3</v>
      </c>
      <c r="G5701" t="s">
        <v>58</v>
      </c>
      <c r="H5701">
        <v>13400.664282064379</v>
      </c>
      <c r="I5701">
        <v>-51.601877696451453</v>
      </c>
      <c r="J5701">
        <v>-51.601877696451453</v>
      </c>
      <c r="K5701">
        <v>1</v>
      </c>
      <c r="M5701" t="s">
        <v>56</v>
      </c>
      <c r="N5701" t="s">
        <v>2409</v>
      </c>
      <c r="S5701" t="s">
        <v>9426</v>
      </c>
      <c r="U5701" t="s">
        <v>56</v>
      </c>
      <c r="W5701" t="s">
        <v>1270</v>
      </c>
      <c r="X5701" t="s">
        <v>1271</v>
      </c>
      <c r="Y5701" t="s">
        <v>182</v>
      </c>
      <c r="Z5701" t="s">
        <v>164</v>
      </c>
      <c r="AA5701" t="s">
        <v>164</v>
      </c>
      <c r="AB5701" t="s">
        <v>18</v>
      </c>
      <c r="AD5701" t="s">
        <v>9857</v>
      </c>
      <c r="AE5701">
        <v>1</v>
      </c>
      <c r="AF5701">
        <v>1</v>
      </c>
    </row>
    <row r="5702" spans="1:32" x14ac:dyDescent="0.2">
      <c r="A5702" t="s">
        <v>9858</v>
      </c>
      <c r="B5702" s="107">
        <v>44624</v>
      </c>
      <c r="C5702" s="107">
        <v>44624</v>
      </c>
      <c r="D5702" s="107">
        <v>44624</v>
      </c>
      <c r="E5702">
        <v>-3.3892167031738842E-3</v>
      </c>
      <c r="F5702">
        <v>-3.3892167031738842E-3</v>
      </c>
      <c r="G5702" t="s">
        <v>58</v>
      </c>
      <c r="H5702">
        <v>13400.664282064379</v>
      </c>
      <c r="I5702">
        <v>-45.417755218398277</v>
      </c>
      <c r="J5702">
        <v>-45.417755218398277</v>
      </c>
      <c r="K5702">
        <v>1</v>
      </c>
      <c r="M5702" t="s">
        <v>56</v>
      </c>
      <c r="N5702" t="s">
        <v>2409</v>
      </c>
      <c r="S5702" t="s">
        <v>9426</v>
      </c>
      <c r="U5702" t="s">
        <v>56</v>
      </c>
      <c r="W5702" t="s">
        <v>1270</v>
      </c>
      <c r="X5702" t="s">
        <v>1271</v>
      </c>
      <c r="Y5702" t="s">
        <v>182</v>
      </c>
      <c r="Z5702" t="s">
        <v>164</v>
      </c>
      <c r="AA5702" t="s">
        <v>164</v>
      </c>
      <c r="AB5702" t="s">
        <v>18</v>
      </c>
      <c r="AD5702" t="s">
        <v>9859</v>
      </c>
      <c r="AE5702">
        <v>1</v>
      </c>
      <c r="AF5702">
        <v>1</v>
      </c>
    </row>
    <row r="5703" spans="1:32" x14ac:dyDescent="0.2">
      <c r="A5703" t="s">
        <v>9860</v>
      </c>
      <c r="B5703" s="107">
        <v>44624</v>
      </c>
      <c r="C5703" s="107">
        <v>44624</v>
      </c>
      <c r="D5703" s="107">
        <v>44624</v>
      </c>
      <c r="E5703">
        <v>-3.6423557025282421E-3</v>
      </c>
      <c r="F5703">
        <v>-3.6423557025282421E-3</v>
      </c>
      <c r="G5703" t="s">
        <v>58</v>
      </c>
      <c r="H5703">
        <v>13400.664282064379</v>
      </c>
      <c r="I5703">
        <v>-48.809985965443737</v>
      </c>
      <c r="J5703">
        <v>-48.809985965443737</v>
      </c>
      <c r="K5703">
        <v>1</v>
      </c>
      <c r="M5703" t="s">
        <v>56</v>
      </c>
      <c r="N5703" t="s">
        <v>2409</v>
      </c>
      <c r="S5703" t="s">
        <v>9426</v>
      </c>
      <c r="U5703" t="s">
        <v>56</v>
      </c>
      <c r="W5703" t="s">
        <v>1270</v>
      </c>
      <c r="X5703" t="s">
        <v>1271</v>
      </c>
      <c r="Y5703" t="s">
        <v>182</v>
      </c>
      <c r="Z5703" t="s">
        <v>164</v>
      </c>
      <c r="AA5703" t="s">
        <v>164</v>
      </c>
      <c r="AB5703" t="s">
        <v>18</v>
      </c>
      <c r="AD5703" t="s">
        <v>9861</v>
      </c>
      <c r="AE5703">
        <v>1</v>
      </c>
      <c r="AF5703">
        <v>1</v>
      </c>
    </row>
    <row r="5704" spans="1:32" x14ac:dyDescent="0.2">
      <c r="A5704" t="s">
        <v>9862</v>
      </c>
      <c r="B5704" s="107">
        <v>44624</v>
      </c>
      <c r="C5704" s="107">
        <v>44624</v>
      </c>
      <c r="D5704" s="107">
        <v>44624</v>
      </c>
      <c r="E5704">
        <v>-1.7247424857701401E-3</v>
      </c>
      <c r="F5704">
        <v>-1.7247424857701401E-3</v>
      </c>
      <c r="G5704" t="s">
        <v>58</v>
      </c>
      <c r="H5704">
        <v>13400.664282064379</v>
      </c>
      <c r="I5704">
        <v>-23.112695024818851</v>
      </c>
      <c r="J5704">
        <v>-23.112695024818851</v>
      </c>
      <c r="K5704">
        <v>1</v>
      </c>
      <c r="M5704" t="s">
        <v>56</v>
      </c>
      <c r="N5704" t="s">
        <v>2409</v>
      </c>
      <c r="S5704" t="s">
        <v>9426</v>
      </c>
      <c r="U5704" t="s">
        <v>56</v>
      </c>
      <c r="W5704" t="s">
        <v>1270</v>
      </c>
      <c r="X5704" t="s">
        <v>1271</v>
      </c>
      <c r="Y5704" t="s">
        <v>182</v>
      </c>
      <c r="Z5704" t="s">
        <v>164</v>
      </c>
      <c r="AA5704" t="s">
        <v>164</v>
      </c>
      <c r="AB5704" t="s">
        <v>18</v>
      </c>
      <c r="AD5704" t="s">
        <v>9863</v>
      </c>
      <c r="AE5704">
        <v>1</v>
      </c>
      <c r="AF5704">
        <v>1</v>
      </c>
    </row>
    <row r="5705" spans="1:32" x14ac:dyDescent="0.2">
      <c r="A5705" t="s">
        <v>9864</v>
      </c>
      <c r="B5705" s="107">
        <v>44624</v>
      </c>
      <c r="C5705" s="107">
        <v>44624</v>
      </c>
      <c r="D5705" s="107">
        <v>44624</v>
      </c>
      <c r="E5705">
        <v>-5.5477950582267952E-3</v>
      </c>
      <c r="F5705">
        <v>-5.5477950582267952E-3</v>
      </c>
      <c r="G5705" t="s">
        <v>58</v>
      </c>
      <c r="H5705">
        <v>13400.664282064379</v>
      </c>
      <c r="I5705">
        <v>-74.344139080993116</v>
      </c>
      <c r="J5705">
        <v>-74.344139080993116</v>
      </c>
      <c r="K5705">
        <v>1</v>
      </c>
      <c r="M5705" t="s">
        <v>56</v>
      </c>
      <c r="N5705" t="s">
        <v>2409</v>
      </c>
      <c r="S5705" t="s">
        <v>9426</v>
      </c>
      <c r="U5705" t="s">
        <v>56</v>
      </c>
      <c r="W5705" t="s">
        <v>1270</v>
      </c>
      <c r="X5705" t="s">
        <v>1271</v>
      </c>
      <c r="Y5705" t="s">
        <v>182</v>
      </c>
      <c r="Z5705" t="s">
        <v>164</v>
      </c>
      <c r="AA5705" t="s">
        <v>164</v>
      </c>
      <c r="AB5705" t="s">
        <v>18</v>
      </c>
      <c r="AD5705" t="s">
        <v>9865</v>
      </c>
      <c r="AE5705">
        <v>1</v>
      </c>
      <c r="AF5705">
        <v>1</v>
      </c>
    </row>
    <row r="5706" spans="1:32" x14ac:dyDescent="0.2">
      <c r="A5706" t="s">
        <v>9866</v>
      </c>
      <c r="B5706" s="107">
        <v>44624</v>
      </c>
      <c r="C5706" s="107">
        <v>44624</v>
      </c>
      <c r="D5706" s="107">
        <v>44624</v>
      </c>
      <c r="E5706">
        <v>-1.0256421567011861E-3</v>
      </c>
      <c r="F5706">
        <v>-1.0256421567011861E-3</v>
      </c>
      <c r="G5706" t="s">
        <v>58</v>
      </c>
      <c r="H5706">
        <v>13400.664282064379</v>
      </c>
      <c r="I5706">
        <v>-13.74428621548507</v>
      </c>
      <c r="J5706">
        <v>-13.74428621548507</v>
      </c>
      <c r="K5706">
        <v>1</v>
      </c>
      <c r="M5706" t="s">
        <v>67</v>
      </c>
      <c r="N5706" t="s">
        <v>2409</v>
      </c>
      <c r="S5706" t="s">
        <v>1608</v>
      </c>
      <c r="U5706" t="s">
        <v>67</v>
      </c>
      <c r="W5706" t="s">
        <v>1270</v>
      </c>
      <c r="X5706" t="s">
        <v>1271</v>
      </c>
      <c r="Y5706" t="s">
        <v>182</v>
      </c>
      <c r="Z5706" t="s">
        <v>164</v>
      </c>
      <c r="AA5706" t="s">
        <v>164</v>
      </c>
      <c r="AB5706" t="s">
        <v>18</v>
      </c>
      <c r="AD5706" t="s">
        <v>9867</v>
      </c>
      <c r="AE5706">
        <v>1</v>
      </c>
      <c r="AF5706">
        <v>1</v>
      </c>
    </row>
    <row r="5707" spans="1:32" x14ac:dyDescent="0.2">
      <c r="A5707" t="s">
        <v>9868</v>
      </c>
      <c r="B5707" s="107">
        <v>44624</v>
      </c>
      <c r="C5707" s="107">
        <v>44624</v>
      </c>
      <c r="D5707" s="107">
        <v>44624</v>
      </c>
      <c r="E5707">
        <v>-1.0256421567011861E-3</v>
      </c>
      <c r="F5707">
        <v>-1.0256421567011861E-3</v>
      </c>
      <c r="G5707" t="s">
        <v>58</v>
      </c>
      <c r="H5707">
        <v>13400.664282064379</v>
      </c>
      <c r="I5707">
        <v>-13.74428621548507</v>
      </c>
      <c r="J5707">
        <v>-13.74428621548507</v>
      </c>
      <c r="K5707">
        <v>1</v>
      </c>
      <c r="M5707" t="s">
        <v>67</v>
      </c>
      <c r="N5707" t="s">
        <v>2409</v>
      </c>
      <c r="S5707" t="s">
        <v>1608</v>
      </c>
      <c r="U5707" t="s">
        <v>67</v>
      </c>
      <c r="W5707" t="s">
        <v>1270</v>
      </c>
      <c r="X5707" t="s">
        <v>1271</v>
      </c>
      <c r="Y5707" t="s">
        <v>182</v>
      </c>
      <c r="Z5707" t="s">
        <v>164</v>
      </c>
      <c r="AA5707" t="s">
        <v>164</v>
      </c>
      <c r="AB5707" t="s">
        <v>18</v>
      </c>
      <c r="AD5707" t="s">
        <v>9869</v>
      </c>
      <c r="AE5707">
        <v>1</v>
      </c>
      <c r="AF5707">
        <v>1</v>
      </c>
    </row>
    <row r="5708" spans="1:32" x14ac:dyDescent="0.2">
      <c r="A5708" t="s">
        <v>9870</v>
      </c>
      <c r="B5708" s="107">
        <v>44624</v>
      </c>
      <c r="C5708" s="107">
        <v>44624</v>
      </c>
      <c r="D5708" s="107">
        <v>44624</v>
      </c>
      <c r="E5708">
        <v>-1.6023920065151999E-2</v>
      </c>
      <c r="F5708">
        <v>-1.6023920065151999E-2</v>
      </c>
      <c r="G5708" t="s">
        <v>58</v>
      </c>
      <c r="H5708">
        <v>13400.664282064379</v>
      </c>
      <c r="I5708">
        <v>-214.73117327573721</v>
      </c>
      <c r="J5708">
        <v>-214.73117327573721</v>
      </c>
      <c r="K5708">
        <v>1</v>
      </c>
      <c r="M5708" t="s">
        <v>53</v>
      </c>
      <c r="N5708" t="s">
        <v>1975</v>
      </c>
      <c r="S5708" t="s">
        <v>1608</v>
      </c>
      <c r="U5708" t="s">
        <v>53</v>
      </c>
      <c r="W5708" t="s">
        <v>1850</v>
      </c>
      <c r="X5708" t="s">
        <v>1850</v>
      </c>
      <c r="Y5708" t="s">
        <v>1356</v>
      </c>
      <c r="Z5708" t="s">
        <v>1356</v>
      </c>
      <c r="AA5708" t="s">
        <v>1356</v>
      </c>
      <c r="AB5708" t="s">
        <v>28</v>
      </c>
      <c r="AD5708" t="s">
        <v>9871</v>
      </c>
      <c r="AE5708">
        <v>1</v>
      </c>
      <c r="AF5708">
        <v>1</v>
      </c>
    </row>
    <row r="5709" spans="1:32" x14ac:dyDescent="0.2">
      <c r="A5709" t="s">
        <v>9872</v>
      </c>
      <c r="B5709" s="107">
        <v>44624</v>
      </c>
      <c r="C5709" s="107">
        <v>44624</v>
      </c>
      <c r="D5709" s="107">
        <v>44624</v>
      </c>
      <c r="E5709">
        <v>-0.174474432469784</v>
      </c>
      <c r="F5709">
        <v>-0.174474432469784</v>
      </c>
      <c r="G5709" t="s">
        <v>58</v>
      </c>
      <c r="H5709">
        <v>13400.664282064379</v>
      </c>
      <c r="I5709">
        <v>-2338.073295331289</v>
      </c>
      <c r="J5709">
        <v>-2338.073295331289</v>
      </c>
      <c r="K5709">
        <v>1</v>
      </c>
      <c r="M5709" t="s">
        <v>53</v>
      </c>
      <c r="N5709" t="s">
        <v>1975</v>
      </c>
      <c r="S5709" t="s">
        <v>1608</v>
      </c>
      <c r="U5709" t="s">
        <v>53</v>
      </c>
      <c r="W5709" t="s">
        <v>1850</v>
      </c>
      <c r="X5709" t="s">
        <v>1850</v>
      </c>
      <c r="Y5709" t="s">
        <v>1356</v>
      </c>
      <c r="Z5709" t="s">
        <v>1356</v>
      </c>
      <c r="AA5709" t="s">
        <v>1356</v>
      </c>
      <c r="AB5709" t="s">
        <v>28</v>
      </c>
      <c r="AD5709" t="s">
        <v>9873</v>
      </c>
      <c r="AE5709">
        <v>1</v>
      </c>
      <c r="AF5709">
        <v>1</v>
      </c>
    </row>
    <row r="5710" spans="1:32" x14ac:dyDescent="0.2">
      <c r="A5710" t="s">
        <v>9874</v>
      </c>
      <c r="B5710" s="107">
        <v>44624</v>
      </c>
      <c r="C5710" s="107">
        <v>44624</v>
      </c>
      <c r="D5710" s="107">
        <v>44624</v>
      </c>
      <c r="E5710">
        <v>1.6575180588657611E-2</v>
      </c>
      <c r="F5710">
        <v>1.6575180588657611E-2</v>
      </c>
      <c r="G5710" t="s">
        <v>58</v>
      </c>
      <c r="H5710">
        <v>13400.664282064379</v>
      </c>
      <c r="I5710">
        <v>222.11843048319099</v>
      </c>
      <c r="J5710">
        <v>222.11843048319099</v>
      </c>
      <c r="K5710">
        <v>1</v>
      </c>
      <c r="N5710" t="s">
        <v>53</v>
      </c>
      <c r="S5710" t="s">
        <v>9218</v>
      </c>
      <c r="U5710" t="s">
        <v>53</v>
      </c>
      <c r="W5710" t="s">
        <v>1415</v>
      </c>
      <c r="X5710" t="s">
        <v>1265</v>
      </c>
      <c r="Y5710" t="s">
        <v>182</v>
      </c>
      <c r="Z5710" t="s">
        <v>164</v>
      </c>
      <c r="AA5710" t="s">
        <v>164</v>
      </c>
      <c r="AB5710" t="s">
        <v>18</v>
      </c>
      <c r="AD5710" t="s">
        <v>9875</v>
      </c>
      <c r="AE5710">
        <v>1</v>
      </c>
      <c r="AF5710">
        <v>1</v>
      </c>
    </row>
    <row r="5711" spans="1:32" x14ac:dyDescent="0.2">
      <c r="A5711" t="s">
        <v>9876</v>
      </c>
      <c r="B5711" s="107">
        <v>44624</v>
      </c>
      <c r="C5711" s="107">
        <v>44624</v>
      </c>
      <c r="D5711" s="107">
        <v>44624</v>
      </c>
      <c r="E5711">
        <v>0.17484077114916449</v>
      </c>
      <c r="F5711">
        <v>0.17484077114916449</v>
      </c>
      <c r="G5711" t="s">
        <v>58</v>
      </c>
      <c r="H5711">
        <v>13400.664282064379</v>
      </c>
      <c r="I5711">
        <v>2342.9824769872021</v>
      </c>
      <c r="J5711">
        <v>2342.9824769872021</v>
      </c>
      <c r="K5711">
        <v>1</v>
      </c>
      <c r="N5711" t="s">
        <v>53</v>
      </c>
      <c r="S5711" t="s">
        <v>9218</v>
      </c>
      <c r="U5711" t="s">
        <v>53</v>
      </c>
      <c r="W5711" t="s">
        <v>1415</v>
      </c>
      <c r="X5711" t="s">
        <v>1265</v>
      </c>
      <c r="Y5711" t="s">
        <v>182</v>
      </c>
      <c r="Z5711" t="s">
        <v>164</v>
      </c>
      <c r="AA5711" t="s">
        <v>164</v>
      </c>
      <c r="AB5711" t="s">
        <v>18</v>
      </c>
      <c r="AD5711" t="s">
        <v>9877</v>
      </c>
      <c r="AE5711">
        <v>1</v>
      </c>
      <c r="AF5711">
        <v>1</v>
      </c>
    </row>
    <row r="5712" spans="1:32" x14ac:dyDescent="0.2">
      <c r="A5712" t="s">
        <v>9878</v>
      </c>
      <c r="B5712" s="107">
        <v>44624</v>
      </c>
      <c r="C5712" s="107">
        <v>44624</v>
      </c>
      <c r="D5712" s="107">
        <v>44624</v>
      </c>
      <c r="E5712">
        <v>-2.4047208267331918E-3</v>
      </c>
      <c r="F5712">
        <v>-2.4047208267331918E-3</v>
      </c>
      <c r="G5712" t="s">
        <v>58</v>
      </c>
      <c r="H5712">
        <v>13400.664282064379</v>
      </c>
      <c r="I5712">
        <v>-32.224856491139818</v>
      </c>
      <c r="J5712">
        <v>-32.224856491139818</v>
      </c>
      <c r="K5712">
        <v>1</v>
      </c>
      <c r="M5712" t="s">
        <v>67</v>
      </c>
      <c r="N5712" t="s">
        <v>2409</v>
      </c>
      <c r="S5712" t="s">
        <v>1608</v>
      </c>
      <c r="U5712" t="s">
        <v>67</v>
      </c>
      <c r="W5712" t="s">
        <v>1270</v>
      </c>
      <c r="X5712" t="s">
        <v>1271</v>
      </c>
      <c r="Y5712" t="s">
        <v>182</v>
      </c>
      <c r="Z5712" t="s">
        <v>164</v>
      </c>
      <c r="AA5712" t="s">
        <v>164</v>
      </c>
      <c r="AB5712" t="s">
        <v>18</v>
      </c>
      <c r="AD5712" t="s">
        <v>9879</v>
      </c>
      <c r="AE5712">
        <v>1</v>
      </c>
      <c r="AF5712">
        <v>1</v>
      </c>
    </row>
    <row r="5713" spans="1:32" x14ac:dyDescent="0.2">
      <c r="A5713" t="s">
        <v>9880</v>
      </c>
      <c r="B5713" s="107">
        <v>44624</v>
      </c>
      <c r="C5713" s="107">
        <v>44624</v>
      </c>
      <c r="D5713" s="107">
        <v>44624</v>
      </c>
      <c r="E5713">
        <v>-2.9593820214557421E-3</v>
      </c>
      <c r="F5713">
        <v>-2.9593820214557421E-3</v>
      </c>
      <c r="G5713" t="s">
        <v>58</v>
      </c>
      <c r="H5713">
        <v>13400.664282064379</v>
      </c>
      <c r="I5713">
        <v>-39.657684951905459</v>
      </c>
      <c r="J5713">
        <v>-39.657684951905459</v>
      </c>
      <c r="K5713">
        <v>1</v>
      </c>
      <c r="M5713" t="s">
        <v>67</v>
      </c>
      <c r="N5713" t="s">
        <v>2409</v>
      </c>
      <c r="S5713" t="s">
        <v>1608</v>
      </c>
      <c r="U5713" t="s">
        <v>67</v>
      </c>
      <c r="W5713" t="s">
        <v>1270</v>
      </c>
      <c r="X5713" t="s">
        <v>1271</v>
      </c>
      <c r="Y5713" t="s">
        <v>182</v>
      </c>
      <c r="Z5713" t="s">
        <v>164</v>
      </c>
      <c r="AA5713" t="s">
        <v>164</v>
      </c>
      <c r="AB5713" t="s">
        <v>18</v>
      </c>
      <c r="AD5713" t="s">
        <v>9881</v>
      </c>
      <c r="AE5713">
        <v>1</v>
      </c>
      <c r="AF5713">
        <v>1</v>
      </c>
    </row>
    <row r="5714" spans="1:32" x14ac:dyDescent="0.2">
      <c r="A5714" t="s">
        <v>9882</v>
      </c>
      <c r="B5714" s="107">
        <v>44624</v>
      </c>
      <c r="C5714" s="107">
        <v>44624</v>
      </c>
      <c r="D5714" s="107">
        <v>44624</v>
      </c>
      <c r="E5714">
        <v>-2.269871389631722E-3</v>
      </c>
      <c r="F5714">
        <v>-2.269871389631722E-3</v>
      </c>
      <c r="G5714" t="s">
        <v>58</v>
      </c>
      <c r="H5714">
        <v>13400.664282064379</v>
      </c>
      <c r="I5714">
        <v>-30.417784455917669</v>
      </c>
      <c r="J5714">
        <v>-30.417784455917669</v>
      </c>
      <c r="K5714">
        <v>1</v>
      </c>
      <c r="M5714" t="s">
        <v>67</v>
      </c>
      <c r="N5714" t="s">
        <v>2409</v>
      </c>
      <c r="S5714" t="s">
        <v>1608</v>
      </c>
      <c r="U5714" t="s">
        <v>67</v>
      </c>
      <c r="W5714" t="s">
        <v>1270</v>
      </c>
      <c r="X5714" t="s">
        <v>1271</v>
      </c>
      <c r="Y5714" t="s">
        <v>182</v>
      </c>
      <c r="Z5714" t="s">
        <v>164</v>
      </c>
      <c r="AA5714" t="s">
        <v>164</v>
      </c>
      <c r="AB5714" t="s">
        <v>18</v>
      </c>
      <c r="AD5714" t="s">
        <v>9883</v>
      </c>
      <c r="AE5714">
        <v>1</v>
      </c>
      <c r="AF5714">
        <v>1</v>
      </c>
    </row>
    <row r="5715" spans="1:32" x14ac:dyDescent="0.2">
      <c r="A5715" t="s">
        <v>9884</v>
      </c>
      <c r="B5715" s="107">
        <v>44624</v>
      </c>
      <c r="C5715" s="107">
        <v>44624</v>
      </c>
      <c r="D5715" s="107">
        <v>44624</v>
      </c>
      <c r="E5715">
        <v>-2.269871389631722E-3</v>
      </c>
      <c r="F5715">
        <v>-2.269871389631722E-3</v>
      </c>
      <c r="G5715" t="s">
        <v>58</v>
      </c>
      <c r="H5715">
        <v>13400.664282064379</v>
      </c>
      <c r="I5715">
        <v>-30.417784455917669</v>
      </c>
      <c r="J5715">
        <v>-30.417784455917669</v>
      </c>
      <c r="K5715">
        <v>1</v>
      </c>
      <c r="M5715" t="s">
        <v>67</v>
      </c>
      <c r="N5715" t="s">
        <v>2409</v>
      </c>
      <c r="S5715" t="s">
        <v>1608</v>
      </c>
      <c r="U5715" t="s">
        <v>67</v>
      </c>
      <c r="W5715" t="s">
        <v>1270</v>
      </c>
      <c r="X5715" t="s">
        <v>1271</v>
      </c>
      <c r="Y5715" t="s">
        <v>182</v>
      </c>
      <c r="Z5715" t="s">
        <v>164</v>
      </c>
      <c r="AA5715" t="s">
        <v>164</v>
      </c>
      <c r="AB5715" t="s">
        <v>18</v>
      </c>
      <c r="AD5715" t="s">
        <v>9885</v>
      </c>
      <c r="AE5715">
        <v>1</v>
      </c>
      <c r="AF5715">
        <v>1</v>
      </c>
    </row>
    <row r="5716" spans="1:32" x14ac:dyDescent="0.2">
      <c r="A5716" t="s">
        <v>9886</v>
      </c>
      <c r="B5716" s="107">
        <v>44624</v>
      </c>
      <c r="C5716" s="107">
        <v>44624</v>
      </c>
      <c r="D5716" s="107">
        <v>44624</v>
      </c>
      <c r="E5716">
        <v>-2.269871389631722E-3</v>
      </c>
      <c r="F5716">
        <v>-2.269871389631722E-3</v>
      </c>
      <c r="G5716" t="s">
        <v>58</v>
      </c>
      <c r="H5716">
        <v>13400.664282064379</v>
      </c>
      <c r="I5716">
        <v>-30.417784455917669</v>
      </c>
      <c r="J5716">
        <v>-30.417784455917669</v>
      </c>
      <c r="K5716">
        <v>1</v>
      </c>
      <c r="M5716" t="s">
        <v>67</v>
      </c>
      <c r="N5716" t="s">
        <v>2409</v>
      </c>
      <c r="S5716" t="s">
        <v>1608</v>
      </c>
      <c r="U5716" t="s">
        <v>67</v>
      </c>
      <c r="W5716" t="s">
        <v>1270</v>
      </c>
      <c r="X5716" t="s">
        <v>1271</v>
      </c>
      <c r="Y5716" t="s">
        <v>182</v>
      </c>
      <c r="Z5716" t="s">
        <v>164</v>
      </c>
      <c r="AA5716" t="s">
        <v>164</v>
      </c>
      <c r="AB5716" t="s">
        <v>18</v>
      </c>
      <c r="AD5716" t="s">
        <v>9887</v>
      </c>
      <c r="AE5716">
        <v>1</v>
      </c>
      <c r="AF5716">
        <v>1</v>
      </c>
    </row>
    <row r="5717" spans="1:32" x14ac:dyDescent="0.2">
      <c r="A5717" t="s">
        <v>9888</v>
      </c>
      <c r="B5717" s="107">
        <v>44624</v>
      </c>
      <c r="C5717" s="107">
        <v>44624</v>
      </c>
      <c r="D5717" s="107">
        <v>44624</v>
      </c>
      <c r="E5717">
        <v>-2.269871389631722E-3</v>
      </c>
      <c r="F5717">
        <v>-2.269871389631722E-3</v>
      </c>
      <c r="G5717" t="s">
        <v>58</v>
      </c>
      <c r="H5717">
        <v>13400.664282064379</v>
      </c>
      <c r="I5717">
        <v>-30.417784455917669</v>
      </c>
      <c r="J5717">
        <v>-30.417784455917669</v>
      </c>
      <c r="K5717">
        <v>1</v>
      </c>
      <c r="M5717" t="s">
        <v>67</v>
      </c>
      <c r="N5717" t="s">
        <v>2409</v>
      </c>
      <c r="S5717" t="s">
        <v>1608</v>
      </c>
      <c r="U5717" t="s">
        <v>67</v>
      </c>
      <c r="W5717" t="s">
        <v>1270</v>
      </c>
      <c r="X5717" t="s">
        <v>1271</v>
      </c>
      <c r="Y5717" t="s">
        <v>182</v>
      </c>
      <c r="Z5717" t="s">
        <v>164</v>
      </c>
      <c r="AA5717" t="s">
        <v>164</v>
      </c>
      <c r="AB5717" t="s">
        <v>18</v>
      </c>
      <c r="AD5717" t="s">
        <v>9889</v>
      </c>
      <c r="AE5717">
        <v>1</v>
      </c>
      <c r="AF5717">
        <v>1</v>
      </c>
    </row>
    <row r="5718" spans="1:32" x14ac:dyDescent="0.2">
      <c r="A5718" t="s">
        <v>9890</v>
      </c>
      <c r="B5718" s="107">
        <v>44624</v>
      </c>
      <c r="C5718" s="107">
        <v>44624</v>
      </c>
      <c r="D5718" s="107">
        <v>44624</v>
      </c>
      <c r="E5718">
        <v>-2.269871389631722E-3</v>
      </c>
      <c r="F5718">
        <v>-2.269871389631722E-3</v>
      </c>
      <c r="G5718" t="s">
        <v>58</v>
      </c>
      <c r="H5718">
        <v>13400.664282064379</v>
      </c>
      <c r="I5718">
        <v>-30.417784455917669</v>
      </c>
      <c r="J5718">
        <v>-30.417784455917669</v>
      </c>
      <c r="K5718">
        <v>1</v>
      </c>
      <c r="M5718" t="s">
        <v>67</v>
      </c>
      <c r="N5718" t="s">
        <v>2409</v>
      </c>
      <c r="S5718" t="s">
        <v>1608</v>
      </c>
      <c r="U5718" t="s">
        <v>67</v>
      </c>
      <c r="W5718" t="s">
        <v>1270</v>
      </c>
      <c r="X5718" t="s">
        <v>1271</v>
      </c>
      <c r="Y5718" t="s">
        <v>182</v>
      </c>
      <c r="Z5718" t="s">
        <v>164</v>
      </c>
      <c r="AA5718" t="s">
        <v>164</v>
      </c>
      <c r="AB5718" t="s">
        <v>18</v>
      </c>
      <c r="AD5718" t="s">
        <v>9891</v>
      </c>
      <c r="AE5718">
        <v>1</v>
      </c>
      <c r="AF5718">
        <v>1</v>
      </c>
    </row>
    <row r="5719" spans="1:32" x14ac:dyDescent="0.2">
      <c r="A5719" t="s">
        <v>9892</v>
      </c>
      <c r="B5719" s="107">
        <v>44624</v>
      </c>
      <c r="C5719" s="107">
        <v>44624</v>
      </c>
      <c r="D5719" s="107">
        <v>44624</v>
      </c>
      <c r="E5719">
        <v>-2.269871389631722E-3</v>
      </c>
      <c r="F5719">
        <v>-2.269871389631722E-3</v>
      </c>
      <c r="G5719" t="s">
        <v>58</v>
      </c>
      <c r="H5719">
        <v>13400.664282064379</v>
      </c>
      <c r="I5719">
        <v>-30.417784455917669</v>
      </c>
      <c r="J5719">
        <v>-30.417784455917669</v>
      </c>
      <c r="K5719">
        <v>1</v>
      </c>
      <c r="M5719" t="s">
        <v>67</v>
      </c>
      <c r="N5719" t="s">
        <v>2409</v>
      </c>
      <c r="S5719" t="s">
        <v>1608</v>
      </c>
      <c r="U5719" t="s">
        <v>67</v>
      </c>
      <c r="W5719" t="s">
        <v>1270</v>
      </c>
      <c r="X5719" t="s">
        <v>1271</v>
      </c>
      <c r="Y5719" t="s">
        <v>182</v>
      </c>
      <c r="Z5719" t="s">
        <v>164</v>
      </c>
      <c r="AA5719" t="s">
        <v>164</v>
      </c>
      <c r="AB5719" t="s">
        <v>18</v>
      </c>
      <c r="AD5719" t="s">
        <v>9893</v>
      </c>
      <c r="AE5719">
        <v>1</v>
      </c>
      <c r="AF5719">
        <v>1</v>
      </c>
    </row>
    <row r="5720" spans="1:32" x14ac:dyDescent="0.2">
      <c r="A5720" t="s">
        <v>9894</v>
      </c>
      <c r="B5720" s="107">
        <v>44624</v>
      </c>
      <c r="C5720" s="107">
        <v>44624</v>
      </c>
      <c r="D5720" s="107">
        <v>44624</v>
      </c>
      <c r="E5720">
        <v>-2.269871389631722E-3</v>
      </c>
      <c r="F5720">
        <v>-2.269871389631722E-3</v>
      </c>
      <c r="G5720" t="s">
        <v>58</v>
      </c>
      <c r="H5720">
        <v>13400.664282064379</v>
      </c>
      <c r="I5720">
        <v>-30.417784455917669</v>
      </c>
      <c r="J5720">
        <v>-30.417784455917669</v>
      </c>
      <c r="K5720">
        <v>1</v>
      </c>
      <c r="M5720" t="s">
        <v>67</v>
      </c>
      <c r="N5720" t="s">
        <v>2409</v>
      </c>
      <c r="S5720" t="s">
        <v>1608</v>
      </c>
      <c r="U5720" t="s">
        <v>67</v>
      </c>
      <c r="W5720" t="s">
        <v>1270</v>
      </c>
      <c r="X5720" t="s">
        <v>1271</v>
      </c>
      <c r="Y5720" t="s">
        <v>182</v>
      </c>
      <c r="Z5720" t="s">
        <v>164</v>
      </c>
      <c r="AA5720" t="s">
        <v>164</v>
      </c>
      <c r="AB5720" t="s">
        <v>18</v>
      </c>
      <c r="AD5720" t="s">
        <v>9895</v>
      </c>
      <c r="AE5720">
        <v>1</v>
      </c>
      <c r="AF5720">
        <v>1</v>
      </c>
    </row>
    <row r="5721" spans="1:32" x14ac:dyDescent="0.2">
      <c r="A5721" t="s">
        <v>9896</v>
      </c>
      <c r="B5721" s="107">
        <v>44624</v>
      </c>
      <c r="C5721" s="107">
        <v>44624</v>
      </c>
      <c r="D5721" s="107">
        <v>44624</v>
      </c>
      <c r="E5721">
        <v>-2.269871389631722E-3</v>
      </c>
      <c r="F5721">
        <v>-2.269871389631722E-3</v>
      </c>
      <c r="G5721" t="s">
        <v>58</v>
      </c>
      <c r="H5721">
        <v>13400.664282064379</v>
      </c>
      <c r="I5721">
        <v>-30.417784455917669</v>
      </c>
      <c r="J5721">
        <v>-30.417784455917669</v>
      </c>
      <c r="K5721">
        <v>1</v>
      </c>
      <c r="M5721" t="s">
        <v>67</v>
      </c>
      <c r="N5721" t="s">
        <v>2409</v>
      </c>
      <c r="S5721" t="s">
        <v>1608</v>
      </c>
      <c r="U5721" t="s">
        <v>67</v>
      </c>
      <c r="W5721" t="s">
        <v>1270</v>
      </c>
      <c r="X5721" t="s">
        <v>1271</v>
      </c>
      <c r="Y5721" t="s">
        <v>182</v>
      </c>
      <c r="Z5721" t="s">
        <v>164</v>
      </c>
      <c r="AA5721" t="s">
        <v>164</v>
      </c>
      <c r="AB5721" t="s">
        <v>18</v>
      </c>
      <c r="AD5721" t="s">
        <v>9897</v>
      </c>
      <c r="AE5721">
        <v>1</v>
      </c>
      <c r="AF5721">
        <v>1</v>
      </c>
    </row>
    <row r="5722" spans="1:32" x14ac:dyDescent="0.2">
      <c r="A5722" t="s">
        <v>9898</v>
      </c>
      <c r="B5722" s="107">
        <v>44624</v>
      </c>
      <c r="C5722" s="107">
        <v>44624</v>
      </c>
      <c r="D5722" s="107">
        <v>44624</v>
      </c>
      <c r="E5722">
        <v>-2.269871389631722E-3</v>
      </c>
      <c r="F5722">
        <v>-2.269871389631722E-3</v>
      </c>
      <c r="G5722" t="s">
        <v>58</v>
      </c>
      <c r="H5722">
        <v>13400.664282064379</v>
      </c>
      <c r="I5722">
        <v>-30.417784455917669</v>
      </c>
      <c r="J5722">
        <v>-30.417784455917669</v>
      </c>
      <c r="K5722">
        <v>1</v>
      </c>
      <c r="M5722" t="s">
        <v>67</v>
      </c>
      <c r="N5722" t="s">
        <v>2409</v>
      </c>
      <c r="S5722" t="s">
        <v>1608</v>
      </c>
      <c r="U5722" t="s">
        <v>67</v>
      </c>
      <c r="W5722" t="s">
        <v>1270</v>
      </c>
      <c r="X5722" t="s">
        <v>1271</v>
      </c>
      <c r="Y5722" t="s">
        <v>182</v>
      </c>
      <c r="Z5722" t="s">
        <v>164</v>
      </c>
      <c r="AA5722" t="s">
        <v>164</v>
      </c>
      <c r="AB5722" t="s">
        <v>18</v>
      </c>
      <c r="AD5722" t="s">
        <v>9899</v>
      </c>
      <c r="AE5722">
        <v>1</v>
      </c>
      <c r="AF5722">
        <v>1</v>
      </c>
    </row>
    <row r="5723" spans="1:32" x14ac:dyDescent="0.2">
      <c r="A5723" t="s">
        <v>9900</v>
      </c>
      <c r="B5723" s="107">
        <v>44624</v>
      </c>
      <c r="C5723" s="107">
        <v>44624</v>
      </c>
      <c r="D5723" s="107">
        <v>44624</v>
      </c>
      <c r="E5723">
        <v>-2.269871389631722E-3</v>
      </c>
      <c r="F5723">
        <v>-2.269871389631722E-3</v>
      </c>
      <c r="G5723" t="s">
        <v>58</v>
      </c>
      <c r="H5723">
        <v>13400.664282064379</v>
      </c>
      <c r="I5723">
        <v>-30.417784455917669</v>
      </c>
      <c r="J5723">
        <v>-30.417784455917669</v>
      </c>
      <c r="K5723">
        <v>1</v>
      </c>
      <c r="M5723" t="s">
        <v>67</v>
      </c>
      <c r="N5723" t="s">
        <v>2409</v>
      </c>
      <c r="S5723" t="s">
        <v>1608</v>
      </c>
      <c r="U5723" t="s">
        <v>67</v>
      </c>
      <c r="W5723" t="s">
        <v>1270</v>
      </c>
      <c r="X5723" t="s">
        <v>1271</v>
      </c>
      <c r="Y5723" t="s">
        <v>182</v>
      </c>
      <c r="Z5723" t="s">
        <v>164</v>
      </c>
      <c r="AA5723" t="s">
        <v>164</v>
      </c>
      <c r="AB5723" t="s">
        <v>18</v>
      </c>
      <c r="AD5723" t="s">
        <v>9901</v>
      </c>
      <c r="AE5723">
        <v>1</v>
      </c>
      <c r="AF5723">
        <v>1</v>
      </c>
    </row>
    <row r="5724" spans="1:32" x14ac:dyDescent="0.2">
      <c r="A5724" t="s">
        <v>9902</v>
      </c>
      <c r="B5724" s="107">
        <v>44624</v>
      </c>
      <c r="C5724" s="107">
        <v>44624</v>
      </c>
      <c r="D5724" s="107">
        <v>44624</v>
      </c>
      <c r="E5724">
        <v>-2.269871389631722E-3</v>
      </c>
      <c r="F5724">
        <v>-2.269871389631722E-3</v>
      </c>
      <c r="G5724" t="s">
        <v>58</v>
      </c>
      <c r="H5724">
        <v>13400.664282064379</v>
      </c>
      <c r="I5724">
        <v>-30.417784455917669</v>
      </c>
      <c r="J5724">
        <v>-30.417784455917669</v>
      </c>
      <c r="K5724">
        <v>1</v>
      </c>
      <c r="M5724" t="s">
        <v>67</v>
      </c>
      <c r="N5724" t="s">
        <v>2409</v>
      </c>
      <c r="S5724" t="s">
        <v>1608</v>
      </c>
      <c r="U5724" t="s">
        <v>67</v>
      </c>
      <c r="W5724" t="s">
        <v>1270</v>
      </c>
      <c r="X5724" t="s">
        <v>1271</v>
      </c>
      <c r="Y5724" t="s">
        <v>182</v>
      </c>
      <c r="Z5724" t="s">
        <v>164</v>
      </c>
      <c r="AA5724" t="s">
        <v>164</v>
      </c>
      <c r="AB5724" t="s">
        <v>18</v>
      </c>
      <c r="AD5724" t="s">
        <v>9903</v>
      </c>
      <c r="AE5724">
        <v>1</v>
      </c>
      <c r="AF5724">
        <v>1</v>
      </c>
    </row>
    <row r="5725" spans="1:32" x14ac:dyDescent="0.2">
      <c r="A5725" t="s">
        <v>9904</v>
      </c>
      <c r="B5725" s="107">
        <v>44624</v>
      </c>
      <c r="C5725" s="107">
        <v>44624</v>
      </c>
      <c r="D5725" s="107">
        <v>44624</v>
      </c>
      <c r="E5725">
        <v>-2.5442323433582958E-3</v>
      </c>
      <c r="F5725">
        <v>-2.5442323433582958E-3</v>
      </c>
      <c r="G5725" t="s">
        <v>58</v>
      </c>
      <c r="H5725">
        <v>13400.664282064379</v>
      </c>
      <c r="I5725">
        <v>-34.094403488914487</v>
      </c>
      <c r="J5725">
        <v>-34.094403488914487</v>
      </c>
      <c r="K5725">
        <v>1</v>
      </c>
      <c r="M5725" t="s">
        <v>67</v>
      </c>
      <c r="N5725" t="s">
        <v>2409</v>
      </c>
      <c r="S5725" t="s">
        <v>1608</v>
      </c>
      <c r="U5725" t="s">
        <v>67</v>
      </c>
      <c r="W5725" t="s">
        <v>1270</v>
      </c>
      <c r="X5725" t="s">
        <v>1271</v>
      </c>
      <c r="Y5725" t="s">
        <v>182</v>
      </c>
      <c r="Z5725" t="s">
        <v>164</v>
      </c>
      <c r="AA5725" t="s">
        <v>164</v>
      </c>
      <c r="AB5725" t="s">
        <v>18</v>
      </c>
      <c r="AD5725" t="s">
        <v>9905</v>
      </c>
      <c r="AE5725">
        <v>1</v>
      </c>
      <c r="AF5725">
        <v>1</v>
      </c>
    </row>
    <row r="5726" spans="1:32" x14ac:dyDescent="0.2">
      <c r="A5726" t="s">
        <v>9906</v>
      </c>
      <c r="B5726" s="107">
        <v>44624</v>
      </c>
      <c r="C5726" s="107">
        <v>44624</v>
      </c>
      <c r="D5726" s="107">
        <v>44624</v>
      </c>
      <c r="E5726">
        <v>-1.7260765888542421E-3</v>
      </c>
      <c r="F5726">
        <v>-1.7260765888542421E-3</v>
      </c>
      <c r="G5726" t="s">
        <v>58</v>
      </c>
      <c r="H5726">
        <v>13400.664282064379</v>
      </c>
      <c r="I5726">
        <v>-23.130572892366569</v>
      </c>
      <c r="J5726">
        <v>-23.130572892366569</v>
      </c>
      <c r="K5726">
        <v>1</v>
      </c>
      <c r="M5726" t="s">
        <v>67</v>
      </c>
      <c r="N5726" t="s">
        <v>2409</v>
      </c>
      <c r="S5726" t="s">
        <v>1608</v>
      </c>
      <c r="U5726" t="s">
        <v>67</v>
      </c>
      <c r="W5726" t="s">
        <v>1270</v>
      </c>
      <c r="X5726" t="s">
        <v>1271</v>
      </c>
      <c r="Y5726" t="s">
        <v>182</v>
      </c>
      <c r="Z5726" t="s">
        <v>164</v>
      </c>
      <c r="AA5726" t="s">
        <v>164</v>
      </c>
      <c r="AB5726" t="s">
        <v>18</v>
      </c>
      <c r="AD5726" t="s">
        <v>9907</v>
      </c>
      <c r="AE5726">
        <v>1</v>
      </c>
      <c r="AF5726">
        <v>1</v>
      </c>
    </row>
    <row r="5727" spans="1:32" x14ac:dyDescent="0.2">
      <c r="A5727" t="s">
        <v>9908</v>
      </c>
      <c r="B5727" s="107">
        <v>44624</v>
      </c>
      <c r="C5727" s="107">
        <v>44624</v>
      </c>
      <c r="D5727" s="107">
        <v>44624</v>
      </c>
      <c r="E5727">
        <v>-1.84136828770113E-3</v>
      </c>
      <c r="F5727">
        <v>-1.84136828770113E-3</v>
      </c>
      <c r="G5727" t="s">
        <v>58</v>
      </c>
      <c r="H5727">
        <v>13400.664282064379</v>
      </c>
      <c r="I5727">
        <v>-24.675558243122591</v>
      </c>
      <c r="J5727">
        <v>-24.675558243122591</v>
      </c>
      <c r="K5727">
        <v>1</v>
      </c>
      <c r="M5727" t="s">
        <v>67</v>
      </c>
      <c r="N5727" t="s">
        <v>2409</v>
      </c>
      <c r="S5727" t="s">
        <v>1608</v>
      </c>
      <c r="U5727" t="s">
        <v>67</v>
      </c>
      <c r="W5727" t="s">
        <v>1270</v>
      </c>
      <c r="X5727" t="s">
        <v>1271</v>
      </c>
      <c r="Y5727" t="s">
        <v>182</v>
      </c>
      <c r="Z5727" t="s">
        <v>164</v>
      </c>
      <c r="AA5727" t="s">
        <v>164</v>
      </c>
      <c r="AB5727" t="s">
        <v>18</v>
      </c>
      <c r="AD5727" t="s">
        <v>9909</v>
      </c>
      <c r="AE5727">
        <v>1</v>
      </c>
      <c r="AF5727">
        <v>1</v>
      </c>
    </row>
    <row r="5728" spans="1:32" x14ac:dyDescent="0.2">
      <c r="A5728" t="s">
        <v>9910</v>
      </c>
      <c r="B5728" s="107">
        <v>44624</v>
      </c>
      <c r="C5728" s="107">
        <v>44624</v>
      </c>
      <c r="D5728" s="107">
        <v>44624</v>
      </c>
      <c r="E5728">
        <v>-1.84136828770113E-3</v>
      </c>
      <c r="F5728">
        <v>-1.84136828770113E-3</v>
      </c>
      <c r="G5728" t="s">
        <v>58</v>
      </c>
      <c r="H5728">
        <v>13400.664282064379</v>
      </c>
      <c r="I5728">
        <v>-24.675558243122591</v>
      </c>
      <c r="J5728">
        <v>-24.675558243122591</v>
      </c>
      <c r="K5728">
        <v>1</v>
      </c>
      <c r="M5728" t="s">
        <v>67</v>
      </c>
      <c r="N5728" t="s">
        <v>2409</v>
      </c>
      <c r="S5728" t="s">
        <v>1608</v>
      </c>
      <c r="U5728" t="s">
        <v>67</v>
      </c>
      <c r="W5728" t="s">
        <v>1270</v>
      </c>
      <c r="X5728" t="s">
        <v>1271</v>
      </c>
      <c r="Y5728" t="s">
        <v>182</v>
      </c>
      <c r="Z5728" t="s">
        <v>164</v>
      </c>
      <c r="AA5728" t="s">
        <v>164</v>
      </c>
      <c r="AB5728" t="s">
        <v>18</v>
      </c>
      <c r="AD5728" t="s">
        <v>9911</v>
      </c>
      <c r="AE5728">
        <v>1</v>
      </c>
      <c r="AF5728">
        <v>1</v>
      </c>
    </row>
    <row r="5729" spans="1:32" x14ac:dyDescent="0.2">
      <c r="A5729" t="s">
        <v>9912</v>
      </c>
      <c r="B5729" s="107">
        <v>44624</v>
      </c>
      <c r="C5729" s="107">
        <v>44624</v>
      </c>
      <c r="D5729" s="107">
        <v>44624</v>
      </c>
      <c r="E5729">
        <v>-1.84136828770113E-3</v>
      </c>
      <c r="F5729">
        <v>-1.84136828770113E-3</v>
      </c>
      <c r="G5729" t="s">
        <v>58</v>
      </c>
      <c r="H5729">
        <v>13400.664282064379</v>
      </c>
      <c r="I5729">
        <v>-24.675558243122591</v>
      </c>
      <c r="J5729">
        <v>-24.675558243122591</v>
      </c>
      <c r="K5729">
        <v>1</v>
      </c>
      <c r="M5729" t="s">
        <v>67</v>
      </c>
      <c r="N5729" t="s">
        <v>2409</v>
      </c>
      <c r="S5729" t="s">
        <v>1608</v>
      </c>
      <c r="U5729" t="s">
        <v>67</v>
      </c>
      <c r="W5729" t="s">
        <v>1270</v>
      </c>
      <c r="X5729" t="s">
        <v>1271</v>
      </c>
      <c r="Y5729" t="s">
        <v>182</v>
      </c>
      <c r="Z5729" t="s">
        <v>164</v>
      </c>
      <c r="AA5729" t="s">
        <v>164</v>
      </c>
      <c r="AB5729" t="s">
        <v>18</v>
      </c>
      <c r="AD5729" t="s">
        <v>9913</v>
      </c>
      <c r="AE5729">
        <v>1</v>
      </c>
      <c r="AF5729">
        <v>1</v>
      </c>
    </row>
    <row r="5730" spans="1:32" x14ac:dyDescent="0.2">
      <c r="A5730" t="s">
        <v>9914</v>
      </c>
      <c r="B5730" s="107">
        <v>44624</v>
      </c>
      <c r="C5730" s="107">
        <v>44624</v>
      </c>
      <c r="D5730" s="107">
        <v>44624</v>
      </c>
      <c r="E5730">
        <v>-1.84136828770113E-3</v>
      </c>
      <c r="F5730">
        <v>-1.84136828770113E-3</v>
      </c>
      <c r="G5730" t="s">
        <v>58</v>
      </c>
      <c r="H5730">
        <v>13400.664282064379</v>
      </c>
      <c r="I5730">
        <v>-24.675558243122591</v>
      </c>
      <c r="J5730">
        <v>-24.675558243122591</v>
      </c>
      <c r="K5730">
        <v>1</v>
      </c>
      <c r="M5730" t="s">
        <v>67</v>
      </c>
      <c r="N5730" t="s">
        <v>2409</v>
      </c>
      <c r="S5730" t="s">
        <v>1608</v>
      </c>
      <c r="U5730" t="s">
        <v>67</v>
      </c>
      <c r="W5730" t="s">
        <v>1270</v>
      </c>
      <c r="X5730" t="s">
        <v>1271</v>
      </c>
      <c r="Y5730" t="s">
        <v>182</v>
      </c>
      <c r="Z5730" t="s">
        <v>164</v>
      </c>
      <c r="AA5730" t="s">
        <v>164</v>
      </c>
      <c r="AB5730" t="s">
        <v>18</v>
      </c>
      <c r="AD5730" t="s">
        <v>9915</v>
      </c>
      <c r="AE5730">
        <v>1</v>
      </c>
      <c r="AF5730">
        <v>1</v>
      </c>
    </row>
    <row r="5731" spans="1:32" x14ac:dyDescent="0.2">
      <c r="A5731" t="s">
        <v>9916</v>
      </c>
      <c r="B5731" s="107">
        <v>44624</v>
      </c>
      <c r="C5731" s="107">
        <v>44624</v>
      </c>
      <c r="D5731" s="107">
        <v>44624</v>
      </c>
      <c r="E5731">
        <v>-1.6204525017477439E-3</v>
      </c>
      <c r="F5731">
        <v>-1.6204525017477439E-3</v>
      </c>
      <c r="G5731" t="s">
        <v>58</v>
      </c>
      <c r="H5731">
        <v>13400.664282064379</v>
      </c>
      <c r="I5731">
        <v>-21.715139960952872</v>
      </c>
      <c r="J5731">
        <v>-21.715139960952872</v>
      </c>
      <c r="K5731">
        <v>1</v>
      </c>
      <c r="M5731" t="s">
        <v>67</v>
      </c>
      <c r="N5731" t="s">
        <v>2409</v>
      </c>
      <c r="S5731" t="s">
        <v>1608</v>
      </c>
      <c r="U5731" t="s">
        <v>67</v>
      </c>
      <c r="W5731" t="s">
        <v>1270</v>
      </c>
      <c r="X5731" t="s">
        <v>1271</v>
      </c>
      <c r="Y5731" t="s">
        <v>182</v>
      </c>
      <c r="Z5731" t="s">
        <v>164</v>
      </c>
      <c r="AA5731" t="s">
        <v>164</v>
      </c>
      <c r="AB5731" t="s">
        <v>18</v>
      </c>
      <c r="AD5731" t="s">
        <v>9917</v>
      </c>
      <c r="AE5731">
        <v>1</v>
      </c>
      <c r="AF5731">
        <v>1</v>
      </c>
    </row>
    <row r="5732" spans="1:32" x14ac:dyDescent="0.2">
      <c r="A5732" t="s">
        <v>9918</v>
      </c>
      <c r="B5732" s="107">
        <v>44624</v>
      </c>
      <c r="C5732" s="107">
        <v>44624</v>
      </c>
      <c r="D5732" s="107">
        <v>44624</v>
      </c>
      <c r="E5732">
        <v>-1.6204525017477439E-3</v>
      </c>
      <c r="F5732">
        <v>-1.6204525017477439E-3</v>
      </c>
      <c r="G5732" t="s">
        <v>58</v>
      </c>
      <c r="H5732">
        <v>13400.664282064379</v>
      </c>
      <c r="I5732">
        <v>-21.715139960952872</v>
      </c>
      <c r="J5732">
        <v>-21.715139960952872</v>
      </c>
      <c r="K5732">
        <v>1</v>
      </c>
      <c r="M5732" t="s">
        <v>67</v>
      </c>
      <c r="N5732" t="s">
        <v>2409</v>
      </c>
      <c r="S5732" t="s">
        <v>1608</v>
      </c>
      <c r="U5732" t="s">
        <v>67</v>
      </c>
      <c r="W5732" t="s">
        <v>1270</v>
      </c>
      <c r="X5732" t="s">
        <v>1271</v>
      </c>
      <c r="Y5732" t="s">
        <v>182</v>
      </c>
      <c r="Z5732" t="s">
        <v>164</v>
      </c>
      <c r="AA5732" t="s">
        <v>164</v>
      </c>
      <c r="AB5732" t="s">
        <v>18</v>
      </c>
      <c r="AD5732" t="s">
        <v>9919</v>
      </c>
      <c r="AE5732">
        <v>1</v>
      </c>
      <c r="AF5732">
        <v>1</v>
      </c>
    </row>
    <row r="5733" spans="1:32" x14ac:dyDescent="0.2">
      <c r="A5733" t="s">
        <v>9920</v>
      </c>
      <c r="B5733" s="107">
        <v>44624</v>
      </c>
      <c r="C5733" s="107">
        <v>44624</v>
      </c>
      <c r="D5733" s="107">
        <v>44624</v>
      </c>
      <c r="E5733">
        <v>-1.6204525017477439E-3</v>
      </c>
      <c r="F5733">
        <v>-1.6204525017477439E-3</v>
      </c>
      <c r="G5733" t="s">
        <v>58</v>
      </c>
      <c r="H5733">
        <v>13400.664282064379</v>
      </c>
      <c r="I5733">
        <v>-21.715139960952872</v>
      </c>
      <c r="J5733">
        <v>-21.715139960952872</v>
      </c>
      <c r="K5733">
        <v>1</v>
      </c>
      <c r="M5733" t="s">
        <v>67</v>
      </c>
      <c r="N5733" t="s">
        <v>2409</v>
      </c>
      <c r="S5733" t="s">
        <v>1608</v>
      </c>
      <c r="U5733" t="s">
        <v>67</v>
      </c>
      <c r="W5733" t="s">
        <v>1270</v>
      </c>
      <c r="X5733" t="s">
        <v>1271</v>
      </c>
      <c r="Y5733" t="s">
        <v>182</v>
      </c>
      <c r="Z5733" t="s">
        <v>164</v>
      </c>
      <c r="AA5733" t="s">
        <v>164</v>
      </c>
      <c r="AB5733" t="s">
        <v>18</v>
      </c>
      <c r="AD5733" t="s">
        <v>9921</v>
      </c>
      <c r="AE5733">
        <v>1</v>
      </c>
      <c r="AF5733">
        <v>1</v>
      </c>
    </row>
    <row r="5734" spans="1:32" x14ac:dyDescent="0.2">
      <c r="A5734" t="s">
        <v>9922</v>
      </c>
      <c r="B5734" s="107">
        <v>44624</v>
      </c>
      <c r="C5734" s="107">
        <v>44624</v>
      </c>
      <c r="D5734" s="107">
        <v>44624</v>
      </c>
      <c r="E5734">
        <v>-1.6204525017477439E-3</v>
      </c>
      <c r="F5734">
        <v>-1.6204525017477439E-3</v>
      </c>
      <c r="G5734" t="s">
        <v>58</v>
      </c>
      <c r="H5734">
        <v>13400.664282064379</v>
      </c>
      <c r="I5734">
        <v>-21.715139960952872</v>
      </c>
      <c r="J5734">
        <v>-21.715139960952872</v>
      </c>
      <c r="K5734">
        <v>1</v>
      </c>
      <c r="M5734" t="s">
        <v>67</v>
      </c>
      <c r="N5734" t="s">
        <v>2409</v>
      </c>
      <c r="S5734" t="s">
        <v>1608</v>
      </c>
      <c r="U5734" t="s">
        <v>67</v>
      </c>
      <c r="W5734" t="s">
        <v>1270</v>
      </c>
      <c r="X5734" t="s">
        <v>1271</v>
      </c>
      <c r="Y5734" t="s">
        <v>182</v>
      </c>
      <c r="Z5734" t="s">
        <v>164</v>
      </c>
      <c r="AA5734" t="s">
        <v>164</v>
      </c>
      <c r="AB5734" t="s">
        <v>18</v>
      </c>
      <c r="AD5734" t="s">
        <v>9923</v>
      </c>
      <c r="AE5734">
        <v>1</v>
      </c>
      <c r="AF5734">
        <v>1</v>
      </c>
    </row>
    <row r="5735" spans="1:32" x14ac:dyDescent="0.2">
      <c r="A5735" t="s">
        <v>9924</v>
      </c>
      <c r="B5735" s="107">
        <v>44624</v>
      </c>
      <c r="C5735" s="107">
        <v>44624</v>
      </c>
      <c r="D5735" s="107">
        <v>44624</v>
      </c>
      <c r="E5735">
        <v>-1.6204525017477439E-3</v>
      </c>
      <c r="F5735">
        <v>-1.6204525017477439E-3</v>
      </c>
      <c r="G5735" t="s">
        <v>58</v>
      </c>
      <c r="H5735">
        <v>13400.664282064379</v>
      </c>
      <c r="I5735">
        <v>-21.715139960952872</v>
      </c>
      <c r="J5735">
        <v>-21.715139960952872</v>
      </c>
      <c r="K5735">
        <v>1</v>
      </c>
      <c r="M5735" t="s">
        <v>67</v>
      </c>
      <c r="N5735" t="s">
        <v>2409</v>
      </c>
      <c r="S5735" t="s">
        <v>1608</v>
      </c>
      <c r="U5735" t="s">
        <v>67</v>
      </c>
      <c r="W5735" t="s">
        <v>1270</v>
      </c>
      <c r="X5735" t="s">
        <v>1271</v>
      </c>
      <c r="Y5735" t="s">
        <v>182</v>
      </c>
      <c r="Z5735" t="s">
        <v>164</v>
      </c>
      <c r="AA5735" t="s">
        <v>164</v>
      </c>
      <c r="AB5735" t="s">
        <v>18</v>
      </c>
      <c r="AD5735" t="s">
        <v>9925</v>
      </c>
      <c r="AE5735">
        <v>1</v>
      </c>
      <c r="AF5735">
        <v>1</v>
      </c>
    </row>
    <row r="5736" spans="1:32" x14ac:dyDescent="0.2">
      <c r="A5736" t="s">
        <v>9926</v>
      </c>
      <c r="B5736" s="107">
        <v>44624</v>
      </c>
      <c r="C5736" s="107">
        <v>44624</v>
      </c>
      <c r="D5736" s="107">
        <v>44624</v>
      </c>
      <c r="E5736">
        <v>-1.6204525017477439E-3</v>
      </c>
      <c r="F5736">
        <v>-1.6204525017477439E-3</v>
      </c>
      <c r="G5736" t="s">
        <v>58</v>
      </c>
      <c r="H5736">
        <v>13400.664282064379</v>
      </c>
      <c r="I5736">
        <v>-21.715139960952872</v>
      </c>
      <c r="J5736">
        <v>-21.715139960952872</v>
      </c>
      <c r="K5736">
        <v>1</v>
      </c>
      <c r="M5736" t="s">
        <v>67</v>
      </c>
      <c r="N5736" t="s">
        <v>2409</v>
      </c>
      <c r="S5736" t="s">
        <v>1608</v>
      </c>
      <c r="U5736" t="s">
        <v>67</v>
      </c>
      <c r="W5736" t="s">
        <v>1270</v>
      </c>
      <c r="X5736" t="s">
        <v>1271</v>
      </c>
      <c r="Y5736" t="s">
        <v>182</v>
      </c>
      <c r="Z5736" t="s">
        <v>164</v>
      </c>
      <c r="AA5736" t="s">
        <v>164</v>
      </c>
      <c r="AB5736" t="s">
        <v>18</v>
      </c>
      <c r="AD5736" t="s">
        <v>9927</v>
      </c>
      <c r="AE5736">
        <v>1</v>
      </c>
      <c r="AF5736">
        <v>1</v>
      </c>
    </row>
    <row r="5737" spans="1:32" x14ac:dyDescent="0.2">
      <c r="A5737" t="s">
        <v>9928</v>
      </c>
      <c r="B5737" s="107">
        <v>44624</v>
      </c>
      <c r="C5737" s="107">
        <v>44624</v>
      </c>
      <c r="D5737" s="107">
        <v>44624</v>
      </c>
      <c r="E5737">
        <v>-1.6204525017477439E-3</v>
      </c>
      <c r="F5737">
        <v>-1.6204525017477439E-3</v>
      </c>
      <c r="G5737" t="s">
        <v>58</v>
      </c>
      <c r="H5737">
        <v>13400.664282064379</v>
      </c>
      <c r="I5737">
        <v>-21.715139960952872</v>
      </c>
      <c r="J5737">
        <v>-21.715139960952872</v>
      </c>
      <c r="K5737">
        <v>1</v>
      </c>
      <c r="M5737" t="s">
        <v>67</v>
      </c>
      <c r="N5737" t="s">
        <v>2409</v>
      </c>
      <c r="S5737" t="s">
        <v>1608</v>
      </c>
      <c r="U5737" t="s">
        <v>67</v>
      </c>
      <c r="W5737" t="s">
        <v>1270</v>
      </c>
      <c r="X5737" t="s">
        <v>1271</v>
      </c>
      <c r="Y5737" t="s">
        <v>182</v>
      </c>
      <c r="Z5737" t="s">
        <v>164</v>
      </c>
      <c r="AA5737" t="s">
        <v>164</v>
      </c>
      <c r="AB5737" t="s">
        <v>18</v>
      </c>
      <c r="AD5737" t="s">
        <v>9929</v>
      </c>
      <c r="AE5737">
        <v>1</v>
      </c>
      <c r="AF5737">
        <v>1</v>
      </c>
    </row>
    <row r="5738" spans="1:32" x14ac:dyDescent="0.2">
      <c r="A5738" t="s">
        <v>9930</v>
      </c>
      <c r="B5738" s="107">
        <v>44624</v>
      </c>
      <c r="C5738" s="107">
        <v>44624</v>
      </c>
      <c r="D5738" s="107">
        <v>44624</v>
      </c>
      <c r="E5738">
        <v>-1.6204525017477439E-3</v>
      </c>
      <c r="F5738">
        <v>-1.6204525017477439E-3</v>
      </c>
      <c r="G5738" t="s">
        <v>58</v>
      </c>
      <c r="H5738">
        <v>13400.664282064379</v>
      </c>
      <c r="I5738">
        <v>-21.715139960952872</v>
      </c>
      <c r="J5738">
        <v>-21.715139960952872</v>
      </c>
      <c r="K5738">
        <v>1</v>
      </c>
      <c r="M5738" t="s">
        <v>67</v>
      </c>
      <c r="N5738" t="s">
        <v>2409</v>
      </c>
      <c r="S5738" t="s">
        <v>1608</v>
      </c>
      <c r="U5738" t="s">
        <v>67</v>
      </c>
      <c r="W5738" t="s">
        <v>1270</v>
      </c>
      <c r="X5738" t="s">
        <v>1271</v>
      </c>
      <c r="Y5738" t="s">
        <v>182</v>
      </c>
      <c r="Z5738" t="s">
        <v>164</v>
      </c>
      <c r="AA5738" t="s">
        <v>164</v>
      </c>
      <c r="AB5738" t="s">
        <v>18</v>
      </c>
      <c r="AD5738" t="s">
        <v>9931</v>
      </c>
      <c r="AE5738">
        <v>1</v>
      </c>
      <c r="AF5738">
        <v>1</v>
      </c>
    </row>
    <row r="5739" spans="1:32" x14ac:dyDescent="0.2">
      <c r="A5739" t="s">
        <v>9932</v>
      </c>
      <c r="B5739" s="107">
        <v>44624</v>
      </c>
      <c r="C5739" s="107">
        <v>44624</v>
      </c>
      <c r="D5739" s="107">
        <v>44624</v>
      </c>
      <c r="E5739">
        <v>-1.6204525017477439E-3</v>
      </c>
      <c r="F5739">
        <v>-1.6204525017477439E-3</v>
      </c>
      <c r="G5739" t="s">
        <v>58</v>
      </c>
      <c r="H5739">
        <v>13400.664282064379</v>
      </c>
      <c r="I5739">
        <v>-21.715139960952872</v>
      </c>
      <c r="J5739">
        <v>-21.715139960952872</v>
      </c>
      <c r="K5739">
        <v>1</v>
      </c>
      <c r="M5739" t="s">
        <v>67</v>
      </c>
      <c r="N5739" t="s">
        <v>2409</v>
      </c>
      <c r="S5739" t="s">
        <v>1608</v>
      </c>
      <c r="U5739" t="s">
        <v>67</v>
      </c>
      <c r="W5739" t="s">
        <v>1270</v>
      </c>
      <c r="X5739" t="s">
        <v>1271</v>
      </c>
      <c r="Y5739" t="s">
        <v>182</v>
      </c>
      <c r="Z5739" t="s">
        <v>164</v>
      </c>
      <c r="AA5739" t="s">
        <v>164</v>
      </c>
      <c r="AB5739" t="s">
        <v>18</v>
      </c>
      <c r="AD5739" t="s">
        <v>9933</v>
      </c>
      <c r="AE5739">
        <v>1</v>
      </c>
      <c r="AF5739">
        <v>1</v>
      </c>
    </row>
    <row r="5740" spans="1:32" x14ac:dyDescent="0.2">
      <c r="A5740" t="s">
        <v>9934</v>
      </c>
      <c r="B5740" s="107">
        <v>44624</v>
      </c>
      <c r="C5740" s="107">
        <v>44624</v>
      </c>
      <c r="D5740" s="107">
        <v>44624</v>
      </c>
      <c r="E5740">
        <v>-1.6204525017477439E-3</v>
      </c>
      <c r="F5740">
        <v>-1.6204525017477439E-3</v>
      </c>
      <c r="G5740" t="s">
        <v>58</v>
      </c>
      <c r="H5740">
        <v>13400.664282064379</v>
      </c>
      <c r="I5740">
        <v>-21.715139960952872</v>
      </c>
      <c r="J5740">
        <v>-21.715139960952872</v>
      </c>
      <c r="K5740">
        <v>1</v>
      </c>
      <c r="M5740" t="s">
        <v>67</v>
      </c>
      <c r="N5740" t="s">
        <v>2409</v>
      </c>
      <c r="S5740" t="s">
        <v>1608</v>
      </c>
      <c r="U5740" t="s">
        <v>67</v>
      </c>
      <c r="W5740" t="s">
        <v>1270</v>
      </c>
      <c r="X5740" t="s">
        <v>1271</v>
      </c>
      <c r="Y5740" t="s">
        <v>182</v>
      </c>
      <c r="Z5740" t="s">
        <v>164</v>
      </c>
      <c r="AA5740" t="s">
        <v>164</v>
      </c>
      <c r="AB5740" t="s">
        <v>18</v>
      </c>
      <c r="AD5740" t="s">
        <v>9935</v>
      </c>
      <c r="AE5740">
        <v>1</v>
      </c>
      <c r="AF5740">
        <v>1</v>
      </c>
    </row>
    <row r="5741" spans="1:32" x14ac:dyDescent="0.2">
      <c r="A5741" t="s">
        <v>9936</v>
      </c>
      <c r="B5741" s="107">
        <v>44624</v>
      </c>
      <c r="C5741" s="107">
        <v>44624</v>
      </c>
      <c r="D5741" s="107">
        <v>44624</v>
      </c>
      <c r="E5741">
        <v>-1.6204525017477439E-3</v>
      </c>
      <c r="F5741">
        <v>-1.6204525017477439E-3</v>
      </c>
      <c r="G5741" t="s">
        <v>58</v>
      </c>
      <c r="H5741">
        <v>13400.664282064379</v>
      </c>
      <c r="I5741">
        <v>-21.715139960952872</v>
      </c>
      <c r="J5741">
        <v>-21.715139960952872</v>
      </c>
      <c r="K5741">
        <v>1</v>
      </c>
      <c r="M5741" t="s">
        <v>67</v>
      </c>
      <c r="N5741" t="s">
        <v>2409</v>
      </c>
      <c r="S5741" t="s">
        <v>1608</v>
      </c>
      <c r="U5741" t="s">
        <v>67</v>
      </c>
      <c r="W5741" t="s">
        <v>1270</v>
      </c>
      <c r="X5741" t="s">
        <v>1271</v>
      </c>
      <c r="Y5741" t="s">
        <v>182</v>
      </c>
      <c r="Z5741" t="s">
        <v>164</v>
      </c>
      <c r="AA5741" t="s">
        <v>164</v>
      </c>
      <c r="AB5741" t="s">
        <v>18</v>
      </c>
      <c r="AD5741" t="s">
        <v>9937</v>
      </c>
      <c r="AE5741">
        <v>1</v>
      </c>
      <c r="AF5741">
        <v>1</v>
      </c>
    </row>
    <row r="5742" spans="1:32" x14ac:dyDescent="0.2">
      <c r="A5742" t="s">
        <v>9938</v>
      </c>
      <c r="B5742" s="107">
        <v>44624</v>
      </c>
      <c r="C5742" s="107">
        <v>44624</v>
      </c>
      <c r="D5742" s="107">
        <v>44624</v>
      </c>
      <c r="E5742">
        <v>-1.81357505553199E-3</v>
      </c>
      <c r="F5742">
        <v>-1.81357505553199E-3</v>
      </c>
      <c r="G5742" t="s">
        <v>58</v>
      </c>
      <c r="H5742">
        <v>13400.664282064379</v>
      </c>
      <c r="I5742">
        <v>-24.303110469510472</v>
      </c>
      <c r="J5742">
        <v>-24.303110469510472</v>
      </c>
      <c r="K5742">
        <v>1</v>
      </c>
      <c r="M5742" t="s">
        <v>67</v>
      </c>
      <c r="N5742" t="s">
        <v>2409</v>
      </c>
      <c r="S5742" t="s">
        <v>1608</v>
      </c>
      <c r="U5742" t="s">
        <v>67</v>
      </c>
      <c r="W5742" t="s">
        <v>1270</v>
      </c>
      <c r="X5742" t="s">
        <v>1271</v>
      </c>
      <c r="Y5742" t="s">
        <v>182</v>
      </c>
      <c r="Z5742" t="s">
        <v>164</v>
      </c>
      <c r="AA5742" t="s">
        <v>164</v>
      </c>
      <c r="AB5742" t="s">
        <v>18</v>
      </c>
      <c r="AD5742" t="s">
        <v>9939</v>
      </c>
      <c r="AE5742">
        <v>1</v>
      </c>
      <c r="AF5742">
        <v>1</v>
      </c>
    </row>
    <row r="5743" spans="1:32" x14ac:dyDescent="0.2">
      <c r="A5743" t="s">
        <v>9940</v>
      </c>
      <c r="B5743" s="107">
        <v>44624</v>
      </c>
      <c r="C5743" s="107">
        <v>44624</v>
      </c>
      <c r="D5743" s="107">
        <v>44624</v>
      </c>
      <c r="E5743">
        <v>-2.030847507806314E-3</v>
      </c>
      <c r="F5743">
        <v>-2.030847507806314E-3</v>
      </c>
      <c r="G5743" t="s">
        <v>58</v>
      </c>
      <c r="H5743">
        <v>13400.664282064379</v>
      </c>
      <c r="I5743">
        <v>-27.21470566017954</v>
      </c>
      <c r="J5743">
        <v>-27.21470566017954</v>
      </c>
      <c r="K5743">
        <v>1</v>
      </c>
      <c r="M5743" t="s">
        <v>67</v>
      </c>
      <c r="N5743" t="s">
        <v>2409</v>
      </c>
      <c r="S5743" t="s">
        <v>1608</v>
      </c>
      <c r="U5743" t="s">
        <v>67</v>
      </c>
      <c r="W5743" t="s">
        <v>1270</v>
      </c>
      <c r="X5743" t="s">
        <v>1271</v>
      </c>
      <c r="Y5743" t="s">
        <v>182</v>
      </c>
      <c r="Z5743" t="s">
        <v>164</v>
      </c>
      <c r="AA5743" t="s">
        <v>164</v>
      </c>
      <c r="AB5743" t="s">
        <v>18</v>
      </c>
      <c r="AD5743" t="s">
        <v>9941</v>
      </c>
      <c r="AE5743">
        <v>1</v>
      </c>
      <c r="AF5743">
        <v>1</v>
      </c>
    </row>
    <row r="5744" spans="1:32" x14ac:dyDescent="0.2">
      <c r="A5744" t="s">
        <v>9942</v>
      </c>
      <c r="B5744" s="107">
        <v>44624</v>
      </c>
      <c r="C5744" s="107">
        <v>44624</v>
      </c>
      <c r="D5744" s="107">
        <v>44624</v>
      </c>
      <c r="E5744">
        <v>-2.030847507806314E-3</v>
      </c>
      <c r="F5744">
        <v>-2.030847507806314E-3</v>
      </c>
      <c r="G5744" t="s">
        <v>58</v>
      </c>
      <c r="H5744">
        <v>13400.664282064379</v>
      </c>
      <c r="I5744">
        <v>-27.21470566017954</v>
      </c>
      <c r="J5744">
        <v>-27.21470566017954</v>
      </c>
      <c r="K5744">
        <v>1</v>
      </c>
      <c r="M5744" t="s">
        <v>67</v>
      </c>
      <c r="N5744" t="s">
        <v>2409</v>
      </c>
      <c r="S5744" t="s">
        <v>1608</v>
      </c>
      <c r="U5744" t="s">
        <v>67</v>
      </c>
      <c r="W5744" t="s">
        <v>1270</v>
      </c>
      <c r="X5744" t="s">
        <v>1271</v>
      </c>
      <c r="Y5744" t="s">
        <v>182</v>
      </c>
      <c r="Z5744" t="s">
        <v>164</v>
      </c>
      <c r="AA5744" t="s">
        <v>164</v>
      </c>
      <c r="AB5744" t="s">
        <v>18</v>
      </c>
      <c r="AD5744" t="s">
        <v>9943</v>
      </c>
      <c r="AE5744">
        <v>1</v>
      </c>
      <c r="AF5744">
        <v>1</v>
      </c>
    </row>
    <row r="5745" spans="1:32" x14ac:dyDescent="0.2">
      <c r="A5745" t="s">
        <v>9944</v>
      </c>
      <c r="B5745" s="107">
        <v>44624</v>
      </c>
      <c r="C5745" s="107">
        <v>44624</v>
      </c>
      <c r="D5745" s="107">
        <v>44624</v>
      </c>
      <c r="E5745">
        <v>-2.030847507806314E-3</v>
      </c>
      <c r="F5745">
        <v>-2.030847507806314E-3</v>
      </c>
      <c r="G5745" t="s">
        <v>58</v>
      </c>
      <c r="H5745">
        <v>13400.664282064379</v>
      </c>
      <c r="I5745">
        <v>-27.21470566017954</v>
      </c>
      <c r="J5745">
        <v>-27.21470566017954</v>
      </c>
      <c r="K5745">
        <v>1</v>
      </c>
      <c r="M5745" t="s">
        <v>67</v>
      </c>
      <c r="N5745" t="s">
        <v>2409</v>
      </c>
      <c r="S5745" t="s">
        <v>1608</v>
      </c>
      <c r="U5745" t="s">
        <v>67</v>
      </c>
      <c r="W5745" t="s">
        <v>1270</v>
      </c>
      <c r="X5745" t="s">
        <v>1271</v>
      </c>
      <c r="Y5745" t="s">
        <v>182</v>
      </c>
      <c r="Z5745" t="s">
        <v>164</v>
      </c>
      <c r="AA5745" t="s">
        <v>164</v>
      </c>
      <c r="AB5745" t="s">
        <v>18</v>
      </c>
      <c r="AD5745" t="s">
        <v>9945</v>
      </c>
      <c r="AE5745">
        <v>1</v>
      </c>
      <c r="AF5745">
        <v>1</v>
      </c>
    </row>
    <row r="5746" spans="1:32" x14ac:dyDescent="0.2">
      <c r="A5746" t="s">
        <v>9946</v>
      </c>
      <c r="B5746" s="107">
        <v>44624</v>
      </c>
      <c r="C5746" s="107">
        <v>44624</v>
      </c>
      <c r="D5746" s="107">
        <v>44624</v>
      </c>
      <c r="E5746">
        <v>-2.030847507806314E-3</v>
      </c>
      <c r="F5746">
        <v>-2.030847507806314E-3</v>
      </c>
      <c r="G5746" t="s">
        <v>58</v>
      </c>
      <c r="H5746">
        <v>13400.664282064379</v>
      </c>
      <c r="I5746">
        <v>-27.21470566017954</v>
      </c>
      <c r="J5746">
        <v>-27.21470566017954</v>
      </c>
      <c r="K5746">
        <v>1</v>
      </c>
      <c r="M5746" t="s">
        <v>67</v>
      </c>
      <c r="N5746" t="s">
        <v>2409</v>
      </c>
      <c r="S5746" t="s">
        <v>1608</v>
      </c>
      <c r="U5746" t="s">
        <v>67</v>
      </c>
      <c r="W5746" t="s">
        <v>1270</v>
      </c>
      <c r="X5746" t="s">
        <v>1271</v>
      </c>
      <c r="Y5746" t="s">
        <v>182</v>
      </c>
      <c r="Z5746" t="s">
        <v>164</v>
      </c>
      <c r="AA5746" t="s">
        <v>164</v>
      </c>
      <c r="AB5746" t="s">
        <v>18</v>
      </c>
      <c r="AD5746" t="s">
        <v>9947</v>
      </c>
      <c r="AE5746">
        <v>1</v>
      </c>
      <c r="AF5746">
        <v>1</v>
      </c>
    </row>
    <row r="5747" spans="1:32" x14ac:dyDescent="0.2">
      <c r="A5747" t="s">
        <v>9948</v>
      </c>
      <c r="B5747" s="107">
        <v>44624</v>
      </c>
      <c r="C5747" s="107">
        <v>44624</v>
      </c>
      <c r="D5747" s="107">
        <v>44624</v>
      </c>
      <c r="E5747">
        <v>-2.030847507806314E-3</v>
      </c>
      <c r="F5747">
        <v>-2.030847507806314E-3</v>
      </c>
      <c r="G5747" t="s">
        <v>58</v>
      </c>
      <c r="H5747">
        <v>13400.664282064379</v>
      </c>
      <c r="I5747">
        <v>-27.21470566017954</v>
      </c>
      <c r="J5747">
        <v>-27.21470566017954</v>
      </c>
      <c r="K5747">
        <v>1</v>
      </c>
      <c r="M5747" t="s">
        <v>67</v>
      </c>
      <c r="N5747" t="s">
        <v>2409</v>
      </c>
      <c r="S5747" t="s">
        <v>1608</v>
      </c>
      <c r="U5747" t="s">
        <v>67</v>
      </c>
      <c r="W5747" t="s">
        <v>1270</v>
      </c>
      <c r="X5747" t="s">
        <v>1271</v>
      </c>
      <c r="Y5747" t="s">
        <v>182</v>
      </c>
      <c r="Z5747" t="s">
        <v>164</v>
      </c>
      <c r="AA5747" t="s">
        <v>164</v>
      </c>
      <c r="AB5747" t="s">
        <v>18</v>
      </c>
      <c r="AD5747" t="s">
        <v>9949</v>
      </c>
      <c r="AE5747">
        <v>1</v>
      </c>
      <c r="AF5747">
        <v>1</v>
      </c>
    </row>
    <row r="5748" spans="1:32" x14ac:dyDescent="0.2">
      <c r="A5748" t="s">
        <v>9950</v>
      </c>
      <c r="B5748" s="107">
        <v>44624</v>
      </c>
      <c r="C5748" s="107">
        <v>44624</v>
      </c>
      <c r="D5748" s="107">
        <v>44624</v>
      </c>
      <c r="E5748">
        <v>-2.0692597507667859E-3</v>
      </c>
      <c r="F5748">
        <v>-2.0692597507667859E-3</v>
      </c>
      <c r="G5748" t="s">
        <v>58</v>
      </c>
      <c r="H5748">
        <v>13400.664282064379</v>
      </c>
      <c r="I5748">
        <v>-27.729455232413919</v>
      </c>
      <c r="J5748">
        <v>-27.729455232413919</v>
      </c>
      <c r="K5748">
        <v>1</v>
      </c>
      <c r="M5748" t="s">
        <v>67</v>
      </c>
      <c r="N5748" t="s">
        <v>2409</v>
      </c>
      <c r="S5748" t="s">
        <v>1608</v>
      </c>
      <c r="U5748" t="s">
        <v>67</v>
      </c>
      <c r="W5748" t="s">
        <v>1270</v>
      </c>
      <c r="X5748" t="s">
        <v>1271</v>
      </c>
      <c r="Y5748" t="s">
        <v>182</v>
      </c>
      <c r="Z5748" t="s">
        <v>164</v>
      </c>
      <c r="AA5748" t="s">
        <v>164</v>
      </c>
      <c r="AB5748" t="s">
        <v>18</v>
      </c>
      <c r="AD5748" t="s">
        <v>9951</v>
      </c>
      <c r="AE5748">
        <v>1</v>
      </c>
      <c r="AF5748">
        <v>1</v>
      </c>
    </row>
    <row r="5749" spans="1:32" x14ac:dyDescent="0.2">
      <c r="A5749" t="s">
        <v>9952</v>
      </c>
      <c r="B5749" s="107">
        <v>44624</v>
      </c>
      <c r="C5749" s="107">
        <v>44624</v>
      </c>
      <c r="D5749" s="107">
        <v>44624</v>
      </c>
      <c r="E5749">
        <v>-1.83059077601486E-3</v>
      </c>
      <c r="F5749">
        <v>-1.83059077601486E-3</v>
      </c>
      <c r="G5749" t="s">
        <v>58</v>
      </c>
      <c r="H5749">
        <v>13400.664282064379</v>
      </c>
      <c r="I5749">
        <v>-24.531132427218861</v>
      </c>
      <c r="J5749">
        <v>-24.531132427218861</v>
      </c>
      <c r="K5749">
        <v>1</v>
      </c>
      <c r="M5749" t="s">
        <v>67</v>
      </c>
      <c r="N5749" t="s">
        <v>2409</v>
      </c>
      <c r="S5749" t="s">
        <v>1608</v>
      </c>
      <c r="U5749" t="s">
        <v>67</v>
      </c>
      <c r="W5749" t="s">
        <v>1270</v>
      </c>
      <c r="X5749" t="s">
        <v>1271</v>
      </c>
      <c r="Y5749" t="s">
        <v>182</v>
      </c>
      <c r="Z5749" t="s">
        <v>164</v>
      </c>
      <c r="AA5749" t="s">
        <v>164</v>
      </c>
      <c r="AB5749" t="s">
        <v>18</v>
      </c>
      <c r="AD5749" t="s">
        <v>9953</v>
      </c>
      <c r="AE5749">
        <v>1</v>
      </c>
      <c r="AF5749">
        <v>1</v>
      </c>
    </row>
    <row r="5750" spans="1:32" x14ac:dyDescent="0.2">
      <c r="A5750" t="s">
        <v>9954</v>
      </c>
      <c r="B5750" s="107">
        <v>44624</v>
      </c>
      <c r="C5750" s="107">
        <v>44624</v>
      </c>
      <c r="D5750" s="107">
        <v>44624</v>
      </c>
      <c r="E5750">
        <v>-1.83059077601486E-3</v>
      </c>
      <c r="F5750">
        <v>-1.83059077601486E-3</v>
      </c>
      <c r="G5750" t="s">
        <v>58</v>
      </c>
      <c r="H5750">
        <v>13400.664282064379</v>
      </c>
      <c r="I5750">
        <v>-24.531132427218861</v>
      </c>
      <c r="J5750">
        <v>-24.531132427218861</v>
      </c>
      <c r="K5750">
        <v>1</v>
      </c>
      <c r="M5750" t="s">
        <v>67</v>
      </c>
      <c r="N5750" t="s">
        <v>2409</v>
      </c>
      <c r="S5750" t="s">
        <v>1608</v>
      </c>
      <c r="U5750" t="s">
        <v>67</v>
      </c>
      <c r="W5750" t="s">
        <v>1270</v>
      </c>
      <c r="X5750" t="s">
        <v>1271</v>
      </c>
      <c r="Y5750" t="s">
        <v>182</v>
      </c>
      <c r="Z5750" t="s">
        <v>164</v>
      </c>
      <c r="AA5750" t="s">
        <v>164</v>
      </c>
      <c r="AB5750" t="s">
        <v>18</v>
      </c>
      <c r="AD5750" t="s">
        <v>9955</v>
      </c>
      <c r="AE5750">
        <v>1</v>
      </c>
      <c r="AF5750">
        <v>1</v>
      </c>
    </row>
    <row r="5751" spans="1:32" x14ac:dyDescent="0.2">
      <c r="A5751" t="s">
        <v>9956</v>
      </c>
      <c r="B5751" s="107">
        <v>44624</v>
      </c>
      <c r="C5751" s="107">
        <v>44624</v>
      </c>
      <c r="D5751" s="107">
        <v>44624</v>
      </c>
      <c r="E5751">
        <v>-1.83059077601486E-3</v>
      </c>
      <c r="F5751">
        <v>-1.83059077601486E-3</v>
      </c>
      <c r="G5751" t="s">
        <v>58</v>
      </c>
      <c r="H5751">
        <v>13400.664282064379</v>
      </c>
      <c r="I5751">
        <v>-24.531132427218861</v>
      </c>
      <c r="J5751">
        <v>-24.531132427218861</v>
      </c>
      <c r="K5751">
        <v>1</v>
      </c>
      <c r="M5751" t="s">
        <v>67</v>
      </c>
      <c r="N5751" t="s">
        <v>2409</v>
      </c>
      <c r="S5751" t="s">
        <v>1608</v>
      </c>
      <c r="U5751" t="s">
        <v>67</v>
      </c>
      <c r="W5751" t="s">
        <v>1270</v>
      </c>
      <c r="X5751" t="s">
        <v>1271</v>
      </c>
      <c r="Y5751" t="s">
        <v>182</v>
      </c>
      <c r="Z5751" t="s">
        <v>164</v>
      </c>
      <c r="AA5751" t="s">
        <v>164</v>
      </c>
      <c r="AB5751" t="s">
        <v>18</v>
      </c>
      <c r="AD5751" t="s">
        <v>9957</v>
      </c>
      <c r="AE5751">
        <v>1</v>
      </c>
      <c r="AF5751">
        <v>1</v>
      </c>
    </row>
    <row r="5752" spans="1:32" x14ac:dyDescent="0.2">
      <c r="A5752" t="s">
        <v>9958</v>
      </c>
      <c r="B5752" s="107">
        <v>44624</v>
      </c>
      <c r="C5752" s="107">
        <v>44624</v>
      </c>
      <c r="D5752" s="107">
        <v>44624</v>
      </c>
      <c r="E5752">
        <v>-1.87516748428064E-3</v>
      </c>
      <c r="F5752">
        <v>-1.87516748428064E-3</v>
      </c>
      <c r="G5752" t="s">
        <v>58</v>
      </c>
      <c r="H5752">
        <v>13400.664282064379</v>
      </c>
      <c r="I5752">
        <v>-25.128489929488101</v>
      </c>
      <c r="J5752">
        <v>-25.128489929488101</v>
      </c>
      <c r="K5752">
        <v>1</v>
      </c>
      <c r="M5752" t="s">
        <v>67</v>
      </c>
      <c r="N5752" t="s">
        <v>2409</v>
      </c>
      <c r="S5752" t="s">
        <v>1608</v>
      </c>
      <c r="U5752" t="s">
        <v>67</v>
      </c>
      <c r="W5752" t="s">
        <v>1270</v>
      </c>
      <c r="X5752" t="s">
        <v>1271</v>
      </c>
      <c r="Y5752" t="s">
        <v>182</v>
      </c>
      <c r="Z5752" t="s">
        <v>164</v>
      </c>
      <c r="AA5752" t="s">
        <v>164</v>
      </c>
      <c r="AB5752" t="s">
        <v>18</v>
      </c>
      <c r="AD5752" t="s">
        <v>9959</v>
      </c>
      <c r="AE5752">
        <v>1</v>
      </c>
      <c r="AF5752">
        <v>1</v>
      </c>
    </row>
    <row r="5753" spans="1:32" x14ac:dyDescent="0.2">
      <c r="A5753" t="s">
        <v>9960</v>
      </c>
      <c r="B5753" s="107">
        <v>44624</v>
      </c>
      <c r="C5753" s="107">
        <v>44624</v>
      </c>
      <c r="D5753" s="107">
        <v>44624</v>
      </c>
      <c r="E5753">
        <v>-1.8754714422680959E-3</v>
      </c>
      <c r="F5753">
        <v>-1.8754714422680959E-3</v>
      </c>
      <c r="G5753" t="s">
        <v>58</v>
      </c>
      <c r="H5753">
        <v>13400.664282064379</v>
      </c>
      <c r="I5753">
        <v>-25.132563168433851</v>
      </c>
      <c r="J5753">
        <v>-25.132563168433851</v>
      </c>
      <c r="K5753">
        <v>1</v>
      </c>
      <c r="M5753" t="s">
        <v>67</v>
      </c>
      <c r="N5753" t="s">
        <v>2409</v>
      </c>
      <c r="S5753" t="s">
        <v>1608</v>
      </c>
      <c r="U5753" t="s">
        <v>67</v>
      </c>
      <c r="W5753" t="s">
        <v>1270</v>
      </c>
      <c r="X5753" t="s">
        <v>1271</v>
      </c>
      <c r="Y5753" t="s">
        <v>182</v>
      </c>
      <c r="Z5753" t="s">
        <v>164</v>
      </c>
      <c r="AA5753" t="s">
        <v>164</v>
      </c>
      <c r="AB5753" t="s">
        <v>18</v>
      </c>
      <c r="AD5753" t="s">
        <v>9961</v>
      </c>
      <c r="AE5753">
        <v>1</v>
      </c>
      <c r="AF5753">
        <v>1</v>
      </c>
    </row>
    <row r="5754" spans="1:32" x14ac:dyDescent="0.2">
      <c r="A5754" t="s">
        <v>9962</v>
      </c>
      <c r="B5754" s="107">
        <v>44624</v>
      </c>
      <c r="C5754" s="107">
        <v>44624</v>
      </c>
      <c r="D5754" s="107">
        <v>44624</v>
      </c>
      <c r="E5754">
        <v>-1.8754714422680959E-3</v>
      </c>
      <c r="F5754">
        <v>-1.8754714422680959E-3</v>
      </c>
      <c r="G5754" t="s">
        <v>58</v>
      </c>
      <c r="H5754">
        <v>13400.664282064379</v>
      </c>
      <c r="I5754">
        <v>-25.132563168433851</v>
      </c>
      <c r="J5754">
        <v>-25.132563168433851</v>
      </c>
      <c r="K5754">
        <v>1</v>
      </c>
      <c r="M5754" t="s">
        <v>67</v>
      </c>
      <c r="N5754" t="s">
        <v>2409</v>
      </c>
      <c r="S5754" t="s">
        <v>1608</v>
      </c>
      <c r="U5754" t="s">
        <v>67</v>
      </c>
      <c r="W5754" t="s">
        <v>1270</v>
      </c>
      <c r="X5754" t="s">
        <v>1271</v>
      </c>
      <c r="Y5754" t="s">
        <v>182</v>
      </c>
      <c r="Z5754" t="s">
        <v>164</v>
      </c>
      <c r="AA5754" t="s">
        <v>164</v>
      </c>
      <c r="AB5754" t="s">
        <v>18</v>
      </c>
      <c r="AD5754" t="s">
        <v>9963</v>
      </c>
      <c r="AE5754">
        <v>1</v>
      </c>
      <c r="AF5754">
        <v>1</v>
      </c>
    </row>
    <row r="5755" spans="1:32" x14ac:dyDescent="0.2">
      <c r="A5755" t="s">
        <v>9964</v>
      </c>
      <c r="B5755" s="107">
        <v>44624</v>
      </c>
      <c r="C5755" s="107">
        <v>44624</v>
      </c>
      <c r="D5755" s="107">
        <v>44624</v>
      </c>
      <c r="E5755">
        <v>-1.8729432175376981E-3</v>
      </c>
      <c r="F5755">
        <v>-1.8729432175376981E-3</v>
      </c>
      <c r="G5755" t="s">
        <v>58</v>
      </c>
      <c r="H5755">
        <v>13400.664282064379</v>
      </c>
      <c r="I5755">
        <v>-25.09868327759218</v>
      </c>
      <c r="J5755">
        <v>-25.09868327759218</v>
      </c>
      <c r="K5755">
        <v>1</v>
      </c>
      <c r="M5755" t="s">
        <v>67</v>
      </c>
      <c r="N5755" t="s">
        <v>2409</v>
      </c>
      <c r="S5755" t="s">
        <v>1608</v>
      </c>
      <c r="U5755" t="s">
        <v>67</v>
      </c>
      <c r="W5755" t="s">
        <v>1270</v>
      </c>
      <c r="X5755" t="s">
        <v>1271</v>
      </c>
      <c r="Y5755" t="s">
        <v>182</v>
      </c>
      <c r="Z5755" t="s">
        <v>164</v>
      </c>
      <c r="AA5755" t="s">
        <v>164</v>
      </c>
      <c r="AB5755" t="s">
        <v>18</v>
      </c>
      <c r="AD5755" t="s">
        <v>9965</v>
      </c>
      <c r="AE5755">
        <v>1</v>
      </c>
      <c r="AF5755">
        <v>1</v>
      </c>
    </row>
    <row r="5756" spans="1:32" x14ac:dyDescent="0.2">
      <c r="A5756" t="s">
        <v>9966</v>
      </c>
      <c r="B5756" s="107">
        <v>44624</v>
      </c>
      <c r="C5756" s="107">
        <v>44624</v>
      </c>
      <c r="D5756" s="107">
        <v>44624</v>
      </c>
      <c r="E5756">
        <v>-5.5731355130886244E-3</v>
      </c>
      <c r="F5756">
        <v>-5.5731355130886244E-3</v>
      </c>
      <c r="G5756" t="s">
        <v>58</v>
      </c>
      <c r="H5756">
        <v>13400.664282064379</v>
      </c>
      <c r="I5756">
        <v>-74.683718009351281</v>
      </c>
      <c r="J5756">
        <v>-74.683718009351281</v>
      </c>
      <c r="K5756">
        <v>1</v>
      </c>
      <c r="M5756" t="s">
        <v>67</v>
      </c>
      <c r="N5756" t="s">
        <v>2409</v>
      </c>
      <c r="S5756" t="s">
        <v>1608</v>
      </c>
      <c r="U5756" t="s">
        <v>67</v>
      </c>
      <c r="W5756" t="s">
        <v>1270</v>
      </c>
      <c r="X5756" t="s">
        <v>1271</v>
      </c>
      <c r="Y5756" t="s">
        <v>182</v>
      </c>
      <c r="Z5756" t="s">
        <v>164</v>
      </c>
      <c r="AA5756" t="s">
        <v>164</v>
      </c>
      <c r="AB5756" t="s">
        <v>18</v>
      </c>
      <c r="AD5756" t="s">
        <v>9967</v>
      </c>
      <c r="AE5756">
        <v>1</v>
      </c>
      <c r="AF5756">
        <v>1</v>
      </c>
    </row>
    <row r="5757" spans="1:32" x14ac:dyDescent="0.2">
      <c r="A5757" t="s">
        <v>9968</v>
      </c>
      <c r="B5757" s="107">
        <v>44624</v>
      </c>
      <c r="C5757" s="107">
        <v>44624</v>
      </c>
      <c r="D5757" s="107">
        <v>44624</v>
      </c>
      <c r="E5757">
        <v>-2.0024977415356439E-3</v>
      </c>
      <c r="F5757">
        <v>-2.0024977415356439E-3</v>
      </c>
      <c r="G5757" t="s">
        <v>58</v>
      </c>
      <c r="H5757">
        <v>13400.664282064379</v>
      </c>
      <c r="I5757">
        <v>-26.834799959911301</v>
      </c>
      <c r="J5757">
        <v>-26.834799959911301</v>
      </c>
      <c r="K5757">
        <v>1</v>
      </c>
      <c r="M5757" t="s">
        <v>67</v>
      </c>
      <c r="N5757" t="s">
        <v>2409</v>
      </c>
      <c r="S5757" t="s">
        <v>1608</v>
      </c>
      <c r="U5757" t="s">
        <v>67</v>
      </c>
      <c r="W5757" t="s">
        <v>1270</v>
      </c>
      <c r="X5757" t="s">
        <v>1271</v>
      </c>
      <c r="Y5757" t="s">
        <v>182</v>
      </c>
      <c r="Z5757" t="s">
        <v>164</v>
      </c>
      <c r="AA5757" t="s">
        <v>164</v>
      </c>
      <c r="AB5757" t="s">
        <v>18</v>
      </c>
      <c r="AD5757" t="s">
        <v>9969</v>
      </c>
      <c r="AE5757">
        <v>1</v>
      </c>
      <c r="AF5757">
        <v>1</v>
      </c>
    </row>
    <row r="5758" spans="1:32" x14ac:dyDescent="0.2">
      <c r="A5758" t="s">
        <v>9970</v>
      </c>
      <c r="B5758" s="107">
        <v>44624</v>
      </c>
      <c r="C5758" s="107">
        <v>44624</v>
      </c>
      <c r="D5758" s="107">
        <v>44624</v>
      </c>
      <c r="E5758">
        <v>-2.7842853043296202E-3</v>
      </c>
      <c r="F5758">
        <v>-2.7842853043296202E-3</v>
      </c>
      <c r="G5758" t="s">
        <v>58</v>
      </c>
      <c r="H5758">
        <v>13400.664282064379</v>
      </c>
      <c r="I5758">
        <v>-37.311272628806712</v>
      </c>
      <c r="J5758">
        <v>-37.311272628806712</v>
      </c>
      <c r="K5758">
        <v>1</v>
      </c>
      <c r="M5758" t="s">
        <v>67</v>
      </c>
      <c r="N5758" t="s">
        <v>2409</v>
      </c>
      <c r="S5758" t="s">
        <v>1608</v>
      </c>
      <c r="U5758" t="s">
        <v>67</v>
      </c>
      <c r="W5758" t="s">
        <v>1270</v>
      </c>
      <c r="X5758" t="s">
        <v>1271</v>
      </c>
      <c r="Y5758" t="s">
        <v>182</v>
      </c>
      <c r="Z5758" t="s">
        <v>164</v>
      </c>
      <c r="AA5758" t="s">
        <v>164</v>
      </c>
      <c r="AB5758" t="s">
        <v>18</v>
      </c>
      <c r="AD5758" t="s">
        <v>9971</v>
      </c>
      <c r="AE5758">
        <v>1</v>
      </c>
      <c r="AF5758">
        <v>1</v>
      </c>
    </row>
    <row r="5759" spans="1:32" x14ac:dyDescent="0.2">
      <c r="A5759" t="s">
        <v>9972</v>
      </c>
      <c r="B5759" s="107">
        <v>44624</v>
      </c>
      <c r="C5759" s="107">
        <v>44624</v>
      </c>
      <c r="D5759" s="107">
        <v>44624</v>
      </c>
      <c r="E5759">
        <v>-2.1990893105678202E-3</v>
      </c>
      <c r="F5759">
        <v>-2.1990893105678202E-3</v>
      </c>
      <c r="G5759" t="s">
        <v>58</v>
      </c>
      <c r="H5759">
        <v>13400.664282064379</v>
      </c>
      <c r="I5759">
        <v>-29.46925757719578</v>
      </c>
      <c r="J5759">
        <v>-29.46925757719578</v>
      </c>
      <c r="K5759">
        <v>1</v>
      </c>
      <c r="M5759" t="s">
        <v>67</v>
      </c>
      <c r="N5759" t="s">
        <v>2409</v>
      </c>
      <c r="S5759" t="s">
        <v>1608</v>
      </c>
      <c r="U5759" t="s">
        <v>67</v>
      </c>
      <c r="W5759" t="s">
        <v>1270</v>
      </c>
      <c r="X5759" t="s">
        <v>1271</v>
      </c>
      <c r="Y5759" t="s">
        <v>182</v>
      </c>
      <c r="Z5759" t="s">
        <v>164</v>
      </c>
      <c r="AA5759" t="s">
        <v>164</v>
      </c>
      <c r="AB5759" t="s">
        <v>18</v>
      </c>
      <c r="AD5759" t="s">
        <v>9973</v>
      </c>
      <c r="AE5759">
        <v>1</v>
      </c>
      <c r="AF5759">
        <v>1</v>
      </c>
    </row>
    <row r="5760" spans="1:32" x14ac:dyDescent="0.2">
      <c r="A5760" t="s">
        <v>9974</v>
      </c>
      <c r="B5760" s="107">
        <v>44624</v>
      </c>
      <c r="C5760" s="107">
        <v>44624</v>
      </c>
      <c r="D5760" s="107">
        <v>44624</v>
      </c>
      <c r="E5760">
        <v>-2.1990893105678202E-3</v>
      </c>
      <c r="F5760">
        <v>-2.1990893105678202E-3</v>
      </c>
      <c r="G5760" t="s">
        <v>58</v>
      </c>
      <c r="H5760">
        <v>13400.664282064379</v>
      </c>
      <c r="I5760">
        <v>-29.46925757719578</v>
      </c>
      <c r="J5760">
        <v>-29.46925757719578</v>
      </c>
      <c r="K5760">
        <v>1</v>
      </c>
      <c r="M5760" t="s">
        <v>67</v>
      </c>
      <c r="N5760" t="s">
        <v>2409</v>
      </c>
      <c r="S5760" t="s">
        <v>1608</v>
      </c>
      <c r="U5760" t="s">
        <v>67</v>
      </c>
      <c r="W5760" t="s">
        <v>1270</v>
      </c>
      <c r="X5760" t="s">
        <v>1271</v>
      </c>
      <c r="Y5760" t="s">
        <v>182</v>
      </c>
      <c r="Z5760" t="s">
        <v>164</v>
      </c>
      <c r="AA5760" t="s">
        <v>164</v>
      </c>
      <c r="AB5760" t="s">
        <v>18</v>
      </c>
      <c r="AD5760" t="s">
        <v>9975</v>
      </c>
      <c r="AE5760">
        <v>1</v>
      </c>
      <c r="AF5760">
        <v>1</v>
      </c>
    </row>
    <row r="5761" spans="1:32" x14ac:dyDescent="0.2">
      <c r="A5761" t="s">
        <v>9976</v>
      </c>
      <c r="B5761" s="107">
        <v>44624</v>
      </c>
      <c r="C5761" s="107">
        <v>44624</v>
      </c>
      <c r="D5761" s="107">
        <v>44624</v>
      </c>
      <c r="E5761">
        <v>-2.199445775132548E-3</v>
      </c>
      <c r="F5761">
        <v>-2.199445775132548E-3</v>
      </c>
      <c r="G5761" t="s">
        <v>58</v>
      </c>
      <c r="H5761">
        <v>13400.664282064379</v>
      </c>
      <c r="I5761">
        <v>-29.474034439156149</v>
      </c>
      <c r="J5761">
        <v>-29.474034439156149</v>
      </c>
      <c r="K5761">
        <v>1</v>
      </c>
      <c r="M5761" t="s">
        <v>67</v>
      </c>
      <c r="N5761" t="s">
        <v>2409</v>
      </c>
      <c r="S5761" t="s">
        <v>1608</v>
      </c>
      <c r="U5761" t="s">
        <v>67</v>
      </c>
      <c r="W5761" t="s">
        <v>1270</v>
      </c>
      <c r="X5761" t="s">
        <v>1271</v>
      </c>
      <c r="Y5761" t="s">
        <v>182</v>
      </c>
      <c r="Z5761" t="s">
        <v>164</v>
      </c>
      <c r="AA5761" t="s">
        <v>164</v>
      </c>
      <c r="AB5761" t="s">
        <v>18</v>
      </c>
      <c r="AD5761" t="s">
        <v>9977</v>
      </c>
      <c r="AE5761">
        <v>1</v>
      </c>
      <c r="AF5761">
        <v>1</v>
      </c>
    </row>
    <row r="5762" spans="1:32" x14ac:dyDescent="0.2">
      <c r="A5762" t="s">
        <v>9978</v>
      </c>
      <c r="B5762" s="107">
        <v>44624</v>
      </c>
      <c r="C5762" s="107">
        <v>44624</v>
      </c>
      <c r="D5762" s="107">
        <v>44624</v>
      </c>
      <c r="E5762">
        <v>-2.199445775132548E-3</v>
      </c>
      <c r="F5762">
        <v>-2.199445775132548E-3</v>
      </c>
      <c r="G5762" t="s">
        <v>58</v>
      </c>
      <c r="H5762">
        <v>13400.664282064379</v>
      </c>
      <c r="I5762">
        <v>-29.474034439156149</v>
      </c>
      <c r="J5762">
        <v>-29.474034439156149</v>
      </c>
      <c r="K5762">
        <v>1</v>
      </c>
      <c r="M5762" t="s">
        <v>67</v>
      </c>
      <c r="N5762" t="s">
        <v>2409</v>
      </c>
      <c r="S5762" t="s">
        <v>1608</v>
      </c>
      <c r="U5762" t="s">
        <v>67</v>
      </c>
      <c r="W5762" t="s">
        <v>1270</v>
      </c>
      <c r="X5762" t="s">
        <v>1271</v>
      </c>
      <c r="Y5762" t="s">
        <v>182</v>
      </c>
      <c r="Z5762" t="s">
        <v>164</v>
      </c>
      <c r="AA5762" t="s">
        <v>164</v>
      </c>
      <c r="AB5762" t="s">
        <v>18</v>
      </c>
      <c r="AD5762" t="s">
        <v>9979</v>
      </c>
      <c r="AE5762">
        <v>1</v>
      </c>
      <c r="AF5762">
        <v>1</v>
      </c>
    </row>
    <row r="5763" spans="1:32" x14ac:dyDescent="0.2">
      <c r="A5763" t="s">
        <v>9980</v>
      </c>
      <c r="B5763" s="107">
        <v>44624</v>
      </c>
      <c r="C5763" s="107">
        <v>44624</v>
      </c>
      <c r="D5763" s="107">
        <v>44624</v>
      </c>
      <c r="E5763">
        <v>-2.199445775132548E-3</v>
      </c>
      <c r="F5763">
        <v>-2.199445775132548E-3</v>
      </c>
      <c r="G5763" t="s">
        <v>58</v>
      </c>
      <c r="H5763">
        <v>13400.664282064379</v>
      </c>
      <c r="I5763">
        <v>-29.474034439156149</v>
      </c>
      <c r="J5763">
        <v>-29.474034439156149</v>
      </c>
      <c r="K5763">
        <v>1</v>
      </c>
      <c r="M5763" t="s">
        <v>67</v>
      </c>
      <c r="N5763" t="s">
        <v>2409</v>
      </c>
      <c r="S5763" t="s">
        <v>1608</v>
      </c>
      <c r="U5763" t="s">
        <v>67</v>
      </c>
      <c r="W5763" t="s">
        <v>1270</v>
      </c>
      <c r="X5763" t="s">
        <v>1271</v>
      </c>
      <c r="Y5763" t="s">
        <v>182</v>
      </c>
      <c r="Z5763" t="s">
        <v>164</v>
      </c>
      <c r="AA5763" t="s">
        <v>164</v>
      </c>
      <c r="AB5763" t="s">
        <v>18</v>
      </c>
      <c r="AD5763" t="s">
        <v>9981</v>
      </c>
      <c r="AE5763">
        <v>1</v>
      </c>
      <c r="AF5763">
        <v>1</v>
      </c>
    </row>
    <row r="5764" spans="1:32" x14ac:dyDescent="0.2">
      <c r="A5764" t="s">
        <v>9982</v>
      </c>
      <c r="B5764" s="107">
        <v>44624</v>
      </c>
      <c r="C5764" s="107">
        <v>44624</v>
      </c>
      <c r="D5764" s="107">
        <v>44624</v>
      </c>
      <c r="E5764">
        <v>-2.199445775132548E-3</v>
      </c>
      <c r="F5764">
        <v>-2.199445775132548E-3</v>
      </c>
      <c r="G5764" t="s">
        <v>58</v>
      </c>
      <c r="H5764">
        <v>13400.664282064379</v>
      </c>
      <c r="I5764">
        <v>-29.474034439156149</v>
      </c>
      <c r="J5764">
        <v>-29.474034439156149</v>
      </c>
      <c r="K5764">
        <v>1</v>
      </c>
      <c r="M5764" t="s">
        <v>67</v>
      </c>
      <c r="N5764" t="s">
        <v>2409</v>
      </c>
      <c r="S5764" t="s">
        <v>1608</v>
      </c>
      <c r="U5764" t="s">
        <v>67</v>
      </c>
      <c r="W5764" t="s">
        <v>1270</v>
      </c>
      <c r="X5764" t="s">
        <v>1271</v>
      </c>
      <c r="Y5764" t="s">
        <v>182</v>
      </c>
      <c r="Z5764" t="s">
        <v>164</v>
      </c>
      <c r="AA5764" t="s">
        <v>164</v>
      </c>
      <c r="AB5764" t="s">
        <v>18</v>
      </c>
      <c r="AD5764" t="s">
        <v>9983</v>
      </c>
      <c r="AE5764">
        <v>1</v>
      </c>
      <c r="AF5764">
        <v>1</v>
      </c>
    </row>
    <row r="5765" spans="1:32" x14ac:dyDescent="0.2">
      <c r="A5765" t="s">
        <v>9984</v>
      </c>
      <c r="B5765" s="107">
        <v>44624</v>
      </c>
      <c r="C5765" s="107">
        <v>44624</v>
      </c>
      <c r="D5765" s="107">
        <v>44624</v>
      </c>
      <c r="E5765">
        <v>-2.199445775132548E-3</v>
      </c>
      <c r="F5765">
        <v>-2.199445775132548E-3</v>
      </c>
      <c r="G5765" t="s">
        <v>58</v>
      </c>
      <c r="H5765">
        <v>13400.664282064379</v>
      </c>
      <c r="I5765">
        <v>-29.474034439156149</v>
      </c>
      <c r="J5765">
        <v>-29.474034439156149</v>
      </c>
      <c r="K5765">
        <v>1</v>
      </c>
      <c r="M5765" t="s">
        <v>67</v>
      </c>
      <c r="N5765" t="s">
        <v>2409</v>
      </c>
      <c r="S5765" t="s">
        <v>1608</v>
      </c>
      <c r="U5765" t="s">
        <v>67</v>
      </c>
      <c r="W5765" t="s">
        <v>1270</v>
      </c>
      <c r="X5765" t="s">
        <v>1271</v>
      </c>
      <c r="Y5765" t="s">
        <v>182</v>
      </c>
      <c r="Z5765" t="s">
        <v>164</v>
      </c>
      <c r="AA5765" t="s">
        <v>164</v>
      </c>
      <c r="AB5765" t="s">
        <v>18</v>
      </c>
      <c r="AD5765" t="s">
        <v>9985</v>
      </c>
      <c r="AE5765">
        <v>1</v>
      </c>
      <c r="AF5765">
        <v>1</v>
      </c>
    </row>
    <row r="5766" spans="1:32" x14ac:dyDescent="0.2">
      <c r="A5766" t="s">
        <v>9986</v>
      </c>
      <c r="B5766" s="107">
        <v>44624</v>
      </c>
      <c r="C5766" s="107">
        <v>44624</v>
      </c>
      <c r="D5766" s="107">
        <v>44624</v>
      </c>
      <c r="E5766">
        <v>-2.199445775132548E-3</v>
      </c>
      <c r="F5766">
        <v>-2.199445775132548E-3</v>
      </c>
      <c r="G5766" t="s">
        <v>58</v>
      </c>
      <c r="H5766">
        <v>13400.664282064379</v>
      </c>
      <c r="I5766">
        <v>-29.474034439156149</v>
      </c>
      <c r="J5766">
        <v>-29.474034439156149</v>
      </c>
      <c r="K5766">
        <v>1</v>
      </c>
      <c r="M5766" t="s">
        <v>67</v>
      </c>
      <c r="N5766" t="s">
        <v>2409</v>
      </c>
      <c r="S5766" t="s">
        <v>1608</v>
      </c>
      <c r="U5766" t="s">
        <v>67</v>
      </c>
      <c r="W5766" t="s">
        <v>1270</v>
      </c>
      <c r="X5766" t="s">
        <v>1271</v>
      </c>
      <c r="Y5766" t="s">
        <v>182</v>
      </c>
      <c r="Z5766" t="s">
        <v>164</v>
      </c>
      <c r="AA5766" t="s">
        <v>164</v>
      </c>
      <c r="AB5766" t="s">
        <v>18</v>
      </c>
      <c r="AD5766" t="s">
        <v>9987</v>
      </c>
      <c r="AE5766">
        <v>1</v>
      </c>
      <c r="AF5766">
        <v>1</v>
      </c>
    </row>
    <row r="5767" spans="1:32" x14ac:dyDescent="0.2">
      <c r="A5767" t="s">
        <v>9988</v>
      </c>
      <c r="B5767" s="107">
        <v>44624</v>
      </c>
      <c r="C5767" s="107">
        <v>44624</v>
      </c>
      <c r="D5767" s="107">
        <v>44624</v>
      </c>
      <c r="E5767">
        <v>-2.199445775132548E-3</v>
      </c>
      <c r="F5767">
        <v>-2.199445775132548E-3</v>
      </c>
      <c r="G5767" t="s">
        <v>58</v>
      </c>
      <c r="H5767">
        <v>13400.664282064379</v>
      </c>
      <c r="I5767">
        <v>-29.474034439156149</v>
      </c>
      <c r="J5767">
        <v>-29.474034439156149</v>
      </c>
      <c r="K5767">
        <v>1</v>
      </c>
      <c r="M5767" t="s">
        <v>67</v>
      </c>
      <c r="N5767" t="s">
        <v>2409</v>
      </c>
      <c r="S5767" t="s">
        <v>1608</v>
      </c>
      <c r="U5767" t="s">
        <v>67</v>
      </c>
      <c r="W5767" t="s">
        <v>1270</v>
      </c>
      <c r="X5767" t="s">
        <v>1271</v>
      </c>
      <c r="Y5767" t="s">
        <v>182</v>
      </c>
      <c r="Z5767" t="s">
        <v>164</v>
      </c>
      <c r="AA5767" t="s">
        <v>164</v>
      </c>
      <c r="AB5767" t="s">
        <v>18</v>
      </c>
      <c r="AD5767" t="s">
        <v>9989</v>
      </c>
      <c r="AE5767">
        <v>1</v>
      </c>
      <c r="AF5767">
        <v>1</v>
      </c>
    </row>
    <row r="5768" spans="1:32" x14ac:dyDescent="0.2">
      <c r="A5768" t="s">
        <v>9990</v>
      </c>
      <c r="B5768" s="107">
        <v>44624</v>
      </c>
      <c r="C5768" s="107">
        <v>44624</v>
      </c>
      <c r="D5768" s="107">
        <v>44624</v>
      </c>
      <c r="E5768">
        <v>-2.199445775132548E-3</v>
      </c>
      <c r="F5768">
        <v>-2.199445775132548E-3</v>
      </c>
      <c r="G5768" t="s">
        <v>58</v>
      </c>
      <c r="H5768">
        <v>13400.664282064379</v>
      </c>
      <c r="I5768">
        <v>-29.474034439156149</v>
      </c>
      <c r="J5768">
        <v>-29.474034439156149</v>
      </c>
      <c r="K5768">
        <v>1</v>
      </c>
      <c r="M5768" t="s">
        <v>67</v>
      </c>
      <c r="N5768" t="s">
        <v>2409</v>
      </c>
      <c r="S5768" t="s">
        <v>1608</v>
      </c>
      <c r="U5768" t="s">
        <v>67</v>
      </c>
      <c r="W5768" t="s">
        <v>1270</v>
      </c>
      <c r="X5768" t="s">
        <v>1271</v>
      </c>
      <c r="Y5768" t="s">
        <v>182</v>
      </c>
      <c r="Z5768" t="s">
        <v>164</v>
      </c>
      <c r="AA5768" t="s">
        <v>164</v>
      </c>
      <c r="AB5768" t="s">
        <v>18</v>
      </c>
      <c r="AD5768" t="s">
        <v>9991</v>
      </c>
      <c r="AE5768">
        <v>1</v>
      </c>
      <c r="AF5768">
        <v>1</v>
      </c>
    </row>
    <row r="5769" spans="1:32" x14ac:dyDescent="0.2">
      <c r="A5769" t="s">
        <v>9992</v>
      </c>
      <c r="B5769" s="107">
        <v>44624</v>
      </c>
      <c r="C5769" s="107">
        <v>44624</v>
      </c>
      <c r="D5769" s="107">
        <v>44624</v>
      </c>
      <c r="E5769">
        <v>-2.199445775132548E-3</v>
      </c>
      <c r="F5769">
        <v>-2.199445775132548E-3</v>
      </c>
      <c r="G5769" t="s">
        <v>58</v>
      </c>
      <c r="H5769">
        <v>13400.664282064379</v>
      </c>
      <c r="I5769">
        <v>-29.474034439156149</v>
      </c>
      <c r="J5769">
        <v>-29.474034439156149</v>
      </c>
      <c r="K5769">
        <v>1</v>
      </c>
      <c r="M5769" t="s">
        <v>67</v>
      </c>
      <c r="N5769" t="s">
        <v>2409</v>
      </c>
      <c r="S5769" t="s">
        <v>1608</v>
      </c>
      <c r="U5769" t="s">
        <v>67</v>
      </c>
      <c r="W5769" t="s">
        <v>1270</v>
      </c>
      <c r="X5769" t="s">
        <v>1271</v>
      </c>
      <c r="Y5769" t="s">
        <v>182</v>
      </c>
      <c r="Z5769" t="s">
        <v>164</v>
      </c>
      <c r="AA5769" t="s">
        <v>164</v>
      </c>
      <c r="AB5769" t="s">
        <v>18</v>
      </c>
      <c r="AD5769" t="s">
        <v>9993</v>
      </c>
      <c r="AE5769">
        <v>1</v>
      </c>
      <c r="AF5769">
        <v>1</v>
      </c>
    </row>
    <row r="5770" spans="1:32" x14ac:dyDescent="0.2">
      <c r="A5770" t="s">
        <v>9994</v>
      </c>
      <c r="B5770" s="107">
        <v>44624</v>
      </c>
      <c r="C5770" s="107">
        <v>44624</v>
      </c>
      <c r="D5770" s="107">
        <v>44624</v>
      </c>
      <c r="E5770">
        <v>-2.4648275903621621E-3</v>
      </c>
      <c r="F5770">
        <v>-2.4648275903621621E-3</v>
      </c>
      <c r="G5770" t="s">
        <v>58</v>
      </c>
      <c r="H5770">
        <v>13400.664282064379</v>
      </c>
      <c r="I5770">
        <v>-33.03032705161305</v>
      </c>
      <c r="J5770">
        <v>-33.03032705161305</v>
      </c>
      <c r="K5770">
        <v>1</v>
      </c>
      <c r="M5770" t="s">
        <v>67</v>
      </c>
      <c r="N5770" t="s">
        <v>2409</v>
      </c>
      <c r="S5770" t="s">
        <v>1608</v>
      </c>
      <c r="U5770" t="s">
        <v>67</v>
      </c>
      <c r="W5770" t="s">
        <v>1270</v>
      </c>
      <c r="X5770" t="s">
        <v>1271</v>
      </c>
      <c r="Y5770" t="s">
        <v>182</v>
      </c>
      <c r="Z5770" t="s">
        <v>164</v>
      </c>
      <c r="AA5770" t="s">
        <v>164</v>
      </c>
      <c r="AB5770" t="s">
        <v>18</v>
      </c>
      <c r="AD5770" t="s">
        <v>9995</v>
      </c>
      <c r="AE5770">
        <v>1</v>
      </c>
      <c r="AF5770">
        <v>1</v>
      </c>
    </row>
    <row r="5771" spans="1:32" x14ac:dyDescent="0.2">
      <c r="A5771" t="s">
        <v>9996</v>
      </c>
      <c r="B5771" s="107">
        <v>44624</v>
      </c>
      <c r="C5771" s="107">
        <v>44624</v>
      </c>
      <c r="D5771" s="107">
        <v>44624</v>
      </c>
      <c r="E5771">
        <v>-2.4648275903621621E-3</v>
      </c>
      <c r="F5771">
        <v>-2.4648275903621621E-3</v>
      </c>
      <c r="G5771" t="s">
        <v>58</v>
      </c>
      <c r="H5771">
        <v>13400.664282064379</v>
      </c>
      <c r="I5771">
        <v>-33.03032705161305</v>
      </c>
      <c r="J5771">
        <v>-33.03032705161305</v>
      </c>
      <c r="K5771">
        <v>1</v>
      </c>
      <c r="M5771" t="s">
        <v>67</v>
      </c>
      <c r="N5771" t="s">
        <v>2409</v>
      </c>
      <c r="S5771" t="s">
        <v>1608</v>
      </c>
      <c r="U5771" t="s">
        <v>67</v>
      </c>
      <c r="W5771" t="s">
        <v>1270</v>
      </c>
      <c r="X5771" t="s">
        <v>1271</v>
      </c>
      <c r="Y5771" t="s">
        <v>182</v>
      </c>
      <c r="Z5771" t="s">
        <v>164</v>
      </c>
      <c r="AA5771" t="s">
        <v>164</v>
      </c>
      <c r="AB5771" t="s">
        <v>18</v>
      </c>
      <c r="AD5771" t="s">
        <v>9997</v>
      </c>
      <c r="AE5771">
        <v>1</v>
      </c>
      <c r="AF5771">
        <v>1</v>
      </c>
    </row>
    <row r="5772" spans="1:32" x14ac:dyDescent="0.2">
      <c r="A5772" t="s">
        <v>9998</v>
      </c>
      <c r="B5772" s="107">
        <v>44624</v>
      </c>
      <c r="C5772" s="107">
        <v>44624</v>
      </c>
      <c r="D5772" s="107">
        <v>44624</v>
      </c>
      <c r="E5772">
        <v>-2.4648275903621621E-3</v>
      </c>
      <c r="F5772">
        <v>-2.4648275903621621E-3</v>
      </c>
      <c r="G5772" t="s">
        <v>58</v>
      </c>
      <c r="H5772">
        <v>13400.664282064379</v>
      </c>
      <c r="I5772">
        <v>-33.03032705161305</v>
      </c>
      <c r="J5772">
        <v>-33.03032705161305</v>
      </c>
      <c r="K5772">
        <v>1</v>
      </c>
      <c r="M5772" t="s">
        <v>67</v>
      </c>
      <c r="N5772" t="s">
        <v>2409</v>
      </c>
      <c r="S5772" t="s">
        <v>1608</v>
      </c>
      <c r="U5772" t="s">
        <v>67</v>
      </c>
      <c r="W5772" t="s">
        <v>1270</v>
      </c>
      <c r="X5772" t="s">
        <v>1271</v>
      </c>
      <c r="Y5772" t="s">
        <v>182</v>
      </c>
      <c r="Z5772" t="s">
        <v>164</v>
      </c>
      <c r="AA5772" t="s">
        <v>164</v>
      </c>
      <c r="AB5772" t="s">
        <v>18</v>
      </c>
      <c r="AD5772" t="s">
        <v>9999</v>
      </c>
      <c r="AE5772">
        <v>1</v>
      </c>
      <c r="AF5772">
        <v>1</v>
      </c>
    </row>
    <row r="5773" spans="1:32" x14ac:dyDescent="0.2">
      <c r="A5773" t="s">
        <v>10000</v>
      </c>
      <c r="B5773" s="107">
        <v>44624</v>
      </c>
      <c r="C5773" s="107">
        <v>44624</v>
      </c>
      <c r="D5773" s="107">
        <v>44624</v>
      </c>
      <c r="E5773">
        <v>-2.4648275903621621E-3</v>
      </c>
      <c r="F5773">
        <v>-2.4648275903621621E-3</v>
      </c>
      <c r="G5773" t="s">
        <v>58</v>
      </c>
      <c r="H5773">
        <v>13400.664282064379</v>
      </c>
      <c r="I5773">
        <v>-33.03032705161305</v>
      </c>
      <c r="J5773">
        <v>-33.03032705161305</v>
      </c>
      <c r="K5773">
        <v>1</v>
      </c>
      <c r="M5773" t="s">
        <v>67</v>
      </c>
      <c r="N5773" t="s">
        <v>2409</v>
      </c>
      <c r="S5773" t="s">
        <v>1608</v>
      </c>
      <c r="U5773" t="s">
        <v>67</v>
      </c>
      <c r="W5773" t="s">
        <v>1270</v>
      </c>
      <c r="X5773" t="s">
        <v>1271</v>
      </c>
      <c r="Y5773" t="s">
        <v>182</v>
      </c>
      <c r="Z5773" t="s">
        <v>164</v>
      </c>
      <c r="AA5773" t="s">
        <v>164</v>
      </c>
      <c r="AB5773" t="s">
        <v>18</v>
      </c>
      <c r="AD5773" t="s">
        <v>10001</v>
      </c>
      <c r="AE5773">
        <v>1</v>
      </c>
      <c r="AF5773">
        <v>1</v>
      </c>
    </row>
    <row r="5774" spans="1:32" x14ac:dyDescent="0.2">
      <c r="A5774" t="s">
        <v>10002</v>
      </c>
      <c r="B5774" s="107">
        <v>44624</v>
      </c>
      <c r="C5774" s="107">
        <v>44624</v>
      </c>
      <c r="D5774" s="107">
        <v>44624</v>
      </c>
      <c r="E5774">
        <v>-2.4648275903621621E-3</v>
      </c>
      <c r="F5774">
        <v>-2.4648275903621621E-3</v>
      </c>
      <c r="G5774" t="s">
        <v>58</v>
      </c>
      <c r="H5774">
        <v>13400.664282064379</v>
      </c>
      <c r="I5774">
        <v>-33.03032705161305</v>
      </c>
      <c r="J5774">
        <v>-33.03032705161305</v>
      </c>
      <c r="K5774">
        <v>1</v>
      </c>
      <c r="M5774" t="s">
        <v>67</v>
      </c>
      <c r="N5774" t="s">
        <v>2409</v>
      </c>
      <c r="S5774" t="s">
        <v>1608</v>
      </c>
      <c r="U5774" t="s">
        <v>67</v>
      </c>
      <c r="W5774" t="s">
        <v>1270</v>
      </c>
      <c r="X5774" t="s">
        <v>1271</v>
      </c>
      <c r="Y5774" t="s">
        <v>182</v>
      </c>
      <c r="Z5774" t="s">
        <v>164</v>
      </c>
      <c r="AA5774" t="s">
        <v>164</v>
      </c>
      <c r="AB5774" t="s">
        <v>18</v>
      </c>
      <c r="AD5774" t="s">
        <v>10003</v>
      </c>
      <c r="AE5774">
        <v>1</v>
      </c>
      <c r="AF5774">
        <v>1</v>
      </c>
    </row>
    <row r="5775" spans="1:32" x14ac:dyDescent="0.2">
      <c r="A5775" t="s">
        <v>10004</v>
      </c>
      <c r="B5775" s="107">
        <v>44624</v>
      </c>
      <c r="C5775" s="107">
        <v>44624</v>
      </c>
      <c r="D5775" s="107">
        <v>44624</v>
      </c>
      <c r="E5775">
        <v>-2.4648275903621621E-3</v>
      </c>
      <c r="F5775">
        <v>-2.4648275903621621E-3</v>
      </c>
      <c r="G5775" t="s">
        <v>58</v>
      </c>
      <c r="H5775">
        <v>13400.664282064379</v>
      </c>
      <c r="I5775">
        <v>-33.03032705161305</v>
      </c>
      <c r="J5775">
        <v>-33.03032705161305</v>
      </c>
      <c r="K5775">
        <v>1</v>
      </c>
      <c r="M5775" t="s">
        <v>67</v>
      </c>
      <c r="N5775" t="s">
        <v>2409</v>
      </c>
      <c r="S5775" t="s">
        <v>1608</v>
      </c>
      <c r="U5775" t="s">
        <v>67</v>
      </c>
      <c r="W5775" t="s">
        <v>1270</v>
      </c>
      <c r="X5775" t="s">
        <v>1271</v>
      </c>
      <c r="Y5775" t="s">
        <v>182</v>
      </c>
      <c r="Z5775" t="s">
        <v>164</v>
      </c>
      <c r="AA5775" t="s">
        <v>164</v>
      </c>
      <c r="AB5775" t="s">
        <v>18</v>
      </c>
      <c r="AD5775" t="s">
        <v>10005</v>
      </c>
      <c r="AE5775">
        <v>1</v>
      </c>
      <c r="AF5775">
        <v>1</v>
      </c>
    </row>
    <row r="5776" spans="1:32" x14ac:dyDescent="0.2">
      <c r="A5776" t="s">
        <v>10006</v>
      </c>
      <c r="B5776" s="107">
        <v>44624</v>
      </c>
      <c r="C5776" s="107">
        <v>44624</v>
      </c>
      <c r="D5776" s="107">
        <v>44624</v>
      </c>
      <c r="E5776">
        <v>-2.4648275903621621E-3</v>
      </c>
      <c r="F5776">
        <v>-2.4648275903621621E-3</v>
      </c>
      <c r="G5776" t="s">
        <v>58</v>
      </c>
      <c r="H5776">
        <v>13400.664282064379</v>
      </c>
      <c r="I5776">
        <v>-33.03032705161305</v>
      </c>
      <c r="J5776">
        <v>-33.03032705161305</v>
      </c>
      <c r="K5776">
        <v>1</v>
      </c>
      <c r="M5776" t="s">
        <v>67</v>
      </c>
      <c r="N5776" t="s">
        <v>2409</v>
      </c>
      <c r="S5776" t="s">
        <v>1608</v>
      </c>
      <c r="U5776" t="s">
        <v>67</v>
      </c>
      <c r="W5776" t="s">
        <v>1270</v>
      </c>
      <c r="X5776" t="s">
        <v>1271</v>
      </c>
      <c r="Y5776" t="s">
        <v>182</v>
      </c>
      <c r="Z5776" t="s">
        <v>164</v>
      </c>
      <c r="AA5776" t="s">
        <v>164</v>
      </c>
      <c r="AB5776" t="s">
        <v>18</v>
      </c>
      <c r="AD5776" t="s">
        <v>10007</v>
      </c>
      <c r="AE5776">
        <v>1</v>
      </c>
      <c r="AF5776">
        <v>1</v>
      </c>
    </row>
    <row r="5777" spans="1:32" x14ac:dyDescent="0.2">
      <c r="A5777" t="s">
        <v>10008</v>
      </c>
      <c r="B5777" s="107">
        <v>44624</v>
      </c>
      <c r="C5777" s="107">
        <v>44624</v>
      </c>
      <c r="D5777" s="107">
        <v>44624</v>
      </c>
      <c r="E5777">
        <v>-2.4648275903621621E-3</v>
      </c>
      <c r="F5777">
        <v>-2.4648275903621621E-3</v>
      </c>
      <c r="G5777" t="s">
        <v>58</v>
      </c>
      <c r="H5777">
        <v>13400.664282064379</v>
      </c>
      <c r="I5777">
        <v>-33.03032705161305</v>
      </c>
      <c r="J5777">
        <v>-33.03032705161305</v>
      </c>
      <c r="K5777">
        <v>1</v>
      </c>
      <c r="M5777" t="s">
        <v>67</v>
      </c>
      <c r="N5777" t="s">
        <v>2409</v>
      </c>
      <c r="S5777" t="s">
        <v>1608</v>
      </c>
      <c r="U5777" t="s">
        <v>67</v>
      </c>
      <c r="W5777" t="s">
        <v>1270</v>
      </c>
      <c r="X5777" t="s">
        <v>1271</v>
      </c>
      <c r="Y5777" t="s">
        <v>182</v>
      </c>
      <c r="Z5777" t="s">
        <v>164</v>
      </c>
      <c r="AA5777" t="s">
        <v>164</v>
      </c>
      <c r="AB5777" t="s">
        <v>18</v>
      </c>
      <c r="AD5777" t="s">
        <v>10009</v>
      </c>
      <c r="AE5777">
        <v>1</v>
      </c>
      <c r="AF5777">
        <v>1</v>
      </c>
    </row>
    <row r="5778" spans="1:32" x14ac:dyDescent="0.2">
      <c r="A5778" t="s">
        <v>10010</v>
      </c>
      <c r="B5778" s="107">
        <v>44624</v>
      </c>
      <c r="C5778" s="107">
        <v>44624</v>
      </c>
      <c r="D5778" s="107">
        <v>44624</v>
      </c>
      <c r="E5778">
        <v>-2.4648275903621621E-3</v>
      </c>
      <c r="F5778">
        <v>-2.4648275903621621E-3</v>
      </c>
      <c r="G5778" t="s">
        <v>58</v>
      </c>
      <c r="H5778">
        <v>13400.664282064379</v>
      </c>
      <c r="I5778">
        <v>-33.03032705161305</v>
      </c>
      <c r="J5778">
        <v>-33.03032705161305</v>
      </c>
      <c r="K5778">
        <v>1</v>
      </c>
      <c r="M5778" t="s">
        <v>67</v>
      </c>
      <c r="N5778" t="s">
        <v>2409</v>
      </c>
      <c r="S5778" t="s">
        <v>1608</v>
      </c>
      <c r="U5778" t="s">
        <v>67</v>
      </c>
      <c r="W5778" t="s">
        <v>1270</v>
      </c>
      <c r="X5778" t="s">
        <v>1271</v>
      </c>
      <c r="Y5778" t="s">
        <v>182</v>
      </c>
      <c r="Z5778" t="s">
        <v>164</v>
      </c>
      <c r="AA5778" t="s">
        <v>164</v>
      </c>
      <c r="AB5778" t="s">
        <v>18</v>
      </c>
      <c r="AD5778" t="s">
        <v>10011</v>
      </c>
      <c r="AE5778">
        <v>1</v>
      </c>
      <c r="AF5778">
        <v>1</v>
      </c>
    </row>
    <row r="5779" spans="1:32" x14ac:dyDescent="0.2">
      <c r="A5779" t="s">
        <v>10012</v>
      </c>
      <c r="B5779" s="107">
        <v>44624</v>
      </c>
      <c r="C5779" s="107">
        <v>44624</v>
      </c>
      <c r="D5779" s="107">
        <v>44624</v>
      </c>
      <c r="E5779">
        <v>-2.4648275903621621E-3</v>
      </c>
      <c r="F5779">
        <v>-2.4648275903621621E-3</v>
      </c>
      <c r="G5779" t="s">
        <v>58</v>
      </c>
      <c r="H5779">
        <v>13400.664282064379</v>
      </c>
      <c r="I5779">
        <v>-33.03032705161305</v>
      </c>
      <c r="J5779">
        <v>-33.03032705161305</v>
      </c>
      <c r="K5779">
        <v>1</v>
      </c>
      <c r="M5779" t="s">
        <v>67</v>
      </c>
      <c r="N5779" t="s">
        <v>2409</v>
      </c>
      <c r="S5779" t="s">
        <v>1608</v>
      </c>
      <c r="U5779" t="s">
        <v>67</v>
      </c>
      <c r="W5779" t="s">
        <v>1270</v>
      </c>
      <c r="X5779" t="s">
        <v>1271</v>
      </c>
      <c r="Y5779" t="s">
        <v>182</v>
      </c>
      <c r="Z5779" t="s">
        <v>164</v>
      </c>
      <c r="AA5779" t="s">
        <v>164</v>
      </c>
      <c r="AB5779" t="s">
        <v>18</v>
      </c>
      <c r="AD5779" t="s">
        <v>10013</v>
      </c>
      <c r="AE5779">
        <v>1</v>
      </c>
      <c r="AF5779">
        <v>1</v>
      </c>
    </row>
    <row r="5780" spans="1:32" x14ac:dyDescent="0.2">
      <c r="A5780" t="s">
        <v>10014</v>
      </c>
      <c r="B5780" s="107">
        <v>44624</v>
      </c>
      <c r="C5780" s="107">
        <v>44624</v>
      </c>
      <c r="D5780" s="107">
        <v>44624</v>
      </c>
      <c r="E5780">
        <v>-2.4648275903621621E-3</v>
      </c>
      <c r="F5780">
        <v>-2.4648275903621621E-3</v>
      </c>
      <c r="G5780" t="s">
        <v>58</v>
      </c>
      <c r="H5780">
        <v>13400.664282064379</v>
      </c>
      <c r="I5780">
        <v>-33.03032705161305</v>
      </c>
      <c r="J5780">
        <v>-33.03032705161305</v>
      </c>
      <c r="K5780">
        <v>1</v>
      </c>
      <c r="M5780" t="s">
        <v>67</v>
      </c>
      <c r="N5780" t="s">
        <v>2409</v>
      </c>
      <c r="S5780" t="s">
        <v>1608</v>
      </c>
      <c r="U5780" t="s">
        <v>67</v>
      </c>
      <c r="W5780" t="s">
        <v>1270</v>
      </c>
      <c r="X5780" t="s">
        <v>1271</v>
      </c>
      <c r="Y5780" t="s">
        <v>182</v>
      </c>
      <c r="Z5780" t="s">
        <v>164</v>
      </c>
      <c r="AA5780" t="s">
        <v>164</v>
      </c>
      <c r="AB5780" t="s">
        <v>18</v>
      </c>
      <c r="AD5780" t="s">
        <v>10015</v>
      </c>
      <c r="AE5780">
        <v>1</v>
      </c>
      <c r="AF5780">
        <v>1</v>
      </c>
    </row>
    <row r="5781" spans="1:32" x14ac:dyDescent="0.2">
      <c r="A5781" t="s">
        <v>10016</v>
      </c>
      <c r="B5781" s="107">
        <v>44624</v>
      </c>
      <c r="C5781" s="107">
        <v>44624</v>
      </c>
      <c r="D5781" s="107">
        <v>44624</v>
      </c>
      <c r="E5781">
        <v>-2.4069580819032102E-3</v>
      </c>
      <c r="F5781">
        <v>-2.4069580819032102E-3</v>
      </c>
      <c r="G5781" t="s">
        <v>58</v>
      </c>
      <c r="H5781">
        <v>13400.664282064379</v>
      </c>
      <c r="I5781">
        <v>-32.25483719658655</v>
      </c>
      <c r="J5781">
        <v>-32.25483719658655</v>
      </c>
      <c r="K5781">
        <v>1</v>
      </c>
      <c r="M5781" t="s">
        <v>67</v>
      </c>
      <c r="N5781" t="s">
        <v>2409</v>
      </c>
      <c r="S5781" t="s">
        <v>1608</v>
      </c>
      <c r="U5781" t="s">
        <v>67</v>
      </c>
      <c r="W5781" t="s">
        <v>1270</v>
      </c>
      <c r="X5781" t="s">
        <v>1271</v>
      </c>
      <c r="Y5781" t="s">
        <v>182</v>
      </c>
      <c r="Z5781" t="s">
        <v>164</v>
      </c>
      <c r="AA5781" t="s">
        <v>164</v>
      </c>
      <c r="AB5781" t="s">
        <v>18</v>
      </c>
      <c r="AD5781" t="s">
        <v>10017</v>
      </c>
      <c r="AE5781">
        <v>1</v>
      </c>
      <c r="AF5781">
        <v>1</v>
      </c>
    </row>
    <row r="5782" spans="1:32" x14ac:dyDescent="0.2">
      <c r="A5782" t="s">
        <v>10018</v>
      </c>
      <c r="B5782" s="107">
        <v>44624</v>
      </c>
      <c r="C5782" s="107">
        <v>44624</v>
      </c>
      <c r="D5782" s="107">
        <v>44624</v>
      </c>
      <c r="E5782">
        <v>-2.3662805665227858E-3</v>
      </c>
      <c r="F5782">
        <v>-2.3662805665227858E-3</v>
      </c>
      <c r="G5782" t="s">
        <v>58</v>
      </c>
      <c r="H5782">
        <v>13400.664282064379</v>
      </c>
      <c r="I5782">
        <v>-31.70973146914498</v>
      </c>
      <c r="J5782">
        <v>-31.70973146914498</v>
      </c>
      <c r="K5782">
        <v>1</v>
      </c>
      <c r="M5782" t="s">
        <v>67</v>
      </c>
      <c r="N5782" t="s">
        <v>2409</v>
      </c>
      <c r="S5782" t="s">
        <v>1608</v>
      </c>
      <c r="U5782" t="s">
        <v>67</v>
      </c>
      <c r="W5782" t="s">
        <v>1270</v>
      </c>
      <c r="X5782" t="s">
        <v>1271</v>
      </c>
      <c r="Y5782" t="s">
        <v>182</v>
      </c>
      <c r="Z5782" t="s">
        <v>164</v>
      </c>
      <c r="AA5782" t="s">
        <v>164</v>
      </c>
      <c r="AB5782" t="s">
        <v>18</v>
      </c>
      <c r="AD5782" t="s">
        <v>10019</v>
      </c>
      <c r="AE5782">
        <v>1</v>
      </c>
      <c r="AF5782">
        <v>1</v>
      </c>
    </row>
    <row r="5783" spans="1:32" x14ac:dyDescent="0.2">
      <c r="A5783" t="s">
        <v>10020</v>
      </c>
      <c r="B5783" s="107">
        <v>44624</v>
      </c>
      <c r="C5783" s="107">
        <v>44624</v>
      </c>
      <c r="D5783" s="107">
        <v>44624</v>
      </c>
      <c r="E5783">
        <v>-2.2897185400187958E-3</v>
      </c>
      <c r="F5783">
        <v>-2.2897185400187958E-3</v>
      </c>
      <c r="G5783" t="s">
        <v>58</v>
      </c>
      <c r="H5783">
        <v>13400.664282064379</v>
      </c>
      <c r="I5783">
        <v>-30.683749455210489</v>
      </c>
      <c r="J5783">
        <v>-30.683749455210489</v>
      </c>
      <c r="K5783">
        <v>1</v>
      </c>
      <c r="M5783" t="s">
        <v>67</v>
      </c>
      <c r="N5783" t="s">
        <v>2409</v>
      </c>
      <c r="S5783" t="s">
        <v>1608</v>
      </c>
      <c r="U5783" t="s">
        <v>67</v>
      </c>
      <c r="W5783" t="s">
        <v>1270</v>
      </c>
      <c r="X5783" t="s">
        <v>1271</v>
      </c>
      <c r="Y5783" t="s">
        <v>182</v>
      </c>
      <c r="Z5783" t="s">
        <v>164</v>
      </c>
      <c r="AA5783" t="s">
        <v>164</v>
      </c>
      <c r="AB5783" t="s">
        <v>18</v>
      </c>
      <c r="AD5783" t="s">
        <v>10021</v>
      </c>
      <c r="AE5783">
        <v>1</v>
      </c>
      <c r="AF5783">
        <v>1</v>
      </c>
    </row>
    <row r="5784" spans="1:32" x14ac:dyDescent="0.2">
      <c r="A5784" t="s">
        <v>10022</v>
      </c>
      <c r="B5784" s="107">
        <v>44624</v>
      </c>
      <c r="C5784" s="107">
        <v>44624</v>
      </c>
      <c r="D5784" s="107">
        <v>44624</v>
      </c>
      <c r="E5784">
        <v>-2.4764235709053041E-3</v>
      </c>
      <c r="F5784">
        <v>-2.4764235709053041E-3</v>
      </c>
      <c r="G5784" t="s">
        <v>58</v>
      </c>
      <c r="H5784">
        <v>13400.664282064379</v>
      </c>
      <c r="I5784">
        <v>-33.185720893893048</v>
      </c>
      <c r="J5784">
        <v>-33.185720893893048</v>
      </c>
      <c r="K5784">
        <v>1</v>
      </c>
      <c r="M5784" t="s">
        <v>67</v>
      </c>
      <c r="N5784" t="s">
        <v>2409</v>
      </c>
      <c r="S5784" t="s">
        <v>1608</v>
      </c>
      <c r="U5784" t="s">
        <v>67</v>
      </c>
      <c r="W5784" t="s">
        <v>1270</v>
      </c>
      <c r="X5784" t="s">
        <v>1271</v>
      </c>
      <c r="Y5784" t="s">
        <v>182</v>
      </c>
      <c r="Z5784" t="s">
        <v>164</v>
      </c>
      <c r="AA5784" t="s">
        <v>164</v>
      </c>
      <c r="AB5784" t="s">
        <v>18</v>
      </c>
      <c r="AD5784" t="s">
        <v>10023</v>
      </c>
      <c r="AE5784">
        <v>1</v>
      </c>
      <c r="AF5784">
        <v>1</v>
      </c>
    </row>
    <row r="5785" spans="1:32" x14ac:dyDescent="0.2">
      <c r="A5785" t="s">
        <v>10024</v>
      </c>
      <c r="B5785" s="107">
        <v>44624</v>
      </c>
      <c r="C5785" s="107">
        <v>44624</v>
      </c>
      <c r="D5785" s="107">
        <v>44624</v>
      </c>
      <c r="E5785">
        <v>-2.2338123876468798E-3</v>
      </c>
      <c r="F5785">
        <v>-2.2338123876468798E-3</v>
      </c>
      <c r="G5785" t="s">
        <v>58</v>
      </c>
      <c r="H5785">
        <v>13400.664282064379</v>
      </c>
      <c r="I5785">
        <v>-29.9345698759725</v>
      </c>
      <c r="J5785">
        <v>-29.9345698759725</v>
      </c>
      <c r="K5785">
        <v>1</v>
      </c>
      <c r="M5785" t="s">
        <v>67</v>
      </c>
      <c r="N5785" t="s">
        <v>2409</v>
      </c>
      <c r="S5785" t="s">
        <v>1608</v>
      </c>
      <c r="U5785" t="s">
        <v>67</v>
      </c>
      <c r="W5785" t="s">
        <v>1270</v>
      </c>
      <c r="X5785" t="s">
        <v>1271</v>
      </c>
      <c r="Y5785" t="s">
        <v>182</v>
      </c>
      <c r="Z5785" t="s">
        <v>164</v>
      </c>
      <c r="AA5785" t="s">
        <v>164</v>
      </c>
      <c r="AB5785" t="s">
        <v>18</v>
      </c>
      <c r="AD5785" t="s">
        <v>10025</v>
      </c>
      <c r="AE5785">
        <v>1</v>
      </c>
      <c r="AF5785">
        <v>1</v>
      </c>
    </row>
    <row r="5786" spans="1:32" x14ac:dyDescent="0.2">
      <c r="A5786" t="s">
        <v>10026</v>
      </c>
      <c r="B5786" s="107">
        <v>44624</v>
      </c>
      <c r="C5786" s="107">
        <v>44624</v>
      </c>
      <c r="D5786" s="107">
        <v>44624</v>
      </c>
      <c r="E5786">
        <v>-2.2338123876468798E-3</v>
      </c>
      <c r="F5786">
        <v>-2.2338123876468798E-3</v>
      </c>
      <c r="G5786" t="s">
        <v>58</v>
      </c>
      <c r="H5786">
        <v>13400.664282064379</v>
      </c>
      <c r="I5786">
        <v>-29.9345698759725</v>
      </c>
      <c r="J5786">
        <v>-29.9345698759725</v>
      </c>
      <c r="K5786">
        <v>1</v>
      </c>
      <c r="M5786" t="s">
        <v>67</v>
      </c>
      <c r="N5786" t="s">
        <v>2409</v>
      </c>
      <c r="S5786" t="s">
        <v>1608</v>
      </c>
      <c r="U5786" t="s">
        <v>67</v>
      </c>
      <c r="W5786" t="s">
        <v>1270</v>
      </c>
      <c r="X5786" t="s">
        <v>1271</v>
      </c>
      <c r="Y5786" t="s">
        <v>182</v>
      </c>
      <c r="Z5786" t="s">
        <v>164</v>
      </c>
      <c r="AA5786" t="s">
        <v>164</v>
      </c>
      <c r="AB5786" t="s">
        <v>18</v>
      </c>
      <c r="AD5786" t="s">
        <v>10027</v>
      </c>
      <c r="AE5786">
        <v>1</v>
      </c>
      <c r="AF5786">
        <v>1</v>
      </c>
    </row>
    <row r="5787" spans="1:32" x14ac:dyDescent="0.2">
      <c r="A5787" t="s">
        <v>10028</v>
      </c>
      <c r="B5787" s="107">
        <v>44624</v>
      </c>
      <c r="C5787" s="107">
        <v>44624</v>
      </c>
      <c r="D5787" s="107">
        <v>44624</v>
      </c>
      <c r="E5787">
        <v>-2.201492267802546E-3</v>
      </c>
      <c r="F5787">
        <v>-2.201492267802546E-3</v>
      </c>
      <c r="G5787" t="s">
        <v>58</v>
      </c>
      <c r="H5787">
        <v>13400.664282064379</v>
      </c>
      <c r="I5787">
        <v>-29.501458800382501</v>
      </c>
      <c r="J5787">
        <v>-29.501458800382501</v>
      </c>
      <c r="K5787">
        <v>1</v>
      </c>
      <c r="M5787" t="s">
        <v>67</v>
      </c>
      <c r="N5787" t="s">
        <v>2409</v>
      </c>
      <c r="S5787" t="s">
        <v>1608</v>
      </c>
      <c r="U5787" t="s">
        <v>67</v>
      </c>
      <c r="W5787" t="s">
        <v>1270</v>
      </c>
      <c r="X5787" t="s">
        <v>1271</v>
      </c>
      <c r="Y5787" t="s">
        <v>182</v>
      </c>
      <c r="Z5787" t="s">
        <v>164</v>
      </c>
      <c r="AA5787" t="s">
        <v>164</v>
      </c>
      <c r="AB5787" t="s">
        <v>18</v>
      </c>
      <c r="AD5787" t="s">
        <v>10029</v>
      </c>
      <c r="AE5787">
        <v>1</v>
      </c>
      <c r="AF5787">
        <v>1</v>
      </c>
    </row>
    <row r="5788" spans="1:32" x14ac:dyDescent="0.2">
      <c r="A5788" t="s">
        <v>10030</v>
      </c>
      <c r="B5788" s="107">
        <v>44624</v>
      </c>
      <c r="C5788" s="107">
        <v>44624</v>
      </c>
      <c r="D5788" s="107">
        <v>44624</v>
      </c>
      <c r="E5788">
        <v>-2.201492267802546E-3</v>
      </c>
      <c r="F5788">
        <v>-2.201492267802546E-3</v>
      </c>
      <c r="G5788" t="s">
        <v>58</v>
      </c>
      <c r="H5788">
        <v>13400.664282064379</v>
      </c>
      <c r="I5788">
        <v>-29.501458800382501</v>
      </c>
      <c r="J5788">
        <v>-29.501458800382501</v>
      </c>
      <c r="K5788">
        <v>1</v>
      </c>
      <c r="M5788" t="s">
        <v>67</v>
      </c>
      <c r="N5788" t="s">
        <v>2409</v>
      </c>
      <c r="S5788" t="s">
        <v>1608</v>
      </c>
      <c r="U5788" t="s">
        <v>67</v>
      </c>
      <c r="W5788" t="s">
        <v>1270</v>
      </c>
      <c r="X5788" t="s">
        <v>1271</v>
      </c>
      <c r="Y5788" t="s">
        <v>182</v>
      </c>
      <c r="Z5788" t="s">
        <v>164</v>
      </c>
      <c r="AA5788" t="s">
        <v>164</v>
      </c>
      <c r="AB5788" t="s">
        <v>18</v>
      </c>
      <c r="AD5788" t="s">
        <v>10031</v>
      </c>
      <c r="AE5788">
        <v>1</v>
      </c>
      <c r="AF5788">
        <v>1</v>
      </c>
    </row>
    <row r="5789" spans="1:32" x14ac:dyDescent="0.2">
      <c r="A5789" t="s">
        <v>10032</v>
      </c>
      <c r="B5789" s="107">
        <v>44624</v>
      </c>
      <c r="C5789" s="107">
        <v>44624</v>
      </c>
      <c r="D5789" s="107">
        <v>44624</v>
      </c>
      <c r="E5789">
        <v>-1.9731258210864962E-3</v>
      </c>
      <c r="F5789">
        <v>-1.9731258210864962E-3</v>
      </c>
      <c r="G5789" t="s">
        <v>58</v>
      </c>
      <c r="H5789">
        <v>13400.664282064379</v>
      </c>
      <c r="I5789">
        <v>-26.441196714652769</v>
      </c>
      <c r="J5789">
        <v>-26.441196714652769</v>
      </c>
      <c r="K5789">
        <v>1</v>
      </c>
      <c r="M5789" t="s">
        <v>67</v>
      </c>
      <c r="N5789" t="s">
        <v>2409</v>
      </c>
      <c r="S5789" t="s">
        <v>1608</v>
      </c>
      <c r="U5789" t="s">
        <v>67</v>
      </c>
      <c r="W5789" t="s">
        <v>1270</v>
      </c>
      <c r="X5789" t="s">
        <v>1271</v>
      </c>
      <c r="Y5789" t="s">
        <v>182</v>
      </c>
      <c r="Z5789" t="s">
        <v>164</v>
      </c>
      <c r="AA5789" t="s">
        <v>164</v>
      </c>
      <c r="AB5789" t="s">
        <v>18</v>
      </c>
      <c r="AD5789" t="s">
        <v>10033</v>
      </c>
      <c r="AE5789">
        <v>1</v>
      </c>
      <c r="AF5789">
        <v>1</v>
      </c>
    </row>
    <row r="5790" spans="1:32" x14ac:dyDescent="0.2">
      <c r="A5790" t="s">
        <v>10034</v>
      </c>
      <c r="B5790" s="107">
        <v>44624</v>
      </c>
      <c r="C5790" s="107">
        <v>44624</v>
      </c>
      <c r="D5790" s="107">
        <v>44624</v>
      </c>
      <c r="E5790">
        <v>-1.7815816849587481E-3</v>
      </c>
      <c r="F5790">
        <v>-1.7815816849587481E-3</v>
      </c>
      <c r="G5790" t="s">
        <v>58</v>
      </c>
      <c r="H5790">
        <v>13400.664282064379</v>
      </c>
      <c r="I5790">
        <v>-23.874378051206779</v>
      </c>
      <c r="J5790">
        <v>-23.874378051206779</v>
      </c>
      <c r="K5790">
        <v>1</v>
      </c>
      <c r="M5790" t="s">
        <v>67</v>
      </c>
      <c r="N5790" t="s">
        <v>2409</v>
      </c>
      <c r="S5790" t="s">
        <v>1608</v>
      </c>
      <c r="U5790" t="s">
        <v>67</v>
      </c>
      <c r="W5790" t="s">
        <v>1270</v>
      </c>
      <c r="X5790" t="s">
        <v>1271</v>
      </c>
      <c r="Y5790" t="s">
        <v>182</v>
      </c>
      <c r="Z5790" t="s">
        <v>164</v>
      </c>
      <c r="AA5790" t="s">
        <v>164</v>
      </c>
      <c r="AB5790" t="s">
        <v>18</v>
      </c>
      <c r="AD5790" t="s">
        <v>10035</v>
      </c>
      <c r="AE5790">
        <v>1</v>
      </c>
      <c r="AF5790">
        <v>1</v>
      </c>
    </row>
    <row r="5791" spans="1:32" x14ac:dyDescent="0.2">
      <c r="A5791" t="s">
        <v>10036</v>
      </c>
      <c r="B5791" s="107">
        <v>44624</v>
      </c>
      <c r="C5791" s="107">
        <v>44624</v>
      </c>
      <c r="D5791" s="107">
        <v>44624</v>
      </c>
      <c r="E5791">
        <v>-1.7815816849587481E-3</v>
      </c>
      <c r="F5791">
        <v>-1.7815816849587481E-3</v>
      </c>
      <c r="G5791" t="s">
        <v>58</v>
      </c>
      <c r="H5791">
        <v>13400.664282064379</v>
      </c>
      <c r="I5791">
        <v>-23.874378051206779</v>
      </c>
      <c r="J5791">
        <v>-23.874378051206779</v>
      </c>
      <c r="K5791">
        <v>1</v>
      </c>
      <c r="M5791" t="s">
        <v>67</v>
      </c>
      <c r="N5791" t="s">
        <v>2409</v>
      </c>
      <c r="S5791" t="s">
        <v>1608</v>
      </c>
      <c r="U5791" t="s">
        <v>67</v>
      </c>
      <c r="W5791" t="s">
        <v>1270</v>
      </c>
      <c r="X5791" t="s">
        <v>1271</v>
      </c>
      <c r="Y5791" t="s">
        <v>182</v>
      </c>
      <c r="Z5791" t="s">
        <v>164</v>
      </c>
      <c r="AA5791" t="s">
        <v>164</v>
      </c>
      <c r="AB5791" t="s">
        <v>18</v>
      </c>
      <c r="AD5791" t="s">
        <v>10037</v>
      </c>
      <c r="AE5791">
        <v>1</v>
      </c>
      <c r="AF5791">
        <v>1</v>
      </c>
    </row>
    <row r="5792" spans="1:32" x14ac:dyDescent="0.2">
      <c r="A5792" t="s">
        <v>10038</v>
      </c>
      <c r="B5792" s="107">
        <v>44624</v>
      </c>
      <c r="C5792" s="107">
        <v>44624</v>
      </c>
      <c r="D5792" s="107">
        <v>44624</v>
      </c>
      <c r="E5792">
        <v>-1.7815816849587481E-3</v>
      </c>
      <c r="F5792">
        <v>-1.7815816849587481E-3</v>
      </c>
      <c r="G5792" t="s">
        <v>58</v>
      </c>
      <c r="H5792">
        <v>13400.664282064379</v>
      </c>
      <c r="I5792">
        <v>-23.874378051206779</v>
      </c>
      <c r="J5792">
        <v>-23.874378051206779</v>
      </c>
      <c r="K5792">
        <v>1</v>
      </c>
      <c r="M5792" t="s">
        <v>67</v>
      </c>
      <c r="N5792" t="s">
        <v>2409</v>
      </c>
      <c r="S5792" t="s">
        <v>1608</v>
      </c>
      <c r="U5792" t="s">
        <v>67</v>
      </c>
      <c r="W5792" t="s">
        <v>1270</v>
      </c>
      <c r="X5792" t="s">
        <v>1271</v>
      </c>
      <c r="Y5792" t="s">
        <v>182</v>
      </c>
      <c r="Z5792" t="s">
        <v>164</v>
      </c>
      <c r="AA5792" t="s">
        <v>164</v>
      </c>
      <c r="AB5792" t="s">
        <v>18</v>
      </c>
      <c r="AD5792" t="s">
        <v>10039</v>
      </c>
      <c r="AE5792">
        <v>1</v>
      </c>
      <c r="AF5792">
        <v>1</v>
      </c>
    </row>
    <row r="5793" spans="1:32" x14ac:dyDescent="0.2">
      <c r="A5793" t="s">
        <v>10040</v>
      </c>
      <c r="B5793" s="107">
        <v>44624</v>
      </c>
      <c r="C5793" s="107">
        <v>44624</v>
      </c>
      <c r="D5793" s="107">
        <v>44624</v>
      </c>
      <c r="E5793">
        <v>-1.7815816849587481E-3</v>
      </c>
      <c r="F5793">
        <v>-1.7815816849587481E-3</v>
      </c>
      <c r="G5793" t="s">
        <v>58</v>
      </c>
      <c r="H5793">
        <v>13400.664282064379</v>
      </c>
      <c r="I5793">
        <v>-23.874378051206779</v>
      </c>
      <c r="J5793">
        <v>-23.874378051206779</v>
      </c>
      <c r="K5793">
        <v>1</v>
      </c>
      <c r="M5793" t="s">
        <v>67</v>
      </c>
      <c r="N5793" t="s">
        <v>2409</v>
      </c>
      <c r="S5793" t="s">
        <v>1608</v>
      </c>
      <c r="U5793" t="s">
        <v>67</v>
      </c>
      <c r="W5793" t="s">
        <v>1270</v>
      </c>
      <c r="X5793" t="s">
        <v>1271</v>
      </c>
      <c r="Y5793" t="s">
        <v>182</v>
      </c>
      <c r="Z5793" t="s">
        <v>164</v>
      </c>
      <c r="AA5793" t="s">
        <v>164</v>
      </c>
      <c r="AB5793" t="s">
        <v>18</v>
      </c>
      <c r="AD5793" t="s">
        <v>10041</v>
      </c>
      <c r="AE5793">
        <v>1</v>
      </c>
      <c r="AF5793">
        <v>1</v>
      </c>
    </row>
    <row r="5794" spans="1:32" x14ac:dyDescent="0.2">
      <c r="A5794" t="s">
        <v>10042</v>
      </c>
      <c r="B5794" s="107">
        <v>44624</v>
      </c>
      <c r="C5794" s="107">
        <v>44624</v>
      </c>
      <c r="D5794" s="107">
        <v>44624</v>
      </c>
      <c r="E5794">
        <v>-1.7815816849587481E-3</v>
      </c>
      <c r="F5794">
        <v>-1.7815816849587481E-3</v>
      </c>
      <c r="G5794" t="s">
        <v>58</v>
      </c>
      <c r="H5794">
        <v>13400.664282064379</v>
      </c>
      <c r="I5794">
        <v>-23.874378051206779</v>
      </c>
      <c r="J5794">
        <v>-23.874378051206779</v>
      </c>
      <c r="K5794">
        <v>1</v>
      </c>
      <c r="M5794" t="s">
        <v>67</v>
      </c>
      <c r="N5794" t="s">
        <v>2409</v>
      </c>
      <c r="S5794" t="s">
        <v>1608</v>
      </c>
      <c r="U5794" t="s">
        <v>67</v>
      </c>
      <c r="W5794" t="s">
        <v>1270</v>
      </c>
      <c r="X5794" t="s">
        <v>1271</v>
      </c>
      <c r="Y5794" t="s">
        <v>182</v>
      </c>
      <c r="Z5794" t="s">
        <v>164</v>
      </c>
      <c r="AA5794" t="s">
        <v>164</v>
      </c>
      <c r="AB5794" t="s">
        <v>18</v>
      </c>
      <c r="AD5794" t="s">
        <v>10043</v>
      </c>
      <c r="AE5794">
        <v>1</v>
      </c>
      <c r="AF5794">
        <v>1</v>
      </c>
    </row>
    <row r="5795" spans="1:32" x14ac:dyDescent="0.2">
      <c r="A5795" t="s">
        <v>10044</v>
      </c>
      <c r="B5795" s="107">
        <v>44624</v>
      </c>
      <c r="C5795" s="107">
        <v>44624</v>
      </c>
      <c r="D5795" s="107">
        <v>44624</v>
      </c>
      <c r="E5795">
        <v>-1.60646022843403E-3</v>
      </c>
      <c r="F5795">
        <v>-1.60646022843403E-3</v>
      </c>
      <c r="G5795" t="s">
        <v>58</v>
      </c>
      <c r="H5795">
        <v>13400.664282064379</v>
      </c>
      <c r="I5795">
        <v>-21.527634203732891</v>
      </c>
      <c r="J5795">
        <v>-21.527634203732891</v>
      </c>
      <c r="K5795">
        <v>1</v>
      </c>
      <c r="M5795" t="s">
        <v>67</v>
      </c>
      <c r="N5795" t="s">
        <v>2409</v>
      </c>
      <c r="S5795" t="s">
        <v>1608</v>
      </c>
      <c r="U5795" t="s">
        <v>67</v>
      </c>
      <c r="W5795" t="s">
        <v>1270</v>
      </c>
      <c r="X5795" t="s">
        <v>1271</v>
      </c>
      <c r="Y5795" t="s">
        <v>182</v>
      </c>
      <c r="Z5795" t="s">
        <v>164</v>
      </c>
      <c r="AA5795" t="s">
        <v>164</v>
      </c>
      <c r="AB5795" t="s">
        <v>18</v>
      </c>
      <c r="AD5795" t="s">
        <v>10045</v>
      </c>
      <c r="AE5795">
        <v>1</v>
      </c>
      <c r="AF5795">
        <v>1</v>
      </c>
    </row>
    <row r="5796" spans="1:32" x14ac:dyDescent="0.2">
      <c r="A5796" t="s">
        <v>10046</v>
      </c>
      <c r="B5796" s="107">
        <v>44624</v>
      </c>
      <c r="C5796" s="107">
        <v>44624</v>
      </c>
      <c r="D5796" s="107">
        <v>44624</v>
      </c>
      <c r="E5796">
        <v>-4.9488297676272969E-3</v>
      </c>
      <c r="F5796">
        <v>-4.9488297676272969E-3</v>
      </c>
      <c r="G5796" t="s">
        <v>58</v>
      </c>
      <c r="H5796">
        <v>13400.664282064379</v>
      </c>
      <c r="I5796">
        <v>-66.31760630506011</v>
      </c>
      <c r="J5796">
        <v>-66.31760630506011</v>
      </c>
      <c r="K5796">
        <v>1</v>
      </c>
      <c r="M5796" t="s">
        <v>67</v>
      </c>
      <c r="N5796" t="s">
        <v>2409</v>
      </c>
      <c r="S5796" t="s">
        <v>1608</v>
      </c>
      <c r="U5796" t="s">
        <v>67</v>
      </c>
      <c r="W5796" t="s">
        <v>1270</v>
      </c>
      <c r="X5796" t="s">
        <v>1271</v>
      </c>
      <c r="Y5796" t="s">
        <v>182</v>
      </c>
      <c r="Z5796" t="s">
        <v>164</v>
      </c>
      <c r="AA5796" t="s">
        <v>164</v>
      </c>
      <c r="AB5796" t="s">
        <v>18</v>
      </c>
      <c r="AD5796" t="s">
        <v>10047</v>
      </c>
      <c r="AE5796">
        <v>1</v>
      </c>
      <c r="AF5796">
        <v>1</v>
      </c>
    </row>
    <row r="5797" spans="1:32" x14ac:dyDescent="0.2">
      <c r="A5797" t="s">
        <v>10048</v>
      </c>
      <c r="B5797" s="107">
        <v>44624</v>
      </c>
      <c r="C5797" s="107">
        <v>44624</v>
      </c>
      <c r="D5797" s="107">
        <v>44624</v>
      </c>
      <c r="E5797">
        <v>-2.431929526283494E-3</v>
      </c>
      <c r="F5797">
        <v>-2.431929526283494E-3</v>
      </c>
      <c r="G5797" t="s">
        <v>58</v>
      </c>
      <c r="H5797">
        <v>13400.664282064379</v>
      </c>
      <c r="I5797">
        <v>-32.589471139364967</v>
      </c>
      <c r="J5797">
        <v>-32.589471139364967</v>
      </c>
      <c r="K5797">
        <v>1</v>
      </c>
      <c r="M5797" t="s">
        <v>67</v>
      </c>
      <c r="N5797" t="s">
        <v>2409</v>
      </c>
      <c r="S5797" t="s">
        <v>1608</v>
      </c>
      <c r="U5797" t="s">
        <v>67</v>
      </c>
      <c r="W5797" t="s">
        <v>1270</v>
      </c>
      <c r="X5797" t="s">
        <v>1271</v>
      </c>
      <c r="Y5797" t="s">
        <v>182</v>
      </c>
      <c r="Z5797" t="s">
        <v>164</v>
      </c>
      <c r="AA5797" t="s">
        <v>164</v>
      </c>
      <c r="AB5797" t="s">
        <v>18</v>
      </c>
      <c r="AD5797" t="s">
        <v>10049</v>
      </c>
      <c r="AE5797">
        <v>1</v>
      </c>
      <c r="AF5797">
        <v>1</v>
      </c>
    </row>
    <row r="5798" spans="1:32" x14ac:dyDescent="0.2">
      <c r="A5798" t="s">
        <v>10050</v>
      </c>
      <c r="B5798" s="107">
        <v>44624</v>
      </c>
      <c r="C5798" s="107">
        <v>44624</v>
      </c>
      <c r="D5798" s="107">
        <v>44624</v>
      </c>
      <c r="E5798">
        <v>-2.431929526283494E-3</v>
      </c>
      <c r="F5798">
        <v>-2.431929526283494E-3</v>
      </c>
      <c r="G5798" t="s">
        <v>58</v>
      </c>
      <c r="H5798">
        <v>13400.664282064379</v>
      </c>
      <c r="I5798">
        <v>-32.589471139364967</v>
      </c>
      <c r="J5798">
        <v>-32.589471139364967</v>
      </c>
      <c r="K5798">
        <v>1</v>
      </c>
      <c r="M5798" t="s">
        <v>67</v>
      </c>
      <c r="N5798" t="s">
        <v>2409</v>
      </c>
      <c r="S5798" t="s">
        <v>1608</v>
      </c>
      <c r="U5798" t="s">
        <v>67</v>
      </c>
      <c r="W5798" t="s">
        <v>1270</v>
      </c>
      <c r="X5798" t="s">
        <v>1271</v>
      </c>
      <c r="Y5798" t="s">
        <v>182</v>
      </c>
      <c r="Z5798" t="s">
        <v>164</v>
      </c>
      <c r="AA5798" t="s">
        <v>164</v>
      </c>
      <c r="AB5798" t="s">
        <v>18</v>
      </c>
      <c r="AD5798" t="s">
        <v>10051</v>
      </c>
      <c r="AE5798">
        <v>1</v>
      </c>
      <c r="AF5798">
        <v>1</v>
      </c>
    </row>
    <row r="5799" spans="1:32" x14ac:dyDescent="0.2">
      <c r="A5799" t="s">
        <v>10052</v>
      </c>
      <c r="B5799" s="107">
        <v>44624</v>
      </c>
      <c r="C5799" s="107">
        <v>44624</v>
      </c>
      <c r="D5799" s="107">
        <v>44624</v>
      </c>
      <c r="E5799">
        <v>-2.1371935855628442E-3</v>
      </c>
      <c r="F5799">
        <v>-2.1371935855628442E-3</v>
      </c>
      <c r="G5799" t="s">
        <v>58</v>
      </c>
      <c r="H5799">
        <v>13400.664282064379</v>
      </c>
      <c r="I5799">
        <v>-28.63981374590912</v>
      </c>
      <c r="J5799">
        <v>-28.63981374590912</v>
      </c>
      <c r="K5799">
        <v>1</v>
      </c>
      <c r="M5799" t="s">
        <v>67</v>
      </c>
      <c r="N5799" t="s">
        <v>2409</v>
      </c>
      <c r="S5799" t="s">
        <v>1608</v>
      </c>
      <c r="U5799" t="s">
        <v>67</v>
      </c>
      <c r="W5799" t="s">
        <v>1270</v>
      </c>
      <c r="X5799" t="s">
        <v>1271</v>
      </c>
      <c r="Y5799" t="s">
        <v>182</v>
      </c>
      <c r="Z5799" t="s">
        <v>164</v>
      </c>
      <c r="AA5799" t="s">
        <v>164</v>
      </c>
      <c r="AB5799" t="s">
        <v>18</v>
      </c>
      <c r="AD5799" t="s">
        <v>10053</v>
      </c>
      <c r="AE5799">
        <v>1</v>
      </c>
      <c r="AF5799">
        <v>1</v>
      </c>
    </row>
    <row r="5800" spans="1:32" x14ac:dyDescent="0.2">
      <c r="A5800" t="s">
        <v>10054</v>
      </c>
      <c r="B5800" s="107">
        <v>44624</v>
      </c>
      <c r="C5800" s="107">
        <v>44624</v>
      </c>
      <c r="D5800" s="107">
        <v>44624</v>
      </c>
      <c r="E5800">
        <v>-2.1371935855628442E-3</v>
      </c>
      <c r="F5800">
        <v>-2.1371935855628442E-3</v>
      </c>
      <c r="G5800" t="s">
        <v>58</v>
      </c>
      <c r="H5800">
        <v>13400.664282064379</v>
      </c>
      <c r="I5800">
        <v>-28.63981374590912</v>
      </c>
      <c r="J5800">
        <v>-28.63981374590912</v>
      </c>
      <c r="K5800">
        <v>1</v>
      </c>
      <c r="M5800" t="s">
        <v>67</v>
      </c>
      <c r="N5800" t="s">
        <v>2409</v>
      </c>
      <c r="S5800" t="s">
        <v>1608</v>
      </c>
      <c r="U5800" t="s">
        <v>67</v>
      </c>
      <c r="W5800" t="s">
        <v>1270</v>
      </c>
      <c r="X5800" t="s">
        <v>1271</v>
      </c>
      <c r="Y5800" t="s">
        <v>182</v>
      </c>
      <c r="Z5800" t="s">
        <v>164</v>
      </c>
      <c r="AA5800" t="s">
        <v>164</v>
      </c>
      <c r="AB5800" t="s">
        <v>18</v>
      </c>
      <c r="AD5800" t="s">
        <v>10055</v>
      </c>
      <c r="AE5800">
        <v>1</v>
      </c>
      <c r="AF5800">
        <v>1</v>
      </c>
    </row>
    <row r="5801" spans="1:32" x14ac:dyDescent="0.2">
      <c r="A5801" t="s">
        <v>10056</v>
      </c>
      <c r="B5801" s="107">
        <v>44624</v>
      </c>
      <c r="C5801" s="107">
        <v>44624</v>
      </c>
      <c r="D5801" s="107">
        <v>44624</v>
      </c>
      <c r="E5801">
        <v>-2.3949426397281959E-3</v>
      </c>
      <c r="F5801">
        <v>-2.3949426397281959E-3</v>
      </c>
      <c r="G5801" t="s">
        <v>58</v>
      </c>
      <c r="H5801">
        <v>13400.664282064379</v>
      </c>
      <c r="I5801">
        <v>-32.093822289798617</v>
      </c>
      <c r="J5801">
        <v>-32.093822289798617</v>
      </c>
      <c r="K5801">
        <v>1</v>
      </c>
      <c r="M5801" t="s">
        <v>67</v>
      </c>
      <c r="N5801" t="s">
        <v>2409</v>
      </c>
      <c r="S5801" t="s">
        <v>1608</v>
      </c>
      <c r="U5801" t="s">
        <v>67</v>
      </c>
      <c r="W5801" t="s">
        <v>1270</v>
      </c>
      <c r="X5801" t="s">
        <v>1271</v>
      </c>
      <c r="Y5801" t="s">
        <v>182</v>
      </c>
      <c r="Z5801" t="s">
        <v>164</v>
      </c>
      <c r="AA5801" t="s">
        <v>164</v>
      </c>
      <c r="AB5801" t="s">
        <v>18</v>
      </c>
      <c r="AD5801" t="s">
        <v>10057</v>
      </c>
      <c r="AE5801">
        <v>1</v>
      </c>
      <c r="AF5801">
        <v>1</v>
      </c>
    </row>
    <row r="5802" spans="1:32" x14ac:dyDescent="0.2">
      <c r="A5802" t="s">
        <v>10058</v>
      </c>
      <c r="B5802" s="107">
        <v>44624</v>
      </c>
      <c r="C5802" s="107">
        <v>44624</v>
      </c>
      <c r="D5802" s="107">
        <v>44624</v>
      </c>
      <c r="E5802">
        <v>-2.3949426397281959E-3</v>
      </c>
      <c r="F5802">
        <v>-2.3949426397281959E-3</v>
      </c>
      <c r="G5802" t="s">
        <v>58</v>
      </c>
      <c r="H5802">
        <v>13400.664282064379</v>
      </c>
      <c r="I5802">
        <v>-32.093822289798617</v>
      </c>
      <c r="J5802">
        <v>-32.093822289798617</v>
      </c>
      <c r="K5802">
        <v>1</v>
      </c>
      <c r="M5802" t="s">
        <v>67</v>
      </c>
      <c r="N5802" t="s">
        <v>2409</v>
      </c>
      <c r="S5802" t="s">
        <v>1608</v>
      </c>
      <c r="U5802" t="s">
        <v>67</v>
      </c>
      <c r="W5802" t="s">
        <v>1270</v>
      </c>
      <c r="X5802" t="s">
        <v>1271</v>
      </c>
      <c r="Y5802" t="s">
        <v>182</v>
      </c>
      <c r="Z5802" t="s">
        <v>164</v>
      </c>
      <c r="AA5802" t="s">
        <v>164</v>
      </c>
      <c r="AB5802" t="s">
        <v>18</v>
      </c>
      <c r="AD5802" t="s">
        <v>10059</v>
      </c>
      <c r="AE5802">
        <v>1</v>
      </c>
      <c r="AF5802">
        <v>1</v>
      </c>
    </row>
    <row r="5803" spans="1:32" x14ac:dyDescent="0.2">
      <c r="A5803" t="s">
        <v>10060</v>
      </c>
      <c r="B5803" s="107">
        <v>44624</v>
      </c>
      <c r="C5803" s="107">
        <v>44624</v>
      </c>
      <c r="D5803" s="107">
        <v>44624</v>
      </c>
      <c r="E5803">
        <v>-1.60646022843403E-3</v>
      </c>
      <c r="F5803">
        <v>-1.60646022843403E-3</v>
      </c>
      <c r="G5803" t="s">
        <v>58</v>
      </c>
      <c r="H5803">
        <v>13400.664282064379</v>
      </c>
      <c r="I5803">
        <v>-21.527634203732891</v>
      </c>
      <c r="J5803">
        <v>-21.527634203732891</v>
      </c>
      <c r="K5803">
        <v>1</v>
      </c>
      <c r="M5803" t="s">
        <v>67</v>
      </c>
      <c r="N5803" t="s">
        <v>2409</v>
      </c>
      <c r="S5803" t="s">
        <v>1608</v>
      </c>
      <c r="U5803" t="s">
        <v>67</v>
      </c>
      <c r="W5803" t="s">
        <v>1270</v>
      </c>
      <c r="X5803" t="s">
        <v>1271</v>
      </c>
      <c r="Y5803" t="s">
        <v>182</v>
      </c>
      <c r="Z5803" t="s">
        <v>164</v>
      </c>
      <c r="AA5803" t="s">
        <v>164</v>
      </c>
      <c r="AB5803" t="s">
        <v>18</v>
      </c>
      <c r="AD5803" t="s">
        <v>10061</v>
      </c>
      <c r="AE5803">
        <v>1</v>
      </c>
      <c r="AF5803">
        <v>1</v>
      </c>
    </row>
    <row r="5804" spans="1:32" x14ac:dyDescent="0.2">
      <c r="A5804" t="s">
        <v>10062</v>
      </c>
      <c r="B5804" s="107">
        <v>44624</v>
      </c>
      <c r="C5804" s="107">
        <v>44624</v>
      </c>
      <c r="D5804" s="107">
        <v>44624</v>
      </c>
      <c r="E5804">
        <v>-1.60646022843403E-3</v>
      </c>
      <c r="F5804">
        <v>-1.60646022843403E-3</v>
      </c>
      <c r="G5804" t="s">
        <v>58</v>
      </c>
      <c r="H5804">
        <v>13400.664282064379</v>
      </c>
      <c r="I5804">
        <v>-21.527634203732891</v>
      </c>
      <c r="J5804">
        <v>-21.527634203732891</v>
      </c>
      <c r="K5804">
        <v>1</v>
      </c>
      <c r="M5804" t="s">
        <v>67</v>
      </c>
      <c r="N5804" t="s">
        <v>2409</v>
      </c>
      <c r="S5804" t="s">
        <v>1608</v>
      </c>
      <c r="U5804" t="s">
        <v>67</v>
      </c>
      <c r="W5804" t="s">
        <v>1270</v>
      </c>
      <c r="X5804" t="s">
        <v>1271</v>
      </c>
      <c r="Y5804" t="s">
        <v>182</v>
      </c>
      <c r="Z5804" t="s">
        <v>164</v>
      </c>
      <c r="AA5804" t="s">
        <v>164</v>
      </c>
      <c r="AB5804" t="s">
        <v>18</v>
      </c>
      <c r="AD5804" t="s">
        <v>10063</v>
      </c>
      <c r="AE5804">
        <v>1</v>
      </c>
      <c r="AF5804">
        <v>1</v>
      </c>
    </row>
    <row r="5805" spans="1:32" x14ac:dyDescent="0.2">
      <c r="A5805" t="s">
        <v>10064</v>
      </c>
      <c r="B5805" s="107">
        <v>44624</v>
      </c>
      <c r="C5805" s="107">
        <v>44624</v>
      </c>
      <c r="D5805" s="107">
        <v>44624</v>
      </c>
      <c r="E5805">
        <v>-1.60646022843403E-3</v>
      </c>
      <c r="F5805">
        <v>-1.60646022843403E-3</v>
      </c>
      <c r="G5805" t="s">
        <v>58</v>
      </c>
      <c r="H5805">
        <v>13400.664282064379</v>
      </c>
      <c r="I5805">
        <v>-21.527634203732891</v>
      </c>
      <c r="J5805">
        <v>-21.527634203732891</v>
      </c>
      <c r="K5805">
        <v>1</v>
      </c>
      <c r="M5805" t="s">
        <v>67</v>
      </c>
      <c r="N5805" t="s">
        <v>2409</v>
      </c>
      <c r="S5805" t="s">
        <v>1608</v>
      </c>
      <c r="U5805" t="s">
        <v>67</v>
      </c>
      <c r="W5805" t="s">
        <v>1270</v>
      </c>
      <c r="X5805" t="s">
        <v>1271</v>
      </c>
      <c r="Y5805" t="s">
        <v>182</v>
      </c>
      <c r="Z5805" t="s">
        <v>164</v>
      </c>
      <c r="AA5805" t="s">
        <v>164</v>
      </c>
      <c r="AB5805" t="s">
        <v>18</v>
      </c>
      <c r="AD5805" t="s">
        <v>10065</v>
      </c>
      <c r="AE5805">
        <v>1</v>
      </c>
      <c r="AF5805">
        <v>1</v>
      </c>
    </row>
    <row r="5806" spans="1:32" x14ac:dyDescent="0.2">
      <c r="A5806" t="s">
        <v>10066</v>
      </c>
      <c r="B5806" s="107">
        <v>44624</v>
      </c>
      <c r="C5806" s="107">
        <v>44624</v>
      </c>
      <c r="D5806" s="107">
        <v>44624</v>
      </c>
      <c r="E5806">
        <v>-1.60646022843403E-3</v>
      </c>
      <c r="F5806">
        <v>-1.60646022843403E-3</v>
      </c>
      <c r="G5806" t="s">
        <v>58</v>
      </c>
      <c r="H5806">
        <v>13400.664282064379</v>
      </c>
      <c r="I5806">
        <v>-21.527634203732891</v>
      </c>
      <c r="J5806">
        <v>-21.527634203732891</v>
      </c>
      <c r="K5806">
        <v>1</v>
      </c>
      <c r="M5806" t="s">
        <v>67</v>
      </c>
      <c r="N5806" t="s">
        <v>2409</v>
      </c>
      <c r="S5806" t="s">
        <v>1608</v>
      </c>
      <c r="U5806" t="s">
        <v>67</v>
      </c>
      <c r="W5806" t="s">
        <v>1270</v>
      </c>
      <c r="X5806" t="s">
        <v>1271</v>
      </c>
      <c r="Y5806" t="s">
        <v>182</v>
      </c>
      <c r="Z5806" t="s">
        <v>164</v>
      </c>
      <c r="AA5806" t="s">
        <v>164</v>
      </c>
      <c r="AB5806" t="s">
        <v>18</v>
      </c>
      <c r="AD5806" t="s">
        <v>10067</v>
      </c>
      <c r="AE5806">
        <v>1</v>
      </c>
      <c r="AF5806">
        <v>1</v>
      </c>
    </row>
    <row r="5807" spans="1:32" x14ac:dyDescent="0.2">
      <c r="A5807" t="s">
        <v>10068</v>
      </c>
      <c r="B5807" s="107">
        <v>44624</v>
      </c>
      <c r="C5807" s="107">
        <v>44624</v>
      </c>
      <c r="D5807" s="107">
        <v>44624</v>
      </c>
      <c r="E5807">
        <v>-1.7978711438269E-3</v>
      </c>
      <c r="F5807">
        <v>-1.7978711438269E-3</v>
      </c>
      <c r="G5807" t="s">
        <v>58</v>
      </c>
      <c r="H5807">
        <v>13400.664282064379</v>
      </c>
      <c r="I5807">
        <v>-24.092667620835378</v>
      </c>
      <c r="J5807">
        <v>-24.092667620835378</v>
      </c>
      <c r="K5807">
        <v>1</v>
      </c>
      <c r="M5807" t="s">
        <v>67</v>
      </c>
      <c r="N5807" t="s">
        <v>2409</v>
      </c>
      <c r="S5807" t="s">
        <v>1608</v>
      </c>
      <c r="U5807" t="s">
        <v>67</v>
      </c>
      <c r="W5807" t="s">
        <v>1270</v>
      </c>
      <c r="X5807" t="s">
        <v>1271</v>
      </c>
      <c r="Y5807" t="s">
        <v>182</v>
      </c>
      <c r="Z5807" t="s">
        <v>164</v>
      </c>
      <c r="AA5807" t="s">
        <v>164</v>
      </c>
      <c r="AB5807" t="s">
        <v>18</v>
      </c>
      <c r="AD5807" t="s">
        <v>10069</v>
      </c>
      <c r="AE5807">
        <v>1</v>
      </c>
      <c r="AF5807">
        <v>1</v>
      </c>
    </row>
    <row r="5808" spans="1:32" x14ac:dyDescent="0.2">
      <c r="A5808" t="s">
        <v>10070</v>
      </c>
      <c r="B5808" s="107">
        <v>44624</v>
      </c>
      <c r="C5808" s="107">
        <v>44624</v>
      </c>
      <c r="D5808" s="107">
        <v>44624</v>
      </c>
      <c r="E5808">
        <v>-1.7978711438269E-3</v>
      </c>
      <c r="F5808">
        <v>-1.7978711438269E-3</v>
      </c>
      <c r="G5808" t="s">
        <v>58</v>
      </c>
      <c r="H5808">
        <v>13400.664282064379</v>
      </c>
      <c r="I5808">
        <v>-24.092667620835378</v>
      </c>
      <c r="J5808">
        <v>-24.092667620835378</v>
      </c>
      <c r="K5808">
        <v>1</v>
      </c>
      <c r="M5808" t="s">
        <v>67</v>
      </c>
      <c r="N5808" t="s">
        <v>2409</v>
      </c>
      <c r="S5808" t="s">
        <v>1608</v>
      </c>
      <c r="U5808" t="s">
        <v>67</v>
      </c>
      <c r="W5808" t="s">
        <v>1270</v>
      </c>
      <c r="X5808" t="s">
        <v>1271</v>
      </c>
      <c r="Y5808" t="s">
        <v>182</v>
      </c>
      <c r="Z5808" t="s">
        <v>164</v>
      </c>
      <c r="AA5808" t="s">
        <v>164</v>
      </c>
      <c r="AB5808" t="s">
        <v>18</v>
      </c>
      <c r="AD5808" t="s">
        <v>10071</v>
      </c>
      <c r="AE5808">
        <v>1</v>
      </c>
      <c r="AF5808">
        <v>1</v>
      </c>
    </row>
    <row r="5809" spans="1:32" x14ac:dyDescent="0.2">
      <c r="A5809" t="s">
        <v>10072</v>
      </c>
      <c r="B5809" s="107">
        <v>44624</v>
      </c>
      <c r="C5809" s="107">
        <v>44624</v>
      </c>
      <c r="D5809" s="107">
        <v>44624</v>
      </c>
      <c r="E5809">
        <v>-1.7978711438269E-3</v>
      </c>
      <c r="F5809">
        <v>-1.7978711438269E-3</v>
      </c>
      <c r="G5809" t="s">
        <v>58</v>
      </c>
      <c r="H5809">
        <v>13400.664282064379</v>
      </c>
      <c r="I5809">
        <v>-24.092667620835378</v>
      </c>
      <c r="J5809">
        <v>-24.092667620835378</v>
      </c>
      <c r="K5809">
        <v>1</v>
      </c>
      <c r="M5809" t="s">
        <v>67</v>
      </c>
      <c r="N5809" t="s">
        <v>2409</v>
      </c>
      <c r="S5809" t="s">
        <v>1608</v>
      </c>
      <c r="U5809" t="s">
        <v>67</v>
      </c>
      <c r="W5809" t="s">
        <v>1270</v>
      </c>
      <c r="X5809" t="s">
        <v>1271</v>
      </c>
      <c r="Y5809" t="s">
        <v>182</v>
      </c>
      <c r="Z5809" t="s">
        <v>164</v>
      </c>
      <c r="AA5809" t="s">
        <v>164</v>
      </c>
      <c r="AB5809" t="s">
        <v>18</v>
      </c>
      <c r="AD5809" t="s">
        <v>10073</v>
      </c>
      <c r="AE5809">
        <v>1</v>
      </c>
      <c r="AF5809">
        <v>1</v>
      </c>
    </row>
    <row r="5810" spans="1:32" x14ac:dyDescent="0.2">
      <c r="A5810" t="s">
        <v>10074</v>
      </c>
      <c r="B5810" s="107">
        <v>44624</v>
      </c>
      <c r="C5810" s="107">
        <v>44624</v>
      </c>
      <c r="D5810" s="107">
        <v>44624</v>
      </c>
      <c r="E5810">
        <v>-1.7978711438269E-3</v>
      </c>
      <c r="F5810">
        <v>-1.7978711438269E-3</v>
      </c>
      <c r="G5810" t="s">
        <v>58</v>
      </c>
      <c r="H5810">
        <v>13400.664282064379</v>
      </c>
      <c r="I5810">
        <v>-24.092667620835378</v>
      </c>
      <c r="J5810">
        <v>-24.092667620835378</v>
      </c>
      <c r="K5810">
        <v>1</v>
      </c>
      <c r="M5810" t="s">
        <v>67</v>
      </c>
      <c r="N5810" t="s">
        <v>2409</v>
      </c>
      <c r="S5810" t="s">
        <v>1608</v>
      </c>
      <c r="U5810" t="s">
        <v>67</v>
      </c>
      <c r="W5810" t="s">
        <v>1270</v>
      </c>
      <c r="X5810" t="s">
        <v>1271</v>
      </c>
      <c r="Y5810" t="s">
        <v>182</v>
      </c>
      <c r="Z5810" t="s">
        <v>164</v>
      </c>
      <c r="AA5810" t="s">
        <v>164</v>
      </c>
      <c r="AB5810" t="s">
        <v>18</v>
      </c>
      <c r="AD5810" t="s">
        <v>10075</v>
      </c>
      <c r="AE5810">
        <v>1</v>
      </c>
      <c r="AF5810">
        <v>1</v>
      </c>
    </row>
    <row r="5811" spans="1:32" x14ac:dyDescent="0.2">
      <c r="A5811" t="s">
        <v>10076</v>
      </c>
      <c r="B5811" s="107">
        <v>44624</v>
      </c>
      <c r="C5811" s="107">
        <v>44624</v>
      </c>
      <c r="D5811" s="107">
        <v>44624</v>
      </c>
      <c r="E5811">
        <v>-1.7978711438269E-3</v>
      </c>
      <c r="F5811">
        <v>-1.7978711438269E-3</v>
      </c>
      <c r="G5811" t="s">
        <v>58</v>
      </c>
      <c r="H5811">
        <v>13400.664282064379</v>
      </c>
      <c r="I5811">
        <v>-24.092667620835378</v>
      </c>
      <c r="J5811">
        <v>-24.092667620835378</v>
      </c>
      <c r="K5811">
        <v>1</v>
      </c>
      <c r="M5811" t="s">
        <v>67</v>
      </c>
      <c r="N5811" t="s">
        <v>2409</v>
      </c>
      <c r="S5811" t="s">
        <v>1608</v>
      </c>
      <c r="U5811" t="s">
        <v>67</v>
      </c>
      <c r="W5811" t="s">
        <v>1270</v>
      </c>
      <c r="X5811" t="s">
        <v>1271</v>
      </c>
      <c r="Y5811" t="s">
        <v>182</v>
      </c>
      <c r="Z5811" t="s">
        <v>164</v>
      </c>
      <c r="AA5811" t="s">
        <v>164</v>
      </c>
      <c r="AB5811" t="s">
        <v>18</v>
      </c>
      <c r="AD5811" t="s">
        <v>10077</v>
      </c>
      <c r="AE5811">
        <v>1</v>
      </c>
      <c r="AF5811">
        <v>1</v>
      </c>
    </row>
    <row r="5812" spans="1:32" x14ac:dyDescent="0.2">
      <c r="A5812" t="s">
        <v>10078</v>
      </c>
      <c r="B5812" s="107">
        <v>44624</v>
      </c>
      <c r="C5812" s="107">
        <v>44624</v>
      </c>
      <c r="D5812" s="107">
        <v>44624</v>
      </c>
      <c r="E5812">
        <v>-1.7978711438269E-3</v>
      </c>
      <c r="F5812">
        <v>-1.7978711438269E-3</v>
      </c>
      <c r="G5812" t="s">
        <v>58</v>
      </c>
      <c r="H5812">
        <v>13400.664282064379</v>
      </c>
      <c r="I5812">
        <v>-24.092667620835378</v>
      </c>
      <c r="J5812">
        <v>-24.092667620835378</v>
      </c>
      <c r="K5812">
        <v>1</v>
      </c>
      <c r="M5812" t="s">
        <v>67</v>
      </c>
      <c r="N5812" t="s">
        <v>2409</v>
      </c>
      <c r="S5812" t="s">
        <v>1608</v>
      </c>
      <c r="U5812" t="s">
        <v>67</v>
      </c>
      <c r="W5812" t="s">
        <v>1270</v>
      </c>
      <c r="X5812" t="s">
        <v>1271</v>
      </c>
      <c r="Y5812" t="s">
        <v>182</v>
      </c>
      <c r="Z5812" t="s">
        <v>164</v>
      </c>
      <c r="AA5812" t="s">
        <v>164</v>
      </c>
      <c r="AB5812" t="s">
        <v>18</v>
      </c>
      <c r="AD5812" t="s">
        <v>10079</v>
      </c>
      <c r="AE5812">
        <v>1</v>
      </c>
      <c r="AF5812">
        <v>1</v>
      </c>
    </row>
    <row r="5813" spans="1:32" x14ac:dyDescent="0.2">
      <c r="A5813" t="s">
        <v>10080</v>
      </c>
      <c r="B5813" s="107">
        <v>44624</v>
      </c>
      <c r="C5813" s="107">
        <v>44624</v>
      </c>
      <c r="D5813" s="107">
        <v>44624</v>
      </c>
      <c r="E5813">
        <v>-1.7978711438269E-3</v>
      </c>
      <c r="F5813">
        <v>-1.7978711438269E-3</v>
      </c>
      <c r="G5813" t="s">
        <v>58</v>
      </c>
      <c r="H5813">
        <v>13400.664282064379</v>
      </c>
      <c r="I5813">
        <v>-24.092667620835378</v>
      </c>
      <c r="J5813">
        <v>-24.092667620835378</v>
      </c>
      <c r="K5813">
        <v>1</v>
      </c>
      <c r="M5813" t="s">
        <v>67</v>
      </c>
      <c r="N5813" t="s">
        <v>2409</v>
      </c>
      <c r="S5813" t="s">
        <v>1608</v>
      </c>
      <c r="U5813" t="s">
        <v>67</v>
      </c>
      <c r="W5813" t="s">
        <v>1270</v>
      </c>
      <c r="X5813" t="s">
        <v>1271</v>
      </c>
      <c r="Y5813" t="s">
        <v>182</v>
      </c>
      <c r="Z5813" t="s">
        <v>164</v>
      </c>
      <c r="AA5813" t="s">
        <v>164</v>
      </c>
      <c r="AB5813" t="s">
        <v>18</v>
      </c>
      <c r="AD5813" t="s">
        <v>10081</v>
      </c>
      <c r="AE5813">
        <v>1</v>
      </c>
      <c r="AF5813">
        <v>1</v>
      </c>
    </row>
    <row r="5814" spans="1:32" x14ac:dyDescent="0.2">
      <c r="A5814" t="s">
        <v>10082</v>
      </c>
      <c r="B5814" s="107">
        <v>44624</v>
      </c>
      <c r="C5814" s="107">
        <v>44624</v>
      </c>
      <c r="D5814" s="107">
        <v>44624</v>
      </c>
      <c r="E5814">
        <v>-1.3316901015600199E-3</v>
      </c>
      <c r="F5814">
        <v>-1.3316901015600199E-3</v>
      </c>
      <c r="G5814" t="s">
        <v>58</v>
      </c>
      <c r="H5814">
        <v>13400.664282064379</v>
      </c>
      <c r="I5814">
        <v>-17.84553197875405</v>
      </c>
      <c r="J5814">
        <v>-17.84553197875405</v>
      </c>
      <c r="K5814">
        <v>1</v>
      </c>
      <c r="M5814" t="s">
        <v>67</v>
      </c>
      <c r="N5814" t="s">
        <v>2409</v>
      </c>
      <c r="S5814" t="s">
        <v>1608</v>
      </c>
      <c r="U5814" t="s">
        <v>67</v>
      </c>
      <c r="W5814" t="s">
        <v>1270</v>
      </c>
      <c r="X5814" t="s">
        <v>1271</v>
      </c>
      <c r="Y5814" t="s">
        <v>182</v>
      </c>
      <c r="Z5814" t="s">
        <v>164</v>
      </c>
      <c r="AA5814" t="s">
        <v>164</v>
      </c>
      <c r="AB5814" t="s">
        <v>18</v>
      </c>
      <c r="AD5814" t="s">
        <v>10083</v>
      </c>
      <c r="AE5814">
        <v>1</v>
      </c>
      <c r="AF5814">
        <v>1</v>
      </c>
    </row>
    <row r="5815" spans="1:32" x14ac:dyDescent="0.2">
      <c r="A5815" t="s">
        <v>10084</v>
      </c>
      <c r="B5815" s="107">
        <v>44624</v>
      </c>
      <c r="C5815" s="107">
        <v>44624</v>
      </c>
      <c r="D5815" s="107">
        <v>44624</v>
      </c>
      <c r="E5815">
        <v>-2.0271608361599799E-3</v>
      </c>
      <c r="F5815">
        <v>-2.0271608361599799E-3</v>
      </c>
      <c r="G5815" t="s">
        <v>58</v>
      </c>
      <c r="H5815">
        <v>13400.664282064379</v>
      </c>
      <c r="I5815">
        <v>-27.16530181112881</v>
      </c>
      <c r="J5815">
        <v>-27.16530181112881</v>
      </c>
      <c r="K5815">
        <v>1</v>
      </c>
      <c r="M5815" t="s">
        <v>67</v>
      </c>
      <c r="N5815" t="s">
        <v>2409</v>
      </c>
      <c r="S5815" t="s">
        <v>1608</v>
      </c>
      <c r="U5815" t="s">
        <v>67</v>
      </c>
      <c r="W5815" t="s">
        <v>1270</v>
      </c>
      <c r="X5815" t="s">
        <v>1271</v>
      </c>
      <c r="Y5815" t="s">
        <v>182</v>
      </c>
      <c r="Z5815" t="s">
        <v>164</v>
      </c>
      <c r="AA5815" t="s">
        <v>164</v>
      </c>
      <c r="AB5815" t="s">
        <v>18</v>
      </c>
      <c r="AD5815" t="s">
        <v>10085</v>
      </c>
      <c r="AE5815">
        <v>1</v>
      </c>
      <c r="AF5815">
        <v>1</v>
      </c>
    </row>
    <row r="5816" spans="1:32" x14ac:dyDescent="0.2">
      <c r="A5816" t="s">
        <v>10086</v>
      </c>
      <c r="B5816" s="107">
        <v>44624</v>
      </c>
      <c r="C5816" s="107">
        <v>44624</v>
      </c>
      <c r="D5816" s="107">
        <v>44624</v>
      </c>
      <c r="E5816">
        <v>-1.2672169860585339E-3</v>
      </c>
      <c r="F5816">
        <v>-1.2672169860585339E-3</v>
      </c>
      <c r="G5816" t="s">
        <v>58</v>
      </c>
      <c r="H5816">
        <v>13400.664282064379</v>
      </c>
      <c r="I5816">
        <v>-16.98154940269988</v>
      </c>
      <c r="J5816">
        <v>-16.98154940269988</v>
      </c>
      <c r="K5816">
        <v>1</v>
      </c>
      <c r="M5816" t="s">
        <v>67</v>
      </c>
      <c r="N5816" t="s">
        <v>2409</v>
      </c>
      <c r="S5816" t="s">
        <v>1608</v>
      </c>
      <c r="U5816" t="s">
        <v>67</v>
      </c>
      <c r="W5816" t="s">
        <v>1270</v>
      </c>
      <c r="X5816" t="s">
        <v>1271</v>
      </c>
      <c r="Y5816" t="s">
        <v>182</v>
      </c>
      <c r="Z5816" t="s">
        <v>164</v>
      </c>
      <c r="AA5816" t="s">
        <v>164</v>
      </c>
      <c r="AB5816" t="s">
        <v>18</v>
      </c>
      <c r="AD5816" t="s">
        <v>10087</v>
      </c>
      <c r="AE5816">
        <v>1</v>
      </c>
      <c r="AF5816">
        <v>1</v>
      </c>
    </row>
    <row r="5817" spans="1:32" x14ac:dyDescent="0.2">
      <c r="A5817" t="s">
        <v>10088</v>
      </c>
      <c r="B5817" s="107">
        <v>44624</v>
      </c>
      <c r="C5817" s="107">
        <v>44624</v>
      </c>
      <c r="D5817" s="107">
        <v>44624</v>
      </c>
      <c r="E5817">
        <v>-2.95803316976153E-3</v>
      </c>
      <c r="F5817">
        <v>-2.95803316976153E-3</v>
      </c>
      <c r="G5817" t="s">
        <v>58</v>
      </c>
      <c r="H5817">
        <v>13400.664282064379</v>
      </c>
      <c r="I5817">
        <v>-39.63960944318503</v>
      </c>
      <c r="J5817">
        <v>-39.63960944318503</v>
      </c>
      <c r="K5817">
        <v>1</v>
      </c>
      <c r="M5817" t="s">
        <v>67</v>
      </c>
      <c r="N5817" t="s">
        <v>2409</v>
      </c>
      <c r="S5817" t="s">
        <v>1608</v>
      </c>
      <c r="U5817" t="s">
        <v>67</v>
      </c>
      <c r="W5817" t="s">
        <v>1270</v>
      </c>
      <c r="X5817" t="s">
        <v>1271</v>
      </c>
      <c r="Y5817" t="s">
        <v>182</v>
      </c>
      <c r="Z5817" t="s">
        <v>164</v>
      </c>
      <c r="AA5817" t="s">
        <v>164</v>
      </c>
      <c r="AB5817" t="s">
        <v>18</v>
      </c>
      <c r="AD5817" t="s">
        <v>10089</v>
      </c>
      <c r="AE5817">
        <v>1</v>
      </c>
      <c r="AF5817">
        <v>1</v>
      </c>
    </row>
    <row r="5818" spans="1:32" x14ac:dyDescent="0.2">
      <c r="A5818" t="s">
        <v>10090</v>
      </c>
      <c r="B5818" s="107">
        <v>44624</v>
      </c>
      <c r="C5818" s="107">
        <v>44624</v>
      </c>
      <c r="D5818" s="107">
        <v>44624</v>
      </c>
      <c r="E5818">
        <v>-1.7670146377410561E-3</v>
      </c>
      <c r="F5818">
        <v>-1.7670146377410561E-3</v>
      </c>
      <c r="G5818" t="s">
        <v>58</v>
      </c>
      <c r="H5818">
        <v>13400.664282064379</v>
      </c>
      <c r="I5818">
        <v>-23.67916994186151</v>
      </c>
      <c r="J5818">
        <v>-23.67916994186151</v>
      </c>
      <c r="K5818">
        <v>1</v>
      </c>
      <c r="M5818" t="s">
        <v>67</v>
      </c>
      <c r="N5818" t="s">
        <v>2409</v>
      </c>
      <c r="S5818" t="s">
        <v>1608</v>
      </c>
      <c r="U5818" t="s">
        <v>67</v>
      </c>
      <c r="W5818" t="s">
        <v>1270</v>
      </c>
      <c r="X5818" t="s">
        <v>1271</v>
      </c>
      <c r="Y5818" t="s">
        <v>182</v>
      </c>
      <c r="Z5818" t="s">
        <v>164</v>
      </c>
      <c r="AA5818" t="s">
        <v>164</v>
      </c>
      <c r="AB5818" t="s">
        <v>18</v>
      </c>
      <c r="AD5818" t="s">
        <v>10091</v>
      </c>
      <c r="AE5818">
        <v>1</v>
      </c>
      <c r="AF5818">
        <v>1</v>
      </c>
    </row>
    <row r="5819" spans="1:32" x14ac:dyDescent="0.2">
      <c r="A5819" t="s">
        <v>10092</v>
      </c>
      <c r="B5819" s="107">
        <v>44624</v>
      </c>
      <c r="C5819" s="107">
        <v>44624</v>
      </c>
      <c r="D5819" s="107">
        <v>44624</v>
      </c>
      <c r="E5819">
        <v>-1.7670146377410561E-3</v>
      </c>
      <c r="F5819">
        <v>-1.7670146377410561E-3</v>
      </c>
      <c r="G5819" t="s">
        <v>58</v>
      </c>
      <c r="H5819">
        <v>13400.664282064379</v>
      </c>
      <c r="I5819">
        <v>-23.67916994186151</v>
      </c>
      <c r="J5819">
        <v>-23.67916994186151</v>
      </c>
      <c r="K5819">
        <v>1</v>
      </c>
      <c r="M5819" t="s">
        <v>67</v>
      </c>
      <c r="N5819" t="s">
        <v>2409</v>
      </c>
      <c r="S5819" t="s">
        <v>1608</v>
      </c>
      <c r="U5819" t="s">
        <v>67</v>
      </c>
      <c r="W5819" t="s">
        <v>1270</v>
      </c>
      <c r="X5819" t="s">
        <v>1271</v>
      </c>
      <c r="Y5819" t="s">
        <v>182</v>
      </c>
      <c r="Z5819" t="s">
        <v>164</v>
      </c>
      <c r="AA5819" t="s">
        <v>164</v>
      </c>
      <c r="AB5819" t="s">
        <v>18</v>
      </c>
      <c r="AD5819" t="s">
        <v>10093</v>
      </c>
      <c r="AE5819">
        <v>1</v>
      </c>
      <c r="AF5819">
        <v>1</v>
      </c>
    </row>
    <row r="5820" spans="1:32" x14ac:dyDescent="0.2">
      <c r="A5820" t="s">
        <v>10094</v>
      </c>
      <c r="B5820" s="107">
        <v>44624</v>
      </c>
      <c r="C5820" s="107">
        <v>44624</v>
      </c>
      <c r="D5820" s="107">
        <v>44624</v>
      </c>
      <c r="E5820">
        <v>-8.1520513986626676E-3</v>
      </c>
      <c r="F5820">
        <v>-8.1520513986626676E-3</v>
      </c>
      <c r="G5820" t="s">
        <v>58</v>
      </c>
      <c r="H5820">
        <v>13400.664282064379</v>
      </c>
      <c r="I5820">
        <v>-109.2429040036118</v>
      </c>
      <c r="J5820">
        <v>-109.2429040036118</v>
      </c>
      <c r="K5820">
        <v>1</v>
      </c>
      <c r="M5820" t="s">
        <v>67</v>
      </c>
      <c r="N5820" t="s">
        <v>2409</v>
      </c>
      <c r="S5820" t="s">
        <v>1608</v>
      </c>
      <c r="U5820" t="s">
        <v>67</v>
      </c>
      <c r="W5820" t="s">
        <v>1270</v>
      </c>
      <c r="X5820" t="s">
        <v>1271</v>
      </c>
      <c r="Y5820" t="s">
        <v>182</v>
      </c>
      <c r="Z5820" t="s">
        <v>164</v>
      </c>
      <c r="AA5820" t="s">
        <v>164</v>
      </c>
      <c r="AB5820" t="s">
        <v>18</v>
      </c>
      <c r="AD5820" t="s">
        <v>10095</v>
      </c>
      <c r="AE5820">
        <v>1</v>
      </c>
      <c r="AF5820">
        <v>1</v>
      </c>
    </row>
    <row r="5821" spans="1:32" x14ac:dyDescent="0.2">
      <c r="A5821" t="s">
        <v>10096</v>
      </c>
      <c r="B5821" s="107">
        <v>44624</v>
      </c>
      <c r="C5821" s="107">
        <v>44624</v>
      </c>
      <c r="D5821" s="107">
        <v>44624</v>
      </c>
      <c r="E5821">
        <v>-2.2368693713766402E-3</v>
      </c>
      <c r="F5821">
        <v>-2.2368693713766402E-3</v>
      </c>
      <c r="G5821" t="s">
        <v>58</v>
      </c>
      <c r="H5821">
        <v>13400.664282064379</v>
      </c>
      <c r="I5821">
        <v>-29.97553548865076</v>
      </c>
      <c r="J5821">
        <v>-29.97553548865076</v>
      </c>
      <c r="K5821">
        <v>1</v>
      </c>
      <c r="M5821" t="s">
        <v>67</v>
      </c>
      <c r="N5821" t="s">
        <v>2409</v>
      </c>
      <c r="S5821" t="s">
        <v>1608</v>
      </c>
      <c r="U5821" t="s">
        <v>67</v>
      </c>
      <c r="W5821" t="s">
        <v>1270</v>
      </c>
      <c r="X5821" t="s">
        <v>1271</v>
      </c>
      <c r="Y5821" t="s">
        <v>182</v>
      </c>
      <c r="Z5821" t="s">
        <v>164</v>
      </c>
      <c r="AA5821" t="s">
        <v>164</v>
      </c>
      <c r="AB5821" t="s">
        <v>18</v>
      </c>
      <c r="AD5821" t="s">
        <v>10097</v>
      </c>
      <c r="AE5821">
        <v>1</v>
      </c>
      <c r="AF5821">
        <v>1</v>
      </c>
    </row>
    <row r="5822" spans="1:32" x14ac:dyDescent="0.2">
      <c r="A5822" t="s">
        <v>10098</v>
      </c>
      <c r="B5822" s="107">
        <v>44624</v>
      </c>
      <c r="C5822" s="107">
        <v>44624</v>
      </c>
      <c r="D5822" s="107">
        <v>44624</v>
      </c>
      <c r="E5822">
        <v>-1.7670146377410561E-3</v>
      </c>
      <c r="F5822">
        <v>-1.7670146377410561E-3</v>
      </c>
      <c r="G5822" t="s">
        <v>58</v>
      </c>
      <c r="H5822">
        <v>13400.664282064379</v>
      </c>
      <c r="I5822">
        <v>-23.67916994186151</v>
      </c>
      <c r="J5822">
        <v>-23.67916994186151</v>
      </c>
      <c r="K5822">
        <v>1</v>
      </c>
      <c r="M5822" t="s">
        <v>67</v>
      </c>
      <c r="N5822" t="s">
        <v>2409</v>
      </c>
      <c r="S5822" t="s">
        <v>1608</v>
      </c>
      <c r="U5822" t="s">
        <v>67</v>
      </c>
      <c r="W5822" t="s">
        <v>1270</v>
      </c>
      <c r="X5822" t="s">
        <v>1271</v>
      </c>
      <c r="Y5822" t="s">
        <v>182</v>
      </c>
      <c r="Z5822" t="s">
        <v>164</v>
      </c>
      <c r="AA5822" t="s">
        <v>164</v>
      </c>
      <c r="AB5822" t="s">
        <v>18</v>
      </c>
      <c r="AD5822" t="s">
        <v>10099</v>
      </c>
      <c r="AE5822">
        <v>1</v>
      </c>
      <c r="AF5822">
        <v>1</v>
      </c>
    </row>
    <row r="5823" spans="1:32" x14ac:dyDescent="0.2">
      <c r="A5823" t="s">
        <v>10100</v>
      </c>
      <c r="B5823" s="107">
        <v>44624</v>
      </c>
      <c r="C5823" s="107">
        <v>44624</v>
      </c>
      <c r="D5823" s="107">
        <v>44624</v>
      </c>
      <c r="E5823">
        <v>-1.6944923244686921E-3</v>
      </c>
      <c r="F5823">
        <v>-1.6944923244686921E-3</v>
      </c>
      <c r="G5823" t="s">
        <v>58</v>
      </c>
      <c r="H5823">
        <v>13400.664282064379</v>
      </c>
      <c r="I5823">
        <v>-22.70732276873985</v>
      </c>
      <c r="J5823">
        <v>-22.70732276873985</v>
      </c>
      <c r="K5823">
        <v>1</v>
      </c>
      <c r="M5823" t="s">
        <v>67</v>
      </c>
      <c r="N5823" t="s">
        <v>2409</v>
      </c>
      <c r="S5823" t="s">
        <v>1608</v>
      </c>
      <c r="U5823" t="s">
        <v>67</v>
      </c>
      <c r="W5823" t="s">
        <v>1270</v>
      </c>
      <c r="X5823" t="s">
        <v>1271</v>
      </c>
      <c r="Y5823" t="s">
        <v>182</v>
      </c>
      <c r="Z5823" t="s">
        <v>164</v>
      </c>
      <c r="AA5823" t="s">
        <v>164</v>
      </c>
      <c r="AB5823" t="s">
        <v>18</v>
      </c>
      <c r="AD5823" t="s">
        <v>10101</v>
      </c>
      <c r="AE5823">
        <v>1</v>
      </c>
      <c r="AF5823">
        <v>1</v>
      </c>
    </row>
    <row r="5824" spans="1:32" x14ac:dyDescent="0.2">
      <c r="A5824" t="s">
        <v>10102</v>
      </c>
      <c r="B5824" s="107">
        <v>44624</v>
      </c>
      <c r="C5824" s="107">
        <v>44624</v>
      </c>
      <c r="D5824" s="107">
        <v>44624</v>
      </c>
      <c r="E5824">
        <v>-1.6944923244686921E-3</v>
      </c>
      <c r="F5824">
        <v>-1.6944923244686921E-3</v>
      </c>
      <c r="G5824" t="s">
        <v>58</v>
      </c>
      <c r="H5824">
        <v>13400.664282064379</v>
      </c>
      <c r="I5824">
        <v>-22.70732276873985</v>
      </c>
      <c r="J5824">
        <v>-22.70732276873985</v>
      </c>
      <c r="K5824">
        <v>1</v>
      </c>
      <c r="M5824" t="s">
        <v>67</v>
      </c>
      <c r="N5824" t="s">
        <v>2409</v>
      </c>
      <c r="S5824" t="s">
        <v>1608</v>
      </c>
      <c r="U5824" t="s">
        <v>67</v>
      </c>
      <c r="W5824" t="s">
        <v>1270</v>
      </c>
      <c r="X5824" t="s">
        <v>1271</v>
      </c>
      <c r="Y5824" t="s">
        <v>182</v>
      </c>
      <c r="Z5824" t="s">
        <v>164</v>
      </c>
      <c r="AA5824" t="s">
        <v>164</v>
      </c>
      <c r="AB5824" t="s">
        <v>18</v>
      </c>
      <c r="AD5824" t="s">
        <v>10103</v>
      </c>
      <c r="AE5824">
        <v>1</v>
      </c>
      <c r="AF5824">
        <v>1</v>
      </c>
    </row>
    <row r="5825" spans="1:32" x14ac:dyDescent="0.2">
      <c r="A5825" t="s">
        <v>10104</v>
      </c>
      <c r="B5825" s="107">
        <v>44624</v>
      </c>
      <c r="C5825" s="107">
        <v>44624</v>
      </c>
      <c r="D5825" s="107">
        <v>44624</v>
      </c>
      <c r="E5825">
        <v>-1.8967823820412841E-3</v>
      </c>
      <c r="F5825">
        <v>-1.8967823820412841E-3</v>
      </c>
      <c r="G5825" t="s">
        <v>58</v>
      </c>
      <c r="H5825">
        <v>13400.664282064379</v>
      </c>
      <c r="I5825">
        <v>-25.418143917869639</v>
      </c>
      <c r="J5825">
        <v>-25.418143917869639</v>
      </c>
      <c r="K5825">
        <v>1</v>
      </c>
      <c r="M5825" t="s">
        <v>67</v>
      </c>
      <c r="N5825" t="s">
        <v>2409</v>
      </c>
      <c r="S5825" t="s">
        <v>1608</v>
      </c>
      <c r="U5825" t="s">
        <v>67</v>
      </c>
      <c r="W5825" t="s">
        <v>1270</v>
      </c>
      <c r="X5825" t="s">
        <v>1271</v>
      </c>
      <c r="Y5825" t="s">
        <v>182</v>
      </c>
      <c r="Z5825" t="s">
        <v>164</v>
      </c>
      <c r="AA5825" t="s">
        <v>164</v>
      </c>
      <c r="AB5825" t="s">
        <v>18</v>
      </c>
      <c r="AD5825" t="s">
        <v>10105</v>
      </c>
      <c r="AE5825">
        <v>1</v>
      </c>
      <c r="AF5825">
        <v>1</v>
      </c>
    </row>
    <row r="5826" spans="1:32" x14ac:dyDescent="0.2">
      <c r="A5826" t="s">
        <v>10106</v>
      </c>
      <c r="B5826" s="107">
        <v>44624</v>
      </c>
      <c r="C5826" s="107">
        <v>44624</v>
      </c>
      <c r="D5826" s="107">
        <v>44624</v>
      </c>
      <c r="E5826">
        <v>-1.8967823820412841E-3</v>
      </c>
      <c r="F5826">
        <v>-1.8967823820412841E-3</v>
      </c>
      <c r="G5826" t="s">
        <v>58</v>
      </c>
      <c r="H5826">
        <v>13400.664282064379</v>
      </c>
      <c r="I5826">
        <v>-25.418143917869639</v>
      </c>
      <c r="J5826">
        <v>-25.418143917869639</v>
      </c>
      <c r="K5826">
        <v>1</v>
      </c>
      <c r="M5826" t="s">
        <v>67</v>
      </c>
      <c r="N5826" t="s">
        <v>2409</v>
      </c>
      <c r="S5826" t="s">
        <v>1608</v>
      </c>
      <c r="U5826" t="s">
        <v>67</v>
      </c>
      <c r="W5826" t="s">
        <v>1270</v>
      </c>
      <c r="X5826" t="s">
        <v>1271</v>
      </c>
      <c r="Y5826" t="s">
        <v>182</v>
      </c>
      <c r="Z5826" t="s">
        <v>164</v>
      </c>
      <c r="AA5826" t="s">
        <v>164</v>
      </c>
      <c r="AB5826" t="s">
        <v>18</v>
      </c>
      <c r="AD5826" t="s">
        <v>10107</v>
      </c>
      <c r="AE5826">
        <v>1</v>
      </c>
      <c r="AF5826">
        <v>1</v>
      </c>
    </row>
    <row r="5827" spans="1:32" x14ac:dyDescent="0.2">
      <c r="A5827" t="s">
        <v>10108</v>
      </c>
      <c r="B5827" s="107">
        <v>44624</v>
      </c>
      <c r="C5827" s="107">
        <v>44624</v>
      </c>
      <c r="D5827" s="107">
        <v>44624</v>
      </c>
      <c r="E5827">
        <v>-1.8967823820412841E-3</v>
      </c>
      <c r="F5827">
        <v>-1.8967823820412841E-3</v>
      </c>
      <c r="G5827" t="s">
        <v>58</v>
      </c>
      <c r="H5827">
        <v>13400.664282064379</v>
      </c>
      <c r="I5827">
        <v>-25.418143917869639</v>
      </c>
      <c r="J5827">
        <v>-25.418143917869639</v>
      </c>
      <c r="K5827">
        <v>1</v>
      </c>
      <c r="M5827" t="s">
        <v>67</v>
      </c>
      <c r="N5827" t="s">
        <v>2409</v>
      </c>
      <c r="S5827" t="s">
        <v>1608</v>
      </c>
      <c r="U5827" t="s">
        <v>67</v>
      </c>
      <c r="W5827" t="s">
        <v>1270</v>
      </c>
      <c r="X5827" t="s">
        <v>1271</v>
      </c>
      <c r="Y5827" t="s">
        <v>182</v>
      </c>
      <c r="Z5827" t="s">
        <v>164</v>
      </c>
      <c r="AA5827" t="s">
        <v>164</v>
      </c>
      <c r="AB5827" t="s">
        <v>18</v>
      </c>
      <c r="AD5827" t="s">
        <v>10109</v>
      </c>
      <c r="AE5827">
        <v>1</v>
      </c>
      <c r="AF5827">
        <v>1</v>
      </c>
    </row>
    <row r="5828" spans="1:32" x14ac:dyDescent="0.2">
      <c r="A5828" t="s">
        <v>10110</v>
      </c>
      <c r="B5828" s="107">
        <v>44624</v>
      </c>
      <c r="C5828" s="107">
        <v>44624</v>
      </c>
      <c r="D5828" s="107">
        <v>44624</v>
      </c>
      <c r="E5828">
        <v>-2.1228985193411801E-3</v>
      </c>
      <c r="F5828">
        <v>-2.1228985193411801E-3</v>
      </c>
      <c r="G5828" t="s">
        <v>58</v>
      </c>
      <c r="H5828">
        <v>13400.664282064379</v>
      </c>
      <c r="I5828">
        <v>-28.448250362582719</v>
      </c>
      <c r="J5828">
        <v>-28.448250362582719</v>
      </c>
      <c r="K5828">
        <v>1</v>
      </c>
      <c r="M5828" t="s">
        <v>67</v>
      </c>
      <c r="N5828" t="s">
        <v>2409</v>
      </c>
      <c r="S5828" t="s">
        <v>1608</v>
      </c>
      <c r="U5828" t="s">
        <v>67</v>
      </c>
      <c r="W5828" t="s">
        <v>1270</v>
      </c>
      <c r="X5828" t="s">
        <v>1271</v>
      </c>
      <c r="Y5828" t="s">
        <v>182</v>
      </c>
      <c r="Z5828" t="s">
        <v>164</v>
      </c>
      <c r="AA5828" t="s">
        <v>164</v>
      </c>
      <c r="AB5828" t="s">
        <v>18</v>
      </c>
      <c r="AD5828" t="s">
        <v>10111</v>
      </c>
      <c r="AE5828">
        <v>1</v>
      </c>
      <c r="AF5828">
        <v>1</v>
      </c>
    </row>
    <row r="5829" spans="1:32" x14ac:dyDescent="0.2">
      <c r="A5829" t="s">
        <v>10112</v>
      </c>
      <c r="B5829" s="107">
        <v>44624</v>
      </c>
      <c r="C5829" s="107">
        <v>44624</v>
      </c>
      <c r="D5829" s="107">
        <v>44624</v>
      </c>
      <c r="E5829">
        <v>-2.1228985193411801E-3</v>
      </c>
      <c r="F5829">
        <v>-2.1228985193411801E-3</v>
      </c>
      <c r="G5829" t="s">
        <v>58</v>
      </c>
      <c r="H5829">
        <v>13400.664282064379</v>
      </c>
      <c r="I5829">
        <v>-28.448250362582719</v>
      </c>
      <c r="J5829">
        <v>-28.448250362582719</v>
      </c>
      <c r="K5829">
        <v>1</v>
      </c>
      <c r="M5829" t="s">
        <v>67</v>
      </c>
      <c r="N5829" t="s">
        <v>2409</v>
      </c>
      <c r="S5829" t="s">
        <v>1608</v>
      </c>
      <c r="U5829" t="s">
        <v>67</v>
      </c>
      <c r="W5829" t="s">
        <v>1270</v>
      </c>
      <c r="X5829" t="s">
        <v>1271</v>
      </c>
      <c r="Y5829" t="s">
        <v>182</v>
      </c>
      <c r="Z5829" t="s">
        <v>164</v>
      </c>
      <c r="AA5829" t="s">
        <v>164</v>
      </c>
      <c r="AB5829" t="s">
        <v>18</v>
      </c>
      <c r="AD5829" t="s">
        <v>10113</v>
      </c>
      <c r="AE5829">
        <v>1</v>
      </c>
      <c r="AF5829">
        <v>1</v>
      </c>
    </row>
    <row r="5830" spans="1:32" x14ac:dyDescent="0.2">
      <c r="A5830" t="s">
        <v>10114</v>
      </c>
      <c r="B5830" s="107">
        <v>44624</v>
      </c>
      <c r="C5830" s="107">
        <v>44624</v>
      </c>
      <c r="D5830" s="107">
        <v>44624</v>
      </c>
      <c r="E5830">
        <v>-2.1228985193411801E-3</v>
      </c>
      <c r="F5830">
        <v>-2.1228985193411801E-3</v>
      </c>
      <c r="G5830" t="s">
        <v>58</v>
      </c>
      <c r="H5830">
        <v>13400.664282064379</v>
      </c>
      <c r="I5830">
        <v>-28.448250362582719</v>
      </c>
      <c r="J5830">
        <v>-28.448250362582719</v>
      </c>
      <c r="K5830">
        <v>1</v>
      </c>
      <c r="M5830" t="s">
        <v>67</v>
      </c>
      <c r="N5830" t="s">
        <v>2409</v>
      </c>
      <c r="S5830" t="s">
        <v>1608</v>
      </c>
      <c r="U5830" t="s">
        <v>67</v>
      </c>
      <c r="W5830" t="s">
        <v>1270</v>
      </c>
      <c r="X5830" t="s">
        <v>1271</v>
      </c>
      <c r="Y5830" t="s">
        <v>182</v>
      </c>
      <c r="Z5830" t="s">
        <v>164</v>
      </c>
      <c r="AA5830" t="s">
        <v>164</v>
      </c>
      <c r="AB5830" t="s">
        <v>18</v>
      </c>
      <c r="AD5830" t="s">
        <v>10115</v>
      </c>
      <c r="AE5830">
        <v>1</v>
      </c>
      <c r="AF5830">
        <v>1</v>
      </c>
    </row>
    <row r="5831" spans="1:32" x14ac:dyDescent="0.2">
      <c r="A5831" t="s">
        <v>10116</v>
      </c>
      <c r="B5831" s="107">
        <v>44624</v>
      </c>
      <c r="C5831" s="107">
        <v>44624</v>
      </c>
      <c r="D5831" s="107">
        <v>44624</v>
      </c>
      <c r="E5831">
        <v>-2.1228985193411801E-3</v>
      </c>
      <c r="F5831">
        <v>-2.1228985193411801E-3</v>
      </c>
      <c r="G5831" t="s">
        <v>58</v>
      </c>
      <c r="H5831">
        <v>13400.664282064379</v>
      </c>
      <c r="I5831">
        <v>-28.448250362582719</v>
      </c>
      <c r="J5831">
        <v>-28.448250362582719</v>
      </c>
      <c r="K5831">
        <v>1</v>
      </c>
      <c r="M5831" t="s">
        <v>67</v>
      </c>
      <c r="N5831" t="s">
        <v>2409</v>
      </c>
      <c r="S5831" t="s">
        <v>1608</v>
      </c>
      <c r="U5831" t="s">
        <v>67</v>
      </c>
      <c r="W5831" t="s">
        <v>1270</v>
      </c>
      <c r="X5831" t="s">
        <v>1271</v>
      </c>
      <c r="Y5831" t="s">
        <v>182</v>
      </c>
      <c r="Z5831" t="s">
        <v>164</v>
      </c>
      <c r="AA5831" t="s">
        <v>164</v>
      </c>
      <c r="AB5831" t="s">
        <v>18</v>
      </c>
      <c r="AD5831" t="s">
        <v>10117</v>
      </c>
      <c r="AE5831">
        <v>1</v>
      </c>
      <c r="AF5831">
        <v>1</v>
      </c>
    </row>
    <row r="5832" spans="1:32" x14ac:dyDescent="0.2">
      <c r="A5832" t="s">
        <v>10118</v>
      </c>
      <c r="B5832" s="107">
        <v>44624</v>
      </c>
      <c r="C5832" s="107">
        <v>44624</v>
      </c>
      <c r="D5832" s="107">
        <v>44624</v>
      </c>
      <c r="E5832">
        <v>-2.1228985193411801E-3</v>
      </c>
      <c r="F5832">
        <v>-2.1228985193411801E-3</v>
      </c>
      <c r="G5832" t="s">
        <v>58</v>
      </c>
      <c r="H5832">
        <v>13400.664282064379</v>
      </c>
      <c r="I5832">
        <v>-28.448250362582719</v>
      </c>
      <c r="J5832">
        <v>-28.448250362582719</v>
      </c>
      <c r="K5832">
        <v>1</v>
      </c>
      <c r="M5832" t="s">
        <v>67</v>
      </c>
      <c r="N5832" t="s">
        <v>2409</v>
      </c>
      <c r="S5832" t="s">
        <v>1608</v>
      </c>
      <c r="U5832" t="s">
        <v>67</v>
      </c>
      <c r="W5832" t="s">
        <v>1270</v>
      </c>
      <c r="X5832" t="s">
        <v>1271</v>
      </c>
      <c r="Y5832" t="s">
        <v>182</v>
      </c>
      <c r="Z5832" t="s">
        <v>164</v>
      </c>
      <c r="AA5832" t="s">
        <v>164</v>
      </c>
      <c r="AB5832" t="s">
        <v>18</v>
      </c>
      <c r="AD5832" t="s">
        <v>10119</v>
      </c>
      <c r="AE5832">
        <v>1</v>
      </c>
      <c r="AF5832">
        <v>1</v>
      </c>
    </row>
    <row r="5833" spans="1:32" x14ac:dyDescent="0.2">
      <c r="A5833" t="s">
        <v>10120</v>
      </c>
      <c r="B5833" s="107">
        <v>44624</v>
      </c>
      <c r="C5833" s="107">
        <v>44624</v>
      </c>
      <c r="D5833" s="107">
        <v>44624</v>
      </c>
      <c r="E5833">
        <v>-2.1228985193411801E-3</v>
      </c>
      <c r="F5833">
        <v>-2.1228985193411801E-3</v>
      </c>
      <c r="G5833" t="s">
        <v>58</v>
      </c>
      <c r="H5833">
        <v>13400.664282064379</v>
      </c>
      <c r="I5833">
        <v>-28.448250362582719</v>
      </c>
      <c r="J5833">
        <v>-28.448250362582719</v>
      </c>
      <c r="K5833">
        <v>1</v>
      </c>
      <c r="M5833" t="s">
        <v>67</v>
      </c>
      <c r="N5833" t="s">
        <v>2409</v>
      </c>
      <c r="S5833" t="s">
        <v>1608</v>
      </c>
      <c r="U5833" t="s">
        <v>67</v>
      </c>
      <c r="W5833" t="s">
        <v>1270</v>
      </c>
      <c r="X5833" t="s">
        <v>1271</v>
      </c>
      <c r="Y5833" t="s">
        <v>182</v>
      </c>
      <c r="Z5833" t="s">
        <v>164</v>
      </c>
      <c r="AA5833" t="s">
        <v>164</v>
      </c>
      <c r="AB5833" t="s">
        <v>18</v>
      </c>
      <c r="AD5833" t="s">
        <v>10121</v>
      </c>
      <c r="AE5833">
        <v>1</v>
      </c>
      <c r="AF5833">
        <v>1</v>
      </c>
    </row>
    <row r="5834" spans="1:32" x14ac:dyDescent="0.2">
      <c r="A5834" t="s">
        <v>10122</v>
      </c>
      <c r="B5834" s="107">
        <v>44624</v>
      </c>
      <c r="C5834" s="107">
        <v>44624</v>
      </c>
      <c r="D5834" s="107">
        <v>44624</v>
      </c>
      <c r="E5834">
        <v>-2.1228985193411801E-3</v>
      </c>
      <c r="F5834">
        <v>-2.1228985193411801E-3</v>
      </c>
      <c r="G5834" t="s">
        <v>58</v>
      </c>
      <c r="H5834">
        <v>13400.664282064379</v>
      </c>
      <c r="I5834">
        <v>-28.448250362582719</v>
      </c>
      <c r="J5834">
        <v>-28.448250362582719</v>
      </c>
      <c r="K5834">
        <v>1</v>
      </c>
      <c r="M5834" t="s">
        <v>67</v>
      </c>
      <c r="N5834" t="s">
        <v>2409</v>
      </c>
      <c r="S5834" t="s">
        <v>1608</v>
      </c>
      <c r="U5834" t="s">
        <v>67</v>
      </c>
      <c r="W5834" t="s">
        <v>1270</v>
      </c>
      <c r="X5834" t="s">
        <v>1271</v>
      </c>
      <c r="Y5834" t="s">
        <v>182</v>
      </c>
      <c r="Z5834" t="s">
        <v>164</v>
      </c>
      <c r="AA5834" t="s">
        <v>164</v>
      </c>
      <c r="AB5834" t="s">
        <v>18</v>
      </c>
      <c r="AD5834" t="s">
        <v>10123</v>
      </c>
      <c r="AE5834">
        <v>1</v>
      </c>
      <c r="AF5834">
        <v>1</v>
      </c>
    </row>
    <row r="5835" spans="1:32" x14ac:dyDescent="0.2">
      <c r="A5835" t="s">
        <v>10124</v>
      </c>
      <c r="B5835" s="107">
        <v>44624</v>
      </c>
      <c r="C5835" s="107">
        <v>44624</v>
      </c>
      <c r="D5835" s="107">
        <v>44624</v>
      </c>
      <c r="E5835">
        <v>-2.1228985193411801E-3</v>
      </c>
      <c r="F5835">
        <v>-2.1228985193411801E-3</v>
      </c>
      <c r="G5835" t="s">
        <v>58</v>
      </c>
      <c r="H5835">
        <v>13400.664282064379</v>
      </c>
      <c r="I5835">
        <v>-28.448250362582719</v>
      </c>
      <c r="J5835">
        <v>-28.448250362582719</v>
      </c>
      <c r="K5835">
        <v>1</v>
      </c>
      <c r="M5835" t="s">
        <v>67</v>
      </c>
      <c r="N5835" t="s">
        <v>2409</v>
      </c>
      <c r="S5835" t="s">
        <v>1608</v>
      </c>
      <c r="U5835" t="s">
        <v>67</v>
      </c>
      <c r="W5835" t="s">
        <v>1270</v>
      </c>
      <c r="X5835" t="s">
        <v>1271</v>
      </c>
      <c r="Y5835" t="s">
        <v>182</v>
      </c>
      <c r="Z5835" t="s">
        <v>164</v>
      </c>
      <c r="AA5835" t="s">
        <v>164</v>
      </c>
      <c r="AB5835" t="s">
        <v>18</v>
      </c>
      <c r="AD5835" t="s">
        <v>10125</v>
      </c>
      <c r="AE5835">
        <v>1</v>
      </c>
      <c r="AF5835">
        <v>1</v>
      </c>
    </row>
    <row r="5836" spans="1:32" x14ac:dyDescent="0.2">
      <c r="A5836" t="s">
        <v>10126</v>
      </c>
      <c r="B5836" s="107">
        <v>44624</v>
      </c>
      <c r="C5836" s="107">
        <v>44624</v>
      </c>
      <c r="D5836" s="107">
        <v>44624</v>
      </c>
      <c r="E5836">
        <v>-2.1243292417181779E-3</v>
      </c>
      <c r="F5836">
        <v>-2.1243292417181779E-3</v>
      </c>
      <c r="G5836" t="s">
        <v>58</v>
      </c>
      <c r="H5836">
        <v>13400.664282064379</v>
      </c>
      <c r="I5836">
        <v>-28.467422992837701</v>
      </c>
      <c r="J5836">
        <v>-28.467422992837701</v>
      </c>
      <c r="K5836">
        <v>1</v>
      </c>
      <c r="M5836" t="s">
        <v>67</v>
      </c>
      <c r="N5836" t="s">
        <v>2409</v>
      </c>
      <c r="S5836" t="s">
        <v>1608</v>
      </c>
      <c r="U5836" t="s">
        <v>67</v>
      </c>
      <c r="W5836" t="s">
        <v>1270</v>
      </c>
      <c r="X5836" t="s">
        <v>1271</v>
      </c>
      <c r="Y5836" t="s">
        <v>182</v>
      </c>
      <c r="Z5836" t="s">
        <v>164</v>
      </c>
      <c r="AA5836" t="s">
        <v>164</v>
      </c>
      <c r="AB5836" t="s">
        <v>18</v>
      </c>
      <c r="AD5836" t="s">
        <v>10127</v>
      </c>
      <c r="AE5836">
        <v>1</v>
      </c>
      <c r="AF5836">
        <v>1</v>
      </c>
    </row>
    <row r="5837" spans="1:32" x14ac:dyDescent="0.2">
      <c r="A5837" t="s">
        <v>10128</v>
      </c>
      <c r="B5837" s="107">
        <v>44624</v>
      </c>
      <c r="C5837" s="107">
        <v>44624</v>
      </c>
      <c r="D5837" s="107">
        <v>44624</v>
      </c>
      <c r="E5837">
        <v>-2.1243292417181779E-3</v>
      </c>
      <c r="F5837">
        <v>-2.1243292417181779E-3</v>
      </c>
      <c r="G5837" t="s">
        <v>58</v>
      </c>
      <c r="H5837">
        <v>13400.664282064379</v>
      </c>
      <c r="I5837">
        <v>-28.467422992837701</v>
      </c>
      <c r="J5837">
        <v>-28.467422992837701</v>
      </c>
      <c r="K5837">
        <v>1</v>
      </c>
      <c r="M5837" t="s">
        <v>67</v>
      </c>
      <c r="N5837" t="s">
        <v>2409</v>
      </c>
      <c r="S5837" t="s">
        <v>1608</v>
      </c>
      <c r="U5837" t="s">
        <v>67</v>
      </c>
      <c r="W5837" t="s">
        <v>1270</v>
      </c>
      <c r="X5837" t="s">
        <v>1271</v>
      </c>
      <c r="Y5837" t="s">
        <v>182</v>
      </c>
      <c r="Z5837" t="s">
        <v>164</v>
      </c>
      <c r="AA5837" t="s">
        <v>164</v>
      </c>
      <c r="AB5837" t="s">
        <v>18</v>
      </c>
      <c r="AD5837" t="s">
        <v>10129</v>
      </c>
      <c r="AE5837">
        <v>1</v>
      </c>
      <c r="AF5837">
        <v>1</v>
      </c>
    </row>
    <row r="5838" spans="1:32" x14ac:dyDescent="0.2">
      <c r="A5838" t="s">
        <v>10130</v>
      </c>
      <c r="B5838" s="107">
        <v>44624</v>
      </c>
      <c r="C5838" s="107">
        <v>44624</v>
      </c>
      <c r="D5838" s="107">
        <v>44624</v>
      </c>
      <c r="E5838">
        <v>-2.1243292417181779E-3</v>
      </c>
      <c r="F5838">
        <v>-2.1243292417181779E-3</v>
      </c>
      <c r="G5838" t="s">
        <v>58</v>
      </c>
      <c r="H5838">
        <v>13400.664282064379</v>
      </c>
      <c r="I5838">
        <v>-28.467422992837701</v>
      </c>
      <c r="J5838">
        <v>-28.467422992837701</v>
      </c>
      <c r="K5838">
        <v>1</v>
      </c>
      <c r="M5838" t="s">
        <v>67</v>
      </c>
      <c r="N5838" t="s">
        <v>2409</v>
      </c>
      <c r="S5838" t="s">
        <v>1608</v>
      </c>
      <c r="U5838" t="s">
        <v>67</v>
      </c>
      <c r="W5838" t="s">
        <v>1270</v>
      </c>
      <c r="X5838" t="s">
        <v>1271</v>
      </c>
      <c r="Y5838" t="s">
        <v>182</v>
      </c>
      <c r="Z5838" t="s">
        <v>164</v>
      </c>
      <c r="AA5838" t="s">
        <v>164</v>
      </c>
      <c r="AB5838" t="s">
        <v>18</v>
      </c>
      <c r="AD5838" t="s">
        <v>10131</v>
      </c>
      <c r="AE5838">
        <v>1</v>
      </c>
      <c r="AF5838">
        <v>1</v>
      </c>
    </row>
    <row r="5839" spans="1:32" x14ac:dyDescent="0.2">
      <c r="A5839" t="s">
        <v>10132</v>
      </c>
      <c r="B5839" s="107">
        <v>44624</v>
      </c>
      <c r="C5839" s="107">
        <v>44624</v>
      </c>
      <c r="D5839" s="107">
        <v>44624</v>
      </c>
      <c r="E5839">
        <v>-2.1243292417181779E-3</v>
      </c>
      <c r="F5839">
        <v>-2.1243292417181779E-3</v>
      </c>
      <c r="G5839" t="s">
        <v>58</v>
      </c>
      <c r="H5839">
        <v>13400.664282064379</v>
      </c>
      <c r="I5839">
        <v>-28.467422992837701</v>
      </c>
      <c r="J5839">
        <v>-28.467422992837701</v>
      </c>
      <c r="K5839">
        <v>1</v>
      </c>
      <c r="M5839" t="s">
        <v>67</v>
      </c>
      <c r="N5839" t="s">
        <v>2409</v>
      </c>
      <c r="S5839" t="s">
        <v>1608</v>
      </c>
      <c r="U5839" t="s">
        <v>67</v>
      </c>
      <c r="W5839" t="s">
        <v>1270</v>
      </c>
      <c r="X5839" t="s">
        <v>1271</v>
      </c>
      <c r="Y5839" t="s">
        <v>182</v>
      </c>
      <c r="Z5839" t="s">
        <v>164</v>
      </c>
      <c r="AA5839" t="s">
        <v>164</v>
      </c>
      <c r="AB5839" t="s">
        <v>18</v>
      </c>
      <c r="AD5839" t="s">
        <v>10133</v>
      </c>
      <c r="AE5839">
        <v>1</v>
      </c>
      <c r="AF5839">
        <v>1</v>
      </c>
    </row>
    <row r="5840" spans="1:32" x14ac:dyDescent="0.2">
      <c r="A5840" t="s">
        <v>10134</v>
      </c>
      <c r="B5840" s="107">
        <v>44624</v>
      </c>
      <c r="C5840" s="107">
        <v>44624</v>
      </c>
      <c r="D5840" s="107">
        <v>44624</v>
      </c>
      <c r="E5840">
        <v>-2.1243292417181779E-3</v>
      </c>
      <c r="F5840">
        <v>-2.1243292417181779E-3</v>
      </c>
      <c r="G5840" t="s">
        <v>58</v>
      </c>
      <c r="H5840">
        <v>13400.664282064379</v>
      </c>
      <c r="I5840">
        <v>-28.467422992837701</v>
      </c>
      <c r="J5840">
        <v>-28.467422992837701</v>
      </c>
      <c r="K5840">
        <v>1</v>
      </c>
      <c r="M5840" t="s">
        <v>67</v>
      </c>
      <c r="N5840" t="s">
        <v>2409</v>
      </c>
      <c r="S5840" t="s">
        <v>1608</v>
      </c>
      <c r="U5840" t="s">
        <v>67</v>
      </c>
      <c r="W5840" t="s">
        <v>1270</v>
      </c>
      <c r="X5840" t="s">
        <v>1271</v>
      </c>
      <c r="Y5840" t="s">
        <v>182</v>
      </c>
      <c r="Z5840" t="s">
        <v>164</v>
      </c>
      <c r="AA5840" t="s">
        <v>164</v>
      </c>
      <c r="AB5840" t="s">
        <v>18</v>
      </c>
      <c r="AD5840" t="s">
        <v>10135</v>
      </c>
      <c r="AE5840">
        <v>1</v>
      </c>
      <c r="AF5840">
        <v>1</v>
      </c>
    </row>
    <row r="5841" spans="1:32" x14ac:dyDescent="0.2">
      <c r="A5841" t="s">
        <v>10136</v>
      </c>
      <c r="B5841" s="107">
        <v>44624</v>
      </c>
      <c r="C5841" s="107">
        <v>44624</v>
      </c>
      <c r="D5841" s="107">
        <v>44624</v>
      </c>
      <c r="E5841">
        <v>-2.1243292417181779E-3</v>
      </c>
      <c r="F5841">
        <v>-2.1243292417181779E-3</v>
      </c>
      <c r="G5841" t="s">
        <v>58</v>
      </c>
      <c r="H5841">
        <v>13400.664282064379</v>
      </c>
      <c r="I5841">
        <v>-28.467422992837701</v>
      </c>
      <c r="J5841">
        <v>-28.467422992837701</v>
      </c>
      <c r="K5841">
        <v>1</v>
      </c>
      <c r="M5841" t="s">
        <v>67</v>
      </c>
      <c r="N5841" t="s">
        <v>2409</v>
      </c>
      <c r="S5841" t="s">
        <v>1608</v>
      </c>
      <c r="U5841" t="s">
        <v>67</v>
      </c>
      <c r="W5841" t="s">
        <v>1270</v>
      </c>
      <c r="X5841" t="s">
        <v>1271</v>
      </c>
      <c r="Y5841" t="s">
        <v>182</v>
      </c>
      <c r="Z5841" t="s">
        <v>164</v>
      </c>
      <c r="AA5841" t="s">
        <v>164</v>
      </c>
      <c r="AB5841" t="s">
        <v>18</v>
      </c>
      <c r="AD5841" t="s">
        <v>10137</v>
      </c>
      <c r="AE5841">
        <v>1</v>
      </c>
      <c r="AF5841">
        <v>1</v>
      </c>
    </row>
    <row r="5842" spans="1:32" x14ac:dyDescent="0.2">
      <c r="A5842" t="s">
        <v>10138</v>
      </c>
      <c r="B5842" s="107">
        <v>44624</v>
      </c>
      <c r="C5842" s="107">
        <v>44624</v>
      </c>
      <c r="D5842" s="107">
        <v>44624</v>
      </c>
      <c r="E5842">
        <v>-2.1243292417181779E-3</v>
      </c>
      <c r="F5842">
        <v>-2.1243292417181779E-3</v>
      </c>
      <c r="G5842" t="s">
        <v>58</v>
      </c>
      <c r="H5842">
        <v>13400.664282064379</v>
      </c>
      <c r="I5842">
        <v>-28.467422992837701</v>
      </c>
      <c r="J5842">
        <v>-28.467422992837701</v>
      </c>
      <c r="K5842">
        <v>1</v>
      </c>
      <c r="M5842" t="s">
        <v>67</v>
      </c>
      <c r="N5842" t="s">
        <v>2409</v>
      </c>
      <c r="S5842" t="s">
        <v>1608</v>
      </c>
      <c r="U5842" t="s">
        <v>67</v>
      </c>
      <c r="W5842" t="s">
        <v>1270</v>
      </c>
      <c r="X5842" t="s">
        <v>1271</v>
      </c>
      <c r="Y5842" t="s">
        <v>182</v>
      </c>
      <c r="Z5842" t="s">
        <v>164</v>
      </c>
      <c r="AA5842" t="s">
        <v>164</v>
      </c>
      <c r="AB5842" t="s">
        <v>18</v>
      </c>
      <c r="AD5842" t="s">
        <v>10139</v>
      </c>
      <c r="AE5842">
        <v>1</v>
      </c>
      <c r="AF5842">
        <v>1</v>
      </c>
    </row>
    <row r="5843" spans="1:32" x14ac:dyDescent="0.2">
      <c r="A5843" t="s">
        <v>10140</v>
      </c>
      <c r="B5843" s="107">
        <v>44624</v>
      </c>
      <c r="C5843" s="107">
        <v>44624</v>
      </c>
      <c r="D5843" s="107">
        <v>44624</v>
      </c>
      <c r="E5843">
        <v>-2.1243292417181779E-3</v>
      </c>
      <c r="F5843">
        <v>-2.1243292417181779E-3</v>
      </c>
      <c r="G5843" t="s">
        <v>58</v>
      </c>
      <c r="H5843">
        <v>13400.664282064379</v>
      </c>
      <c r="I5843">
        <v>-28.467422992837701</v>
      </c>
      <c r="J5843">
        <v>-28.467422992837701</v>
      </c>
      <c r="K5843">
        <v>1</v>
      </c>
      <c r="M5843" t="s">
        <v>67</v>
      </c>
      <c r="N5843" t="s">
        <v>2409</v>
      </c>
      <c r="S5843" t="s">
        <v>1608</v>
      </c>
      <c r="U5843" t="s">
        <v>67</v>
      </c>
      <c r="W5843" t="s">
        <v>1270</v>
      </c>
      <c r="X5843" t="s">
        <v>1271</v>
      </c>
      <c r="Y5843" t="s">
        <v>182</v>
      </c>
      <c r="Z5843" t="s">
        <v>164</v>
      </c>
      <c r="AA5843" t="s">
        <v>164</v>
      </c>
      <c r="AB5843" t="s">
        <v>18</v>
      </c>
      <c r="AD5843" t="s">
        <v>10141</v>
      </c>
      <c r="AE5843">
        <v>1</v>
      </c>
      <c r="AF5843">
        <v>1</v>
      </c>
    </row>
    <row r="5844" spans="1:32" x14ac:dyDescent="0.2">
      <c r="A5844" t="s">
        <v>10142</v>
      </c>
      <c r="B5844" s="107">
        <v>44624</v>
      </c>
      <c r="C5844" s="107">
        <v>44624</v>
      </c>
      <c r="D5844" s="107">
        <v>44624</v>
      </c>
      <c r="E5844">
        <v>-2.1243292417181779E-3</v>
      </c>
      <c r="F5844">
        <v>-2.1243292417181779E-3</v>
      </c>
      <c r="G5844" t="s">
        <v>58</v>
      </c>
      <c r="H5844">
        <v>13400.664282064379</v>
      </c>
      <c r="I5844">
        <v>-28.467422992837701</v>
      </c>
      <c r="J5844">
        <v>-28.467422992837701</v>
      </c>
      <c r="K5844">
        <v>1</v>
      </c>
      <c r="M5844" t="s">
        <v>67</v>
      </c>
      <c r="N5844" t="s">
        <v>2409</v>
      </c>
      <c r="S5844" t="s">
        <v>1608</v>
      </c>
      <c r="U5844" t="s">
        <v>67</v>
      </c>
      <c r="W5844" t="s">
        <v>1270</v>
      </c>
      <c r="X5844" t="s">
        <v>1271</v>
      </c>
      <c r="Y5844" t="s">
        <v>182</v>
      </c>
      <c r="Z5844" t="s">
        <v>164</v>
      </c>
      <c r="AA5844" t="s">
        <v>164</v>
      </c>
      <c r="AB5844" t="s">
        <v>18</v>
      </c>
      <c r="AD5844" t="s">
        <v>10143</v>
      </c>
      <c r="AE5844">
        <v>1</v>
      </c>
      <c r="AF5844">
        <v>1</v>
      </c>
    </row>
    <row r="5845" spans="1:32" x14ac:dyDescent="0.2">
      <c r="A5845" t="s">
        <v>10144</v>
      </c>
      <c r="B5845" s="107">
        <v>44624</v>
      </c>
      <c r="C5845" s="107">
        <v>44624</v>
      </c>
      <c r="D5845" s="107">
        <v>44624</v>
      </c>
      <c r="E5845">
        <v>-2.1243292417181779E-3</v>
      </c>
      <c r="F5845">
        <v>-2.1243292417181779E-3</v>
      </c>
      <c r="G5845" t="s">
        <v>58</v>
      </c>
      <c r="H5845">
        <v>13400.664282064379</v>
      </c>
      <c r="I5845">
        <v>-28.467422992837701</v>
      </c>
      <c r="J5845">
        <v>-28.467422992837701</v>
      </c>
      <c r="K5845">
        <v>1</v>
      </c>
      <c r="M5845" t="s">
        <v>67</v>
      </c>
      <c r="N5845" t="s">
        <v>2409</v>
      </c>
      <c r="S5845" t="s">
        <v>1608</v>
      </c>
      <c r="U5845" t="s">
        <v>67</v>
      </c>
      <c r="W5845" t="s">
        <v>1270</v>
      </c>
      <c r="X5845" t="s">
        <v>1271</v>
      </c>
      <c r="Y5845" t="s">
        <v>182</v>
      </c>
      <c r="Z5845" t="s">
        <v>164</v>
      </c>
      <c r="AA5845" t="s">
        <v>164</v>
      </c>
      <c r="AB5845" t="s">
        <v>18</v>
      </c>
      <c r="AD5845" t="s">
        <v>10145</v>
      </c>
      <c r="AE5845">
        <v>1</v>
      </c>
      <c r="AF5845">
        <v>1</v>
      </c>
    </row>
    <row r="5846" spans="1:32" x14ac:dyDescent="0.2">
      <c r="A5846" t="s">
        <v>10146</v>
      </c>
      <c r="B5846" s="107">
        <v>44624</v>
      </c>
      <c r="C5846" s="107">
        <v>44624</v>
      </c>
      <c r="D5846" s="107">
        <v>44624</v>
      </c>
      <c r="E5846">
        <v>-2.1243292417181779E-3</v>
      </c>
      <c r="F5846">
        <v>-2.1243292417181779E-3</v>
      </c>
      <c r="G5846" t="s">
        <v>58</v>
      </c>
      <c r="H5846">
        <v>13400.664282064379</v>
      </c>
      <c r="I5846">
        <v>-28.467422992837701</v>
      </c>
      <c r="J5846">
        <v>-28.467422992837701</v>
      </c>
      <c r="K5846">
        <v>1</v>
      </c>
      <c r="M5846" t="s">
        <v>67</v>
      </c>
      <c r="N5846" t="s">
        <v>2409</v>
      </c>
      <c r="S5846" t="s">
        <v>1608</v>
      </c>
      <c r="U5846" t="s">
        <v>67</v>
      </c>
      <c r="W5846" t="s">
        <v>1270</v>
      </c>
      <c r="X5846" t="s">
        <v>1271</v>
      </c>
      <c r="Y5846" t="s">
        <v>182</v>
      </c>
      <c r="Z5846" t="s">
        <v>164</v>
      </c>
      <c r="AA5846" t="s">
        <v>164</v>
      </c>
      <c r="AB5846" t="s">
        <v>18</v>
      </c>
      <c r="AD5846" t="s">
        <v>10147</v>
      </c>
      <c r="AE5846">
        <v>1</v>
      </c>
      <c r="AF5846">
        <v>1</v>
      </c>
    </row>
    <row r="5847" spans="1:32" x14ac:dyDescent="0.2">
      <c r="A5847" t="s">
        <v>10148</v>
      </c>
      <c r="B5847" s="107">
        <v>44624</v>
      </c>
      <c r="C5847" s="107">
        <v>44624</v>
      </c>
      <c r="D5847" s="107">
        <v>44624</v>
      </c>
      <c r="E5847">
        <v>-2.1243292417181779E-3</v>
      </c>
      <c r="F5847">
        <v>-2.1243292417181779E-3</v>
      </c>
      <c r="G5847" t="s">
        <v>58</v>
      </c>
      <c r="H5847">
        <v>13400.664282064379</v>
      </c>
      <c r="I5847">
        <v>-28.467422992837701</v>
      </c>
      <c r="J5847">
        <v>-28.467422992837701</v>
      </c>
      <c r="K5847">
        <v>1</v>
      </c>
      <c r="M5847" t="s">
        <v>67</v>
      </c>
      <c r="N5847" t="s">
        <v>2409</v>
      </c>
      <c r="S5847" t="s">
        <v>1608</v>
      </c>
      <c r="U5847" t="s">
        <v>67</v>
      </c>
      <c r="W5847" t="s">
        <v>1270</v>
      </c>
      <c r="X5847" t="s">
        <v>1271</v>
      </c>
      <c r="Y5847" t="s">
        <v>182</v>
      </c>
      <c r="Z5847" t="s">
        <v>164</v>
      </c>
      <c r="AA5847" t="s">
        <v>164</v>
      </c>
      <c r="AB5847" t="s">
        <v>18</v>
      </c>
      <c r="AD5847" t="s">
        <v>10149</v>
      </c>
      <c r="AE5847">
        <v>1</v>
      </c>
      <c r="AF5847">
        <v>1</v>
      </c>
    </row>
    <row r="5848" spans="1:32" x14ac:dyDescent="0.2">
      <c r="A5848" t="s">
        <v>10150</v>
      </c>
      <c r="B5848" s="107">
        <v>44624</v>
      </c>
      <c r="C5848" s="107">
        <v>44624</v>
      </c>
      <c r="D5848" s="107">
        <v>44624</v>
      </c>
      <c r="E5848">
        <v>-2.1239849513032699E-3</v>
      </c>
      <c r="F5848">
        <v>-2.1239849513032699E-3</v>
      </c>
      <c r="G5848" t="s">
        <v>58</v>
      </c>
      <c r="H5848">
        <v>13400.664282064379</v>
      </c>
      <c r="I5848">
        <v>-28.462809272571992</v>
      </c>
      <c r="J5848">
        <v>-28.462809272571992</v>
      </c>
      <c r="K5848">
        <v>1</v>
      </c>
      <c r="M5848" t="s">
        <v>67</v>
      </c>
      <c r="N5848" t="s">
        <v>2409</v>
      </c>
      <c r="S5848" t="s">
        <v>1608</v>
      </c>
      <c r="U5848" t="s">
        <v>67</v>
      </c>
      <c r="W5848" t="s">
        <v>1270</v>
      </c>
      <c r="X5848" t="s">
        <v>1271</v>
      </c>
      <c r="Y5848" t="s">
        <v>182</v>
      </c>
      <c r="Z5848" t="s">
        <v>164</v>
      </c>
      <c r="AA5848" t="s">
        <v>164</v>
      </c>
      <c r="AB5848" t="s">
        <v>18</v>
      </c>
      <c r="AD5848" t="s">
        <v>10151</v>
      </c>
      <c r="AE5848">
        <v>1</v>
      </c>
      <c r="AF5848">
        <v>1</v>
      </c>
    </row>
    <row r="5849" spans="1:32" x14ac:dyDescent="0.2">
      <c r="A5849" t="s">
        <v>10152</v>
      </c>
      <c r="B5849" s="107">
        <v>44624</v>
      </c>
      <c r="C5849" s="107">
        <v>44624</v>
      </c>
      <c r="D5849" s="107">
        <v>44624</v>
      </c>
      <c r="E5849">
        <v>-2.1239849513032699E-3</v>
      </c>
      <c r="F5849">
        <v>-2.1239849513032699E-3</v>
      </c>
      <c r="G5849" t="s">
        <v>58</v>
      </c>
      <c r="H5849">
        <v>13400.664282064379</v>
      </c>
      <c r="I5849">
        <v>-28.462809272571992</v>
      </c>
      <c r="J5849">
        <v>-28.462809272571992</v>
      </c>
      <c r="K5849">
        <v>1</v>
      </c>
      <c r="M5849" t="s">
        <v>67</v>
      </c>
      <c r="N5849" t="s">
        <v>2409</v>
      </c>
      <c r="S5849" t="s">
        <v>1608</v>
      </c>
      <c r="U5849" t="s">
        <v>67</v>
      </c>
      <c r="W5849" t="s">
        <v>1270</v>
      </c>
      <c r="X5849" t="s">
        <v>1271</v>
      </c>
      <c r="Y5849" t="s">
        <v>182</v>
      </c>
      <c r="Z5849" t="s">
        <v>164</v>
      </c>
      <c r="AA5849" t="s">
        <v>164</v>
      </c>
      <c r="AB5849" t="s">
        <v>18</v>
      </c>
      <c r="AD5849" t="s">
        <v>10153</v>
      </c>
      <c r="AE5849">
        <v>1</v>
      </c>
      <c r="AF5849">
        <v>1</v>
      </c>
    </row>
    <row r="5850" spans="1:32" x14ac:dyDescent="0.2">
      <c r="A5850" t="s">
        <v>10154</v>
      </c>
      <c r="B5850" s="107">
        <v>44624</v>
      </c>
      <c r="C5850" s="107">
        <v>44624</v>
      </c>
      <c r="D5850" s="107">
        <v>44624</v>
      </c>
      <c r="E5850">
        <v>-1.9870445031679061E-3</v>
      </c>
      <c r="F5850">
        <v>-1.9870445031679061E-3</v>
      </c>
      <c r="G5850" t="s">
        <v>58</v>
      </c>
      <c r="H5850">
        <v>13400.664282064379</v>
      </c>
      <c r="I5850">
        <v>-26.627716300474528</v>
      </c>
      <c r="J5850">
        <v>-26.627716300474528</v>
      </c>
      <c r="K5850">
        <v>1</v>
      </c>
      <c r="M5850" t="s">
        <v>67</v>
      </c>
      <c r="N5850" t="s">
        <v>2409</v>
      </c>
      <c r="S5850" t="s">
        <v>1608</v>
      </c>
      <c r="U5850" t="s">
        <v>67</v>
      </c>
      <c r="W5850" t="s">
        <v>1270</v>
      </c>
      <c r="X5850" t="s">
        <v>1271</v>
      </c>
      <c r="Y5850" t="s">
        <v>182</v>
      </c>
      <c r="Z5850" t="s">
        <v>164</v>
      </c>
      <c r="AA5850" t="s">
        <v>164</v>
      </c>
      <c r="AB5850" t="s">
        <v>18</v>
      </c>
      <c r="AD5850" t="s">
        <v>10155</v>
      </c>
      <c r="AE5850">
        <v>1</v>
      </c>
      <c r="AF5850">
        <v>1</v>
      </c>
    </row>
    <row r="5851" spans="1:32" x14ac:dyDescent="0.2">
      <c r="A5851" t="s">
        <v>10156</v>
      </c>
      <c r="B5851" s="107">
        <v>44624</v>
      </c>
      <c r="C5851" s="107">
        <v>44624</v>
      </c>
      <c r="D5851" s="107">
        <v>44624</v>
      </c>
      <c r="E5851">
        <v>-1.8447226011727459E-3</v>
      </c>
      <c r="F5851">
        <v>-1.8447226011727459E-3</v>
      </c>
      <c r="G5851" t="s">
        <v>58</v>
      </c>
      <c r="H5851">
        <v>13400.664282064379</v>
      </c>
      <c r="I5851">
        <v>-24.72050827185252</v>
      </c>
      <c r="J5851">
        <v>-24.72050827185252</v>
      </c>
      <c r="K5851">
        <v>1</v>
      </c>
      <c r="M5851" t="s">
        <v>67</v>
      </c>
      <c r="N5851" t="s">
        <v>2409</v>
      </c>
      <c r="S5851" t="s">
        <v>1608</v>
      </c>
      <c r="U5851" t="s">
        <v>67</v>
      </c>
      <c r="W5851" t="s">
        <v>1270</v>
      </c>
      <c r="X5851" t="s">
        <v>1271</v>
      </c>
      <c r="Y5851" t="s">
        <v>182</v>
      </c>
      <c r="Z5851" t="s">
        <v>164</v>
      </c>
      <c r="AA5851" t="s">
        <v>164</v>
      </c>
      <c r="AB5851" t="s">
        <v>18</v>
      </c>
      <c r="AD5851" t="s">
        <v>10157</v>
      </c>
      <c r="AE5851">
        <v>1</v>
      </c>
      <c r="AF5851">
        <v>1</v>
      </c>
    </row>
    <row r="5852" spans="1:32" x14ac:dyDescent="0.2">
      <c r="A5852" t="s">
        <v>10158</v>
      </c>
      <c r="B5852" s="107">
        <v>44624</v>
      </c>
      <c r="C5852" s="107">
        <v>44624</v>
      </c>
      <c r="D5852" s="107">
        <v>44624</v>
      </c>
      <c r="E5852">
        <v>-1.8447226011727459E-3</v>
      </c>
      <c r="F5852">
        <v>-1.8447226011727459E-3</v>
      </c>
      <c r="G5852" t="s">
        <v>58</v>
      </c>
      <c r="H5852">
        <v>13400.664282064379</v>
      </c>
      <c r="I5852">
        <v>-24.72050827185252</v>
      </c>
      <c r="J5852">
        <v>-24.72050827185252</v>
      </c>
      <c r="K5852">
        <v>1</v>
      </c>
      <c r="M5852" t="s">
        <v>67</v>
      </c>
      <c r="N5852" t="s">
        <v>2409</v>
      </c>
      <c r="S5852" t="s">
        <v>1608</v>
      </c>
      <c r="U5852" t="s">
        <v>67</v>
      </c>
      <c r="W5852" t="s">
        <v>1270</v>
      </c>
      <c r="X5852" t="s">
        <v>1271</v>
      </c>
      <c r="Y5852" t="s">
        <v>182</v>
      </c>
      <c r="Z5852" t="s">
        <v>164</v>
      </c>
      <c r="AA5852" t="s">
        <v>164</v>
      </c>
      <c r="AB5852" t="s">
        <v>18</v>
      </c>
      <c r="AD5852" t="s">
        <v>10159</v>
      </c>
      <c r="AE5852">
        <v>1</v>
      </c>
      <c r="AF5852">
        <v>1</v>
      </c>
    </row>
    <row r="5853" spans="1:32" x14ac:dyDescent="0.2">
      <c r="A5853" t="s">
        <v>10160</v>
      </c>
      <c r="B5853" s="107">
        <v>44624</v>
      </c>
      <c r="C5853" s="107">
        <v>44624</v>
      </c>
      <c r="D5853" s="107">
        <v>44624</v>
      </c>
      <c r="E5853">
        <v>-1.9779490635696562E-3</v>
      </c>
      <c r="F5853">
        <v>-1.9779490635696562E-3</v>
      </c>
      <c r="G5853" t="s">
        <v>58</v>
      </c>
      <c r="H5853">
        <v>13400.664282064379</v>
      </c>
      <c r="I5853">
        <v>-26.505831367920582</v>
      </c>
      <c r="J5853">
        <v>-26.505831367920582</v>
      </c>
      <c r="K5853">
        <v>1</v>
      </c>
      <c r="M5853" t="s">
        <v>67</v>
      </c>
      <c r="N5853" t="s">
        <v>2409</v>
      </c>
      <c r="S5853" t="s">
        <v>1608</v>
      </c>
      <c r="U5853" t="s">
        <v>67</v>
      </c>
      <c r="W5853" t="s">
        <v>1270</v>
      </c>
      <c r="X5853" t="s">
        <v>1271</v>
      </c>
      <c r="Y5853" t="s">
        <v>182</v>
      </c>
      <c r="Z5853" t="s">
        <v>164</v>
      </c>
      <c r="AA5853" t="s">
        <v>164</v>
      </c>
      <c r="AB5853" t="s">
        <v>18</v>
      </c>
      <c r="AD5853" t="s">
        <v>10161</v>
      </c>
      <c r="AE5853">
        <v>1</v>
      </c>
      <c r="AF5853">
        <v>1</v>
      </c>
    </row>
    <row r="5854" spans="1:32" x14ac:dyDescent="0.2">
      <c r="A5854" t="s">
        <v>10162</v>
      </c>
      <c r="B5854" s="107">
        <v>44624</v>
      </c>
      <c r="C5854" s="107">
        <v>44624</v>
      </c>
      <c r="D5854" s="107">
        <v>44624</v>
      </c>
      <c r="E5854">
        <v>-1.9779490635696562E-3</v>
      </c>
      <c r="F5854">
        <v>-1.9779490635696562E-3</v>
      </c>
      <c r="G5854" t="s">
        <v>58</v>
      </c>
      <c r="H5854">
        <v>13400.664282064379</v>
      </c>
      <c r="I5854">
        <v>-26.505831367920582</v>
      </c>
      <c r="J5854">
        <v>-26.505831367920582</v>
      </c>
      <c r="K5854">
        <v>1</v>
      </c>
      <c r="M5854" t="s">
        <v>67</v>
      </c>
      <c r="N5854" t="s">
        <v>2409</v>
      </c>
      <c r="S5854" t="s">
        <v>1608</v>
      </c>
      <c r="U5854" t="s">
        <v>67</v>
      </c>
      <c r="W5854" t="s">
        <v>1270</v>
      </c>
      <c r="X5854" t="s">
        <v>1271</v>
      </c>
      <c r="Y5854" t="s">
        <v>182</v>
      </c>
      <c r="Z5854" t="s">
        <v>164</v>
      </c>
      <c r="AA5854" t="s">
        <v>164</v>
      </c>
      <c r="AB5854" t="s">
        <v>18</v>
      </c>
      <c r="AD5854" t="s">
        <v>10163</v>
      </c>
      <c r="AE5854">
        <v>1</v>
      </c>
      <c r="AF5854">
        <v>1</v>
      </c>
    </row>
    <row r="5855" spans="1:32" x14ac:dyDescent="0.2">
      <c r="A5855" t="s">
        <v>10164</v>
      </c>
      <c r="B5855" s="107">
        <v>44624</v>
      </c>
      <c r="C5855" s="107">
        <v>44624</v>
      </c>
      <c r="D5855" s="107">
        <v>44624</v>
      </c>
      <c r="E5855">
        <v>-1.9779490635696562E-3</v>
      </c>
      <c r="F5855">
        <v>-1.9779490635696562E-3</v>
      </c>
      <c r="G5855" t="s">
        <v>58</v>
      </c>
      <c r="H5855">
        <v>13400.664282064379</v>
      </c>
      <c r="I5855">
        <v>-26.505831367920582</v>
      </c>
      <c r="J5855">
        <v>-26.505831367920582</v>
      </c>
      <c r="K5855">
        <v>1</v>
      </c>
      <c r="M5855" t="s">
        <v>67</v>
      </c>
      <c r="N5855" t="s">
        <v>2409</v>
      </c>
      <c r="S5855" t="s">
        <v>1608</v>
      </c>
      <c r="U5855" t="s">
        <v>67</v>
      </c>
      <c r="W5855" t="s">
        <v>1270</v>
      </c>
      <c r="X5855" t="s">
        <v>1271</v>
      </c>
      <c r="Y5855" t="s">
        <v>182</v>
      </c>
      <c r="Z5855" t="s">
        <v>164</v>
      </c>
      <c r="AA5855" t="s">
        <v>164</v>
      </c>
      <c r="AB5855" t="s">
        <v>18</v>
      </c>
      <c r="AD5855" t="s">
        <v>10165</v>
      </c>
      <c r="AE5855">
        <v>1</v>
      </c>
      <c r="AF5855">
        <v>1</v>
      </c>
    </row>
    <row r="5856" spans="1:32" x14ac:dyDescent="0.2">
      <c r="A5856" t="s">
        <v>10166</v>
      </c>
      <c r="B5856" s="107">
        <v>44624</v>
      </c>
      <c r="C5856" s="107">
        <v>44624</v>
      </c>
      <c r="D5856" s="107">
        <v>44624</v>
      </c>
      <c r="E5856">
        <v>-1.7568379511181699E-3</v>
      </c>
      <c r="F5856">
        <v>-1.7568379511181699E-3</v>
      </c>
      <c r="G5856" t="s">
        <v>58</v>
      </c>
      <c r="H5856">
        <v>13400.664282064379</v>
      </c>
      <c r="I5856">
        <v>-23.54279558092443</v>
      </c>
      <c r="J5856">
        <v>-23.54279558092443</v>
      </c>
      <c r="K5856">
        <v>1</v>
      </c>
      <c r="M5856" t="s">
        <v>67</v>
      </c>
      <c r="N5856" t="s">
        <v>2409</v>
      </c>
      <c r="S5856" t="s">
        <v>1608</v>
      </c>
      <c r="U5856" t="s">
        <v>67</v>
      </c>
      <c r="W5856" t="s">
        <v>1270</v>
      </c>
      <c r="X5856" t="s">
        <v>1271</v>
      </c>
      <c r="Y5856" t="s">
        <v>182</v>
      </c>
      <c r="Z5856" t="s">
        <v>164</v>
      </c>
      <c r="AA5856" t="s">
        <v>164</v>
      </c>
      <c r="AB5856" t="s">
        <v>18</v>
      </c>
      <c r="AD5856" t="s">
        <v>10167</v>
      </c>
      <c r="AE5856">
        <v>1</v>
      </c>
      <c r="AF5856">
        <v>1</v>
      </c>
    </row>
    <row r="5857" spans="1:32" x14ac:dyDescent="0.2">
      <c r="A5857" t="s">
        <v>10168</v>
      </c>
      <c r="B5857" s="107">
        <v>44624</v>
      </c>
      <c r="C5857" s="107">
        <v>44624</v>
      </c>
      <c r="D5857" s="107">
        <v>44624</v>
      </c>
      <c r="E5857">
        <v>-1.846642631883752E-3</v>
      </c>
      <c r="F5857">
        <v>-1.846642631883752E-3</v>
      </c>
      <c r="G5857" t="s">
        <v>58</v>
      </c>
      <c r="H5857">
        <v>13400.664282064379</v>
      </c>
      <c r="I5857">
        <v>-24.746237958821961</v>
      </c>
      <c r="J5857">
        <v>-24.746237958821961</v>
      </c>
      <c r="K5857">
        <v>1</v>
      </c>
      <c r="M5857" t="s">
        <v>67</v>
      </c>
      <c r="N5857" t="s">
        <v>2409</v>
      </c>
      <c r="S5857" t="s">
        <v>1608</v>
      </c>
      <c r="U5857" t="s">
        <v>67</v>
      </c>
      <c r="W5857" t="s">
        <v>1270</v>
      </c>
      <c r="X5857" t="s">
        <v>1271</v>
      </c>
      <c r="Y5857" t="s">
        <v>182</v>
      </c>
      <c r="Z5857" t="s">
        <v>164</v>
      </c>
      <c r="AA5857" t="s">
        <v>164</v>
      </c>
      <c r="AB5857" t="s">
        <v>18</v>
      </c>
      <c r="AD5857" t="s">
        <v>10169</v>
      </c>
      <c r="AE5857">
        <v>1</v>
      </c>
      <c r="AF5857">
        <v>1</v>
      </c>
    </row>
    <row r="5858" spans="1:32" x14ac:dyDescent="0.2">
      <c r="A5858" t="s">
        <v>10170</v>
      </c>
      <c r="B5858" s="107">
        <v>44624</v>
      </c>
      <c r="C5858" s="107">
        <v>44624</v>
      </c>
      <c r="D5858" s="107">
        <v>44624</v>
      </c>
      <c r="E5858">
        <v>-1.69513753267622E-3</v>
      </c>
      <c r="F5858">
        <v>-1.69513753267622E-3</v>
      </c>
      <c r="G5858" t="s">
        <v>58</v>
      </c>
      <c r="H5858">
        <v>13400.664282064379</v>
      </c>
      <c r="I5858">
        <v>-22.71596898732097</v>
      </c>
      <c r="J5858">
        <v>-22.71596898732097</v>
      </c>
      <c r="K5858">
        <v>1</v>
      </c>
      <c r="M5858" t="s">
        <v>67</v>
      </c>
      <c r="N5858" t="s">
        <v>2409</v>
      </c>
      <c r="S5858" t="s">
        <v>1608</v>
      </c>
      <c r="U5858" t="s">
        <v>67</v>
      </c>
      <c r="W5858" t="s">
        <v>1270</v>
      </c>
      <c r="X5858" t="s">
        <v>1271</v>
      </c>
      <c r="Y5858" t="s">
        <v>182</v>
      </c>
      <c r="Z5858" t="s">
        <v>164</v>
      </c>
      <c r="AA5858" t="s">
        <v>164</v>
      </c>
      <c r="AB5858" t="s">
        <v>18</v>
      </c>
      <c r="AD5858" t="s">
        <v>10171</v>
      </c>
      <c r="AE5858">
        <v>1</v>
      </c>
      <c r="AF5858">
        <v>1</v>
      </c>
    </row>
    <row r="5859" spans="1:32" x14ac:dyDescent="0.2">
      <c r="A5859" t="s">
        <v>10172</v>
      </c>
      <c r="B5859" s="107">
        <v>44624</v>
      </c>
      <c r="C5859" s="107">
        <v>44624</v>
      </c>
      <c r="D5859" s="107">
        <v>44624</v>
      </c>
      <c r="E5859">
        <v>-1.69513753267622E-3</v>
      </c>
      <c r="F5859">
        <v>-1.69513753267622E-3</v>
      </c>
      <c r="G5859" t="s">
        <v>58</v>
      </c>
      <c r="H5859">
        <v>13400.664282064379</v>
      </c>
      <c r="I5859">
        <v>-22.71596898732097</v>
      </c>
      <c r="J5859">
        <v>-22.71596898732097</v>
      </c>
      <c r="K5859">
        <v>1</v>
      </c>
      <c r="M5859" t="s">
        <v>67</v>
      </c>
      <c r="N5859" t="s">
        <v>2409</v>
      </c>
      <c r="S5859" t="s">
        <v>1608</v>
      </c>
      <c r="U5859" t="s">
        <v>67</v>
      </c>
      <c r="W5859" t="s">
        <v>1270</v>
      </c>
      <c r="X5859" t="s">
        <v>1271</v>
      </c>
      <c r="Y5859" t="s">
        <v>182</v>
      </c>
      <c r="Z5859" t="s">
        <v>164</v>
      </c>
      <c r="AA5859" t="s">
        <v>164</v>
      </c>
      <c r="AB5859" t="s">
        <v>18</v>
      </c>
      <c r="AD5859" t="s">
        <v>10173</v>
      </c>
      <c r="AE5859">
        <v>1</v>
      </c>
      <c r="AF5859">
        <v>1</v>
      </c>
    </row>
    <row r="5860" spans="1:32" x14ac:dyDescent="0.2">
      <c r="A5860" t="s">
        <v>10174</v>
      </c>
      <c r="B5860" s="107">
        <v>44624</v>
      </c>
      <c r="C5860" s="107">
        <v>44624</v>
      </c>
      <c r="D5860" s="107">
        <v>44624</v>
      </c>
      <c r="E5860">
        <v>-1.5026035005443019E-3</v>
      </c>
      <c r="F5860">
        <v>-1.5026035005443019E-3</v>
      </c>
      <c r="G5860" t="s">
        <v>58</v>
      </c>
      <c r="H5860">
        <v>13400.664282064379</v>
      </c>
      <c r="I5860">
        <v>-20.135885059848938</v>
      </c>
      <c r="J5860">
        <v>-20.135885059848938</v>
      </c>
      <c r="K5860">
        <v>1</v>
      </c>
      <c r="M5860" t="s">
        <v>67</v>
      </c>
      <c r="N5860" t="s">
        <v>2409</v>
      </c>
      <c r="S5860" t="s">
        <v>1608</v>
      </c>
      <c r="U5860" t="s">
        <v>67</v>
      </c>
      <c r="W5860" t="s">
        <v>1270</v>
      </c>
      <c r="X5860" t="s">
        <v>1271</v>
      </c>
      <c r="Y5860" t="s">
        <v>182</v>
      </c>
      <c r="Z5860" t="s">
        <v>164</v>
      </c>
      <c r="AA5860" t="s">
        <v>164</v>
      </c>
      <c r="AB5860" t="s">
        <v>18</v>
      </c>
      <c r="AD5860" t="s">
        <v>10175</v>
      </c>
      <c r="AE5860">
        <v>1</v>
      </c>
      <c r="AF5860">
        <v>1</v>
      </c>
    </row>
    <row r="5861" spans="1:32" x14ac:dyDescent="0.2">
      <c r="A5861" t="s">
        <v>10176</v>
      </c>
      <c r="B5861" s="107">
        <v>44624</v>
      </c>
      <c r="C5861" s="107">
        <v>44624</v>
      </c>
      <c r="D5861" s="107">
        <v>44624</v>
      </c>
      <c r="E5861">
        <v>-1.502603500618344E-3</v>
      </c>
      <c r="F5861">
        <v>-1.502603500618344E-3</v>
      </c>
      <c r="G5861" t="s">
        <v>58</v>
      </c>
      <c r="H5861">
        <v>13400.664282064379</v>
      </c>
      <c r="I5861">
        <v>-20.135885060841151</v>
      </c>
      <c r="J5861">
        <v>-20.135885060841151</v>
      </c>
      <c r="K5861">
        <v>1</v>
      </c>
      <c r="M5861" t="s">
        <v>67</v>
      </c>
      <c r="N5861" t="s">
        <v>2409</v>
      </c>
      <c r="S5861" t="s">
        <v>1608</v>
      </c>
      <c r="U5861" t="s">
        <v>67</v>
      </c>
      <c r="W5861" t="s">
        <v>1270</v>
      </c>
      <c r="X5861" t="s">
        <v>1271</v>
      </c>
      <c r="Y5861" t="s">
        <v>182</v>
      </c>
      <c r="Z5861" t="s">
        <v>164</v>
      </c>
      <c r="AA5861" t="s">
        <v>164</v>
      </c>
      <c r="AB5861" t="s">
        <v>18</v>
      </c>
      <c r="AD5861" t="s">
        <v>10177</v>
      </c>
      <c r="AE5861">
        <v>1</v>
      </c>
      <c r="AF5861">
        <v>1</v>
      </c>
    </row>
    <row r="5862" spans="1:32" x14ac:dyDescent="0.2">
      <c r="A5862" t="s">
        <v>10178</v>
      </c>
      <c r="B5862" s="107">
        <v>44624</v>
      </c>
      <c r="C5862" s="107">
        <v>44624</v>
      </c>
      <c r="D5862" s="107">
        <v>44624</v>
      </c>
      <c r="E5862">
        <v>-1.5026035005443019E-3</v>
      </c>
      <c r="F5862">
        <v>-1.5026035005443019E-3</v>
      </c>
      <c r="G5862" t="s">
        <v>58</v>
      </c>
      <c r="H5862">
        <v>13400.664282064379</v>
      </c>
      <c r="I5862">
        <v>-20.135885059848938</v>
      </c>
      <c r="J5862">
        <v>-20.135885059848938</v>
      </c>
      <c r="K5862">
        <v>1</v>
      </c>
      <c r="M5862" t="s">
        <v>67</v>
      </c>
      <c r="N5862" t="s">
        <v>2409</v>
      </c>
      <c r="S5862" t="s">
        <v>1608</v>
      </c>
      <c r="U5862" t="s">
        <v>67</v>
      </c>
      <c r="W5862" t="s">
        <v>1270</v>
      </c>
      <c r="X5862" t="s">
        <v>1271</v>
      </c>
      <c r="Y5862" t="s">
        <v>182</v>
      </c>
      <c r="Z5862" t="s">
        <v>164</v>
      </c>
      <c r="AA5862" t="s">
        <v>164</v>
      </c>
      <c r="AB5862" t="s">
        <v>18</v>
      </c>
      <c r="AD5862" t="s">
        <v>10179</v>
      </c>
      <c r="AE5862">
        <v>1</v>
      </c>
      <c r="AF5862">
        <v>1</v>
      </c>
    </row>
    <row r="5863" spans="1:32" x14ac:dyDescent="0.2">
      <c r="A5863" t="s">
        <v>10180</v>
      </c>
      <c r="B5863" s="107">
        <v>44624</v>
      </c>
      <c r="C5863" s="107">
        <v>44624</v>
      </c>
      <c r="D5863" s="107">
        <v>44624</v>
      </c>
      <c r="E5863">
        <v>-1.5026035005443019E-3</v>
      </c>
      <c r="F5863">
        <v>-1.5026035005443019E-3</v>
      </c>
      <c r="G5863" t="s">
        <v>58</v>
      </c>
      <c r="H5863">
        <v>13400.664282064379</v>
      </c>
      <c r="I5863">
        <v>-20.135885059848938</v>
      </c>
      <c r="J5863">
        <v>-20.135885059848938</v>
      </c>
      <c r="K5863">
        <v>1</v>
      </c>
      <c r="M5863" t="s">
        <v>67</v>
      </c>
      <c r="N5863" t="s">
        <v>2409</v>
      </c>
      <c r="S5863" t="s">
        <v>1608</v>
      </c>
      <c r="U5863" t="s">
        <v>67</v>
      </c>
      <c r="W5863" t="s">
        <v>1270</v>
      </c>
      <c r="X5863" t="s">
        <v>1271</v>
      </c>
      <c r="Y5863" t="s">
        <v>182</v>
      </c>
      <c r="Z5863" t="s">
        <v>164</v>
      </c>
      <c r="AA5863" t="s">
        <v>164</v>
      </c>
      <c r="AB5863" t="s">
        <v>18</v>
      </c>
      <c r="AD5863" t="s">
        <v>10181</v>
      </c>
      <c r="AE5863">
        <v>1</v>
      </c>
      <c r="AF5863">
        <v>1</v>
      </c>
    </row>
    <row r="5864" spans="1:32" x14ac:dyDescent="0.2">
      <c r="A5864" t="s">
        <v>10182</v>
      </c>
      <c r="B5864" s="107">
        <v>44624</v>
      </c>
      <c r="C5864" s="107">
        <v>44624</v>
      </c>
      <c r="D5864" s="107">
        <v>44624</v>
      </c>
      <c r="E5864">
        <v>-1.5026035005443019E-3</v>
      </c>
      <c r="F5864">
        <v>-1.5026035005443019E-3</v>
      </c>
      <c r="G5864" t="s">
        <v>58</v>
      </c>
      <c r="H5864">
        <v>13400.664282064379</v>
      </c>
      <c r="I5864">
        <v>-20.135885059848938</v>
      </c>
      <c r="J5864">
        <v>-20.135885059848938</v>
      </c>
      <c r="K5864">
        <v>1</v>
      </c>
      <c r="M5864" t="s">
        <v>67</v>
      </c>
      <c r="N5864" t="s">
        <v>2409</v>
      </c>
      <c r="S5864" t="s">
        <v>1608</v>
      </c>
      <c r="U5864" t="s">
        <v>67</v>
      </c>
      <c r="W5864" t="s">
        <v>1270</v>
      </c>
      <c r="X5864" t="s">
        <v>1271</v>
      </c>
      <c r="Y5864" t="s">
        <v>182</v>
      </c>
      <c r="Z5864" t="s">
        <v>164</v>
      </c>
      <c r="AA5864" t="s">
        <v>164</v>
      </c>
      <c r="AB5864" t="s">
        <v>18</v>
      </c>
      <c r="AD5864" t="s">
        <v>10183</v>
      </c>
      <c r="AE5864">
        <v>1</v>
      </c>
      <c r="AF5864">
        <v>1</v>
      </c>
    </row>
    <row r="5865" spans="1:32" x14ac:dyDescent="0.2">
      <c r="A5865" t="s">
        <v>10184</v>
      </c>
      <c r="B5865" s="107">
        <v>44624</v>
      </c>
      <c r="C5865" s="107">
        <v>44624</v>
      </c>
      <c r="D5865" s="107">
        <v>44624</v>
      </c>
      <c r="E5865">
        <v>-1.5026035005443019E-3</v>
      </c>
      <c r="F5865">
        <v>-1.5026035005443019E-3</v>
      </c>
      <c r="G5865" t="s">
        <v>58</v>
      </c>
      <c r="H5865">
        <v>13400.664282064379</v>
      </c>
      <c r="I5865">
        <v>-20.135885059848938</v>
      </c>
      <c r="J5865">
        <v>-20.135885059848938</v>
      </c>
      <c r="K5865">
        <v>1</v>
      </c>
      <c r="M5865" t="s">
        <v>67</v>
      </c>
      <c r="N5865" t="s">
        <v>2409</v>
      </c>
      <c r="S5865" t="s">
        <v>1608</v>
      </c>
      <c r="U5865" t="s">
        <v>67</v>
      </c>
      <c r="W5865" t="s">
        <v>1270</v>
      </c>
      <c r="X5865" t="s">
        <v>1271</v>
      </c>
      <c r="Y5865" t="s">
        <v>182</v>
      </c>
      <c r="Z5865" t="s">
        <v>164</v>
      </c>
      <c r="AA5865" t="s">
        <v>164</v>
      </c>
      <c r="AB5865" t="s">
        <v>18</v>
      </c>
      <c r="AD5865" t="s">
        <v>10185</v>
      </c>
      <c r="AE5865">
        <v>1</v>
      </c>
      <c r="AF5865">
        <v>1</v>
      </c>
    </row>
    <row r="5866" spans="1:32" x14ac:dyDescent="0.2">
      <c r="A5866" t="s">
        <v>10186</v>
      </c>
      <c r="B5866" s="107">
        <v>44624</v>
      </c>
      <c r="C5866" s="107">
        <v>44624</v>
      </c>
      <c r="D5866" s="107">
        <v>44624</v>
      </c>
      <c r="E5866">
        <v>-1.5026035005443019E-3</v>
      </c>
      <c r="F5866">
        <v>-1.5026035005443019E-3</v>
      </c>
      <c r="G5866" t="s">
        <v>58</v>
      </c>
      <c r="H5866">
        <v>13400.664282064379</v>
      </c>
      <c r="I5866">
        <v>-20.135885059848938</v>
      </c>
      <c r="J5866">
        <v>-20.135885059848938</v>
      </c>
      <c r="K5866">
        <v>1</v>
      </c>
      <c r="M5866" t="s">
        <v>67</v>
      </c>
      <c r="N5866" t="s">
        <v>2409</v>
      </c>
      <c r="S5866" t="s">
        <v>1608</v>
      </c>
      <c r="U5866" t="s">
        <v>67</v>
      </c>
      <c r="W5866" t="s">
        <v>1270</v>
      </c>
      <c r="X5866" t="s">
        <v>1271</v>
      </c>
      <c r="Y5866" t="s">
        <v>182</v>
      </c>
      <c r="Z5866" t="s">
        <v>164</v>
      </c>
      <c r="AA5866" t="s">
        <v>164</v>
      </c>
      <c r="AB5866" t="s">
        <v>18</v>
      </c>
      <c r="AD5866" t="s">
        <v>10187</v>
      </c>
      <c r="AE5866">
        <v>1</v>
      </c>
      <c r="AF5866">
        <v>1</v>
      </c>
    </row>
    <row r="5867" spans="1:32" x14ac:dyDescent="0.2">
      <c r="A5867" t="s">
        <v>10188</v>
      </c>
      <c r="B5867" s="107">
        <v>44624</v>
      </c>
      <c r="C5867" s="107">
        <v>44624</v>
      </c>
      <c r="D5867" s="107">
        <v>44624</v>
      </c>
      <c r="E5867">
        <v>-1.681096580893858E-3</v>
      </c>
      <c r="F5867">
        <v>-1.681096580893858E-3</v>
      </c>
      <c r="G5867" t="s">
        <v>58</v>
      </c>
      <c r="H5867">
        <v>13400.664282064379</v>
      </c>
      <c r="I5867">
        <v>-22.527810906284881</v>
      </c>
      <c r="J5867">
        <v>-22.527810906284881</v>
      </c>
      <c r="K5867">
        <v>1</v>
      </c>
      <c r="M5867" t="s">
        <v>67</v>
      </c>
      <c r="N5867" t="s">
        <v>2409</v>
      </c>
      <c r="S5867" t="s">
        <v>1608</v>
      </c>
      <c r="U5867" t="s">
        <v>67</v>
      </c>
      <c r="W5867" t="s">
        <v>1270</v>
      </c>
      <c r="X5867" t="s">
        <v>1271</v>
      </c>
      <c r="Y5867" t="s">
        <v>182</v>
      </c>
      <c r="Z5867" t="s">
        <v>164</v>
      </c>
      <c r="AA5867" t="s">
        <v>164</v>
      </c>
      <c r="AB5867" t="s">
        <v>18</v>
      </c>
      <c r="AD5867" t="s">
        <v>10189</v>
      </c>
      <c r="AE5867">
        <v>1</v>
      </c>
      <c r="AF5867">
        <v>1</v>
      </c>
    </row>
    <row r="5868" spans="1:32" x14ac:dyDescent="0.2">
      <c r="A5868" t="s">
        <v>10190</v>
      </c>
      <c r="B5868" s="107">
        <v>44624</v>
      </c>
      <c r="C5868" s="107">
        <v>44624</v>
      </c>
      <c r="D5868" s="107">
        <v>44624</v>
      </c>
      <c r="E5868">
        <v>-3.9442977082045222E-3</v>
      </c>
      <c r="F5868">
        <v>-3.9442977082045222E-3</v>
      </c>
      <c r="G5868" t="s">
        <v>58</v>
      </c>
      <c r="H5868">
        <v>13400.664282064379</v>
      </c>
      <c r="I5868">
        <v>-52.856209416164752</v>
      </c>
      <c r="J5868">
        <v>-52.856209416164752</v>
      </c>
      <c r="K5868">
        <v>1</v>
      </c>
      <c r="M5868" t="s">
        <v>67</v>
      </c>
      <c r="N5868" t="s">
        <v>2409</v>
      </c>
      <c r="S5868" t="s">
        <v>1608</v>
      </c>
      <c r="U5868" t="s">
        <v>67</v>
      </c>
      <c r="W5868" t="s">
        <v>1270</v>
      </c>
      <c r="X5868" t="s">
        <v>1271</v>
      </c>
      <c r="Y5868" t="s">
        <v>182</v>
      </c>
      <c r="Z5868" t="s">
        <v>164</v>
      </c>
      <c r="AA5868" t="s">
        <v>164</v>
      </c>
      <c r="AB5868" t="s">
        <v>18</v>
      </c>
      <c r="AD5868" t="s">
        <v>10191</v>
      </c>
      <c r="AE5868">
        <v>1</v>
      </c>
      <c r="AF5868">
        <v>1</v>
      </c>
    </row>
    <row r="5869" spans="1:32" x14ac:dyDescent="0.2">
      <c r="A5869" t="s">
        <v>10192</v>
      </c>
      <c r="B5869" s="107">
        <v>44624</v>
      </c>
      <c r="C5869" s="107">
        <v>44624</v>
      </c>
      <c r="D5869" s="107">
        <v>44624</v>
      </c>
      <c r="E5869">
        <v>-1.8676053115559239E-3</v>
      </c>
      <c r="F5869">
        <v>-1.8676053115559239E-3</v>
      </c>
      <c r="G5869" t="s">
        <v>58</v>
      </c>
      <c r="H5869">
        <v>13400.664282064379</v>
      </c>
      <c r="I5869">
        <v>-25.027151791561199</v>
      </c>
      <c r="J5869">
        <v>-25.027151791561199</v>
      </c>
      <c r="K5869">
        <v>1</v>
      </c>
      <c r="M5869" t="s">
        <v>67</v>
      </c>
      <c r="N5869" t="s">
        <v>2409</v>
      </c>
      <c r="S5869" t="s">
        <v>1608</v>
      </c>
      <c r="U5869" t="s">
        <v>67</v>
      </c>
      <c r="W5869" t="s">
        <v>1270</v>
      </c>
      <c r="X5869" t="s">
        <v>1271</v>
      </c>
      <c r="Y5869" t="s">
        <v>182</v>
      </c>
      <c r="Z5869" t="s">
        <v>164</v>
      </c>
      <c r="AA5869" t="s">
        <v>164</v>
      </c>
      <c r="AB5869" t="s">
        <v>18</v>
      </c>
      <c r="AD5869" t="s">
        <v>10193</v>
      </c>
      <c r="AE5869">
        <v>1</v>
      </c>
      <c r="AF5869">
        <v>1</v>
      </c>
    </row>
    <row r="5870" spans="1:32" x14ac:dyDescent="0.2">
      <c r="A5870" t="s">
        <v>10194</v>
      </c>
      <c r="B5870" s="107">
        <v>44624</v>
      </c>
      <c r="C5870" s="107">
        <v>44624</v>
      </c>
      <c r="D5870" s="107">
        <v>44624</v>
      </c>
      <c r="E5870">
        <v>-2.8245035327701599E-3</v>
      </c>
      <c r="F5870">
        <v>-2.8245035327701599E-3</v>
      </c>
      <c r="G5870" t="s">
        <v>58</v>
      </c>
      <c r="H5870">
        <v>13400.664282064379</v>
      </c>
      <c r="I5870">
        <v>-37.850223606157748</v>
      </c>
      <c r="J5870">
        <v>-37.850223606157748</v>
      </c>
      <c r="K5870">
        <v>1</v>
      </c>
      <c r="M5870" t="s">
        <v>67</v>
      </c>
      <c r="N5870" t="s">
        <v>2409</v>
      </c>
      <c r="S5870" t="s">
        <v>1608</v>
      </c>
      <c r="U5870" t="s">
        <v>67</v>
      </c>
      <c r="W5870" t="s">
        <v>1270</v>
      </c>
      <c r="X5870" t="s">
        <v>1271</v>
      </c>
      <c r="Y5870" t="s">
        <v>182</v>
      </c>
      <c r="Z5870" t="s">
        <v>164</v>
      </c>
      <c r="AA5870" t="s">
        <v>164</v>
      </c>
      <c r="AB5870" t="s">
        <v>18</v>
      </c>
      <c r="AD5870" t="s">
        <v>10195</v>
      </c>
      <c r="AE5870">
        <v>1</v>
      </c>
      <c r="AF5870">
        <v>1</v>
      </c>
    </row>
    <row r="5871" spans="1:32" x14ac:dyDescent="0.2">
      <c r="A5871" t="s">
        <v>10196</v>
      </c>
      <c r="B5871" s="107">
        <v>44624</v>
      </c>
      <c r="C5871" s="107">
        <v>44624</v>
      </c>
      <c r="D5871" s="107">
        <v>44624</v>
      </c>
      <c r="E5871">
        <v>-3.8496651752669441E-3</v>
      </c>
      <c r="F5871">
        <v>-3.8496651752669441E-3</v>
      </c>
      <c r="G5871" t="s">
        <v>58</v>
      </c>
      <c r="H5871">
        <v>13400.664282064379</v>
      </c>
      <c r="I5871">
        <v>-51.588070612106861</v>
      </c>
      <c r="J5871">
        <v>-51.588070612106861</v>
      </c>
      <c r="K5871">
        <v>1</v>
      </c>
      <c r="M5871" t="s">
        <v>67</v>
      </c>
      <c r="N5871" t="s">
        <v>2409</v>
      </c>
      <c r="S5871" t="s">
        <v>1608</v>
      </c>
      <c r="U5871" t="s">
        <v>67</v>
      </c>
      <c r="W5871" t="s">
        <v>1270</v>
      </c>
      <c r="X5871" t="s">
        <v>1271</v>
      </c>
      <c r="Y5871" t="s">
        <v>182</v>
      </c>
      <c r="Z5871" t="s">
        <v>164</v>
      </c>
      <c r="AA5871" t="s">
        <v>164</v>
      </c>
      <c r="AB5871" t="s">
        <v>18</v>
      </c>
      <c r="AD5871" t="s">
        <v>10197</v>
      </c>
      <c r="AE5871">
        <v>1</v>
      </c>
      <c r="AF5871">
        <v>1</v>
      </c>
    </row>
    <row r="5872" spans="1:32" x14ac:dyDescent="0.2">
      <c r="A5872" t="s">
        <v>10198</v>
      </c>
      <c r="B5872" s="107">
        <v>44624</v>
      </c>
      <c r="C5872" s="107">
        <v>44624</v>
      </c>
      <c r="D5872" s="107">
        <v>44624</v>
      </c>
      <c r="E5872">
        <v>-1.8352847877482581E-3</v>
      </c>
      <c r="F5872">
        <v>-1.8352847877482581E-3</v>
      </c>
      <c r="G5872" t="s">
        <v>58</v>
      </c>
      <c r="H5872">
        <v>13400.664282064379</v>
      </c>
      <c r="I5872">
        <v>-24.5940353025942</v>
      </c>
      <c r="J5872">
        <v>-24.5940353025942</v>
      </c>
      <c r="K5872">
        <v>1</v>
      </c>
      <c r="M5872" t="s">
        <v>67</v>
      </c>
      <c r="N5872" t="s">
        <v>2409</v>
      </c>
      <c r="S5872" t="s">
        <v>1608</v>
      </c>
      <c r="U5872" t="s">
        <v>67</v>
      </c>
      <c r="W5872" t="s">
        <v>1270</v>
      </c>
      <c r="X5872" t="s">
        <v>1271</v>
      </c>
      <c r="Y5872" t="s">
        <v>182</v>
      </c>
      <c r="Z5872" t="s">
        <v>164</v>
      </c>
      <c r="AA5872" t="s">
        <v>164</v>
      </c>
      <c r="AB5872" t="s">
        <v>18</v>
      </c>
      <c r="AD5872" t="s">
        <v>10199</v>
      </c>
      <c r="AE5872">
        <v>1</v>
      </c>
      <c r="AF5872">
        <v>1</v>
      </c>
    </row>
    <row r="5873" spans="1:32" x14ac:dyDescent="0.2">
      <c r="A5873" t="s">
        <v>10200</v>
      </c>
      <c r="B5873" s="107">
        <v>44624</v>
      </c>
      <c r="C5873" s="107">
        <v>44624</v>
      </c>
      <c r="D5873" s="107">
        <v>44624</v>
      </c>
      <c r="E5873">
        <v>-4.1395240580758682E-3</v>
      </c>
      <c r="F5873">
        <v>-4.1395240580758682E-3</v>
      </c>
      <c r="G5873" t="s">
        <v>58</v>
      </c>
      <c r="H5873">
        <v>13400.664282064379</v>
      </c>
      <c r="I5873">
        <v>-55.472372189803501</v>
      </c>
      <c r="J5873">
        <v>-55.472372189803501</v>
      </c>
      <c r="K5873">
        <v>1</v>
      </c>
      <c r="M5873" t="s">
        <v>67</v>
      </c>
      <c r="N5873" t="s">
        <v>2409</v>
      </c>
      <c r="S5873" t="s">
        <v>1608</v>
      </c>
      <c r="U5873" t="s">
        <v>67</v>
      </c>
      <c r="W5873" t="s">
        <v>1270</v>
      </c>
      <c r="X5873" t="s">
        <v>1271</v>
      </c>
      <c r="Y5873" t="s">
        <v>182</v>
      </c>
      <c r="Z5873" t="s">
        <v>164</v>
      </c>
      <c r="AA5873" t="s">
        <v>164</v>
      </c>
      <c r="AB5873" t="s">
        <v>18</v>
      </c>
      <c r="AD5873" t="s">
        <v>10201</v>
      </c>
      <c r="AE5873">
        <v>1</v>
      </c>
      <c r="AF5873">
        <v>1</v>
      </c>
    </row>
    <row r="5874" spans="1:32" x14ac:dyDescent="0.2">
      <c r="A5874" t="s">
        <v>10202</v>
      </c>
      <c r="B5874" s="107">
        <v>44624</v>
      </c>
      <c r="C5874" s="107">
        <v>44624</v>
      </c>
      <c r="D5874" s="107">
        <v>44624</v>
      </c>
      <c r="E5874">
        <v>-1.190063679882E-3</v>
      </c>
      <c r="F5874">
        <v>-1.190063679882E-3</v>
      </c>
      <c r="G5874" t="s">
        <v>58</v>
      </c>
      <c r="H5874">
        <v>13400.664282064379</v>
      </c>
      <c r="I5874">
        <v>-15.947643848376821</v>
      </c>
      <c r="J5874">
        <v>-15.947643848376821</v>
      </c>
      <c r="K5874">
        <v>1</v>
      </c>
      <c r="M5874" t="s">
        <v>56</v>
      </c>
      <c r="N5874" t="s">
        <v>56</v>
      </c>
      <c r="S5874" t="s">
        <v>10203</v>
      </c>
      <c r="U5874" t="s">
        <v>56</v>
      </c>
      <c r="W5874" t="s">
        <v>1415</v>
      </c>
      <c r="X5874" t="s">
        <v>1265</v>
      </c>
      <c r="Y5874" t="s">
        <v>182</v>
      </c>
      <c r="Z5874" t="s">
        <v>164</v>
      </c>
      <c r="AA5874" t="s">
        <v>164</v>
      </c>
      <c r="AB5874" t="s">
        <v>18</v>
      </c>
      <c r="AD5874" t="s">
        <v>10204</v>
      </c>
      <c r="AE5874">
        <v>1</v>
      </c>
      <c r="AF5874">
        <v>1</v>
      </c>
    </row>
    <row r="5875" spans="1:32" x14ac:dyDescent="0.2">
      <c r="A5875" t="s">
        <v>10205</v>
      </c>
      <c r="B5875" s="107">
        <v>44624</v>
      </c>
      <c r="C5875" s="107">
        <v>44624</v>
      </c>
      <c r="D5875" s="107">
        <v>44624</v>
      </c>
      <c r="E5875">
        <v>-3.9056007583121231E-3</v>
      </c>
      <c r="F5875">
        <v>-3.9056007583121231E-3</v>
      </c>
      <c r="G5875" t="s">
        <v>58</v>
      </c>
      <c r="H5875">
        <v>13400.664282064379</v>
      </c>
      <c r="I5875">
        <v>-52.337644581916841</v>
      </c>
      <c r="J5875">
        <v>-52.337644581916841</v>
      </c>
      <c r="K5875">
        <v>1</v>
      </c>
      <c r="M5875" t="s">
        <v>67</v>
      </c>
      <c r="N5875" t="s">
        <v>2409</v>
      </c>
      <c r="S5875" t="s">
        <v>1608</v>
      </c>
      <c r="U5875" t="s">
        <v>67</v>
      </c>
      <c r="W5875" t="s">
        <v>1270</v>
      </c>
      <c r="X5875" t="s">
        <v>1271</v>
      </c>
      <c r="Y5875" t="s">
        <v>182</v>
      </c>
      <c r="Z5875" t="s">
        <v>164</v>
      </c>
      <c r="AA5875" t="s">
        <v>164</v>
      </c>
      <c r="AB5875" t="s">
        <v>18</v>
      </c>
      <c r="AD5875" t="s">
        <v>10206</v>
      </c>
      <c r="AE5875">
        <v>1</v>
      </c>
      <c r="AF5875">
        <v>1</v>
      </c>
    </row>
    <row r="5876" spans="1:32" x14ac:dyDescent="0.2">
      <c r="A5876" t="s">
        <v>10207</v>
      </c>
      <c r="B5876" s="107">
        <v>44624</v>
      </c>
      <c r="C5876" s="107">
        <v>44624</v>
      </c>
      <c r="D5876" s="107">
        <v>44624</v>
      </c>
      <c r="E5876">
        <v>-3.7946047309254309E-3</v>
      </c>
      <c r="F5876">
        <v>-3.7946047309254309E-3</v>
      </c>
      <c r="G5876" t="s">
        <v>58</v>
      </c>
      <c r="H5876">
        <v>13400.664282064379</v>
      </c>
      <c r="I5876">
        <v>-50.850224082264958</v>
      </c>
      <c r="J5876">
        <v>-50.850224082264958</v>
      </c>
      <c r="K5876">
        <v>1</v>
      </c>
      <c r="M5876" t="s">
        <v>67</v>
      </c>
      <c r="N5876" t="s">
        <v>2409</v>
      </c>
      <c r="S5876" t="s">
        <v>1608</v>
      </c>
      <c r="U5876" t="s">
        <v>67</v>
      </c>
      <c r="W5876" t="s">
        <v>1270</v>
      </c>
      <c r="X5876" t="s">
        <v>1271</v>
      </c>
      <c r="Y5876" t="s">
        <v>182</v>
      </c>
      <c r="Z5876" t="s">
        <v>164</v>
      </c>
      <c r="AA5876" t="s">
        <v>164</v>
      </c>
      <c r="AB5876" t="s">
        <v>18</v>
      </c>
      <c r="AD5876" t="s">
        <v>10208</v>
      </c>
      <c r="AE5876">
        <v>1</v>
      </c>
      <c r="AF5876">
        <v>1</v>
      </c>
    </row>
    <row r="5877" spans="1:32" x14ac:dyDescent="0.2">
      <c r="A5877" t="s">
        <v>10209</v>
      </c>
      <c r="B5877" s="107">
        <v>44624</v>
      </c>
      <c r="C5877" s="107">
        <v>44624</v>
      </c>
      <c r="D5877" s="107">
        <v>44624</v>
      </c>
      <c r="E5877">
        <v>-3.517621192034612E-3</v>
      </c>
      <c r="F5877">
        <v>-3.517621192034612E-3</v>
      </c>
      <c r="G5877" t="s">
        <v>58</v>
      </c>
      <c r="H5877">
        <v>13400.664282064379</v>
      </c>
      <c r="I5877">
        <v>-47.138460665930971</v>
      </c>
      <c r="J5877">
        <v>-47.138460665930971</v>
      </c>
      <c r="K5877">
        <v>1</v>
      </c>
      <c r="M5877" t="s">
        <v>67</v>
      </c>
      <c r="N5877" t="s">
        <v>2409</v>
      </c>
      <c r="S5877" t="s">
        <v>1608</v>
      </c>
      <c r="U5877" t="s">
        <v>67</v>
      </c>
      <c r="W5877" t="s">
        <v>1270</v>
      </c>
      <c r="X5877" t="s">
        <v>1271</v>
      </c>
      <c r="Y5877" t="s">
        <v>182</v>
      </c>
      <c r="Z5877" t="s">
        <v>164</v>
      </c>
      <c r="AA5877" t="s">
        <v>164</v>
      </c>
      <c r="AB5877" t="s">
        <v>18</v>
      </c>
      <c r="AD5877" t="s">
        <v>10210</v>
      </c>
      <c r="AE5877">
        <v>1</v>
      </c>
      <c r="AF5877">
        <v>1</v>
      </c>
    </row>
    <row r="5878" spans="1:32" x14ac:dyDescent="0.2">
      <c r="A5878" t="s">
        <v>10211</v>
      </c>
      <c r="B5878" s="107">
        <v>44624</v>
      </c>
      <c r="C5878" s="107">
        <v>44624</v>
      </c>
      <c r="D5878" s="107">
        <v>44624</v>
      </c>
      <c r="E5878">
        <v>-3.3344055978096589E-3</v>
      </c>
      <c r="F5878">
        <v>-3.3344055978096589E-3</v>
      </c>
      <c r="G5878" t="s">
        <v>58</v>
      </c>
      <c r="H5878">
        <v>13400.664282064379</v>
      </c>
      <c r="I5878">
        <v>-44.68324999648344</v>
      </c>
      <c r="J5878">
        <v>-44.68324999648344</v>
      </c>
      <c r="K5878">
        <v>1</v>
      </c>
      <c r="M5878" t="s">
        <v>67</v>
      </c>
      <c r="N5878" t="s">
        <v>2409</v>
      </c>
      <c r="S5878" t="s">
        <v>1608</v>
      </c>
      <c r="U5878" t="s">
        <v>67</v>
      </c>
      <c r="W5878" t="s">
        <v>1270</v>
      </c>
      <c r="X5878" t="s">
        <v>1271</v>
      </c>
      <c r="Y5878" t="s">
        <v>182</v>
      </c>
      <c r="Z5878" t="s">
        <v>164</v>
      </c>
      <c r="AA5878" t="s">
        <v>164</v>
      </c>
      <c r="AB5878" t="s">
        <v>18</v>
      </c>
      <c r="AD5878" t="s">
        <v>10212</v>
      </c>
      <c r="AE5878">
        <v>1</v>
      </c>
      <c r="AF5878">
        <v>1</v>
      </c>
    </row>
    <row r="5879" spans="1:32" x14ac:dyDescent="0.2">
      <c r="A5879" t="s">
        <v>10213</v>
      </c>
      <c r="B5879" s="107">
        <v>44624</v>
      </c>
      <c r="C5879" s="107">
        <v>44624</v>
      </c>
      <c r="D5879" s="107">
        <v>44624</v>
      </c>
      <c r="E5879">
        <v>-3.4702903759363281E-3</v>
      </c>
      <c r="F5879">
        <v>-3.4702903759363281E-3</v>
      </c>
      <c r="G5879" t="s">
        <v>58</v>
      </c>
      <c r="H5879">
        <v>13400.664282064379</v>
      </c>
      <c r="I5879">
        <v>-46.504196289201737</v>
      </c>
      <c r="J5879">
        <v>-46.504196289201737</v>
      </c>
      <c r="K5879">
        <v>1</v>
      </c>
      <c r="M5879" t="s">
        <v>67</v>
      </c>
      <c r="N5879" t="s">
        <v>2409</v>
      </c>
      <c r="S5879" t="s">
        <v>1608</v>
      </c>
      <c r="U5879" t="s">
        <v>67</v>
      </c>
      <c r="W5879" t="s">
        <v>1270</v>
      </c>
      <c r="X5879" t="s">
        <v>1271</v>
      </c>
      <c r="Y5879" t="s">
        <v>182</v>
      </c>
      <c r="Z5879" t="s">
        <v>164</v>
      </c>
      <c r="AA5879" t="s">
        <v>164</v>
      </c>
      <c r="AB5879" t="s">
        <v>18</v>
      </c>
      <c r="AD5879" t="s">
        <v>10214</v>
      </c>
      <c r="AE5879">
        <v>1</v>
      </c>
      <c r="AF5879">
        <v>1</v>
      </c>
    </row>
    <row r="5880" spans="1:32" x14ac:dyDescent="0.2">
      <c r="A5880" t="s">
        <v>10215</v>
      </c>
      <c r="B5880" s="107">
        <v>44624</v>
      </c>
      <c r="C5880" s="107">
        <v>44624</v>
      </c>
      <c r="D5880" s="107">
        <v>44624</v>
      </c>
      <c r="E5880">
        <v>-2.8045844688925842E-3</v>
      </c>
      <c r="F5880">
        <v>-2.8045844688925842E-3</v>
      </c>
      <c r="G5880" t="s">
        <v>58</v>
      </c>
      <c r="H5880">
        <v>13400.664282064379</v>
      </c>
      <c r="I5880">
        <v>-37.583294918321357</v>
      </c>
      <c r="J5880">
        <v>-37.583294918321357</v>
      </c>
      <c r="K5880">
        <v>1</v>
      </c>
      <c r="M5880" t="s">
        <v>67</v>
      </c>
      <c r="N5880" t="s">
        <v>2409</v>
      </c>
      <c r="S5880" t="s">
        <v>1608</v>
      </c>
      <c r="U5880" t="s">
        <v>67</v>
      </c>
      <c r="W5880" t="s">
        <v>1270</v>
      </c>
      <c r="X5880" t="s">
        <v>1271</v>
      </c>
      <c r="Y5880" t="s">
        <v>182</v>
      </c>
      <c r="Z5880" t="s">
        <v>164</v>
      </c>
      <c r="AA5880" t="s">
        <v>164</v>
      </c>
      <c r="AB5880" t="s">
        <v>18</v>
      </c>
      <c r="AD5880" t="s">
        <v>10216</v>
      </c>
      <c r="AE5880">
        <v>1</v>
      </c>
      <c r="AF5880">
        <v>1</v>
      </c>
    </row>
    <row r="5881" spans="1:32" x14ac:dyDescent="0.2">
      <c r="A5881" t="s">
        <v>10217</v>
      </c>
      <c r="B5881" s="107">
        <v>44624</v>
      </c>
      <c r="C5881" s="107">
        <v>44624</v>
      </c>
      <c r="D5881" s="107">
        <v>44624</v>
      </c>
      <c r="E5881">
        <v>-2.6496751173507899E-3</v>
      </c>
      <c r="F5881">
        <v>-2.6496751173507899E-3</v>
      </c>
      <c r="G5881" t="s">
        <v>58</v>
      </c>
      <c r="H5881">
        <v>13400.664282064379</v>
      </c>
      <c r="I5881">
        <v>-35.507406704157489</v>
      </c>
      <c r="J5881">
        <v>-35.507406704157489</v>
      </c>
      <c r="K5881">
        <v>1</v>
      </c>
      <c r="M5881" t="s">
        <v>67</v>
      </c>
      <c r="N5881" t="s">
        <v>2409</v>
      </c>
      <c r="S5881" t="s">
        <v>1608</v>
      </c>
      <c r="U5881" t="s">
        <v>67</v>
      </c>
      <c r="W5881" t="s">
        <v>1270</v>
      </c>
      <c r="X5881" t="s">
        <v>1271</v>
      </c>
      <c r="Y5881" t="s">
        <v>182</v>
      </c>
      <c r="Z5881" t="s">
        <v>164</v>
      </c>
      <c r="AA5881" t="s">
        <v>164</v>
      </c>
      <c r="AB5881" t="s">
        <v>18</v>
      </c>
      <c r="AD5881" t="s">
        <v>10218</v>
      </c>
      <c r="AE5881">
        <v>1</v>
      </c>
      <c r="AF5881">
        <v>1</v>
      </c>
    </row>
    <row r="5882" spans="1:32" x14ac:dyDescent="0.2">
      <c r="A5882" t="s">
        <v>10219</v>
      </c>
      <c r="B5882" s="107">
        <v>44624</v>
      </c>
      <c r="C5882" s="107">
        <v>44624</v>
      </c>
      <c r="D5882" s="107">
        <v>44624</v>
      </c>
      <c r="E5882">
        <v>-3.508731875936328E-3</v>
      </c>
      <c r="F5882">
        <v>-3.508731875936328E-3</v>
      </c>
      <c r="G5882" t="s">
        <v>58</v>
      </c>
      <c r="H5882">
        <v>13400.664282064379</v>
      </c>
      <c r="I5882">
        <v>-47.019337925200723</v>
      </c>
      <c r="J5882">
        <v>-47.019337925200723</v>
      </c>
      <c r="K5882">
        <v>1</v>
      </c>
      <c r="M5882" t="s">
        <v>67</v>
      </c>
      <c r="N5882" t="s">
        <v>2409</v>
      </c>
      <c r="S5882" t="s">
        <v>1608</v>
      </c>
      <c r="U5882" t="s">
        <v>67</v>
      </c>
      <c r="W5882" t="s">
        <v>1270</v>
      </c>
      <c r="X5882" t="s">
        <v>1271</v>
      </c>
      <c r="Y5882" t="s">
        <v>182</v>
      </c>
      <c r="Z5882" t="s">
        <v>164</v>
      </c>
      <c r="AA5882" t="s">
        <v>164</v>
      </c>
      <c r="AB5882" t="s">
        <v>18</v>
      </c>
      <c r="AD5882" t="s">
        <v>10220</v>
      </c>
      <c r="AE5882">
        <v>1</v>
      </c>
      <c r="AF5882">
        <v>1</v>
      </c>
    </row>
    <row r="5883" spans="1:32" x14ac:dyDescent="0.2">
      <c r="A5883" t="s">
        <v>10221</v>
      </c>
      <c r="B5883" s="107">
        <v>44624</v>
      </c>
      <c r="C5883" s="107">
        <v>44624</v>
      </c>
      <c r="D5883" s="107">
        <v>44624</v>
      </c>
      <c r="E5883">
        <v>-3.5147936040527969E-3</v>
      </c>
      <c r="F5883">
        <v>-3.5147936040527969E-3</v>
      </c>
      <c r="G5883" t="s">
        <v>58</v>
      </c>
      <c r="H5883">
        <v>13400.664282064379</v>
      </c>
      <c r="I5883">
        <v>-47.100569108658668</v>
      </c>
      <c r="J5883">
        <v>-47.100569108658668</v>
      </c>
      <c r="K5883">
        <v>1</v>
      </c>
      <c r="M5883" t="s">
        <v>67</v>
      </c>
      <c r="N5883" t="s">
        <v>2409</v>
      </c>
      <c r="S5883" t="s">
        <v>1608</v>
      </c>
      <c r="U5883" t="s">
        <v>67</v>
      </c>
      <c r="W5883" t="s">
        <v>1270</v>
      </c>
      <c r="X5883" t="s">
        <v>1271</v>
      </c>
      <c r="Y5883" t="s">
        <v>182</v>
      </c>
      <c r="Z5883" t="s">
        <v>164</v>
      </c>
      <c r="AA5883" t="s">
        <v>164</v>
      </c>
      <c r="AB5883" t="s">
        <v>18</v>
      </c>
      <c r="AD5883" t="s">
        <v>10222</v>
      </c>
      <c r="AE5883">
        <v>1</v>
      </c>
      <c r="AF5883">
        <v>1</v>
      </c>
    </row>
    <row r="5884" spans="1:32" x14ac:dyDescent="0.2">
      <c r="A5884" t="s">
        <v>10223</v>
      </c>
      <c r="B5884" s="107">
        <v>44624</v>
      </c>
      <c r="C5884" s="107">
        <v>44624</v>
      </c>
      <c r="D5884" s="107">
        <v>44624</v>
      </c>
      <c r="E5884">
        <v>-3.6450877549530289E-3</v>
      </c>
      <c r="F5884">
        <v>-3.6450877549530289E-3</v>
      </c>
      <c r="G5884" t="s">
        <v>58</v>
      </c>
      <c r="H5884">
        <v>13400.664282064379</v>
      </c>
      <c r="I5884">
        <v>-48.846597282789311</v>
      </c>
      <c r="J5884">
        <v>-48.846597282789311</v>
      </c>
      <c r="K5884">
        <v>1</v>
      </c>
      <c r="M5884" t="s">
        <v>67</v>
      </c>
      <c r="N5884" t="s">
        <v>2409</v>
      </c>
      <c r="S5884" t="s">
        <v>1608</v>
      </c>
      <c r="U5884" t="s">
        <v>67</v>
      </c>
      <c r="W5884" t="s">
        <v>1270</v>
      </c>
      <c r="X5884" t="s">
        <v>1271</v>
      </c>
      <c r="Y5884" t="s">
        <v>182</v>
      </c>
      <c r="Z5884" t="s">
        <v>164</v>
      </c>
      <c r="AA5884" t="s">
        <v>164</v>
      </c>
      <c r="AB5884" t="s">
        <v>18</v>
      </c>
      <c r="AD5884" t="s">
        <v>10224</v>
      </c>
      <c r="AE5884">
        <v>1</v>
      </c>
      <c r="AF5884">
        <v>1</v>
      </c>
    </row>
    <row r="5885" spans="1:32" x14ac:dyDescent="0.2">
      <c r="A5885" t="s">
        <v>10225</v>
      </c>
      <c r="B5885" s="107">
        <v>44624</v>
      </c>
      <c r="C5885" s="107">
        <v>44624</v>
      </c>
      <c r="D5885" s="107">
        <v>44624</v>
      </c>
      <c r="E5885">
        <v>-3.2597195880426219E-3</v>
      </c>
      <c r="F5885">
        <v>-3.2597195880426219E-3</v>
      </c>
      <c r="G5885" t="s">
        <v>58</v>
      </c>
      <c r="H5885">
        <v>13400.664282064379</v>
      </c>
      <c r="I5885">
        <v>-43.682407853028401</v>
      </c>
      <c r="J5885">
        <v>-43.682407853028401</v>
      </c>
      <c r="K5885">
        <v>1</v>
      </c>
      <c r="M5885" t="s">
        <v>67</v>
      </c>
      <c r="N5885" t="s">
        <v>2409</v>
      </c>
      <c r="S5885" t="s">
        <v>1608</v>
      </c>
      <c r="U5885" t="s">
        <v>67</v>
      </c>
      <c r="W5885" t="s">
        <v>1270</v>
      </c>
      <c r="X5885" t="s">
        <v>1271</v>
      </c>
      <c r="Y5885" t="s">
        <v>182</v>
      </c>
      <c r="Z5885" t="s">
        <v>164</v>
      </c>
      <c r="AA5885" t="s">
        <v>164</v>
      </c>
      <c r="AB5885" t="s">
        <v>18</v>
      </c>
      <c r="AD5885" t="s">
        <v>10226</v>
      </c>
      <c r="AE5885">
        <v>1</v>
      </c>
      <c r="AF5885">
        <v>1</v>
      </c>
    </row>
    <row r="5886" spans="1:32" x14ac:dyDescent="0.2">
      <c r="A5886" t="s">
        <v>10227</v>
      </c>
      <c r="B5886" s="107">
        <v>44624</v>
      </c>
      <c r="C5886" s="107">
        <v>44624</v>
      </c>
      <c r="D5886" s="107">
        <v>44624</v>
      </c>
      <c r="E5886">
        <v>-3.4331282111321692E-3</v>
      </c>
      <c r="F5886">
        <v>-3.4331282111321692E-3</v>
      </c>
      <c r="G5886" t="s">
        <v>58</v>
      </c>
      <c r="H5886">
        <v>13400.664282064379</v>
      </c>
      <c r="I5886">
        <v>-46.006198594666451</v>
      </c>
      <c r="J5886">
        <v>-46.006198594666451</v>
      </c>
      <c r="K5886">
        <v>1</v>
      </c>
      <c r="M5886" t="s">
        <v>67</v>
      </c>
      <c r="N5886" t="s">
        <v>2409</v>
      </c>
      <c r="S5886" t="s">
        <v>1608</v>
      </c>
      <c r="U5886" t="s">
        <v>67</v>
      </c>
      <c r="W5886" t="s">
        <v>1270</v>
      </c>
      <c r="X5886" t="s">
        <v>1271</v>
      </c>
      <c r="Y5886" t="s">
        <v>182</v>
      </c>
      <c r="Z5886" t="s">
        <v>164</v>
      </c>
      <c r="AA5886" t="s">
        <v>164</v>
      </c>
      <c r="AB5886" t="s">
        <v>18</v>
      </c>
      <c r="AD5886" t="s">
        <v>10228</v>
      </c>
      <c r="AE5886">
        <v>1</v>
      </c>
      <c r="AF5886">
        <v>1</v>
      </c>
    </row>
    <row r="5887" spans="1:32" x14ac:dyDescent="0.2">
      <c r="A5887" t="s">
        <v>10229</v>
      </c>
      <c r="B5887" s="107">
        <v>44624</v>
      </c>
      <c r="C5887" s="107">
        <v>44624</v>
      </c>
      <c r="D5887" s="107">
        <v>44624</v>
      </c>
      <c r="E5887">
        <v>-3.158154071029633E-3</v>
      </c>
      <c r="F5887">
        <v>-3.158154071029633E-3</v>
      </c>
      <c r="G5887" t="s">
        <v>58</v>
      </c>
      <c r="H5887">
        <v>13400.664282064379</v>
      </c>
      <c r="I5887">
        <v>-42.321362456903032</v>
      </c>
      <c r="J5887">
        <v>-42.321362456903032</v>
      </c>
      <c r="K5887">
        <v>1</v>
      </c>
      <c r="M5887" t="s">
        <v>67</v>
      </c>
      <c r="N5887" t="s">
        <v>2409</v>
      </c>
      <c r="S5887" t="s">
        <v>1608</v>
      </c>
      <c r="U5887" t="s">
        <v>67</v>
      </c>
      <c r="W5887" t="s">
        <v>1270</v>
      </c>
      <c r="X5887" t="s">
        <v>1271</v>
      </c>
      <c r="Y5887" t="s">
        <v>182</v>
      </c>
      <c r="Z5887" t="s">
        <v>164</v>
      </c>
      <c r="AA5887" t="s">
        <v>164</v>
      </c>
      <c r="AB5887" t="s">
        <v>18</v>
      </c>
      <c r="AD5887" t="s">
        <v>10230</v>
      </c>
      <c r="AE5887">
        <v>1</v>
      </c>
      <c r="AF5887">
        <v>1</v>
      </c>
    </row>
    <row r="5888" spans="1:32" x14ac:dyDescent="0.2">
      <c r="A5888" t="s">
        <v>10231</v>
      </c>
      <c r="B5888" s="107">
        <v>44624</v>
      </c>
      <c r="C5888" s="107">
        <v>44624</v>
      </c>
      <c r="D5888" s="107">
        <v>44624</v>
      </c>
      <c r="E5888">
        <v>-2.9059445571435949E-3</v>
      </c>
      <c r="F5888">
        <v>-2.9059445571435949E-3</v>
      </c>
      <c r="G5888" t="s">
        <v>58</v>
      </c>
      <c r="H5888">
        <v>13400.664282064379</v>
      </c>
      <c r="I5888">
        <v>-38.941587432573577</v>
      </c>
      <c r="J5888">
        <v>-38.941587432573577</v>
      </c>
      <c r="K5888">
        <v>1</v>
      </c>
      <c r="M5888" t="s">
        <v>67</v>
      </c>
      <c r="N5888" t="s">
        <v>2409</v>
      </c>
      <c r="S5888" t="s">
        <v>1608</v>
      </c>
      <c r="U5888" t="s">
        <v>67</v>
      </c>
      <c r="W5888" t="s">
        <v>1270</v>
      </c>
      <c r="X5888" t="s">
        <v>1271</v>
      </c>
      <c r="Y5888" t="s">
        <v>182</v>
      </c>
      <c r="Z5888" t="s">
        <v>164</v>
      </c>
      <c r="AA5888" t="s">
        <v>164</v>
      </c>
      <c r="AB5888" t="s">
        <v>18</v>
      </c>
      <c r="AD5888" t="s">
        <v>10232</v>
      </c>
      <c r="AE5888">
        <v>1</v>
      </c>
      <c r="AF5888">
        <v>1</v>
      </c>
    </row>
    <row r="5889" spans="1:32" x14ac:dyDescent="0.2">
      <c r="A5889" t="s">
        <v>10233</v>
      </c>
      <c r="B5889" s="107">
        <v>44624</v>
      </c>
      <c r="C5889" s="107">
        <v>44624</v>
      </c>
      <c r="D5889" s="107">
        <v>44624</v>
      </c>
      <c r="E5889">
        <v>-2.1445847300009219E-3</v>
      </c>
      <c r="F5889">
        <v>-2.1445847300009219E-3</v>
      </c>
      <c r="G5889" t="s">
        <v>58</v>
      </c>
      <c r="H5889">
        <v>13400.664282064379</v>
      </c>
      <c r="I5889">
        <v>-28.73885999118405</v>
      </c>
      <c r="J5889">
        <v>-28.73885999118405</v>
      </c>
      <c r="K5889">
        <v>1</v>
      </c>
      <c r="M5889" t="s">
        <v>67</v>
      </c>
      <c r="N5889" t="s">
        <v>2409</v>
      </c>
      <c r="S5889" t="s">
        <v>1608</v>
      </c>
      <c r="U5889" t="s">
        <v>67</v>
      </c>
      <c r="W5889" t="s">
        <v>1270</v>
      </c>
      <c r="X5889" t="s">
        <v>1271</v>
      </c>
      <c r="Y5889" t="s">
        <v>182</v>
      </c>
      <c r="Z5889" t="s">
        <v>164</v>
      </c>
      <c r="AA5889" t="s">
        <v>164</v>
      </c>
      <c r="AB5889" t="s">
        <v>18</v>
      </c>
      <c r="AD5889" t="s">
        <v>10234</v>
      </c>
      <c r="AE5889">
        <v>1</v>
      </c>
      <c r="AF5889">
        <v>1</v>
      </c>
    </row>
    <row r="5890" spans="1:32" x14ac:dyDescent="0.2">
      <c r="A5890" t="s">
        <v>10235</v>
      </c>
      <c r="B5890" s="107">
        <v>44624</v>
      </c>
      <c r="C5890" s="107">
        <v>44624</v>
      </c>
      <c r="D5890" s="107">
        <v>44624</v>
      </c>
      <c r="E5890">
        <v>-1.941348881688576E-3</v>
      </c>
      <c r="F5890">
        <v>-1.941348881688576E-3</v>
      </c>
      <c r="G5890" t="s">
        <v>58</v>
      </c>
      <c r="H5890">
        <v>13400.664282064379</v>
      </c>
      <c r="I5890">
        <v>-26.015364617869739</v>
      </c>
      <c r="J5890">
        <v>-26.015364617869739</v>
      </c>
      <c r="K5890">
        <v>1</v>
      </c>
      <c r="M5890" t="s">
        <v>67</v>
      </c>
      <c r="N5890" t="s">
        <v>2409</v>
      </c>
      <c r="S5890" t="s">
        <v>1608</v>
      </c>
      <c r="U5890" t="s">
        <v>67</v>
      </c>
      <c r="W5890" t="s">
        <v>1270</v>
      </c>
      <c r="X5890" t="s">
        <v>1271</v>
      </c>
      <c r="Y5890" t="s">
        <v>182</v>
      </c>
      <c r="Z5890" t="s">
        <v>164</v>
      </c>
      <c r="AA5890" t="s">
        <v>164</v>
      </c>
      <c r="AB5890" t="s">
        <v>18</v>
      </c>
      <c r="AD5890" t="s">
        <v>10236</v>
      </c>
      <c r="AE5890">
        <v>1</v>
      </c>
      <c r="AF5890">
        <v>1</v>
      </c>
    </row>
    <row r="5891" spans="1:32" x14ac:dyDescent="0.2">
      <c r="A5891" t="s">
        <v>10237</v>
      </c>
      <c r="B5891" s="107">
        <v>44624</v>
      </c>
      <c r="C5891" s="107">
        <v>44624</v>
      </c>
      <c r="D5891" s="107">
        <v>44624</v>
      </c>
      <c r="E5891">
        <v>-3.122722546322741E-3</v>
      </c>
      <c r="F5891">
        <v>-3.122722546322741E-3</v>
      </c>
      <c r="G5891" t="s">
        <v>58</v>
      </c>
      <c r="H5891">
        <v>13400.664282064379</v>
      </c>
      <c r="I5891">
        <v>-41.846556489304312</v>
      </c>
      <c r="J5891">
        <v>-41.846556489304312</v>
      </c>
      <c r="K5891">
        <v>1</v>
      </c>
      <c r="M5891" t="s">
        <v>67</v>
      </c>
      <c r="N5891" t="s">
        <v>2409</v>
      </c>
      <c r="S5891" t="s">
        <v>1608</v>
      </c>
      <c r="U5891" t="s">
        <v>67</v>
      </c>
      <c r="W5891" t="s">
        <v>1270</v>
      </c>
      <c r="X5891" t="s">
        <v>1271</v>
      </c>
      <c r="Y5891" t="s">
        <v>182</v>
      </c>
      <c r="Z5891" t="s">
        <v>164</v>
      </c>
      <c r="AA5891" t="s">
        <v>164</v>
      </c>
      <c r="AB5891" t="s">
        <v>18</v>
      </c>
      <c r="AD5891" t="s">
        <v>10238</v>
      </c>
      <c r="AE5891">
        <v>1</v>
      </c>
      <c r="AF5891">
        <v>1</v>
      </c>
    </row>
    <row r="5892" spans="1:32" x14ac:dyDescent="0.2">
      <c r="A5892" t="s">
        <v>10239</v>
      </c>
      <c r="B5892" s="107">
        <v>44624</v>
      </c>
      <c r="C5892" s="107">
        <v>44624</v>
      </c>
      <c r="D5892" s="107">
        <v>44624</v>
      </c>
      <c r="E5892">
        <v>-2.9596211539052119E-3</v>
      </c>
      <c r="F5892">
        <v>-2.9596211539052119E-3</v>
      </c>
      <c r="G5892" t="s">
        <v>58</v>
      </c>
      <c r="H5892">
        <v>13400.664282064379</v>
      </c>
      <c r="I5892">
        <v>-39.660889485579759</v>
      </c>
      <c r="J5892">
        <v>-39.660889485579759</v>
      </c>
      <c r="K5892">
        <v>1</v>
      </c>
      <c r="M5892" t="s">
        <v>67</v>
      </c>
      <c r="N5892" t="s">
        <v>2409</v>
      </c>
      <c r="S5892" t="s">
        <v>1608</v>
      </c>
      <c r="U5892" t="s">
        <v>67</v>
      </c>
      <c r="W5892" t="s">
        <v>1270</v>
      </c>
      <c r="X5892" t="s">
        <v>1271</v>
      </c>
      <c r="Y5892" t="s">
        <v>182</v>
      </c>
      <c r="Z5892" t="s">
        <v>164</v>
      </c>
      <c r="AA5892" t="s">
        <v>164</v>
      </c>
      <c r="AB5892" t="s">
        <v>18</v>
      </c>
      <c r="AD5892" t="s">
        <v>10240</v>
      </c>
      <c r="AE5892">
        <v>1</v>
      </c>
      <c r="AF5892">
        <v>1</v>
      </c>
    </row>
    <row r="5893" spans="1:32" x14ac:dyDescent="0.2">
      <c r="A5893" t="s">
        <v>10241</v>
      </c>
      <c r="B5893" s="107">
        <v>44624</v>
      </c>
      <c r="C5893" s="107">
        <v>44624</v>
      </c>
      <c r="D5893" s="107">
        <v>44624</v>
      </c>
      <c r="E5893">
        <v>-2.695009631987373E-3</v>
      </c>
      <c r="F5893">
        <v>-2.695009631987373E-3</v>
      </c>
      <c r="G5893" t="s">
        <v>58</v>
      </c>
      <c r="H5893">
        <v>13400.664282064379</v>
      </c>
      <c r="I5893">
        <v>-36.114919315192672</v>
      </c>
      <c r="J5893">
        <v>-36.114919315192672</v>
      </c>
      <c r="K5893">
        <v>1</v>
      </c>
      <c r="M5893" t="s">
        <v>67</v>
      </c>
      <c r="N5893" t="s">
        <v>2409</v>
      </c>
      <c r="S5893" t="s">
        <v>1608</v>
      </c>
      <c r="U5893" t="s">
        <v>67</v>
      </c>
      <c r="W5893" t="s">
        <v>1270</v>
      </c>
      <c r="X5893" t="s">
        <v>1271</v>
      </c>
      <c r="Y5893" t="s">
        <v>182</v>
      </c>
      <c r="Z5893" t="s">
        <v>164</v>
      </c>
      <c r="AA5893" t="s">
        <v>164</v>
      </c>
      <c r="AB5893" t="s">
        <v>18</v>
      </c>
      <c r="AD5893" t="s">
        <v>10242</v>
      </c>
      <c r="AE5893">
        <v>1</v>
      </c>
      <c r="AF5893">
        <v>1</v>
      </c>
    </row>
    <row r="5894" spans="1:32" x14ac:dyDescent="0.2">
      <c r="A5894" t="s">
        <v>10243</v>
      </c>
      <c r="B5894" s="107">
        <v>44624</v>
      </c>
      <c r="C5894" s="107">
        <v>44624</v>
      </c>
      <c r="D5894" s="107">
        <v>44624</v>
      </c>
      <c r="E5894">
        <v>-2.830739639868296E-3</v>
      </c>
      <c r="F5894">
        <v>-2.830739639868296E-3</v>
      </c>
      <c r="G5894" t="s">
        <v>58</v>
      </c>
      <c r="H5894">
        <v>13400.664282064379</v>
      </c>
      <c r="I5894">
        <v>-37.933791583806872</v>
      </c>
      <c r="J5894">
        <v>-37.933791583806872</v>
      </c>
      <c r="K5894">
        <v>1</v>
      </c>
      <c r="M5894" t="s">
        <v>67</v>
      </c>
      <c r="N5894" t="s">
        <v>2409</v>
      </c>
      <c r="S5894" t="s">
        <v>1608</v>
      </c>
      <c r="U5894" t="s">
        <v>67</v>
      </c>
      <c r="W5894" t="s">
        <v>1270</v>
      </c>
      <c r="X5894" t="s">
        <v>1271</v>
      </c>
      <c r="Y5894" t="s">
        <v>182</v>
      </c>
      <c r="Z5894" t="s">
        <v>164</v>
      </c>
      <c r="AA5894" t="s">
        <v>164</v>
      </c>
      <c r="AB5894" t="s">
        <v>18</v>
      </c>
      <c r="AD5894" t="s">
        <v>10244</v>
      </c>
      <c r="AE5894">
        <v>1</v>
      </c>
      <c r="AF5894">
        <v>1</v>
      </c>
    </row>
    <row r="5895" spans="1:32" x14ac:dyDescent="0.2">
      <c r="A5895" t="s">
        <v>10245</v>
      </c>
      <c r="B5895" s="107">
        <v>44624</v>
      </c>
      <c r="C5895" s="107">
        <v>44624</v>
      </c>
      <c r="D5895" s="107">
        <v>44624</v>
      </c>
      <c r="E5895">
        <v>-2.3934052953725922E-3</v>
      </c>
      <c r="F5895">
        <v>-2.3934052953725922E-3</v>
      </c>
      <c r="G5895" t="s">
        <v>58</v>
      </c>
      <c r="H5895">
        <v>13400.664282064379</v>
      </c>
      <c r="I5895">
        <v>-32.07322085420325</v>
      </c>
      <c r="J5895">
        <v>-32.07322085420325</v>
      </c>
      <c r="K5895">
        <v>1</v>
      </c>
      <c r="M5895" t="s">
        <v>67</v>
      </c>
      <c r="N5895" t="s">
        <v>2409</v>
      </c>
      <c r="S5895" t="s">
        <v>1608</v>
      </c>
      <c r="U5895" t="s">
        <v>67</v>
      </c>
      <c r="W5895" t="s">
        <v>1270</v>
      </c>
      <c r="X5895" t="s">
        <v>1271</v>
      </c>
      <c r="Y5895" t="s">
        <v>182</v>
      </c>
      <c r="Z5895" t="s">
        <v>164</v>
      </c>
      <c r="AA5895" t="s">
        <v>164</v>
      </c>
      <c r="AB5895" t="s">
        <v>18</v>
      </c>
      <c r="AD5895" t="s">
        <v>10246</v>
      </c>
      <c r="AE5895">
        <v>1</v>
      </c>
      <c r="AF5895">
        <v>1</v>
      </c>
    </row>
    <row r="5896" spans="1:32" x14ac:dyDescent="0.2">
      <c r="A5896" t="s">
        <v>10247</v>
      </c>
      <c r="B5896" s="107">
        <v>44624</v>
      </c>
      <c r="C5896" s="107">
        <v>44624</v>
      </c>
      <c r="D5896" s="107">
        <v>44624</v>
      </c>
      <c r="E5896">
        <v>-2.3339626470590229E-3</v>
      </c>
      <c r="F5896">
        <v>-2.3339626470590229E-3</v>
      </c>
      <c r="G5896" t="s">
        <v>58</v>
      </c>
      <c r="H5896">
        <v>13400.664282064379</v>
      </c>
      <c r="I5896">
        <v>-31.276649880116292</v>
      </c>
      <c r="J5896">
        <v>-31.276649880116292</v>
      </c>
      <c r="K5896">
        <v>1</v>
      </c>
      <c r="M5896" t="s">
        <v>67</v>
      </c>
      <c r="N5896" t="s">
        <v>2409</v>
      </c>
      <c r="S5896" t="s">
        <v>1608</v>
      </c>
      <c r="U5896" t="s">
        <v>67</v>
      </c>
      <c r="W5896" t="s">
        <v>1270</v>
      </c>
      <c r="X5896" t="s">
        <v>1271</v>
      </c>
      <c r="Y5896" t="s">
        <v>182</v>
      </c>
      <c r="Z5896" t="s">
        <v>164</v>
      </c>
      <c r="AA5896" t="s">
        <v>164</v>
      </c>
      <c r="AB5896" t="s">
        <v>18</v>
      </c>
      <c r="AD5896" t="s">
        <v>10248</v>
      </c>
      <c r="AE5896">
        <v>1</v>
      </c>
      <c r="AF5896">
        <v>1</v>
      </c>
    </row>
    <row r="5897" spans="1:32" x14ac:dyDescent="0.2">
      <c r="A5897" t="s">
        <v>10249</v>
      </c>
      <c r="B5897" s="107">
        <v>44624</v>
      </c>
      <c r="C5897" s="107">
        <v>44624</v>
      </c>
      <c r="D5897" s="107">
        <v>44624</v>
      </c>
      <c r="E5897">
        <v>-3.1003980286901452E-3</v>
      </c>
      <c r="F5897">
        <v>-3.1003980286901452E-3</v>
      </c>
      <c r="G5897" t="s">
        <v>58</v>
      </c>
      <c r="H5897">
        <v>13400.664282064379</v>
      </c>
      <c r="I5897">
        <v>-41.547393123250849</v>
      </c>
      <c r="J5897">
        <v>-41.547393123250849</v>
      </c>
      <c r="K5897">
        <v>1</v>
      </c>
      <c r="M5897" t="s">
        <v>67</v>
      </c>
      <c r="N5897" t="s">
        <v>2409</v>
      </c>
      <c r="S5897" t="s">
        <v>1608</v>
      </c>
      <c r="U5897" t="s">
        <v>67</v>
      </c>
      <c r="W5897" t="s">
        <v>1270</v>
      </c>
      <c r="X5897" t="s">
        <v>1271</v>
      </c>
      <c r="Y5897" t="s">
        <v>182</v>
      </c>
      <c r="Z5897" t="s">
        <v>164</v>
      </c>
      <c r="AA5897" t="s">
        <v>164</v>
      </c>
      <c r="AB5897" t="s">
        <v>18</v>
      </c>
      <c r="AD5897" t="s">
        <v>10250</v>
      </c>
      <c r="AE5897">
        <v>1</v>
      </c>
      <c r="AF5897">
        <v>1</v>
      </c>
    </row>
    <row r="5898" spans="1:32" x14ac:dyDescent="0.2">
      <c r="A5898" t="s">
        <v>10251</v>
      </c>
      <c r="B5898" s="107">
        <v>44624</v>
      </c>
      <c r="C5898" s="107">
        <v>44624</v>
      </c>
      <c r="D5898" s="107">
        <v>44624</v>
      </c>
      <c r="E5898">
        <v>-3.3044171448610611E-3</v>
      </c>
      <c r="F5898">
        <v>-3.3044171448610611E-3</v>
      </c>
      <c r="G5898" t="s">
        <v>58</v>
      </c>
      <c r="H5898">
        <v>13400.664282064379</v>
      </c>
      <c r="I5898">
        <v>-44.281384806180803</v>
      </c>
      <c r="J5898">
        <v>-44.281384806180803</v>
      </c>
      <c r="K5898">
        <v>1</v>
      </c>
      <c r="M5898" t="s">
        <v>67</v>
      </c>
      <c r="N5898" t="s">
        <v>2409</v>
      </c>
      <c r="S5898" t="s">
        <v>1608</v>
      </c>
      <c r="U5898" t="s">
        <v>67</v>
      </c>
      <c r="W5898" t="s">
        <v>1270</v>
      </c>
      <c r="X5898" t="s">
        <v>1271</v>
      </c>
      <c r="Y5898" t="s">
        <v>182</v>
      </c>
      <c r="Z5898" t="s">
        <v>164</v>
      </c>
      <c r="AA5898" t="s">
        <v>164</v>
      </c>
      <c r="AB5898" t="s">
        <v>18</v>
      </c>
      <c r="AD5898" t="s">
        <v>10252</v>
      </c>
      <c r="AE5898">
        <v>1</v>
      </c>
      <c r="AF5898">
        <v>1</v>
      </c>
    </row>
    <row r="5899" spans="1:32" x14ac:dyDescent="0.2">
      <c r="A5899" t="s">
        <v>10253</v>
      </c>
      <c r="B5899" s="107">
        <v>44624</v>
      </c>
      <c r="C5899" s="107">
        <v>44624</v>
      </c>
      <c r="D5899" s="107">
        <v>44624</v>
      </c>
      <c r="E5899">
        <v>-3.0733797931439288E-3</v>
      </c>
      <c r="F5899">
        <v>-3.0733797931439288E-3</v>
      </c>
      <c r="G5899" t="s">
        <v>58</v>
      </c>
      <c r="H5899">
        <v>13400.664282064379</v>
      </c>
      <c r="I5899">
        <v>-41.185330819202271</v>
      </c>
      <c r="J5899">
        <v>-41.185330819202271</v>
      </c>
      <c r="K5899">
        <v>1</v>
      </c>
      <c r="M5899" t="s">
        <v>67</v>
      </c>
      <c r="N5899" t="s">
        <v>2409</v>
      </c>
      <c r="S5899" t="s">
        <v>1608</v>
      </c>
      <c r="U5899" t="s">
        <v>67</v>
      </c>
      <c r="W5899" t="s">
        <v>1270</v>
      </c>
      <c r="X5899" t="s">
        <v>1271</v>
      </c>
      <c r="Y5899" t="s">
        <v>182</v>
      </c>
      <c r="Z5899" t="s">
        <v>164</v>
      </c>
      <c r="AA5899" t="s">
        <v>164</v>
      </c>
      <c r="AB5899" t="s">
        <v>18</v>
      </c>
      <c r="AD5899" t="s">
        <v>10254</v>
      </c>
      <c r="AE5899">
        <v>1</v>
      </c>
      <c r="AF5899">
        <v>1</v>
      </c>
    </row>
    <row r="5900" spans="1:32" x14ac:dyDescent="0.2">
      <c r="A5900" t="s">
        <v>10255</v>
      </c>
      <c r="B5900" s="107">
        <v>44624</v>
      </c>
      <c r="C5900" s="107">
        <v>44624</v>
      </c>
      <c r="D5900" s="107">
        <v>44624</v>
      </c>
      <c r="E5900">
        <v>-2.789979342591422E-3</v>
      </c>
      <c r="F5900">
        <v>-2.789979342591422E-3</v>
      </c>
      <c r="G5900" t="s">
        <v>58</v>
      </c>
      <c r="H5900">
        <v>13400.664282064379</v>
      </c>
      <c r="I5900">
        <v>-37.387576523962338</v>
      </c>
      <c r="J5900">
        <v>-37.387576523962338</v>
      </c>
      <c r="K5900">
        <v>1</v>
      </c>
      <c r="M5900" t="s">
        <v>67</v>
      </c>
      <c r="N5900" t="s">
        <v>2409</v>
      </c>
      <c r="S5900" t="s">
        <v>1608</v>
      </c>
      <c r="U5900" t="s">
        <v>67</v>
      </c>
      <c r="W5900" t="s">
        <v>1270</v>
      </c>
      <c r="X5900" t="s">
        <v>1271</v>
      </c>
      <c r="Y5900" t="s">
        <v>182</v>
      </c>
      <c r="Z5900" t="s">
        <v>164</v>
      </c>
      <c r="AA5900" t="s">
        <v>164</v>
      </c>
      <c r="AB5900" t="s">
        <v>18</v>
      </c>
      <c r="AD5900" t="s">
        <v>10256</v>
      </c>
      <c r="AE5900">
        <v>1</v>
      </c>
      <c r="AF5900">
        <v>1</v>
      </c>
    </row>
    <row r="5901" spans="1:32" x14ac:dyDescent="0.2">
      <c r="A5901" t="s">
        <v>10257</v>
      </c>
      <c r="B5901" s="107">
        <v>44624</v>
      </c>
      <c r="C5901" s="107">
        <v>44624</v>
      </c>
      <c r="D5901" s="107">
        <v>44624</v>
      </c>
      <c r="E5901">
        <v>-2.7611775503011142E-3</v>
      </c>
      <c r="F5901">
        <v>-2.7611775503011142E-3</v>
      </c>
      <c r="G5901" t="s">
        <v>58</v>
      </c>
      <c r="H5901">
        <v>13400.664282064379</v>
      </c>
      <c r="I5901">
        <v>-37.001613374758172</v>
      </c>
      <c r="J5901">
        <v>-37.001613374758172</v>
      </c>
      <c r="K5901">
        <v>1</v>
      </c>
      <c r="M5901" t="s">
        <v>67</v>
      </c>
      <c r="N5901" t="s">
        <v>2409</v>
      </c>
      <c r="S5901" t="s">
        <v>1608</v>
      </c>
      <c r="U5901" t="s">
        <v>67</v>
      </c>
      <c r="W5901" t="s">
        <v>1270</v>
      </c>
      <c r="X5901" t="s">
        <v>1271</v>
      </c>
      <c r="Y5901" t="s">
        <v>182</v>
      </c>
      <c r="Z5901" t="s">
        <v>164</v>
      </c>
      <c r="AA5901" t="s">
        <v>164</v>
      </c>
      <c r="AB5901" t="s">
        <v>18</v>
      </c>
      <c r="AD5901" t="s">
        <v>10258</v>
      </c>
      <c r="AE5901">
        <v>1</v>
      </c>
      <c r="AF5901">
        <v>1</v>
      </c>
    </row>
    <row r="5902" spans="1:32" x14ac:dyDescent="0.2">
      <c r="A5902" t="s">
        <v>10259</v>
      </c>
      <c r="B5902" s="107">
        <v>44624</v>
      </c>
      <c r="C5902" s="107">
        <v>44624</v>
      </c>
      <c r="D5902" s="107">
        <v>44624</v>
      </c>
      <c r="E5902">
        <v>-2.7696877759315632E-3</v>
      </c>
      <c r="F5902">
        <v>-2.7696877759315632E-3</v>
      </c>
      <c r="G5902" t="s">
        <v>58</v>
      </c>
      <c r="H5902">
        <v>13400.664282064379</v>
      </c>
      <c r="I5902">
        <v>-37.115656051396442</v>
      </c>
      <c r="J5902">
        <v>-37.115656051396442</v>
      </c>
      <c r="K5902">
        <v>1</v>
      </c>
      <c r="M5902" t="s">
        <v>67</v>
      </c>
      <c r="N5902" t="s">
        <v>2409</v>
      </c>
      <c r="S5902" t="s">
        <v>1608</v>
      </c>
      <c r="U5902" t="s">
        <v>67</v>
      </c>
      <c r="W5902" t="s">
        <v>1270</v>
      </c>
      <c r="X5902" t="s">
        <v>1271</v>
      </c>
      <c r="Y5902" t="s">
        <v>182</v>
      </c>
      <c r="Z5902" t="s">
        <v>164</v>
      </c>
      <c r="AA5902" t="s">
        <v>164</v>
      </c>
      <c r="AB5902" t="s">
        <v>18</v>
      </c>
      <c r="AD5902" t="s">
        <v>10260</v>
      </c>
      <c r="AE5902">
        <v>1</v>
      </c>
      <c r="AF5902">
        <v>1</v>
      </c>
    </row>
    <row r="5903" spans="1:32" x14ac:dyDescent="0.2">
      <c r="A5903" t="s">
        <v>10261</v>
      </c>
      <c r="B5903" s="107">
        <v>44624</v>
      </c>
      <c r="C5903" s="107">
        <v>44624</v>
      </c>
      <c r="D5903" s="107">
        <v>44624</v>
      </c>
      <c r="E5903">
        <v>-2.7800091249364032E-3</v>
      </c>
      <c r="F5903">
        <v>-2.7800091249364032E-3</v>
      </c>
      <c r="G5903" t="s">
        <v>58</v>
      </c>
      <c r="H5903">
        <v>13400.664282064379</v>
      </c>
      <c r="I5903">
        <v>-37.253968984348319</v>
      </c>
      <c r="J5903">
        <v>-37.253968984348319</v>
      </c>
      <c r="K5903">
        <v>1</v>
      </c>
      <c r="M5903" t="s">
        <v>67</v>
      </c>
      <c r="N5903" t="s">
        <v>2409</v>
      </c>
      <c r="S5903" t="s">
        <v>1608</v>
      </c>
      <c r="U5903" t="s">
        <v>67</v>
      </c>
      <c r="W5903" t="s">
        <v>1270</v>
      </c>
      <c r="X5903" t="s">
        <v>1271</v>
      </c>
      <c r="Y5903" t="s">
        <v>182</v>
      </c>
      <c r="Z5903" t="s">
        <v>164</v>
      </c>
      <c r="AA5903" t="s">
        <v>164</v>
      </c>
      <c r="AB5903" t="s">
        <v>18</v>
      </c>
      <c r="AD5903" t="s">
        <v>10262</v>
      </c>
      <c r="AE5903">
        <v>1</v>
      </c>
      <c r="AF5903">
        <v>1</v>
      </c>
    </row>
    <row r="5904" spans="1:32" x14ac:dyDescent="0.2">
      <c r="A5904" t="s">
        <v>10263</v>
      </c>
      <c r="B5904" s="107">
        <v>44624</v>
      </c>
      <c r="C5904" s="107">
        <v>44624</v>
      </c>
      <c r="D5904" s="107">
        <v>44624</v>
      </c>
      <c r="E5904">
        <v>-2.5165225966682671E-3</v>
      </c>
      <c r="F5904">
        <v>-2.5165225966682671E-3</v>
      </c>
      <c r="G5904" t="s">
        <v>58</v>
      </c>
      <c r="H5904">
        <v>13400.664282064379</v>
      </c>
      <c r="I5904">
        <v>-33.723074476180358</v>
      </c>
      <c r="J5904">
        <v>-33.723074476180358</v>
      </c>
      <c r="K5904">
        <v>1</v>
      </c>
      <c r="M5904" t="s">
        <v>67</v>
      </c>
      <c r="N5904" t="s">
        <v>2409</v>
      </c>
      <c r="S5904" t="s">
        <v>1608</v>
      </c>
      <c r="U5904" t="s">
        <v>67</v>
      </c>
      <c r="W5904" t="s">
        <v>1270</v>
      </c>
      <c r="X5904" t="s">
        <v>1271</v>
      </c>
      <c r="Y5904" t="s">
        <v>182</v>
      </c>
      <c r="Z5904" t="s">
        <v>164</v>
      </c>
      <c r="AA5904" t="s">
        <v>164</v>
      </c>
      <c r="AB5904" t="s">
        <v>18</v>
      </c>
      <c r="AD5904" t="s">
        <v>10264</v>
      </c>
      <c r="AE5904">
        <v>1</v>
      </c>
      <c r="AF5904">
        <v>1</v>
      </c>
    </row>
    <row r="5905" spans="1:32" x14ac:dyDescent="0.2">
      <c r="A5905" t="s">
        <v>10265</v>
      </c>
      <c r="B5905" s="107">
        <v>44624</v>
      </c>
      <c r="C5905" s="107">
        <v>44624</v>
      </c>
      <c r="D5905" s="107">
        <v>44624</v>
      </c>
      <c r="E5905">
        <v>-2.1725732751369381E-3</v>
      </c>
      <c r="F5905">
        <v>-2.1725732751369381E-3</v>
      </c>
      <c r="G5905" t="s">
        <v>58</v>
      </c>
      <c r="H5905">
        <v>13400.664282064379</v>
      </c>
      <c r="I5905">
        <v>-29.113925088295201</v>
      </c>
      <c r="J5905">
        <v>-29.113925088295201</v>
      </c>
      <c r="K5905">
        <v>1</v>
      </c>
      <c r="M5905" t="s">
        <v>67</v>
      </c>
      <c r="N5905" t="s">
        <v>2409</v>
      </c>
      <c r="S5905" t="s">
        <v>1608</v>
      </c>
      <c r="U5905" t="s">
        <v>67</v>
      </c>
      <c r="W5905" t="s">
        <v>1270</v>
      </c>
      <c r="X5905" t="s">
        <v>1271</v>
      </c>
      <c r="Y5905" t="s">
        <v>182</v>
      </c>
      <c r="Z5905" t="s">
        <v>164</v>
      </c>
      <c r="AA5905" t="s">
        <v>164</v>
      </c>
      <c r="AB5905" t="s">
        <v>18</v>
      </c>
      <c r="AD5905" t="s">
        <v>10266</v>
      </c>
      <c r="AE5905">
        <v>1</v>
      </c>
      <c r="AF5905">
        <v>1</v>
      </c>
    </row>
    <row r="5906" spans="1:32" x14ac:dyDescent="0.2">
      <c r="A5906" t="s">
        <v>10267</v>
      </c>
      <c r="B5906" s="107">
        <v>44624</v>
      </c>
      <c r="C5906" s="107">
        <v>44624</v>
      </c>
      <c r="D5906" s="107">
        <v>44624</v>
      </c>
      <c r="E5906">
        <v>-2.3652158815590939E-3</v>
      </c>
      <c r="F5906">
        <v>-2.3652158815590939E-3</v>
      </c>
      <c r="G5906" t="s">
        <v>58</v>
      </c>
      <c r="H5906">
        <v>13400.664282064379</v>
      </c>
      <c r="I5906">
        <v>-31.695463983380382</v>
      </c>
      <c r="J5906">
        <v>-31.695463983380382</v>
      </c>
      <c r="K5906">
        <v>1</v>
      </c>
      <c r="M5906" t="s">
        <v>67</v>
      </c>
      <c r="N5906" t="s">
        <v>2409</v>
      </c>
      <c r="S5906" t="s">
        <v>1608</v>
      </c>
      <c r="U5906" t="s">
        <v>67</v>
      </c>
      <c r="W5906" t="s">
        <v>1270</v>
      </c>
      <c r="X5906" t="s">
        <v>1271</v>
      </c>
      <c r="Y5906" t="s">
        <v>182</v>
      </c>
      <c r="Z5906" t="s">
        <v>164</v>
      </c>
      <c r="AA5906" t="s">
        <v>164</v>
      </c>
      <c r="AB5906" t="s">
        <v>18</v>
      </c>
      <c r="AD5906" t="s">
        <v>10268</v>
      </c>
      <c r="AE5906">
        <v>1</v>
      </c>
      <c r="AF5906">
        <v>1</v>
      </c>
    </row>
    <row r="5907" spans="1:32" x14ac:dyDescent="0.2">
      <c r="A5907" t="s">
        <v>10269</v>
      </c>
      <c r="B5907" s="107">
        <v>44624</v>
      </c>
      <c r="C5907" s="107">
        <v>44624</v>
      </c>
      <c r="D5907" s="107">
        <v>44624</v>
      </c>
      <c r="E5907">
        <v>-2.312908376282838E-3</v>
      </c>
      <c r="F5907">
        <v>-2.312908376282838E-3</v>
      </c>
      <c r="G5907" t="s">
        <v>58</v>
      </c>
      <c r="H5907">
        <v>13400.664282064379</v>
      </c>
      <c r="I5907">
        <v>-30.994508665740959</v>
      </c>
      <c r="J5907">
        <v>-30.994508665740959</v>
      </c>
      <c r="K5907">
        <v>1</v>
      </c>
      <c r="M5907" t="s">
        <v>67</v>
      </c>
      <c r="N5907" t="s">
        <v>2409</v>
      </c>
      <c r="S5907" t="s">
        <v>1608</v>
      </c>
      <c r="U5907" t="s">
        <v>67</v>
      </c>
      <c r="W5907" t="s">
        <v>1270</v>
      </c>
      <c r="X5907" t="s">
        <v>1271</v>
      </c>
      <c r="Y5907" t="s">
        <v>182</v>
      </c>
      <c r="Z5907" t="s">
        <v>164</v>
      </c>
      <c r="AA5907" t="s">
        <v>164</v>
      </c>
      <c r="AB5907" t="s">
        <v>18</v>
      </c>
      <c r="AD5907" t="s">
        <v>10270</v>
      </c>
      <c r="AE5907">
        <v>1</v>
      </c>
      <c r="AF5907">
        <v>1</v>
      </c>
    </row>
    <row r="5908" spans="1:32" x14ac:dyDescent="0.2">
      <c r="A5908" t="s">
        <v>10271</v>
      </c>
      <c r="B5908" s="107">
        <v>44624</v>
      </c>
      <c r="C5908" s="107">
        <v>44624</v>
      </c>
      <c r="D5908" s="107">
        <v>44624</v>
      </c>
      <c r="E5908">
        <v>-4.0392266215623094E-3</v>
      </c>
      <c r="F5908">
        <v>-4.0392266215623094E-3</v>
      </c>
      <c r="G5908" t="s">
        <v>58</v>
      </c>
      <c r="H5908">
        <v>13400.664282064379</v>
      </c>
      <c r="I5908">
        <v>-54.128319914733638</v>
      </c>
      <c r="J5908">
        <v>-54.128319914733638</v>
      </c>
      <c r="K5908">
        <v>1</v>
      </c>
      <c r="M5908" t="s">
        <v>67</v>
      </c>
      <c r="N5908" t="s">
        <v>2409</v>
      </c>
      <c r="S5908" t="s">
        <v>1608</v>
      </c>
      <c r="U5908" t="s">
        <v>67</v>
      </c>
      <c r="W5908" t="s">
        <v>1270</v>
      </c>
      <c r="X5908" t="s">
        <v>1271</v>
      </c>
      <c r="Y5908" t="s">
        <v>182</v>
      </c>
      <c r="Z5908" t="s">
        <v>164</v>
      </c>
      <c r="AA5908" t="s">
        <v>164</v>
      </c>
      <c r="AB5908" t="s">
        <v>18</v>
      </c>
      <c r="AD5908" t="s">
        <v>10272</v>
      </c>
      <c r="AE5908">
        <v>1</v>
      </c>
      <c r="AF5908">
        <v>1</v>
      </c>
    </row>
    <row r="5909" spans="1:32" x14ac:dyDescent="0.2">
      <c r="A5909" t="s">
        <v>10273</v>
      </c>
      <c r="B5909" s="107">
        <v>44624</v>
      </c>
      <c r="C5909" s="107">
        <v>44624</v>
      </c>
      <c r="D5909" s="107">
        <v>44624</v>
      </c>
      <c r="E5909">
        <v>-3.0836706712631451E-3</v>
      </c>
      <c r="F5909">
        <v>-3.0836706712631451E-3</v>
      </c>
      <c r="G5909" t="s">
        <v>58</v>
      </c>
      <c r="H5909">
        <v>13400.664282064379</v>
      </c>
      <c r="I5909">
        <v>-41.323235422045528</v>
      </c>
      <c r="J5909">
        <v>-41.323235422045528</v>
      </c>
      <c r="K5909">
        <v>1</v>
      </c>
      <c r="M5909" t="s">
        <v>67</v>
      </c>
      <c r="N5909" t="s">
        <v>2409</v>
      </c>
      <c r="S5909" t="s">
        <v>1608</v>
      </c>
      <c r="U5909" t="s">
        <v>67</v>
      </c>
      <c r="W5909" t="s">
        <v>1270</v>
      </c>
      <c r="X5909" t="s">
        <v>1271</v>
      </c>
      <c r="Y5909" t="s">
        <v>182</v>
      </c>
      <c r="Z5909" t="s">
        <v>164</v>
      </c>
      <c r="AA5909" t="s">
        <v>164</v>
      </c>
      <c r="AB5909" t="s">
        <v>18</v>
      </c>
      <c r="AD5909" t="s">
        <v>10274</v>
      </c>
      <c r="AE5909">
        <v>1</v>
      </c>
      <c r="AF5909">
        <v>1</v>
      </c>
    </row>
    <row r="5910" spans="1:32" x14ac:dyDescent="0.2">
      <c r="A5910" t="s">
        <v>10275</v>
      </c>
      <c r="B5910" s="107">
        <v>44624</v>
      </c>
      <c r="C5910" s="107">
        <v>44624</v>
      </c>
      <c r="D5910" s="107">
        <v>44624</v>
      </c>
      <c r="E5910">
        <v>-2.359352095184297E-3</v>
      </c>
      <c r="F5910">
        <v>-2.359352095184297E-3</v>
      </c>
      <c r="G5910" t="s">
        <v>58</v>
      </c>
      <c r="H5910">
        <v>13400.664282064379</v>
      </c>
      <c r="I5910">
        <v>-31.616885350749978</v>
      </c>
      <c r="J5910">
        <v>-31.616885350749978</v>
      </c>
      <c r="K5910">
        <v>1</v>
      </c>
      <c r="M5910" t="s">
        <v>67</v>
      </c>
      <c r="N5910" t="s">
        <v>2409</v>
      </c>
      <c r="S5910" t="s">
        <v>1608</v>
      </c>
      <c r="U5910" t="s">
        <v>67</v>
      </c>
      <c r="W5910" t="s">
        <v>1270</v>
      </c>
      <c r="X5910" t="s">
        <v>1271</v>
      </c>
      <c r="Y5910" t="s">
        <v>182</v>
      </c>
      <c r="Z5910" t="s">
        <v>164</v>
      </c>
      <c r="AA5910" t="s">
        <v>164</v>
      </c>
      <c r="AB5910" t="s">
        <v>18</v>
      </c>
      <c r="AD5910" t="s">
        <v>10276</v>
      </c>
      <c r="AE5910">
        <v>1</v>
      </c>
      <c r="AF5910">
        <v>1</v>
      </c>
    </row>
    <row r="5911" spans="1:32" x14ac:dyDescent="0.2">
      <c r="A5911" t="s">
        <v>10277</v>
      </c>
      <c r="B5911" s="107">
        <v>44624</v>
      </c>
      <c r="C5911" s="107">
        <v>44624</v>
      </c>
      <c r="D5911" s="107">
        <v>44624</v>
      </c>
      <c r="E5911">
        <v>-2.3085730588529229E-3</v>
      </c>
      <c r="F5911">
        <v>-2.3085730588529229E-3</v>
      </c>
      <c r="G5911" t="s">
        <v>58</v>
      </c>
      <c r="H5911">
        <v>13400.664282064379</v>
      </c>
      <c r="I5911">
        <v>-30.936412532306491</v>
      </c>
      <c r="J5911">
        <v>-30.936412532306491</v>
      </c>
      <c r="K5911">
        <v>1</v>
      </c>
      <c r="M5911" t="s">
        <v>67</v>
      </c>
      <c r="N5911" t="s">
        <v>2409</v>
      </c>
      <c r="S5911" t="s">
        <v>1608</v>
      </c>
      <c r="U5911" t="s">
        <v>67</v>
      </c>
      <c r="W5911" t="s">
        <v>1270</v>
      </c>
      <c r="X5911" t="s">
        <v>1271</v>
      </c>
      <c r="Y5911" t="s">
        <v>182</v>
      </c>
      <c r="Z5911" t="s">
        <v>164</v>
      </c>
      <c r="AA5911" t="s">
        <v>164</v>
      </c>
      <c r="AB5911" t="s">
        <v>18</v>
      </c>
      <c r="AD5911" t="s">
        <v>10278</v>
      </c>
      <c r="AE5911">
        <v>1</v>
      </c>
      <c r="AF5911">
        <v>1</v>
      </c>
    </row>
    <row r="5912" spans="1:32" x14ac:dyDescent="0.2">
      <c r="A5912" t="s">
        <v>10279</v>
      </c>
      <c r="B5912" s="107">
        <v>44624</v>
      </c>
      <c r="C5912" s="107">
        <v>44624</v>
      </c>
      <c r="D5912" s="107">
        <v>44624</v>
      </c>
      <c r="E5912">
        <v>-2.202440287158471E-3</v>
      </c>
      <c r="F5912">
        <v>-2.202440287158471E-3</v>
      </c>
      <c r="G5912" t="s">
        <v>58</v>
      </c>
      <c r="H5912">
        <v>13400.664282064379</v>
      </c>
      <c r="I5912">
        <v>-29.514162889504149</v>
      </c>
      <c r="J5912">
        <v>-29.514162889504149</v>
      </c>
      <c r="K5912">
        <v>1</v>
      </c>
      <c r="M5912" t="s">
        <v>67</v>
      </c>
      <c r="N5912" t="s">
        <v>2409</v>
      </c>
      <c r="S5912" t="s">
        <v>1608</v>
      </c>
      <c r="U5912" t="s">
        <v>67</v>
      </c>
      <c r="W5912" t="s">
        <v>1270</v>
      </c>
      <c r="X5912" t="s">
        <v>1271</v>
      </c>
      <c r="Y5912" t="s">
        <v>182</v>
      </c>
      <c r="Z5912" t="s">
        <v>164</v>
      </c>
      <c r="AA5912" t="s">
        <v>164</v>
      </c>
      <c r="AB5912" t="s">
        <v>18</v>
      </c>
      <c r="AD5912" t="s">
        <v>10280</v>
      </c>
      <c r="AE5912">
        <v>1</v>
      </c>
      <c r="AF5912">
        <v>1</v>
      </c>
    </row>
    <row r="5913" spans="1:32" x14ac:dyDescent="0.2">
      <c r="A5913" t="s">
        <v>10281</v>
      </c>
      <c r="B5913" s="107">
        <v>44624</v>
      </c>
      <c r="C5913" s="107">
        <v>44624</v>
      </c>
      <c r="D5913" s="107">
        <v>44624</v>
      </c>
      <c r="E5913">
        <v>-2.1128332335383451E-3</v>
      </c>
      <c r="F5913">
        <v>-2.1128332335383451E-3</v>
      </c>
      <c r="G5913" t="s">
        <v>58</v>
      </c>
      <c r="H5913">
        <v>13400.664282064379</v>
      </c>
      <c r="I5913">
        <v>-28.3133688466359</v>
      </c>
      <c r="J5913">
        <v>-28.3133688466359</v>
      </c>
      <c r="K5913">
        <v>1</v>
      </c>
      <c r="M5913" t="s">
        <v>67</v>
      </c>
      <c r="N5913" t="s">
        <v>2409</v>
      </c>
      <c r="S5913" t="s">
        <v>1608</v>
      </c>
      <c r="U5913" t="s">
        <v>67</v>
      </c>
      <c r="W5913" t="s">
        <v>1270</v>
      </c>
      <c r="X5913" t="s">
        <v>1271</v>
      </c>
      <c r="Y5913" t="s">
        <v>182</v>
      </c>
      <c r="Z5913" t="s">
        <v>164</v>
      </c>
      <c r="AA5913" t="s">
        <v>164</v>
      </c>
      <c r="AB5913" t="s">
        <v>18</v>
      </c>
      <c r="AD5913" t="s">
        <v>10282</v>
      </c>
      <c r="AE5913">
        <v>1</v>
      </c>
      <c r="AF5913">
        <v>1</v>
      </c>
    </row>
    <row r="5914" spans="1:32" x14ac:dyDescent="0.2">
      <c r="A5914" t="s">
        <v>10283</v>
      </c>
      <c r="B5914" s="107">
        <v>44624</v>
      </c>
      <c r="C5914" s="107">
        <v>44624</v>
      </c>
      <c r="D5914" s="107">
        <v>44624</v>
      </c>
      <c r="E5914">
        <v>-3.4365929303801761E-3</v>
      </c>
      <c r="F5914">
        <v>-3.4365929303801761E-3</v>
      </c>
      <c r="G5914" t="s">
        <v>58</v>
      </c>
      <c r="H5914">
        <v>13400.664282064379</v>
      </c>
      <c r="I5914">
        <v>-46.052628134140598</v>
      </c>
      <c r="J5914">
        <v>-46.052628134140598</v>
      </c>
      <c r="K5914">
        <v>1</v>
      </c>
      <c r="M5914" t="s">
        <v>67</v>
      </c>
      <c r="N5914" t="s">
        <v>2409</v>
      </c>
      <c r="S5914" t="s">
        <v>1608</v>
      </c>
      <c r="U5914" t="s">
        <v>67</v>
      </c>
      <c r="W5914" t="s">
        <v>1270</v>
      </c>
      <c r="X5914" t="s">
        <v>1271</v>
      </c>
      <c r="Y5914" t="s">
        <v>182</v>
      </c>
      <c r="Z5914" t="s">
        <v>164</v>
      </c>
      <c r="AA5914" t="s">
        <v>164</v>
      </c>
      <c r="AB5914" t="s">
        <v>18</v>
      </c>
      <c r="AD5914" t="s">
        <v>10284</v>
      </c>
      <c r="AE5914">
        <v>1</v>
      </c>
      <c r="AF5914">
        <v>1</v>
      </c>
    </row>
    <row r="5915" spans="1:32" x14ac:dyDescent="0.2">
      <c r="A5915" t="s">
        <v>10285</v>
      </c>
      <c r="B5915" s="107">
        <v>44624</v>
      </c>
      <c r="C5915" s="107">
        <v>44624</v>
      </c>
      <c r="D5915" s="107">
        <v>44624</v>
      </c>
      <c r="E5915">
        <v>-3.4270294269473601E-3</v>
      </c>
      <c r="F5915">
        <v>-3.4270294269473601E-3</v>
      </c>
      <c r="G5915" t="s">
        <v>58</v>
      </c>
      <c r="H5915">
        <v>13400.664282064379</v>
      </c>
      <c r="I5915">
        <v>-45.924470835277063</v>
      </c>
      <c r="J5915">
        <v>-45.924470835277063</v>
      </c>
      <c r="K5915">
        <v>1</v>
      </c>
      <c r="M5915" t="s">
        <v>67</v>
      </c>
      <c r="N5915" t="s">
        <v>2409</v>
      </c>
      <c r="S5915" t="s">
        <v>1608</v>
      </c>
      <c r="U5915" t="s">
        <v>67</v>
      </c>
      <c r="W5915" t="s">
        <v>1270</v>
      </c>
      <c r="X5915" t="s">
        <v>1271</v>
      </c>
      <c r="Y5915" t="s">
        <v>182</v>
      </c>
      <c r="Z5915" t="s">
        <v>164</v>
      </c>
      <c r="AA5915" t="s">
        <v>164</v>
      </c>
      <c r="AB5915" t="s">
        <v>18</v>
      </c>
      <c r="AD5915" t="s">
        <v>10286</v>
      </c>
      <c r="AE5915">
        <v>1</v>
      </c>
      <c r="AF5915">
        <v>1</v>
      </c>
    </row>
    <row r="5916" spans="1:32" x14ac:dyDescent="0.2">
      <c r="A5916" t="s">
        <v>10287</v>
      </c>
      <c r="B5916" s="107">
        <v>44624</v>
      </c>
      <c r="C5916" s="107">
        <v>44624</v>
      </c>
      <c r="D5916" s="107">
        <v>44624</v>
      </c>
      <c r="E5916">
        <v>-3.737109387921557E-3</v>
      </c>
      <c r="F5916">
        <v>-3.737109387921557E-3</v>
      </c>
      <c r="G5916" t="s">
        <v>58</v>
      </c>
      <c r="H5916">
        <v>13400.664282064379</v>
      </c>
      <c r="I5916">
        <v>-50.079748292887913</v>
      </c>
      <c r="J5916">
        <v>-50.079748292887913</v>
      </c>
      <c r="K5916">
        <v>1</v>
      </c>
      <c r="M5916" t="s">
        <v>67</v>
      </c>
      <c r="N5916" t="s">
        <v>2409</v>
      </c>
      <c r="S5916" t="s">
        <v>1608</v>
      </c>
      <c r="U5916" t="s">
        <v>67</v>
      </c>
      <c r="W5916" t="s">
        <v>1270</v>
      </c>
      <c r="X5916" t="s">
        <v>1271</v>
      </c>
      <c r="Y5916" t="s">
        <v>182</v>
      </c>
      <c r="Z5916" t="s">
        <v>164</v>
      </c>
      <c r="AA5916" t="s">
        <v>164</v>
      </c>
      <c r="AB5916" t="s">
        <v>18</v>
      </c>
      <c r="AD5916" t="s">
        <v>10288</v>
      </c>
      <c r="AE5916">
        <v>1</v>
      </c>
      <c r="AF5916">
        <v>1</v>
      </c>
    </row>
    <row r="5917" spans="1:32" x14ac:dyDescent="0.2">
      <c r="A5917" t="s">
        <v>10289</v>
      </c>
      <c r="B5917" s="107">
        <v>44624</v>
      </c>
      <c r="C5917" s="107">
        <v>44624</v>
      </c>
      <c r="D5917" s="107">
        <v>44624</v>
      </c>
      <c r="E5917">
        <v>-3.763356328598793E-3</v>
      </c>
      <c r="F5917">
        <v>-3.763356328598793E-3</v>
      </c>
      <c r="G5917" t="s">
        <v>58</v>
      </c>
      <c r="H5917">
        <v>13400.664282064379</v>
      </c>
      <c r="I5917">
        <v>-50.431474733334802</v>
      </c>
      <c r="J5917">
        <v>-50.431474733334802</v>
      </c>
      <c r="K5917">
        <v>1</v>
      </c>
      <c r="M5917" t="s">
        <v>67</v>
      </c>
      <c r="N5917" t="s">
        <v>2409</v>
      </c>
      <c r="S5917" t="s">
        <v>1608</v>
      </c>
      <c r="U5917" t="s">
        <v>67</v>
      </c>
      <c r="W5917" t="s">
        <v>1270</v>
      </c>
      <c r="X5917" t="s">
        <v>1271</v>
      </c>
      <c r="Y5917" t="s">
        <v>182</v>
      </c>
      <c r="Z5917" t="s">
        <v>164</v>
      </c>
      <c r="AA5917" t="s">
        <v>164</v>
      </c>
      <c r="AB5917" t="s">
        <v>18</v>
      </c>
      <c r="AD5917" t="s">
        <v>10290</v>
      </c>
      <c r="AE5917">
        <v>1</v>
      </c>
      <c r="AF5917">
        <v>1</v>
      </c>
    </row>
    <row r="5918" spans="1:32" x14ac:dyDescent="0.2">
      <c r="A5918" t="s">
        <v>10291</v>
      </c>
      <c r="B5918" s="107">
        <v>44624</v>
      </c>
      <c r="C5918" s="107">
        <v>44624</v>
      </c>
      <c r="D5918" s="107">
        <v>44624</v>
      </c>
      <c r="E5918">
        <v>-3.7596521164992959E-3</v>
      </c>
      <c r="F5918">
        <v>-3.7596521164992959E-3</v>
      </c>
      <c r="G5918" t="s">
        <v>58</v>
      </c>
      <c r="H5918">
        <v>13400.664282064379</v>
      </c>
      <c r="I5918">
        <v>-50.381835830559879</v>
      </c>
      <c r="J5918">
        <v>-50.381835830559879</v>
      </c>
      <c r="K5918">
        <v>1</v>
      </c>
      <c r="M5918" t="s">
        <v>67</v>
      </c>
      <c r="N5918" t="s">
        <v>2409</v>
      </c>
      <c r="S5918" t="s">
        <v>1608</v>
      </c>
      <c r="U5918" t="s">
        <v>67</v>
      </c>
      <c r="W5918" t="s">
        <v>1270</v>
      </c>
      <c r="X5918" t="s">
        <v>1271</v>
      </c>
      <c r="Y5918" t="s">
        <v>182</v>
      </c>
      <c r="Z5918" t="s">
        <v>164</v>
      </c>
      <c r="AA5918" t="s">
        <v>164</v>
      </c>
      <c r="AB5918" t="s">
        <v>18</v>
      </c>
      <c r="AD5918" t="s">
        <v>10292</v>
      </c>
      <c r="AE5918">
        <v>1</v>
      </c>
      <c r="AF5918">
        <v>1</v>
      </c>
    </row>
    <row r="5919" spans="1:32" x14ac:dyDescent="0.2">
      <c r="A5919" t="s">
        <v>10293</v>
      </c>
      <c r="B5919" s="107">
        <v>44624</v>
      </c>
      <c r="C5919" s="107">
        <v>44624</v>
      </c>
      <c r="D5919" s="107">
        <v>44624</v>
      </c>
      <c r="E5919">
        <v>-3.4706112954962349E-3</v>
      </c>
      <c r="F5919">
        <v>-3.4706112954962349E-3</v>
      </c>
      <c r="G5919" t="s">
        <v>58</v>
      </c>
      <c r="H5919">
        <v>13400.664282064379</v>
      </c>
      <c r="I5919">
        <v>-46.508496824485597</v>
      </c>
      <c r="J5919">
        <v>-46.508496824485597</v>
      </c>
      <c r="K5919">
        <v>1</v>
      </c>
      <c r="M5919" t="s">
        <v>67</v>
      </c>
      <c r="N5919" t="s">
        <v>2409</v>
      </c>
      <c r="S5919" t="s">
        <v>1608</v>
      </c>
      <c r="U5919" t="s">
        <v>67</v>
      </c>
      <c r="W5919" t="s">
        <v>1270</v>
      </c>
      <c r="X5919" t="s">
        <v>1271</v>
      </c>
      <c r="Y5919" t="s">
        <v>182</v>
      </c>
      <c r="Z5919" t="s">
        <v>164</v>
      </c>
      <c r="AA5919" t="s">
        <v>164</v>
      </c>
      <c r="AB5919" t="s">
        <v>18</v>
      </c>
      <c r="AD5919" t="s">
        <v>10294</v>
      </c>
      <c r="AE5919">
        <v>1</v>
      </c>
      <c r="AF5919">
        <v>1</v>
      </c>
    </row>
    <row r="5920" spans="1:32" x14ac:dyDescent="0.2">
      <c r="A5920" t="s">
        <v>10295</v>
      </c>
      <c r="B5920" s="107">
        <v>44624</v>
      </c>
      <c r="C5920" s="107">
        <v>44624</v>
      </c>
      <c r="D5920" s="107">
        <v>44624</v>
      </c>
      <c r="E5920">
        <v>-3.2410139263878588E-3</v>
      </c>
      <c r="F5920">
        <v>-3.2410139263878588E-3</v>
      </c>
      <c r="G5920" t="s">
        <v>58</v>
      </c>
      <c r="H5920">
        <v>13400.664282064379</v>
      </c>
      <c r="I5920">
        <v>-43.431739561019029</v>
      </c>
      <c r="J5920">
        <v>-43.431739561019029</v>
      </c>
      <c r="K5920">
        <v>1</v>
      </c>
      <c r="M5920" t="s">
        <v>67</v>
      </c>
      <c r="N5920" t="s">
        <v>2409</v>
      </c>
      <c r="S5920" t="s">
        <v>1608</v>
      </c>
      <c r="U5920" t="s">
        <v>67</v>
      </c>
      <c r="W5920" t="s">
        <v>1270</v>
      </c>
      <c r="X5920" t="s">
        <v>1271</v>
      </c>
      <c r="Y5920" t="s">
        <v>182</v>
      </c>
      <c r="Z5920" t="s">
        <v>164</v>
      </c>
      <c r="AA5920" t="s">
        <v>164</v>
      </c>
      <c r="AB5920" t="s">
        <v>18</v>
      </c>
      <c r="AD5920" t="s">
        <v>10296</v>
      </c>
      <c r="AE5920">
        <v>1</v>
      </c>
      <c r="AF5920">
        <v>1</v>
      </c>
    </row>
    <row r="5921" spans="1:32" x14ac:dyDescent="0.2">
      <c r="A5921" t="s">
        <v>10297</v>
      </c>
      <c r="B5921" s="107">
        <v>44624</v>
      </c>
      <c r="C5921" s="107">
        <v>44624</v>
      </c>
      <c r="D5921" s="107">
        <v>44624</v>
      </c>
      <c r="E5921">
        <v>-2.8296955983282508E-3</v>
      </c>
      <c r="F5921">
        <v>-2.8296955983282508E-3</v>
      </c>
      <c r="G5921" t="s">
        <v>58</v>
      </c>
      <c r="H5921">
        <v>13400.664282064379</v>
      </c>
      <c r="I5921">
        <v>-37.919800733632201</v>
      </c>
      <c r="J5921">
        <v>-37.919800733632201</v>
      </c>
      <c r="K5921">
        <v>1</v>
      </c>
      <c r="M5921" t="s">
        <v>67</v>
      </c>
      <c r="N5921" t="s">
        <v>2409</v>
      </c>
      <c r="S5921" t="s">
        <v>1608</v>
      </c>
      <c r="U5921" t="s">
        <v>67</v>
      </c>
      <c r="W5921" t="s">
        <v>1270</v>
      </c>
      <c r="X5921" t="s">
        <v>1271</v>
      </c>
      <c r="Y5921" t="s">
        <v>182</v>
      </c>
      <c r="Z5921" t="s">
        <v>164</v>
      </c>
      <c r="AA5921" t="s">
        <v>164</v>
      </c>
      <c r="AB5921" t="s">
        <v>18</v>
      </c>
      <c r="AD5921" t="s">
        <v>10298</v>
      </c>
      <c r="AE5921">
        <v>1</v>
      </c>
      <c r="AF5921">
        <v>1</v>
      </c>
    </row>
    <row r="5922" spans="1:32" x14ac:dyDescent="0.2">
      <c r="A5922" t="s">
        <v>10299</v>
      </c>
      <c r="B5922" s="107">
        <v>44624</v>
      </c>
      <c r="C5922" s="107">
        <v>44624</v>
      </c>
      <c r="D5922" s="107">
        <v>44624</v>
      </c>
      <c r="E5922">
        <v>-2.8219989668250732E-3</v>
      </c>
      <c r="F5922">
        <v>-2.8219989668250732E-3</v>
      </c>
      <c r="G5922" t="s">
        <v>58</v>
      </c>
      <c r="H5922">
        <v>13400.664282064379</v>
      </c>
      <c r="I5922">
        <v>-37.816660758755347</v>
      </c>
      <c r="J5922">
        <v>-37.816660758755347</v>
      </c>
      <c r="K5922">
        <v>1</v>
      </c>
      <c r="M5922" t="s">
        <v>67</v>
      </c>
      <c r="N5922" t="s">
        <v>2409</v>
      </c>
      <c r="S5922" t="s">
        <v>1608</v>
      </c>
      <c r="U5922" t="s">
        <v>67</v>
      </c>
      <c r="W5922" t="s">
        <v>1270</v>
      </c>
      <c r="X5922" t="s">
        <v>1271</v>
      </c>
      <c r="Y5922" t="s">
        <v>182</v>
      </c>
      <c r="Z5922" t="s">
        <v>164</v>
      </c>
      <c r="AA5922" t="s">
        <v>164</v>
      </c>
      <c r="AB5922" t="s">
        <v>18</v>
      </c>
      <c r="AD5922" t="s">
        <v>10300</v>
      </c>
      <c r="AE5922">
        <v>1</v>
      </c>
      <c r="AF5922">
        <v>1</v>
      </c>
    </row>
    <row r="5923" spans="1:32" x14ac:dyDescent="0.2">
      <c r="A5923" t="s">
        <v>10301</v>
      </c>
      <c r="B5923" s="107">
        <v>44624</v>
      </c>
      <c r="C5923" s="107">
        <v>44624</v>
      </c>
      <c r="D5923" s="107">
        <v>44624</v>
      </c>
      <c r="E5923">
        <v>-2.7444296141397118E-3</v>
      </c>
      <c r="F5923">
        <v>-2.7444296141397118E-3</v>
      </c>
      <c r="G5923" t="s">
        <v>58</v>
      </c>
      <c r="H5923">
        <v>13400.664282064379</v>
      </c>
      <c r="I5923">
        <v>-36.77717990484178</v>
      </c>
      <c r="J5923">
        <v>-36.77717990484178</v>
      </c>
      <c r="K5923">
        <v>1</v>
      </c>
      <c r="M5923" t="s">
        <v>67</v>
      </c>
      <c r="N5923" t="s">
        <v>2409</v>
      </c>
      <c r="S5923" t="s">
        <v>1608</v>
      </c>
      <c r="U5923" t="s">
        <v>67</v>
      </c>
      <c r="W5923" t="s">
        <v>1270</v>
      </c>
      <c r="X5923" t="s">
        <v>1271</v>
      </c>
      <c r="Y5923" t="s">
        <v>182</v>
      </c>
      <c r="Z5923" t="s">
        <v>164</v>
      </c>
      <c r="AA5923" t="s">
        <v>164</v>
      </c>
      <c r="AB5923" t="s">
        <v>18</v>
      </c>
      <c r="AD5923" t="s">
        <v>10302</v>
      </c>
      <c r="AE5923">
        <v>1</v>
      </c>
      <c r="AF5923">
        <v>1</v>
      </c>
    </row>
    <row r="5924" spans="1:32" x14ac:dyDescent="0.2">
      <c r="A5924" t="s">
        <v>10303</v>
      </c>
      <c r="B5924" s="107">
        <v>44624</v>
      </c>
      <c r="C5924" s="107">
        <v>44624</v>
      </c>
      <c r="D5924" s="107">
        <v>44624</v>
      </c>
      <c r="E5924">
        <v>-2.676641804383166E-3</v>
      </c>
      <c r="F5924">
        <v>-2.676641804383166E-3</v>
      </c>
      <c r="G5924" t="s">
        <v>58</v>
      </c>
      <c r="H5924">
        <v>13400.664282064379</v>
      </c>
      <c r="I5924">
        <v>-35.868778223877861</v>
      </c>
      <c r="J5924">
        <v>-35.868778223877861</v>
      </c>
      <c r="K5924">
        <v>1</v>
      </c>
      <c r="M5924" t="s">
        <v>67</v>
      </c>
      <c r="N5924" t="s">
        <v>2409</v>
      </c>
      <c r="S5924" t="s">
        <v>1608</v>
      </c>
      <c r="U5924" t="s">
        <v>67</v>
      </c>
      <c r="W5924" t="s">
        <v>1270</v>
      </c>
      <c r="X5924" t="s">
        <v>1271</v>
      </c>
      <c r="Y5924" t="s">
        <v>182</v>
      </c>
      <c r="Z5924" t="s">
        <v>164</v>
      </c>
      <c r="AA5924" t="s">
        <v>164</v>
      </c>
      <c r="AB5924" t="s">
        <v>18</v>
      </c>
      <c r="AD5924" t="s">
        <v>10304</v>
      </c>
      <c r="AE5924">
        <v>1</v>
      </c>
      <c r="AF5924">
        <v>1</v>
      </c>
    </row>
    <row r="5925" spans="1:32" x14ac:dyDescent="0.2">
      <c r="A5925" t="s">
        <v>10305</v>
      </c>
      <c r="B5925" s="107">
        <v>44624</v>
      </c>
      <c r="C5925" s="107">
        <v>44624</v>
      </c>
      <c r="D5925" s="107">
        <v>44624</v>
      </c>
      <c r="E5925">
        <v>-2.5526378864094159E-3</v>
      </c>
      <c r="F5925">
        <v>-2.5526378864094159E-3</v>
      </c>
      <c r="G5925" t="s">
        <v>58</v>
      </c>
      <c r="H5925">
        <v>13400.664282064379</v>
      </c>
      <c r="I5925">
        <v>-34.207043349450977</v>
      </c>
      <c r="J5925">
        <v>-34.207043349450977</v>
      </c>
      <c r="K5925">
        <v>1</v>
      </c>
      <c r="M5925" t="s">
        <v>67</v>
      </c>
      <c r="N5925" t="s">
        <v>2409</v>
      </c>
      <c r="S5925" t="s">
        <v>1608</v>
      </c>
      <c r="U5925" t="s">
        <v>67</v>
      </c>
      <c r="W5925" t="s">
        <v>1270</v>
      </c>
      <c r="X5925" t="s">
        <v>1271</v>
      </c>
      <c r="Y5925" t="s">
        <v>182</v>
      </c>
      <c r="Z5925" t="s">
        <v>164</v>
      </c>
      <c r="AA5925" t="s">
        <v>164</v>
      </c>
      <c r="AB5925" t="s">
        <v>18</v>
      </c>
      <c r="AD5925" t="s">
        <v>10306</v>
      </c>
      <c r="AE5925">
        <v>1</v>
      </c>
      <c r="AF5925">
        <v>1</v>
      </c>
    </row>
    <row r="5926" spans="1:32" x14ac:dyDescent="0.2">
      <c r="A5926" t="s">
        <v>10307</v>
      </c>
      <c r="B5926" s="107">
        <v>44624</v>
      </c>
      <c r="C5926" s="107">
        <v>44624</v>
      </c>
      <c r="D5926" s="107">
        <v>44624</v>
      </c>
      <c r="E5926">
        <v>-5.5410851142097643E-3</v>
      </c>
      <c r="F5926">
        <v>-5.5410851142097643E-3</v>
      </c>
      <c r="G5926" t="s">
        <v>58</v>
      </c>
      <c r="H5926">
        <v>13400.664282064379</v>
      </c>
      <c r="I5926">
        <v>-74.254221373869441</v>
      </c>
      <c r="J5926">
        <v>-74.254221373869441</v>
      </c>
      <c r="K5926">
        <v>1</v>
      </c>
      <c r="M5926" t="s">
        <v>56</v>
      </c>
      <c r="N5926" t="s">
        <v>2409</v>
      </c>
      <c r="S5926" t="s">
        <v>9426</v>
      </c>
      <c r="U5926" t="s">
        <v>56</v>
      </c>
      <c r="W5926" t="s">
        <v>1270</v>
      </c>
      <c r="X5926" t="s">
        <v>1271</v>
      </c>
      <c r="Y5926" t="s">
        <v>182</v>
      </c>
      <c r="Z5926" t="s">
        <v>164</v>
      </c>
      <c r="AA5926" t="s">
        <v>164</v>
      </c>
      <c r="AB5926" t="s">
        <v>18</v>
      </c>
      <c r="AD5926" t="s">
        <v>10308</v>
      </c>
      <c r="AE5926">
        <v>1</v>
      </c>
      <c r="AF5926">
        <v>1</v>
      </c>
    </row>
    <row r="5927" spans="1:32" x14ac:dyDescent="0.2">
      <c r="A5927" t="s">
        <v>10309</v>
      </c>
      <c r="B5927" s="107">
        <v>44624</v>
      </c>
      <c r="C5927" s="107">
        <v>44624</v>
      </c>
      <c r="D5927" s="107">
        <v>44624</v>
      </c>
      <c r="E5927">
        <v>-3.3577199641545582E-3</v>
      </c>
      <c r="F5927">
        <v>-3.3577199641545582E-3</v>
      </c>
      <c r="G5927" t="s">
        <v>58</v>
      </c>
      <c r="H5927">
        <v>13400.664282064379</v>
      </c>
      <c r="I5927">
        <v>-44.995677992820497</v>
      </c>
      <c r="J5927">
        <v>-44.995677992820497</v>
      </c>
      <c r="K5927">
        <v>1</v>
      </c>
      <c r="M5927" t="s">
        <v>67</v>
      </c>
      <c r="N5927" t="s">
        <v>2409</v>
      </c>
      <c r="S5927" t="s">
        <v>1608</v>
      </c>
      <c r="U5927" t="s">
        <v>67</v>
      </c>
      <c r="W5927" t="s">
        <v>1270</v>
      </c>
      <c r="X5927" t="s">
        <v>1271</v>
      </c>
      <c r="Y5927" t="s">
        <v>182</v>
      </c>
      <c r="Z5927" t="s">
        <v>164</v>
      </c>
      <c r="AA5927" t="s">
        <v>164</v>
      </c>
      <c r="AB5927" t="s">
        <v>18</v>
      </c>
      <c r="AD5927" t="s">
        <v>10310</v>
      </c>
      <c r="AE5927">
        <v>1</v>
      </c>
      <c r="AF5927">
        <v>1</v>
      </c>
    </row>
    <row r="5928" spans="1:32" x14ac:dyDescent="0.2">
      <c r="A5928" t="s">
        <v>10311</v>
      </c>
      <c r="B5928" s="107">
        <v>44624</v>
      </c>
      <c r="C5928" s="107">
        <v>44624</v>
      </c>
      <c r="D5928" s="107">
        <v>44624</v>
      </c>
      <c r="E5928">
        <v>-2.5580001773533759E-3</v>
      </c>
      <c r="F5928">
        <v>-2.5580001773533759E-3</v>
      </c>
      <c r="G5928" t="s">
        <v>58</v>
      </c>
      <c r="H5928">
        <v>13400.664282064379</v>
      </c>
      <c r="I5928">
        <v>-34.278901610173747</v>
      </c>
      <c r="J5928">
        <v>-34.278901610173747</v>
      </c>
      <c r="K5928">
        <v>1</v>
      </c>
      <c r="M5928" t="s">
        <v>67</v>
      </c>
      <c r="N5928" t="s">
        <v>2409</v>
      </c>
      <c r="S5928" t="s">
        <v>1608</v>
      </c>
      <c r="U5928" t="s">
        <v>67</v>
      </c>
      <c r="W5928" t="s">
        <v>1270</v>
      </c>
      <c r="X5928" t="s">
        <v>1271</v>
      </c>
      <c r="Y5928" t="s">
        <v>182</v>
      </c>
      <c r="Z5928" t="s">
        <v>164</v>
      </c>
      <c r="AA5928" t="s">
        <v>164</v>
      </c>
      <c r="AB5928" t="s">
        <v>18</v>
      </c>
      <c r="AD5928" t="s">
        <v>10312</v>
      </c>
      <c r="AE5928">
        <v>1</v>
      </c>
      <c r="AF5928">
        <v>1</v>
      </c>
    </row>
    <row r="5929" spans="1:32" x14ac:dyDescent="0.2">
      <c r="A5929" t="s">
        <v>10313</v>
      </c>
      <c r="B5929" s="107">
        <v>44624</v>
      </c>
      <c r="C5929" s="107">
        <v>44624</v>
      </c>
      <c r="D5929" s="107">
        <v>44624</v>
      </c>
      <c r="E5929">
        <v>-2.111604367495907E-3</v>
      </c>
      <c r="F5929">
        <v>-2.111604367495907E-3</v>
      </c>
      <c r="G5929" t="s">
        <v>58</v>
      </c>
      <c r="H5929">
        <v>13400.664282064379</v>
      </c>
      <c r="I5929">
        <v>-28.296901225353562</v>
      </c>
      <c r="J5929">
        <v>-28.296901225353562</v>
      </c>
      <c r="K5929">
        <v>1</v>
      </c>
      <c r="M5929" t="s">
        <v>67</v>
      </c>
      <c r="N5929" t="s">
        <v>2409</v>
      </c>
      <c r="S5929" t="s">
        <v>1608</v>
      </c>
      <c r="U5929" t="s">
        <v>67</v>
      </c>
      <c r="W5929" t="s">
        <v>1270</v>
      </c>
      <c r="X5929" t="s">
        <v>1271</v>
      </c>
      <c r="Y5929" t="s">
        <v>182</v>
      </c>
      <c r="Z5929" t="s">
        <v>164</v>
      </c>
      <c r="AA5929" t="s">
        <v>164</v>
      </c>
      <c r="AB5929" t="s">
        <v>18</v>
      </c>
      <c r="AD5929" t="s">
        <v>10314</v>
      </c>
      <c r="AE5929">
        <v>1</v>
      </c>
      <c r="AF5929">
        <v>1</v>
      </c>
    </row>
    <row r="5930" spans="1:32" x14ac:dyDescent="0.2">
      <c r="A5930" t="s">
        <v>10315</v>
      </c>
      <c r="B5930" s="107">
        <v>44624</v>
      </c>
      <c r="C5930" s="107">
        <v>44624</v>
      </c>
      <c r="D5930" s="107">
        <v>44624</v>
      </c>
      <c r="E5930">
        <v>-3.342701314872713E-3</v>
      </c>
      <c r="F5930">
        <v>-3.342701314872713E-3</v>
      </c>
      <c r="G5930" t="s">
        <v>58</v>
      </c>
      <c r="H5930">
        <v>13400.664282064379</v>
      </c>
      <c r="I5930">
        <v>-44.794418115824428</v>
      </c>
      <c r="J5930">
        <v>-44.794418115824428</v>
      </c>
      <c r="K5930">
        <v>1</v>
      </c>
      <c r="M5930" t="s">
        <v>67</v>
      </c>
      <c r="N5930" t="s">
        <v>2409</v>
      </c>
      <c r="S5930" t="s">
        <v>1608</v>
      </c>
      <c r="U5930" t="s">
        <v>67</v>
      </c>
      <c r="W5930" t="s">
        <v>1270</v>
      </c>
      <c r="X5930" t="s">
        <v>1271</v>
      </c>
      <c r="Y5930" t="s">
        <v>182</v>
      </c>
      <c r="Z5930" t="s">
        <v>164</v>
      </c>
      <c r="AA5930" t="s">
        <v>164</v>
      </c>
      <c r="AB5930" t="s">
        <v>18</v>
      </c>
      <c r="AD5930" t="s">
        <v>10316</v>
      </c>
      <c r="AE5930">
        <v>1</v>
      </c>
      <c r="AF5930">
        <v>1</v>
      </c>
    </row>
    <row r="5931" spans="1:32" x14ac:dyDescent="0.2">
      <c r="A5931" t="s">
        <v>10317</v>
      </c>
      <c r="B5931" s="107">
        <v>44624</v>
      </c>
      <c r="C5931" s="107">
        <v>44624</v>
      </c>
      <c r="D5931" s="107">
        <v>44624</v>
      </c>
      <c r="E5931">
        <v>-3.097502750839289E-3</v>
      </c>
      <c r="F5931">
        <v>-3.097502750839289E-3</v>
      </c>
      <c r="G5931" t="s">
        <v>58</v>
      </c>
      <c r="H5931">
        <v>13400.664282064379</v>
      </c>
      <c r="I5931">
        <v>-41.508594476768238</v>
      </c>
      <c r="J5931">
        <v>-41.508594476768238</v>
      </c>
      <c r="K5931">
        <v>1</v>
      </c>
      <c r="M5931" t="s">
        <v>67</v>
      </c>
      <c r="N5931" t="s">
        <v>2409</v>
      </c>
      <c r="S5931" t="s">
        <v>1608</v>
      </c>
      <c r="U5931" t="s">
        <v>67</v>
      </c>
      <c r="W5931" t="s">
        <v>1270</v>
      </c>
      <c r="X5931" t="s">
        <v>1271</v>
      </c>
      <c r="Y5931" t="s">
        <v>182</v>
      </c>
      <c r="Z5931" t="s">
        <v>164</v>
      </c>
      <c r="AA5931" t="s">
        <v>164</v>
      </c>
      <c r="AB5931" t="s">
        <v>18</v>
      </c>
      <c r="AD5931" t="s">
        <v>10318</v>
      </c>
      <c r="AE5931">
        <v>1</v>
      </c>
      <c r="AF5931">
        <v>1</v>
      </c>
    </row>
    <row r="5932" spans="1:32" x14ac:dyDescent="0.2">
      <c r="A5932" t="s">
        <v>10319</v>
      </c>
      <c r="B5932" s="107">
        <v>44624</v>
      </c>
      <c r="C5932" s="107">
        <v>44624</v>
      </c>
      <c r="D5932" s="107">
        <v>44624</v>
      </c>
      <c r="E5932">
        <v>-4.2031596230241372E-3</v>
      </c>
      <c r="F5932">
        <v>-4.2031596230241372E-3</v>
      </c>
      <c r="G5932" t="s">
        <v>58</v>
      </c>
      <c r="H5932">
        <v>13400.664282064379</v>
      </c>
      <c r="I5932">
        <v>-56.325131032074758</v>
      </c>
      <c r="J5932">
        <v>-56.325131032074758</v>
      </c>
      <c r="K5932">
        <v>1</v>
      </c>
      <c r="M5932" t="s">
        <v>67</v>
      </c>
      <c r="N5932" t="s">
        <v>2409</v>
      </c>
      <c r="S5932" t="s">
        <v>1608</v>
      </c>
      <c r="U5932" t="s">
        <v>67</v>
      </c>
      <c r="W5932" t="s">
        <v>1270</v>
      </c>
      <c r="X5932" t="s">
        <v>1271</v>
      </c>
      <c r="Y5932" t="s">
        <v>182</v>
      </c>
      <c r="Z5932" t="s">
        <v>164</v>
      </c>
      <c r="AA5932" t="s">
        <v>164</v>
      </c>
      <c r="AB5932" t="s">
        <v>18</v>
      </c>
      <c r="AD5932" t="s">
        <v>10320</v>
      </c>
      <c r="AE5932">
        <v>1</v>
      </c>
      <c r="AF5932">
        <v>1</v>
      </c>
    </row>
    <row r="5933" spans="1:32" x14ac:dyDescent="0.2">
      <c r="A5933" t="s">
        <v>10321</v>
      </c>
      <c r="B5933" s="107">
        <v>44624</v>
      </c>
      <c r="C5933" s="107">
        <v>44624</v>
      </c>
      <c r="D5933" s="107">
        <v>44624</v>
      </c>
      <c r="E5933">
        <v>-3.036867844323732E-3</v>
      </c>
      <c r="F5933">
        <v>-3.036867844323732E-3</v>
      </c>
      <c r="G5933" t="s">
        <v>58</v>
      </c>
      <c r="H5933">
        <v>13400.664282064379</v>
      </c>
      <c r="I5933">
        <v>-40.696046450778901</v>
      </c>
      <c r="J5933">
        <v>-40.696046450778901</v>
      </c>
      <c r="K5933">
        <v>1</v>
      </c>
      <c r="M5933" t="s">
        <v>67</v>
      </c>
      <c r="N5933" t="s">
        <v>2409</v>
      </c>
      <c r="S5933" t="s">
        <v>1608</v>
      </c>
      <c r="U5933" t="s">
        <v>67</v>
      </c>
      <c r="W5933" t="s">
        <v>1270</v>
      </c>
      <c r="X5933" t="s">
        <v>1271</v>
      </c>
      <c r="Y5933" t="s">
        <v>182</v>
      </c>
      <c r="Z5933" t="s">
        <v>164</v>
      </c>
      <c r="AA5933" t="s">
        <v>164</v>
      </c>
      <c r="AB5933" t="s">
        <v>18</v>
      </c>
      <c r="AD5933" t="s">
        <v>10322</v>
      </c>
      <c r="AE5933">
        <v>1</v>
      </c>
      <c r="AF5933">
        <v>1</v>
      </c>
    </row>
    <row r="5934" spans="1:32" x14ac:dyDescent="0.2">
      <c r="A5934" t="s">
        <v>10323</v>
      </c>
      <c r="B5934" s="107">
        <v>44624</v>
      </c>
      <c r="C5934" s="107">
        <v>44624</v>
      </c>
      <c r="D5934" s="107">
        <v>44624</v>
      </c>
      <c r="E5934">
        <v>-2.5047838165299968E-3</v>
      </c>
      <c r="F5934">
        <v>-2.5047838165299968E-3</v>
      </c>
      <c r="G5934" t="s">
        <v>58</v>
      </c>
      <c r="H5934">
        <v>13400.664282064379</v>
      </c>
      <c r="I5934">
        <v>-33.565767024466439</v>
      </c>
      <c r="J5934">
        <v>-33.565767024466439</v>
      </c>
      <c r="K5934">
        <v>1</v>
      </c>
      <c r="M5934" t="s">
        <v>67</v>
      </c>
      <c r="N5934" t="s">
        <v>2409</v>
      </c>
      <c r="S5934" t="s">
        <v>1608</v>
      </c>
      <c r="U5934" t="s">
        <v>67</v>
      </c>
      <c r="W5934" t="s">
        <v>1270</v>
      </c>
      <c r="X5934" t="s">
        <v>1271</v>
      </c>
      <c r="Y5934" t="s">
        <v>182</v>
      </c>
      <c r="Z5934" t="s">
        <v>164</v>
      </c>
      <c r="AA5934" t="s">
        <v>164</v>
      </c>
      <c r="AB5934" t="s">
        <v>18</v>
      </c>
      <c r="AD5934" t="s">
        <v>10324</v>
      </c>
      <c r="AE5934">
        <v>1</v>
      </c>
      <c r="AF5934">
        <v>1</v>
      </c>
    </row>
    <row r="5935" spans="1:32" x14ac:dyDescent="0.2">
      <c r="A5935" t="s">
        <v>10325</v>
      </c>
      <c r="B5935" s="107">
        <v>44624</v>
      </c>
      <c r="C5935" s="107">
        <v>44624</v>
      </c>
      <c r="D5935" s="107">
        <v>44624</v>
      </c>
      <c r="E5935">
        <v>-3.5400495988973202E-3</v>
      </c>
      <c r="F5935">
        <v>-3.5400495988973202E-3</v>
      </c>
      <c r="G5935" t="s">
        <v>58</v>
      </c>
      <c r="H5935">
        <v>13400.664282064379</v>
      </c>
      <c r="I5935">
        <v>-47.439016216679669</v>
      </c>
      <c r="J5935">
        <v>-47.439016216679669</v>
      </c>
      <c r="K5935">
        <v>1</v>
      </c>
      <c r="M5935" t="s">
        <v>67</v>
      </c>
      <c r="N5935" t="s">
        <v>2409</v>
      </c>
      <c r="S5935" t="s">
        <v>1608</v>
      </c>
      <c r="U5935" t="s">
        <v>67</v>
      </c>
      <c r="W5935" t="s">
        <v>1270</v>
      </c>
      <c r="X5935" t="s">
        <v>1271</v>
      </c>
      <c r="Y5935" t="s">
        <v>182</v>
      </c>
      <c r="Z5935" t="s">
        <v>164</v>
      </c>
      <c r="AA5935" t="s">
        <v>164</v>
      </c>
      <c r="AB5935" t="s">
        <v>18</v>
      </c>
      <c r="AD5935" t="s">
        <v>10326</v>
      </c>
      <c r="AE5935">
        <v>1</v>
      </c>
      <c r="AF5935">
        <v>1</v>
      </c>
    </row>
    <row r="5936" spans="1:32" x14ac:dyDescent="0.2">
      <c r="A5936" t="s">
        <v>10327</v>
      </c>
      <c r="B5936" s="107">
        <v>44624</v>
      </c>
      <c r="C5936" s="107">
        <v>44624</v>
      </c>
      <c r="D5936" s="107">
        <v>44624</v>
      </c>
      <c r="E5936">
        <v>-3.1817200470637048E-3</v>
      </c>
      <c r="F5936">
        <v>-3.1817200470637048E-3</v>
      </c>
      <c r="G5936" t="s">
        <v>58</v>
      </c>
      <c r="H5936">
        <v>13400.664282064379</v>
      </c>
      <c r="I5936">
        <v>-42.637162190214809</v>
      </c>
      <c r="J5936">
        <v>-42.637162190214809</v>
      </c>
      <c r="K5936">
        <v>1</v>
      </c>
      <c r="M5936" t="s">
        <v>67</v>
      </c>
      <c r="N5936" t="s">
        <v>2409</v>
      </c>
      <c r="S5936" t="s">
        <v>1608</v>
      </c>
      <c r="U5936" t="s">
        <v>67</v>
      </c>
      <c r="W5936" t="s">
        <v>1270</v>
      </c>
      <c r="X5936" t="s">
        <v>1271</v>
      </c>
      <c r="Y5936" t="s">
        <v>182</v>
      </c>
      <c r="Z5936" t="s">
        <v>164</v>
      </c>
      <c r="AA5936" t="s">
        <v>164</v>
      </c>
      <c r="AB5936" t="s">
        <v>18</v>
      </c>
      <c r="AD5936" t="s">
        <v>10328</v>
      </c>
      <c r="AE5936">
        <v>1</v>
      </c>
      <c r="AF5936">
        <v>1</v>
      </c>
    </row>
    <row r="5937" spans="1:32" x14ac:dyDescent="0.2">
      <c r="A5937" t="s">
        <v>10329</v>
      </c>
      <c r="B5937" s="107">
        <v>44624</v>
      </c>
      <c r="C5937" s="107">
        <v>44624</v>
      </c>
      <c r="D5937" s="107">
        <v>44624</v>
      </c>
      <c r="E5937">
        <v>-3.0070456281737598E-3</v>
      </c>
      <c r="F5937">
        <v>-3.0070456281737598E-3</v>
      </c>
      <c r="G5937" t="s">
        <v>58</v>
      </c>
      <c r="H5937">
        <v>13400.664282064379</v>
      </c>
      <c r="I5937">
        <v>-40.296408944005961</v>
      </c>
      <c r="J5937">
        <v>-40.296408944005961</v>
      </c>
      <c r="K5937">
        <v>1</v>
      </c>
      <c r="M5937" t="s">
        <v>67</v>
      </c>
      <c r="N5937" t="s">
        <v>2409</v>
      </c>
      <c r="S5937" t="s">
        <v>1608</v>
      </c>
      <c r="U5937" t="s">
        <v>67</v>
      </c>
      <c r="W5937" t="s">
        <v>1270</v>
      </c>
      <c r="X5937" t="s">
        <v>1271</v>
      </c>
      <c r="Y5937" t="s">
        <v>182</v>
      </c>
      <c r="Z5937" t="s">
        <v>164</v>
      </c>
      <c r="AA5937" t="s">
        <v>164</v>
      </c>
      <c r="AB5937" t="s">
        <v>18</v>
      </c>
      <c r="AD5937" t="s">
        <v>10330</v>
      </c>
      <c r="AE5937">
        <v>1</v>
      </c>
      <c r="AF5937">
        <v>1</v>
      </c>
    </row>
    <row r="5938" spans="1:32" x14ac:dyDescent="0.2">
      <c r="A5938" t="s">
        <v>10331</v>
      </c>
      <c r="B5938" s="107">
        <v>44624</v>
      </c>
      <c r="C5938" s="107">
        <v>44624</v>
      </c>
      <c r="D5938" s="107">
        <v>44624</v>
      </c>
      <c r="E5938">
        <v>-2.6987005055963461E-3</v>
      </c>
      <c r="F5938">
        <v>-2.6987005055963461E-3</v>
      </c>
      <c r="G5938" t="s">
        <v>58</v>
      </c>
      <c r="H5938">
        <v>13400.664282064379</v>
      </c>
      <c r="I5938">
        <v>-36.164379473334051</v>
      </c>
      <c r="J5938">
        <v>-36.164379473334051</v>
      </c>
      <c r="K5938">
        <v>1</v>
      </c>
      <c r="M5938" t="s">
        <v>67</v>
      </c>
      <c r="N5938" t="s">
        <v>2409</v>
      </c>
      <c r="S5938" t="s">
        <v>1608</v>
      </c>
      <c r="U5938" t="s">
        <v>67</v>
      </c>
      <c r="W5938" t="s">
        <v>1270</v>
      </c>
      <c r="X5938" t="s">
        <v>1271</v>
      </c>
      <c r="Y5938" t="s">
        <v>182</v>
      </c>
      <c r="Z5938" t="s">
        <v>164</v>
      </c>
      <c r="AA5938" t="s">
        <v>164</v>
      </c>
      <c r="AB5938" t="s">
        <v>18</v>
      </c>
      <c r="AD5938" t="s">
        <v>10332</v>
      </c>
      <c r="AE5938">
        <v>1</v>
      </c>
      <c r="AF5938">
        <v>1</v>
      </c>
    </row>
    <row r="5939" spans="1:32" x14ac:dyDescent="0.2">
      <c r="A5939" t="s">
        <v>10333</v>
      </c>
      <c r="B5939" s="107">
        <v>44624</v>
      </c>
      <c r="C5939" s="107">
        <v>44624</v>
      </c>
      <c r="D5939" s="107">
        <v>44624</v>
      </c>
      <c r="E5939">
        <v>-5.6142848877924903E-3</v>
      </c>
      <c r="F5939">
        <v>-5.6142848877924903E-3</v>
      </c>
      <c r="G5939" t="s">
        <v>58</v>
      </c>
      <c r="H5939">
        <v>13400.664282064379</v>
      </c>
      <c r="I5939">
        <v>-75.235146965174678</v>
      </c>
      <c r="J5939">
        <v>-75.235146965174678</v>
      </c>
      <c r="K5939">
        <v>1</v>
      </c>
      <c r="M5939" t="s">
        <v>67</v>
      </c>
      <c r="N5939" t="s">
        <v>2409</v>
      </c>
      <c r="S5939" t="s">
        <v>1608</v>
      </c>
      <c r="U5939" t="s">
        <v>67</v>
      </c>
      <c r="W5939" t="s">
        <v>1270</v>
      </c>
      <c r="X5939" t="s">
        <v>1271</v>
      </c>
      <c r="Y5939" t="s">
        <v>182</v>
      </c>
      <c r="Z5939" t="s">
        <v>164</v>
      </c>
      <c r="AA5939" t="s">
        <v>164</v>
      </c>
      <c r="AB5939" t="s">
        <v>18</v>
      </c>
      <c r="AD5939" t="s">
        <v>10334</v>
      </c>
      <c r="AE5939">
        <v>1</v>
      </c>
      <c r="AF5939">
        <v>1</v>
      </c>
    </row>
    <row r="5940" spans="1:32" x14ac:dyDescent="0.2">
      <c r="A5940" t="s">
        <v>10335</v>
      </c>
      <c r="B5940" s="107">
        <v>44624</v>
      </c>
      <c r="C5940" s="107">
        <v>44624</v>
      </c>
      <c r="D5940" s="107">
        <v>44624</v>
      </c>
      <c r="E5940">
        <v>-4.0451833449297982E-3</v>
      </c>
      <c r="F5940">
        <v>-4.0451833449297982E-3</v>
      </c>
      <c r="G5940" t="s">
        <v>58</v>
      </c>
      <c r="H5940">
        <v>13400.664282064379</v>
      </c>
      <c r="I5940">
        <v>-54.208143964802481</v>
      </c>
      <c r="J5940">
        <v>-54.208143964802481</v>
      </c>
      <c r="K5940">
        <v>1</v>
      </c>
      <c r="M5940" t="s">
        <v>67</v>
      </c>
      <c r="N5940" t="s">
        <v>2409</v>
      </c>
      <c r="S5940" t="s">
        <v>1608</v>
      </c>
      <c r="U5940" t="s">
        <v>67</v>
      </c>
      <c r="W5940" t="s">
        <v>1270</v>
      </c>
      <c r="X5940" t="s">
        <v>1271</v>
      </c>
      <c r="Y5940" t="s">
        <v>182</v>
      </c>
      <c r="Z5940" t="s">
        <v>164</v>
      </c>
      <c r="AA5940" t="s">
        <v>164</v>
      </c>
      <c r="AB5940" t="s">
        <v>18</v>
      </c>
      <c r="AD5940" t="s">
        <v>10336</v>
      </c>
      <c r="AE5940">
        <v>1</v>
      </c>
      <c r="AF5940">
        <v>1</v>
      </c>
    </row>
    <row r="5941" spans="1:32" x14ac:dyDescent="0.2">
      <c r="A5941" t="s">
        <v>10337</v>
      </c>
      <c r="B5941" s="107">
        <v>44624</v>
      </c>
      <c r="C5941" s="107">
        <v>44624</v>
      </c>
      <c r="D5941" s="107">
        <v>44624</v>
      </c>
      <c r="E5941">
        <v>-3.1901097921644781E-3</v>
      </c>
      <c r="F5941">
        <v>-3.1901097921644781E-3</v>
      </c>
      <c r="G5941" t="s">
        <v>58</v>
      </c>
      <c r="H5941">
        <v>13400.664282064379</v>
      </c>
      <c r="I5941">
        <v>-42.749590347722361</v>
      </c>
      <c r="J5941">
        <v>-42.749590347722361</v>
      </c>
      <c r="K5941">
        <v>1</v>
      </c>
      <c r="M5941" t="s">
        <v>67</v>
      </c>
      <c r="N5941" t="s">
        <v>2409</v>
      </c>
      <c r="S5941" t="s">
        <v>1608</v>
      </c>
      <c r="U5941" t="s">
        <v>67</v>
      </c>
      <c r="W5941" t="s">
        <v>1270</v>
      </c>
      <c r="X5941" t="s">
        <v>1271</v>
      </c>
      <c r="Y5941" t="s">
        <v>182</v>
      </c>
      <c r="Z5941" t="s">
        <v>164</v>
      </c>
      <c r="AA5941" t="s">
        <v>164</v>
      </c>
      <c r="AB5941" t="s">
        <v>18</v>
      </c>
      <c r="AD5941" t="s">
        <v>10338</v>
      </c>
      <c r="AE5941">
        <v>1</v>
      </c>
      <c r="AF5941">
        <v>1</v>
      </c>
    </row>
    <row r="5942" spans="1:32" x14ac:dyDescent="0.2">
      <c r="A5942" t="s">
        <v>10339</v>
      </c>
      <c r="B5942" s="107">
        <v>44624</v>
      </c>
      <c r="C5942" s="107">
        <v>44624</v>
      </c>
      <c r="D5942" s="107">
        <v>44624</v>
      </c>
      <c r="E5942">
        <v>-3.1901097921644781E-3</v>
      </c>
      <c r="F5942">
        <v>-3.1901097921644781E-3</v>
      </c>
      <c r="G5942" t="s">
        <v>58</v>
      </c>
      <c r="H5942">
        <v>13400.664282064379</v>
      </c>
      <c r="I5942">
        <v>-42.749590347722361</v>
      </c>
      <c r="J5942">
        <v>-42.749590347722361</v>
      </c>
      <c r="K5942">
        <v>1</v>
      </c>
      <c r="M5942" t="s">
        <v>67</v>
      </c>
      <c r="N5942" t="s">
        <v>2409</v>
      </c>
      <c r="S5942" t="s">
        <v>1608</v>
      </c>
      <c r="U5942" t="s">
        <v>67</v>
      </c>
      <c r="W5942" t="s">
        <v>1270</v>
      </c>
      <c r="X5942" t="s">
        <v>1271</v>
      </c>
      <c r="Y5942" t="s">
        <v>182</v>
      </c>
      <c r="Z5942" t="s">
        <v>164</v>
      </c>
      <c r="AA5942" t="s">
        <v>164</v>
      </c>
      <c r="AB5942" t="s">
        <v>18</v>
      </c>
      <c r="AD5942" t="s">
        <v>10340</v>
      </c>
      <c r="AE5942">
        <v>1</v>
      </c>
      <c r="AF5942">
        <v>1</v>
      </c>
    </row>
    <row r="5943" spans="1:32" x14ac:dyDescent="0.2">
      <c r="A5943" t="s">
        <v>10341</v>
      </c>
      <c r="B5943" s="107">
        <v>44624</v>
      </c>
      <c r="C5943" s="107">
        <v>44624</v>
      </c>
      <c r="D5943" s="107">
        <v>44624</v>
      </c>
      <c r="E5943">
        <v>-2.269871389631722E-3</v>
      </c>
      <c r="F5943">
        <v>-2.269871389631722E-3</v>
      </c>
      <c r="G5943" t="s">
        <v>58</v>
      </c>
      <c r="H5943">
        <v>13400.664282064379</v>
      </c>
      <c r="I5943">
        <v>-30.417784455917669</v>
      </c>
      <c r="J5943">
        <v>-30.417784455917669</v>
      </c>
      <c r="K5943">
        <v>1</v>
      </c>
      <c r="M5943" t="s">
        <v>67</v>
      </c>
      <c r="N5943" t="s">
        <v>2409</v>
      </c>
      <c r="S5943" t="s">
        <v>1608</v>
      </c>
      <c r="U5943" t="s">
        <v>67</v>
      </c>
      <c r="W5943" t="s">
        <v>1270</v>
      </c>
      <c r="X5943" t="s">
        <v>1271</v>
      </c>
      <c r="Y5943" t="s">
        <v>182</v>
      </c>
      <c r="Z5943" t="s">
        <v>164</v>
      </c>
      <c r="AA5943" t="s">
        <v>164</v>
      </c>
      <c r="AB5943" t="s">
        <v>18</v>
      </c>
      <c r="AD5943" t="s">
        <v>10342</v>
      </c>
      <c r="AE5943">
        <v>1</v>
      </c>
      <c r="AF5943">
        <v>1</v>
      </c>
    </row>
    <row r="5944" spans="1:32" x14ac:dyDescent="0.2">
      <c r="A5944" t="s">
        <v>10343</v>
      </c>
      <c r="B5944" s="107">
        <v>44624</v>
      </c>
      <c r="C5944" s="107">
        <v>44624</v>
      </c>
      <c r="D5944" s="107">
        <v>44624</v>
      </c>
      <c r="E5944">
        <v>-2.269871389631722E-3</v>
      </c>
      <c r="F5944">
        <v>-2.269871389631722E-3</v>
      </c>
      <c r="G5944" t="s">
        <v>58</v>
      </c>
      <c r="H5944">
        <v>13400.664282064379</v>
      </c>
      <c r="I5944">
        <v>-30.417784455917669</v>
      </c>
      <c r="J5944">
        <v>-30.417784455917669</v>
      </c>
      <c r="K5944">
        <v>1</v>
      </c>
      <c r="M5944" t="s">
        <v>67</v>
      </c>
      <c r="N5944" t="s">
        <v>2409</v>
      </c>
      <c r="S5944" t="s">
        <v>1608</v>
      </c>
      <c r="U5944" t="s">
        <v>67</v>
      </c>
      <c r="W5944" t="s">
        <v>1270</v>
      </c>
      <c r="X5944" t="s">
        <v>1271</v>
      </c>
      <c r="Y5944" t="s">
        <v>182</v>
      </c>
      <c r="Z5944" t="s">
        <v>164</v>
      </c>
      <c r="AA5944" t="s">
        <v>164</v>
      </c>
      <c r="AB5944" t="s">
        <v>18</v>
      </c>
      <c r="AD5944" t="s">
        <v>10344</v>
      </c>
      <c r="AE5944">
        <v>1</v>
      </c>
      <c r="AF5944">
        <v>1</v>
      </c>
    </row>
    <row r="5945" spans="1:32" x14ac:dyDescent="0.2">
      <c r="A5945" t="s">
        <v>10345</v>
      </c>
      <c r="B5945" s="107">
        <v>44624</v>
      </c>
      <c r="C5945" s="107">
        <v>44624</v>
      </c>
      <c r="D5945" s="107">
        <v>44624</v>
      </c>
      <c r="E5945">
        <v>-2.2210323276560988E-3</v>
      </c>
      <c r="F5945">
        <v>-2.2210323276560988E-3</v>
      </c>
      <c r="G5945" t="s">
        <v>58</v>
      </c>
      <c r="H5945">
        <v>13400.664282064379</v>
      </c>
      <c r="I5945">
        <v>-29.763308582531401</v>
      </c>
      <c r="J5945">
        <v>-29.763308582531401</v>
      </c>
      <c r="K5945">
        <v>1</v>
      </c>
      <c r="M5945" t="s">
        <v>67</v>
      </c>
      <c r="N5945" t="s">
        <v>2409</v>
      </c>
      <c r="S5945" t="s">
        <v>1608</v>
      </c>
      <c r="U5945" t="s">
        <v>67</v>
      </c>
      <c r="W5945" t="s">
        <v>1270</v>
      </c>
      <c r="X5945" t="s">
        <v>1271</v>
      </c>
      <c r="Y5945" t="s">
        <v>182</v>
      </c>
      <c r="Z5945" t="s">
        <v>164</v>
      </c>
      <c r="AA5945" t="s">
        <v>164</v>
      </c>
      <c r="AB5945" t="s">
        <v>18</v>
      </c>
      <c r="AD5945" t="s">
        <v>10346</v>
      </c>
      <c r="AE5945">
        <v>1</v>
      </c>
      <c r="AF5945">
        <v>1</v>
      </c>
    </row>
    <row r="5946" spans="1:32" x14ac:dyDescent="0.2">
      <c r="A5946" t="s">
        <v>10347</v>
      </c>
      <c r="B5946" s="107">
        <v>44624</v>
      </c>
      <c r="C5946" s="107">
        <v>44624</v>
      </c>
      <c r="D5946" s="107">
        <v>44624</v>
      </c>
      <c r="E5946">
        <v>-5.4099238409800986E-3</v>
      </c>
      <c r="F5946">
        <v>-5.4099238409800986E-3</v>
      </c>
      <c r="G5946" t="s">
        <v>58</v>
      </c>
      <c r="H5946">
        <v>13400.664282064379</v>
      </c>
      <c r="I5946">
        <v>-72.496573184510567</v>
      </c>
      <c r="J5946">
        <v>-72.496573184510567</v>
      </c>
      <c r="K5946">
        <v>1</v>
      </c>
      <c r="M5946" t="s">
        <v>67</v>
      </c>
      <c r="N5946" t="s">
        <v>2409</v>
      </c>
      <c r="S5946" t="s">
        <v>1608</v>
      </c>
      <c r="U5946" t="s">
        <v>67</v>
      </c>
      <c r="W5946" t="s">
        <v>1270</v>
      </c>
      <c r="X5946" t="s">
        <v>1271</v>
      </c>
      <c r="Y5946" t="s">
        <v>182</v>
      </c>
      <c r="Z5946" t="s">
        <v>164</v>
      </c>
      <c r="AA5946" t="s">
        <v>164</v>
      </c>
      <c r="AB5946" t="s">
        <v>18</v>
      </c>
      <c r="AD5946" t="s">
        <v>10348</v>
      </c>
      <c r="AE5946">
        <v>1</v>
      </c>
      <c r="AF5946">
        <v>1</v>
      </c>
    </row>
    <row r="5947" spans="1:32" x14ac:dyDescent="0.2">
      <c r="A5947" t="s">
        <v>10349</v>
      </c>
      <c r="B5947" s="107">
        <v>44624</v>
      </c>
      <c r="C5947" s="107">
        <v>44624</v>
      </c>
      <c r="D5947" s="107">
        <v>44624</v>
      </c>
      <c r="E5947">
        <v>-1.9561255953729662E-3</v>
      </c>
      <c r="F5947">
        <v>-1.9561255953729662E-3</v>
      </c>
      <c r="G5947" t="s">
        <v>58</v>
      </c>
      <c r="H5947">
        <v>13400.664282064379</v>
      </c>
      <c r="I5947">
        <v>-26.213382397146429</v>
      </c>
      <c r="J5947">
        <v>-26.213382397146429</v>
      </c>
      <c r="K5947">
        <v>1</v>
      </c>
      <c r="M5947" t="s">
        <v>67</v>
      </c>
      <c r="N5947" t="s">
        <v>2409</v>
      </c>
      <c r="S5947" t="s">
        <v>1608</v>
      </c>
      <c r="U5947" t="s">
        <v>67</v>
      </c>
      <c r="W5947" t="s">
        <v>1270</v>
      </c>
      <c r="X5947" t="s">
        <v>1271</v>
      </c>
      <c r="Y5947" t="s">
        <v>182</v>
      </c>
      <c r="Z5947" t="s">
        <v>164</v>
      </c>
      <c r="AA5947" t="s">
        <v>164</v>
      </c>
      <c r="AB5947" t="s">
        <v>18</v>
      </c>
      <c r="AD5947" t="s">
        <v>10350</v>
      </c>
      <c r="AE5947">
        <v>1</v>
      </c>
      <c r="AF5947">
        <v>1</v>
      </c>
    </row>
    <row r="5948" spans="1:32" x14ac:dyDescent="0.2">
      <c r="A5948" t="s">
        <v>10351</v>
      </c>
      <c r="B5948" s="107">
        <v>44624</v>
      </c>
      <c r="C5948" s="107">
        <v>44624</v>
      </c>
      <c r="D5948" s="107">
        <v>44624</v>
      </c>
      <c r="E5948">
        <v>-1.6204525017477439E-3</v>
      </c>
      <c r="F5948">
        <v>-1.6204525017477439E-3</v>
      </c>
      <c r="G5948" t="s">
        <v>58</v>
      </c>
      <c r="H5948">
        <v>13400.664282064379</v>
      </c>
      <c r="I5948">
        <v>-21.715139960952872</v>
      </c>
      <c r="J5948">
        <v>-21.715139960952872</v>
      </c>
      <c r="K5948">
        <v>1</v>
      </c>
      <c r="M5948" t="s">
        <v>67</v>
      </c>
      <c r="N5948" t="s">
        <v>2409</v>
      </c>
      <c r="S5948" t="s">
        <v>1608</v>
      </c>
      <c r="U5948" t="s">
        <v>67</v>
      </c>
      <c r="W5948" t="s">
        <v>1270</v>
      </c>
      <c r="X5948" t="s">
        <v>1271</v>
      </c>
      <c r="Y5948" t="s">
        <v>182</v>
      </c>
      <c r="Z5948" t="s">
        <v>164</v>
      </c>
      <c r="AA5948" t="s">
        <v>164</v>
      </c>
      <c r="AB5948" t="s">
        <v>18</v>
      </c>
      <c r="AD5948" t="s">
        <v>10352</v>
      </c>
      <c r="AE5948">
        <v>1</v>
      </c>
      <c r="AF5948">
        <v>1</v>
      </c>
    </row>
    <row r="5949" spans="1:32" x14ac:dyDescent="0.2">
      <c r="A5949" t="s">
        <v>10353</v>
      </c>
      <c r="B5949" s="107">
        <v>44624</v>
      </c>
      <c r="C5949" s="107">
        <v>44624</v>
      </c>
      <c r="D5949" s="107">
        <v>44624</v>
      </c>
      <c r="E5949">
        <v>-1.6204525017477439E-3</v>
      </c>
      <c r="F5949">
        <v>-1.6204525017477439E-3</v>
      </c>
      <c r="G5949" t="s">
        <v>58</v>
      </c>
      <c r="H5949">
        <v>13400.664282064379</v>
      </c>
      <c r="I5949">
        <v>-21.715139960952872</v>
      </c>
      <c r="J5949">
        <v>-21.715139960952872</v>
      </c>
      <c r="K5949">
        <v>1</v>
      </c>
      <c r="M5949" t="s">
        <v>67</v>
      </c>
      <c r="N5949" t="s">
        <v>2409</v>
      </c>
      <c r="S5949" t="s">
        <v>1608</v>
      </c>
      <c r="U5949" t="s">
        <v>67</v>
      </c>
      <c r="W5949" t="s">
        <v>1270</v>
      </c>
      <c r="X5949" t="s">
        <v>1271</v>
      </c>
      <c r="Y5949" t="s">
        <v>182</v>
      </c>
      <c r="Z5949" t="s">
        <v>164</v>
      </c>
      <c r="AA5949" t="s">
        <v>164</v>
      </c>
      <c r="AB5949" t="s">
        <v>18</v>
      </c>
      <c r="AD5949" t="s">
        <v>10354</v>
      </c>
      <c r="AE5949">
        <v>1</v>
      </c>
      <c r="AF5949">
        <v>1</v>
      </c>
    </row>
    <row r="5950" spans="1:32" x14ac:dyDescent="0.2">
      <c r="A5950" t="s">
        <v>10355</v>
      </c>
      <c r="B5950" s="107">
        <v>44624</v>
      </c>
      <c r="C5950" s="107">
        <v>44624</v>
      </c>
      <c r="D5950" s="107">
        <v>44624</v>
      </c>
      <c r="E5950">
        <v>-2.0692597507667859E-3</v>
      </c>
      <c r="F5950">
        <v>-2.0692597507667859E-3</v>
      </c>
      <c r="G5950" t="s">
        <v>58</v>
      </c>
      <c r="H5950">
        <v>13400.664282064379</v>
      </c>
      <c r="I5950">
        <v>-27.729455232413919</v>
      </c>
      <c r="J5950">
        <v>-27.729455232413919</v>
      </c>
      <c r="K5950">
        <v>1</v>
      </c>
      <c r="M5950" t="s">
        <v>67</v>
      </c>
      <c r="N5950" t="s">
        <v>2409</v>
      </c>
      <c r="S5950" t="s">
        <v>1608</v>
      </c>
      <c r="U5950" t="s">
        <v>67</v>
      </c>
      <c r="W5950" t="s">
        <v>1270</v>
      </c>
      <c r="X5950" t="s">
        <v>1271</v>
      </c>
      <c r="Y5950" t="s">
        <v>182</v>
      </c>
      <c r="Z5950" t="s">
        <v>164</v>
      </c>
      <c r="AA5950" t="s">
        <v>164</v>
      </c>
      <c r="AB5950" t="s">
        <v>18</v>
      </c>
      <c r="AD5950" t="s">
        <v>10356</v>
      </c>
      <c r="AE5950">
        <v>1</v>
      </c>
      <c r="AF5950">
        <v>1</v>
      </c>
    </row>
    <row r="5951" spans="1:32" x14ac:dyDescent="0.2">
      <c r="A5951" t="s">
        <v>10357</v>
      </c>
      <c r="B5951" s="107">
        <v>44624</v>
      </c>
      <c r="C5951" s="107">
        <v>44624</v>
      </c>
      <c r="D5951" s="107">
        <v>44624</v>
      </c>
      <c r="E5951">
        <v>-2.0692597507667859E-3</v>
      </c>
      <c r="F5951">
        <v>-2.0692597507667859E-3</v>
      </c>
      <c r="G5951" t="s">
        <v>58</v>
      </c>
      <c r="H5951">
        <v>13400.664282064379</v>
      </c>
      <c r="I5951">
        <v>-27.729455232413919</v>
      </c>
      <c r="J5951">
        <v>-27.729455232413919</v>
      </c>
      <c r="K5951">
        <v>1</v>
      </c>
      <c r="M5951" t="s">
        <v>67</v>
      </c>
      <c r="N5951" t="s">
        <v>2409</v>
      </c>
      <c r="S5951" t="s">
        <v>1608</v>
      </c>
      <c r="U5951" t="s">
        <v>67</v>
      </c>
      <c r="W5951" t="s">
        <v>1270</v>
      </c>
      <c r="X5951" t="s">
        <v>1271</v>
      </c>
      <c r="Y5951" t="s">
        <v>182</v>
      </c>
      <c r="Z5951" t="s">
        <v>164</v>
      </c>
      <c r="AA5951" t="s">
        <v>164</v>
      </c>
      <c r="AB5951" t="s">
        <v>18</v>
      </c>
      <c r="AD5951" t="s">
        <v>10358</v>
      </c>
      <c r="AE5951">
        <v>1</v>
      </c>
      <c r="AF5951">
        <v>1</v>
      </c>
    </row>
    <row r="5952" spans="1:32" x14ac:dyDescent="0.2">
      <c r="A5952" t="s">
        <v>10359</v>
      </c>
      <c r="B5952" s="107">
        <v>44624</v>
      </c>
      <c r="C5952" s="107">
        <v>44624</v>
      </c>
      <c r="D5952" s="107">
        <v>44624</v>
      </c>
      <c r="E5952">
        <v>-2.199445775132548E-3</v>
      </c>
      <c r="F5952">
        <v>-2.199445775132548E-3</v>
      </c>
      <c r="G5952" t="s">
        <v>58</v>
      </c>
      <c r="H5952">
        <v>13400.664282064379</v>
      </c>
      <c r="I5952">
        <v>-29.474034439156149</v>
      </c>
      <c r="J5952">
        <v>-29.474034439156149</v>
      </c>
      <c r="K5952">
        <v>1</v>
      </c>
      <c r="M5952" t="s">
        <v>67</v>
      </c>
      <c r="N5952" t="s">
        <v>2409</v>
      </c>
      <c r="S5952" t="s">
        <v>1608</v>
      </c>
      <c r="U5952" t="s">
        <v>67</v>
      </c>
      <c r="W5952" t="s">
        <v>1270</v>
      </c>
      <c r="X5952" t="s">
        <v>1271</v>
      </c>
      <c r="Y5952" t="s">
        <v>182</v>
      </c>
      <c r="Z5952" t="s">
        <v>164</v>
      </c>
      <c r="AA5952" t="s">
        <v>164</v>
      </c>
      <c r="AB5952" t="s">
        <v>18</v>
      </c>
      <c r="AD5952" t="s">
        <v>10360</v>
      </c>
      <c r="AE5952">
        <v>1</v>
      </c>
      <c r="AF5952">
        <v>1</v>
      </c>
    </row>
    <row r="5953" spans="1:32" x14ac:dyDescent="0.2">
      <c r="A5953" t="s">
        <v>10361</v>
      </c>
      <c r="B5953" s="107">
        <v>44624</v>
      </c>
      <c r="C5953" s="107">
        <v>44624</v>
      </c>
      <c r="D5953" s="107">
        <v>44624</v>
      </c>
      <c r="E5953">
        <v>-2.199445775132548E-3</v>
      </c>
      <c r="F5953">
        <v>-2.199445775132548E-3</v>
      </c>
      <c r="G5953" t="s">
        <v>58</v>
      </c>
      <c r="H5953">
        <v>13400.664282064379</v>
      </c>
      <c r="I5953">
        <v>-29.474034439156149</v>
      </c>
      <c r="J5953">
        <v>-29.474034439156149</v>
      </c>
      <c r="K5953">
        <v>1</v>
      </c>
      <c r="M5953" t="s">
        <v>67</v>
      </c>
      <c r="N5953" t="s">
        <v>2409</v>
      </c>
      <c r="S5953" t="s">
        <v>1608</v>
      </c>
      <c r="U5953" t="s">
        <v>67</v>
      </c>
      <c r="W5953" t="s">
        <v>1270</v>
      </c>
      <c r="X5953" t="s">
        <v>1271</v>
      </c>
      <c r="Y5953" t="s">
        <v>182</v>
      </c>
      <c r="Z5953" t="s">
        <v>164</v>
      </c>
      <c r="AA5953" t="s">
        <v>164</v>
      </c>
      <c r="AB5953" t="s">
        <v>18</v>
      </c>
      <c r="AD5953" t="s">
        <v>10362</v>
      </c>
      <c r="AE5953">
        <v>1</v>
      </c>
      <c r="AF5953">
        <v>1</v>
      </c>
    </row>
    <row r="5954" spans="1:32" x14ac:dyDescent="0.2">
      <c r="A5954" t="s">
        <v>10363</v>
      </c>
      <c r="B5954" s="107">
        <v>44624</v>
      </c>
      <c r="C5954" s="107">
        <v>44624</v>
      </c>
      <c r="D5954" s="107">
        <v>44624</v>
      </c>
      <c r="E5954">
        <v>-2.199445775132548E-3</v>
      </c>
      <c r="F5954">
        <v>-2.199445775132548E-3</v>
      </c>
      <c r="G5954" t="s">
        <v>58</v>
      </c>
      <c r="H5954">
        <v>13400.664282064379</v>
      </c>
      <c r="I5954">
        <v>-29.474034439156149</v>
      </c>
      <c r="J5954">
        <v>-29.474034439156149</v>
      </c>
      <c r="K5954">
        <v>1</v>
      </c>
      <c r="M5954" t="s">
        <v>67</v>
      </c>
      <c r="N5954" t="s">
        <v>2409</v>
      </c>
      <c r="S5954" t="s">
        <v>1608</v>
      </c>
      <c r="U5954" t="s">
        <v>67</v>
      </c>
      <c r="W5954" t="s">
        <v>1270</v>
      </c>
      <c r="X5954" t="s">
        <v>1271</v>
      </c>
      <c r="Y5954" t="s">
        <v>182</v>
      </c>
      <c r="Z5954" t="s">
        <v>164</v>
      </c>
      <c r="AA5954" t="s">
        <v>164</v>
      </c>
      <c r="AB5954" t="s">
        <v>18</v>
      </c>
      <c r="AD5954" t="s">
        <v>10364</v>
      </c>
      <c r="AE5954">
        <v>1</v>
      </c>
      <c r="AF5954">
        <v>1</v>
      </c>
    </row>
    <row r="5955" spans="1:32" x14ac:dyDescent="0.2">
      <c r="A5955" t="s">
        <v>10365</v>
      </c>
      <c r="B5955" s="107">
        <v>44624</v>
      </c>
      <c r="C5955" s="107">
        <v>44624</v>
      </c>
      <c r="D5955" s="107">
        <v>44624</v>
      </c>
      <c r="E5955">
        <v>-2.199445775132548E-3</v>
      </c>
      <c r="F5955">
        <v>-2.199445775132548E-3</v>
      </c>
      <c r="G5955" t="s">
        <v>58</v>
      </c>
      <c r="H5955">
        <v>13400.664282064379</v>
      </c>
      <c r="I5955">
        <v>-29.474034439156149</v>
      </c>
      <c r="J5955">
        <v>-29.474034439156149</v>
      </c>
      <c r="K5955">
        <v>1</v>
      </c>
      <c r="M5955" t="s">
        <v>67</v>
      </c>
      <c r="N5955" t="s">
        <v>2409</v>
      </c>
      <c r="S5955" t="s">
        <v>1608</v>
      </c>
      <c r="U5955" t="s">
        <v>67</v>
      </c>
      <c r="W5955" t="s">
        <v>1270</v>
      </c>
      <c r="X5955" t="s">
        <v>1271</v>
      </c>
      <c r="Y5955" t="s">
        <v>182</v>
      </c>
      <c r="Z5955" t="s">
        <v>164</v>
      </c>
      <c r="AA5955" t="s">
        <v>164</v>
      </c>
      <c r="AB5955" t="s">
        <v>18</v>
      </c>
      <c r="AD5955" t="s">
        <v>10366</v>
      </c>
      <c r="AE5955">
        <v>1</v>
      </c>
      <c r="AF5955">
        <v>1</v>
      </c>
    </row>
    <row r="5956" spans="1:32" x14ac:dyDescent="0.2">
      <c r="A5956" t="s">
        <v>10367</v>
      </c>
      <c r="B5956" s="107">
        <v>44624</v>
      </c>
      <c r="C5956" s="107">
        <v>44624</v>
      </c>
      <c r="D5956" s="107">
        <v>44624</v>
      </c>
      <c r="E5956">
        <v>-2.7635344850630542E-3</v>
      </c>
      <c r="F5956">
        <v>-2.7635344850630542E-3</v>
      </c>
      <c r="G5956" t="s">
        <v>58</v>
      </c>
      <c r="H5956">
        <v>13400.664282064379</v>
      </c>
      <c r="I5956">
        <v>-37.033197866237657</v>
      </c>
      <c r="J5956">
        <v>-37.033197866237657</v>
      </c>
      <c r="K5956">
        <v>1</v>
      </c>
      <c r="M5956" t="s">
        <v>67</v>
      </c>
      <c r="N5956" t="s">
        <v>2409</v>
      </c>
      <c r="S5956" t="s">
        <v>1608</v>
      </c>
      <c r="U5956" t="s">
        <v>67</v>
      </c>
      <c r="W5956" t="s">
        <v>1270</v>
      </c>
      <c r="X5956" t="s">
        <v>1271</v>
      </c>
      <c r="Y5956" t="s">
        <v>182</v>
      </c>
      <c r="Z5956" t="s">
        <v>164</v>
      </c>
      <c r="AA5956" t="s">
        <v>164</v>
      </c>
      <c r="AB5956" t="s">
        <v>18</v>
      </c>
      <c r="AD5956" t="s">
        <v>10368</v>
      </c>
      <c r="AE5956">
        <v>1</v>
      </c>
      <c r="AF5956">
        <v>1</v>
      </c>
    </row>
    <row r="5957" spans="1:32" x14ac:dyDescent="0.2">
      <c r="A5957" t="s">
        <v>10369</v>
      </c>
      <c r="B5957" s="107">
        <v>44624</v>
      </c>
      <c r="C5957" s="107">
        <v>44624</v>
      </c>
      <c r="D5957" s="107">
        <v>44624</v>
      </c>
      <c r="E5957">
        <v>-2.4069580819032102E-3</v>
      </c>
      <c r="F5957">
        <v>-2.4069580819032102E-3</v>
      </c>
      <c r="G5957" t="s">
        <v>58</v>
      </c>
      <c r="H5957">
        <v>13400.664282064379</v>
      </c>
      <c r="I5957">
        <v>-32.25483719658655</v>
      </c>
      <c r="J5957">
        <v>-32.25483719658655</v>
      </c>
      <c r="K5957">
        <v>1</v>
      </c>
      <c r="M5957" t="s">
        <v>67</v>
      </c>
      <c r="N5957" t="s">
        <v>2409</v>
      </c>
      <c r="S5957" t="s">
        <v>1608</v>
      </c>
      <c r="U5957" t="s">
        <v>67</v>
      </c>
      <c r="W5957" t="s">
        <v>1270</v>
      </c>
      <c r="X5957" t="s">
        <v>1271</v>
      </c>
      <c r="Y5957" t="s">
        <v>182</v>
      </c>
      <c r="Z5957" t="s">
        <v>164</v>
      </c>
      <c r="AA5957" t="s">
        <v>164</v>
      </c>
      <c r="AB5957" t="s">
        <v>18</v>
      </c>
      <c r="AD5957" t="s">
        <v>10370</v>
      </c>
      <c r="AE5957">
        <v>1</v>
      </c>
      <c r="AF5957">
        <v>1</v>
      </c>
    </row>
    <row r="5958" spans="1:32" x14ac:dyDescent="0.2">
      <c r="A5958" t="s">
        <v>10371</v>
      </c>
      <c r="B5958" s="107">
        <v>44624</v>
      </c>
      <c r="C5958" s="107">
        <v>44624</v>
      </c>
      <c r="D5958" s="107">
        <v>44624</v>
      </c>
      <c r="E5958">
        <v>-1.7815816849587481E-3</v>
      </c>
      <c r="F5958">
        <v>-1.7815816849587481E-3</v>
      </c>
      <c r="G5958" t="s">
        <v>58</v>
      </c>
      <c r="H5958">
        <v>13400.664282064379</v>
      </c>
      <c r="I5958">
        <v>-23.874378051206779</v>
      </c>
      <c r="J5958">
        <v>-23.874378051206779</v>
      </c>
      <c r="K5958">
        <v>1</v>
      </c>
      <c r="M5958" t="s">
        <v>67</v>
      </c>
      <c r="N5958" t="s">
        <v>2409</v>
      </c>
      <c r="S5958" t="s">
        <v>1608</v>
      </c>
      <c r="U5958" t="s">
        <v>67</v>
      </c>
      <c r="W5958" t="s">
        <v>1270</v>
      </c>
      <c r="X5958" t="s">
        <v>1271</v>
      </c>
      <c r="Y5958" t="s">
        <v>182</v>
      </c>
      <c r="Z5958" t="s">
        <v>164</v>
      </c>
      <c r="AA5958" t="s">
        <v>164</v>
      </c>
      <c r="AB5958" t="s">
        <v>18</v>
      </c>
      <c r="AD5958" t="s">
        <v>10372</v>
      </c>
      <c r="AE5958">
        <v>1</v>
      </c>
      <c r="AF5958">
        <v>1</v>
      </c>
    </row>
    <row r="5959" spans="1:32" x14ac:dyDescent="0.2">
      <c r="A5959" t="s">
        <v>10373</v>
      </c>
      <c r="B5959" s="107">
        <v>44624</v>
      </c>
      <c r="C5959" s="107">
        <v>44624</v>
      </c>
      <c r="D5959" s="107">
        <v>44624</v>
      </c>
      <c r="E5959">
        <v>-1.7815816849587481E-3</v>
      </c>
      <c r="F5959">
        <v>-1.7815816849587481E-3</v>
      </c>
      <c r="G5959" t="s">
        <v>58</v>
      </c>
      <c r="H5959">
        <v>13400.664282064379</v>
      </c>
      <c r="I5959">
        <v>-23.874378051206779</v>
      </c>
      <c r="J5959">
        <v>-23.874378051206779</v>
      </c>
      <c r="K5959">
        <v>1</v>
      </c>
      <c r="M5959" t="s">
        <v>67</v>
      </c>
      <c r="N5959" t="s">
        <v>2409</v>
      </c>
      <c r="S5959" t="s">
        <v>1608</v>
      </c>
      <c r="U5959" t="s">
        <v>67</v>
      </c>
      <c r="W5959" t="s">
        <v>1270</v>
      </c>
      <c r="X5959" t="s">
        <v>1271</v>
      </c>
      <c r="Y5959" t="s">
        <v>182</v>
      </c>
      <c r="Z5959" t="s">
        <v>164</v>
      </c>
      <c r="AA5959" t="s">
        <v>164</v>
      </c>
      <c r="AB5959" t="s">
        <v>18</v>
      </c>
      <c r="AD5959" t="s">
        <v>10374</v>
      </c>
      <c r="AE5959">
        <v>1</v>
      </c>
      <c r="AF5959">
        <v>1</v>
      </c>
    </row>
    <row r="5960" spans="1:32" x14ac:dyDescent="0.2">
      <c r="A5960" t="s">
        <v>10375</v>
      </c>
      <c r="B5960" s="107">
        <v>44624</v>
      </c>
      <c r="C5960" s="107">
        <v>44624</v>
      </c>
      <c r="D5960" s="107">
        <v>44624</v>
      </c>
      <c r="E5960">
        <v>-2.3949426397281959E-3</v>
      </c>
      <c r="F5960">
        <v>-2.3949426397281959E-3</v>
      </c>
      <c r="G5960" t="s">
        <v>58</v>
      </c>
      <c r="H5960">
        <v>13400.664282064379</v>
      </c>
      <c r="I5960">
        <v>-32.093822289798617</v>
      </c>
      <c r="J5960">
        <v>-32.093822289798617</v>
      </c>
      <c r="K5960">
        <v>1</v>
      </c>
      <c r="M5960" t="s">
        <v>67</v>
      </c>
      <c r="N5960" t="s">
        <v>2409</v>
      </c>
      <c r="S5960" t="s">
        <v>1608</v>
      </c>
      <c r="U5960" t="s">
        <v>67</v>
      </c>
      <c r="W5960" t="s">
        <v>1270</v>
      </c>
      <c r="X5960" t="s">
        <v>1271</v>
      </c>
      <c r="Y5960" t="s">
        <v>182</v>
      </c>
      <c r="Z5960" t="s">
        <v>164</v>
      </c>
      <c r="AA5960" t="s">
        <v>164</v>
      </c>
      <c r="AB5960" t="s">
        <v>18</v>
      </c>
      <c r="AD5960" t="s">
        <v>10376</v>
      </c>
      <c r="AE5960">
        <v>1</v>
      </c>
      <c r="AF5960">
        <v>1</v>
      </c>
    </row>
    <row r="5961" spans="1:32" x14ac:dyDescent="0.2">
      <c r="A5961" t="s">
        <v>10377</v>
      </c>
      <c r="B5961" s="107">
        <v>44624</v>
      </c>
      <c r="C5961" s="107">
        <v>44624</v>
      </c>
      <c r="D5961" s="107">
        <v>44624</v>
      </c>
      <c r="E5961">
        <v>-2.426700483099605E-3</v>
      </c>
      <c r="F5961">
        <v>-2.426700483099605E-3</v>
      </c>
      <c r="G5961" t="s">
        <v>58</v>
      </c>
      <c r="H5961">
        <v>13400.664282064379</v>
      </c>
      <c r="I5961">
        <v>-32.519398487141267</v>
      </c>
      <c r="J5961">
        <v>-32.519398487141267</v>
      </c>
      <c r="K5961">
        <v>1</v>
      </c>
      <c r="M5961" t="s">
        <v>67</v>
      </c>
      <c r="N5961" t="s">
        <v>2409</v>
      </c>
      <c r="S5961" t="s">
        <v>1608</v>
      </c>
      <c r="U5961" t="s">
        <v>67</v>
      </c>
      <c r="W5961" t="s">
        <v>1270</v>
      </c>
      <c r="X5961" t="s">
        <v>1271</v>
      </c>
      <c r="Y5961" t="s">
        <v>182</v>
      </c>
      <c r="Z5961" t="s">
        <v>164</v>
      </c>
      <c r="AA5961" t="s">
        <v>164</v>
      </c>
      <c r="AB5961" t="s">
        <v>18</v>
      </c>
      <c r="AD5961" t="s">
        <v>10378</v>
      </c>
      <c r="AE5961">
        <v>1</v>
      </c>
      <c r="AF5961">
        <v>1</v>
      </c>
    </row>
    <row r="5962" spans="1:32" x14ac:dyDescent="0.2">
      <c r="A5962" t="s">
        <v>10379</v>
      </c>
      <c r="B5962" s="107">
        <v>44624</v>
      </c>
      <c r="C5962" s="107">
        <v>44624</v>
      </c>
      <c r="D5962" s="107">
        <v>44624</v>
      </c>
      <c r="E5962">
        <v>-1.7975797625335E-3</v>
      </c>
      <c r="F5962">
        <v>-1.7975797625335E-3</v>
      </c>
      <c r="G5962" t="s">
        <v>58</v>
      </c>
      <c r="H5962">
        <v>13400.664282064379</v>
      </c>
      <c r="I5962">
        <v>-24.08876291794445</v>
      </c>
      <c r="J5962">
        <v>-24.08876291794445</v>
      </c>
      <c r="K5962">
        <v>1</v>
      </c>
      <c r="M5962" t="s">
        <v>67</v>
      </c>
      <c r="N5962" t="s">
        <v>2409</v>
      </c>
      <c r="S5962" t="s">
        <v>1608</v>
      </c>
      <c r="U5962" t="s">
        <v>67</v>
      </c>
      <c r="W5962" t="s">
        <v>1270</v>
      </c>
      <c r="X5962" t="s">
        <v>1271</v>
      </c>
      <c r="Y5962" t="s">
        <v>182</v>
      </c>
      <c r="Z5962" t="s">
        <v>164</v>
      </c>
      <c r="AA5962" t="s">
        <v>164</v>
      </c>
      <c r="AB5962" t="s">
        <v>18</v>
      </c>
      <c r="AD5962" t="s">
        <v>10380</v>
      </c>
      <c r="AE5962">
        <v>1</v>
      </c>
      <c r="AF5962">
        <v>1</v>
      </c>
    </row>
    <row r="5963" spans="1:32" x14ac:dyDescent="0.2">
      <c r="A5963" t="s">
        <v>10381</v>
      </c>
      <c r="B5963" s="107">
        <v>44624</v>
      </c>
      <c r="C5963" s="107">
        <v>44624</v>
      </c>
      <c r="D5963" s="107">
        <v>44624</v>
      </c>
      <c r="E5963">
        <v>-1.8614423381682801E-3</v>
      </c>
      <c r="F5963">
        <v>-1.8614423381682801E-3</v>
      </c>
      <c r="G5963" t="s">
        <v>58</v>
      </c>
      <c r="H5963">
        <v>13400.664282064379</v>
      </c>
      <c r="I5963">
        <v>-24.944563854214081</v>
      </c>
      <c r="J5963">
        <v>-24.944563854214081</v>
      </c>
      <c r="K5963">
        <v>1</v>
      </c>
      <c r="M5963" t="s">
        <v>67</v>
      </c>
      <c r="N5963" t="s">
        <v>2409</v>
      </c>
      <c r="S5963" t="s">
        <v>1608</v>
      </c>
      <c r="U5963" t="s">
        <v>67</v>
      </c>
      <c r="W5963" t="s">
        <v>1270</v>
      </c>
      <c r="X5963" t="s">
        <v>1271</v>
      </c>
      <c r="Y5963" t="s">
        <v>182</v>
      </c>
      <c r="Z5963" t="s">
        <v>164</v>
      </c>
      <c r="AA5963" t="s">
        <v>164</v>
      </c>
      <c r="AB5963" t="s">
        <v>18</v>
      </c>
      <c r="AD5963" t="s">
        <v>10382</v>
      </c>
      <c r="AE5963">
        <v>1</v>
      </c>
      <c r="AF5963">
        <v>1</v>
      </c>
    </row>
    <row r="5964" spans="1:32" x14ac:dyDescent="0.2">
      <c r="A5964" t="s">
        <v>10383</v>
      </c>
      <c r="B5964" s="107">
        <v>44624</v>
      </c>
      <c r="C5964" s="107">
        <v>44624</v>
      </c>
      <c r="D5964" s="107">
        <v>44624</v>
      </c>
      <c r="E5964">
        <v>-1.8967823820412841E-3</v>
      </c>
      <c r="F5964">
        <v>-1.8967823820412841E-3</v>
      </c>
      <c r="G5964" t="s">
        <v>58</v>
      </c>
      <c r="H5964">
        <v>13400.664282064379</v>
      </c>
      <c r="I5964">
        <v>-25.418143917869639</v>
      </c>
      <c r="J5964">
        <v>-25.418143917869639</v>
      </c>
      <c r="K5964">
        <v>1</v>
      </c>
      <c r="M5964" t="s">
        <v>67</v>
      </c>
      <c r="N5964" t="s">
        <v>2409</v>
      </c>
      <c r="S5964" t="s">
        <v>1608</v>
      </c>
      <c r="U5964" t="s">
        <v>67</v>
      </c>
      <c r="W5964" t="s">
        <v>1270</v>
      </c>
      <c r="X5964" t="s">
        <v>1271</v>
      </c>
      <c r="Y5964" t="s">
        <v>182</v>
      </c>
      <c r="Z5964" t="s">
        <v>164</v>
      </c>
      <c r="AA5964" t="s">
        <v>164</v>
      </c>
      <c r="AB5964" t="s">
        <v>18</v>
      </c>
      <c r="AD5964" t="s">
        <v>10384</v>
      </c>
      <c r="AE5964">
        <v>1</v>
      </c>
      <c r="AF5964">
        <v>1</v>
      </c>
    </row>
    <row r="5965" spans="1:32" x14ac:dyDescent="0.2">
      <c r="A5965" t="s">
        <v>10385</v>
      </c>
      <c r="B5965" s="107">
        <v>44624</v>
      </c>
      <c r="C5965" s="107">
        <v>44624</v>
      </c>
      <c r="D5965" s="107">
        <v>44624</v>
      </c>
      <c r="E5965">
        <v>-1.8967823820412841E-3</v>
      </c>
      <c r="F5965">
        <v>-1.8967823820412841E-3</v>
      </c>
      <c r="G5965" t="s">
        <v>58</v>
      </c>
      <c r="H5965">
        <v>13400.664282064379</v>
      </c>
      <c r="I5965">
        <v>-25.418143917869639</v>
      </c>
      <c r="J5965">
        <v>-25.418143917869639</v>
      </c>
      <c r="K5965">
        <v>1</v>
      </c>
      <c r="M5965" t="s">
        <v>67</v>
      </c>
      <c r="N5965" t="s">
        <v>2409</v>
      </c>
      <c r="S5965" t="s">
        <v>1608</v>
      </c>
      <c r="U5965" t="s">
        <v>67</v>
      </c>
      <c r="W5965" t="s">
        <v>1270</v>
      </c>
      <c r="X5965" t="s">
        <v>1271</v>
      </c>
      <c r="Y5965" t="s">
        <v>182</v>
      </c>
      <c r="Z5965" t="s">
        <v>164</v>
      </c>
      <c r="AA5965" t="s">
        <v>164</v>
      </c>
      <c r="AB5965" t="s">
        <v>18</v>
      </c>
      <c r="AD5965" t="s">
        <v>10386</v>
      </c>
      <c r="AE5965">
        <v>1</v>
      </c>
      <c r="AF5965">
        <v>1</v>
      </c>
    </row>
    <row r="5966" spans="1:32" x14ac:dyDescent="0.2">
      <c r="A5966" t="s">
        <v>10387</v>
      </c>
      <c r="B5966" s="107">
        <v>44624</v>
      </c>
      <c r="C5966" s="107">
        <v>44624</v>
      </c>
      <c r="D5966" s="107">
        <v>44624</v>
      </c>
      <c r="E5966">
        <v>-2.1243292417181779E-3</v>
      </c>
      <c r="F5966">
        <v>-2.1243292417181779E-3</v>
      </c>
      <c r="G5966" t="s">
        <v>58</v>
      </c>
      <c r="H5966">
        <v>13400.664282064379</v>
      </c>
      <c r="I5966">
        <v>-28.467422992837701</v>
      </c>
      <c r="J5966">
        <v>-28.467422992837701</v>
      </c>
      <c r="K5966">
        <v>1</v>
      </c>
      <c r="M5966" t="s">
        <v>67</v>
      </c>
      <c r="N5966" t="s">
        <v>2409</v>
      </c>
      <c r="S5966" t="s">
        <v>1608</v>
      </c>
      <c r="U5966" t="s">
        <v>67</v>
      </c>
      <c r="W5966" t="s">
        <v>1270</v>
      </c>
      <c r="X5966" t="s">
        <v>1271</v>
      </c>
      <c r="Y5966" t="s">
        <v>182</v>
      </c>
      <c r="Z5966" t="s">
        <v>164</v>
      </c>
      <c r="AA5966" t="s">
        <v>164</v>
      </c>
      <c r="AB5966" t="s">
        <v>18</v>
      </c>
      <c r="AD5966" t="s">
        <v>10388</v>
      </c>
      <c r="AE5966">
        <v>1</v>
      </c>
      <c r="AF5966">
        <v>1</v>
      </c>
    </row>
    <row r="5967" spans="1:32" x14ac:dyDescent="0.2">
      <c r="A5967" t="s">
        <v>10389</v>
      </c>
      <c r="B5967" s="107">
        <v>44624</v>
      </c>
      <c r="C5967" s="107">
        <v>44624</v>
      </c>
      <c r="D5967" s="107">
        <v>44624</v>
      </c>
      <c r="E5967">
        <v>-2.1243292417181779E-3</v>
      </c>
      <c r="F5967">
        <v>-2.1243292417181779E-3</v>
      </c>
      <c r="G5967" t="s">
        <v>58</v>
      </c>
      <c r="H5967">
        <v>13400.664282064379</v>
      </c>
      <c r="I5967">
        <v>-28.467422992837701</v>
      </c>
      <c r="J5967">
        <v>-28.467422992837701</v>
      </c>
      <c r="K5967">
        <v>1</v>
      </c>
      <c r="M5967" t="s">
        <v>67</v>
      </c>
      <c r="N5967" t="s">
        <v>2409</v>
      </c>
      <c r="S5967" t="s">
        <v>1608</v>
      </c>
      <c r="U5967" t="s">
        <v>67</v>
      </c>
      <c r="W5967" t="s">
        <v>1270</v>
      </c>
      <c r="X5967" t="s">
        <v>1271</v>
      </c>
      <c r="Y5967" t="s">
        <v>182</v>
      </c>
      <c r="Z5967" t="s">
        <v>164</v>
      </c>
      <c r="AA5967" t="s">
        <v>164</v>
      </c>
      <c r="AB5967" t="s">
        <v>18</v>
      </c>
      <c r="AD5967" t="s">
        <v>10390</v>
      </c>
      <c r="AE5967">
        <v>1</v>
      </c>
      <c r="AF5967">
        <v>1</v>
      </c>
    </row>
    <row r="5968" spans="1:32" x14ac:dyDescent="0.2">
      <c r="A5968" t="s">
        <v>10391</v>
      </c>
      <c r="B5968" s="107">
        <v>44624</v>
      </c>
      <c r="C5968" s="107">
        <v>44624</v>
      </c>
      <c r="D5968" s="107">
        <v>44624</v>
      </c>
      <c r="E5968">
        <v>-2.9922495424689901E-3</v>
      </c>
      <c r="F5968">
        <v>-2.9922495424689901E-3</v>
      </c>
      <c r="G5968" t="s">
        <v>58</v>
      </c>
      <c r="H5968">
        <v>13400.664282064379</v>
      </c>
      <c r="I5968">
        <v>-40.098131566787693</v>
      </c>
      <c r="J5968">
        <v>-40.098131566787693</v>
      </c>
      <c r="K5968">
        <v>1</v>
      </c>
      <c r="M5968" t="s">
        <v>67</v>
      </c>
      <c r="N5968" t="s">
        <v>2409</v>
      </c>
      <c r="S5968" t="s">
        <v>1608</v>
      </c>
      <c r="U5968" t="s">
        <v>67</v>
      </c>
      <c r="W5968" t="s">
        <v>1270</v>
      </c>
      <c r="X5968" t="s">
        <v>1271</v>
      </c>
      <c r="Y5968" t="s">
        <v>182</v>
      </c>
      <c r="Z5968" t="s">
        <v>164</v>
      </c>
      <c r="AA5968" t="s">
        <v>164</v>
      </c>
      <c r="AB5968" t="s">
        <v>18</v>
      </c>
      <c r="AD5968" t="s">
        <v>10392</v>
      </c>
      <c r="AE5968">
        <v>1</v>
      </c>
      <c r="AF5968">
        <v>1</v>
      </c>
    </row>
    <row r="5969" spans="1:32" x14ac:dyDescent="0.2">
      <c r="A5969" t="s">
        <v>10393</v>
      </c>
      <c r="B5969" s="107">
        <v>44624</v>
      </c>
      <c r="C5969" s="107">
        <v>44624</v>
      </c>
      <c r="D5969" s="107">
        <v>44624</v>
      </c>
      <c r="E5969">
        <v>-2.1243292417181779E-3</v>
      </c>
      <c r="F5969">
        <v>-2.1243292417181779E-3</v>
      </c>
      <c r="G5969" t="s">
        <v>58</v>
      </c>
      <c r="H5969">
        <v>13400.664282064379</v>
      </c>
      <c r="I5969">
        <v>-28.467422992837701</v>
      </c>
      <c r="J5969">
        <v>-28.467422992837701</v>
      </c>
      <c r="K5969">
        <v>1</v>
      </c>
      <c r="M5969" t="s">
        <v>67</v>
      </c>
      <c r="N5969" t="s">
        <v>2409</v>
      </c>
      <c r="S5969" t="s">
        <v>1608</v>
      </c>
      <c r="U5969" t="s">
        <v>67</v>
      </c>
      <c r="W5969" t="s">
        <v>1270</v>
      </c>
      <c r="X5969" t="s">
        <v>1271</v>
      </c>
      <c r="Y5969" t="s">
        <v>182</v>
      </c>
      <c r="Z5969" t="s">
        <v>164</v>
      </c>
      <c r="AA5969" t="s">
        <v>164</v>
      </c>
      <c r="AB5969" t="s">
        <v>18</v>
      </c>
      <c r="AD5969" t="s">
        <v>10394</v>
      </c>
      <c r="AE5969">
        <v>1</v>
      </c>
      <c r="AF5969">
        <v>1</v>
      </c>
    </row>
    <row r="5970" spans="1:32" x14ac:dyDescent="0.2">
      <c r="A5970" t="s">
        <v>10395</v>
      </c>
      <c r="B5970" s="107">
        <v>44623</v>
      </c>
      <c r="C5970" s="107">
        <v>44623</v>
      </c>
      <c r="D5970" s="107">
        <v>44623</v>
      </c>
      <c r="E5970">
        <v>705887.64</v>
      </c>
      <c r="F5970">
        <v>705887.64</v>
      </c>
      <c r="G5970" t="s">
        <v>43</v>
      </c>
      <c r="H5970">
        <v>1</v>
      </c>
      <c r="I5970">
        <v>705887.64</v>
      </c>
      <c r="J5970">
        <v>705887.64</v>
      </c>
      <c r="K5970">
        <v>1</v>
      </c>
      <c r="M5970" t="s">
        <v>199</v>
      </c>
      <c r="N5970" t="s">
        <v>53</v>
      </c>
      <c r="O5970">
        <v>100</v>
      </c>
      <c r="P5970" t="s">
        <v>160</v>
      </c>
      <c r="Q5970" t="s">
        <v>199</v>
      </c>
      <c r="S5970" t="s">
        <v>7520</v>
      </c>
      <c r="U5970" t="s">
        <v>53</v>
      </c>
      <c r="W5970" t="s">
        <v>1850</v>
      </c>
      <c r="X5970" t="s">
        <v>1850</v>
      </c>
      <c r="Y5970" t="s">
        <v>1356</v>
      </c>
      <c r="Z5970" t="s">
        <v>1356</v>
      </c>
      <c r="AA5970" t="s">
        <v>1356</v>
      </c>
      <c r="AB5970" t="s">
        <v>28</v>
      </c>
      <c r="AE5970">
        <v>0</v>
      </c>
      <c r="AF5970">
        <v>0</v>
      </c>
    </row>
    <row r="5971" spans="1:32" x14ac:dyDescent="0.2">
      <c r="A5971" t="s">
        <v>10396</v>
      </c>
      <c r="B5971" s="107">
        <v>44623</v>
      </c>
      <c r="C5971" s="107">
        <v>44623</v>
      </c>
      <c r="D5971" s="107">
        <v>44623</v>
      </c>
      <c r="E5971">
        <v>236658.45</v>
      </c>
      <c r="F5971">
        <v>236658.45</v>
      </c>
      <c r="G5971" t="s">
        <v>43</v>
      </c>
      <c r="H5971">
        <v>1</v>
      </c>
      <c r="I5971">
        <v>236658.45</v>
      </c>
      <c r="J5971">
        <v>236658.45</v>
      </c>
      <c r="K5971">
        <v>1</v>
      </c>
      <c r="M5971" t="s">
        <v>199</v>
      </c>
      <c r="N5971" t="s">
        <v>53</v>
      </c>
      <c r="O5971">
        <v>100</v>
      </c>
      <c r="P5971" t="s">
        <v>160</v>
      </c>
      <c r="Q5971" t="s">
        <v>199</v>
      </c>
      <c r="S5971" t="s">
        <v>7520</v>
      </c>
      <c r="U5971" t="s">
        <v>53</v>
      </c>
      <c r="W5971" t="s">
        <v>1850</v>
      </c>
      <c r="X5971" t="s">
        <v>1850</v>
      </c>
      <c r="Y5971" t="s">
        <v>1356</v>
      </c>
      <c r="Z5971" t="s">
        <v>1356</v>
      </c>
      <c r="AA5971" t="s">
        <v>1356</v>
      </c>
      <c r="AB5971" t="s">
        <v>28</v>
      </c>
      <c r="AE5971">
        <v>0</v>
      </c>
      <c r="AF5971">
        <v>0</v>
      </c>
    </row>
    <row r="5972" spans="1:32" x14ac:dyDescent="0.2">
      <c r="A5972" t="s">
        <v>10397</v>
      </c>
      <c r="B5972" s="107">
        <v>44623</v>
      </c>
      <c r="C5972" s="107">
        <v>44623</v>
      </c>
      <c r="D5972" s="107">
        <v>44623</v>
      </c>
      <c r="E5972">
        <v>-7.7075943279821214E-3</v>
      </c>
      <c r="F5972">
        <v>-7.7075943279821214E-3</v>
      </c>
      <c r="G5972" t="s">
        <v>58</v>
      </c>
      <c r="H5972">
        <v>14340.63765182186</v>
      </c>
      <c r="I5972">
        <v>-110.531817424829</v>
      </c>
      <c r="J5972">
        <v>-110.531817424829</v>
      </c>
      <c r="K5972">
        <v>1</v>
      </c>
      <c r="M5972" t="s">
        <v>56</v>
      </c>
      <c r="N5972" t="s">
        <v>2409</v>
      </c>
      <c r="S5972" t="s">
        <v>9426</v>
      </c>
      <c r="U5972" t="s">
        <v>56</v>
      </c>
      <c r="W5972" t="s">
        <v>1270</v>
      </c>
      <c r="X5972" t="s">
        <v>1271</v>
      </c>
      <c r="Y5972" t="s">
        <v>182</v>
      </c>
      <c r="Z5972" t="s">
        <v>164</v>
      </c>
      <c r="AA5972" t="s">
        <v>164</v>
      </c>
      <c r="AB5972" t="s">
        <v>18</v>
      </c>
      <c r="AD5972" t="s">
        <v>10398</v>
      </c>
      <c r="AE5972">
        <v>1</v>
      </c>
      <c r="AF5972">
        <v>1</v>
      </c>
    </row>
    <row r="5973" spans="1:32" x14ac:dyDescent="0.2">
      <c r="A5973" t="s">
        <v>10399</v>
      </c>
      <c r="B5973" s="107">
        <v>44623</v>
      </c>
      <c r="C5973" s="107">
        <v>44623</v>
      </c>
      <c r="D5973" s="107">
        <v>44623</v>
      </c>
      <c r="E5973">
        <v>-5.6867147273901991E-3</v>
      </c>
      <c r="F5973">
        <v>-5.6867147273901991E-3</v>
      </c>
      <c r="G5973" t="s">
        <v>58</v>
      </c>
      <c r="H5973">
        <v>14340.63765182186</v>
      </c>
      <c r="I5973">
        <v>-81.551115334781784</v>
      </c>
      <c r="J5973">
        <v>-81.551115334781784</v>
      </c>
      <c r="K5973">
        <v>1</v>
      </c>
      <c r="M5973" t="s">
        <v>56</v>
      </c>
      <c r="N5973" t="s">
        <v>2409</v>
      </c>
      <c r="S5973" t="s">
        <v>9426</v>
      </c>
      <c r="U5973" t="s">
        <v>56</v>
      </c>
      <c r="W5973" t="s">
        <v>1270</v>
      </c>
      <c r="X5973" t="s">
        <v>1271</v>
      </c>
      <c r="Y5973" t="s">
        <v>182</v>
      </c>
      <c r="Z5973" t="s">
        <v>164</v>
      </c>
      <c r="AA5973" t="s">
        <v>164</v>
      </c>
      <c r="AB5973" t="s">
        <v>18</v>
      </c>
      <c r="AD5973" t="s">
        <v>10400</v>
      </c>
      <c r="AE5973">
        <v>1</v>
      </c>
      <c r="AF5973">
        <v>1</v>
      </c>
    </row>
    <row r="5974" spans="1:32" x14ac:dyDescent="0.2">
      <c r="A5974" t="s">
        <v>10401</v>
      </c>
      <c r="B5974" s="107">
        <v>44623</v>
      </c>
      <c r="C5974" s="107">
        <v>44623</v>
      </c>
      <c r="D5974" s="107">
        <v>44623</v>
      </c>
      <c r="E5974">
        <v>-5.4967059672659697E-3</v>
      </c>
      <c r="F5974">
        <v>-5.4967059672659697E-3</v>
      </c>
      <c r="G5974" t="s">
        <v>58</v>
      </c>
      <c r="H5974">
        <v>14340.63765182186</v>
      </c>
      <c r="I5974">
        <v>-78.826268555168269</v>
      </c>
      <c r="J5974">
        <v>-78.826268555168269</v>
      </c>
      <c r="K5974">
        <v>1</v>
      </c>
      <c r="M5974" t="s">
        <v>56</v>
      </c>
      <c r="N5974" t="s">
        <v>2409</v>
      </c>
      <c r="S5974" t="s">
        <v>9426</v>
      </c>
      <c r="U5974" t="s">
        <v>56</v>
      </c>
      <c r="W5974" t="s">
        <v>1270</v>
      </c>
      <c r="X5974" t="s">
        <v>1271</v>
      </c>
      <c r="Y5974" t="s">
        <v>182</v>
      </c>
      <c r="Z5974" t="s">
        <v>164</v>
      </c>
      <c r="AA5974" t="s">
        <v>164</v>
      </c>
      <c r="AB5974" t="s">
        <v>18</v>
      </c>
      <c r="AD5974" t="s">
        <v>10402</v>
      </c>
      <c r="AE5974">
        <v>1</v>
      </c>
      <c r="AF5974">
        <v>1</v>
      </c>
    </row>
    <row r="5975" spans="1:32" x14ac:dyDescent="0.2">
      <c r="A5975" t="s">
        <v>10403</v>
      </c>
      <c r="B5975" s="107">
        <v>44623</v>
      </c>
      <c r="C5975" s="107">
        <v>44623</v>
      </c>
      <c r="D5975" s="107">
        <v>44623</v>
      </c>
      <c r="E5975">
        <v>-6.7613449831916946E-3</v>
      </c>
      <c r="F5975">
        <v>-6.7613449831916946E-3</v>
      </c>
      <c r="G5975" t="s">
        <v>58</v>
      </c>
      <c r="H5975">
        <v>14340.63765182186</v>
      </c>
      <c r="I5975">
        <v>-96.961998442915672</v>
      </c>
      <c r="J5975">
        <v>-96.961998442915672</v>
      </c>
      <c r="K5975">
        <v>1</v>
      </c>
      <c r="M5975" t="s">
        <v>56</v>
      </c>
      <c r="N5975" t="s">
        <v>2409</v>
      </c>
      <c r="S5975" t="s">
        <v>9426</v>
      </c>
      <c r="U5975" t="s">
        <v>56</v>
      </c>
      <c r="W5975" t="s">
        <v>1270</v>
      </c>
      <c r="X5975" t="s">
        <v>1271</v>
      </c>
      <c r="Y5975" t="s">
        <v>182</v>
      </c>
      <c r="Z5975" t="s">
        <v>164</v>
      </c>
      <c r="AA5975" t="s">
        <v>164</v>
      </c>
      <c r="AB5975" t="s">
        <v>18</v>
      </c>
      <c r="AD5975" t="s">
        <v>10404</v>
      </c>
      <c r="AE5975">
        <v>1</v>
      </c>
      <c r="AF5975">
        <v>1</v>
      </c>
    </row>
    <row r="5976" spans="1:32" x14ac:dyDescent="0.2">
      <c r="A5976" t="s">
        <v>10405</v>
      </c>
      <c r="B5976" s="107">
        <v>44623</v>
      </c>
      <c r="C5976" s="107">
        <v>44623</v>
      </c>
      <c r="D5976" s="107">
        <v>44623</v>
      </c>
      <c r="E5976">
        <v>-4.6597296300538117E-3</v>
      </c>
      <c r="F5976">
        <v>-4.6597296300538117E-3</v>
      </c>
      <c r="G5976" t="s">
        <v>58</v>
      </c>
      <c r="H5976">
        <v>14340.63765182186</v>
      </c>
      <c r="I5976">
        <v>-66.823494180059654</v>
      </c>
      <c r="J5976">
        <v>-66.823494180059654</v>
      </c>
      <c r="K5976">
        <v>1</v>
      </c>
      <c r="M5976" t="s">
        <v>56</v>
      </c>
      <c r="N5976" t="s">
        <v>2409</v>
      </c>
      <c r="S5976" t="s">
        <v>9426</v>
      </c>
      <c r="U5976" t="s">
        <v>56</v>
      </c>
      <c r="W5976" t="s">
        <v>1270</v>
      </c>
      <c r="X5976" t="s">
        <v>1271</v>
      </c>
      <c r="Y5976" t="s">
        <v>182</v>
      </c>
      <c r="Z5976" t="s">
        <v>164</v>
      </c>
      <c r="AA5976" t="s">
        <v>164</v>
      </c>
      <c r="AB5976" t="s">
        <v>18</v>
      </c>
      <c r="AD5976" t="s">
        <v>10406</v>
      </c>
      <c r="AE5976">
        <v>1</v>
      </c>
      <c r="AF5976">
        <v>1</v>
      </c>
    </row>
    <row r="5977" spans="1:32" x14ac:dyDescent="0.2">
      <c r="A5977" t="s">
        <v>10407</v>
      </c>
      <c r="B5977" s="107">
        <v>44623</v>
      </c>
      <c r="C5977" s="107">
        <v>44623</v>
      </c>
      <c r="D5977" s="107">
        <v>44623</v>
      </c>
      <c r="E5977">
        <v>-3.5461922604065718E-3</v>
      </c>
      <c r="F5977">
        <v>-3.5461922604065718E-3</v>
      </c>
      <c r="G5977" t="s">
        <v>58</v>
      </c>
      <c r="H5977">
        <v>14340.63765182186</v>
      </c>
      <c r="I5977">
        <v>-50.854658250185757</v>
      </c>
      <c r="J5977">
        <v>-50.854658250185757</v>
      </c>
      <c r="K5977">
        <v>1</v>
      </c>
      <c r="M5977" t="s">
        <v>56</v>
      </c>
      <c r="N5977" t="s">
        <v>2409</v>
      </c>
      <c r="S5977" t="s">
        <v>9426</v>
      </c>
      <c r="U5977" t="s">
        <v>56</v>
      </c>
      <c r="W5977" t="s">
        <v>1270</v>
      </c>
      <c r="X5977" t="s">
        <v>1271</v>
      </c>
      <c r="Y5977" t="s">
        <v>182</v>
      </c>
      <c r="Z5977" t="s">
        <v>164</v>
      </c>
      <c r="AA5977" t="s">
        <v>164</v>
      </c>
      <c r="AB5977" t="s">
        <v>18</v>
      </c>
      <c r="AD5977" t="s">
        <v>10408</v>
      </c>
      <c r="AE5977">
        <v>1</v>
      </c>
      <c r="AF5977">
        <v>1</v>
      </c>
    </row>
    <row r="5978" spans="1:32" x14ac:dyDescent="0.2">
      <c r="A5978" t="s">
        <v>10409</v>
      </c>
      <c r="B5978" s="107">
        <v>44623</v>
      </c>
      <c r="C5978" s="107">
        <v>44623</v>
      </c>
      <c r="D5978" s="107">
        <v>44623</v>
      </c>
      <c r="E5978">
        <v>-3.8857403024072801E-3</v>
      </c>
      <c r="F5978">
        <v>-3.8857403024072801E-3</v>
      </c>
      <c r="G5978" t="s">
        <v>58</v>
      </c>
      <c r="H5978">
        <v>14340.63765182186</v>
      </c>
      <c r="I5978">
        <v>-55.723993685903508</v>
      </c>
      <c r="J5978">
        <v>-55.723993685903508</v>
      </c>
      <c r="K5978">
        <v>1</v>
      </c>
      <c r="M5978" t="s">
        <v>56</v>
      </c>
      <c r="N5978" t="s">
        <v>2409</v>
      </c>
      <c r="S5978" t="s">
        <v>9426</v>
      </c>
      <c r="U5978" t="s">
        <v>56</v>
      </c>
      <c r="W5978" t="s">
        <v>1270</v>
      </c>
      <c r="X5978" t="s">
        <v>1271</v>
      </c>
      <c r="Y5978" t="s">
        <v>182</v>
      </c>
      <c r="Z5978" t="s">
        <v>164</v>
      </c>
      <c r="AA5978" t="s">
        <v>164</v>
      </c>
      <c r="AB5978" t="s">
        <v>18</v>
      </c>
      <c r="AD5978" t="s">
        <v>10410</v>
      </c>
      <c r="AE5978">
        <v>1</v>
      </c>
      <c r="AF5978">
        <v>1</v>
      </c>
    </row>
    <row r="5979" spans="1:32" x14ac:dyDescent="0.2">
      <c r="A5979" t="s">
        <v>10411</v>
      </c>
      <c r="B5979" s="107">
        <v>44623</v>
      </c>
      <c r="C5979" s="107">
        <v>44623</v>
      </c>
      <c r="D5979" s="107">
        <v>44623</v>
      </c>
      <c r="E5979">
        <v>-3.9678170169846604E-3</v>
      </c>
      <c r="F5979">
        <v>-3.9678170169846604E-3</v>
      </c>
      <c r="G5979" t="s">
        <v>58</v>
      </c>
      <c r="H5979">
        <v>14340.63765182186</v>
      </c>
      <c r="I5979">
        <v>-56.901026109309733</v>
      </c>
      <c r="J5979">
        <v>-56.901026109309733</v>
      </c>
      <c r="K5979">
        <v>1</v>
      </c>
      <c r="M5979" t="s">
        <v>56</v>
      </c>
      <c r="N5979" t="s">
        <v>2409</v>
      </c>
      <c r="S5979" t="s">
        <v>9426</v>
      </c>
      <c r="U5979" t="s">
        <v>56</v>
      </c>
      <c r="W5979" t="s">
        <v>1270</v>
      </c>
      <c r="X5979" t="s">
        <v>1271</v>
      </c>
      <c r="Y5979" t="s">
        <v>182</v>
      </c>
      <c r="Z5979" t="s">
        <v>164</v>
      </c>
      <c r="AA5979" t="s">
        <v>164</v>
      </c>
      <c r="AB5979" t="s">
        <v>18</v>
      </c>
      <c r="AD5979" t="s">
        <v>10412</v>
      </c>
      <c r="AE5979">
        <v>1</v>
      </c>
      <c r="AF5979">
        <v>1</v>
      </c>
    </row>
    <row r="5980" spans="1:32" x14ac:dyDescent="0.2">
      <c r="A5980" t="s">
        <v>10413</v>
      </c>
      <c r="B5980" s="107">
        <v>44623</v>
      </c>
      <c r="C5980" s="107">
        <v>44623</v>
      </c>
      <c r="D5980" s="107">
        <v>44623</v>
      </c>
      <c r="E5980">
        <v>-2.858578449725336E-3</v>
      </c>
      <c r="F5980">
        <v>-2.858578449725336E-3</v>
      </c>
      <c r="G5980" t="s">
        <v>58</v>
      </c>
      <c r="H5980">
        <v>14340.63765182186</v>
      </c>
      <c r="I5980">
        <v>-40.993837746817732</v>
      </c>
      <c r="J5980">
        <v>-40.993837746817732</v>
      </c>
      <c r="K5980">
        <v>1</v>
      </c>
      <c r="M5980" t="s">
        <v>56</v>
      </c>
      <c r="N5980" t="s">
        <v>2409</v>
      </c>
      <c r="S5980" t="s">
        <v>1608</v>
      </c>
      <c r="U5980" t="s">
        <v>56</v>
      </c>
      <c r="W5980" t="s">
        <v>1415</v>
      </c>
      <c r="X5980" t="s">
        <v>1265</v>
      </c>
      <c r="Y5980" t="s">
        <v>182</v>
      </c>
      <c r="Z5980" t="s">
        <v>164</v>
      </c>
      <c r="AA5980" t="s">
        <v>164</v>
      </c>
      <c r="AB5980" t="s">
        <v>18</v>
      </c>
      <c r="AD5980" t="s">
        <v>10414</v>
      </c>
      <c r="AE5980">
        <v>1</v>
      </c>
      <c r="AF5980">
        <v>1</v>
      </c>
    </row>
    <row r="5981" spans="1:32" x14ac:dyDescent="0.2">
      <c r="A5981" t="s">
        <v>10415</v>
      </c>
      <c r="B5981" s="107">
        <v>44623</v>
      </c>
      <c r="C5981" s="107">
        <v>44623</v>
      </c>
      <c r="D5981" s="107">
        <v>44623</v>
      </c>
      <c r="E5981">
        <v>-7.1807883583517194E-3</v>
      </c>
      <c r="F5981">
        <v>-7.1807883583517194E-3</v>
      </c>
      <c r="G5981" t="s">
        <v>58</v>
      </c>
      <c r="H5981">
        <v>14340.63765182186</v>
      </c>
      <c r="I5981">
        <v>-102.9770839015428</v>
      </c>
      <c r="J5981">
        <v>-102.9770839015428</v>
      </c>
      <c r="K5981">
        <v>1</v>
      </c>
      <c r="M5981" t="s">
        <v>56</v>
      </c>
      <c r="N5981" t="s">
        <v>69</v>
      </c>
      <c r="S5981" t="s">
        <v>1850</v>
      </c>
      <c r="U5981" t="s">
        <v>56</v>
      </c>
      <c r="W5981" t="s">
        <v>1850</v>
      </c>
      <c r="X5981" t="s">
        <v>1850</v>
      </c>
      <c r="Y5981" t="s">
        <v>1356</v>
      </c>
      <c r="Z5981" t="s">
        <v>1356</v>
      </c>
      <c r="AA5981" t="s">
        <v>1356</v>
      </c>
      <c r="AB5981" t="s">
        <v>28</v>
      </c>
      <c r="AD5981" t="s">
        <v>10416</v>
      </c>
      <c r="AE5981">
        <v>1</v>
      </c>
      <c r="AF5981">
        <v>1</v>
      </c>
    </row>
    <row r="5982" spans="1:32" x14ac:dyDescent="0.2">
      <c r="A5982" t="s">
        <v>10417</v>
      </c>
      <c r="B5982" s="107">
        <v>44623</v>
      </c>
      <c r="C5982" s="107">
        <v>44623</v>
      </c>
      <c r="D5982" s="107">
        <v>44623</v>
      </c>
      <c r="E5982">
        <v>-2.6938066004781268E-3</v>
      </c>
      <c r="F5982">
        <v>-2.6938066004781268E-3</v>
      </c>
      <c r="G5982" t="s">
        <v>58</v>
      </c>
      <c r="H5982">
        <v>14340.63765182186</v>
      </c>
      <c r="I5982">
        <v>-38.630904361542882</v>
      </c>
      <c r="J5982">
        <v>-38.630904361542882</v>
      </c>
      <c r="K5982">
        <v>1</v>
      </c>
      <c r="M5982" t="s">
        <v>67</v>
      </c>
      <c r="N5982" t="s">
        <v>2409</v>
      </c>
      <c r="S5982" t="s">
        <v>1608</v>
      </c>
      <c r="U5982" t="s">
        <v>67</v>
      </c>
      <c r="W5982" t="s">
        <v>1270</v>
      </c>
      <c r="X5982" t="s">
        <v>1271</v>
      </c>
      <c r="Y5982" t="s">
        <v>182</v>
      </c>
      <c r="Z5982" t="s">
        <v>164</v>
      </c>
      <c r="AA5982" t="s">
        <v>164</v>
      </c>
      <c r="AB5982" t="s">
        <v>18</v>
      </c>
      <c r="AD5982" t="s">
        <v>10418</v>
      </c>
      <c r="AE5982">
        <v>1</v>
      </c>
      <c r="AF5982">
        <v>1</v>
      </c>
    </row>
    <row r="5983" spans="1:32" x14ac:dyDescent="0.2">
      <c r="A5983" t="s">
        <v>10419</v>
      </c>
      <c r="B5983" s="107">
        <v>44623</v>
      </c>
      <c r="C5983" s="107">
        <v>44623</v>
      </c>
      <c r="D5983" s="107">
        <v>44623</v>
      </c>
      <c r="E5983">
        <v>-1.9087630980444191E-3</v>
      </c>
      <c r="F5983">
        <v>-1.9087630980444191E-3</v>
      </c>
      <c r="G5983" t="s">
        <v>58</v>
      </c>
      <c r="H5983">
        <v>14340.63765182186</v>
      </c>
      <c r="I5983">
        <v>-27.37287995222394</v>
      </c>
      <c r="J5983">
        <v>-27.37287995222394</v>
      </c>
      <c r="K5983">
        <v>1</v>
      </c>
      <c r="M5983" t="s">
        <v>56</v>
      </c>
      <c r="N5983" t="s">
        <v>2409</v>
      </c>
      <c r="S5983" t="s">
        <v>9426</v>
      </c>
      <c r="U5983" t="s">
        <v>56</v>
      </c>
      <c r="W5983" t="s">
        <v>1270</v>
      </c>
      <c r="X5983" t="s">
        <v>1271</v>
      </c>
      <c r="Y5983" t="s">
        <v>182</v>
      </c>
      <c r="Z5983" t="s">
        <v>164</v>
      </c>
      <c r="AA5983" t="s">
        <v>164</v>
      </c>
      <c r="AB5983" t="s">
        <v>18</v>
      </c>
      <c r="AD5983" t="s">
        <v>10420</v>
      </c>
      <c r="AE5983">
        <v>1</v>
      </c>
      <c r="AF5983">
        <v>1</v>
      </c>
    </row>
    <row r="5984" spans="1:32" x14ac:dyDescent="0.2">
      <c r="A5984" t="s">
        <v>10421</v>
      </c>
      <c r="B5984" s="107">
        <v>44623</v>
      </c>
      <c r="C5984" s="107">
        <v>44623</v>
      </c>
      <c r="D5984" s="107">
        <v>44623</v>
      </c>
      <c r="E5984">
        <v>-3.73064743196874E-3</v>
      </c>
      <c r="F5984">
        <v>-3.73064743196874E-3</v>
      </c>
      <c r="G5984" t="s">
        <v>58</v>
      </c>
      <c r="H5984">
        <v>14340.63765182186</v>
      </c>
      <c r="I5984">
        <v>-53.499863028563453</v>
      </c>
      <c r="J5984">
        <v>-53.499863028563453</v>
      </c>
      <c r="K5984">
        <v>1</v>
      </c>
      <c r="M5984" t="s">
        <v>56</v>
      </c>
      <c r="N5984" t="s">
        <v>2409</v>
      </c>
      <c r="S5984" t="s">
        <v>9426</v>
      </c>
      <c r="U5984" t="s">
        <v>56</v>
      </c>
      <c r="W5984" t="s">
        <v>1270</v>
      </c>
      <c r="X5984" t="s">
        <v>1271</v>
      </c>
      <c r="Y5984" t="s">
        <v>182</v>
      </c>
      <c r="Z5984" t="s">
        <v>164</v>
      </c>
      <c r="AA5984" t="s">
        <v>164</v>
      </c>
      <c r="AB5984" t="s">
        <v>18</v>
      </c>
      <c r="AD5984" t="s">
        <v>10422</v>
      </c>
      <c r="AE5984">
        <v>1</v>
      </c>
      <c r="AF5984">
        <v>1</v>
      </c>
    </row>
    <row r="5985" spans="1:32" x14ac:dyDescent="0.2">
      <c r="A5985" t="s">
        <v>10423</v>
      </c>
      <c r="B5985" s="107">
        <v>44623</v>
      </c>
      <c r="C5985" s="107">
        <v>44623</v>
      </c>
      <c r="D5985" s="107">
        <v>44623</v>
      </c>
      <c r="E5985">
        <v>-5.9761597166605E-3</v>
      </c>
      <c r="F5985">
        <v>-5.9761597166605E-3</v>
      </c>
      <c r="G5985" t="s">
        <v>58</v>
      </c>
      <c r="H5985">
        <v>14340.63765182186</v>
      </c>
      <c r="I5985">
        <v>-85.701941046042634</v>
      </c>
      <c r="J5985">
        <v>-85.701941046042634</v>
      </c>
      <c r="K5985">
        <v>1</v>
      </c>
      <c r="M5985" t="s">
        <v>56</v>
      </c>
      <c r="N5985" t="s">
        <v>2409</v>
      </c>
      <c r="S5985" t="s">
        <v>9426</v>
      </c>
      <c r="U5985" t="s">
        <v>56</v>
      </c>
      <c r="W5985" t="s">
        <v>1270</v>
      </c>
      <c r="X5985" t="s">
        <v>1271</v>
      </c>
      <c r="Y5985" t="s">
        <v>182</v>
      </c>
      <c r="Z5985" t="s">
        <v>164</v>
      </c>
      <c r="AA5985" t="s">
        <v>164</v>
      </c>
      <c r="AB5985" t="s">
        <v>18</v>
      </c>
      <c r="AD5985" t="s">
        <v>10424</v>
      </c>
      <c r="AE5985">
        <v>1</v>
      </c>
      <c r="AF5985">
        <v>1</v>
      </c>
    </row>
    <row r="5986" spans="1:32" x14ac:dyDescent="0.2">
      <c r="A5986" t="s">
        <v>10425</v>
      </c>
      <c r="B5986" s="107">
        <v>44623</v>
      </c>
      <c r="C5986" s="107">
        <v>44623</v>
      </c>
      <c r="D5986" s="107">
        <v>44623</v>
      </c>
      <c r="E5986">
        <v>-4.9885872682219404E-3</v>
      </c>
      <c r="F5986">
        <v>-4.9885872682219404E-3</v>
      </c>
      <c r="G5986" t="s">
        <v>58</v>
      </c>
      <c r="H5986">
        <v>14340.63765182186</v>
      </c>
      <c r="I5986">
        <v>-71.539522408062723</v>
      </c>
      <c r="J5986">
        <v>-71.539522408062723</v>
      </c>
      <c r="K5986">
        <v>1</v>
      </c>
      <c r="M5986" t="s">
        <v>56</v>
      </c>
      <c r="N5986" t="s">
        <v>2409</v>
      </c>
      <c r="S5986" t="s">
        <v>9426</v>
      </c>
      <c r="U5986" t="s">
        <v>56</v>
      </c>
      <c r="W5986" t="s">
        <v>1270</v>
      </c>
      <c r="X5986" t="s">
        <v>1271</v>
      </c>
      <c r="Y5986" t="s">
        <v>182</v>
      </c>
      <c r="Z5986" t="s">
        <v>164</v>
      </c>
      <c r="AA5986" t="s">
        <v>164</v>
      </c>
      <c r="AB5986" t="s">
        <v>18</v>
      </c>
      <c r="AD5986" t="s">
        <v>10426</v>
      </c>
      <c r="AE5986">
        <v>1</v>
      </c>
      <c r="AF5986">
        <v>1</v>
      </c>
    </row>
    <row r="5987" spans="1:32" x14ac:dyDescent="0.2">
      <c r="A5987" t="s">
        <v>10427</v>
      </c>
      <c r="B5987" s="107">
        <v>44623</v>
      </c>
      <c r="C5987" s="107">
        <v>44623</v>
      </c>
      <c r="D5987" s="107">
        <v>44623</v>
      </c>
      <c r="E5987">
        <v>-2.9908817811043599E-3</v>
      </c>
      <c r="F5987">
        <v>-2.9908817811043599E-3</v>
      </c>
      <c r="G5987" t="s">
        <v>58</v>
      </c>
      <c r="H5987">
        <v>14340.63765182186</v>
      </c>
      <c r="I5987">
        <v>-42.891151882253219</v>
      </c>
      <c r="J5987">
        <v>-42.891151882253219</v>
      </c>
      <c r="K5987">
        <v>1</v>
      </c>
      <c r="M5987" t="s">
        <v>56</v>
      </c>
      <c r="N5987" t="s">
        <v>2409</v>
      </c>
      <c r="S5987" t="s">
        <v>9426</v>
      </c>
      <c r="U5987" t="s">
        <v>56</v>
      </c>
      <c r="W5987" t="s">
        <v>1270</v>
      </c>
      <c r="X5987" t="s">
        <v>1271</v>
      </c>
      <c r="Y5987" t="s">
        <v>182</v>
      </c>
      <c r="Z5987" t="s">
        <v>164</v>
      </c>
      <c r="AA5987" t="s">
        <v>164</v>
      </c>
      <c r="AB5987" t="s">
        <v>18</v>
      </c>
      <c r="AD5987" t="s">
        <v>10428</v>
      </c>
      <c r="AE5987">
        <v>1</v>
      </c>
      <c r="AF5987">
        <v>1</v>
      </c>
    </row>
    <row r="5988" spans="1:32" x14ac:dyDescent="0.2">
      <c r="A5988" t="s">
        <v>10429</v>
      </c>
      <c r="B5988" s="107">
        <v>44623</v>
      </c>
      <c r="C5988" s="107">
        <v>44623</v>
      </c>
      <c r="D5988" s="107">
        <v>44623</v>
      </c>
      <c r="E5988">
        <v>-2.6060941092503199E-3</v>
      </c>
      <c r="F5988">
        <v>-2.6060941092503199E-3</v>
      </c>
      <c r="G5988" t="s">
        <v>58</v>
      </c>
      <c r="H5988">
        <v>14340.63765182186</v>
      </c>
      <c r="I5988">
        <v>-37.373051307306298</v>
      </c>
      <c r="J5988">
        <v>-37.373051307306298</v>
      </c>
      <c r="K5988">
        <v>1</v>
      </c>
      <c r="M5988" t="s">
        <v>56</v>
      </c>
      <c r="N5988" t="s">
        <v>2409</v>
      </c>
      <c r="S5988" t="s">
        <v>9426</v>
      </c>
      <c r="U5988" t="s">
        <v>56</v>
      </c>
      <c r="W5988" t="s">
        <v>1270</v>
      </c>
      <c r="X5988" t="s">
        <v>1271</v>
      </c>
      <c r="Y5988" t="s">
        <v>182</v>
      </c>
      <c r="Z5988" t="s">
        <v>164</v>
      </c>
      <c r="AA5988" t="s">
        <v>164</v>
      </c>
      <c r="AB5988" t="s">
        <v>18</v>
      </c>
      <c r="AD5988" t="s">
        <v>10430</v>
      </c>
      <c r="AE5988">
        <v>1</v>
      </c>
      <c r="AF5988">
        <v>1</v>
      </c>
    </row>
    <row r="5989" spans="1:32" x14ac:dyDescent="0.2">
      <c r="A5989" t="s">
        <v>10431</v>
      </c>
      <c r="B5989" s="107">
        <v>44623</v>
      </c>
      <c r="C5989" s="107">
        <v>44623</v>
      </c>
      <c r="D5989" s="107">
        <v>44623</v>
      </c>
      <c r="E5989">
        <v>-1.9102247039295549E-3</v>
      </c>
      <c r="F5989">
        <v>-1.9102247039295549E-3</v>
      </c>
      <c r="G5989" t="s">
        <v>58</v>
      </c>
      <c r="H5989">
        <v>14340.63765182186</v>
      </c>
      <c r="I5989">
        <v>-27.393840312612451</v>
      </c>
      <c r="J5989">
        <v>-27.393840312612451</v>
      </c>
      <c r="K5989">
        <v>1</v>
      </c>
      <c r="M5989" t="s">
        <v>56</v>
      </c>
      <c r="N5989" t="s">
        <v>2409</v>
      </c>
      <c r="S5989" t="s">
        <v>9426</v>
      </c>
      <c r="U5989" t="s">
        <v>56</v>
      </c>
      <c r="W5989" t="s">
        <v>1270</v>
      </c>
      <c r="X5989" t="s">
        <v>1271</v>
      </c>
      <c r="Y5989" t="s">
        <v>182</v>
      </c>
      <c r="Z5989" t="s">
        <v>164</v>
      </c>
      <c r="AA5989" t="s">
        <v>164</v>
      </c>
      <c r="AB5989" t="s">
        <v>18</v>
      </c>
      <c r="AD5989" t="s">
        <v>10432</v>
      </c>
      <c r="AE5989">
        <v>1</v>
      </c>
      <c r="AF5989">
        <v>1</v>
      </c>
    </row>
    <row r="5990" spans="1:32" x14ac:dyDescent="0.2">
      <c r="A5990" t="s">
        <v>10433</v>
      </c>
      <c r="B5990" s="107">
        <v>44623</v>
      </c>
      <c r="C5990" s="107">
        <v>44623</v>
      </c>
      <c r="D5990" s="107">
        <v>44623</v>
      </c>
      <c r="E5990">
        <v>-4.5107077426190401E-3</v>
      </c>
      <c r="F5990">
        <v>-4.5107077426190401E-3</v>
      </c>
      <c r="G5990" t="s">
        <v>58</v>
      </c>
      <c r="H5990">
        <v>14340.63765182186</v>
      </c>
      <c r="I5990">
        <v>-64.686425290167008</v>
      </c>
      <c r="J5990">
        <v>-64.686425290167008</v>
      </c>
      <c r="K5990">
        <v>1</v>
      </c>
      <c r="M5990" t="s">
        <v>56</v>
      </c>
      <c r="N5990" t="s">
        <v>2409</v>
      </c>
      <c r="S5990" t="s">
        <v>9426</v>
      </c>
      <c r="U5990" t="s">
        <v>56</v>
      </c>
      <c r="W5990" t="s">
        <v>1270</v>
      </c>
      <c r="X5990" t="s">
        <v>1271</v>
      </c>
      <c r="Y5990" t="s">
        <v>182</v>
      </c>
      <c r="Z5990" t="s">
        <v>164</v>
      </c>
      <c r="AA5990" t="s">
        <v>164</v>
      </c>
      <c r="AB5990" t="s">
        <v>18</v>
      </c>
      <c r="AD5990" t="s">
        <v>10434</v>
      </c>
      <c r="AE5990">
        <v>1</v>
      </c>
      <c r="AF5990">
        <v>1</v>
      </c>
    </row>
    <row r="5991" spans="1:32" x14ac:dyDescent="0.2">
      <c r="A5991" t="s">
        <v>10435</v>
      </c>
      <c r="B5991" s="107">
        <v>44623</v>
      </c>
      <c r="C5991" s="107">
        <v>44623</v>
      </c>
      <c r="D5991" s="107">
        <v>44623</v>
      </c>
      <c r="E5991">
        <v>-3.9988110078402498E-3</v>
      </c>
      <c r="F5991">
        <v>-3.9988110078402498E-3</v>
      </c>
      <c r="G5991" t="s">
        <v>58</v>
      </c>
      <c r="H5991">
        <v>14340.63765182186</v>
      </c>
      <c r="I5991">
        <v>-57.345499701553607</v>
      </c>
      <c r="J5991">
        <v>-57.345499701553607</v>
      </c>
      <c r="K5991">
        <v>1</v>
      </c>
      <c r="M5991" t="s">
        <v>56</v>
      </c>
      <c r="N5991" t="s">
        <v>2409</v>
      </c>
      <c r="S5991" t="s">
        <v>9426</v>
      </c>
      <c r="U5991" t="s">
        <v>56</v>
      </c>
      <c r="W5991" t="s">
        <v>1270</v>
      </c>
      <c r="X5991" t="s">
        <v>1271</v>
      </c>
      <c r="Y5991" t="s">
        <v>182</v>
      </c>
      <c r="Z5991" t="s">
        <v>164</v>
      </c>
      <c r="AA5991" t="s">
        <v>164</v>
      </c>
      <c r="AB5991" t="s">
        <v>18</v>
      </c>
      <c r="AD5991" t="s">
        <v>10436</v>
      </c>
      <c r="AE5991">
        <v>1</v>
      </c>
      <c r="AF5991">
        <v>1</v>
      </c>
    </row>
    <row r="5992" spans="1:32" x14ac:dyDescent="0.2">
      <c r="A5992" t="s">
        <v>10437</v>
      </c>
      <c r="B5992" s="107">
        <v>44623</v>
      </c>
      <c r="C5992" s="107">
        <v>44623</v>
      </c>
      <c r="D5992" s="107">
        <v>44623</v>
      </c>
      <c r="E5992">
        <v>-4.1269642917443434E-3</v>
      </c>
      <c r="F5992">
        <v>-4.1269642917443434E-3</v>
      </c>
      <c r="G5992" t="s">
        <v>58</v>
      </c>
      <c r="H5992">
        <v>14340.63765182186</v>
      </c>
      <c r="I5992">
        <v>-59.183299509913283</v>
      </c>
      <c r="J5992">
        <v>-59.183299509913283</v>
      </c>
      <c r="K5992">
        <v>1</v>
      </c>
      <c r="M5992" t="s">
        <v>56</v>
      </c>
      <c r="N5992" t="s">
        <v>2409</v>
      </c>
      <c r="S5992" t="s">
        <v>1608</v>
      </c>
      <c r="U5992" t="s">
        <v>56</v>
      </c>
      <c r="W5992" t="s">
        <v>7994</v>
      </c>
      <c r="X5992" t="s">
        <v>7994</v>
      </c>
      <c r="Y5992" t="s">
        <v>1062</v>
      </c>
      <c r="Z5992" t="s">
        <v>1063</v>
      </c>
      <c r="AA5992" t="s">
        <v>1063</v>
      </c>
      <c r="AB5992" t="s">
        <v>29</v>
      </c>
      <c r="AD5992" t="s">
        <v>10438</v>
      </c>
      <c r="AE5992">
        <v>1</v>
      </c>
      <c r="AF5992">
        <v>1</v>
      </c>
    </row>
    <row r="5993" spans="1:32" x14ac:dyDescent="0.2">
      <c r="A5993" t="s">
        <v>10439</v>
      </c>
      <c r="B5993" s="107">
        <v>44623</v>
      </c>
      <c r="C5993" s="107">
        <v>44623</v>
      </c>
      <c r="D5993" s="107">
        <v>44623</v>
      </c>
      <c r="E5993">
        <v>-1.532267281272E-3</v>
      </c>
      <c r="F5993">
        <v>-1.532267281272E-3</v>
      </c>
      <c r="G5993" t="s">
        <v>58</v>
      </c>
      <c r="H5993">
        <v>14340.63765182186</v>
      </c>
      <c r="I5993">
        <v>-21.97368986646396</v>
      </c>
      <c r="J5993">
        <v>-21.97368986646396</v>
      </c>
      <c r="K5993">
        <v>1</v>
      </c>
      <c r="M5993" t="s">
        <v>56</v>
      </c>
      <c r="N5993" t="s">
        <v>56</v>
      </c>
      <c r="S5993" t="s">
        <v>10203</v>
      </c>
      <c r="U5993" t="s">
        <v>56</v>
      </c>
      <c r="W5993" t="s">
        <v>1415</v>
      </c>
      <c r="X5993" t="s">
        <v>1265</v>
      </c>
      <c r="Y5993" t="s">
        <v>182</v>
      </c>
      <c r="Z5993" t="s">
        <v>164</v>
      </c>
      <c r="AA5993" t="s">
        <v>164</v>
      </c>
      <c r="AB5993" t="s">
        <v>18</v>
      </c>
      <c r="AD5993" t="s">
        <v>10440</v>
      </c>
      <c r="AE5993">
        <v>1</v>
      </c>
      <c r="AF5993">
        <v>1</v>
      </c>
    </row>
    <row r="5994" spans="1:32" x14ac:dyDescent="0.2">
      <c r="A5994" t="s">
        <v>10441</v>
      </c>
      <c r="B5994" s="107">
        <v>44623</v>
      </c>
      <c r="C5994" s="107">
        <v>44623</v>
      </c>
      <c r="D5994" s="107">
        <v>44623</v>
      </c>
      <c r="E5994">
        <v>-2.9911786715512878E-3</v>
      </c>
      <c r="F5994">
        <v>-2.9911786715512878E-3</v>
      </c>
      <c r="G5994" t="s">
        <v>58</v>
      </c>
      <c r="H5994">
        <v>14340.63765182186</v>
      </c>
      <c r="I5994">
        <v>-42.895409480574898</v>
      </c>
      <c r="J5994">
        <v>-42.895409480574898</v>
      </c>
      <c r="K5994">
        <v>1</v>
      </c>
      <c r="M5994" t="s">
        <v>67</v>
      </c>
      <c r="N5994" t="s">
        <v>2409</v>
      </c>
      <c r="S5994" t="s">
        <v>1608</v>
      </c>
      <c r="U5994" t="s">
        <v>67</v>
      </c>
      <c r="W5994" t="s">
        <v>1270</v>
      </c>
      <c r="X5994" t="s">
        <v>1271</v>
      </c>
      <c r="Y5994" t="s">
        <v>182</v>
      </c>
      <c r="Z5994" t="s">
        <v>164</v>
      </c>
      <c r="AA5994" t="s">
        <v>164</v>
      </c>
      <c r="AB5994" t="s">
        <v>18</v>
      </c>
      <c r="AD5994" t="s">
        <v>10442</v>
      </c>
      <c r="AE5994">
        <v>1</v>
      </c>
      <c r="AF5994">
        <v>1</v>
      </c>
    </row>
    <row r="5995" spans="1:32" x14ac:dyDescent="0.2">
      <c r="A5995" t="s">
        <v>10443</v>
      </c>
      <c r="B5995" s="107">
        <v>44623</v>
      </c>
      <c r="C5995" s="107">
        <v>44623</v>
      </c>
      <c r="D5995" s="107">
        <v>44623</v>
      </c>
      <c r="E5995">
        <v>-2.2856962197548699E-3</v>
      </c>
      <c r="F5995">
        <v>-2.2856962197548699E-3</v>
      </c>
      <c r="G5995" t="s">
        <v>58</v>
      </c>
      <c r="H5995">
        <v>14340.63765182186</v>
      </c>
      <c r="I5995">
        <v>-32.77834126964359</v>
      </c>
      <c r="J5995">
        <v>-32.77834126964359</v>
      </c>
      <c r="K5995">
        <v>1</v>
      </c>
      <c r="M5995" t="s">
        <v>56</v>
      </c>
      <c r="N5995" t="s">
        <v>2409</v>
      </c>
      <c r="S5995" t="s">
        <v>9426</v>
      </c>
      <c r="U5995" t="s">
        <v>56</v>
      </c>
      <c r="W5995" t="s">
        <v>1270</v>
      </c>
      <c r="X5995" t="s">
        <v>1271</v>
      </c>
      <c r="Y5995" t="s">
        <v>182</v>
      </c>
      <c r="Z5995" t="s">
        <v>164</v>
      </c>
      <c r="AA5995" t="s">
        <v>164</v>
      </c>
      <c r="AB5995" t="s">
        <v>18</v>
      </c>
      <c r="AD5995" t="s">
        <v>10444</v>
      </c>
      <c r="AE5995">
        <v>1</v>
      </c>
      <c r="AF5995">
        <v>1</v>
      </c>
    </row>
    <row r="5996" spans="1:32" x14ac:dyDescent="0.2">
      <c r="A5996" t="s">
        <v>10445</v>
      </c>
      <c r="B5996" s="107">
        <v>44623</v>
      </c>
      <c r="C5996" s="107">
        <v>44623</v>
      </c>
      <c r="D5996" s="107">
        <v>44623</v>
      </c>
      <c r="E5996">
        <v>-3.5713105773253302E-3</v>
      </c>
      <c r="F5996">
        <v>-3.5713105773253302E-3</v>
      </c>
      <c r="G5996" t="s">
        <v>58</v>
      </c>
      <c r="H5996">
        <v>14340.63765182186</v>
      </c>
      <c r="I5996">
        <v>-51.214870931541299</v>
      </c>
      <c r="J5996">
        <v>-51.214870931541299</v>
      </c>
      <c r="K5996">
        <v>1</v>
      </c>
      <c r="M5996" t="s">
        <v>56</v>
      </c>
      <c r="N5996" t="s">
        <v>2409</v>
      </c>
      <c r="S5996" t="s">
        <v>9426</v>
      </c>
      <c r="U5996" t="s">
        <v>56</v>
      </c>
      <c r="W5996" t="s">
        <v>1270</v>
      </c>
      <c r="X5996" t="s">
        <v>1271</v>
      </c>
      <c r="Y5996" t="s">
        <v>182</v>
      </c>
      <c r="Z5996" t="s">
        <v>164</v>
      </c>
      <c r="AA5996" t="s">
        <v>164</v>
      </c>
      <c r="AB5996" t="s">
        <v>18</v>
      </c>
      <c r="AD5996" t="s">
        <v>10446</v>
      </c>
      <c r="AE5996">
        <v>1</v>
      </c>
      <c r="AF5996">
        <v>1</v>
      </c>
    </row>
    <row r="5997" spans="1:32" x14ac:dyDescent="0.2">
      <c r="A5997" t="s">
        <v>10447</v>
      </c>
      <c r="B5997" s="107">
        <v>44623</v>
      </c>
      <c r="C5997" s="107">
        <v>44623</v>
      </c>
      <c r="D5997" s="107">
        <v>44623</v>
      </c>
      <c r="E5997">
        <v>-3.2192523562104098E-3</v>
      </c>
      <c r="F5997">
        <v>-3.2192523562104098E-3</v>
      </c>
      <c r="G5997" t="s">
        <v>58</v>
      </c>
      <c r="H5997">
        <v>14340.63765182186</v>
      </c>
      <c r="I5997">
        <v>-46.166131550187252</v>
      </c>
      <c r="J5997">
        <v>-46.166131550187252</v>
      </c>
      <c r="K5997">
        <v>1</v>
      </c>
      <c r="M5997" t="s">
        <v>56</v>
      </c>
      <c r="N5997" t="s">
        <v>2409</v>
      </c>
      <c r="S5997" t="s">
        <v>9426</v>
      </c>
      <c r="U5997" t="s">
        <v>56</v>
      </c>
      <c r="W5997" t="s">
        <v>1270</v>
      </c>
      <c r="X5997" t="s">
        <v>1271</v>
      </c>
      <c r="Y5997" t="s">
        <v>182</v>
      </c>
      <c r="Z5997" t="s">
        <v>164</v>
      </c>
      <c r="AA5997" t="s">
        <v>164</v>
      </c>
      <c r="AB5997" t="s">
        <v>18</v>
      </c>
      <c r="AD5997" t="s">
        <v>10448</v>
      </c>
      <c r="AE5997">
        <v>1</v>
      </c>
      <c r="AF5997">
        <v>1</v>
      </c>
    </row>
    <row r="5998" spans="1:32" x14ac:dyDescent="0.2">
      <c r="A5998" t="s">
        <v>10449</v>
      </c>
      <c r="B5998" s="107">
        <v>44623</v>
      </c>
      <c r="C5998" s="107">
        <v>44623</v>
      </c>
      <c r="D5998" s="107">
        <v>44623</v>
      </c>
      <c r="E5998">
        <v>-5.0035431889526704E-3</v>
      </c>
      <c r="F5998">
        <v>-5.0035431889526704E-3</v>
      </c>
      <c r="G5998" t="s">
        <v>58</v>
      </c>
      <c r="H5998">
        <v>14340.63765182186</v>
      </c>
      <c r="I5998">
        <v>-71.753999848011489</v>
      </c>
      <c r="J5998">
        <v>-71.753999848011489</v>
      </c>
      <c r="K5998">
        <v>1</v>
      </c>
      <c r="M5998" t="s">
        <v>56</v>
      </c>
      <c r="N5998" t="s">
        <v>2409</v>
      </c>
      <c r="S5998" t="s">
        <v>9426</v>
      </c>
      <c r="U5998" t="s">
        <v>56</v>
      </c>
      <c r="W5998" t="s">
        <v>1270</v>
      </c>
      <c r="X5998" t="s">
        <v>1271</v>
      </c>
      <c r="Y5998" t="s">
        <v>182</v>
      </c>
      <c r="Z5998" t="s">
        <v>164</v>
      </c>
      <c r="AA5998" t="s">
        <v>164</v>
      </c>
      <c r="AB5998" t="s">
        <v>18</v>
      </c>
      <c r="AD5998" t="s">
        <v>10450</v>
      </c>
      <c r="AE5998">
        <v>1</v>
      </c>
      <c r="AF5998">
        <v>1</v>
      </c>
    </row>
    <row r="5999" spans="1:32" x14ac:dyDescent="0.2">
      <c r="A5999" t="s">
        <v>10451</v>
      </c>
      <c r="B5999" s="107">
        <v>44623</v>
      </c>
      <c r="C5999" s="107">
        <v>44623</v>
      </c>
      <c r="D5999" s="107">
        <v>44623</v>
      </c>
      <c r="E5999">
        <v>-3.4204666395669901E-3</v>
      </c>
      <c r="F5999">
        <v>-3.4204666395669901E-3</v>
      </c>
      <c r="G5999" t="s">
        <v>58</v>
      </c>
      <c r="H5999">
        <v>14340.63765182186</v>
      </c>
      <c r="I5999">
        <v>-49.051672678174967</v>
      </c>
      <c r="J5999">
        <v>-49.051672678174967</v>
      </c>
      <c r="K5999">
        <v>1</v>
      </c>
      <c r="M5999" t="s">
        <v>56</v>
      </c>
      <c r="N5999" t="s">
        <v>2409</v>
      </c>
      <c r="S5999" t="s">
        <v>9426</v>
      </c>
      <c r="U5999" t="s">
        <v>56</v>
      </c>
      <c r="W5999" t="s">
        <v>1270</v>
      </c>
      <c r="X5999" t="s">
        <v>1271</v>
      </c>
      <c r="Y5999" t="s">
        <v>182</v>
      </c>
      <c r="Z5999" t="s">
        <v>164</v>
      </c>
      <c r="AA5999" t="s">
        <v>164</v>
      </c>
      <c r="AB5999" t="s">
        <v>18</v>
      </c>
      <c r="AD5999" t="s">
        <v>10452</v>
      </c>
      <c r="AE5999">
        <v>1</v>
      </c>
      <c r="AF5999">
        <v>1</v>
      </c>
    </row>
    <row r="6000" spans="1:32" x14ac:dyDescent="0.2">
      <c r="A6000" t="s">
        <v>10453</v>
      </c>
      <c r="B6000" s="107">
        <v>44623</v>
      </c>
      <c r="C6000" s="107">
        <v>44623</v>
      </c>
      <c r="D6000" s="107">
        <v>44623</v>
      </c>
      <c r="E6000">
        <v>-3.79000497449856E-3</v>
      </c>
      <c r="F6000">
        <v>-3.79000497449856E-3</v>
      </c>
      <c r="G6000" t="s">
        <v>58</v>
      </c>
      <c r="H6000">
        <v>14340.63765182186</v>
      </c>
      <c r="I6000">
        <v>-54.351088037886207</v>
      </c>
      <c r="J6000">
        <v>-54.351088037886207</v>
      </c>
      <c r="K6000">
        <v>1</v>
      </c>
      <c r="M6000" t="s">
        <v>56</v>
      </c>
      <c r="N6000" t="s">
        <v>2409</v>
      </c>
      <c r="S6000" t="s">
        <v>9426</v>
      </c>
      <c r="U6000" t="s">
        <v>56</v>
      </c>
      <c r="W6000" t="s">
        <v>1270</v>
      </c>
      <c r="X6000" t="s">
        <v>1271</v>
      </c>
      <c r="Y6000" t="s">
        <v>182</v>
      </c>
      <c r="Z6000" t="s">
        <v>164</v>
      </c>
      <c r="AA6000" t="s">
        <v>164</v>
      </c>
      <c r="AB6000" t="s">
        <v>18</v>
      </c>
      <c r="AD6000" t="s">
        <v>10454</v>
      </c>
      <c r="AE6000">
        <v>1</v>
      </c>
      <c r="AF6000">
        <v>1</v>
      </c>
    </row>
    <row r="6001" spans="1:32" x14ac:dyDescent="0.2">
      <c r="A6001" t="s">
        <v>10455</v>
      </c>
      <c r="B6001" s="107">
        <v>44623</v>
      </c>
      <c r="C6001" s="107">
        <v>44623</v>
      </c>
      <c r="D6001" s="107">
        <v>44623</v>
      </c>
      <c r="E6001">
        <v>-2.5474080722621699E-3</v>
      </c>
      <c r="F6001">
        <v>-2.5474080722621699E-3</v>
      </c>
      <c r="G6001" t="s">
        <v>58</v>
      </c>
      <c r="H6001">
        <v>14340.63765182186</v>
      </c>
      <c r="I6001">
        <v>-36.531456115637823</v>
      </c>
      <c r="J6001">
        <v>-36.531456115637823</v>
      </c>
      <c r="K6001">
        <v>1</v>
      </c>
      <c r="M6001" t="s">
        <v>56</v>
      </c>
      <c r="N6001" t="s">
        <v>2409</v>
      </c>
      <c r="S6001" t="s">
        <v>9426</v>
      </c>
      <c r="U6001" t="s">
        <v>56</v>
      </c>
      <c r="W6001" t="s">
        <v>1270</v>
      </c>
      <c r="X6001" t="s">
        <v>1271</v>
      </c>
      <c r="Y6001" t="s">
        <v>182</v>
      </c>
      <c r="Z6001" t="s">
        <v>164</v>
      </c>
      <c r="AA6001" t="s">
        <v>164</v>
      </c>
      <c r="AB6001" t="s">
        <v>18</v>
      </c>
      <c r="AD6001" t="s">
        <v>10456</v>
      </c>
      <c r="AE6001">
        <v>1</v>
      </c>
      <c r="AF6001">
        <v>1</v>
      </c>
    </row>
    <row r="6002" spans="1:32" x14ac:dyDescent="0.2">
      <c r="A6002" t="s">
        <v>10457</v>
      </c>
      <c r="B6002" s="107">
        <v>44623</v>
      </c>
      <c r="C6002" s="107">
        <v>44623</v>
      </c>
      <c r="D6002" s="107">
        <v>44623</v>
      </c>
      <c r="E6002">
        <v>-5.0189006215402097E-3</v>
      </c>
      <c r="F6002">
        <v>-5.0189006215402097E-3</v>
      </c>
      <c r="G6002" t="s">
        <v>58</v>
      </c>
      <c r="H6002">
        <v>14340.63765182186</v>
      </c>
      <c r="I6002">
        <v>-71.974235224011679</v>
      </c>
      <c r="J6002">
        <v>-71.974235224011679</v>
      </c>
      <c r="K6002">
        <v>1</v>
      </c>
      <c r="M6002" t="s">
        <v>56</v>
      </c>
      <c r="N6002" t="s">
        <v>2409</v>
      </c>
      <c r="S6002" t="s">
        <v>9426</v>
      </c>
      <c r="U6002" t="s">
        <v>56</v>
      </c>
      <c r="W6002" t="s">
        <v>1270</v>
      </c>
      <c r="X6002" t="s">
        <v>1271</v>
      </c>
      <c r="Y6002" t="s">
        <v>182</v>
      </c>
      <c r="Z6002" t="s">
        <v>164</v>
      </c>
      <c r="AA6002" t="s">
        <v>164</v>
      </c>
      <c r="AB6002" t="s">
        <v>18</v>
      </c>
      <c r="AD6002" t="s">
        <v>10458</v>
      </c>
      <c r="AE6002">
        <v>1</v>
      </c>
      <c r="AF6002">
        <v>1</v>
      </c>
    </row>
    <row r="6003" spans="1:32" x14ac:dyDescent="0.2">
      <c r="A6003" t="s">
        <v>10459</v>
      </c>
      <c r="B6003" s="107">
        <v>44623</v>
      </c>
      <c r="C6003" s="107">
        <v>44623</v>
      </c>
      <c r="D6003" s="107">
        <v>44623</v>
      </c>
      <c r="E6003">
        <v>64.360249999999994</v>
      </c>
      <c r="F6003">
        <v>64.360249999999994</v>
      </c>
      <c r="G6003" t="s">
        <v>58</v>
      </c>
      <c r="H6003">
        <v>14340.63765182186</v>
      </c>
      <c r="I6003">
        <v>922967.02443066787</v>
      </c>
      <c r="J6003">
        <v>922967.02443066787</v>
      </c>
      <c r="K6003">
        <v>1</v>
      </c>
      <c r="M6003" t="s">
        <v>2409</v>
      </c>
      <c r="N6003" t="s">
        <v>53</v>
      </c>
      <c r="S6003" t="s">
        <v>1608</v>
      </c>
      <c r="U6003" t="s">
        <v>53</v>
      </c>
      <c r="W6003" t="s">
        <v>7994</v>
      </c>
      <c r="X6003" t="s">
        <v>7994</v>
      </c>
      <c r="Y6003" t="s">
        <v>1062</v>
      </c>
      <c r="Z6003" t="s">
        <v>1063</v>
      </c>
      <c r="AA6003" t="s">
        <v>1063</v>
      </c>
      <c r="AB6003" t="s">
        <v>29</v>
      </c>
      <c r="AD6003" t="s">
        <v>10438</v>
      </c>
      <c r="AE6003">
        <v>1</v>
      </c>
      <c r="AF6003">
        <v>1</v>
      </c>
    </row>
    <row r="6004" spans="1:32" x14ac:dyDescent="0.2">
      <c r="A6004" t="s">
        <v>10460</v>
      </c>
      <c r="B6004" s="107">
        <v>44623</v>
      </c>
      <c r="C6004" s="107">
        <v>44623</v>
      </c>
      <c r="D6004" s="107">
        <v>44623</v>
      </c>
      <c r="E6004">
        <v>-3.3335233196208798E-3</v>
      </c>
      <c r="F6004">
        <v>-3.3335233196208798E-3</v>
      </c>
      <c r="G6004" t="s">
        <v>58</v>
      </c>
      <c r="H6004">
        <v>14340.63765182186</v>
      </c>
      <c r="I6004">
        <v>-47.804850030581392</v>
      </c>
      <c r="J6004">
        <v>-47.804850030581392</v>
      </c>
      <c r="K6004">
        <v>1</v>
      </c>
      <c r="M6004" t="s">
        <v>56</v>
      </c>
      <c r="N6004" t="s">
        <v>2409</v>
      </c>
      <c r="S6004" t="s">
        <v>9426</v>
      </c>
      <c r="U6004" t="s">
        <v>56</v>
      </c>
      <c r="W6004" t="s">
        <v>1270</v>
      </c>
      <c r="X6004" t="s">
        <v>1271</v>
      </c>
      <c r="Y6004" t="s">
        <v>182</v>
      </c>
      <c r="Z6004" t="s">
        <v>164</v>
      </c>
      <c r="AA6004" t="s">
        <v>164</v>
      </c>
      <c r="AB6004" t="s">
        <v>18</v>
      </c>
      <c r="AD6004" t="s">
        <v>10461</v>
      </c>
      <c r="AE6004">
        <v>1</v>
      </c>
      <c r="AF6004">
        <v>1</v>
      </c>
    </row>
    <row r="6005" spans="1:32" x14ac:dyDescent="0.2">
      <c r="A6005" t="s">
        <v>10462</v>
      </c>
      <c r="B6005" s="107">
        <v>44623</v>
      </c>
      <c r="C6005" s="107">
        <v>44623</v>
      </c>
      <c r="D6005" s="107">
        <v>44623</v>
      </c>
      <c r="E6005">
        <v>-6.855411557711872E-3</v>
      </c>
      <c r="F6005">
        <v>-6.855411557711872E-3</v>
      </c>
      <c r="G6005" t="s">
        <v>58</v>
      </c>
      <c r="H6005">
        <v>14340.63765182186</v>
      </c>
      <c r="I6005">
        <v>-98.310973103257638</v>
      </c>
      <c r="J6005">
        <v>-98.310973103257638</v>
      </c>
      <c r="K6005">
        <v>1</v>
      </c>
      <c r="M6005" t="s">
        <v>56</v>
      </c>
      <c r="N6005" t="s">
        <v>2409</v>
      </c>
      <c r="S6005" t="s">
        <v>9426</v>
      </c>
      <c r="U6005" t="s">
        <v>56</v>
      </c>
      <c r="W6005" t="s">
        <v>1270</v>
      </c>
      <c r="X6005" t="s">
        <v>1271</v>
      </c>
      <c r="Y6005" t="s">
        <v>182</v>
      </c>
      <c r="Z6005" t="s">
        <v>164</v>
      </c>
      <c r="AA6005" t="s">
        <v>164</v>
      </c>
      <c r="AB6005" t="s">
        <v>18</v>
      </c>
      <c r="AD6005" t="s">
        <v>10463</v>
      </c>
      <c r="AE6005">
        <v>1</v>
      </c>
      <c r="AF6005">
        <v>1</v>
      </c>
    </row>
    <row r="6006" spans="1:32" x14ac:dyDescent="0.2">
      <c r="A6006" t="s">
        <v>10464</v>
      </c>
      <c r="B6006" s="107">
        <v>44623</v>
      </c>
      <c r="C6006" s="107">
        <v>44623</v>
      </c>
      <c r="D6006" s="107">
        <v>44623</v>
      </c>
      <c r="E6006">
        <v>-2.7397650338551582E-3</v>
      </c>
      <c r="F6006">
        <v>-2.7397650338551582E-3</v>
      </c>
      <c r="G6006" t="s">
        <v>58</v>
      </c>
      <c r="H6006">
        <v>14340.63765182186</v>
      </c>
      <c r="I6006">
        <v>-39.289977601648268</v>
      </c>
      <c r="J6006">
        <v>-39.289977601648268</v>
      </c>
      <c r="K6006">
        <v>1</v>
      </c>
      <c r="M6006" t="s">
        <v>56</v>
      </c>
      <c r="N6006" t="s">
        <v>2409</v>
      </c>
      <c r="S6006" t="s">
        <v>9426</v>
      </c>
      <c r="U6006" t="s">
        <v>56</v>
      </c>
      <c r="W6006" t="s">
        <v>1270</v>
      </c>
      <c r="X6006" t="s">
        <v>1271</v>
      </c>
      <c r="Y6006" t="s">
        <v>182</v>
      </c>
      <c r="Z6006" t="s">
        <v>164</v>
      </c>
      <c r="AA6006" t="s">
        <v>164</v>
      </c>
      <c r="AB6006" t="s">
        <v>18</v>
      </c>
      <c r="AD6006" t="s">
        <v>10465</v>
      </c>
      <c r="AE6006">
        <v>1</v>
      </c>
      <c r="AF6006">
        <v>1</v>
      </c>
    </row>
    <row r="6007" spans="1:32" x14ac:dyDescent="0.2">
      <c r="A6007" t="s">
        <v>10466</v>
      </c>
      <c r="B6007" s="107">
        <v>44623</v>
      </c>
      <c r="C6007" s="107">
        <v>44623</v>
      </c>
      <c r="D6007" s="107">
        <v>44623</v>
      </c>
      <c r="E6007">
        <v>-2.9667288779183722E-3</v>
      </c>
      <c r="F6007">
        <v>-2.9667288779183722E-3</v>
      </c>
      <c r="G6007" t="s">
        <v>58</v>
      </c>
      <c r="H6007">
        <v>14340.63765182186</v>
      </c>
      <c r="I6007">
        <v>-42.544783849423418</v>
      </c>
      <c r="J6007">
        <v>-42.544783849423418</v>
      </c>
      <c r="K6007">
        <v>1</v>
      </c>
      <c r="M6007" t="s">
        <v>56</v>
      </c>
      <c r="N6007" t="s">
        <v>2409</v>
      </c>
      <c r="S6007" t="s">
        <v>9426</v>
      </c>
      <c r="U6007" t="s">
        <v>56</v>
      </c>
      <c r="W6007" t="s">
        <v>1270</v>
      </c>
      <c r="X6007" t="s">
        <v>1271</v>
      </c>
      <c r="Y6007" t="s">
        <v>182</v>
      </c>
      <c r="Z6007" t="s">
        <v>164</v>
      </c>
      <c r="AA6007" t="s">
        <v>164</v>
      </c>
      <c r="AB6007" t="s">
        <v>18</v>
      </c>
      <c r="AD6007" t="s">
        <v>10467</v>
      </c>
      <c r="AE6007">
        <v>1</v>
      </c>
      <c r="AF6007">
        <v>1</v>
      </c>
    </row>
    <row r="6008" spans="1:32" x14ac:dyDescent="0.2">
      <c r="A6008" t="s">
        <v>10468</v>
      </c>
      <c r="B6008" s="107">
        <v>44623</v>
      </c>
      <c r="C6008" s="107">
        <v>44623</v>
      </c>
      <c r="D6008" s="107">
        <v>44623</v>
      </c>
      <c r="E6008">
        <v>-2.3563891996904759E-3</v>
      </c>
      <c r="F6008">
        <v>-2.3563891996904759E-3</v>
      </c>
      <c r="G6008" t="s">
        <v>58</v>
      </c>
      <c r="H6008">
        <v>14340.63765182186</v>
      </c>
      <c r="I6008">
        <v>-33.792123679427633</v>
      </c>
      <c r="J6008">
        <v>-33.792123679427633</v>
      </c>
      <c r="K6008">
        <v>1</v>
      </c>
      <c r="M6008" t="s">
        <v>56</v>
      </c>
      <c r="N6008" t="s">
        <v>2409</v>
      </c>
      <c r="S6008" t="s">
        <v>9426</v>
      </c>
      <c r="U6008" t="s">
        <v>56</v>
      </c>
      <c r="W6008" t="s">
        <v>1270</v>
      </c>
      <c r="X6008" t="s">
        <v>1271</v>
      </c>
      <c r="Y6008" t="s">
        <v>182</v>
      </c>
      <c r="Z6008" t="s">
        <v>164</v>
      </c>
      <c r="AA6008" t="s">
        <v>164</v>
      </c>
      <c r="AB6008" t="s">
        <v>18</v>
      </c>
      <c r="AD6008" t="s">
        <v>10469</v>
      </c>
      <c r="AE6008">
        <v>1</v>
      </c>
      <c r="AF6008">
        <v>1</v>
      </c>
    </row>
    <row r="6009" spans="1:32" x14ac:dyDescent="0.2">
      <c r="A6009" t="s">
        <v>10470</v>
      </c>
      <c r="B6009" s="107">
        <v>44623</v>
      </c>
      <c r="C6009" s="107">
        <v>44623</v>
      </c>
      <c r="D6009" s="107">
        <v>44623</v>
      </c>
      <c r="E6009">
        <v>-1.45356953495288E-3</v>
      </c>
      <c r="F6009">
        <v>-1.45356953495288E-3</v>
      </c>
      <c r="G6009" t="s">
        <v>58</v>
      </c>
      <c r="H6009">
        <v>14340.63765182186</v>
      </c>
      <c r="I6009">
        <v>-20.845114002486461</v>
      </c>
      <c r="J6009">
        <v>-20.845114002486461</v>
      </c>
      <c r="K6009">
        <v>1</v>
      </c>
      <c r="M6009" t="s">
        <v>56</v>
      </c>
      <c r="N6009" t="s">
        <v>9816</v>
      </c>
      <c r="S6009" t="s">
        <v>9426</v>
      </c>
      <c r="U6009" t="s">
        <v>56</v>
      </c>
      <c r="W6009" t="s">
        <v>1270</v>
      </c>
      <c r="X6009" t="s">
        <v>1271</v>
      </c>
      <c r="Y6009" t="s">
        <v>182</v>
      </c>
      <c r="Z6009" t="s">
        <v>164</v>
      </c>
      <c r="AA6009" t="s">
        <v>164</v>
      </c>
      <c r="AB6009" t="s">
        <v>18</v>
      </c>
      <c r="AD6009" t="s">
        <v>10471</v>
      </c>
      <c r="AE6009">
        <v>1</v>
      </c>
      <c r="AF6009">
        <v>1</v>
      </c>
    </row>
    <row r="6010" spans="1:32" x14ac:dyDescent="0.2">
      <c r="A6010" t="s">
        <v>10472</v>
      </c>
      <c r="B6010" s="107">
        <v>44623</v>
      </c>
      <c r="C6010" s="107">
        <v>44623</v>
      </c>
      <c r="D6010" s="107">
        <v>44623</v>
      </c>
      <c r="E6010">
        <v>-1.3242010857882E-3</v>
      </c>
      <c r="F6010">
        <v>-1.3242010857882E-3</v>
      </c>
      <c r="G6010" t="s">
        <v>58</v>
      </c>
      <c r="H6010">
        <v>14340.63765182186</v>
      </c>
      <c r="I6010">
        <v>-18.989887949437652</v>
      </c>
      <c r="J6010">
        <v>-18.989887949437652</v>
      </c>
      <c r="K6010">
        <v>1</v>
      </c>
      <c r="M6010" t="s">
        <v>56</v>
      </c>
      <c r="N6010" t="s">
        <v>9816</v>
      </c>
      <c r="S6010" t="s">
        <v>9426</v>
      </c>
      <c r="U6010" t="s">
        <v>56</v>
      </c>
      <c r="W6010" t="s">
        <v>1270</v>
      </c>
      <c r="X6010" t="s">
        <v>1271</v>
      </c>
      <c r="Y6010" t="s">
        <v>182</v>
      </c>
      <c r="Z6010" t="s">
        <v>164</v>
      </c>
      <c r="AA6010" t="s">
        <v>164</v>
      </c>
      <c r="AB6010" t="s">
        <v>18</v>
      </c>
      <c r="AD6010" t="s">
        <v>10473</v>
      </c>
      <c r="AE6010">
        <v>1</v>
      </c>
      <c r="AF6010">
        <v>1</v>
      </c>
    </row>
    <row r="6011" spans="1:32" x14ac:dyDescent="0.2">
      <c r="A6011" t="s">
        <v>10474</v>
      </c>
      <c r="B6011" s="107">
        <v>44623</v>
      </c>
      <c r="C6011" s="107">
        <v>44623</v>
      </c>
      <c r="D6011" s="107">
        <v>44623</v>
      </c>
      <c r="E6011">
        <v>-1.5639576689454599E-3</v>
      </c>
      <c r="F6011">
        <v>-1.5639576689454599E-3</v>
      </c>
      <c r="G6011" t="s">
        <v>58</v>
      </c>
      <c r="H6011">
        <v>14340.63765182186</v>
      </c>
      <c r="I6011">
        <v>-22.428150233134819</v>
      </c>
      <c r="J6011">
        <v>-22.428150233134819</v>
      </c>
      <c r="K6011">
        <v>1</v>
      </c>
      <c r="M6011" t="s">
        <v>56</v>
      </c>
      <c r="N6011" t="s">
        <v>9816</v>
      </c>
      <c r="S6011" t="s">
        <v>9426</v>
      </c>
      <c r="U6011" t="s">
        <v>56</v>
      </c>
      <c r="W6011" t="s">
        <v>1270</v>
      </c>
      <c r="X6011" t="s">
        <v>1271</v>
      </c>
      <c r="Y6011" t="s">
        <v>182</v>
      </c>
      <c r="Z6011" t="s">
        <v>164</v>
      </c>
      <c r="AA6011" t="s">
        <v>164</v>
      </c>
      <c r="AB6011" t="s">
        <v>18</v>
      </c>
      <c r="AD6011" t="s">
        <v>10475</v>
      </c>
      <c r="AE6011">
        <v>1</v>
      </c>
      <c r="AF6011">
        <v>1</v>
      </c>
    </row>
    <row r="6012" spans="1:32" x14ac:dyDescent="0.2">
      <c r="A6012" t="s">
        <v>10476</v>
      </c>
      <c r="B6012" s="107">
        <v>44623</v>
      </c>
      <c r="C6012" s="107">
        <v>44623</v>
      </c>
      <c r="D6012" s="107">
        <v>44623</v>
      </c>
      <c r="E6012">
        <v>-1.07885617282218E-3</v>
      </c>
      <c r="F6012">
        <v>-1.07885617282218E-3</v>
      </c>
      <c r="G6012" t="s">
        <v>58</v>
      </c>
      <c r="H6012">
        <v>14340.63765182186</v>
      </c>
      <c r="I6012">
        <v>-15.471485452874189</v>
      </c>
      <c r="J6012">
        <v>-15.471485452874189</v>
      </c>
      <c r="K6012">
        <v>1</v>
      </c>
      <c r="M6012" t="s">
        <v>56</v>
      </c>
      <c r="N6012" t="s">
        <v>9816</v>
      </c>
      <c r="S6012" t="s">
        <v>9426</v>
      </c>
      <c r="U6012" t="s">
        <v>56</v>
      </c>
      <c r="W6012" t="s">
        <v>1270</v>
      </c>
      <c r="X6012" t="s">
        <v>1271</v>
      </c>
      <c r="Y6012" t="s">
        <v>182</v>
      </c>
      <c r="Z6012" t="s">
        <v>164</v>
      </c>
      <c r="AA6012" t="s">
        <v>164</v>
      </c>
      <c r="AB6012" t="s">
        <v>18</v>
      </c>
      <c r="AD6012" t="s">
        <v>10477</v>
      </c>
      <c r="AE6012">
        <v>1</v>
      </c>
      <c r="AF6012">
        <v>1</v>
      </c>
    </row>
    <row r="6013" spans="1:32" x14ac:dyDescent="0.2">
      <c r="A6013" t="s">
        <v>10478</v>
      </c>
      <c r="B6013" s="107">
        <v>44623</v>
      </c>
      <c r="C6013" s="107">
        <v>44623</v>
      </c>
      <c r="D6013" s="107">
        <v>44623</v>
      </c>
      <c r="E6013">
        <v>-8.2334733223098002E-4</v>
      </c>
      <c r="F6013">
        <v>-8.2334733223098002E-4</v>
      </c>
      <c r="G6013" t="s">
        <v>58</v>
      </c>
      <c r="H6013">
        <v>14340.63765182186</v>
      </c>
      <c r="I6013">
        <v>-11.807325753118681</v>
      </c>
      <c r="J6013">
        <v>-11.807325753118681</v>
      </c>
      <c r="K6013">
        <v>1</v>
      </c>
      <c r="M6013" t="s">
        <v>56</v>
      </c>
      <c r="N6013" t="s">
        <v>9816</v>
      </c>
      <c r="S6013" t="s">
        <v>9426</v>
      </c>
      <c r="U6013" t="s">
        <v>56</v>
      </c>
      <c r="W6013" t="s">
        <v>1270</v>
      </c>
      <c r="X6013" t="s">
        <v>1271</v>
      </c>
      <c r="Y6013" t="s">
        <v>182</v>
      </c>
      <c r="Z6013" t="s">
        <v>164</v>
      </c>
      <c r="AA6013" t="s">
        <v>164</v>
      </c>
      <c r="AB6013" t="s">
        <v>18</v>
      </c>
      <c r="AD6013" t="s">
        <v>10479</v>
      </c>
      <c r="AE6013">
        <v>1</v>
      </c>
      <c r="AF6013">
        <v>1</v>
      </c>
    </row>
    <row r="6014" spans="1:32" x14ac:dyDescent="0.2">
      <c r="A6014" t="s">
        <v>10480</v>
      </c>
      <c r="B6014" s="107">
        <v>44623</v>
      </c>
      <c r="C6014" s="107">
        <v>44623</v>
      </c>
      <c r="D6014" s="107">
        <v>44623</v>
      </c>
      <c r="E6014">
        <v>-3.1206682487850538E-3</v>
      </c>
      <c r="F6014">
        <v>-3.1206682487850538E-3</v>
      </c>
      <c r="G6014" t="s">
        <v>58</v>
      </c>
      <c r="H6014">
        <v>14340.63765182186</v>
      </c>
      <c r="I6014">
        <v>-44.752372587371937</v>
      </c>
      <c r="J6014">
        <v>-44.752372587371937</v>
      </c>
      <c r="K6014">
        <v>1</v>
      </c>
      <c r="M6014" t="s">
        <v>67</v>
      </c>
      <c r="N6014" t="s">
        <v>2409</v>
      </c>
      <c r="S6014" t="s">
        <v>1608</v>
      </c>
      <c r="U6014" t="s">
        <v>67</v>
      </c>
      <c r="W6014" t="s">
        <v>1270</v>
      </c>
      <c r="X6014" t="s">
        <v>1271</v>
      </c>
      <c r="Y6014" t="s">
        <v>182</v>
      </c>
      <c r="Z6014" t="s">
        <v>164</v>
      </c>
      <c r="AA6014" t="s">
        <v>164</v>
      </c>
      <c r="AB6014" t="s">
        <v>18</v>
      </c>
      <c r="AD6014" t="s">
        <v>10481</v>
      </c>
      <c r="AE6014">
        <v>1</v>
      </c>
      <c r="AF6014">
        <v>1</v>
      </c>
    </row>
    <row r="6015" spans="1:32" x14ac:dyDescent="0.2">
      <c r="A6015" t="s">
        <v>10482</v>
      </c>
      <c r="B6015" s="107">
        <v>44623</v>
      </c>
      <c r="C6015" s="107">
        <v>44623</v>
      </c>
      <c r="D6015" s="107">
        <v>44623</v>
      </c>
      <c r="E6015">
        <v>-3.8027674081106918E-3</v>
      </c>
      <c r="F6015">
        <v>-3.8027674081106918E-3</v>
      </c>
      <c r="G6015" t="s">
        <v>58</v>
      </c>
      <c r="H6015">
        <v>14340.63765182186</v>
      </c>
      <c r="I6015">
        <v>-54.534109473873229</v>
      </c>
      <c r="J6015">
        <v>-54.534109473873229</v>
      </c>
      <c r="K6015">
        <v>1</v>
      </c>
      <c r="M6015" t="s">
        <v>56</v>
      </c>
      <c r="N6015" t="s">
        <v>2409</v>
      </c>
      <c r="S6015" t="s">
        <v>9426</v>
      </c>
      <c r="U6015" t="s">
        <v>56</v>
      </c>
      <c r="W6015" t="s">
        <v>1270</v>
      </c>
      <c r="X6015" t="s">
        <v>1271</v>
      </c>
      <c r="Y6015" t="s">
        <v>182</v>
      </c>
      <c r="Z6015" t="s">
        <v>164</v>
      </c>
      <c r="AA6015" t="s">
        <v>164</v>
      </c>
      <c r="AB6015" t="s">
        <v>18</v>
      </c>
      <c r="AD6015" t="s">
        <v>10483</v>
      </c>
      <c r="AE6015">
        <v>1</v>
      </c>
      <c r="AF6015">
        <v>1</v>
      </c>
    </row>
    <row r="6016" spans="1:32" x14ac:dyDescent="0.2">
      <c r="A6016" t="s">
        <v>10484</v>
      </c>
      <c r="B6016" s="107">
        <v>44623</v>
      </c>
      <c r="C6016" s="107">
        <v>44623</v>
      </c>
      <c r="D6016" s="107">
        <v>44623</v>
      </c>
      <c r="E6016">
        <v>-2.8216002354194158E-3</v>
      </c>
      <c r="F6016">
        <v>-2.8216002354194158E-3</v>
      </c>
      <c r="G6016" t="s">
        <v>58</v>
      </c>
      <c r="H6016">
        <v>14340.63765182186</v>
      </c>
      <c r="I6016">
        <v>-40.463546574445111</v>
      </c>
      <c r="J6016">
        <v>-40.463546574445111</v>
      </c>
      <c r="K6016">
        <v>1</v>
      </c>
      <c r="M6016" t="s">
        <v>56</v>
      </c>
      <c r="N6016" t="s">
        <v>2409</v>
      </c>
      <c r="S6016" t="s">
        <v>9426</v>
      </c>
      <c r="U6016" t="s">
        <v>56</v>
      </c>
      <c r="W6016" t="s">
        <v>1270</v>
      </c>
      <c r="X6016" t="s">
        <v>1271</v>
      </c>
      <c r="Y6016" t="s">
        <v>182</v>
      </c>
      <c r="Z6016" t="s">
        <v>164</v>
      </c>
      <c r="AA6016" t="s">
        <v>164</v>
      </c>
      <c r="AB6016" t="s">
        <v>18</v>
      </c>
      <c r="AD6016" t="s">
        <v>10485</v>
      </c>
      <c r="AE6016">
        <v>1</v>
      </c>
      <c r="AF6016">
        <v>1</v>
      </c>
    </row>
    <row r="6017" spans="1:32" x14ac:dyDescent="0.2">
      <c r="A6017" t="s">
        <v>10486</v>
      </c>
      <c r="B6017" s="107">
        <v>44623</v>
      </c>
      <c r="C6017" s="107">
        <v>44623</v>
      </c>
      <c r="D6017" s="107">
        <v>44623</v>
      </c>
      <c r="E6017">
        <v>-4.1972241049282859E-3</v>
      </c>
      <c r="F6017">
        <v>-4.1972241049282859E-3</v>
      </c>
      <c r="G6017" t="s">
        <v>58</v>
      </c>
      <c r="H6017">
        <v>14340.63765182186</v>
      </c>
      <c r="I6017">
        <v>-60.19087003226889</v>
      </c>
      <c r="J6017">
        <v>-60.19087003226889</v>
      </c>
      <c r="K6017">
        <v>1</v>
      </c>
      <c r="M6017" t="s">
        <v>67</v>
      </c>
      <c r="N6017" t="s">
        <v>2409</v>
      </c>
      <c r="S6017" t="s">
        <v>1608</v>
      </c>
      <c r="U6017" t="s">
        <v>67</v>
      </c>
      <c r="W6017" t="s">
        <v>1270</v>
      </c>
      <c r="X6017" t="s">
        <v>1271</v>
      </c>
      <c r="Y6017" t="s">
        <v>182</v>
      </c>
      <c r="Z6017" t="s">
        <v>164</v>
      </c>
      <c r="AA6017" t="s">
        <v>164</v>
      </c>
      <c r="AB6017" t="s">
        <v>18</v>
      </c>
      <c r="AD6017" t="s">
        <v>10487</v>
      </c>
      <c r="AE6017">
        <v>1</v>
      </c>
      <c r="AF6017">
        <v>1</v>
      </c>
    </row>
    <row r="6018" spans="1:32" x14ac:dyDescent="0.2">
      <c r="A6018" t="s">
        <v>10488</v>
      </c>
      <c r="B6018" s="107">
        <v>44623</v>
      </c>
      <c r="C6018" s="107">
        <v>44623</v>
      </c>
      <c r="D6018" s="107">
        <v>44623</v>
      </c>
      <c r="E6018">
        <v>-2.1881057970131409E-3</v>
      </c>
      <c r="F6018">
        <v>-2.1881057970131409E-3</v>
      </c>
      <c r="G6018" t="s">
        <v>58</v>
      </c>
      <c r="H6018">
        <v>14340.63765182186</v>
      </c>
      <c r="I6018">
        <v>-31.37883237881633</v>
      </c>
      <c r="J6018">
        <v>-31.37883237881633</v>
      </c>
      <c r="K6018">
        <v>1</v>
      </c>
      <c r="M6018" t="s">
        <v>67</v>
      </c>
      <c r="N6018" t="s">
        <v>2409</v>
      </c>
      <c r="S6018" t="s">
        <v>1608</v>
      </c>
      <c r="U6018" t="s">
        <v>67</v>
      </c>
      <c r="W6018" t="s">
        <v>1270</v>
      </c>
      <c r="X6018" t="s">
        <v>1271</v>
      </c>
      <c r="Y6018" t="s">
        <v>182</v>
      </c>
      <c r="Z6018" t="s">
        <v>164</v>
      </c>
      <c r="AA6018" t="s">
        <v>164</v>
      </c>
      <c r="AB6018" t="s">
        <v>18</v>
      </c>
      <c r="AD6018" t="s">
        <v>10489</v>
      </c>
      <c r="AE6018">
        <v>1</v>
      </c>
      <c r="AF6018">
        <v>1</v>
      </c>
    </row>
    <row r="6019" spans="1:32" x14ac:dyDescent="0.2">
      <c r="A6019" t="s">
        <v>10490</v>
      </c>
      <c r="B6019" s="107">
        <v>44623</v>
      </c>
      <c r="C6019" s="107">
        <v>44623</v>
      </c>
      <c r="D6019" s="107">
        <v>44623</v>
      </c>
      <c r="E6019">
        <v>-4.0243640187475399E-3</v>
      </c>
      <c r="F6019">
        <v>-4.0243640187475399E-3</v>
      </c>
      <c r="G6019" t="s">
        <v>58</v>
      </c>
      <c r="H6019">
        <v>14340.63765182186</v>
      </c>
      <c r="I6019">
        <v>-57.711946171888123</v>
      </c>
      <c r="J6019">
        <v>-57.711946171888123</v>
      </c>
      <c r="K6019">
        <v>1</v>
      </c>
      <c r="M6019" t="s">
        <v>56</v>
      </c>
      <c r="N6019" t="s">
        <v>2409</v>
      </c>
      <c r="S6019" t="s">
        <v>9426</v>
      </c>
      <c r="U6019" t="s">
        <v>56</v>
      </c>
      <c r="W6019" t="s">
        <v>1270</v>
      </c>
      <c r="X6019" t="s">
        <v>1271</v>
      </c>
      <c r="Y6019" t="s">
        <v>182</v>
      </c>
      <c r="Z6019" t="s">
        <v>164</v>
      </c>
      <c r="AA6019" t="s">
        <v>164</v>
      </c>
      <c r="AB6019" t="s">
        <v>18</v>
      </c>
      <c r="AD6019" t="s">
        <v>10491</v>
      </c>
      <c r="AE6019">
        <v>1</v>
      </c>
      <c r="AF6019">
        <v>1</v>
      </c>
    </row>
    <row r="6020" spans="1:32" x14ac:dyDescent="0.2">
      <c r="A6020" t="s">
        <v>10492</v>
      </c>
      <c r="B6020" s="107">
        <v>44623</v>
      </c>
      <c r="C6020" s="107">
        <v>44623</v>
      </c>
      <c r="D6020" s="107">
        <v>44623</v>
      </c>
      <c r="E6020">
        <v>-3.55790695218641E-3</v>
      </c>
      <c r="F6020">
        <v>-3.55790695218641E-3</v>
      </c>
      <c r="G6020" t="s">
        <v>58</v>
      </c>
      <c r="H6020">
        <v>14340.63765182186</v>
      </c>
      <c r="I6020">
        <v>-51.022654400203187</v>
      </c>
      <c r="J6020">
        <v>-51.022654400203187</v>
      </c>
      <c r="K6020">
        <v>1</v>
      </c>
      <c r="M6020" t="s">
        <v>56</v>
      </c>
      <c r="N6020" t="s">
        <v>2409</v>
      </c>
      <c r="S6020" t="s">
        <v>9426</v>
      </c>
      <c r="U6020" t="s">
        <v>56</v>
      </c>
      <c r="W6020" t="s">
        <v>1270</v>
      </c>
      <c r="X6020" t="s">
        <v>1271</v>
      </c>
      <c r="Y6020" t="s">
        <v>182</v>
      </c>
      <c r="Z6020" t="s">
        <v>164</v>
      </c>
      <c r="AA6020" t="s">
        <v>164</v>
      </c>
      <c r="AB6020" t="s">
        <v>18</v>
      </c>
      <c r="AD6020" t="s">
        <v>10493</v>
      </c>
      <c r="AE6020">
        <v>1</v>
      </c>
      <c r="AF6020">
        <v>1</v>
      </c>
    </row>
    <row r="6021" spans="1:32" x14ac:dyDescent="0.2">
      <c r="A6021" t="s">
        <v>10494</v>
      </c>
      <c r="B6021" s="107">
        <v>44623</v>
      </c>
      <c r="C6021" s="107">
        <v>44623</v>
      </c>
      <c r="D6021" s="107">
        <v>44623</v>
      </c>
      <c r="E6021">
        <v>-4.5270635762162201E-3</v>
      </c>
      <c r="F6021">
        <v>-4.5270635762162201E-3</v>
      </c>
      <c r="G6021" t="s">
        <v>58</v>
      </c>
      <c r="H6021">
        <v>14340.63765182186</v>
      </c>
      <c r="I6021">
        <v>-64.920978373277663</v>
      </c>
      <c r="J6021">
        <v>-64.920978373277663</v>
      </c>
      <c r="K6021">
        <v>1</v>
      </c>
      <c r="M6021" t="s">
        <v>56</v>
      </c>
      <c r="N6021" t="s">
        <v>2409</v>
      </c>
      <c r="S6021" t="s">
        <v>9426</v>
      </c>
      <c r="U6021" t="s">
        <v>56</v>
      </c>
      <c r="W6021" t="s">
        <v>1270</v>
      </c>
      <c r="X6021" t="s">
        <v>1271</v>
      </c>
      <c r="Y6021" t="s">
        <v>182</v>
      </c>
      <c r="Z6021" t="s">
        <v>164</v>
      </c>
      <c r="AA6021" t="s">
        <v>164</v>
      </c>
      <c r="AB6021" t="s">
        <v>18</v>
      </c>
      <c r="AD6021" t="s">
        <v>10495</v>
      </c>
      <c r="AE6021">
        <v>1</v>
      </c>
      <c r="AF6021">
        <v>1</v>
      </c>
    </row>
    <row r="6022" spans="1:32" x14ac:dyDescent="0.2">
      <c r="A6022" t="s">
        <v>10496</v>
      </c>
      <c r="B6022" s="107">
        <v>44623</v>
      </c>
      <c r="C6022" s="107">
        <v>44623</v>
      </c>
      <c r="D6022" s="107">
        <v>44623</v>
      </c>
      <c r="E6022">
        <v>-3.140431357106913E-3</v>
      </c>
      <c r="F6022">
        <v>-3.140431357106913E-3</v>
      </c>
      <c r="G6022" t="s">
        <v>58</v>
      </c>
      <c r="H6022">
        <v>14340.63765182186</v>
      </c>
      <c r="I6022">
        <v>-45.035788162689421</v>
      </c>
      <c r="J6022">
        <v>-45.035788162689421</v>
      </c>
      <c r="K6022">
        <v>1</v>
      </c>
      <c r="M6022" t="s">
        <v>67</v>
      </c>
      <c r="N6022" t="s">
        <v>2409</v>
      </c>
      <c r="S6022" t="s">
        <v>1608</v>
      </c>
      <c r="U6022" t="s">
        <v>67</v>
      </c>
      <c r="W6022" t="s">
        <v>1270</v>
      </c>
      <c r="X6022" t="s">
        <v>1271</v>
      </c>
      <c r="Y6022" t="s">
        <v>182</v>
      </c>
      <c r="Z6022" t="s">
        <v>164</v>
      </c>
      <c r="AA6022" t="s">
        <v>164</v>
      </c>
      <c r="AB6022" t="s">
        <v>18</v>
      </c>
      <c r="AD6022" t="s">
        <v>10497</v>
      </c>
      <c r="AE6022">
        <v>1</v>
      </c>
      <c r="AF6022">
        <v>1</v>
      </c>
    </row>
    <row r="6023" spans="1:32" x14ac:dyDescent="0.2">
      <c r="A6023" t="s">
        <v>10498</v>
      </c>
      <c r="B6023" s="107">
        <v>44623</v>
      </c>
      <c r="C6023" s="107">
        <v>44623</v>
      </c>
      <c r="D6023" s="107">
        <v>44623</v>
      </c>
      <c r="E6023">
        <v>-2.6526477872439889E-3</v>
      </c>
      <c r="F6023">
        <v>-2.6526477872439889E-3</v>
      </c>
      <c r="G6023" t="s">
        <v>58</v>
      </c>
      <c r="H6023">
        <v>14340.63765182186</v>
      </c>
      <c r="I6023">
        <v>-38.040660734773098</v>
      </c>
      <c r="J6023">
        <v>-38.040660734773098</v>
      </c>
      <c r="K6023">
        <v>1</v>
      </c>
      <c r="M6023" t="s">
        <v>67</v>
      </c>
      <c r="N6023" t="s">
        <v>2409</v>
      </c>
      <c r="S6023" t="s">
        <v>1608</v>
      </c>
      <c r="U6023" t="s">
        <v>67</v>
      </c>
      <c r="W6023" t="s">
        <v>1270</v>
      </c>
      <c r="X6023" t="s">
        <v>1271</v>
      </c>
      <c r="Y6023" t="s">
        <v>182</v>
      </c>
      <c r="Z6023" t="s">
        <v>164</v>
      </c>
      <c r="AA6023" t="s">
        <v>164</v>
      </c>
      <c r="AB6023" t="s">
        <v>18</v>
      </c>
      <c r="AD6023" t="s">
        <v>10499</v>
      </c>
      <c r="AE6023">
        <v>1</v>
      </c>
      <c r="AF6023">
        <v>1</v>
      </c>
    </row>
    <row r="6024" spans="1:32" x14ac:dyDescent="0.2">
      <c r="A6024" t="s">
        <v>10500</v>
      </c>
      <c r="B6024" s="107">
        <v>44623</v>
      </c>
      <c r="C6024" s="107">
        <v>44623</v>
      </c>
      <c r="D6024" s="107">
        <v>44623</v>
      </c>
      <c r="E6024">
        <v>-3.1560666983484632E-3</v>
      </c>
      <c r="F6024">
        <v>-3.1560666983484632E-3</v>
      </c>
      <c r="G6024" t="s">
        <v>58</v>
      </c>
      <c r="H6024">
        <v>14340.63765182186</v>
      </c>
      <c r="I6024">
        <v>-45.260008925997077</v>
      </c>
      <c r="J6024">
        <v>-45.260008925997077</v>
      </c>
      <c r="K6024">
        <v>1</v>
      </c>
      <c r="M6024" t="s">
        <v>67</v>
      </c>
      <c r="N6024" t="s">
        <v>2409</v>
      </c>
      <c r="S6024" t="s">
        <v>1608</v>
      </c>
      <c r="U6024" t="s">
        <v>67</v>
      </c>
      <c r="W6024" t="s">
        <v>1270</v>
      </c>
      <c r="X6024" t="s">
        <v>1271</v>
      </c>
      <c r="Y6024" t="s">
        <v>182</v>
      </c>
      <c r="Z6024" t="s">
        <v>164</v>
      </c>
      <c r="AA6024" t="s">
        <v>164</v>
      </c>
      <c r="AB6024" t="s">
        <v>18</v>
      </c>
      <c r="AD6024" t="s">
        <v>10501</v>
      </c>
      <c r="AE6024">
        <v>1</v>
      </c>
      <c r="AF6024">
        <v>1</v>
      </c>
    </row>
    <row r="6025" spans="1:32" x14ac:dyDescent="0.2">
      <c r="A6025" t="s">
        <v>10502</v>
      </c>
      <c r="B6025" s="107">
        <v>44623</v>
      </c>
      <c r="C6025" s="107">
        <v>44623</v>
      </c>
      <c r="D6025" s="107">
        <v>44623</v>
      </c>
      <c r="E6025">
        <v>-7.8621597693054009E-4</v>
      </c>
      <c r="F6025">
        <v>-7.8621597693054009E-4</v>
      </c>
      <c r="G6025" t="s">
        <v>58</v>
      </c>
      <c r="H6025">
        <v>14340.63765182186</v>
      </c>
      <c r="I6025">
        <v>-11.27483844123401</v>
      </c>
      <c r="J6025">
        <v>-11.27483844123401</v>
      </c>
      <c r="K6025">
        <v>1</v>
      </c>
      <c r="M6025" t="s">
        <v>56</v>
      </c>
      <c r="N6025" t="s">
        <v>9816</v>
      </c>
      <c r="S6025" t="s">
        <v>9426</v>
      </c>
      <c r="U6025" t="s">
        <v>56</v>
      </c>
      <c r="W6025" t="s">
        <v>1270</v>
      </c>
      <c r="X6025" t="s">
        <v>1271</v>
      </c>
      <c r="Y6025" t="s">
        <v>182</v>
      </c>
      <c r="Z6025" t="s">
        <v>164</v>
      </c>
      <c r="AA6025" t="s">
        <v>164</v>
      </c>
      <c r="AB6025" t="s">
        <v>18</v>
      </c>
      <c r="AD6025" t="s">
        <v>10503</v>
      </c>
      <c r="AE6025">
        <v>1</v>
      </c>
      <c r="AF6025">
        <v>1</v>
      </c>
    </row>
    <row r="6026" spans="1:32" x14ac:dyDescent="0.2">
      <c r="A6026" t="s">
        <v>10504</v>
      </c>
      <c r="B6026" s="107">
        <v>44623</v>
      </c>
      <c r="C6026" s="107">
        <v>44623</v>
      </c>
      <c r="D6026" s="107">
        <v>44623</v>
      </c>
      <c r="E6026">
        <v>-6.9435561844833997E-4</v>
      </c>
      <c r="F6026">
        <v>-6.9435561844833997E-4</v>
      </c>
      <c r="G6026" t="s">
        <v>58</v>
      </c>
      <c r="H6026">
        <v>14340.63765182186</v>
      </c>
      <c r="I6026">
        <v>-9.9575023256743194</v>
      </c>
      <c r="J6026">
        <v>-9.9575023256743194</v>
      </c>
      <c r="K6026">
        <v>1</v>
      </c>
      <c r="M6026" t="s">
        <v>56</v>
      </c>
      <c r="N6026" t="s">
        <v>9816</v>
      </c>
      <c r="S6026" t="s">
        <v>9426</v>
      </c>
      <c r="U6026" t="s">
        <v>56</v>
      </c>
      <c r="W6026" t="s">
        <v>1270</v>
      </c>
      <c r="X6026" t="s">
        <v>1271</v>
      </c>
      <c r="Y6026" t="s">
        <v>182</v>
      </c>
      <c r="Z6026" t="s">
        <v>164</v>
      </c>
      <c r="AA6026" t="s">
        <v>164</v>
      </c>
      <c r="AB6026" t="s">
        <v>18</v>
      </c>
      <c r="AD6026" t="s">
        <v>10505</v>
      </c>
      <c r="AE6026">
        <v>1</v>
      </c>
      <c r="AF6026">
        <v>1</v>
      </c>
    </row>
    <row r="6027" spans="1:32" x14ac:dyDescent="0.2">
      <c r="A6027" t="s">
        <v>10506</v>
      </c>
      <c r="B6027" s="107">
        <v>44623</v>
      </c>
      <c r="C6027" s="107">
        <v>44623</v>
      </c>
      <c r="D6027" s="107">
        <v>44623</v>
      </c>
      <c r="E6027">
        <v>-2.2021848116996201E-3</v>
      </c>
      <c r="F6027">
        <v>-2.2021848116996201E-3</v>
      </c>
      <c r="G6027" t="s">
        <v>58</v>
      </c>
      <c r="H6027">
        <v>14340.63765182186</v>
      </c>
      <c r="I6027">
        <v>-31.580734426929808</v>
      </c>
      <c r="J6027">
        <v>-31.580734426929808</v>
      </c>
      <c r="K6027">
        <v>1</v>
      </c>
      <c r="M6027" t="s">
        <v>56</v>
      </c>
      <c r="N6027" t="s">
        <v>69</v>
      </c>
      <c r="S6027" t="s">
        <v>1608</v>
      </c>
      <c r="U6027" t="s">
        <v>56</v>
      </c>
      <c r="W6027" t="s">
        <v>2841</v>
      </c>
      <c r="X6027" t="s">
        <v>70</v>
      </c>
      <c r="Y6027" t="s">
        <v>182</v>
      </c>
      <c r="Z6027" t="s">
        <v>164</v>
      </c>
      <c r="AA6027" t="s">
        <v>164</v>
      </c>
      <c r="AB6027" t="s">
        <v>18</v>
      </c>
      <c r="AD6027" t="s">
        <v>10507</v>
      </c>
      <c r="AE6027">
        <v>1</v>
      </c>
      <c r="AF6027">
        <v>1</v>
      </c>
    </row>
    <row r="6028" spans="1:32" x14ac:dyDescent="0.2">
      <c r="A6028" t="s">
        <v>10508</v>
      </c>
      <c r="B6028" s="107">
        <v>44623</v>
      </c>
      <c r="C6028" s="107">
        <v>44623</v>
      </c>
      <c r="D6028" s="107">
        <v>44623</v>
      </c>
      <c r="E6028">
        <v>-4.7733779623675143E-3</v>
      </c>
      <c r="F6028">
        <v>-4.7733779623675143E-3</v>
      </c>
      <c r="G6028" t="s">
        <v>58</v>
      </c>
      <c r="H6028">
        <v>14340.63765182186</v>
      </c>
      <c r="I6028">
        <v>-68.453283733504293</v>
      </c>
      <c r="J6028">
        <v>-68.453283733504293</v>
      </c>
      <c r="K6028">
        <v>1</v>
      </c>
      <c r="M6028" t="s">
        <v>56</v>
      </c>
      <c r="N6028" t="s">
        <v>2409</v>
      </c>
      <c r="S6028" t="s">
        <v>9426</v>
      </c>
      <c r="U6028" t="s">
        <v>56</v>
      </c>
      <c r="W6028" t="s">
        <v>1270</v>
      </c>
      <c r="X6028" t="s">
        <v>1271</v>
      </c>
      <c r="Y6028" t="s">
        <v>182</v>
      </c>
      <c r="Z6028" t="s">
        <v>164</v>
      </c>
      <c r="AA6028" t="s">
        <v>164</v>
      </c>
      <c r="AB6028" t="s">
        <v>18</v>
      </c>
      <c r="AD6028" t="s">
        <v>10509</v>
      </c>
      <c r="AE6028">
        <v>1</v>
      </c>
      <c r="AF6028">
        <v>1</v>
      </c>
    </row>
    <row r="6029" spans="1:32" x14ac:dyDescent="0.2">
      <c r="A6029" t="s">
        <v>10510</v>
      </c>
      <c r="B6029" s="107">
        <v>44623</v>
      </c>
      <c r="C6029" s="107">
        <v>44623</v>
      </c>
      <c r="D6029" s="107">
        <v>44623</v>
      </c>
      <c r="E6029">
        <v>25.7441</v>
      </c>
      <c r="F6029">
        <v>25.7441</v>
      </c>
      <c r="G6029" t="s">
        <v>58</v>
      </c>
      <c r="H6029">
        <v>14340.63765182186</v>
      </c>
      <c r="I6029">
        <v>369186.80977226718</v>
      </c>
      <c r="J6029">
        <v>369186.80977226718</v>
      </c>
      <c r="K6029">
        <v>1</v>
      </c>
      <c r="M6029" t="s">
        <v>2409</v>
      </c>
      <c r="N6029" t="s">
        <v>56</v>
      </c>
      <c r="S6029" t="s">
        <v>1608</v>
      </c>
      <c r="U6029" t="s">
        <v>56</v>
      </c>
      <c r="W6029" t="s">
        <v>7994</v>
      </c>
      <c r="X6029" t="s">
        <v>7994</v>
      </c>
      <c r="Y6029" t="s">
        <v>1062</v>
      </c>
      <c r="Z6029" t="s">
        <v>1063</v>
      </c>
      <c r="AA6029" t="s">
        <v>1063</v>
      </c>
      <c r="AB6029" t="s">
        <v>29</v>
      </c>
      <c r="AD6029" t="s">
        <v>10438</v>
      </c>
      <c r="AE6029">
        <v>1</v>
      </c>
      <c r="AF6029">
        <v>1</v>
      </c>
    </row>
    <row r="6030" spans="1:32" x14ac:dyDescent="0.2">
      <c r="A6030" t="s">
        <v>10511</v>
      </c>
      <c r="B6030" s="107">
        <v>44623</v>
      </c>
      <c r="C6030" s="107">
        <v>44623</v>
      </c>
      <c r="D6030" s="107">
        <v>44623</v>
      </c>
      <c r="E6030">
        <v>-3.4869483702895578E-3</v>
      </c>
      <c r="F6030">
        <v>-3.4869483702895578E-3</v>
      </c>
      <c r="G6030" t="s">
        <v>58</v>
      </c>
      <c r="H6030">
        <v>14340.63765182186</v>
      </c>
      <c r="I6030">
        <v>-50.005063088933319</v>
      </c>
      <c r="J6030">
        <v>-50.005063088933319</v>
      </c>
      <c r="K6030">
        <v>1</v>
      </c>
      <c r="M6030" t="s">
        <v>67</v>
      </c>
      <c r="N6030" t="s">
        <v>2409</v>
      </c>
      <c r="S6030" t="s">
        <v>1608</v>
      </c>
      <c r="U6030" t="s">
        <v>67</v>
      </c>
      <c r="W6030" t="s">
        <v>1270</v>
      </c>
      <c r="X6030" t="s">
        <v>1271</v>
      </c>
      <c r="Y6030" t="s">
        <v>182</v>
      </c>
      <c r="Z6030" t="s">
        <v>164</v>
      </c>
      <c r="AA6030" t="s">
        <v>164</v>
      </c>
      <c r="AB6030" t="s">
        <v>18</v>
      </c>
      <c r="AD6030" t="s">
        <v>10512</v>
      </c>
      <c r="AE6030">
        <v>1</v>
      </c>
      <c r="AF6030">
        <v>1</v>
      </c>
    </row>
    <row r="6031" spans="1:32" x14ac:dyDescent="0.2">
      <c r="A6031" t="s">
        <v>10513</v>
      </c>
      <c r="B6031" s="107">
        <v>44623</v>
      </c>
      <c r="C6031" s="107">
        <v>44623</v>
      </c>
      <c r="D6031" s="107">
        <v>44623</v>
      </c>
      <c r="E6031">
        <v>-2.6422385434408252E-3</v>
      </c>
      <c r="F6031">
        <v>-2.6422385434408252E-3</v>
      </c>
      <c r="G6031" t="s">
        <v>58</v>
      </c>
      <c r="H6031">
        <v>14340.63765182186</v>
      </c>
      <c r="I6031">
        <v>-37.89138554116245</v>
      </c>
      <c r="J6031">
        <v>-37.89138554116245</v>
      </c>
      <c r="K6031">
        <v>1</v>
      </c>
      <c r="M6031" t="s">
        <v>67</v>
      </c>
      <c r="N6031" t="s">
        <v>2409</v>
      </c>
      <c r="S6031" t="s">
        <v>1608</v>
      </c>
      <c r="U6031" t="s">
        <v>67</v>
      </c>
      <c r="W6031" t="s">
        <v>1270</v>
      </c>
      <c r="X6031" t="s">
        <v>1271</v>
      </c>
      <c r="Y6031" t="s">
        <v>182</v>
      </c>
      <c r="Z6031" t="s">
        <v>164</v>
      </c>
      <c r="AA6031" t="s">
        <v>164</v>
      </c>
      <c r="AB6031" t="s">
        <v>18</v>
      </c>
      <c r="AD6031" t="s">
        <v>10514</v>
      </c>
      <c r="AE6031">
        <v>1</v>
      </c>
      <c r="AF6031">
        <v>1</v>
      </c>
    </row>
    <row r="6032" spans="1:32" x14ac:dyDescent="0.2">
      <c r="A6032" t="s">
        <v>10515</v>
      </c>
      <c r="B6032" s="107">
        <v>44623</v>
      </c>
      <c r="C6032" s="107">
        <v>44623</v>
      </c>
      <c r="D6032" s="107">
        <v>44623</v>
      </c>
      <c r="E6032">
        <v>-3.1752134799829931E-3</v>
      </c>
      <c r="F6032">
        <v>-3.1752134799829931E-3</v>
      </c>
      <c r="G6032" t="s">
        <v>58</v>
      </c>
      <c r="H6032">
        <v>14340.63765182186</v>
      </c>
      <c r="I6032">
        <v>-45.534585983616431</v>
      </c>
      <c r="J6032">
        <v>-45.534585983616431</v>
      </c>
      <c r="K6032">
        <v>1</v>
      </c>
      <c r="M6032" t="s">
        <v>67</v>
      </c>
      <c r="N6032" t="s">
        <v>2409</v>
      </c>
      <c r="S6032" t="s">
        <v>1608</v>
      </c>
      <c r="U6032" t="s">
        <v>67</v>
      </c>
      <c r="W6032" t="s">
        <v>1270</v>
      </c>
      <c r="X6032" t="s">
        <v>1271</v>
      </c>
      <c r="Y6032" t="s">
        <v>182</v>
      </c>
      <c r="Z6032" t="s">
        <v>164</v>
      </c>
      <c r="AA6032" t="s">
        <v>164</v>
      </c>
      <c r="AB6032" t="s">
        <v>18</v>
      </c>
      <c r="AD6032" t="s">
        <v>10516</v>
      </c>
      <c r="AE6032">
        <v>1</v>
      </c>
      <c r="AF6032">
        <v>1</v>
      </c>
    </row>
    <row r="6033" spans="1:32" x14ac:dyDescent="0.2">
      <c r="A6033" t="s">
        <v>10517</v>
      </c>
      <c r="B6033" s="107">
        <v>44623</v>
      </c>
      <c r="C6033" s="107">
        <v>44623</v>
      </c>
      <c r="D6033" s="107">
        <v>44623</v>
      </c>
      <c r="E6033">
        <v>-64.359667260236463</v>
      </c>
      <c r="F6033">
        <v>-64.359667260236463</v>
      </c>
      <c r="G6033" t="s">
        <v>58</v>
      </c>
      <c r="H6033">
        <v>14340.63765182186</v>
      </c>
      <c r="I6033">
        <v>-922958.66757087386</v>
      </c>
      <c r="J6033">
        <v>-922958.66757087386</v>
      </c>
      <c r="K6033">
        <v>1</v>
      </c>
      <c r="M6033" t="s">
        <v>53</v>
      </c>
      <c r="N6033" t="s">
        <v>1975</v>
      </c>
      <c r="S6033" t="s">
        <v>1608</v>
      </c>
      <c r="U6033" t="s">
        <v>53</v>
      </c>
      <c r="W6033" t="s">
        <v>1850</v>
      </c>
      <c r="X6033" t="s">
        <v>1850</v>
      </c>
      <c r="Y6033" t="s">
        <v>1356</v>
      </c>
      <c r="Z6033" t="s">
        <v>1356</v>
      </c>
      <c r="AA6033" t="s">
        <v>1356</v>
      </c>
      <c r="AB6033" t="s">
        <v>28</v>
      </c>
      <c r="AD6033" t="s">
        <v>10518</v>
      </c>
      <c r="AE6033">
        <v>1</v>
      </c>
      <c r="AF6033">
        <v>1</v>
      </c>
    </row>
    <row r="6034" spans="1:32" x14ac:dyDescent="0.2">
      <c r="A6034" t="s">
        <v>10519</v>
      </c>
      <c r="B6034" s="107">
        <v>44623</v>
      </c>
      <c r="C6034" s="107">
        <v>44623</v>
      </c>
      <c r="D6034" s="107">
        <v>44623</v>
      </c>
      <c r="E6034">
        <v>-2.4102860562962469E-3</v>
      </c>
      <c r="F6034">
        <v>-2.4102860562962469E-3</v>
      </c>
      <c r="G6034" t="s">
        <v>58</v>
      </c>
      <c r="H6034">
        <v>14340.63765182186</v>
      </c>
      <c r="I6034">
        <v>-34.565038970583188</v>
      </c>
      <c r="J6034">
        <v>-34.565038970583188</v>
      </c>
      <c r="K6034">
        <v>1</v>
      </c>
      <c r="M6034" t="s">
        <v>67</v>
      </c>
      <c r="N6034" t="s">
        <v>2409</v>
      </c>
      <c r="S6034" t="s">
        <v>1608</v>
      </c>
      <c r="U6034" t="s">
        <v>67</v>
      </c>
      <c r="W6034" t="s">
        <v>1270</v>
      </c>
      <c r="X6034" t="s">
        <v>1271</v>
      </c>
      <c r="Y6034" t="s">
        <v>182</v>
      </c>
      <c r="Z6034" t="s">
        <v>164</v>
      </c>
      <c r="AA6034" t="s">
        <v>164</v>
      </c>
      <c r="AB6034" t="s">
        <v>18</v>
      </c>
      <c r="AD6034" t="s">
        <v>10520</v>
      </c>
      <c r="AE6034">
        <v>1</v>
      </c>
      <c r="AF6034">
        <v>1</v>
      </c>
    </row>
    <row r="6035" spans="1:32" x14ac:dyDescent="0.2">
      <c r="A6035" t="s">
        <v>10521</v>
      </c>
      <c r="B6035" s="107">
        <v>44623</v>
      </c>
      <c r="C6035" s="107">
        <v>44623</v>
      </c>
      <c r="D6035" s="107">
        <v>44623</v>
      </c>
      <c r="E6035">
        <v>-3.1216787241298951E-3</v>
      </c>
      <c r="F6035">
        <v>-3.1216787241298951E-3</v>
      </c>
      <c r="G6035" t="s">
        <v>58</v>
      </c>
      <c r="H6035">
        <v>14340.63765182186</v>
      </c>
      <c r="I6035">
        <v>-44.766863448148413</v>
      </c>
      <c r="J6035">
        <v>-44.766863448148413</v>
      </c>
      <c r="K6035">
        <v>1</v>
      </c>
      <c r="M6035" t="s">
        <v>67</v>
      </c>
      <c r="N6035" t="s">
        <v>2409</v>
      </c>
      <c r="S6035" t="s">
        <v>1608</v>
      </c>
      <c r="U6035" t="s">
        <v>67</v>
      </c>
      <c r="W6035" t="s">
        <v>1270</v>
      </c>
      <c r="X6035" t="s">
        <v>1271</v>
      </c>
      <c r="Y6035" t="s">
        <v>182</v>
      </c>
      <c r="Z6035" t="s">
        <v>164</v>
      </c>
      <c r="AA6035" t="s">
        <v>164</v>
      </c>
      <c r="AB6035" t="s">
        <v>18</v>
      </c>
      <c r="AD6035" t="s">
        <v>10522</v>
      </c>
      <c r="AE6035">
        <v>1</v>
      </c>
      <c r="AF6035">
        <v>1</v>
      </c>
    </row>
    <row r="6036" spans="1:32" x14ac:dyDescent="0.2">
      <c r="A6036" t="s">
        <v>10523</v>
      </c>
      <c r="B6036" s="107">
        <v>44623</v>
      </c>
      <c r="C6036" s="107">
        <v>44623</v>
      </c>
      <c r="D6036" s="107">
        <v>44623</v>
      </c>
      <c r="E6036">
        <v>-2.0013275021137278</v>
      </c>
      <c r="F6036">
        <v>-2.0013275021137278</v>
      </c>
      <c r="G6036" t="s">
        <v>58</v>
      </c>
      <c r="H6036">
        <v>14340.63765182186</v>
      </c>
      <c r="I6036">
        <v>-28700.312530438721</v>
      </c>
      <c r="J6036">
        <v>-28700.312530438721</v>
      </c>
      <c r="K6036">
        <v>1</v>
      </c>
      <c r="M6036" t="s">
        <v>56</v>
      </c>
      <c r="N6036" t="s">
        <v>67</v>
      </c>
      <c r="S6036" t="s">
        <v>1408</v>
      </c>
      <c r="U6036" t="s">
        <v>56</v>
      </c>
      <c r="W6036" t="s">
        <v>1379</v>
      </c>
      <c r="X6036" t="s">
        <v>1379</v>
      </c>
      <c r="Y6036" t="s">
        <v>163</v>
      </c>
      <c r="Z6036" t="s">
        <v>193</v>
      </c>
      <c r="AA6036" t="s">
        <v>193</v>
      </c>
      <c r="AB6036" t="s">
        <v>24</v>
      </c>
      <c r="AD6036" t="s">
        <v>10524</v>
      </c>
      <c r="AE6036">
        <v>1</v>
      </c>
      <c r="AF6036">
        <v>1</v>
      </c>
    </row>
    <row r="6037" spans="1:32" x14ac:dyDescent="0.2">
      <c r="A6037" t="s">
        <v>10525</v>
      </c>
      <c r="B6037" s="107">
        <v>44623</v>
      </c>
      <c r="C6037" s="107">
        <v>44623</v>
      </c>
      <c r="D6037" s="107">
        <v>44623</v>
      </c>
      <c r="E6037">
        <v>-3.3113757317782158E-3</v>
      </c>
      <c r="F6037">
        <v>-3.3113757317782158E-3</v>
      </c>
      <c r="G6037" t="s">
        <v>58</v>
      </c>
      <c r="H6037">
        <v>14340.63765182186</v>
      </c>
      <c r="I6037">
        <v>-47.487239498467858</v>
      </c>
      <c r="J6037">
        <v>-47.487239498467858</v>
      </c>
      <c r="K6037">
        <v>1</v>
      </c>
      <c r="M6037" t="s">
        <v>67</v>
      </c>
      <c r="N6037" t="s">
        <v>2409</v>
      </c>
      <c r="S6037" t="s">
        <v>1608</v>
      </c>
      <c r="U6037" t="s">
        <v>67</v>
      </c>
      <c r="W6037" t="s">
        <v>1270</v>
      </c>
      <c r="X6037" t="s">
        <v>1271</v>
      </c>
      <c r="Y6037" t="s">
        <v>182</v>
      </c>
      <c r="Z6037" t="s">
        <v>164</v>
      </c>
      <c r="AA6037" t="s">
        <v>164</v>
      </c>
      <c r="AB6037" t="s">
        <v>18</v>
      </c>
      <c r="AD6037" t="s">
        <v>10526</v>
      </c>
      <c r="AE6037">
        <v>1</v>
      </c>
      <c r="AF6037">
        <v>1</v>
      </c>
    </row>
    <row r="6038" spans="1:32" x14ac:dyDescent="0.2">
      <c r="A6038" t="s">
        <v>10527</v>
      </c>
      <c r="B6038" s="107">
        <v>44623</v>
      </c>
      <c r="C6038" s="107">
        <v>44623</v>
      </c>
      <c r="D6038" s="107">
        <v>44623</v>
      </c>
      <c r="E6038">
        <v>-3.2518136611007472E-3</v>
      </c>
      <c r="F6038">
        <v>-3.2518136611007472E-3</v>
      </c>
      <c r="G6038" t="s">
        <v>58</v>
      </c>
      <c r="H6038">
        <v>14340.63765182186</v>
      </c>
      <c r="I6038">
        <v>-46.633081425090069</v>
      </c>
      <c r="J6038">
        <v>-46.633081425090069</v>
      </c>
      <c r="K6038">
        <v>1</v>
      </c>
      <c r="M6038" t="s">
        <v>67</v>
      </c>
      <c r="N6038" t="s">
        <v>2409</v>
      </c>
      <c r="S6038" t="s">
        <v>1608</v>
      </c>
      <c r="U6038" t="s">
        <v>67</v>
      </c>
      <c r="W6038" t="s">
        <v>1270</v>
      </c>
      <c r="X6038" t="s">
        <v>1271</v>
      </c>
      <c r="Y6038" t="s">
        <v>182</v>
      </c>
      <c r="Z6038" t="s">
        <v>164</v>
      </c>
      <c r="AA6038" t="s">
        <v>164</v>
      </c>
      <c r="AB6038" t="s">
        <v>18</v>
      </c>
      <c r="AD6038" t="s">
        <v>10528</v>
      </c>
      <c r="AE6038">
        <v>1</v>
      </c>
      <c r="AF6038">
        <v>1</v>
      </c>
    </row>
    <row r="6039" spans="1:32" x14ac:dyDescent="0.2">
      <c r="A6039" t="s">
        <v>10529</v>
      </c>
      <c r="B6039" s="107">
        <v>44623</v>
      </c>
      <c r="C6039" s="107">
        <v>44623</v>
      </c>
      <c r="D6039" s="107">
        <v>44623</v>
      </c>
      <c r="E6039">
        <v>38.616149999999998</v>
      </c>
      <c r="F6039">
        <v>38.616149999999998</v>
      </c>
      <c r="G6039" t="s">
        <v>58</v>
      </c>
      <c r="H6039">
        <v>14340.63765182186</v>
      </c>
      <c r="I6039">
        <v>553780.21465840074</v>
      </c>
      <c r="J6039">
        <v>553780.21465840074</v>
      </c>
      <c r="K6039">
        <v>1</v>
      </c>
      <c r="M6039" t="s">
        <v>2409</v>
      </c>
      <c r="N6039" t="s">
        <v>69</v>
      </c>
      <c r="S6039" t="s">
        <v>1608</v>
      </c>
      <c r="U6039" t="s">
        <v>69</v>
      </c>
      <c r="W6039" t="s">
        <v>7994</v>
      </c>
      <c r="X6039" t="s">
        <v>7994</v>
      </c>
      <c r="Y6039" t="s">
        <v>1062</v>
      </c>
      <c r="Z6039" t="s">
        <v>1063</v>
      </c>
      <c r="AA6039" t="s">
        <v>1063</v>
      </c>
      <c r="AB6039" t="s">
        <v>29</v>
      </c>
      <c r="AD6039" t="s">
        <v>10438</v>
      </c>
      <c r="AE6039">
        <v>1</v>
      </c>
      <c r="AF6039">
        <v>1</v>
      </c>
    </row>
    <row r="6040" spans="1:32" x14ac:dyDescent="0.2">
      <c r="A6040" t="s">
        <v>10530</v>
      </c>
      <c r="B6040" s="107">
        <v>44623</v>
      </c>
      <c r="C6040" s="107">
        <v>44623</v>
      </c>
      <c r="D6040" s="107">
        <v>44623</v>
      </c>
      <c r="E6040">
        <v>-2.0011204663661242</v>
      </c>
      <c r="F6040">
        <v>-2.0011204663661242</v>
      </c>
      <c r="G6040" t="s">
        <v>58</v>
      </c>
      <c r="H6040">
        <v>14340.63765182186</v>
      </c>
      <c r="I6040">
        <v>-28697.34350580136</v>
      </c>
      <c r="J6040">
        <v>-28697.34350580136</v>
      </c>
      <c r="K6040">
        <v>1</v>
      </c>
      <c r="M6040" t="s">
        <v>56</v>
      </c>
      <c r="S6040" t="s">
        <v>10531</v>
      </c>
      <c r="U6040" t="s">
        <v>56</v>
      </c>
      <c r="W6040" t="s">
        <v>7897</v>
      </c>
      <c r="X6040" t="s">
        <v>24</v>
      </c>
      <c r="Y6040" t="s">
        <v>325</v>
      </c>
      <c r="Z6040" t="s">
        <v>325</v>
      </c>
      <c r="AA6040" t="s">
        <v>325</v>
      </c>
      <c r="AB6040" t="s">
        <v>27</v>
      </c>
      <c r="AD6040" t="s">
        <v>10532</v>
      </c>
      <c r="AE6040">
        <v>1</v>
      </c>
      <c r="AF6040">
        <v>1</v>
      </c>
    </row>
    <row r="6041" spans="1:32" x14ac:dyDescent="0.2">
      <c r="A6041" t="s">
        <v>10533</v>
      </c>
      <c r="B6041" s="107">
        <v>44623</v>
      </c>
      <c r="C6041" s="107">
        <v>44623</v>
      </c>
      <c r="D6041" s="107">
        <v>44623</v>
      </c>
      <c r="E6041">
        <v>-2.6451059063045089E-3</v>
      </c>
      <c r="F6041">
        <v>-2.6451059063045089E-3</v>
      </c>
      <c r="G6041" t="s">
        <v>58</v>
      </c>
      <c r="H6041">
        <v>14340.63765182186</v>
      </c>
      <c r="I6041">
        <v>-37.932505353006832</v>
      </c>
      <c r="J6041">
        <v>-37.932505353006832</v>
      </c>
      <c r="K6041">
        <v>1</v>
      </c>
      <c r="M6041" t="s">
        <v>67</v>
      </c>
      <c r="N6041" t="s">
        <v>2409</v>
      </c>
      <c r="S6041" t="s">
        <v>1608</v>
      </c>
      <c r="U6041" t="s">
        <v>67</v>
      </c>
      <c r="W6041" t="s">
        <v>1270</v>
      </c>
      <c r="X6041" t="s">
        <v>1271</v>
      </c>
      <c r="Y6041" t="s">
        <v>182</v>
      </c>
      <c r="Z6041" t="s">
        <v>164</v>
      </c>
      <c r="AA6041" t="s">
        <v>164</v>
      </c>
      <c r="AB6041" t="s">
        <v>18</v>
      </c>
      <c r="AD6041" t="s">
        <v>10534</v>
      </c>
      <c r="AE6041">
        <v>1</v>
      </c>
      <c r="AF6041">
        <v>1</v>
      </c>
    </row>
    <row r="6042" spans="1:32" x14ac:dyDescent="0.2">
      <c r="A6042" t="s">
        <v>10535</v>
      </c>
      <c r="B6042" s="107">
        <v>44623</v>
      </c>
      <c r="C6042" s="107">
        <v>44623</v>
      </c>
      <c r="D6042" s="107">
        <v>44623</v>
      </c>
      <c r="E6042">
        <v>-3.076177113903187E-3</v>
      </c>
      <c r="F6042">
        <v>-3.076177113903187E-3</v>
      </c>
      <c r="G6042" t="s">
        <v>58</v>
      </c>
      <c r="H6042">
        <v>14340.63765182186</v>
      </c>
      <c r="I6042">
        <v>-44.114341343312752</v>
      </c>
      <c r="J6042">
        <v>-44.114341343312752</v>
      </c>
      <c r="K6042">
        <v>1</v>
      </c>
      <c r="M6042" t="s">
        <v>67</v>
      </c>
      <c r="N6042" t="s">
        <v>2409</v>
      </c>
      <c r="S6042" t="s">
        <v>1608</v>
      </c>
      <c r="U6042" t="s">
        <v>67</v>
      </c>
      <c r="W6042" t="s">
        <v>1270</v>
      </c>
      <c r="X6042" t="s">
        <v>1271</v>
      </c>
      <c r="Y6042" t="s">
        <v>182</v>
      </c>
      <c r="Z6042" t="s">
        <v>164</v>
      </c>
      <c r="AA6042" t="s">
        <v>164</v>
      </c>
      <c r="AB6042" t="s">
        <v>18</v>
      </c>
      <c r="AD6042" t="s">
        <v>10536</v>
      </c>
      <c r="AE6042">
        <v>1</v>
      </c>
      <c r="AF6042">
        <v>1</v>
      </c>
    </row>
    <row r="6043" spans="1:32" x14ac:dyDescent="0.2">
      <c r="A6043" t="s">
        <v>10537</v>
      </c>
      <c r="B6043" s="107">
        <v>44623</v>
      </c>
      <c r="C6043" s="107">
        <v>44623</v>
      </c>
      <c r="D6043" s="107">
        <v>44623</v>
      </c>
      <c r="E6043">
        <v>-2.6493063026034368E-3</v>
      </c>
      <c r="F6043">
        <v>-2.6493063026034368E-3</v>
      </c>
      <c r="G6043" t="s">
        <v>58</v>
      </c>
      <c r="H6043">
        <v>14340.63765182186</v>
      </c>
      <c r="I6043">
        <v>-37.992741714323813</v>
      </c>
      <c r="J6043">
        <v>-37.992741714323813</v>
      </c>
      <c r="K6043">
        <v>1</v>
      </c>
      <c r="M6043" t="s">
        <v>67</v>
      </c>
      <c r="N6043" t="s">
        <v>2409</v>
      </c>
      <c r="S6043" t="s">
        <v>1608</v>
      </c>
      <c r="U6043" t="s">
        <v>67</v>
      </c>
      <c r="W6043" t="s">
        <v>1270</v>
      </c>
      <c r="X6043" t="s">
        <v>1271</v>
      </c>
      <c r="Y6043" t="s">
        <v>182</v>
      </c>
      <c r="Z6043" t="s">
        <v>164</v>
      </c>
      <c r="AA6043" t="s">
        <v>164</v>
      </c>
      <c r="AB6043" t="s">
        <v>18</v>
      </c>
      <c r="AD6043" t="s">
        <v>10538</v>
      </c>
      <c r="AE6043">
        <v>1</v>
      </c>
      <c r="AF6043">
        <v>1</v>
      </c>
    </row>
    <row r="6044" spans="1:32" x14ac:dyDescent="0.2">
      <c r="A6044" t="s">
        <v>10539</v>
      </c>
      <c r="B6044" s="107">
        <v>44623</v>
      </c>
      <c r="C6044" s="107">
        <v>44623</v>
      </c>
      <c r="D6044" s="107">
        <v>44623</v>
      </c>
      <c r="E6044">
        <v>-2.3686346785912011E-3</v>
      </c>
      <c r="F6044">
        <v>-2.3686346785912011E-3</v>
      </c>
      <c r="G6044" t="s">
        <v>58</v>
      </c>
      <c r="H6044">
        <v>14340.63765182186</v>
      </c>
      <c r="I6044">
        <v>-33.967731655215957</v>
      </c>
      <c r="J6044">
        <v>-33.967731655215957</v>
      </c>
      <c r="K6044">
        <v>1</v>
      </c>
      <c r="M6044" t="s">
        <v>67</v>
      </c>
      <c r="N6044" t="s">
        <v>2409</v>
      </c>
      <c r="S6044" t="s">
        <v>1608</v>
      </c>
      <c r="U6044" t="s">
        <v>67</v>
      </c>
      <c r="W6044" t="s">
        <v>1270</v>
      </c>
      <c r="X6044" t="s">
        <v>1271</v>
      </c>
      <c r="Y6044" t="s">
        <v>182</v>
      </c>
      <c r="Z6044" t="s">
        <v>164</v>
      </c>
      <c r="AA6044" t="s">
        <v>164</v>
      </c>
      <c r="AB6044" t="s">
        <v>18</v>
      </c>
      <c r="AD6044" t="s">
        <v>10540</v>
      </c>
      <c r="AE6044">
        <v>1</v>
      </c>
      <c r="AF6044">
        <v>1</v>
      </c>
    </row>
    <row r="6045" spans="1:32" x14ac:dyDescent="0.2">
      <c r="A6045" t="s">
        <v>10541</v>
      </c>
      <c r="B6045" s="107">
        <v>44623</v>
      </c>
      <c r="C6045" s="107">
        <v>44623</v>
      </c>
      <c r="D6045" s="107">
        <v>44623</v>
      </c>
      <c r="E6045">
        <v>-2.5042416230062268E-3</v>
      </c>
      <c r="F6045">
        <v>-2.5042416230062268E-3</v>
      </c>
      <c r="G6045" t="s">
        <v>58</v>
      </c>
      <c r="H6045">
        <v>14340.63765182186</v>
      </c>
      <c r="I6045">
        <v>-35.912421708142602</v>
      </c>
      <c r="J6045">
        <v>-35.912421708142602</v>
      </c>
      <c r="K6045">
        <v>1</v>
      </c>
      <c r="M6045" t="s">
        <v>67</v>
      </c>
      <c r="N6045" t="s">
        <v>2409</v>
      </c>
      <c r="S6045" t="s">
        <v>1608</v>
      </c>
      <c r="U6045" t="s">
        <v>67</v>
      </c>
      <c r="W6045" t="s">
        <v>1270</v>
      </c>
      <c r="X6045" t="s">
        <v>1271</v>
      </c>
      <c r="Y6045" t="s">
        <v>182</v>
      </c>
      <c r="Z6045" t="s">
        <v>164</v>
      </c>
      <c r="AA6045" t="s">
        <v>164</v>
      </c>
      <c r="AB6045" t="s">
        <v>18</v>
      </c>
      <c r="AD6045" t="s">
        <v>10542</v>
      </c>
      <c r="AE6045">
        <v>1</v>
      </c>
      <c r="AF6045">
        <v>1</v>
      </c>
    </row>
    <row r="6046" spans="1:32" x14ac:dyDescent="0.2">
      <c r="A6046" t="s">
        <v>10543</v>
      </c>
      <c r="B6046" s="107">
        <v>44623</v>
      </c>
      <c r="C6046" s="107">
        <v>44623</v>
      </c>
      <c r="D6046" s="107">
        <v>44623</v>
      </c>
      <c r="E6046">
        <v>-38.619522494986803</v>
      </c>
      <c r="F6046">
        <v>-38.619522494986803</v>
      </c>
      <c r="G6046" t="s">
        <v>58</v>
      </c>
      <c r="H6046">
        <v>14340.63765182186</v>
      </c>
      <c r="I6046">
        <v>-553828.57838698907</v>
      </c>
      <c r="J6046">
        <v>-553828.57838698907</v>
      </c>
      <c r="K6046">
        <v>1</v>
      </c>
      <c r="M6046" t="s">
        <v>69</v>
      </c>
      <c r="N6046" t="s">
        <v>6528</v>
      </c>
      <c r="S6046" t="s">
        <v>1850</v>
      </c>
      <c r="U6046" t="s">
        <v>69</v>
      </c>
      <c r="W6046" t="s">
        <v>1850</v>
      </c>
      <c r="X6046" t="s">
        <v>1850</v>
      </c>
      <c r="Y6046" t="s">
        <v>1356</v>
      </c>
      <c r="Z6046" t="s">
        <v>1356</v>
      </c>
      <c r="AA6046" t="s">
        <v>1356</v>
      </c>
      <c r="AB6046" t="s">
        <v>28</v>
      </c>
      <c r="AD6046" t="s">
        <v>10416</v>
      </c>
      <c r="AE6046">
        <v>1</v>
      </c>
      <c r="AF6046">
        <v>1</v>
      </c>
    </row>
    <row r="6047" spans="1:32" x14ac:dyDescent="0.2">
      <c r="A6047" t="s">
        <v>10544</v>
      </c>
      <c r="B6047" s="107">
        <v>44623</v>
      </c>
      <c r="C6047" s="107">
        <v>44623</v>
      </c>
      <c r="D6047" s="107">
        <v>44623</v>
      </c>
      <c r="E6047">
        <v>0</v>
      </c>
      <c r="F6047">
        <v>0</v>
      </c>
      <c r="G6047" t="s">
        <v>58</v>
      </c>
      <c r="H6047">
        <v>14340.63765182186</v>
      </c>
      <c r="I6047">
        <v>0</v>
      </c>
      <c r="J6047">
        <v>0</v>
      </c>
      <c r="K6047">
        <v>1</v>
      </c>
      <c r="M6047" t="s">
        <v>56</v>
      </c>
      <c r="N6047" t="s">
        <v>69</v>
      </c>
      <c r="S6047" t="s">
        <v>1850</v>
      </c>
      <c r="U6047" t="s">
        <v>69</v>
      </c>
      <c r="W6047" t="s">
        <v>1850</v>
      </c>
      <c r="X6047" t="s">
        <v>1850</v>
      </c>
      <c r="Y6047" t="s">
        <v>1356</v>
      </c>
      <c r="Z6047" t="s">
        <v>1356</v>
      </c>
      <c r="AA6047" t="s">
        <v>1356</v>
      </c>
      <c r="AB6047" t="s">
        <v>28</v>
      </c>
      <c r="AD6047" t="s">
        <v>10416</v>
      </c>
      <c r="AE6047">
        <v>1</v>
      </c>
      <c r="AF6047">
        <v>1</v>
      </c>
    </row>
    <row r="6048" spans="1:32" x14ac:dyDescent="0.2">
      <c r="A6048" t="s">
        <v>10545</v>
      </c>
      <c r="B6048" s="107">
        <v>44623</v>
      </c>
      <c r="C6048" s="107">
        <v>44623</v>
      </c>
      <c r="D6048" s="107">
        <v>44623</v>
      </c>
      <c r="E6048">
        <v>2</v>
      </c>
      <c r="F6048">
        <v>2</v>
      </c>
      <c r="G6048" t="s">
        <v>58</v>
      </c>
      <c r="H6048">
        <v>14340.63765182186</v>
      </c>
      <c r="I6048">
        <v>28681.275303643721</v>
      </c>
      <c r="J6048">
        <v>28681.275303643721</v>
      </c>
      <c r="K6048">
        <v>1</v>
      </c>
      <c r="M6048" t="s">
        <v>56</v>
      </c>
      <c r="N6048" t="s">
        <v>67</v>
      </c>
      <c r="S6048" t="s">
        <v>1408</v>
      </c>
      <c r="U6048" t="s">
        <v>67</v>
      </c>
      <c r="W6048" t="s">
        <v>1379</v>
      </c>
      <c r="X6048" t="s">
        <v>1379</v>
      </c>
      <c r="Y6048" t="s">
        <v>163</v>
      </c>
      <c r="Z6048" t="s">
        <v>193</v>
      </c>
      <c r="AA6048" t="s">
        <v>193</v>
      </c>
      <c r="AB6048" t="s">
        <v>24</v>
      </c>
      <c r="AD6048" t="s">
        <v>10524</v>
      </c>
      <c r="AE6048">
        <v>1</v>
      </c>
      <c r="AF6048">
        <v>1</v>
      </c>
    </row>
    <row r="6049" spans="1:32" x14ac:dyDescent="0.2">
      <c r="A6049" t="s">
        <v>10546</v>
      </c>
      <c r="B6049" s="107">
        <v>44623</v>
      </c>
      <c r="C6049" s="107">
        <v>44623</v>
      </c>
      <c r="D6049" s="107">
        <v>44623</v>
      </c>
      <c r="E6049">
        <v>-2.7679993719716442E-3</v>
      </c>
      <c r="F6049">
        <v>-2.7679993719716442E-3</v>
      </c>
      <c r="G6049" t="s">
        <v>58</v>
      </c>
      <c r="H6049">
        <v>14340.63765182186</v>
      </c>
      <c r="I6049">
        <v>-39.694876013915817</v>
      </c>
      <c r="J6049">
        <v>-39.694876013915817</v>
      </c>
      <c r="K6049">
        <v>1</v>
      </c>
      <c r="M6049" t="s">
        <v>67</v>
      </c>
      <c r="N6049" t="s">
        <v>2409</v>
      </c>
      <c r="S6049" t="s">
        <v>1608</v>
      </c>
      <c r="U6049" t="s">
        <v>67</v>
      </c>
      <c r="W6049" t="s">
        <v>1270</v>
      </c>
      <c r="X6049" t="s">
        <v>1271</v>
      </c>
      <c r="Y6049" t="s">
        <v>182</v>
      </c>
      <c r="Z6049" t="s">
        <v>164</v>
      </c>
      <c r="AA6049" t="s">
        <v>164</v>
      </c>
      <c r="AB6049" t="s">
        <v>18</v>
      </c>
      <c r="AD6049" t="s">
        <v>10547</v>
      </c>
      <c r="AE6049">
        <v>1</v>
      </c>
      <c r="AF6049">
        <v>1</v>
      </c>
    </row>
    <row r="6050" spans="1:32" x14ac:dyDescent="0.2">
      <c r="A6050" t="s">
        <v>10548</v>
      </c>
      <c r="B6050" s="107">
        <v>44623</v>
      </c>
      <c r="C6050" s="107">
        <v>44623</v>
      </c>
      <c r="D6050" s="107">
        <v>44623</v>
      </c>
      <c r="E6050">
        <v>-3.435992610156203E-3</v>
      </c>
      <c r="F6050">
        <v>-3.435992610156203E-3</v>
      </c>
      <c r="G6050" t="s">
        <v>58</v>
      </c>
      <c r="H6050">
        <v>14340.63765182186</v>
      </c>
      <c r="I6050">
        <v>-49.274324996587723</v>
      </c>
      <c r="J6050">
        <v>-49.274324996587723</v>
      </c>
      <c r="K6050">
        <v>1</v>
      </c>
      <c r="M6050" t="s">
        <v>67</v>
      </c>
      <c r="N6050" t="s">
        <v>2409</v>
      </c>
      <c r="S6050" t="s">
        <v>1608</v>
      </c>
      <c r="U6050" t="s">
        <v>67</v>
      </c>
      <c r="W6050" t="s">
        <v>1270</v>
      </c>
      <c r="X6050" t="s">
        <v>1271</v>
      </c>
      <c r="Y6050" t="s">
        <v>182</v>
      </c>
      <c r="Z6050" t="s">
        <v>164</v>
      </c>
      <c r="AA6050" t="s">
        <v>164</v>
      </c>
      <c r="AB6050" t="s">
        <v>18</v>
      </c>
      <c r="AD6050" t="s">
        <v>10549</v>
      </c>
      <c r="AE6050">
        <v>1</v>
      </c>
      <c r="AF6050">
        <v>1</v>
      </c>
    </row>
    <row r="6051" spans="1:32" x14ac:dyDescent="0.2">
      <c r="A6051" t="s">
        <v>10550</v>
      </c>
      <c r="B6051" s="107">
        <v>44623</v>
      </c>
      <c r="C6051" s="107">
        <v>44623</v>
      </c>
      <c r="D6051" s="107">
        <v>44623</v>
      </c>
      <c r="E6051">
        <v>0</v>
      </c>
      <c r="F6051">
        <v>0</v>
      </c>
      <c r="G6051" t="s">
        <v>58</v>
      </c>
      <c r="H6051">
        <v>14340.63765182186</v>
      </c>
      <c r="I6051">
        <v>0</v>
      </c>
      <c r="J6051">
        <v>0</v>
      </c>
      <c r="K6051">
        <v>1</v>
      </c>
      <c r="M6051" t="s">
        <v>56</v>
      </c>
      <c r="N6051" t="s">
        <v>69</v>
      </c>
      <c r="S6051" t="s">
        <v>1608</v>
      </c>
      <c r="U6051" t="s">
        <v>69</v>
      </c>
      <c r="W6051" t="s">
        <v>2841</v>
      </c>
      <c r="X6051" t="s">
        <v>70</v>
      </c>
      <c r="Y6051" t="s">
        <v>182</v>
      </c>
      <c r="Z6051" t="s">
        <v>164</v>
      </c>
      <c r="AA6051" t="s">
        <v>164</v>
      </c>
      <c r="AB6051" t="s">
        <v>18</v>
      </c>
      <c r="AD6051" t="s">
        <v>10507</v>
      </c>
      <c r="AE6051">
        <v>1</v>
      </c>
      <c r="AF6051">
        <v>1</v>
      </c>
    </row>
    <row r="6052" spans="1:32" x14ac:dyDescent="0.2">
      <c r="A6052" t="s">
        <v>10551</v>
      </c>
      <c r="B6052" s="107">
        <v>44623</v>
      </c>
      <c r="C6052" s="107">
        <v>44623</v>
      </c>
      <c r="D6052" s="107">
        <v>44623</v>
      </c>
      <c r="E6052">
        <v>-3.1812350385771542E-3</v>
      </c>
      <c r="F6052">
        <v>-3.1812350385771542E-3</v>
      </c>
      <c r="G6052" t="s">
        <v>58</v>
      </c>
      <c r="H6052">
        <v>14340.63765182186</v>
      </c>
      <c r="I6052">
        <v>-45.620938973514512</v>
      </c>
      <c r="J6052">
        <v>-45.620938973514512</v>
      </c>
      <c r="K6052">
        <v>1</v>
      </c>
      <c r="M6052" t="s">
        <v>67</v>
      </c>
      <c r="N6052" t="s">
        <v>2409</v>
      </c>
      <c r="S6052" t="s">
        <v>1608</v>
      </c>
      <c r="U6052" t="s">
        <v>67</v>
      </c>
      <c r="W6052" t="s">
        <v>1270</v>
      </c>
      <c r="X6052" t="s">
        <v>1271</v>
      </c>
      <c r="Y6052" t="s">
        <v>182</v>
      </c>
      <c r="Z6052" t="s">
        <v>164</v>
      </c>
      <c r="AA6052" t="s">
        <v>164</v>
      </c>
      <c r="AB6052" t="s">
        <v>18</v>
      </c>
      <c r="AD6052" t="s">
        <v>10552</v>
      </c>
      <c r="AE6052">
        <v>1</v>
      </c>
      <c r="AF6052">
        <v>1</v>
      </c>
    </row>
    <row r="6053" spans="1:32" x14ac:dyDescent="0.2">
      <c r="A6053" t="s">
        <v>10553</v>
      </c>
      <c r="B6053" s="107">
        <v>44623</v>
      </c>
      <c r="C6053" s="107">
        <v>44623</v>
      </c>
      <c r="D6053" s="107">
        <v>44623</v>
      </c>
      <c r="E6053">
        <v>-1.272345697271288E-3</v>
      </c>
      <c r="F6053">
        <v>-1.272345697271288E-3</v>
      </c>
      <c r="G6053" t="s">
        <v>58</v>
      </c>
      <c r="H6053">
        <v>14340.63765182186</v>
      </c>
      <c r="I6053">
        <v>-18.246248612422171</v>
      </c>
      <c r="J6053">
        <v>-18.246248612422171</v>
      </c>
      <c r="K6053">
        <v>1</v>
      </c>
      <c r="M6053" t="s">
        <v>56</v>
      </c>
      <c r="S6053" t="s">
        <v>1608</v>
      </c>
      <c r="U6053" t="s">
        <v>56</v>
      </c>
      <c r="W6053" t="s">
        <v>2701</v>
      </c>
      <c r="X6053" t="s">
        <v>2702</v>
      </c>
      <c r="Y6053" t="s">
        <v>182</v>
      </c>
      <c r="Z6053" t="s">
        <v>164</v>
      </c>
      <c r="AA6053" t="s">
        <v>164</v>
      </c>
      <c r="AB6053" t="s">
        <v>18</v>
      </c>
      <c r="AD6053" t="s">
        <v>10554</v>
      </c>
      <c r="AE6053">
        <v>1</v>
      </c>
      <c r="AF6053">
        <v>1</v>
      </c>
    </row>
    <row r="6054" spans="1:32" x14ac:dyDescent="0.2">
      <c r="A6054" t="s">
        <v>10555</v>
      </c>
      <c r="B6054" s="107">
        <v>44623</v>
      </c>
      <c r="C6054" s="107">
        <v>44623</v>
      </c>
      <c r="D6054" s="107">
        <v>44623</v>
      </c>
      <c r="E6054">
        <v>-3.389237678173587E-3</v>
      </c>
      <c r="F6054">
        <v>-3.389237678173587E-3</v>
      </c>
      <c r="G6054" t="s">
        <v>58</v>
      </c>
      <c r="H6054">
        <v>14340.63765182186</v>
      </c>
      <c r="I6054">
        <v>-48.603829458589452</v>
      </c>
      <c r="J6054">
        <v>-48.603829458589452</v>
      </c>
      <c r="K6054">
        <v>1</v>
      </c>
      <c r="M6054" t="s">
        <v>67</v>
      </c>
      <c r="N6054" t="s">
        <v>2409</v>
      </c>
      <c r="S6054" t="s">
        <v>1608</v>
      </c>
      <c r="U6054" t="s">
        <v>67</v>
      </c>
      <c r="W6054" t="s">
        <v>1270</v>
      </c>
      <c r="X6054" t="s">
        <v>1271</v>
      </c>
      <c r="Y6054" t="s">
        <v>182</v>
      </c>
      <c r="Z6054" t="s">
        <v>164</v>
      </c>
      <c r="AA6054" t="s">
        <v>164</v>
      </c>
      <c r="AB6054" t="s">
        <v>18</v>
      </c>
      <c r="AD6054" t="s">
        <v>10556</v>
      </c>
      <c r="AE6054">
        <v>1</v>
      </c>
      <c r="AF6054">
        <v>1</v>
      </c>
    </row>
    <row r="6055" spans="1:32" x14ac:dyDescent="0.2">
      <c r="A6055" t="s">
        <v>10557</v>
      </c>
      <c r="B6055" s="107">
        <v>44623</v>
      </c>
      <c r="C6055" s="107">
        <v>44623</v>
      </c>
      <c r="D6055" s="107">
        <v>44623</v>
      </c>
      <c r="E6055">
        <v>-2.990202879366939E-3</v>
      </c>
      <c r="F6055">
        <v>-2.990202879366939E-3</v>
      </c>
      <c r="G6055" t="s">
        <v>58</v>
      </c>
      <c r="H6055">
        <v>14340.63765182186</v>
      </c>
      <c r="I6055">
        <v>-42.881415998435671</v>
      </c>
      <c r="J6055">
        <v>-42.881415998435671</v>
      </c>
      <c r="K6055">
        <v>1</v>
      </c>
      <c r="M6055" t="s">
        <v>67</v>
      </c>
      <c r="N6055" t="s">
        <v>2409</v>
      </c>
      <c r="S6055" t="s">
        <v>1608</v>
      </c>
      <c r="U6055" t="s">
        <v>67</v>
      </c>
      <c r="W6055" t="s">
        <v>1270</v>
      </c>
      <c r="X6055" t="s">
        <v>1271</v>
      </c>
      <c r="Y6055" t="s">
        <v>182</v>
      </c>
      <c r="Z6055" t="s">
        <v>164</v>
      </c>
      <c r="AA6055" t="s">
        <v>164</v>
      </c>
      <c r="AB6055" t="s">
        <v>18</v>
      </c>
      <c r="AD6055" t="s">
        <v>10558</v>
      </c>
      <c r="AE6055">
        <v>1</v>
      </c>
      <c r="AF6055">
        <v>1</v>
      </c>
    </row>
    <row r="6056" spans="1:32" x14ac:dyDescent="0.2">
      <c r="A6056" t="s">
        <v>10559</v>
      </c>
      <c r="B6056" s="107">
        <v>44623</v>
      </c>
      <c r="C6056" s="107">
        <v>44623</v>
      </c>
      <c r="D6056" s="107">
        <v>44623</v>
      </c>
      <c r="E6056">
        <v>-3.6607601479882249E-3</v>
      </c>
      <c r="F6056">
        <v>-3.6607601479882249E-3</v>
      </c>
      <c r="G6056" t="s">
        <v>58</v>
      </c>
      <c r="H6056">
        <v>14340.63765182186</v>
      </c>
      <c r="I6056">
        <v>-52.497634812528908</v>
      </c>
      <c r="J6056">
        <v>-52.497634812528908</v>
      </c>
      <c r="K6056">
        <v>1</v>
      </c>
      <c r="M6056" t="s">
        <v>56</v>
      </c>
      <c r="N6056" t="s">
        <v>2409</v>
      </c>
      <c r="S6056" t="s">
        <v>9426</v>
      </c>
      <c r="U6056" t="s">
        <v>56</v>
      </c>
      <c r="W6056" t="s">
        <v>1270</v>
      </c>
      <c r="X6056" t="s">
        <v>1271</v>
      </c>
      <c r="Y6056" t="s">
        <v>182</v>
      </c>
      <c r="Z6056" t="s">
        <v>164</v>
      </c>
      <c r="AA6056" t="s">
        <v>164</v>
      </c>
      <c r="AB6056" t="s">
        <v>18</v>
      </c>
      <c r="AD6056" t="s">
        <v>10560</v>
      </c>
      <c r="AE6056">
        <v>1</v>
      </c>
      <c r="AF6056">
        <v>1</v>
      </c>
    </row>
    <row r="6057" spans="1:32" x14ac:dyDescent="0.2">
      <c r="A6057" t="s">
        <v>10561</v>
      </c>
      <c r="B6057" s="107">
        <v>44623</v>
      </c>
      <c r="C6057" s="107">
        <v>44623</v>
      </c>
      <c r="D6057" s="107">
        <v>44623</v>
      </c>
      <c r="E6057">
        <v>-3.38636580663901E-3</v>
      </c>
      <c r="F6057">
        <v>-3.38636580663901E-3</v>
      </c>
      <c r="G6057" t="s">
        <v>58</v>
      </c>
      <c r="H6057">
        <v>14340.63765182186</v>
      </c>
      <c r="I6057">
        <v>-48.562644989529502</v>
      </c>
      <c r="J6057">
        <v>-48.562644989529502</v>
      </c>
      <c r="K6057">
        <v>1</v>
      </c>
      <c r="M6057" t="s">
        <v>56</v>
      </c>
      <c r="N6057" t="s">
        <v>2409</v>
      </c>
      <c r="S6057" t="s">
        <v>9426</v>
      </c>
      <c r="U6057" t="s">
        <v>56</v>
      </c>
      <c r="W6057" t="s">
        <v>1270</v>
      </c>
      <c r="X6057" t="s">
        <v>1271</v>
      </c>
      <c r="Y6057" t="s">
        <v>182</v>
      </c>
      <c r="Z6057" t="s">
        <v>164</v>
      </c>
      <c r="AA6057" t="s">
        <v>164</v>
      </c>
      <c r="AB6057" t="s">
        <v>18</v>
      </c>
      <c r="AD6057" t="s">
        <v>10562</v>
      </c>
      <c r="AE6057">
        <v>1</v>
      </c>
      <c r="AF6057">
        <v>1</v>
      </c>
    </row>
    <row r="6058" spans="1:32" x14ac:dyDescent="0.2">
      <c r="A6058" t="s">
        <v>10563</v>
      </c>
      <c r="B6058" s="107">
        <v>44623</v>
      </c>
      <c r="C6058" s="107">
        <v>44623</v>
      </c>
      <c r="D6058" s="107">
        <v>44623</v>
      </c>
      <c r="E6058">
        <v>-3.0734738254972701E-3</v>
      </c>
      <c r="F6058">
        <v>-3.0734738254972701E-3</v>
      </c>
      <c r="G6058" t="s">
        <v>58</v>
      </c>
      <c r="H6058">
        <v>14340.63765182186</v>
      </c>
      <c r="I6058">
        <v>-44.075574463815123</v>
      </c>
      <c r="J6058">
        <v>-44.075574463815123</v>
      </c>
      <c r="K6058">
        <v>1</v>
      </c>
      <c r="M6058" t="s">
        <v>56</v>
      </c>
      <c r="N6058" t="s">
        <v>2409</v>
      </c>
      <c r="S6058" t="s">
        <v>9426</v>
      </c>
      <c r="U6058" t="s">
        <v>56</v>
      </c>
      <c r="W6058" t="s">
        <v>1270</v>
      </c>
      <c r="X6058" t="s">
        <v>1271</v>
      </c>
      <c r="Y6058" t="s">
        <v>182</v>
      </c>
      <c r="Z6058" t="s">
        <v>164</v>
      </c>
      <c r="AA6058" t="s">
        <v>164</v>
      </c>
      <c r="AB6058" t="s">
        <v>18</v>
      </c>
      <c r="AD6058" t="s">
        <v>10564</v>
      </c>
      <c r="AE6058">
        <v>1</v>
      </c>
      <c r="AF6058">
        <v>1</v>
      </c>
    </row>
    <row r="6059" spans="1:32" x14ac:dyDescent="0.2">
      <c r="A6059" t="s">
        <v>10565</v>
      </c>
      <c r="B6059" s="107">
        <v>44623</v>
      </c>
      <c r="C6059" s="107">
        <v>44623</v>
      </c>
      <c r="D6059" s="107">
        <v>44623</v>
      </c>
      <c r="E6059">
        <v>-2.8454042963842702E-3</v>
      </c>
      <c r="F6059">
        <v>-2.8454042963842702E-3</v>
      </c>
      <c r="G6059" t="s">
        <v>58</v>
      </c>
      <c r="H6059">
        <v>14340.63765182186</v>
      </c>
      <c r="I6059">
        <v>-40.804911987383953</v>
      </c>
      <c r="J6059">
        <v>-40.804911987383953</v>
      </c>
      <c r="K6059">
        <v>1</v>
      </c>
      <c r="M6059" t="s">
        <v>56</v>
      </c>
      <c r="N6059" t="s">
        <v>2409</v>
      </c>
      <c r="S6059" t="s">
        <v>9426</v>
      </c>
      <c r="U6059" t="s">
        <v>56</v>
      </c>
      <c r="W6059" t="s">
        <v>1270</v>
      </c>
      <c r="X6059" t="s">
        <v>1271</v>
      </c>
      <c r="Y6059" t="s">
        <v>182</v>
      </c>
      <c r="Z6059" t="s">
        <v>164</v>
      </c>
      <c r="AA6059" t="s">
        <v>164</v>
      </c>
      <c r="AB6059" t="s">
        <v>18</v>
      </c>
      <c r="AD6059" t="s">
        <v>10566</v>
      </c>
      <c r="AE6059">
        <v>1</v>
      </c>
      <c r="AF6059">
        <v>1</v>
      </c>
    </row>
    <row r="6060" spans="1:32" x14ac:dyDescent="0.2">
      <c r="A6060" t="s">
        <v>10567</v>
      </c>
      <c r="B6060" s="107">
        <v>44623</v>
      </c>
      <c r="C6060" s="107">
        <v>44623</v>
      </c>
      <c r="D6060" s="107">
        <v>44623</v>
      </c>
      <c r="E6060">
        <v>111568.46863</v>
      </c>
      <c r="F6060">
        <v>111568.46863</v>
      </c>
      <c r="G6060" t="s">
        <v>73</v>
      </c>
      <c r="H6060">
        <v>5.0607287449392713</v>
      </c>
      <c r="I6060">
        <v>564617.75622469641</v>
      </c>
      <c r="J6060">
        <v>564617.75622469641</v>
      </c>
      <c r="K6060">
        <v>1</v>
      </c>
      <c r="N6060" t="s">
        <v>69</v>
      </c>
      <c r="S6060" t="s">
        <v>1850</v>
      </c>
      <c r="U6060" t="s">
        <v>69</v>
      </c>
      <c r="W6060" t="s">
        <v>1850</v>
      </c>
      <c r="X6060" t="s">
        <v>1850</v>
      </c>
      <c r="Y6060" t="s">
        <v>1356</v>
      </c>
      <c r="Z6060" t="s">
        <v>1356</v>
      </c>
      <c r="AA6060" t="s">
        <v>1356</v>
      </c>
      <c r="AB6060" t="s">
        <v>28</v>
      </c>
      <c r="AD6060" t="s">
        <v>10416</v>
      </c>
      <c r="AE6060">
        <v>1</v>
      </c>
      <c r="AF6060">
        <v>1</v>
      </c>
    </row>
    <row r="6061" spans="1:32" x14ac:dyDescent="0.2">
      <c r="A6061" t="s">
        <v>10568</v>
      </c>
      <c r="B6061" s="107">
        <v>44622</v>
      </c>
      <c r="C6061" s="107">
        <v>44622</v>
      </c>
      <c r="D6061" s="107">
        <v>44622</v>
      </c>
      <c r="E6061">
        <v>-844.65</v>
      </c>
      <c r="F6061">
        <v>-844.65</v>
      </c>
      <c r="G6061" t="s">
        <v>43</v>
      </c>
      <c r="H6061">
        <v>1</v>
      </c>
      <c r="I6061">
        <v>-844.65</v>
      </c>
      <c r="J6061">
        <v>-844.65</v>
      </c>
      <c r="K6061">
        <v>1</v>
      </c>
      <c r="M6061" t="s">
        <v>52</v>
      </c>
      <c r="N6061" t="s">
        <v>337</v>
      </c>
      <c r="O6061">
        <v>100</v>
      </c>
      <c r="P6061" t="s">
        <v>15</v>
      </c>
      <c r="Q6061" t="s">
        <v>337</v>
      </c>
      <c r="S6061" t="s">
        <v>10569</v>
      </c>
      <c r="U6061" t="s">
        <v>52</v>
      </c>
      <c r="W6061" t="s">
        <v>10570</v>
      </c>
      <c r="X6061" t="s">
        <v>22</v>
      </c>
      <c r="Y6061" t="s">
        <v>170</v>
      </c>
      <c r="Z6061" t="s">
        <v>164</v>
      </c>
      <c r="AA6061" t="s">
        <v>164</v>
      </c>
      <c r="AB6061" t="s">
        <v>22</v>
      </c>
      <c r="AE6061">
        <v>0</v>
      </c>
      <c r="AF6061">
        <v>0</v>
      </c>
    </row>
    <row r="6062" spans="1:32" x14ac:dyDescent="0.2">
      <c r="A6062" t="s">
        <v>10571</v>
      </c>
      <c r="B6062" s="107">
        <v>44622</v>
      </c>
      <c r="C6062" s="107">
        <v>44622</v>
      </c>
      <c r="D6062" s="107">
        <v>44622</v>
      </c>
      <c r="E6062">
        <v>-5.20774318561717E-3</v>
      </c>
      <c r="F6062">
        <v>-5.20774318561717E-3</v>
      </c>
      <c r="G6062" t="s">
        <v>58</v>
      </c>
      <c r="H6062">
        <v>15107.735655737701</v>
      </c>
      <c r="I6062">
        <v>-78.677207411273571</v>
      </c>
      <c r="J6062">
        <v>-78.677207411273571</v>
      </c>
      <c r="K6062">
        <v>1</v>
      </c>
      <c r="M6062" t="s">
        <v>56</v>
      </c>
      <c r="N6062" t="s">
        <v>2409</v>
      </c>
      <c r="S6062" t="s">
        <v>9426</v>
      </c>
      <c r="U6062" t="s">
        <v>56</v>
      </c>
      <c r="W6062" t="s">
        <v>1270</v>
      </c>
      <c r="X6062" t="s">
        <v>1271</v>
      </c>
      <c r="Y6062" t="s">
        <v>182</v>
      </c>
      <c r="Z6062" t="s">
        <v>164</v>
      </c>
      <c r="AA6062" t="s">
        <v>164</v>
      </c>
      <c r="AB6062" t="s">
        <v>18</v>
      </c>
      <c r="AD6062" t="s">
        <v>10572</v>
      </c>
      <c r="AE6062">
        <v>1</v>
      </c>
      <c r="AF6062">
        <v>1</v>
      </c>
    </row>
    <row r="6063" spans="1:32" x14ac:dyDescent="0.2">
      <c r="A6063" t="s">
        <v>10573</v>
      </c>
      <c r="B6063" s="107">
        <v>44622</v>
      </c>
      <c r="C6063" s="107">
        <v>44622</v>
      </c>
      <c r="D6063" s="107">
        <v>44622</v>
      </c>
      <c r="E6063">
        <v>-2.896353704310157E-3</v>
      </c>
      <c r="F6063">
        <v>-2.896353704310157E-3</v>
      </c>
      <c r="G6063" t="s">
        <v>58</v>
      </c>
      <c r="H6063">
        <v>15107.735655737701</v>
      </c>
      <c r="I6063">
        <v>-43.757346130234552</v>
      </c>
      <c r="J6063">
        <v>-43.757346130234552</v>
      </c>
      <c r="K6063">
        <v>1</v>
      </c>
      <c r="M6063" t="s">
        <v>56</v>
      </c>
      <c r="N6063" t="s">
        <v>2409</v>
      </c>
      <c r="S6063" t="s">
        <v>1608</v>
      </c>
      <c r="U6063" t="s">
        <v>56</v>
      </c>
      <c r="W6063" t="s">
        <v>1415</v>
      </c>
      <c r="X6063" t="s">
        <v>1265</v>
      </c>
      <c r="Y6063" t="s">
        <v>182</v>
      </c>
      <c r="Z6063" t="s">
        <v>164</v>
      </c>
      <c r="AA6063" t="s">
        <v>164</v>
      </c>
      <c r="AB6063" t="s">
        <v>18</v>
      </c>
      <c r="AD6063" t="s">
        <v>10574</v>
      </c>
      <c r="AE6063">
        <v>1</v>
      </c>
      <c r="AF6063">
        <v>1</v>
      </c>
    </row>
    <row r="6064" spans="1:32" x14ac:dyDescent="0.2">
      <c r="A6064" t="s">
        <v>10575</v>
      </c>
      <c r="B6064" s="107">
        <v>44622</v>
      </c>
      <c r="C6064" s="107">
        <v>44622</v>
      </c>
      <c r="D6064" s="107">
        <v>44622</v>
      </c>
      <c r="E6064">
        <v>-6.1608578611773997E-2</v>
      </c>
      <c r="F6064">
        <v>-6.1608578611773997E-2</v>
      </c>
      <c r="G6064" t="s">
        <v>58</v>
      </c>
      <c r="H6064">
        <v>15107.735655737701</v>
      </c>
      <c r="I6064">
        <v>-930.76611979241727</v>
      </c>
      <c r="J6064">
        <v>-930.76611979241727</v>
      </c>
      <c r="K6064">
        <v>1</v>
      </c>
      <c r="M6064" t="s">
        <v>56</v>
      </c>
      <c r="S6064" t="s">
        <v>10576</v>
      </c>
      <c r="U6064" t="s">
        <v>56</v>
      </c>
      <c r="W6064" t="s">
        <v>7897</v>
      </c>
      <c r="X6064" t="s">
        <v>24</v>
      </c>
      <c r="Y6064" t="s">
        <v>325</v>
      </c>
      <c r="Z6064" t="s">
        <v>325</v>
      </c>
      <c r="AA6064" t="s">
        <v>325</v>
      </c>
      <c r="AB6064" t="s">
        <v>27</v>
      </c>
      <c r="AD6064" t="s">
        <v>10577</v>
      </c>
      <c r="AE6064">
        <v>1</v>
      </c>
      <c r="AF6064">
        <v>1</v>
      </c>
    </row>
    <row r="6065" spans="1:32" x14ac:dyDescent="0.2">
      <c r="A6065" t="s">
        <v>10578</v>
      </c>
      <c r="B6065" s="107">
        <v>44622</v>
      </c>
      <c r="C6065" s="107">
        <v>44622</v>
      </c>
      <c r="D6065" s="107">
        <v>44622</v>
      </c>
      <c r="E6065">
        <v>-3.78873139607434E-3</v>
      </c>
      <c r="F6065">
        <v>-3.78873139607434E-3</v>
      </c>
      <c r="G6065" t="s">
        <v>58</v>
      </c>
      <c r="H6065">
        <v>15107.735655737701</v>
      </c>
      <c r="I6065">
        <v>-57.239152402485203</v>
      </c>
      <c r="J6065">
        <v>-57.239152402485203</v>
      </c>
      <c r="K6065">
        <v>1</v>
      </c>
      <c r="M6065" t="s">
        <v>56</v>
      </c>
      <c r="N6065" t="s">
        <v>2409</v>
      </c>
      <c r="S6065" t="s">
        <v>9426</v>
      </c>
      <c r="U6065" t="s">
        <v>56</v>
      </c>
      <c r="W6065" t="s">
        <v>1270</v>
      </c>
      <c r="X6065" t="s">
        <v>1271</v>
      </c>
      <c r="Y6065" t="s">
        <v>182</v>
      </c>
      <c r="Z6065" t="s">
        <v>164</v>
      </c>
      <c r="AA6065" t="s">
        <v>164</v>
      </c>
      <c r="AB6065" t="s">
        <v>18</v>
      </c>
      <c r="AD6065" t="s">
        <v>10579</v>
      </c>
      <c r="AE6065">
        <v>1</v>
      </c>
      <c r="AF6065">
        <v>1</v>
      </c>
    </row>
    <row r="6066" spans="1:32" x14ac:dyDescent="0.2">
      <c r="A6066" t="s">
        <v>10580</v>
      </c>
      <c r="B6066" s="107">
        <v>44622</v>
      </c>
      <c r="C6066" s="107">
        <v>44622</v>
      </c>
      <c r="D6066" s="107">
        <v>44622</v>
      </c>
      <c r="E6066">
        <v>-4.4120469711712998E-3</v>
      </c>
      <c r="F6066">
        <v>-4.4120469711712998E-3</v>
      </c>
      <c r="G6066" t="s">
        <v>58</v>
      </c>
      <c r="H6066">
        <v>15107.735655737701</v>
      </c>
      <c r="I6066">
        <v>-66.656039341154184</v>
      </c>
      <c r="J6066">
        <v>-66.656039341154184</v>
      </c>
      <c r="K6066">
        <v>1</v>
      </c>
      <c r="M6066" t="s">
        <v>56</v>
      </c>
      <c r="N6066" t="s">
        <v>2409</v>
      </c>
      <c r="S6066" t="s">
        <v>9426</v>
      </c>
      <c r="U6066" t="s">
        <v>56</v>
      </c>
      <c r="W6066" t="s">
        <v>1270</v>
      </c>
      <c r="X6066" t="s">
        <v>1271</v>
      </c>
      <c r="Y6066" t="s">
        <v>182</v>
      </c>
      <c r="Z6066" t="s">
        <v>164</v>
      </c>
      <c r="AA6066" t="s">
        <v>164</v>
      </c>
      <c r="AB6066" t="s">
        <v>18</v>
      </c>
      <c r="AD6066" t="s">
        <v>10581</v>
      </c>
      <c r="AE6066">
        <v>1</v>
      </c>
      <c r="AF6066">
        <v>1</v>
      </c>
    </row>
    <row r="6067" spans="1:32" x14ac:dyDescent="0.2">
      <c r="A6067" t="s">
        <v>10582</v>
      </c>
      <c r="B6067" s="107">
        <v>44622</v>
      </c>
      <c r="C6067" s="107">
        <v>44622</v>
      </c>
      <c r="D6067" s="107">
        <v>44622</v>
      </c>
      <c r="E6067">
        <v>-5.7224951161619103E-2</v>
      </c>
      <c r="F6067">
        <v>-5.7224951161619103E-2</v>
      </c>
      <c r="G6067" t="s">
        <v>58</v>
      </c>
      <c r="H6067">
        <v>15107.735655737701</v>
      </c>
      <c r="I6067">
        <v>-864.53943506224152</v>
      </c>
      <c r="J6067">
        <v>-864.53943506224152</v>
      </c>
      <c r="K6067">
        <v>1</v>
      </c>
      <c r="M6067" t="s">
        <v>56</v>
      </c>
      <c r="N6067" t="s">
        <v>2409</v>
      </c>
      <c r="S6067" t="s">
        <v>1608</v>
      </c>
      <c r="U6067" t="s">
        <v>56</v>
      </c>
      <c r="W6067" t="s">
        <v>1270</v>
      </c>
      <c r="X6067" t="s">
        <v>1271</v>
      </c>
      <c r="Y6067" t="s">
        <v>182</v>
      </c>
      <c r="Z6067" t="s">
        <v>164</v>
      </c>
      <c r="AA6067" t="s">
        <v>164</v>
      </c>
      <c r="AB6067" t="s">
        <v>18</v>
      </c>
      <c r="AD6067" t="s">
        <v>10583</v>
      </c>
      <c r="AE6067">
        <v>1</v>
      </c>
      <c r="AF6067">
        <v>1</v>
      </c>
    </row>
    <row r="6068" spans="1:32" x14ac:dyDescent="0.2">
      <c r="A6068" t="s">
        <v>10584</v>
      </c>
      <c r="B6068" s="107">
        <v>44622</v>
      </c>
      <c r="C6068" s="107">
        <v>44622</v>
      </c>
      <c r="D6068" s="107">
        <v>44622</v>
      </c>
      <c r="E6068">
        <v>-2.6648785407284042E-3</v>
      </c>
      <c r="F6068">
        <v>-2.6648785407284042E-3</v>
      </c>
      <c r="G6068" t="s">
        <v>58</v>
      </c>
      <c r="H6068">
        <v>15107.735655737701</v>
      </c>
      <c r="I6068">
        <v>-40.260280547972769</v>
      </c>
      <c r="J6068">
        <v>-40.260280547972769</v>
      </c>
      <c r="K6068">
        <v>1</v>
      </c>
      <c r="M6068" t="s">
        <v>56</v>
      </c>
      <c r="N6068" t="s">
        <v>2409</v>
      </c>
      <c r="S6068" t="s">
        <v>1608</v>
      </c>
      <c r="U6068" t="s">
        <v>56</v>
      </c>
      <c r="W6068" t="s">
        <v>10585</v>
      </c>
      <c r="X6068" t="s">
        <v>2702</v>
      </c>
      <c r="Y6068" t="s">
        <v>182</v>
      </c>
      <c r="Z6068" t="s">
        <v>164</v>
      </c>
      <c r="AA6068" t="s">
        <v>164</v>
      </c>
      <c r="AB6068" t="s">
        <v>18</v>
      </c>
      <c r="AD6068" t="s">
        <v>10586</v>
      </c>
      <c r="AE6068">
        <v>1</v>
      </c>
      <c r="AF6068">
        <v>1</v>
      </c>
    </row>
    <row r="6069" spans="1:32" x14ac:dyDescent="0.2">
      <c r="A6069" t="s">
        <v>10587</v>
      </c>
      <c r="B6069" s="107">
        <v>44622</v>
      </c>
      <c r="C6069" s="107">
        <v>44622</v>
      </c>
      <c r="D6069" s="107">
        <v>44622</v>
      </c>
      <c r="E6069">
        <v>-4.2542595660359506E-3</v>
      </c>
      <c r="F6069">
        <v>-4.2542595660359506E-3</v>
      </c>
      <c r="G6069" t="s">
        <v>58</v>
      </c>
      <c r="H6069">
        <v>15107.735655737701</v>
      </c>
      <c r="I6069">
        <v>-64.272228934564552</v>
      </c>
      <c r="J6069">
        <v>-64.272228934564552</v>
      </c>
      <c r="K6069">
        <v>1</v>
      </c>
      <c r="M6069" t="s">
        <v>56</v>
      </c>
      <c r="N6069" t="s">
        <v>2409</v>
      </c>
      <c r="S6069" t="s">
        <v>1608</v>
      </c>
      <c r="U6069" t="s">
        <v>56</v>
      </c>
      <c r="W6069" t="s">
        <v>1270</v>
      </c>
      <c r="X6069" t="s">
        <v>1271</v>
      </c>
      <c r="Y6069" t="s">
        <v>182</v>
      </c>
      <c r="Z6069" t="s">
        <v>164</v>
      </c>
      <c r="AA6069" t="s">
        <v>164</v>
      </c>
      <c r="AB6069" t="s">
        <v>18</v>
      </c>
      <c r="AD6069" t="s">
        <v>10588</v>
      </c>
      <c r="AE6069">
        <v>1</v>
      </c>
      <c r="AF6069">
        <v>1</v>
      </c>
    </row>
    <row r="6070" spans="1:32" x14ac:dyDescent="0.2">
      <c r="A6070" t="s">
        <v>10589</v>
      </c>
      <c r="B6070" s="107">
        <v>44622</v>
      </c>
      <c r="C6070" s="107">
        <v>44622</v>
      </c>
      <c r="D6070" s="107">
        <v>44622</v>
      </c>
      <c r="E6070">
        <v>-3.3247566590248488E-2</v>
      </c>
      <c r="F6070">
        <v>-3.3247566590248488E-2</v>
      </c>
      <c r="G6070" t="s">
        <v>58</v>
      </c>
      <c r="H6070">
        <v>15107.735655737701</v>
      </c>
      <c r="I6070">
        <v>-502.29544724201071</v>
      </c>
      <c r="J6070">
        <v>-502.29544724201071</v>
      </c>
      <c r="K6070">
        <v>1</v>
      </c>
      <c r="M6070" t="s">
        <v>56</v>
      </c>
      <c r="N6070" t="s">
        <v>2409</v>
      </c>
      <c r="S6070" t="s">
        <v>1608</v>
      </c>
      <c r="U6070" t="s">
        <v>56</v>
      </c>
      <c r="W6070" t="s">
        <v>1270</v>
      </c>
      <c r="X6070" t="s">
        <v>1271</v>
      </c>
      <c r="Y6070" t="s">
        <v>182</v>
      </c>
      <c r="Z6070" t="s">
        <v>164</v>
      </c>
      <c r="AA6070" t="s">
        <v>164</v>
      </c>
      <c r="AB6070" t="s">
        <v>18</v>
      </c>
      <c r="AD6070" t="s">
        <v>10590</v>
      </c>
      <c r="AE6070">
        <v>1</v>
      </c>
      <c r="AF6070">
        <v>1</v>
      </c>
    </row>
    <row r="6071" spans="1:32" x14ac:dyDescent="0.2">
      <c r="A6071" t="s">
        <v>10591</v>
      </c>
      <c r="B6071" s="107">
        <v>44622</v>
      </c>
      <c r="C6071" s="107">
        <v>44622</v>
      </c>
      <c r="D6071" s="107">
        <v>44622</v>
      </c>
      <c r="E6071">
        <v>5.5E-2</v>
      </c>
      <c r="F6071">
        <v>5.5E-2</v>
      </c>
      <c r="G6071" t="s">
        <v>58</v>
      </c>
      <c r="H6071">
        <v>15107.735655737701</v>
      </c>
      <c r="I6071">
        <v>830.9254610655737</v>
      </c>
      <c r="J6071">
        <v>830.9254610655737</v>
      </c>
      <c r="K6071">
        <v>1</v>
      </c>
      <c r="N6071" t="s">
        <v>56</v>
      </c>
      <c r="S6071" t="s">
        <v>7559</v>
      </c>
      <c r="U6071" t="s">
        <v>56</v>
      </c>
      <c r="W6071" t="s">
        <v>3598</v>
      </c>
      <c r="X6071" t="s">
        <v>3598</v>
      </c>
      <c r="Y6071" t="s">
        <v>1062</v>
      </c>
      <c r="Z6071" t="s">
        <v>1063</v>
      </c>
      <c r="AA6071" t="s">
        <v>1063</v>
      </c>
      <c r="AB6071" t="s">
        <v>29</v>
      </c>
      <c r="AD6071" t="s">
        <v>10592</v>
      </c>
      <c r="AE6071">
        <v>1</v>
      </c>
      <c r="AF6071">
        <v>1</v>
      </c>
    </row>
    <row r="6072" spans="1:32" x14ac:dyDescent="0.2">
      <c r="A6072" t="s">
        <v>10593</v>
      </c>
      <c r="B6072" s="107">
        <v>44622</v>
      </c>
      <c r="C6072" s="107">
        <v>44622</v>
      </c>
      <c r="D6072" s="107">
        <v>44622</v>
      </c>
      <c r="E6072">
        <v>2.8263471550000001</v>
      </c>
      <c r="F6072">
        <v>2.8263471550000001</v>
      </c>
      <c r="G6072" t="s">
        <v>58</v>
      </c>
      <c r="H6072">
        <v>15107.735655737701</v>
      </c>
      <c r="I6072">
        <v>42699.705689086317</v>
      </c>
      <c r="J6072">
        <v>42699.705689086317</v>
      </c>
      <c r="K6072">
        <v>1</v>
      </c>
      <c r="M6072" t="s">
        <v>8218</v>
      </c>
      <c r="N6072" t="s">
        <v>56</v>
      </c>
      <c r="S6072" t="s">
        <v>7559</v>
      </c>
      <c r="U6072" t="s">
        <v>56</v>
      </c>
      <c r="W6072" t="s">
        <v>3598</v>
      </c>
      <c r="X6072" t="s">
        <v>3598</v>
      </c>
      <c r="Y6072" t="s">
        <v>1062</v>
      </c>
      <c r="Z6072" t="s">
        <v>1063</v>
      </c>
      <c r="AA6072" t="s">
        <v>1063</v>
      </c>
      <c r="AB6072" t="s">
        <v>29</v>
      </c>
      <c r="AD6072" t="s">
        <v>10594</v>
      </c>
      <c r="AE6072">
        <v>1</v>
      </c>
      <c r="AF6072">
        <v>1</v>
      </c>
    </row>
    <row r="6073" spans="1:32" x14ac:dyDescent="0.2">
      <c r="A6073" t="s">
        <v>10595</v>
      </c>
      <c r="B6073" s="107">
        <v>44622</v>
      </c>
      <c r="C6073" s="107">
        <v>44622</v>
      </c>
      <c r="D6073" s="107">
        <v>44622</v>
      </c>
      <c r="E6073">
        <v>-6.0945935547354002E-2</v>
      </c>
      <c r="F6073">
        <v>-6.0945935547354002E-2</v>
      </c>
      <c r="G6073" t="s">
        <v>58</v>
      </c>
      <c r="H6073">
        <v>15107.735655737701</v>
      </c>
      <c r="I6073">
        <v>-920.75508354105193</v>
      </c>
      <c r="J6073">
        <v>-920.75508354105193</v>
      </c>
      <c r="K6073">
        <v>1</v>
      </c>
      <c r="M6073" t="s">
        <v>56</v>
      </c>
      <c r="S6073" t="s">
        <v>10596</v>
      </c>
      <c r="U6073" t="s">
        <v>56</v>
      </c>
      <c r="W6073" t="s">
        <v>7897</v>
      </c>
      <c r="X6073" t="s">
        <v>24</v>
      </c>
      <c r="Y6073" t="s">
        <v>325</v>
      </c>
      <c r="Z6073" t="s">
        <v>325</v>
      </c>
      <c r="AA6073" t="s">
        <v>325</v>
      </c>
      <c r="AB6073" t="s">
        <v>27</v>
      </c>
      <c r="AD6073" t="s">
        <v>10597</v>
      </c>
      <c r="AE6073">
        <v>1</v>
      </c>
      <c r="AF6073">
        <v>1</v>
      </c>
    </row>
    <row r="6074" spans="1:32" x14ac:dyDescent="0.2">
      <c r="A6074" t="s">
        <v>10598</v>
      </c>
      <c r="B6074" s="107">
        <v>44622</v>
      </c>
      <c r="C6074" s="107">
        <v>44622</v>
      </c>
      <c r="D6074" s="107">
        <v>44622</v>
      </c>
      <c r="E6074">
        <v>-1.2430324794089999E-3</v>
      </c>
      <c r="F6074">
        <v>-1.2430324794089999E-3</v>
      </c>
      <c r="G6074" t="s">
        <v>58</v>
      </c>
      <c r="H6074">
        <v>15107.735655737701</v>
      </c>
      <c r="I6074">
        <v>-18.77940611040739</v>
      </c>
      <c r="J6074">
        <v>-18.77940611040739</v>
      </c>
      <c r="K6074">
        <v>1</v>
      </c>
      <c r="M6074" t="s">
        <v>56</v>
      </c>
      <c r="N6074" t="s">
        <v>56</v>
      </c>
      <c r="S6074" t="s">
        <v>10203</v>
      </c>
      <c r="U6074" t="s">
        <v>56</v>
      </c>
      <c r="W6074" t="s">
        <v>1415</v>
      </c>
      <c r="X6074" t="s">
        <v>1265</v>
      </c>
      <c r="Y6074" t="s">
        <v>182</v>
      </c>
      <c r="Z6074" t="s">
        <v>164</v>
      </c>
      <c r="AA6074" t="s">
        <v>164</v>
      </c>
      <c r="AB6074" t="s">
        <v>18</v>
      </c>
      <c r="AD6074" t="s">
        <v>10599</v>
      </c>
      <c r="AE6074">
        <v>1</v>
      </c>
      <c r="AF6074">
        <v>1</v>
      </c>
    </row>
    <row r="6075" spans="1:32" x14ac:dyDescent="0.2">
      <c r="A6075" t="s">
        <v>10600</v>
      </c>
      <c r="B6075" s="107">
        <v>44620</v>
      </c>
      <c r="C6075" s="107">
        <v>44620</v>
      </c>
      <c r="D6075" s="107">
        <v>44620</v>
      </c>
      <c r="E6075">
        <v>-10000</v>
      </c>
      <c r="F6075">
        <v>-10000</v>
      </c>
      <c r="G6075" t="s">
        <v>43</v>
      </c>
      <c r="H6075">
        <v>1</v>
      </c>
      <c r="I6075">
        <v>-10000</v>
      </c>
      <c r="J6075">
        <v>-10000</v>
      </c>
      <c r="K6075">
        <v>1</v>
      </c>
      <c r="M6075" t="s">
        <v>52</v>
      </c>
      <c r="N6075" t="s">
        <v>199</v>
      </c>
      <c r="O6075">
        <v>100</v>
      </c>
      <c r="P6075" t="s">
        <v>340</v>
      </c>
      <c r="Q6075" t="s">
        <v>199</v>
      </c>
      <c r="S6075" t="s">
        <v>10601</v>
      </c>
      <c r="U6075" t="s">
        <v>52</v>
      </c>
      <c r="W6075" t="s">
        <v>4651</v>
      </c>
      <c r="X6075" t="s">
        <v>324</v>
      </c>
      <c r="Y6075" t="s">
        <v>325</v>
      </c>
      <c r="Z6075" t="s">
        <v>325</v>
      </c>
      <c r="AA6075" t="s">
        <v>325</v>
      </c>
      <c r="AB6075" t="s">
        <v>27</v>
      </c>
      <c r="AE6075">
        <v>0</v>
      </c>
      <c r="AF6075">
        <v>0</v>
      </c>
    </row>
    <row r="6076" spans="1:32" x14ac:dyDescent="0.2">
      <c r="A6076" t="s">
        <v>10602</v>
      </c>
      <c r="B6076" s="107">
        <v>44620</v>
      </c>
      <c r="C6076" s="107">
        <v>44620</v>
      </c>
      <c r="D6076" s="107">
        <v>44620</v>
      </c>
      <c r="E6076">
        <v>-1.179120223063922E-2</v>
      </c>
      <c r="F6076">
        <v>-1.179120223063922E-2</v>
      </c>
      <c r="G6076" t="s">
        <v>58</v>
      </c>
      <c r="H6076">
        <v>15050.773195876291</v>
      </c>
      <c r="I6076">
        <v>-177.46671048006141</v>
      </c>
      <c r="J6076">
        <v>-177.46671048006141</v>
      </c>
      <c r="K6076">
        <v>1</v>
      </c>
      <c r="M6076" t="s">
        <v>56</v>
      </c>
      <c r="N6076" t="s">
        <v>2409</v>
      </c>
      <c r="S6076" t="s">
        <v>10603</v>
      </c>
      <c r="U6076" t="s">
        <v>56</v>
      </c>
      <c r="W6076" t="s">
        <v>1270</v>
      </c>
      <c r="X6076" t="s">
        <v>1271</v>
      </c>
      <c r="Y6076" t="s">
        <v>182</v>
      </c>
      <c r="Z6076" t="s">
        <v>164</v>
      </c>
      <c r="AA6076" t="s">
        <v>164</v>
      </c>
      <c r="AB6076" t="s">
        <v>18</v>
      </c>
      <c r="AD6076" t="s">
        <v>10604</v>
      </c>
      <c r="AE6076">
        <v>1</v>
      </c>
      <c r="AF6076">
        <v>1</v>
      </c>
    </row>
    <row r="6077" spans="1:32" x14ac:dyDescent="0.2">
      <c r="A6077" t="s">
        <v>10605</v>
      </c>
      <c r="B6077" s="107">
        <v>44620</v>
      </c>
      <c r="C6077" s="107">
        <v>44620</v>
      </c>
      <c r="D6077" s="107">
        <v>44620</v>
      </c>
      <c r="E6077">
        <v>-6.5231500272653819E-3</v>
      </c>
      <c r="F6077">
        <v>-6.5231500272653819E-3</v>
      </c>
      <c r="G6077" t="s">
        <v>58</v>
      </c>
      <c r="H6077">
        <v>15050.773195876291</v>
      </c>
      <c r="I6077">
        <v>-98.178451583045486</v>
      </c>
      <c r="J6077">
        <v>-98.178451583045486</v>
      </c>
      <c r="K6077">
        <v>1</v>
      </c>
      <c r="M6077" t="s">
        <v>56</v>
      </c>
      <c r="N6077" t="s">
        <v>2409</v>
      </c>
      <c r="S6077" t="s">
        <v>10606</v>
      </c>
      <c r="U6077" t="s">
        <v>56</v>
      </c>
      <c r="W6077" t="s">
        <v>1270</v>
      </c>
      <c r="X6077" t="s">
        <v>1271</v>
      </c>
      <c r="Y6077" t="s">
        <v>182</v>
      </c>
      <c r="Z6077" t="s">
        <v>164</v>
      </c>
      <c r="AA6077" t="s">
        <v>164</v>
      </c>
      <c r="AB6077" t="s">
        <v>18</v>
      </c>
      <c r="AD6077" t="s">
        <v>10607</v>
      </c>
      <c r="AE6077">
        <v>1</v>
      </c>
      <c r="AF6077">
        <v>1</v>
      </c>
    </row>
    <row r="6078" spans="1:32" x14ac:dyDescent="0.2">
      <c r="A6078" t="s">
        <v>10608</v>
      </c>
      <c r="B6078" s="107">
        <v>44620</v>
      </c>
      <c r="C6078" s="107">
        <v>44620</v>
      </c>
      <c r="D6078" s="107">
        <v>44620</v>
      </c>
      <c r="E6078">
        <v>0.71592710000000004</v>
      </c>
      <c r="F6078">
        <v>0.71592710000000004</v>
      </c>
      <c r="G6078" t="s">
        <v>58</v>
      </c>
      <c r="H6078">
        <v>15050.773195876291</v>
      </c>
      <c r="I6078">
        <v>10775.256406881441</v>
      </c>
      <c r="J6078">
        <v>10775.256406881441</v>
      </c>
      <c r="K6078">
        <v>1</v>
      </c>
      <c r="M6078" t="s">
        <v>10609</v>
      </c>
      <c r="N6078" t="s">
        <v>56</v>
      </c>
      <c r="S6078" t="s">
        <v>10610</v>
      </c>
      <c r="U6078" t="s">
        <v>56</v>
      </c>
      <c r="W6078" t="s">
        <v>4669</v>
      </c>
      <c r="X6078" t="s">
        <v>2390</v>
      </c>
      <c r="Y6078" t="s">
        <v>2391</v>
      </c>
      <c r="Z6078" t="s">
        <v>2392</v>
      </c>
      <c r="AA6078" t="s">
        <v>2392</v>
      </c>
      <c r="AB6078" t="s">
        <v>21</v>
      </c>
      <c r="AD6078" t="s">
        <v>10611</v>
      </c>
      <c r="AE6078">
        <v>1</v>
      </c>
      <c r="AF6078">
        <v>1</v>
      </c>
    </row>
    <row r="6079" spans="1:32" x14ac:dyDescent="0.2">
      <c r="A6079" t="s">
        <v>10612</v>
      </c>
      <c r="B6079" s="107">
        <v>44619</v>
      </c>
      <c r="C6079" s="107">
        <v>44619</v>
      </c>
      <c r="D6079" s="107">
        <v>44619</v>
      </c>
      <c r="E6079">
        <v>-10000</v>
      </c>
      <c r="F6079">
        <v>-10000</v>
      </c>
      <c r="G6079" t="s">
        <v>43</v>
      </c>
      <c r="H6079">
        <v>1</v>
      </c>
      <c r="I6079">
        <v>-10000</v>
      </c>
      <c r="J6079">
        <v>-10000</v>
      </c>
      <c r="K6079">
        <v>1</v>
      </c>
      <c r="M6079" t="s">
        <v>52</v>
      </c>
      <c r="N6079" t="s">
        <v>337</v>
      </c>
      <c r="O6079">
        <v>100</v>
      </c>
      <c r="P6079" t="s">
        <v>15</v>
      </c>
      <c r="Q6079" t="s">
        <v>337</v>
      </c>
      <c r="S6079" t="s">
        <v>10601</v>
      </c>
      <c r="U6079" t="s">
        <v>52</v>
      </c>
      <c r="W6079" t="s">
        <v>4651</v>
      </c>
      <c r="X6079" t="s">
        <v>324</v>
      </c>
      <c r="Y6079" t="s">
        <v>325</v>
      </c>
      <c r="Z6079" t="s">
        <v>325</v>
      </c>
      <c r="AA6079" t="s">
        <v>325</v>
      </c>
      <c r="AB6079" t="s">
        <v>27</v>
      </c>
      <c r="AE6079">
        <v>0</v>
      </c>
      <c r="AF6079">
        <v>0</v>
      </c>
    </row>
    <row r="6080" spans="1:32" x14ac:dyDescent="0.2">
      <c r="A6080" t="s">
        <v>10613</v>
      </c>
      <c r="B6080" s="107">
        <v>44619</v>
      </c>
      <c r="C6080" s="107">
        <v>44619</v>
      </c>
      <c r="D6080" s="107">
        <v>44619</v>
      </c>
      <c r="E6080">
        <v>-1.1010831474869249E-3</v>
      </c>
      <c r="F6080">
        <v>-1.1010831474869249E-3</v>
      </c>
      <c r="G6080" t="s">
        <v>58</v>
      </c>
      <c r="H6080">
        <v>13624.778761061951</v>
      </c>
      <c r="I6080">
        <v>-15.002014282043101</v>
      </c>
      <c r="J6080">
        <v>-15.002014282043101</v>
      </c>
      <c r="K6080">
        <v>1</v>
      </c>
      <c r="M6080" t="s">
        <v>56</v>
      </c>
      <c r="N6080" t="s">
        <v>2409</v>
      </c>
      <c r="S6080" t="s">
        <v>1608</v>
      </c>
      <c r="U6080" t="s">
        <v>56</v>
      </c>
      <c r="W6080" t="s">
        <v>1415</v>
      </c>
      <c r="X6080" t="s">
        <v>1265</v>
      </c>
      <c r="Y6080" t="s">
        <v>182</v>
      </c>
      <c r="Z6080" t="s">
        <v>164</v>
      </c>
      <c r="AA6080" t="s">
        <v>164</v>
      </c>
      <c r="AB6080" t="s">
        <v>18</v>
      </c>
      <c r="AD6080" t="s">
        <v>10614</v>
      </c>
      <c r="AE6080">
        <v>1</v>
      </c>
      <c r="AF6080">
        <v>1</v>
      </c>
    </row>
    <row r="6081" spans="1:32" x14ac:dyDescent="0.2">
      <c r="A6081" t="s">
        <v>10615</v>
      </c>
      <c r="B6081" s="107">
        <v>44618</v>
      </c>
      <c r="C6081" s="107">
        <v>44618</v>
      </c>
      <c r="D6081" s="107">
        <v>44618</v>
      </c>
      <c r="E6081">
        <v>-0.1126906233166185</v>
      </c>
      <c r="F6081">
        <v>-0.1126906233166185</v>
      </c>
      <c r="G6081" t="s">
        <v>58</v>
      </c>
      <c r="H6081">
        <v>14443.220779220779</v>
      </c>
      <c r="I6081">
        <v>-1627.615552309926</v>
      </c>
      <c r="J6081">
        <v>-1627.615552309926</v>
      </c>
      <c r="K6081">
        <v>1</v>
      </c>
      <c r="M6081" t="s">
        <v>56</v>
      </c>
      <c r="N6081" t="s">
        <v>2409</v>
      </c>
      <c r="S6081" t="s">
        <v>1608</v>
      </c>
      <c r="U6081" t="s">
        <v>56</v>
      </c>
      <c r="W6081" t="s">
        <v>1270</v>
      </c>
      <c r="X6081" t="s">
        <v>1271</v>
      </c>
      <c r="Y6081" t="s">
        <v>182</v>
      </c>
      <c r="Z6081" t="s">
        <v>164</v>
      </c>
      <c r="AA6081" t="s">
        <v>164</v>
      </c>
      <c r="AB6081" t="s">
        <v>18</v>
      </c>
      <c r="AD6081" t="s">
        <v>10616</v>
      </c>
      <c r="AE6081">
        <v>1</v>
      </c>
      <c r="AF6081">
        <v>1</v>
      </c>
    </row>
    <row r="6082" spans="1:32" x14ac:dyDescent="0.2">
      <c r="A6082" t="s">
        <v>10617</v>
      </c>
      <c r="B6082" s="107">
        <v>44618</v>
      </c>
      <c r="C6082" s="107">
        <v>44618</v>
      </c>
      <c r="D6082" s="107">
        <v>44618</v>
      </c>
      <c r="E6082">
        <v>-1.319386643184324E-3</v>
      </c>
      <c r="F6082">
        <v>-1.319386643184324E-3</v>
      </c>
      <c r="G6082" t="s">
        <v>58</v>
      </c>
      <c r="H6082">
        <v>14443.220779220779</v>
      </c>
      <c r="I6082">
        <v>-19.056192580666181</v>
      </c>
      <c r="J6082">
        <v>-19.056192580666181</v>
      </c>
      <c r="K6082">
        <v>1</v>
      </c>
      <c r="M6082" t="s">
        <v>56</v>
      </c>
      <c r="N6082" t="s">
        <v>2409</v>
      </c>
      <c r="S6082" t="s">
        <v>1608</v>
      </c>
      <c r="U6082" t="s">
        <v>56</v>
      </c>
      <c r="W6082" t="s">
        <v>1415</v>
      </c>
      <c r="X6082" t="s">
        <v>1265</v>
      </c>
      <c r="Y6082" t="s">
        <v>182</v>
      </c>
      <c r="Z6082" t="s">
        <v>164</v>
      </c>
      <c r="AA6082" t="s">
        <v>164</v>
      </c>
      <c r="AB6082" t="s">
        <v>18</v>
      </c>
      <c r="AD6082" t="s">
        <v>10618</v>
      </c>
      <c r="AE6082">
        <v>1</v>
      </c>
      <c r="AF6082">
        <v>1</v>
      </c>
    </row>
    <row r="6083" spans="1:32" x14ac:dyDescent="0.2">
      <c r="A6083" t="s">
        <v>10619</v>
      </c>
      <c r="B6083" s="107">
        <v>44618</v>
      </c>
      <c r="C6083" s="107">
        <v>44618</v>
      </c>
      <c r="D6083" s="107">
        <v>44618</v>
      </c>
      <c r="E6083">
        <v>-1.1262949623021129E-3</v>
      </c>
      <c r="F6083">
        <v>-1.1262949623021129E-3</v>
      </c>
      <c r="G6083" t="s">
        <v>58</v>
      </c>
      <c r="H6083">
        <v>14443.220779220779</v>
      </c>
      <c r="I6083">
        <v>-16.26732680305356</v>
      </c>
      <c r="J6083">
        <v>-16.26732680305356</v>
      </c>
      <c r="K6083">
        <v>1</v>
      </c>
      <c r="M6083" t="s">
        <v>56</v>
      </c>
      <c r="N6083" t="s">
        <v>2409</v>
      </c>
      <c r="S6083" t="s">
        <v>1608</v>
      </c>
      <c r="U6083" t="s">
        <v>56</v>
      </c>
      <c r="W6083" t="s">
        <v>1415</v>
      </c>
      <c r="X6083" t="s">
        <v>1265</v>
      </c>
      <c r="Y6083" t="s">
        <v>182</v>
      </c>
      <c r="Z6083" t="s">
        <v>164</v>
      </c>
      <c r="AA6083" t="s">
        <v>164</v>
      </c>
      <c r="AB6083" t="s">
        <v>18</v>
      </c>
      <c r="AD6083" t="s">
        <v>10620</v>
      </c>
      <c r="AE6083">
        <v>1</v>
      </c>
      <c r="AF6083">
        <v>1</v>
      </c>
    </row>
    <row r="6084" spans="1:32" x14ac:dyDescent="0.2">
      <c r="A6084" t="s">
        <v>10621</v>
      </c>
      <c r="B6084" s="107">
        <v>44618</v>
      </c>
      <c r="C6084" s="107">
        <v>44618</v>
      </c>
      <c r="D6084" s="107">
        <v>44618</v>
      </c>
      <c r="E6084">
        <v>-1.3148788952645641E-3</v>
      </c>
      <c r="F6084">
        <v>-1.3148788952645641E-3</v>
      </c>
      <c r="G6084" t="s">
        <v>58</v>
      </c>
      <c r="H6084">
        <v>14443.220779220779</v>
      </c>
      <c r="I6084">
        <v>-18.991086182244011</v>
      </c>
      <c r="J6084">
        <v>-18.991086182244011</v>
      </c>
      <c r="K6084">
        <v>1</v>
      </c>
      <c r="M6084" t="s">
        <v>56</v>
      </c>
      <c r="N6084" t="s">
        <v>2409</v>
      </c>
      <c r="S6084" t="s">
        <v>1608</v>
      </c>
      <c r="U6084" t="s">
        <v>56</v>
      </c>
      <c r="W6084" t="s">
        <v>1415</v>
      </c>
      <c r="X6084" t="s">
        <v>1265</v>
      </c>
      <c r="Y6084" t="s">
        <v>182</v>
      </c>
      <c r="Z6084" t="s">
        <v>164</v>
      </c>
      <c r="AA6084" t="s">
        <v>164</v>
      </c>
      <c r="AB6084" t="s">
        <v>18</v>
      </c>
      <c r="AD6084" t="s">
        <v>10622</v>
      </c>
      <c r="AE6084">
        <v>1</v>
      </c>
      <c r="AF6084">
        <v>1</v>
      </c>
    </row>
    <row r="6085" spans="1:32" x14ac:dyDescent="0.2">
      <c r="A6085" t="s">
        <v>10623</v>
      </c>
      <c r="B6085" s="107">
        <v>44618</v>
      </c>
      <c r="C6085" s="107">
        <v>44618</v>
      </c>
      <c r="D6085" s="107">
        <v>44618</v>
      </c>
      <c r="E6085">
        <v>-6.4820293945577995E-4</v>
      </c>
      <c r="F6085">
        <v>-6.4820293945577995E-4</v>
      </c>
      <c r="G6085" t="s">
        <v>58</v>
      </c>
      <c r="H6085">
        <v>14443.220779220779</v>
      </c>
      <c r="I6085">
        <v>-9.3621381642997097</v>
      </c>
      <c r="J6085">
        <v>-9.3621381642997097</v>
      </c>
      <c r="K6085">
        <v>1</v>
      </c>
      <c r="M6085" t="s">
        <v>56</v>
      </c>
      <c r="N6085" t="s">
        <v>2409</v>
      </c>
      <c r="S6085" t="s">
        <v>1608</v>
      </c>
      <c r="U6085" t="s">
        <v>56</v>
      </c>
      <c r="W6085" t="s">
        <v>1415</v>
      </c>
      <c r="X6085" t="s">
        <v>1265</v>
      </c>
      <c r="Y6085" t="s">
        <v>182</v>
      </c>
      <c r="Z6085" t="s">
        <v>164</v>
      </c>
      <c r="AA6085" t="s">
        <v>164</v>
      </c>
      <c r="AB6085" t="s">
        <v>18</v>
      </c>
      <c r="AD6085" t="s">
        <v>10624</v>
      </c>
      <c r="AE6085">
        <v>1</v>
      </c>
      <c r="AF6085">
        <v>1</v>
      </c>
    </row>
    <row r="6086" spans="1:32" x14ac:dyDescent="0.2">
      <c r="A6086" t="s">
        <v>10625</v>
      </c>
      <c r="B6086" s="107">
        <v>44618</v>
      </c>
      <c r="C6086" s="107">
        <v>44618</v>
      </c>
      <c r="D6086" s="107">
        <v>44618</v>
      </c>
      <c r="E6086">
        <v>-7.9896848404888805E-4</v>
      </c>
      <c r="F6086">
        <v>-7.9896848404888805E-4</v>
      </c>
      <c r="G6086" t="s">
        <v>58</v>
      </c>
      <c r="H6086">
        <v>14443.220779220779</v>
      </c>
      <c r="I6086">
        <v>-11.53967821075743</v>
      </c>
      <c r="J6086">
        <v>-11.53967821075743</v>
      </c>
      <c r="K6086">
        <v>1</v>
      </c>
      <c r="M6086" t="s">
        <v>56</v>
      </c>
      <c r="N6086" t="s">
        <v>2409</v>
      </c>
      <c r="S6086" t="s">
        <v>1608</v>
      </c>
      <c r="U6086" t="s">
        <v>56</v>
      </c>
      <c r="W6086" t="s">
        <v>1415</v>
      </c>
      <c r="X6086" t="s">
        <v>1265</v>
      </c>
      <c r="Y6086" t="s">
        <v>182</v>
      </c>
      <c r="Z6086" t="s">
        <v>164</v>
      </c>
      <c r="AA6086" t="s">
        <v>164</v>
      </c>
      <c r="AB6086" t="s">
        <v>18</v>
      </c>
      <c r="AD6086" t="s">
        <v>10626</v>
      </c>
      <c r="AE6086">
        <v>1</v>
      </c>
      <c r="AF6086">
        <v>1</v>
      </c>
    </row>
    <row r="6087" spans="1:32" x14ac:dyDescent="0.2">
      <c r="A6087" t="s">
        <v>10627</v>
      </c>
      <c r="B6087" s="107">
        <v>44618</v>
      </c>
      <c r="C6087" s="107">
        <v>44618</v>
      </c>
      <c r="D6087" s="107">
        <v>44618</v>
      </c>
      <c r="E6087">
        <v>-1.41882346648447E-3</v>
      </c>
      <c r="F6087">
        <v>-1.41882346648447E-3</v>
      </c>
      <c r="G6087" t="s">
        <v>58</v>
      </c>
      <c r="H6087">
        <v>14443.220779220779</v>
      </c>
      <c r="I6087">
        <v>-20.49238057317455</v>
      </c>
      <c r="J6087">
        <v>-20.49238057317455</v>
      </c>
      <c r="K6087">
        <v>1</v>
      </c>
      <c r="M6087" t="s">
        <v>56</v>
      </c>
      <c r="N6087" t="s">
        <v>2409</v>
      </c>
      <c r="S6087" t="s">
        <v>1608</v>
      </c>
      <c r="U6087" t="s">
        <v>56</v>
      </c>
      <c r="W6087" t="s">
        <v>1415</v>
      </c>
      <c r="X6087" t="s">
        <v>1265</v>
      </c>
      <c r="Y6087" t="s">
        <v>182</v>
      </c>
      <c r="Z6087" t="s">
        <v>164</v>
      </c>
      <c r="AA6087" t="s">
        <v>164</v>
      </c>
      <c r="AB6087" t="s">
        <v>18</v>
      </c>
      <c r="AD6087" t="s">
        <v>10628</v>
      </c>
      <c r="AE6087">
        <v>1</v>
      </c>
      <c r="AF6087">
        <v>1</v>
      </c>
    </row>
    <row r="6088" spans="1:32" x14ac:dyDescent="0.2">
      <c r="A6088" t="s">
        <v>10629</v>
      </c>
      <c r="B6088" s="107">
        <v>44617</v>
      </c>
      <c r="C6088" s="107">
        <v>44617</v>
      </c>
      <c r="D6088" s="107">
        <v>44617</v>
      </c>
      <c r="E6088">
        <v>20000</v>
      </c>
      <c r="F6088">
        <v>20000</v>
      </c>
      <c r="G6088" t="s">
        <v>43</v>
      </c>
      <c r="H6088">
        <v>1</v>
      </c>
      <c r="I6088">
        <v>20000</v>
      </c>
      <c r="J6088">
        <v>20000</v>
      </c>
      <c r="K6088">
        <v>1</v>
      </c>
      <c r="M6088" t="s">
        <v>8443</v>
      </c>
      <c r="N6088" t="s">
        <v>52</v>
      </c>
      <c r="O6088">
        <v>100</v>
      </c>
      <c r="P6088" t="s">
        <v>160</v>
      </c>
      <c r="Q6088" t="s">
        <v>8443</v>
      </c>
      <c r="S6088" t="s">
        <v>10630</v>
      </c>
      <c r="U6088" t="s">
        <v>52</v>
      </c>
      <c r="W6088" t="s">
        <v>4669</v>
      </c>
      <c r="X6088" t="s">
        <v>2390</v>
      </c>
      <c r="Y6088" t="s">
        <v>2391</v>
      </c>
      <c r="Z6088" t="s">
        <v>2392</v>
      </c>
      <c r="AA6088" t="s">
        <v>2392</v>
      </c>
      <c r="AB6088" t="s">
        <v>21</v>
      </c>
      <c r="AE6088">
        <v>0</v>
      </c>
      <c r="AF6088">
        <v>0</v>
      </c>
    </row>
    <row r="6089" spans="1:32" x14ac:dyDescent="0.2">
      <c r="A6089" t="s">
        <v>10631</v>
      </c>
      <c r="B6089" s="107">
        <v>44617</v>
      </c>
      <c r="C6089" s="107">
        <v>44617</v>
      </c>
      <c r="D6089" s="107">
        <v>44617</v>
      </c>
      <c r="E6089">
        <v>-50000</v>
      </c>
      <c r="F6089">
        <v>-50000</v>
      </c>
      <c r="G6089" t="s">
        <v>43</v>
      </c>
      <c r="H6089">
        <v>1</v>
      </c>
      <c r="I6089">
        <v>-50000</v>
      </c>
      <c r="J6089">
        <v>-50000</v>
      </c>
      <c r="K6089">
        <v>1</v>
      </c>
      <c r="M6089" t="s">
        <v>52</v>
      </c>
      <c r="N6089" t="s">
        <v>337</v>
      </c>
      <c r="O6089">
        <v>100</v>
      </c>
      <c r="P6089" t="s">
        <v>15</v>
      </c>
      <c r="Q6089" t="s">
        <v>337</v>
      </c>
      <c r="S6089" t="s">
        <v>10601</v>
      </c>
      <c r="U6089" t="s">
        <v>52</v>
      </c>
      <c r="W6089" t="s">
        <v>4651</v>
      </c>
      <c r="X6089" t="s">
        <v>324</v>
      </c>
      <c r="Y6089" t="s">
        <v>325</v>
      </c>
      <c r="Z6089" t="s">
        <v>325</v>
      </c>
      <c r="AA6089" t="s">
        <v>325</v>
      </c>
      <c r="AB6089" t="s">
        <v>27</v>
      </c>
      <c r="AE6089">
        <v>0</v>
      </c>
      <c r="AF6089">
        <v>0</v>
      </c>
    </row>
    <row r="6090" spans="1:32" x14ac:dyDescent="0.2">
      <c r="A6090" t="s">
        <v>10632</v>
      </c>
      <c r="B6090" s="107">
        <v>44617</v>
      </c>
      <c r="C6090" s="107">
        <v>44617</v>
      </c>
      <c r="D6090" s="107">
        <v>44617</v>
      </c>
      <c r="E6090">
        <v>-390</v>
      </c>
      <c r="F6090">
        <v>-390</v>
      </c>
      <c r="G6090" t="s">
        <v>43</v>
      </c>
      <c r="H6090">
        <v>1</v>
      </c>
      <c r="I6090">
        <v>-390</v>
      </c>
      <c r="J6090">
        <v>-390</v>
      </c>
      <c r="K6090">
        <v>1</v>
      </c>
      <c r="M6090" t="s">
        <v>52</v>
      </c>
      <c r="N6090" t="s">
        <v>199</v>
      </c>
      <c r="O6090">
        <v>100</v>
      </c>
      <c r="P6090" t="s">
        <v>340</v>
      </c>
      <c r="Q6090" t="s">
        <v>199</v>
      </c>
      <c r="S6090" t="s">
        <v>10633</v>
      </c>
      <c r="U6090" t="s">
        <v>52</v>
      </c>
      <c r="W6090" t="s">
        <v>8017</v>
      </c>
      <c r="X6090" t="s">
        <v>24</v>
      </c>
      <c r="Y6090" t="s">
        <v>163</v>
      </c>
      <c r="Z6090" t="s">
        <v>193</v>
      </c>
      <c r="AA6090" t="s">
        <v>193</v>
      </c>
      <c r="AB6090" t="s">
        <v>24</v>
      </c>
      <c r="AE6090">
        <v>0</v>
      </c>
      <c r="AF6090">
        <v>0</v>
      </c>
    </row>
    <row r="6091" spans="1:32" x14ac:dyDescent="0.2">
      <c r="A6091" t="s">
        <v>10634</v>
      </c>
      <c r="B6091" s="107">
        <v>44617</v>
      </c>
      <c r="C6091" s="107">
        <v>44617</v>
      </c>
      <c r="D6091" s="107">
        <v>44617</v>
      </c>
      <c r="E6091">
        <v>-1.8009604890275601E-3</v>
      </c>
      <c r="F6091">
        <v>-1.8009604890275601E-3</v>
      </c>
      <c r="G6091" t="s">
        <v>58</v>
      </c>
      <c r="H6091">
        <v>14376.94704049844</v>
      </c>
      <c r="I6091">
        <v>-25.892313572779411</v>
      </c>
      <c r="J6091">
        <v>-25.892313572779411</v>
      </c>
      <c r="K6091">
        <v>1</v>
      </c>
      <c r="M6091" t="s">
        <v>56</v>
      </c>
      <c r="N6091" t="s">
        <v>2409</v>
      </c>
      <c r="S6091" t="s">
        <v>1608</v>
      </c>
      <c r="U6091" t="s">
        <v>56</v>
      </c>
      <c r="W6091" t="s">
        <v>1415</v>
      </c>
      <c r="X6091" t="s">
        <v>1265</v>
      </c>
      <c r="Y6091" t="s">
        <v>182</v>
      </c>
      <c r="Z6091" t="s">
        <v>164</v>
      </c>
      <c r="AA6091" t="s">
        <v>164</v>
      </c>
      <c r="AB6091" t="s">
        <v>18</v>
      </c>
      <c r="AD6091" t="s">
        <v>10635</v>
      </c>
      <c r="AE6091">
        <v>1</v>
      </c>
      <c r="AF6091">
        <v>1</v>
      </c>
    </row>
    <row r="6092" spans="1:32" x14ac:dyDescent="0.2">
      <c r="A6092" t="s">
        <v>10636</v>
      </c>
      <c r="B6092" s="107">
        <v>44617</v>
      </c>
      <c r="C6092" s="107">
        <v>44617</v>
      </c>
      <c r="D6092" s="107">
        <v>44617</v>
      </c>
      <c r="E6092">
        <v>-2.8843962281060089E-2</v>
      </c>
      <c r="F6092">
        <v>-2.8843962281060089E-2</v>
      </c>
      <c r="G6092" t="s">
        <v>58</v>
      </c>
      <c r="H6092">
        <v>14376.94704049844</v>
      </c>
      <c r="I6092">
        <v>-414.6881181529356</v>
      </c>
      <c r="J6092">
        <v>-414.6881181529356</v>
      </c>
      <c r="K6092">
        <v>1</v>
      </c>
      <c r="M6092" t="s">
        <v>56</v>
      </c>
      <c r="N6092" t="s">
        <v>2409</v>
      </c>
      <c r="S6092" t="s">
        <v>1608</v>
      </c>
      <c r="U6092" t="s">
        <v>56</v>
      </c>
      <c r="W6092" t="s">
        <v>1478</v>
      </c>
      <c r="X6092" t="s">
        <v>1271</v>
      </c>
      <c r="Y6092" t="s">
        <v>182</v>
      </c>
      <c r="Z6092" t="s">
        <v>164</v>
      </c>
      <c r="AA6092" t="s">
        <v>164</v>
      </c>
      <c r="AB6092" t="s">
        <v>18</v>
      </c>
      <c r="AD6092" t="s">
        <v>10637</v>
      </c>
      <c r="AE6092">
        <v>1</v>
      </c>
      <c r="AF6092">
        <v>1</v>
      </c>
    </row>
    <row r="6093" spans="1:32" x14ac:dyDescent="0.2">
      <c r="A6093" t="s">
        <v>10638</v>
      </c>
      <c r="B6093" s="107">
        <v>44617</v>
      </c>
      <c r="C6093" s="107">
        <v>44617</v>
      </c>
      <c r="D6093" s="107">
        <v>44617</v>
      </c>
      <c r="E6093">
        <v>1.035E-2</v>
      </c>
      <c r="F6093">
        <v>1.035E-2</v>
      </c>
      <c r="G6093" t="s">
        <v>58</v>
      </c>
      <c r="H6093">
        <v>14376.94704049844</v>
      </c>
      <c r="I6093">
        <v>148.80140186915889</v>
      </c>
      <c r="J6093">
        <v>148.80140186915889</v>
      </c>
      <c r="K6093">
        <v>1</v>
      </c>
      <c r="M6093" t="s">
        <v>2409</v>
      </c>
      <c r="N6093" t="s">
        <v>69</v>
      </c>
      <c r="S6093" t="s">
        <v>1608</v>
      </c>
      <c r="U6093" t="s">
        <v>69</v>
      </c>
      <c r="W6093" t="s">
        <v>7994</v>
      </c>
      <c r="X6093" t="s">
        <v>7994</v>
      </c>
      <c r="Y6093" t="s">
        <v>1062</v>
      </c>
      <c r="Z6093" t="s">
        <v>1063</v>
      </c>
      <c r="AA6093" t="s">
        <v>1063</v>
      </c>
      <c r="AB6093" t="s">
        <v>29</v>
      </c>
      <c r="AD6093" t="s">
        <v>10639</v>
      </c>
      <c r="AE6093">
        <v>1</v>
      </c>
      <c r="AF6093">
        <v>1</v>
      </c>
    </row>
    <row r="6094" spans="1:32" x14ac:dyDescent="0.2">
      <c r="A6094" t="s">
        <v>10640</v>
      </c>
      <c r="B6094" s="107">
        <v>44617</v>
      </c>
      <c r="C6094" s="107">
        <v>44617</v>
      </c>
      <c r="D6094" s="107">
        <v>44617</v>
      </c>
      <c r="E6094">
        <v>-1.6953139398248999E-2</v>
      </c>
      <c r="F6094">
        <v>-1.6953139398248999E-2</v>
      </c>
      <c r="G6094" t="s">
        <v>58</v>
      </c>
      <c r="H6094">
        <v>14376.94704049844</v>
      </c>
      <c r="I6094">
        <v>-243.73438729881349</v>
      </c>
      <c r="J6094">
        <v>-243.73438729881349</v>
      </c>
      <c r="K6094">
        <v>1</v>
      </c>
      <c r="M6094" t="s">
        <v>53</v>
      </c>
      <c r="N6094" t="s">
        <v>1975</v>
      </c>
      <c r="S6094" t="s">
        <v>1608</v>
      </c>
      <c r="U6094" t="s">
        <v>53</v>
      </c>
      <c r="W6094" t="s">
        <v>1850</v>
      </c>
      <c r="X6094" t="s">
        <v>1850</v>
      </c>
      <c r="Y6094" t="s">
        <v>1356</v>
      </c>
      <c r="Z6094" t="s">
        <v>1356</v>
      </c>
      <c r="AA6094" t="s">
        <v>1356</v>
      </c>
      <c r="AB6094" t="s">
        <v>28</v>
      </c>
      <c r="AD6094" t="s">
        <v>10641</v>
      </c>
      <c r="AE6094">
        <v>1</v>
      </c>
      <c r="AF6094">
        <v>1</v>
      </c>
    </row>
    <row r="6095" spans="1:32" x14ac:dyDescent="0.2">
      <c r="A6095" t="s">
        <v>10642</v>
      </c>
      <c r="B6095" s="107">
        <v>44617</v>
      </c>
      <c r="C6095" s="107">
        <v>44617</v>
      </c>
      <c r="D6095" s="107">
        <v>44617</v>
      </c>
      <c r="E6095">
        <v>6.8999999999999999E-3</v>
      </c>
      <c r="F6095">
        <v>6.8999999999999999E-3</v>
      </c>
      <c r="G6095" t="s">
        <v>58</v>
      </c>
      <c r="H6095">
        <v>14376.94704049844</v>
      </c>
      <c r="I6095">
        <v>99.200934579439263</v>
      </c>
      <c r="J6095">
        <v>99.200934579439263</v>
      </c>
      <c r="K6095">
        <v>1</v>
      </c>
      <c r="M6095" t="s">
        <v>2409</v>
      </c>
      <c r="N6095" t="s">
        <v>56</v>
      </c>
      <c r="S6095" t="s">
        <v>1608</v>
      </c>
      <c r="U6095" t="s">
        <v>56</v>
      </c>
      <c r="W6095" t="s">
        <v>7994</v>
      </c>
      <c r="X6095" t="s">
        <v>7994</v>
      </c>
      <c r="Y6095" t="s">
        <v>1062</v>
      </c>
      <c r="Z6095" t="s">
        <v>1063</v>
      </c>
      <c r="AA6095" t="s">
        <v>1063</v>
      </c>
      <c r="AB6095" t="s">
        <v>29</v>
      </c>
      <c r="AD6095" t="s">
        <v>10639</v>
      </c>
      <c r="AE6095">
        <v>1</v>
      </c>
      <c r="AF6095">
        <v>1</v>
      </c>
    </row>
    <row r="6096" spans="1:32" x14ac:dyDescent="0.2">
      <c r="A6096" t="s">
        <v>10643</v>
      </c>
      <c r="B6096" s="107">
        <v>44617</v>
      </c>
      <c r="C6096" s="107">
        <v>44617</v>
      </c>
      <c r="D6096" s="107">
        <v>44617</v>
      </c>
      <c r="E6096">
        <v>1.7250000000000001E-2</v>
      </c>
      <c r="F6096">
        <v>1.7250000000000001E-2</v>
      </c>
      <c r="G6096" t="s">
        <v>58</v>
      </c>
      <c r="H6096">
        <v>14376.94704049844</v>
      </c>
      <c r="I6096">
        <v>248.00233644859819</v>
      </c>
      <c r="J6096">
        <v>248.00233644859819</v>
      </c>
      <c r="K6096">
        <v>1</v>
      </c>
      <c r="M6096" t="s">
        <v>2409</v>
      </c>
      <c r="N6096" t="s">
        <v>53</v>
      </c>
      <c r="S6096" t="s">
        <v>1608</v>
      </c>
      <c r="U6096" t="s">
        <v>53</v>
      </c>
      <c r="W6096" t="s">
        <v>7994</v>
      </c>
      <c r="X6096" t="s">
        <v>7994</v>
      </c>
      <c r="Y6096" t="s">
        <v>1062</v>
      </c>
      <c r="Z6096" t="s">
        <v>1063</v>
      </c>
      <c r="AA6096" t="s">
        <v>1063</v>
      </c>
      <c r="AB6096" t="s">
        <v>29</v>
      </c>
      <c r="AD6096" t="s">
        <v>10639</v>
      </c>
      <c r="AE6096">
        <v>1</v>
      </c>
      <c r="AF6096">
        <v>1</v>
      </c>
    </row>
    <row r="6097" spans="1:32" x14ac:dyDescent="0.2">
      <c r="A6097" t="s">
        <v>10644</v>
      </c>
      <c r="B6097" s="107">
        <v>44617</v>
      </c>
      <c r="C6097" s="107">
        <v>44617</v>
      </c>
      <c r="D6097" s="107">
        <v>44617</v>
      </c>
      <c r="E6097">
        <v>-2.1028775967902279E-3</v>
      </c>
      <c r="F6097">
        <v>-2.1028775967902279E-3</v>
      </c>
      <c r="G6097" t="s">
        <v>58</v>
      </c>
      <c r="H6097">
        <v>14376.94704049844</v>
      </c>
      <c r="I6097">
        <v>-30.23295984170375</v>
      </c>
      <c r="J6097">
        <v>-30.23295984170375</v>
      </c>
      <c r="K6097">
        <v>1</v>
      </c>
      <c r="M6097" t="s">
        <v>56</v>
      </c>
      <c r="N6097" t="s">
        <v>2409</v>
      </c>
      <c r="S6097" t="s">
        <v>1608</v>
      </c>
      <c r="U6097" t="s">
        <v>56</v>
      </c>
      <c r="W6097" t="s">
        <v>1415</v>
      </c>
      <c r="X6097" t="s">
        <v>1265</v>
      </c>
      <c r="Y6097" t="s">
        <v>182</v>
      </c>
      <c r="Z6097" t="s">
        <v>164</v>
      </c>
      <c r="AA6097" t="s">
        <v>164</v>
      </c>
      <c r="AB6097" t="s">
        <v>18</v>
      </c>
      <c r="AD6097" t="s">
        <v>10645</v>
      </c>
      <c r="AE6097">
        <v>1</v>
      </c>
      <c r="AF6097">
        <v>1</v>
      </c>
    </row>
    <row r="6098" spans="1:32" x14ac:dyDescent="0.2">
      <c r="A6098" t="s">
        <v>10646</v>
      </c>
      <c r="B6098" s="107">
        <v>44617</v>
      </c>
      <c r="C6098" s="107">
        <v>44617</v>
      </c>
      <c r="D6098" s="107">
        <v>44617</v>
      </c>
      <c r="E6098">
        <v>-1.7213122690780799E-3</v>
      </c>
      <c r="F6098">
        <v>-1.7213122690780799E-3</v>
      </c>
      <c r="G6098" t="s">
        <v>58</v>
      </c>
      <c r="H6098">
        <v>14376.94704049844</v>
      </c>
      <c r="I6098">
        <v>-24.74721533269577</v>
      </c>
      <c r="J6098">
        <v>-24.74721533269577</v>
      </c>
      <c r="K6098">
        <v>1</v>
      </c>
      <c r="M6098" t="s">
        <v>56</v>
      </c>
      <c r="N6098" t="s">
        <v>2409</v>
      </c>
      <c r="S6098" t="s">
        <v>1608</v>
      </c>
      <c r="U6098" t="s">
        <v>56</v>
      </c>
      <c r="W6098" t="s">
        <v>1415</v>
      </c>
      <c r="X6098" t="s">
        <v>1265</v>
      </c>
      <c r="Y6098" t="s">
        <v>182</v>
      </c>
      <c r="Z6098" t="s">
        <v>164</v>
      </c>
      <c r="AA6098" t="s">
        <v>164</v>
      </c>
      <c r="AB6098" t="s">
        <v>18</v>
      </c>
      <c r="AD6098" t="s">
        <v>10647</v>
      </c>
      <c r="AE6098">
        <v>1</v>
      </c>
      <c r="AF6098">
        <v>1</v>
      </c>
    </row>
    <row r="6099" spans="1:32" x14ac:dyDescent="0.2">
      <c r="A6099" t="s">
        <v>10648</v>
      </c>
      <c r="B6099" s="107">
        <v>44617</v>
      </c>
      <c r="C6099" s="107">
        <v>44617</v>
      </c>
      <c r="D6099" s="107">
        <v>44617</v>
      </c>
      <c r="E6099">
        <v>-2.41377352405332E-3</v>
      </c>
      <c r="F6099">
        <v>-2.41377352405332E-3</v>
      </c>
      <c r="G6099" t="s">
        <v>58</v>
      </c>
      <c r="H6099">
        <v>14376.94704049844</v>
      </c>
      <c r="I6099">
        <v>-34.702694123071879</v>
      </c>
      <c r="J6099">
        <v>-34.702694123071879</v>
      </c>
      <c r="K6099">
        <v>1</v>
      </c>
      <c r="M6099" t="s">
        <v>56</v>
      </c>
      <c r="N6099" t="s">
        <v>2409</v>
      </c>
      <c r="S6099" t="s">
        <v>1608</v>
      </c>
      <c r="U6099" t="s">
        <v>56</v>
      </c>
      <c r="W6099" t="s">
        <v>1415</v>
      </c>
      <c r="X6099" t="s">
        <v>1265</v>
      </c>
      <c r="Y6099" t="s">
        <v>182</v>
      </c>
      <c r="Z6099" t="s">
        <v>164</v>
      </c>
      <c r="AA6099" t="s">
        <v>164</v>
      </c>
      <c r="AB6099" t="s">
        <v>18</v>
      </c>
      <c r="AD6099" t="s">
        <v>10649</v>
      </c>
      <c r="AE6099">
        <v>1</v>
      </c>
      <c r="AF6099">
        <v>1</v>
      </c>
    </row>
    <row r="6100" spans="1:32" x14ac:dyDescent="0.2">
      <c r="A6100" t="s">
        <v>10650</v>
      </c>
      <c r="B6100" s="107">
        <v>44617</v>
      </c>
      <c r="C6100" s="107">
        <v>44617</v>
      </c>
      <c r="D6100" s="107">
        <v>44617</v>
      </c>
      <c r="E6100">
        <v>-1.3633419909402009E-2</v>
      </c>
      <c r="F6100">
        <v>-1.3633419909402009E-2</v>
      </c>
      <c r="G6100" t="s">
        <v>58</v>
      </c>
      <c r="H6100">
        <v>14376.94704049844</v>
      </c>
      <c r="I6100">
        <v>-196.00695601834991</v>
      </c>
      <c r="J6100">
        <v>-196.00695601834991</v>
      </c>
      <c r="K6100">
        <v>1</v>
      </c>
      <c r="M6100" t="s">
        <v>56</v>
      </c>
      <c r="N6100" t="s">
        <v>2409</v>
      </c>
      <c r="S6100" t="s">
        <v>1608</v>
      </c>
      <c r="U6100" t="s">
        <v>56</v>
      </c>
      <c r="W6100" t="s">
        <v>1415</v>
      </c>
      <c r="X6100" t="s">
        <v>1265</v>
      </c>
      <c r="Y6100" t="s">
        <v>182</v>
      </c>
      <c r="Z6100" t="s">
        <v>164</v>
      </c>
      <c r="AA6100" t="s">
        <v>164</v>
      </c>
      <c r="AB6100" t="s">
        <v>18</v>
      </c>
      <c r="AD6100" t="s">
        <v>10651</v>
      </c>
      <c r="AE6100">
        <v>1</v>
      </c>
      <c r="AF6100">
        <v>1</v>
      </c>
    </row>
    <row r="6101" spans="1:32" x14ac:dyDescent="0.2">
      <c r="A6101" t="s">
        <v>10652</v>
      </c>
      <c r="B6101" s="107">
        <v>44617</v>
      </c>
      <c r="C6101" s="107">
        <v>44617</v>
      </c>
      <c r="D6101" s="107">
        <v>44617</v>
      </c>
      <c r="E6101">
        <v>-3.6547357476710641E-3</v>
      </c>
      <c r="F6101">
        <v>-3.6547357476710641E-3</v>
      </c>
      <c r="G6101" t="s">
        <v>58</v>
      </c>
      <c r="H6101">
        <v>14376.94704049844</v>
      </c>
      <c r="I6101">
        <v>-52.543942291283372</v>
      </c>
      <c r="J6101">
        <v>-52.543942291283372</v>
      </c>
      <c r="K6101">
        <v>1</v>
      </c>
      <c r="M6101" t="s">
        <v>56</v>
      </c>
      <c r="N6101" t="s">
        <v>2409</v>
      </c>
      <c r="S6101" t="s">
        <v>1608</v>
      </c>
      <c r="U6101" t="s">
        <v>56</v>
      </c>
      <c r="W6101" t="s">
        <v>7994</v>
      </c>
      <c r="X6101" t="s">
        <v>7994</v>
      </c>
      <c r="Y6101" t="s">
        <v>1062</v>
      </c>
      <c r="Z6101" t="s">
        <v>1063</v>
      </c>
      <c r="AA6101" t="s">
        <v>1063</v>
      </c>
      <c r="AB6101" t="s">
        <v>29</v>
      </c>
      <c r="AD6101" t="s">
        <v>10639</v>
      </c>
      <c r="AE6101">
        <v>1</v>
      </c>
      <c r="AF6101">
        <v>1</v>
      </c>
    </row>
    <row r="6102" spans="1:32" x14ac:dyDescent="0.2">
      <c r="A6102" t="s">
        <v>10653</v>
      </c>
      <c r="B6102" s="107">
        <v>44617</v>
      </c>
      <c r="C6102" s="107">
        <v>44617</v>
      </c>
      <c r="D6102" s="107">
        <v>44617</v>
      </c>
      <c r="E6102">
        <v>-4.0710116752229422E-2</v>
      </c>
      <c r="F6102">
        <v>-4.0710116752229422E-2</v>
      </c>
      <c r="G6102" t="s">
        <v>58</v>
      </c>
      <c r="H6102">
        <v>14376.94704049844</v>
      </c>
      <c r="I6102">
        <v>-585.28719255931094</v>
      </c>
      <c r="J6102">
        <v>-585.28719255931094</v>
      </c>
      <c r="K6102">
        <v>1</v>
      </c>
      <c r="M6102" t="s">
        <v>56</v>
      </c>
      <c r="N6102" t="s">
        <v>2409</v>
      </c>
      <c r="S6102" t="s">
        <v>1608</v>
      </c>
      <c r="U6102" t="s">
        <v>56</v>
      </c>
      <c r="W6102" t="s">
        <v>1478</v>
      </c>
      <c r="X6102" t="s">
        <v>1271</v>
      </c>
      <c r="Y6102" t="s">
        <v>182</v>
      </c>
      <c r="Z6102" t="s">
        <v>164</v>
      </c>
      <c r="AA6102" t="s">
        <v>164</v>
      </c>
      <c r="AB6102" t="s">
        <v>18</v>
      </c>
      <c r="AD6102" t="s">
        <v>10654</v>
      </c>
      <c r="AE6102">
        <v>1</v>
      </c>
      <c r="AF6102">
        <v>1</v>
      </c>
    </row>
    <row r="6103" spans="1:32" x14ac:dyDescent="0.2">
      <c r="A6103" t="s">
        <v>10655</v>
      </c>
      <c r="B6103" s="107">
        <v>44617</v>
      </c>
      <c r="C6103" s="107">
        <v>44617</v>
      </c>
      <c r="D6103" s="107">
        <v>44617</v>
      </c>
      <c r="E6103">
        <v>-1.6148867807611728E-2</v>
      </c>
      <c r="F6103">
        <v>-1.6148867807611728E-2</v>
      </c>
      <c r="G6103" t="s">
        <v>58</v>
      </c>
      <c r="H6103">
        <v>14376.94704049844</v>
      </c>
      <c r="I6103">
        <v>-232.17141723404399</v>
      </c>
      <c r="J6103">
        <v>-232.17141723404399</v>
      </c>
      <c r="K6103">
        <v>1</v>
      </c>
      <c r="M6103" t="s">
        <v>56</v>
      </c>
      <c r="N6103" t="s">
        <v>2409</v>
      </c>
      <c r="S6103" t="s">
        <v>1608</v>
      </c>
      <c r="U6103" t="s">
        <v>56</v>
      </c>
      <c r="W6103" t="s">
        <v>1478</v>
      </c>
      <c r="X6103" t="s">
        <v>1271</v>
      </c>
      <c r="Y6103" t="s">
        <v>182</v>
      </c>
      <c r="Z6103" t="s">
        <v>164</v>
      </c>
      <c r="AA6103" t="s">
        <v>164</v>
      </c>
      <c r="AB6103" t="s">
        <v>18</v>
      </c>
      <c r="AD6103" t="s">
        <v>10656</v>
      </c>
      <c r="AE6103">
        <v>1</v>
      </c>
      <c r="AF6103">
        <v>1</v>
      </c>
    </row>
    <row r="6104" spans="1:32" x14ac:dyDescent="0.2">
      <c r="A6104" t="s">
        <v>10657</v>
      </c>
      <c r="B6104" s="107">
        <v>44617</v>
      </c>
      <c r="C6104" s="107">
        <v>44617</v>
      </c>
      <c r="D6104" s="107">
        <v>44617</v>
      </c>
      <c r="E6104">
        <v>-1.3224493687548E-3</v>
      </c>
      <c r="F6104">
        <v>-1.3224493687548E-3</v>
      </c>
      <c r="G6104" t="s">
        <v>58</v>
      </c>
      <c r="H6104">
        <v>14376.94704049844</v>
      </c>
      <c r="I6104">
        <v>-19.012784538328361</v>
      </c>
      <c r="J6104">
        <v>-19.012784538328361</v>
      </c>
      <c r="K6104">
        <v>1</v>
      </c>
      <c r="M6104" t="s">
        <v>56</v>
      </c>
      <c r="N6104" t="s">
        <v>2409</v>
      </c>
      <c r="S6104" t="s">
        <v>1608</v>
      </c>
      <c r="U6104" t="s">
        <v>56</v>
      </c>
      <c r="W6104" t="s">
        <v>1415</v>
      </c>
      <c r="X6104" t="s">
        <v>1265</v>
      </c>
      <c r="Y6104" t="s">
        <v>182</v>
      </c>
      <c r="Z6104" t="s">
        <v>164</v>
      </c>
      <c r="AA6104" t="s">
        <v>164</v>
      </c>
      <c r="AB6104" t="s">
        <v>18</v>
      </c>
      <c r="AD6104" t="s">
        <v>10658</v>
      </c>
      <c r="AE6104">
        <v>1</v>
      </c>
      <c r="AF6104">
        <v>1</v>
      </c>
    </row>
    <row r="6105" spans="1:32" x14ac:dyDescent="0.2">
      <c r="A6105" t="s">
        <v>10659</v>
      </c>
      <c r="B6105" s="107">
        <v>44617</v>
      </c>
      <c r="C6105" s="107">
        <v>44617</v>
      </c>
      <c r="D6105" s="107">
        <v>44617</v>
      </c>
      <c r="E6105">
        <v>-1.9055431892661481E-3</v>
      </c>
      <c r="F6105">
        <v>-1.9055431892661481E-3</v>
      </c>
      <c r="G6105" t="s">
        <v>58</v>
      </c>
      <c r="H6105">
        <v>14376.94704049844</v>
      </c>
      <c r="I6105">
        <v>-27.395893515461911</v>
      </c>
      <c r="J6105">
        <v>-27.395893515461911</v>
      </c>
      <c r="K6105">
        <v>1</v>
      </c>
      <c r="M6105" t="s">
        <v>56</v>
      </c>
      <c r="N6105" t="s">
        <v>2409</v>
      </c>
      <c r="S6105" t="s">
        <v>1608</v>
      </c>
      <c r="U6105" t="s">
        <v>56</v>
      </c>
      <c r="W6105" t="s">
        <v>1415</v>
      </c>
      <c r="X6105" t="s">
        <v>1265</v>
      </c>
      <c r="Y6105" t="s">
        <v>182</v>
      </c>
      <c r="Z6105" t="s">
        <v>164</v>
      </c>
      <c r="AA6105" t="s">
        <v>164</v>
      </c>
      <c r="AB6105" t="s">
        <v>18</v>
      </c>
      <c r="AD6105" t="s">
        <v>10660</v>
      </c>
      <c r="AE6105">
        <v>1</v>
      </c>
      <c r="AF6105">
        <v>1</v>
      </c>
    </row>
    <row r="6106" spans="1:32" x14ac:dyDescent="0.2">
      <c r="A6106" t="s">
        <v>10661</v>
      </c>
      <c r="B6106" s="107">
        <v>44617</v>
      </c>
      <c r="C6106" s="107">
        <v>44617</v>
      </c>
      <c r="D6106" s="107">
        <v>44617</v>
      </c>
      <c r="E6106">
        <v>-1.15852444965348E-3</v>
      </c>
      <c r="F6106">
        <v>-1.15852444965348E-3</v>
      </c>
      <c r="G6106" t="s">
        <v>58</v>
      </c>
      <c r="H6106">
        <v>14376.94704049844</v>
      </c>
      <c r="I6106">
        <v>-16.656044657790691</v>
      </c>
      <c r="J6106">
        <v>-16.656044657790691</v>
      </c>
      <c r="K6106">
        <v>1</v>
      </c>
      <c r="M6106" t="s">
        <v>56</v>
      </c>
      <c r="N6106" t="s">
        <v>2409</v>
      </c>
      <c r="S6106" t="s">
        <v>1608</v>
      </c>
      <c r="U6106" t="s">
        <v>56</v>
      </c>
      <c r="W6106" t="s">
        <v>1415</v>
      </c>
      <c r="X6106" t="s">
        <v>1265</v>
      </c>
      <c r="Y6106" t="s">
        <v>182</v>
      </c>
      <c r="Z6106" t="s">
        <v>164</v>
      </c>
      <c r="AA6106" t="s">
        <v>164</v>
      </c>
      <c r="AB6106" t="s">
        <v>18</v>
      </c>
      <c r="AD6106" t="s">
        <v>10662</v>
      </c>
      <c r="AE6106">
        <v>1</v>
      </c>
      <c r="AF6106">
        <v>1</v>
      </c>
    </row>
    <row r="6107" spans="1:32" x14ac:dyDescent="0.2">
      <c r="A6107" t="s">
        <v>10663</v>
      </c>
      <c r="B6107" s="107">
        <v>44617</v>
      </c>
      <c r="C6107" s="107">
        <v>44617</v>
      </c>
      <c r="D6107" s="107">
        <v>44617</v>
      </c>
      <c r="E6107">
        <v>-1.095062319860958E-3</v>
      </c>
      <c r="F6107">
        <v>-1.095062319860958E-3</v>
      </c>
      <c r="G6107" t="s">
        <v>58</v>
      </c>
      <c r="H6107">
        <v>14376.94704049844</v>
      </c>
      <c r="I6107">
        <v>-15.743652978686359</v>
      </c>
      <c r="J6107">
        <v>-15.743652978686359</v>
      </c>
      <c r="K6107">
        <v>1</v>
      </c>
      <c r="M6107" t="s">
        <v>56</v>
      </c>
      <c r="N6107" t="s">
        <v>2409</v>
      </c>
      <c r="S6107" t="s">
        <v>1608</v>
      </c>
      <c r="U6107" t="s">
        <v>56</v>
      </c>
      <c r="W6107" t="s">
        <v>1415</v>
      </c>
      <c r="X6107" t="s">
        <v>1265</v>
      </c>
      <c r="Y6107" t="s">
        <v>182</v>
      </c>
      <c r="Z6107" t="s">
        <v>164</v>
      </c>
      <c r="AA6107" t="s">
        <v>164</v>
      </c>
      <c r="AB6107" t="s">
        <v>18</v>
      </c>
      <c r="AD6107" t="s">
        <v>10664</v>
      </c>
      <c r="AE6107">
        <v>1</v>
      </c>
      <c r="AF6107">
        <v>1</v>
      </c>
    </row>
    <row r="6108" spans="1:32" x14ac:dyDescent="0.2">
      <c r="A6108" t="s">
        <v>10665</v>
      </c>
      <c r="B6108" s="107">
        <v>44617</v>
      </c>
      <c r="C6108" s="107">
        <v>44617</v>
      </c>
      <c r="D6108" s="107">
        <v>44617</v>
      </c>
      <c r="E6108">
        <v>-1.9824196030704001E-3</v>
      </c>
      <c r="F6108">
        <v>-1.9824196030704001E-3</v>
      </c>
      <c r="G6108" t="s">
        <v>58</v>
      </c>
      <c r="H6108">
        <v>14376.94704049844</v>
      </c>
      <c r="I6108">
        <v>-28.50114164538909</v>
      </c>
      <c r="J6108">
        <v>-28.50114164538909</v>
      </c>
      <c r="K6108">
        <v>1</v>
      </c>
      <c r="M6108" t="s">
        <v>56</v>
      </c>
      <c r="N6108" t="s">
        <v>2409</v>
      </c>
      <c r="S6108" t="s">
        <v>1608</v>
      </c>
      <c r="U6108" t="s">
        <v>56</v>
      </c>
      <c r="W6108" t="s">
        <v>1415</v>
      </c>
      <c r="X6108" t="s">
        <v>1265</v>
      </c>
      <c r="Y6108" t="s">
        <v>182</v>
      </c>
      <c r="Z6108" t="s">
        <v>164</v>
      </c>
      <c r="AA6108" t="s">
        <v>164</v>
      </c>
      <c r="AB6108" t="s">
        <v>18</v>
      </c>
      <c r="AD6108" t="s">
        <v>10666</v>
      </c>
      <c r="AE6108">
        <v>1</v>
      </c>
      <c r="AF6108">
        <v>1</v>
      </c>
    </row>
    <row r="6109" spans="1:32" x14ac:dyDescent="0.2">
      <c r="A6109" t="s">
        <v>10667</v>
      </c>
      <c r="B6109" s="107">
        <v>44617</v>
      </c>
      <c r="C6109" s="107">
        <v>44617</v>
      </c>
      <c r="D6109" s="107">
        <v>44617</v>
      </c>
      <c r="E6109">
        <v>-2.2146901795749058E-3</v>
      </c>
      <c r="F6109">
        <v>-2.2146901795749058E-3</v>
      </c>
      <c r="G6109" t="s">
        <v>58</v>
      </c>
      <c r="H6109">
        <v>14376.94704049844</v>
      </c>
      <c r="I6109">
        <v>-31.840483422860409</v>
      </c>
      <c r="J6109">
        <v>-31.840483422860409</v>
      </c>
      <c r="K6109">
        <v>1</v>
      </c>
      <c r="M6109" t="s">
        <v>56</v>
      </c>
      <c r="N6109" t="s">
        <v>2409</v>
      </c>
      <c r="S6109" t="s">
        <v>1608</v>
      </c>
      <c r="U6109" t="s">
        <v>56</v>
      </c>
      <c r="W6109" t="s">
        <v>1415</v>
      </c>
      <c r="X6109" t="s">
        <v>1265</v>
      </c>
      <c r="Y6109" t="s">
        <v>182</v>
      </c>
      <c r="Z6109" t="s">
        <v>164</v>
      </c>
      <c r="AA6109" t="s">
        <v>164</v>
      </c>
      <c r="AB6109" t="s">
        <v>18</v>
      </c>
      <c r="AD6109" t="s">
        <v>10668</v>
      </c>
      <c r="AE6109">
        <v>1</v>
      </c>
      <c r="AF6109">
        <v>1</v>
      </c>
    </row>
    <row r="6110" spans="1:32" x14ac:dyDescent="0.2">
      <c r="A6110" t="s">
        <v>10669</v>
      </c>
      <c r="B6110" s="107">
        <v>44617</v>
      </c>
      <c r="C6110" s="107">
        <v>44617</v>
      </c>
      <c r="D6110" s="107">
        <v>44617</v>
      </c>
      <c r="E6110">
        <v>-1.4446421705669281E-3</v>
      </c>
      <c r="F6110">
        <v>-1.4446421705669281E-3</v>
      </c>
      <c r="G6110" t="s">
        <v>58</v>
      </c>
      <c r="H6110">
        <v>14376.94704049844</v>
      </c>
      <c r="I6110">
        <v>-20.76954397871144</v>
      </c>
      <c r="J6110">
        <v>-20.76954397871144</v>
      </c>
      <c r="K6110">
        <v>1</v>
      </c>
      <c r="M6110" t="s">
        <v>56</v>
      </c>
      <c r="N6110" t="s">
        <v>2409</v>
      </c>
      <c r="S6110" t="s">
        <v>1608</v>
      </c>
      <c r="U6110" t="s">
        <v>56</v>
      </c>
      <c r="W6110" t="s">
        <v>1415</v>
      </c>
      <c r="X6110" t="s">
        <v>1265</v>
      </c>
      <c r="Y6110" t="s">
        <v>182</v>
      </c>
      <c r="Z6110" t="s">
        <v>164</v>
      </c>
      <c r="AA6110" t="s">
        <v>164</v>
      </c>
      <c r="AB6110" t="s">
        <v>18</v>
      </c>
      <c r="AD6110" t="s">
        <v>10670</v>
      </c>
      <c r="AE6110">
        <v>1</v>
      </c>
      <c r="AF6110">
        <v>1</v>
      </c>
    </row>
    <row r="6111" spans="1:32" x14ac:dyDescent="0.2">
      <c r="A6111" t="s">
        <v>10671</v>
      </c>
      <c r="B6111" s="107">
        <v>44617</v>
      </c>
      <c r="C6111" s="107">
        <v>44617</v>
      </c>
      <c r="D6111" s="107">
        <v>44617</v>
      </c>
      <c r="E6111">
        <v>-9.3387961163310749E-3</v>
      </c>
      <c r="F6111">
        <v>-9.3387961163310749E-3</v>
      </c>
      <c r="G6111" t="s">
        <v>58</v>
      </c>
      <c r="H6111">
        <v>14376.94704049844</v>
      </c>
      <c r="I6111">
        <v>-134.26337718650441</v>
      </c>
      <c r="J6111">
        <v>-134.26337718650441</v>
      </c>
      <c r="K6111">
        <v>1</v>
      </c>
      <c r="M6111" t="s">
        <v>56</v>
      </c>
      <c r="N6111" t="s">
        <v>2409</v>
      </c>
      <c r="S6111" t="s">
        <v>1608</v>
      </c>
      <c r="U6111" t="s">
        <v>56</v>
      </c>
      <c r="W6111" t="s">
        <v>1270</v>
      </c>
      <c r="X6111" t="s">
        <v>1271</v>
      </c>
      <c r="Y6111" t="s">
        <v>182</v>
      </c>
      <c r="Z6111" t="s">
        <v>164</v>
      </c>
      <c r="AA6111" t="s">
        <v>164</v>
      </c>
      <c r="AB6111" t="s">
        <v>18</v>
      </c>
      <c r="AD6111" t="s">
        <v>10672</v>
      </c>
      <c r="AE6111">
        <v>1</v>
      </c>
      <c r="AF6111">
        <v>1</v>
      </c>
    </row>
    <row r="6112" spans="1:32" x14ac:dyDescent="0.2">
      <c r="A6112" t="s">
        <v>10673</v>
      </c>
      <c r="B6112" s="107">
        <v>44617</v>
      </c>
      <c r="C6112" s="107">
        <v>44617</v>
      </c>
      <c r="D6112" s="107">
        <v>44617</v>
      </c>
      <c r="E6112">
        <v>-1.1648124702740299E-2</v>
      </c>
      <c r="F6112">
        <v>-1.1648124702740299E-2</v>
      </c>
      <c r="G6112" t="s">
        <v>58</v>
      </c>
      <c r="H6112">
        <v>14376.94704049844</v>
      </c>
      <c r="I6112">
        <v>-167.46447197241901</v>
      </c>
      <c r="J6112">
        <v>-167.46447197241901</v>
      </c>
      <c r="K6112">
        <v>1</v>
      </c>
      <c r="M6112" t="s">
        <v>56</v>
      </c>
      <c r="N6112" t="s">
        <v>2409</v>
      </c>
      <c r="S6112" t="s">
        <v>1608</v>
      </c>
      <c r="U6112" t="s">
        <v>56</v>
      </c>
      <c r="W6112" t="s">
        <v>1270</v>
      </c>
      <c r="X6112" t="s">
        <v>1271</v>
      </c>
      <c r="Y6112" t="s">
        <v>182</v>
      </c>
      <c r="Z6112" t="s">
        <v>164</v>
      </c>
      <c r="AA6112" t="s">
        <v>164</v>
      </c>
      <c r="AB6112" t="s">
        <v>18</v>
      </c>
      <c r="AD6112" t="s">
        <v>10674</v>
      </c>
      <c r="AE6112">
        <v>1</v>
      </c>
      <c r="AF6112">
        <v>1</v>
      </c>
    </row>
    <row r="6113" spans="1:32" x14ac:dyDescent="0.2">
      <c r="A6113" t="s">
        <v>10675</v>
      </c>
      <c r="B6113" s="107">
        <v>44617</v>
      </c>
      <c r="C6113" s="107">
        <v>44617</v>
      </c>
      <c r="D6113" s="107">
        <v>44617</v>
      </c>
      <c r="E6113">
        <v>-1.081366340660584E-2</v>
      </c>
      <c r="F6113">
        <v>-1.081366340660584E-2</v>
      </c>
      <c r="G6113" t="s">
        <v>58</v>
      </c>
      <c r="H6113">
        <v>14376.94704049844</v>
      </c>
      <c r="I6113">
        <v>-155.46746611054809</v>
      </c>
      <c r="J6113">
        <v>-155.46746611054809</v>
      </c>
      <c r="K6113">
        <v>1</v>
      </c>
      <c r="M6113" t="s">
        <v>56</v>
      </c>
      <c r="N6113" t="s">
        <v>2409</v>
      </c>
      <c r="S6113" t="s">
        <v>1608</v>
      </c>
      <c r="U6113" t="s">
        <v>56</v>
      </c>
      <c r="W6113" t="s">
        <v>1270</v>
      </c>
      <c r="X6113" t="s">
        <v>1271</v>
      </c>
      <c r="Y6113" t="s">
        <v>182</v>
      </c>
      <c r="Z6113" t="s">
        <v>164</v>
      </c>
      <c r="AA6113" t="s">
        <v>164</v>
      </c>
      <c r="AB6113" t="s">
        <v>18</v>
      </c>
      <c r="AD6113" t="s">
        <v>10676</v>
      </c>
      <c r="AE6113">
        <v>1</v>
      </c>
      <c r="AF6113">
        <v>1</v>
      </c>
    </row>
    <row r="6114" spans="1:32" x14ac:dyDescent="0.2">
      <c r="A6114" t="s">
        <v>10677</v>
      </c>
      <c r="B6114" s="107">
        <v>44617</v>
      </c>
      <c r="C6114" s="107">
        <v>44617</v>
      </c>
      <c r="D6114" s="107">
        <v>44617</v>
      </c>
      <c r="E6114">
        <v>-2.9410564588454001E-3</v>
      </c>
      <c r="F6114">
        <v>-2.9410564588454001E-3</v>
      </c>
      <c r="G6114" t="s">
        <v>58</v>
      </c>
      <c r="H6114">
        <v>14376.94704049844</v>
      </c>
      <c r="I6114">
        <v>-42.283412951936199</v>
      </c>
      <c r="J6114">
        <v>-42.283412951936199</v>
      </c>
      <c r="K6114">
        <v>1</v>
      </c>
      <c r="M6114" t="s">
        <v>56</v>
      </c>
      <c r="N6114" t="s">
        <v>2409</v>
      </c>
      <c r="S6114" t="s">
        <v>1608</v>
      </c>
      <c r="U6114" t="s">
        <v>56</v>
      </c>
      <c r="W6114" t="s">
        <v>1415</v>
      </c>
      <c r="X6114" t="s">
        <v>1265</v>
      </c>
      <c r="Y6114" t="s">
        <v>182</v>
      </c>
      <c r="Z6114" t="s">
        <v>164</v>
      </c>
      <c r="AA6114" t="s">
        <v>164</v>
      </c>
      <c r="AB6114" t="s">
        <v>18</v>
      </c>
      <c r="AD6114" t="s">
        <v>10678</v>
      </c>
      <c r="AE6114">
        <v>1</v>
      </c>
      <c r="AF6114">
        <v>1</v>
      </c>
    </row>
    <row r="6115" spans="1:32" x14ac:dyDescent="0.2">
      <c r="A6115" t="s">
        <v>10679</v>
      </c>
      <c r="B6115" s="107">
        <v>44616</v>
      </c>
      <c r="C6115" s="107">
        <v>44616</v>
      </c>
      <c r="D6115" s="107">
        <v>44616</v>
      </c>
      <c r="E6115">
        <v>-1.9924920286975198E-3</v>
      </c>
      <c r="F6115">
        <v>-1.9924920286975198E-3</v>
      </c>
      <c r="G6115" t="s">
        <v>58</v>
      </c>
      <c r="H6115">
        <v>13384.54404945904</v>
      </c>
      <c r="I6115">
        <v>-26.668597326297959</v>
      </c>
      <c r="J6115">
        <v>-26.668597326297959</v>
      </c>
      <c r="K6115">
        <v>1</v>
      </c>
      <c r="M6115" t="s">
        <v>56</v>
      </c>
      <c r="N6115" t="s">
        <v>2409</v>
      </c>
      <c r="S6115" t="s">
        <v>1608</v>
      </c>
      <c r="U6115" t="s">
        <v>56</v>
      </c>
      <c r="W6115" t="s">
        <v>1415</v>
      </c>
      <c r="X6115" t="s">
        <v>1265</v>
      </c>
      <c r="Y6115" t="s">
        <v>182</v>
      </c>
      <c r="Z6115" t="s">
        <v>164</v>
      </c>
      <c r="AA6115" t="s">
        <v>164</v>
      </c>
      <c r="AB6115" t="s">
        <v>18</v>
      </c>
      <c r="AD6115" t="s">
        <v>10680</v>
      </c>
      <c r="AE6115">
        <v>1</v>
      </c>
      <c r="AF6115">
        <v>1</v>
      </c>
    </row>
    <row r="6116" spans="1:32" x14ac:dyDescent="0.2">
      <c r="A6116" t="s">
        <v>10681</v>
      </c>
      <c r="B6116" s="107">
        <v>44616</v>
      </c>
      <c r="C6116" s="107">
        <v>44616</v>
      </c>
      <c r="D6116" s="107">
        <v>44616</v>
      </c>
      <c r="E6116">
        <v>-1.445312950573352E-3</v>
      </c>
      <c r="F6116">
        <v>-1.445312950573352E-3</v>
      </c>
      <c r="G6116" t="s">
        <v>58</v>
      </c>
      <c r="H6116">
        <v>13384.54404945904</v>
      </c>
      <c r="I6116">
        <v>-19.344854852202651</v>
      </c>
      <c r="J6116">
        <v>-19.344854852202651</v>
      </c>
      <c r="K6116">
        <v>1</v>
      </c>
      <c r="M6116" t="s">
        <v>56</v>
      </c>
      <c r="N6116" t="s">
        <v>2409</v>
      </c>
      <c r="S6116" t="s">
        <v>1608</v>
      </c>
      <c r="U6116" t="s">
        <v>56</v>
      </c>
      <c r="W6116" t="s">
        <v>1415</v>
      </c>
      <c r="X6116" t="s">
        <v>1265</v>
      </c>
      <c r="Y6116" t="s">
        <v>182</v>
      </c>
      <c r="Z6116" t="s">
        <v>164</v>
      </c>
      <c r="AA6116" t="s">
        <v>164</v>
      </c>
      <c r="AB6116" t="s">
        <v>18</v>
      </c>
      <c r="AD6116" t="s">
        <v>10682</v>
      </c>
      <c r="AE6116">
        <v>1</v>
      </c>
      <c r="AF6116">
        <v>1</v>
      </c>
    </row>
    <row r="6117" spans="1:32" x14ac:dyDescent="0.2">
      <c r="A6117" t="s">
        <v>10683</v>
      </c>
      <c r="B6117" s="107">
        <v>44616</v>
      </c>
      <c r="C6117" s="107">
        <v>44616</v>
      </c>
      <c r="D6117" s="107">
        <v>44616</v>
      </c>
      <c r="E6117">
        <v>-2.0111337155918401E-3</v>
      </c>
      <c r="F6117">
        <v>-2.0111337155918401E-3</v>
      </c>
      <c r="G6117" t="s">
        <v>58</v>
      </c>
      <c r="H6117">
        <v>13384.54404945904</v>
      </c>
      <c r="I6117">
        <v>-26.918107805691211</v>
      </c>
      <c r="J6117">
        <v>-26.918107805691211</v>
      </c>
      <c r="K6117">
        <v>1</v>
      </c>
      <c r="M6117" t="s">
        <v>56</v>
      </c>
      <c r="N6117" t="s">
        <v>2409</v>
      </c>
      <c r="S6117" t="s">
        <v>1608</v>
      </c>
      <c r="U6117" t="s">
        <v>56</v>
      </c>
      <c r="W6117" t="s">
        <v>1415</v>
      </c>
      <c r="X6117" t="s">
        <v>1265</v>
      </c>
      <c r="Y6117" t="s">
        <v>182</v>
      </c>
      <c r="Z6117" t="s">
        <v>164</v>
      </c>
      <c r="AA6117" t="s">
        <v>164</v>
      </c>
      <c r="AB6117" t="s">
        <v>18</v>
      </c>
      <c r="AD6117" t="s">
        <v>10684</v>
      </c>
      <c r="AE6117">
        <v>1</v>
      </c>
      <c r="AF6117">
        <v>1</v>
      </c>
    </row>
    <row r="6118" spans="1:32" x14ac:dyDescent="0.2">
      <c r="A6118" t="s">
        <v>10685</v>
      </c>
      <c r="B6118" s="107">
        <v>44616</v>
      </c>
      <c r="C6118" s="107">
        <v>44616</v>
      </c>
      <c r="D6118" s="107">
        <v>44616</v>
      </c>
      <c r="E6118">
        <v>-1.7554702453391679E-3</v>
      </c>
      <c r="F6118">
        <v>-1.7554702453391679E-3</v>
      </c>
      <c r="G6118" t="s">
        <v>58</v>
      </c>
      <c r="H6118">
        <v>13384.54404945904</v>
      </c>
      <c r="I6118">
        <v>-23.49616882625676</v>
      </c>
      <c r="J6118">
        <v>-23.49616882625676</v>
      </c>
      <c r="K6118">
        <v>1</v>
      </c>
      <c r="M6118" t="s">
        <v>56</v>
      </c>
      <c r="S6118" t="s">
        <v>1608</v>
      </c>
      <c r="U6118" t="s">
        <v>56</v>
      </c>
      <c r="W6118" t="s">
        <v>1415</v>
      </c>
      <c r="X6118" t="s">
        <v>1265</v>
      </c>
      <c r="Y6118" t="s">
        <v>182</v>
      </c>
      <c r="Z6118" t="s">
        <v>164</v>
      </c>
      <c r="AA6118" t="s">
        <v>164</v>
      </c>
      <c r="AB6118" t="s">
        <v>18</v>
      </c>
      <c r="AD6118" t="s">
        <v>10686</v>
      </c>
      <c r="AE6118">
        <v>1</v>
      </c>
      <c r="AF6118">
        <v>1</v>
      </c>
    </row>
    <row r="6119" spans="1:32" x14ac:dyDescent="0.2">
      <c r="A6119" t="s">
        <v>10687</v>
      </c>
      <c r="B6119" s="107">
        <v>44616</v>
      </c>
      <c r="C6119" s="107">
        <v>44616</v>
      </c>
      <c r="D6119" s="107">
        <v>44616</v>
      </c>
      <c r="E6119">
        <v>8.9999999999999993E-3</v>
      </c>
      <c r="F6119">
        <v>8.9999999999999993E-3</v>
      </c>
      <c r="G6119" t="s">
        <v>58</v>
      </c>
      <c r="H6119">
        <v>13384.54404945904</v>
      </c>
      <c r="I6119">
        <v>120.4608964451314</v>
      </c>
      <c r="J6119">
        <v>120.4608964451314</v>
      </c>
      <c r="K6119">
        <v>1</v>
      </c>
      <c r="N6119" t="s">
        <v>69</v>
      </c>
      <c r="S6119" t="s">
        <v>9211</v>
      </c>
      <c r="U6119" t="s">
        <v>69</v>
      </c>
      <c r="W6119" t="s">
        <v>8017</v>
      </c>
      <c r="X6119" t="s">
        <v>24</v>
      </c>
      <c r="Y6119" t="s">
        <v>163</v>
      </c>
      <c r="Z6119" t="s">
        <v>193</v>
      </c>
      <c r="AA6119" t="s">
        <v>193</v>
      </c>
      <c r="AB6119" t="s">
        <v>24</v>
      </c>
      <c r="AD6119" t="s">
        <v>10688</v>
      </c>
      <c r="AE6119">
        <v>1</v>
      </c>
      <c r="AF6119">
        <v>1</v>
      </c>
    </row>
    <row r="6120" spans="1:32" x14ac:dyDescent="0.2">
      <c r="A6120" t="s">
        <v>10689</v>
      </c>
      <c r="B6120" s="107">
        <v>44616</v>
      </c>
      <c r="C6120" s="107">
        <v>44616</v>
      </c>
      <c r="D6120" s="107">
        <v>44616</v>
      </c>
      <c r="E6120">
        <v>-3.7152574165236679E-2</v>
      </c>
      <c r="F6120">
        <v>-3.7152574165236679E-2</v>
      </c>
      <c r="G6120" t="s">
        <v>58</v>
      </c>
      <c r="H6120">
        <v>13384.54404945904</v>
      </c>
      <c r="I6120">
        <v>-497.27026546540429</v>
      </c>
      <c r="J6120">
        <v>-497.27026546540429</v>
      </c>
      <c r="K6120">
        <v>1</v>
      </c>
      <c r="M6120" t="s">
        <v>56</v>
      </c>
      <c r="S6120" t="s">
        <v>1608</v>
      </c>
      <c r="U6120" t="s">
        <v>56</v>
      </c>
      <c r="W6120" t="s">
        <v>1478</v>
      </c>
      <c r="X6120" t="s">
        <v>1271</v>
      </c>
      <c r="Y6120" t="s">
        <v>182</v>
      </c>
      <c r="Z6120" t="s">
        <v>164</v>
      </c>
      <c r="AA6120" t="s">
        <v>164</v>
      </c>
      <c r="AB6120" t="s">
        <v>18</v>
      </c>
      <c r="AD6120" t="s">
        <v>10690</v>
      </c>
      <c r="AE6120">
        <v>1</v>
      </c>
      <c r="AF6120">
        <v>1</v>
      </c>
    </row>
    <row r="6121" spans="1:32" x14ac:dyDescent="0.2">
      <c r="A6121" t="s">
        <v>10691</v>
      </c>
      <c r="B6121" s="107">
        <v>44616</v>
      </c>
      <c r="C6121" s="107">
        <v>44616</v>
      </c>
      <c r="D6121" s="107">
        <v>44616</v>
      </c>
      <c r="E6121">
        <v>-1.3215876742880999E-2</v>
      </c>
      <c r="F6121">
        <v>-1.3215876742880999E-2</v>
      </c>
      <c r="G6121" t="s">
        <v>58</v>
      </c>
      <c r="H6121">
        <v>13384.54404945904</v>
      </c>
      <c r="I6121">
        <v>-176.88848441731199</v>
      </c>
      <c r="J6121">
        <v>-176.88848441731199</v>
      </c>
      <c r="K6121">
        <v>1</v>
      </c>
      <c r="M6121" t="s">
        <v>53</v>
      </c>
      <c r="N6121" t="s">
        <v>1975</v>
      </c>
      <c r="S6121" t="s">
        <v>1608</v>
      </c>
      <c r="U6121" t="s">
        <v>53</v>
      </c>
      <c r="W6121" t="s">
        <v>1850</v>
      </c>
      <c r="X6121" t="s">
        <v>1850</v>
      </c>
      <c r="Y6121" t="s">
        <v>1356</v>
      </c>
      <c r="Z6121" t="s">
        <v>1356</v>
      </c>
      <c r="AA6121" t="s">
        <v>1356</v>
      </c>
      <c r="AB6121" t="s">
        <v>28</v>
      </c>
      <c r="AD6121" t="s">
        <v>10692</v>
      </c>
      <c r="AE6121">
        <v>1</v>
      </c>
      <c r="AF6121">
        <v>1</v>
      </c>
    </row>
    <row r="6122" spans="1:32" x14ac:dyDescent="0.2">
      <c r="A6122" t="s">
        <v>10693</v>
      </c>
      <c r="B6122" s="107">
        <v>44616</v>
      </c>
      <c r="C6122" s="107">
        <v>44616</v>
      </c>
      <c r="D6122" s="107">
        <v>44616</v>
      </c>
      <c r="E6122">
        <v>1E-3</v>
      </c>
      <c r="F6122">
        <v>1E-3</v>
      </c>
      <c r="G6122" t="s">
        <v>58</v>
      </c>
      <c r="H6122">
        <v>13384.54404945904</v>
      </c>
      <c r="I6122">
        <v>13.38454404945904</v>
      </c>
      <c r="J6122">
        <v>13.38454404945904</v>
      </c>
      <c r="K6122">
        <v>1</v>
      </c>
      <c r="N6122" t="s">
        <v>53</v>
      </c>
      <c r="S6122" t="s">
        <v>10694</v>
      </c>
      <c r="U6122" t="s">
        <v>53</v>
      </c>
      <c r="W6122" t="s">
        <v>1415</v>
      </c>
      <c r="X6122" t="s">
        <v>1265</v>
      </c>
      <c r="Y6122" t="s">
        <v>182</v>
      </c>
      <c r="Z6122" t="s">
        <v>164</v>
      </c>
      <c r="AA6122" t="s">
        <v>164</v>
      </c>
      <c r="AB6122" t="s">
        <v>18</v>
      </c>
      <c r="AD6122" t="s">
        <v>10695</v>
      </c>
      <c r="AE6122">
        <v>1</v>
      </c>
      <c r="AF6122">
        <v>1</v>
      </c>
    </row>
    <row r="6123" spans="1:32" x14ac:dyDescent="0.2">
      <c r="A6123" t="s">
        <v>10696</v>
      </c>
      <c r="B6123" s="107">
        <v>44616</v>
      </c>
      <c r="C6123" s="107">
        <v>44616</v>
      </c>
      <c r="D6123" s="107">
        <v>44616</v>
      </c>
      <c r="E6123">
        <v>0.01</v>
      </c>
      <c r="F6123">
        <v>0.01</v>
      </c>
      <c r="G6123" t="s">
        <v>58</v>
      </c>
      <c r="H6123">
        <v>13384.54404945904</v>
      </c>
      <c r="I6123">
        <v>133.84544049459041</v>
      </c>
      <c r="J6123">
        <v>133.84544049459041</v>
      </c>
      <c r="K6123">
        <v>1</v>
      </c>
      <c r="N6123" t="s">
        <v>53</v>
      </c>
      <c r="S6123" t="s">
        <v>10694</v>
      </c>
      <c r="U6123" t="s">
        <v>53</v>
      </c>
      <c r="W6123" t="s">
        <v>1415</v>
      </c>
      <c r="X6123" t="s">
        <v>1265</v>
      </c>
      <c r="Y6123" t="s">
        <v>182</v>
      </c>
      <c r="Z6123" t="s">
        <v>164</v>
      </c>
      <c r="AA6123" t="s">
        <v>164</v>
      </c>
      <c r="AB6123" t="s">
        <v>18</v>
      </c>
      <c r="AD6123" t="s">
        <v>10697</v>
      </c>
      <c r="AE6123">
        <v>1</v>
      </c>
      <c r="AF6123">
        <v>1</v>
      </c>
    </row>
    <row r="6124" spans="1:32" x14ac:dyDescent="0.2">
      <c r="A6124" t="s">
        <v>10698</v>
      </c>
      <c r="B6124" s="107">
        <v>44616</v>
      </c>
      <c r="C6124" s="107">
        <v>44616</v>
      </c>
      <c r="D6124" s="107">
        <v>44616</v>
      </c>
      <c r="E6124">
        <v>-6.7645679289056191E-3</v>
      </c>
      <c r="F6124">
        <v>-6.7645679289056191E-3</v>
      </c>
      <c r="G6124" t="s">
        <v>58</v>
      </c>
      <c r="H6124">
        <v>13384.54404945904</v>
      </c>
      <c r="I6124">
        <v>-90.540657419995185</v>
      </c>
      <c r="J6124">
        <v>-90.540657419995185</v>
      </c>
      <c r="K6124">
        <v>1</v>
      </c>
      <c r="M6124" t="s">
        <v>56</v>
      </c>
      <c r="S6124" t="s">
        <v>9211</v>
      </c>
      <c r="U6124" t="s">
        <v>56</v>
      </c>
      <c r="W6124" t="s">
        <v>8017</v>
      </c>
      <c r="X6124" t="s">
        <v>24</v>
      </c>
      <c r="Y6124" t="s">
        <v>163</v>
      </c>
      <c r="Z6124" t="s">
        <v>193</v>
      </c>
      <c r="AA6124" t="s">
        <v>193</v>
      </c>
      <c r="AB6124" t="s">
        <v>24</v>
      </c>
      <c r="AD6124" t="s">
        <v>10688</v>
      </c>
      <c r="AE6124">
        <v>1</v>
      </c>
      <c r="AF6124">
        <v>1</v>
      </c>
    </row>
    <row r="6125" spans="1:32" x14ac:dyDescent="0.2">
      <c r="A6125" t="s">
        <v>10699</v>
      </c>
      <c r="B6125" s="107">
        <v>44616</v>
      </c>
      <c r="C6125" s="107">
        <v>44616</v>
      </c>
      <c r="D6125" s="107">
        <v>44616</v>
      </c>
      <c r="E6125">
        <v>6.0000000000000001E-3</v>
      </c>
      <c r="F6125">
        <v>6.0000000000000001E-3</v>
      </c>
      <c r="G6125" t="s">
        <v>58</v>
      </c>
      <c r="H6125">
        <v>13384.54404945904</v>
      </c>
      <c r="I6125">
        <v>80.307264296754255</v>
      </c>
      <c r="J6125">
        <v>80.307264296754255</v>
      </c>
      <c r="K6125">
        <v>1</v>
      </c>
      <c r="N6125" t="s">
        <v>56</v>
      </c>
      <c r="S6125" t="s">
        <v>9211</v>
      </c>
      <c r="U6125" t="s">
        <v>56</v>
      </c>
      <c r="W6125" t="s">
        <v>8017</v>
      </c>
      <c r="X6125" t="s">
        <v>24</v>
      </c>
      <c r="Y6125" t="s">
        <v>163</v>
      </c>
      <c r="Z6125" t="s">
        <v>193</v>
      </c>
      <c r="AA6125" t="s">
        <v>193</v>
      </c>
      <c r="AB6125" t="s">
        <v>24</v>
      </c>
      <c r="AD6125" t="s">
        <v>10688</v>
      </c>
      <c r="AE6125">
        <v>1</v>
      </c>
      <c r="AF6125">
        <v>1</v>
      </c>
    </row>
    <row r="6126" spans="1:32" x14ac:dyDescent="0.2">
      <c r="A6126" t="s">
        <v>10700</v>
      </c>
      <c r="B6126" s="107">
        <v>44616</v>
      </c>
      <c r="C6126" s="107">
        <v>44616</v>
      </c>
      <c r="D6126" s="107">
        <v>44616</v>
      </c>
      <c r="E6126">
        <v>1.4999999999999999E-2</v>
      </c>
      <c r="F6126">
        <v>1.4999999999999999E-2</v>
      </c>
      <c r="G6126" t="s">
        <v>58</v>
      </c>
      <c r="H6126">
        <v>13384.54404945904</v>
      </c>
      <c r="I6126">
        <v>200.76816074188559</v>
      </c>
      <c r="J6126">
        <v>200.76816074188559</v>
      </c>
      <c r="K6126">
        <v>1</v>
      </c>
      <c r="N6126" t="s">
        <v>53</v>
      </c>
      <c r="S6126" t="s">
        <v>9211</v>
      </c>
      <c r="U6126" t="s">
        <v>53</v>
      </c>
      <c r="W6126" t="s">
        <v>8017</v>
      </c>
      <c r="X6126" t="s">
        <v>24</v>
      </c>
      <c r="Y6126" t="s">
        <v>163</v>
      </c>
      <c r="Z6126" t="s">
        <v>193</v>
      </c>
      <c r="AA6126" t="s">
        <v>193</v>
      </c>
      <c r="AB6126" t="s">
        <v>24</v>
      </c>
      <c r="AD6126" t="s">
        <v>10688</v>
      </c>
      <c r="AE6126">
        <v>1</v>
      </c>
      <c r="AF6126">
        <v>1</v>
      </c>
    </row>
    <row r="6127" spans="1:32" x14ac:dyDescent="0.2">
      <c r="A6127" t="s">
        <v>10701</v>
      </c>
      <c r="B6127" s="107">
        <v>44616</v>
      </c>
      <c r="C6127" s="107">
        <v>44616</v>
      </c>
      <c r="D6127" s="107">
        <v>44616</v>
      </c>
      <c r="E6127">
        <v>-0.31109594001424212</v>
      </c>
      <c r="F6127">
        <v>-0.31109594001424212</v>
      </c>
      <c r="G6127" t="s">
        <v>58</v>
      </c>
      <c r="H6127">
        <v>13384.54404945904</v>
      </c>
      <c r="I6127">
        <v>-4163.8773127284903</v>
      </c>
      <c r="J6127">
        <v>-4163.8773127284903</v>
      </c>
      <c r="K6127">
        <v>1</v>
      </c>
      <c r="M6127" t="s">
        <v>56</v>
      </c>
      <c r="S6127" t="s">
        <v>10702</v>
      </c>
      <c r="U6127" t="s">
        <v>56</v>
      </c>
      <c r="W6127" t="s">
        <v>1415</v>
      </c>
      <c r="X6127" t="s">
        <v>1265</v>
      </c>
      <c r="Y6127" t="s">
        <v>182</v>
      </c>
      <c r="Z6127" t="s">
        <v>164</v>
      </c>
      <c r="AA6127" t="s">
        <v>164</v>
      </c>
      <c r="AB6127" t="s">
        <v>18</v>
      </c>
      <c r="AD6127" t="s">
        <v>10703</v>
      </c>
      <c r="AE6127">
        <v>1</v>
      </c>
      <c r="AF6127">
        <v>1</v>
      </c>
    </row>
    <row r="6128" spans="1:32" x14ac:dyDescent="0.2">
      <c r="A6128" t="s">
        <v>10704</v>
      </c>
      <c r="B6128" s="107">
        <v>44616</v>
      </c>
      <c r="C6128" s="107">
        <v>44616</v>
      </c>
      <c r="D6128" s="107">
        <v>44616</v>
      </c>
      <c r="E6128">
        <v>1</v>
      </c>
      <c r="F6128">
        <v>1</v>
      </c>
      <c r="G6128" t="s">
        <v>58</v>
      </c>
      <c r="H6128">
        <v>13384.54404945904</v>
      </c>
      <c r="I6128">
        <v>13384.54404945904</v>
      </c>
      <c r="J6128">
        <v>13384.54404945904</v>
      </c>
      <c r="K6128">
        <v>1</v>
      </c>
      <c r="N6128" t="s">
        <v>56</v>
      </c>
      <c r="S6128" t="s">
        <v>10705</v>
      </c>
      <c r="U6128" t="s">
        <v>56</v>
      </c>
      <c r="W6128" t="s">
        <v>1415</v>
      </c>
      <c r="X6128" t="s">
        <v>1265</v>
      </c>
      <c r="Y6128" t="s">
        <v>182</v>
      </c>
      <c r="Z6128" t="s">
        <v>164</v>
      </c>
      <c r="AA6128" t="s">
        <v>164</v>
      </c>
      <c r="AB6128" t="s">
        <v>18</v>
      </c>
      <c r="AD6128" t="s">
        <v>10706</v>
      </c>
      <c r="AE6128">
        <v>1</v>
      </c>
      <c r="AF6128">
        <v>1</v>
      </c>
    </row>
    <row r="6129" spans="1:32" x14ac:dyDescent="0.2">
      <c r="A6129" t="s">
        <v>10707</v>
      </c>
      <c r="B6129" s="107">
        <v>44616</v>
      </c>
      <c r="C6129" s="107">
        <v>44616</v>
      </c>
      <c r="D6129" s="107">
        <v>44616</v>
      </c>
      <c r="E6129">
        <v>-0.27569980068372418</v>
      </c>
      <c r="F6129">
        <v>-0.27569980068372418</v>
      </c>
      <c r="G6129" t="s">
        <v>58</v>
      </c>
      <c r="H6129">
        <v>13384.54404945904</v>
      </c>
      <c r="I6129">
        <v>-3690.1161266783852</v>
      </c>
      <c r="J6129">
        <v>-3690.1161266783852</v>
      </c>
      <c r="K6129">
        <v>1</v>
      </c>
      <c r="M6129" t="s">
        <v>56</v>
      </c>
      <c r="S6129" t="s">
        <v>10708</v>
      </c>
      <c r="U6129" t="s">
        <v>56</v>
      </c>
      <c r="W6129" t="s">
        <v>1415</v>
      </c>
      <c r="X6129" t="s">
        <v>1265</v>
      </c>
      <c r="Y6129" t="s">
        <v>182</v>
      </c>
      <c r="Z6129" t="s">
        <v>164</v>
      </c>
      <c r="AA6129" t="s">
        <v>164</v>
      </c>
      <c r="AB6129" t="s">
        <v>18</v>
      </c>
      <c r="AD6129" t="s">
        <v>10709</v>
      </c>
      <c r="AE6129">
        <v>1</v>
      </c>
      <c r="AF6129">
        <v>1</v>
      </c>
    </row>
    <row r="6130" spans="1:32" x14ac:dyDescent="0.2">
      <c r="A6130" t="s">
        <v>10710</v>
      </c>
      <c r="B6130" s="107">
        <v>44616</v>
      </c>
      <c r="C6130" s="107">
        <v>44616</v>
      </c>
      <c r="D6130" s="107">
        <v>44616</v>
      </c>
      <c r="E6130">
        <v>-2.4053563669559812E-3</v>
      </c>
      <c r="F6130">
        <v>-2.4053563669559812E-3</v>
      </c>
      <c r="G6130" t="s">
        <v>58</v>
      </c>
      <c r="H6130">
        <v>13384.54404945904</v>
      </c>
      <c r="I6130">
        <v>-32.1945982481691</v>
      </c>
      <c r="J6130">
        <v>-32.1945982481691</v>
      </c>
      <c r="K6130">
        <v>1</v>
      </c>
      <c r="M6130" t="s">
        <v>56</v>
      </c>
      <c r="S6130" t="s">
        <v>1608</v>
      </c>
      <c r="U6130" t="s">
        <v>56</v>
      </c>
      <c r="W6130" t="s">
        <v>1415</v>
      </c>
      <c r="X6130" t="s">
        <v>1265</v>
      </c>
      <c r="Y6130" t="s">
        <v>182</v>
      </c>
      <c r="Z6130" t="s">
        <v>164</v>
      </c>
      <c r="AA6130" t="s">
        <v>164</v>
      </c>
      <c r="AB6130" t="s">
        <v>18</v>
      </c>
      <c r="AD6130" t="s">
        <v>10711</v>
      </c>
      <c r="AE6130">
        <v>1</v>
      </c>
      <c r="AF6130">
        <v>1</v>
      </c>
    </row>
    <row r="6131" spans="1:32" x14ac:dyDescent="0.2">
      <c r="A6131" t="s">
        <v>10712</v>
      </c>
      <c r="B6131" s="107">
        <v>44616</v>
      </c>
      <c r="C6131" s="107">
        <v>44616</v>
      </c>
      <c r="D6131" s="107">
        <v>44616</v>
      </c>
      <c r="E6131">
        <v>-2.2331393705597199E-3</v>
      </c>
      <c r="F6131">
        <v>-2.2331393705597199E-3</v>
      </c>
      <c r="G6131" t="s">
        <v>58</v>
      </c>
      <c r="H6131">
        <v>13384.54404945904</v>
      </c>
      <c r="I6131">
        <v>-29.889552273837811</v>
      </c>
      <c r="J6131">
        <v>-29.889552273837811</v>
      </c>
      <c r="K6131">
        <v>1</v>
      </c>
      <c r="M6131" t="s">
        <v>56</v>
      </c>
      <c r="S6131" t="s">
        <v>1608</v>
      </c>
      <c r="U6131" t="s">
        <v>56</v>
      </c>
      <c r="W6131" t="s">
        <v>1415</v>
      </c>
      <c r="X6131" t="s">
        <v>1265</v>
      </c>
      <c r="Y6131" t="s">
        <v>182</v>
      </c>
      <c r="Z6131" t="s">
        <v>164</v>
      </c>
      <c r="AA6131" t="s">
        <v>164</v>
      </c>
      <c r="AB6131" t="s">
        <v>18</v>
      </c>
      <c r="AD6131" t="s">
        <v>10713</v>
      </c>
      <c r="AE6131">
        <v>1</v>
      </c>
      <c r="AF6131">
        <v>1</v>
      </c>
    </row>
    <row r="6132" spans="1:32" x14ac:dyDescent="0.2">
      <c r="A6132" t="s">
        <v>10714</v>
      </c>
      <c r="B6132" s="107">
        <v>44616</v>
      </c>
      <c r="C6132" s="107">
        <v>44616</v>
      </c>
      <c r="D6132" s="107">
        <v>44616</v>
      </c>
      <c r="E6132">
        <v>-9.3913889300380003E-3</v>
      </c>
      <c r="F6132">
        <v>-9.3913889300380003E-3</v>
      </c>
      <c r="G6132" t="s">
        <v>58</v>
      </c>
      <c r="H6132">
        <v>13384.54404945904</v>
      </c>
      <c r="I6132">
        <v>-125.69945881969559</v>
      </c>
      <c r="J6132">
        <v>-125.69945881969559</v>
      </c>
      <c r="K6132">
        <v>1</v>
      </c>
      <c r="M6132" t="s">
        <v>53</v>
      </c>
      <c r="N6132" t="s">
        <v>1975</v>
      </c>
      <c r="S6132" t="s">
        <v>1608</v>
      </c>
      <c r="U6132" t="s">
        <v>53</v>
      </c>
      <c r="W6132" t="s">
        <v>1850</v>
      </c>
      <c r="X6132" t="s">
        <v>1850</v>
      </c>
      <c r="Y6132" t="s">
        <v>1356</v>
      </c>
      <c r="Z6132" t="s">
        <v>1356</v>
      </c>
      <c r="AA6132" t="s">
        <v>1356</v>
      </c>
      <c r="AB6132" t="s">
        <v>28</v>
      </c>
      <c r="AD6132" t="s">
        <v>10715</v>
      </c>
      <c r="AE6132">
        <v>1</v>
      </c>
      <c r="AF6132">
        <v>1</v>
      </c>
    </row>
    <row r="6133" spans="1:32" x14ac:dyDescent="0.2">
      <c r="A6133" t="s">
        <v>10716</v>
      </c>
      <c r="B6133" s="107">
        <v>44616</v>
      </c>
      <c r="C6133" s="107">
        <v>44616</v>
      </c>
      <c r="D6133" s="107">
        <v>44616</v>
      </c>
      <c r="E6133">
        <v>-1.222336987866234E-3</v>
      </c>
      <c r="F6133">
        <v>-1.222336987866234E-3</v>
      </c>
      <c r="G6133" t="s">
        <v>58</v>
      </c>
      <c r="H6133">
        <v>13384.54404945904</v>
      </c>
      <c r="I6133">
        <v>-16.360423257378692</v>
      </c>
      <c r="J6133">
        <v>-16.360423257378692</v>
      </c>
      <c r="K6133">
        <v>1</v>
      </c>
      <c r="M6133" t="s">
        <v>56</v>
      </c>
      <c r="S6133" t="s">
        <v>1608</v>
      </c>
      <c r="U6133" t="s">
        <v>56</v>
      </c>
      <c r="W6133" t="s">
        <v>1478</v>
      </c>
      <c r="X6133" t="s">
        <v>1271</v>
      </c>
      <c r="Y6133" t="s">
        <v>182</v>
      </c>
      <c r="Z6133" t="s">
        <v>164</v>
      </c>
      <c r="AA6133" t="s">
        <v>164</v>
      </c>
      <c r="AB6133" t="s">
        <v>18</v>
      </c>
      <c r="AD6133" t="s">
        <v>10717</v>
      </c>
      <c r="AE6133">
        <v>1</v>
      </c>
      <c r="AF6133">
        <v>1</v>
      </c>
    </row>
    <row r="6134" spans="1:32" x14ac:dyDescent="0.2">
      <c r="A6134" t="s">
        <v>10718</v>
      </c>
      <c r="B6134" s="107">
        <v>44616</v>
      </c>
      <c r="C6134" s="107">
        <v>44616</v>
      </c>
      <c r="D6134" s="107">
        <v>44616</v>
      </c>
      <c r="E6134">
        <v>-1.149656655101598E-3</v>
      </c>
      <c r="F6134">
        <v>-1.149656655101598E-3</v>
      </c>
      <c r="G6134" t="s">
        <v>58</v>
      </c>
      <c r="H6134">
        <v>13384.54404945904</v>
      </c>
      <c r="I6134">
        <v>-15.387630141961081</v>
      </c>
      <c r="J6134">
        <v>-15.387630141961081</v>
      </c>
      <c r="K6134">
        <v>1</v>
      </c>
      <c r="M6134" t="s">
        <v>56</v>
      </c>
      <c r="N6134" t="s">
        <v>2409</v>
      </c>
      <c r="S6134" t="s">
        <v>1608</v>
      </c>
      <c r="U6134" t="s">
        <v>56</v>
      </c>
      <c r="W6134" t="s">
        <v>1478</v>
      </c>
      <c r="X6134" t="s">
        <v>1271</v>
      </c>
      <c r="Y6134" t="s">
        <v>182</v>
      </c>
      <c r="Z6134" t="s">
        <v>164</v>
      </c>
      <c r="AA6134" t="s">
        <v>164</v>
      </c>
      <c r="AB6134" t="s">
        <v>18</v>
      </c>
      <c r="AD6134" t="s">
        <v>10719</v>
      </c>
      <c r="AE6134">
        <v>1</v>
      </c>
      <c r="AF6134">
        <v>1</v>
      </c>
    </row>
    <row r="6135" spans="1:32" x14ac:dyDescent="0.2">
      <c r="A6135" t="s">
        <v>10720</v>
      </c>
      <c r="B6135" s="107">
        <v>44614</v>
      </c>
      <c r="C6135" s="107">
        <v>44614</v>
      </c>
      <c r="D6135" s="107">
        <v>44614</v>
      </c>
      <c r="E6135">
        <v>-1894.36</v>
      </c>
      <c r="F6135">
        <v>-1894.36</v>
      </c>
      <c r="G6135" t="s">
        <v>43</v>
      </c>
      <c r="H6135">
        <v>1</v>
      </c>
      <c r="I6135">
        <v>-1894.36</v>
      </c>
      <c r="J6135">
        <v>-1894.36</v>
      </c>
      <c r="K6135">
        <v>1</v>
      </c>
      <c r="M6135" t="s">
        <v>52</v>
      </c>
      <c r="N6135" t="s">
        <v>337</v>
      </c>
      <c r="O6135">
        <v>100</v>
      </c>
      <c r="P6135" t="s">
        <v>15</v>
      </c>
      <c r="Q6135" t="s">
        <v>337</v>
      </c>
      <c r="S6135" t="s">
        <v>10721</v>
      </c>
      <c r="U6135" t="s">
        <v>52</v>
      </c>
      <c r="W6135" t="s">
        <v>8017</v>
      </c>
      <c r="X6135" t="s">
        <v>24</v>
      </c>
      <c r="Y6135" t="s">
        <v>163</v>
      </c>
      <c r="Z6135" t="s">
        <v>193</v>
      </c>
      <c r="AA6135" t="s">
        <v>193</v>
      </c>
      <c r="AB6135" t="s">
        <v>24</v>
      </c>
      <c r="AE6135">
        <v>0</v>
      </c>
      <c r="AF6135">
        <v>0</v>
      </c>
    </row>
    <row r="6136" spans="1:32" x14ac:dyDescent="0.2">
      <c r="A6136" t="s">
        <v>10722</v>
      </c>
      <c r="B6136" s="107">
        <v>44614</v>
      </c>
      <c r="C6136" s="107">
        <v>44614</v>
      </c>
      <c r="D6136" s="107">
        <v>44614</v>
      </c>
      <c r="E6136">
        <v>-9435.0499999999993</v>
      </c>
      <c r="F6136">
        <v>-9435.0499999999993</v>
      </c>
      <c r="G6136" t="s">
        <v>43</v>
      </c>
      <c r="H6136">
        <v>1</v>
      </c>
      <c r="I6136">
        <v>-9435.0499999999993</v>
      </c>
      <c r="J6136">
        <v>-9435.0499999999993</v>
      </c>
      <c r="K6136">
        <v>1</v>
      </c>
      <c r="M6136" t="s">
        <v>52</v>
      </c>
      <c r="N6136" t="s">
        <v>342</v>
      </c>
      <c r="O6136">
        <v>100</v>
      </c>
      <c r="P6136" t="s">
        <v>236</v>
      </c>
      <c r="Q6136" t="s">
        <v>342</v>
      </c>
      <c r="S6136" t="s">
        <v>10723</v>
      </c>
      <c r="U6136" t="s">
        <v>52</v>
      </c>
      <c r="W6136" t="s">
        <v>8017</v>
      </c>
      <c r="X6136" t="s">
        <v>24</v>
      </c>
      <c r="Y6136" t="s">
        <v>163</v>
      </c>
      <c r="Z6136" t="s">
        <v>193</v>
      </c>
      <c r="AA6136" t="s">
        <v>193</v>
      </c>
      <c r="AB6136" t="s">
        <v>24</v>
      </c>
      <c r="AE6136">
        <v>0</v>
      </c>
      <c r="AF6136">
        <v>0</v>
      </c>
    </row>
    <row r="6137" spans="1:32" x14ac:dyDescent="0.2">
      <c r="A6137" t="s">
        <v>10724</v>
      </c>
      <c r="B6137" s="107">
        <v>44614</v>
      </c>
      <c r="C6137" s="107">
        <v>44614</v>
      </c>
      <c r="D6137" s="107">
        <v>44614</v>
      </c>
      <c r="E6137">
        <v>0</v>
      </c>
      <c r="F6137">
        <v>0</v>
      </c>
      <c r="G6137" t="s">
        <v>58</v>
      </c>
      <c r="H6137">
        <v>13449.592252803261</v>
      </c>
      <c r="I6137">
        <v>0</v>
      </c>
      <c r="J6137">
        <v>0</v>
      </c>
      <c r="K6137">
        <v>1</v>
      </c>
      <c r="M6137" t="s">
        <v>5745</v>
      </c>
      <c r="S6137" t="s">
        <v>2372</v>
      </c>
      <c r="U6137" t="s">
        <v>69</v>
      </c>
      <c r="W6137" t="s">
        <v>1415</v>
      </c>
      <c r="X6137" t="s">
        <v>1265</v>
      </c>
      <c r="Y6137" t="s">
        <v>182</v>
      </c>
      <c r="Z6137" t="s">
        <v>164</v>
      </c>
      <c r="AA6137" t="s">
        <v>164</v>
      </c>
      <c r="AB6137" t="s">
        <v>18</v>
      </c>
      <c r="AD6137" t="s">
        <v>10725</v>
      </c>
      <c r="AE6137">
        <v>1</v>
      </c>
      <c r="AF6137">
        <v>1</v>
      </c>
    </row>
    <row r="6138" spans="1:32" x14ac:dyDescent="0.2">
      <c r="A6138" t="s">
        <v>10726</v>
      </c>
      <c r="B6138" s="107">
        <v>44614</v>
      </c>
      <c r="C6138" s="107">
        <v>44614</v>
      </c>
      <c r="D6138" s="107">
        <v>44614</v>
      </c>
      <c r="E6138">
        <v>0.1</v>
      </c>
      <c r="F6138">
        <v>0.1</v>
      </c>
      <c r="G6138" t="s">
        <v>58</v>
      </c>
      <c r="H6138">
        <v>13449.592252803261</v>
      </c>
      <c r="I6138">
        <v>1344.9592252803261</v>
      </c>
      <c r="J6138">
        <v>1344.9592252803261</v>
      </c>
      <c r="K6138">
        <v>1</v>
      </c>
      <c r="N6138" t="s">
        <v>69</v>
      </c>
      <c r="S6138" t="s">
        <v>10694</v>
      </c>
      <c r="U6138" t="s">
        <v>69</v>
      </c>
      <c r="W6138" t="s">
        <v>1415</v>
      </c>
      <c r="X6138" t="s">
        <v>1265</v>
      </c>
      <c r="Y6138" t="s">
        <v>182</v>
      </c>
      <c r="Z6138" t="s">
        <v>164</v>
      </c>
      <c r="AA6138" t="s">
        <v>164</v>
      </c>
      <c r="AB6138" t="s">
        <v>18</v>
      </c>
      <c r="AD6138" t="s">
        <v>10727</v>
      </c>
      <c r="AE6138">
        <v>1</v>
      </c>
      <c r="AF6138">
        <v>1</v>
      </c>
    </row>
    <row r="6139" spans="1:32" x14ac:dyDescent="0.2">
      <c r="A6139" t="s">
        <v>10728</v>
      </c>
      <c r="B6139" s="107">
        <v>44614</v>
      </c>
      <c r="C6139" s="107">
        <v>44614</v>
      </c>
      <c r="D6139" s="107">
        <v>44614</v>
      </c>
      <c r="E6139">
        <v>0</v>
      </c>
      <c r="F6139">
        <v>0</v>
      </c>
      <c r="G6139" t="s">
        <v>58</v>
      </c>
      <c r="H6139">
        <v>13449.592252803261</v>
      </c>
      <c r="I6139">
        <v>0</v>
      </c>
      <c r="J6139">
        <v>0</v>
      </c>
      <c r="K6139">
        <v>1</v>
      </c>
      <c r="M6139" t="s">
        <v>2934</v>
      </c>
      <c r="N6139" t="s">
        <v>69</v>
      </c>
      <c r="S6139" t="s">
        <v>1608</v>
      </c>
      <c r="U6139" t="s">
        <v>69</v>
      </c>
      <c r="W6139" t="s">
        <v>2841</v>
      </c>
      <c r="X6139" t="s">
        <v>70</v>
      </c>
      <c r="Y6139" t="s">
        <v>182</v>
      </c>
      <c r="Z6139" t="s">
        <v>164</v>
      </c>
      <c r="AA6139" t="s">
        <v>164</v>
      </c>
      <c r="AB6139" t="s">
        <v>18</v>
      </c>
      <c r="AD6139" t="s">
        <v>10729</v>
      </c>
      <c r="AE6139">
        <v>1</v>
      </c>
      <c r="AF6139">
        <v>1</v>
      </c>
    </row>
    <row r="6140" spans="1:32" x14ac:dyDescent="0.2">
      <c r="A6140" t="s">
        <v>10730</v>
      </c>
      <c r="B6140" s="107">
        <v>44614</v>
      </c>
      <c r="C6140" s="107">
        <v>44614</v>
      </c>
      <c r="D6140" s="107">
        <v>44614</v>
      </c>
      <c r="E6140">
        <v>-0.1</v>
      </c>
      <c r="F6140">
        <v>-0.1</v>
      </c>
      <c r="G6140" t="s">
        <v>58</v>
      </c>
      <c r="H6140">
        <v>13449.592252803261</v>
      </c>
      <c r="I6140">
        <v>-1344.9592252803261</v>
      </c>
      <c r="J6140">
        <v>-1344.9592252803261</v>
      </c>
      <c r="K6140">
        <v>1</v>
      </c>
      <c r="M6140" t="s">
        <v>69</v>
      </c>
      <c r="N6140" t="s">
        <v>342</v>
      </c>
      <c r="S6140" t="s">
        <v>1608</v>
      </c>
      <c r="U6140" t="s">
        <v>69</v>
      </c>
      <c r="W6140" t="s">
        <v>2841</v>
      </c>
      <c r="X6140" t="s">
        <v>70</v>
      </c>
      <c r="Y6140" t="s">
        <v>182</v>
      </c>
      <c r="Z6140" t="s">
        <v>164</v>
      </c>
      <c r="AA6140" t="s">
        <v>164</v>
      </c>
      <c r="AB6140" t="s">
        <v>18</v>
      </c>
      <c r="AD6140" t="s">
        <v>10729</v>
      </c>
      <c r="AE6140">
        <v>1</v>
      </c>
      <c r="AF6140">
        <v>1</v>
      </c>
    </row>
    <row r="6141" spans="1:32" x14ac:dyDescent="0.2">
      <c r="A6141" t="s">
        <v>10731</v>
      </c>
      <c r="B6141" s="107">
        <v>44610</v>
      </c>
      <c r="C6141" s="107">
        <v>44610</v>
      </c>
      <c r="D6141" s="107">
        <v>44610</v>
      </c>
      <c r="E6141">
        <v>25000</v>
      </c>
      <c r="F6141">
        <v>25000</v>
      </c>
      <c r="G6141" t="s">
        <v>43</v>
      </c>
      <c r="H6141">
        <v>1</v>
      </c>
      <c r="I6141">
        <v>25000</v>
      </c>
      <c r="J6141">
        <v>25000</v>
      </c>
      <c r="K6141">
        <v>1</v>
      </c>
      <c r="M6141" t="s">
        <v>9521</v>
      </c>
      <c r="N6141" t="s">
        <v>52</v>
      </c>
      <c r="O6141">
        <v>100</v>
      </c>
      <c r="P6141" t="s">
        <v>160</v>
      </c>
      <c r="Q6141" t="s">
        <v>9521</v>
      </c>
      <c r="S6141" t="s">
        <v>9522</v>
      </c>
      <c r="U6141" t="s">
        <v>52</v>
      </c>
      <c r="W6141" t="s">
        <v>4669</v>
      </c>
      <c r="X6141" t="s">
        <v>2390</v>
      </c>
      <c r="Y6141" t="s">
        <v>2391</v>
      </c>
      <c r="Z6141" t="s">
        <v>2392</v>
      </c>
      <c r="AA6141" t="s">
        <v>2392</v>
      </c>
      <c r="AB6141" t="s">
        <v>21</v>
      </c>
      <c r="AE6141">
        <v>0</v>
      </c>
      <c r="AF6141">
        <v>0</v>
      </c>
    </row>
    <row r="6142" spans="1:32" x14ac:dyDescent="0.2">
      <c r="A6142" t="s">
        <v>10732</v>
      </c>
      <c r="B6142" s="107">
        <v>44610</v>
      </c>
      <c r="C6142" s="107">
        <v>44610</v>
      </c>
      <c r="D6142" s="107">
        <v>44610</v>
      </c>
      <c r="E6142">
        <v>25000</v>
      </c>
      <c r="F6142">
        <v>25000</v>
      </c>
      <c r="G6142" t="s">
        <v>43</v>
      </c>
      <c r="H6142">
        <v>1</v>
      </c>
      <c r="I6142">
        <v>25000</v>
      </c>
      <c r="J6142">
        <v>25000</v>
      </c>
      <c r="K6142">
        <v>1</v>
      </c>
      <c r="M6142" t="s">
        <v>9524</v>
      </c>
      <c r="N6142" t="s">
        <v>52</v>
      </c>
      <c r="O6142">
        <v>100</v>
      </c>
      <c r="P6142" t="s">
        <v>219</v>
      </c>
      <c r="Q6142" t="s">
        <v>9524</v>
      </c>
      <c r="S6142" t="s">
        <v>10733</v>
      </c>
      <c r="U6142" t="s">
        <v>52</v>
      </c>
      <c r="W6142" t="s">
        <v>4669</v>
      </c>
      <c r="X6142" t="s">
        <v>2390</v>
      </c>
      <c r="Y6142" t="s">
        <v>2391</v>
      </c>
      <c r="Z6142" t="s">
        <v>2392</v>
      </c>
      <c r="AA6142" t="s">
        <v>2392</v>
      </c>
      <c r="AB6142" t="s">
        <v>21</v>
      </c>
      <c r="AE6142">
        <v>0</v>
      </c>
      <c r="AF6142">
        <v>0</v>
      </c>
    </row>
    <row r="6143" spans="1:32" x14ac:dyDescent="0.2">
      <c r="A6143" t="s">
        <v>10734</v>
      </c>
      <c r="B6143" s="107">
        <v>44607</v>
      </c>
      <c r="C6143" s="107">
        <v>44607</v>
      </c>
      <c r="D6143" s="107">
        <v>44607</v>
      </c>
      <c r="E6143">
        <v>25000</v>
      </c>
      <c r="F6143">
        <v>25000</v>
      </c>
      <c r="G6143" t="s">
        <v>43</v>
      </c>
      <c r="H6143">
        <v>1</v>
      </c>
      <c r="I6143">
        <v>25000</v>
      </c>
      <c r="J6143">
        <v>25000</v>
      </c>
      <c r="K6143">
        <v>1</v>
      </c>
      <c r="M6143" t="s">
        <v>9421</v>
      </c>
      <c r="N6143" t="s">
        <v>52</v>
      </c>
      <c r="O6143">
        <v>100</v>
      </c>
      <c r="P6143" t="s">
        <v>160</v>
      </c>
      <c r="Q6143" t="s">
        <v>9421</v>
      </c>
      <c r="S6143" t="s">
        <v>9422</v>
      </c>
      <c r="U6143" t="s">
        <v>52</v>
      </c>
      <c r="W6143" t="s">
        <v>4669</v>
      </c>
      <c r="X6143" t="s">
        <v>2390</v>
      </c>
      <c r="Y6143" t="s">
        <v>2391</v>
      </c>
      <c r="Z6143" t="s">
        <v>2392</v>
      </c>
      <c r="AA6143" t="s">
        <v>2392</v>
      </c>
      <c r="AB6143" t="s">
        <v>21</v>
      </c>
      <c r="AE6143">
        <v>0</v>
      </c>
      <c r="AF6143">
        <v>0</v>
      </c>
    </row>
    <row r="6144" spans="1:32" x14ac:dyDescent="0.2">
      <c r="A6144" t="s">
        <v>10735</v>
      </c>
      <c r="B6144" s="107">
        <v>44603</v>
      </c>
      <c r="C6144" s="107">
        <v>44603</v>
      </c>
      <c r="D6144" s="107">
        <v>44610</v>
      </c>
      <c r="E6144">
        <v>15000</v>
      </c>
      <c r="F6144">
        <v>15000</v>
      </c>
      <c r="G6144" t="s">
        <v>43</v>
      </c>
      <c r="H6144">
        <v>1</v>
      </c>
      <c r="I6144">
        <v>15000</v>
      </c>
      <c r="J6144">
        <v>15000</v>
      </c>
      <c r="K6144">
        <v>1</v>
      </c>
      <c r="M6144" t="s">
        <v>8443</v>
      </c>
      <c r="N6144" t="s">
        <v>52</v>
      </c>
      <c r="O6144">
        <v>100</v>
      </c>
      <c r="P6144" t="s">
        <v>160</v>
      </c>
      <c r="Q6144" t="s">
        <v>8443</v>
      </c>
      <c r="S6144" t="s">
        <v>10630</v>
      </c>
      <c r="U6144" t="s">
        <v>52</v>
      </c>
      <c r="W6144" t="s">
        <v>4669</v>
      </c>
      <c r="X6144" t="s">
        <v>2390</v>
      </c>
      <c r="Y6144" t="s">
        <v>2391</v>
      </c>
      <c r="Z6144" t="s">
        <v>2392</v>
      </c>
      <c r="AA6144" t="s">
        <v>2392</v>
      </c>
      <c r="AB6144" t="s">
        <v>21</v>
      </c>
      <c r="AE6144">
        <v>0</v>
      </c>
      <c r="AF6144">
        <v>0</v>
      </c>
    </row>
    <row r="6145" spans="1:32" x14ac:dyDescent="0.2">
      <c r="A6145" t="s">
        <v>10736</v>
      </c>
      <c r="B6145" s="107">
        <v>44603</v>
      </c>
      <c r="C6145" s="107">
        <v>44603</v>
      </c>
      <c r="D6145" s="107">
        <v>44603</v>
      </c>
      <c r="E6145">
        <v>-709.67</v>
      </c>
      <c r="F6145">
        <v>-709.67</v>
      </c>
      <c r="G6145" t="s">
        <v>43</v>
      </c>
      <c r="H6145">
        <v>1</v>
      </c>
      <c r="I6145">
        <v>-709.67</v>
      </c>
      <c r="J6145">
        <v>-709.67</v>
      </c>
      <c r="K6145">
        <v>1</v>
      </c>
      <c r="M6145" t="s">
        <v>52</v>
      </c>
      <c r="N6145" t="s">
        <v>199</v>
      </c>
      <c r="O6145">
        <v>100</v>
      </c>
      <c r="P6145" t="s">
        <v>340</v>
      </c>
      <c r="Q6145" t="s">
        <v>199</v>
      </c>
      <c r="S6145" t="s">
        <v>9484</v>
      </c>
      <c r="U6145" t="s">
        <v>52</v>
      </c>
      <c r="W6145" t="s">
        <v>323</v>
      </c>
      <c r="X6145" t="s">
        <v>324</v>
      </c>
      <c r="Y6145" t="s">
        <v>325</v>
      </c>
      <c r="Z6145" t="s">
        <v>325</v>
      </c>
      <c r="AA6145" t="s">
        <v>325</v>
      </c>
      <c r="AB6145" t="s">
        <v>27</v>
      </c>
      <c r="AE6145">
        <v>0</v>
      </c>
      <c r="AF6145">
        <v>0</v>
      </c>
    </row>
    <row r="6146" spans="1:32" x14ac:dyDescent="0.2">
      <c r="A6146" t="s">
        <v>10737</v>
      </c>
      <c r="B6146" s="107">
        <v>44603</v>
      </c>
      <c r="C6146" s="107">
        <v>44603</v>
      </c>
      <c r="D6146" s="107">
        <v>44603</v>
      </c>
      <c r="E6146">
        <v>-5871.79</v>
      </c>
      <c r="F6146">
        <v>-5871.79</v>
      </c>
      <c r="G6146" t="s">
        <v>43</v>
      </c>
      <c r="H6146">
        <v>1</v>
      </c>
      <c r="I6146">
        <v>-5871.79</v>
      </c>
      <c r="J6146">
        <v>-5871.79</v>
      </c>
      <c r="K6146">
        <v>1</v>
      </c>
      <c r="M6146" t="s">
        <v>52</v>
      </c>
      <c r="N6146" t="s">
        <v>337</v>
      </c>
      <c r="O6146">
        <v>100</v>
      </c>
      <c r="P6146" t="s">
        <v>15</v>
      </c>
      <c r="Q6146" t="s">
        <v>337</v>
      </c>
      <c r="S6146" t="s">
        <v>9506</v>
      </c>
      <c r="U6146" t="s">
        <v>52</v>
      </c>
      <c r="W6146" t="s">
        <v>323</v>
      </c>
      <c r="X6146" t="s">
        <v>324</v>
      </c>
      <c r="Y6146" t="s">
        <v>325</v>
      </c>
      <c r="Z6146" t="s">
        <v>325</v>
      </c>
      <c r="AA6146" t="s">
        <v>325</v>
      </c>
      <c r="AB6146" t="s">
        <v>27</v>
      </c>
      <c r="AE6146">
        <v>0</v>
      </c>
      <c r="AF6146">
        <v>0</v>
      </c>
    </row>
    <row r="6147" spans="1:32" x14ac:dyDescent="0.2">
      <c r="A6147" t="s">
        <v>10738</v>
      </c>
      <c r="B6147" s="107">
        <v>44603</v>
      </c>
      <c r="C6147" s="107">
        <v>44603</v>
      </c>
      <c r="D6147" s="107">
        <v>44603</v>
      </c>
      <c r="E6147">
        <v>-645.16</v>
      </c>
      <c r="F6147">
        <v>-645.16</v>
      </c>
      <c r="G6147" t="s">
        <v>43</v>
      </c>
      <c r="H6147">
        <v>1</v>
      </c>
      <c r="I6147">
        <v>-645.16</v>
      </c>
      <c r="J6147">
        <v>-645.16</v>
      </c>
      <c r="K6147">
        <v>1</v>
      </c>
      <c r="M6147" t="s">
        <v>52</v>
      </c>
      <c r="N6147" t="s">
        <v>339</v>
      </c>
      <c r="O6147">
        <v>100</v>
      </c>
      <c r="P6147" t="s">
        <v>340</v>
      </c>
      <c r="Q6147" t="s">
        <v>339</v>
      </c>
      <c r="S6147" t="s">
        <v>10739</v>
      </c>
      <c r="U6147" t="s">
        <v>52</v>
      </c>
      <c r="W6147" t="s">
        <v>8017</v>
      </c>
      <c r="X6147" t="s">
        <v>24</v>
      </c>
      <c r="Y6147" t="s">
        <v>163</v>
      </c>
      <c r="Z6147" t="s">
        <v>193</v>
      </c>
      <c r="AA6147" t="s">
        <v>193</v>
      </c>
      <c r="AB6147" t="s">
        <v>24</v>
      </c>
      <c r="AE6147">
        <v>0</v>
      </c>
      <c r="AF6147">
        <v>0</v>
      </c>
    </row>
    <row r="6148" spans="1:32" x14ac:dyDescent="0.2">
      <c r="A6148" t="s">
        <v>10740</v>
      </c>
      <c r="B6148" s="107">
        <v>44603</v>
      </c>
      <c r="C6148" s="107">
        <v>44603</v>
      </c>
      <c r="D6148" s="107">
        <v>44603</v>
      </c>
      <c r="E6148">
        <v>-5659.25</v>
      </c>
      <c r="F6148">
        <v>-5659.25</v>
      </c>
      <c r="G6148" t="s">
        <v>43</v>
      </c>
      <c r="H6148">
        <v>1</v>
      </c>
      <c r="I6148">
        <v>-5659.25</v>
      </c>
      <c r="J6148">
        <v>-5659.25</v>
      </c>
      <c r="K6148">
        <v>1</v>
      </c>
      <c r="M6148" t="s">
        <v>52</v>
      </c>
      <c r="N6148" t="s">
        <v>342</v>
      </c>
      <c r="O6148">
        <v>100</v>
      </c>
      <c r="P6148" t="s">
        <v>236</v>
      </c>
      <c r="Q6148" t="s">
        <v>342</v>
      </c>
      <c r="S6148" t="s">
        <v>10723</v>
      </c>
      <c r="U6148" t="s">
        <v>52</v>
      </c>
      <c r="W6148" t="s">
        <v>323</v>
      </c>
      <c r="X6148" t="s">
        <v>324</v>
      </c>
      <c r="Y6148" t="s">
        <v>325</v>
      </c>
      <c r="Z6148" t="s">
        <v>325</v>
      </c>
      <c r="AA6148" t="s">
        <v>325</v>
      </c>
      <c r="AB6148" t="s">
        <v>27</v>
      </c>
      <c r="AE6148">
        <v>0</v>
      </c>
      <c r="AF6148">
        <v>0</v>
      </c>
    </row>
    <row r="6149" spans="1:32" x14ac:dyDescent="0.2">
      <c r="A6149" t="s">
        <v>10741</v>
      </c>
      <c r="B6149" s="107">
        <v>44603</v>
      </c>
      <c r="C6149" s="107">
        <v>44603</v>
      </c>
      <c r="D6149" s="107">
        <v>44603</v>
      </c>
      <c r="E6149">
        <v>-2500</v>
      </c>
      <c r="F6149">
        <v>-2500</v>
      </c>
      <c r="G6149" t="s">
        <v>43</v>
      </c>
      <c r="H6149">
        <v>1</v>
      </c>
      <c r="I6149">
        <v>-2500</v>
      </c>
      <c r="J6149">
        <v>-2500</v>
      </c>
      <c r="K6149">
        <v>1</v>
      </c>
      <c r="M6149" t="s">
        <v>52</v>
      </c>
      <c r="N6149" t="s">
        <v>7671</v>
      </c>
      <c r="O6149">
        <v>100</v>
      </c>
      <c r="Q6149" t="s">
        <v>7671</v>
      </c>
      <c r="S6149" t="s">
        <v>9504</v>
      </c>
      <c r="U6149" t="s">
        <v>52</v>
      </c>
      <c r="W6149" t="s">
        <v>323</v>
      </c>
      <c r="X6149" t="s">
        <v>324</v>
      </c>
      <c r="Y6149" t="s">
        <v>325</v>
      </c>
      <c r="Z6149" t="s">
        <v>325</v>
      </c>
      <c r="AA6149" t="s">
        <v>325</v>
      </c>
      <c r="AB6149" t="s">
        <v>27</v>
      </c>
      <c r="AE6149">
        <v>0</v>
      </c>
      <c r="AF6149">
        <v>0</v>
      </c>
    </row>
    <row r="6150" spans="1:32" x14ac:dyDescent="0.2">
      <c r="A6150" t="s">
        <v>10742</v>
      </c>
      <c r="B6150" s="107">
        <v>44603</v>
      </c>
      <c r="C6150" s="107">
        <v>44603</v>
      </c>
      <c r="D6150" s="107">
        <v>44603</v>
      </c>
      <c r="E6150">
        <v>-2000</v>
      </c>
      <c r="F6150">
        <v>-2000</v>
      </c>
      <c r="G6150" t="s">
        <v>43</v>
      </c>
      <c r="H6150">
        <v>1</v>
      </c>
      <c r="I6150">
        <v>-2000</v>
      </c>
      <c r="J6150">
        <v>-2000</v>
      </c>
      <c r="K6150">
        <v>1</v>
      </c>
      <c r="M6150" t="s">
        <v>52</v>
      </c>
      <c r="N6150" t="s">
        <v>5110</v>
      </c>
      <c r="O6150">
        <v>100</v>
      </c>
      <c r="Q6150" t="s">
        <v>5110</v>
      </c>
      <c r="S6150" t="s">
        <v>9511</v>
      </c>
      <c r="U6150" t="s">
        <v>52</v>
      </c>
      <c r="W6150" t="s">
        <v>323</v>
      </c>
      <c r="X6150" t="s">
        <v>324</v>
      </c>
      <c r="Y6150" t="s">
        <v>325</v>
      </c>
      <c r="Z6150" t="s">
        <v>325</v>
      </c>
      <c r="AA6150" t="s">
        <v>325</v>
      </c>
      <c r="AB6150" t="s">
        <v>27</v>
      </c>
      <c r="AE6150">
        <v>0</v>
      </c>
      <c r="AF6150">
        <v>0</v>
      </c>
    </row>
    <row r="6151" spans="1:32" x14ac:dyDescent="0.2">
      <c r="A6151" t="s">
        <v>10743</v>
      </c>
      <c r="B6151" s="107">
        <v>44603</v>
      </c>
      <c r="C6151" s="107">
        <v>44603</v>
      </c>
      <c r="D6151" s="107">
        <v>44603</v>
      </c>
      <c r="E6151">
        <v>-5000</v>
      </c>
      <c r="F6151">
        <v>-5000</v>
      </c>
      <c r="G6151" t="s">
        <v>43</v>
      </c>
      <c r="H6151">
        <v>1</v>
      </c>
      <c r="I6151">
        <v>-5000</v>
      </c>
      <c r="J6151">
        <v>-5000</v>
      </c>
      <c r="K6151">
        <v>1</v>
      </c>
      <c r="M6151" t="s">
        <v>52</v>
      </c>
      <c r="N6151" t="s">
        <v>348</v>
      </c>
      <c r="O6151">
        <v>100</v>
      </c>
      <c r="P6151" t="s">
        <v>15</v>
      </c>
      <c r="Q6151" t="s">
        <v>348</v>
      </c>
      <c r="S6151" t="s">
        <v>9500</v>
      </c>
      <c r="U6151" t="s">
        <v>52</v>
      </c>
      <c r="W6151" t="s">
        <v>323</v>
      </c>
      <c r="X6151" t="s">
        <v>324</v>
      </c>
      <c r="Y6151" t="s">
        <v>325</v>
      </c>
      <c r="Z6151" t="s">
        <v>325</v>
      </c>
      <c r="AA6151" t="s">
        <v>325</v>
      </c>
      <c r="AB6151" t="s">
        <v>27</v>
      </c>
      <c r="AE6151">
        <v>0</v>
      </c>
      <c r="AF6151">
        <v>0</v>
      </c>
    </row>
    <row r="6152" spans="1:32" x14ac:dyDescent="0.2">
      <c r="A6152" t="s">
        <v>10744</v>
      </c>
      <c r="B6152" s="107">
        <v>44603</v>
      </c>
      <c r="C6152" s="107">
        <v>44603</v>
      </c>
      <c r="D6152" s="107">
        <v>44603</v>
      </c>
      <c r="E6152">
        <v>-2000</v>
      </c>
      <c r="F6152">
        <v>-2000</v>
      </c>
      <c r="G6152" t="s">
        <v>43</v>
      </c>
      <c r="H6152">
        <v>1</v>
      </c>
      <c r="I6152">
        <v>-2000</v>
      </c>
      <c r="J6152">
        <v>-2000</v>
      </c>
      <c r="K6152">
        <v>1</v>
      </c>
      <c r="M6152" t="s">
        <v>52</v>
      </c>
      <c r="N6152" t="s">
        <v>335</v>
      </c>
      <c r="O6152">
        <v>100</v>
      </c>
      <c r="P6152" t="s">
        <v>236</v>
      </c>
      <c r="Q6152" t="s">
        <v>335</v>
      </c>
      <c r="S6152" t="s">
        <v>10745</v>
      </c>
      <c r="U6152" t="s">
        <v>52</v>
      </c>
      <c r="W6152" t="s">
        <v>323</v>
      </c>
      <c r="X6152" t="s">
        <v>324</v>
      </c>
      <c r="Y6152" t="s">
        <v>325</v>
      </c>
      <c r="Z6152" t="s">
        <v>325</v>
      </c>
      <c r="AA6152" t="s">
        <v>325</v>
      </c>
      <c r="AB6152" t="s">
        <v>27</v>
      </c>
      <c r="AE6152">
        <v>0</v>
      </c>
      <c r="AF6152">
        <v>0</v>
      </c>
    </row>
    <row r="6153" spans="1:32" x14ac:dyDescent="0.2">
      <c r="A6153" t="s">
        <v>10746</v>
      </c>
      <c r="B6153" s="107">
        <v>44602</v>
      </c>
      <c r="C6153" s="107">
        <v>44602</v>
      </c>
      <c r="D6153" s="107">
        <v>44602</v>
      </c>
      <c r="E6153">
        <v>1000</v>
      </c>
      <c r="F6153">
        <v>1000</v>
      </c>
      <c r="G6153" t="s">
        <v>43</v>
      </c>
      <c r="H6153">
        <v>1</v>
      </c>
      <c r="I6153">
        <v>1000</v>
      </c>
      <c r="J6153">
        <v>1000</v>
      </c>
      <c r="K6153">
        <v>1</v>
      </c>
      <c r="M6153" t="s">
        <v>8443</v>
      </c>
      <c r="N6153" t="s">
        <v>52</v>
      </c>
      <c r="O6153">
        <v>100</v>
      </c>
      <c r="P6153" t="s">
        <v>160</v>
      </c>
      <c r="Q6153" t="s">
        <v>8443</v>
      </c>
      <c r="S6153" t="s">
        <v>10630</v>
      </c>
      <c r="U6153" t="s">
        <v>52</v>
      </c>
      <c r="W6153" t="s">
        <v>4669</v>
      </c>
      <c r="X6153" t="s">
        <v>2390</v>
      </c>
      <c r="Y6153" t="s">
        <v>2391</v>
      </c>
      <c r="Z6153" t="s">
        <v>2392</v>
      </c>
      <c r="AA6153" t="s">
        <v>2392</v>
      </c>
      <c r="AB6153" t="s">
        <v>21</v>
      </c>
      <c r="AE6153">
        <v>0</v>
      </c>
      <c r="AF6153">
        <v>0</v>
      </c>
    </row>
    <row r="6154" spans="1:32" x14ac:dyDescent="0.2">
      <c r="A6154" t="s">
        <v>10747</v>
      </c>
      <c r="B6154" s="107">
        <v>44601</v>
      </c>
      <c r="C6154" s="107">
        <v>44601</v>
      </c>
      <c r="D6154" s="107">
        <v>44601</v>
      </c>
      <c r="E6154">
        <v>-3000</v>
      </c>
      <c r="F6154">
        <v>-3000</v>
      </c>
      <c r="G6154" t="s">
        <v>43</v>
      </c>
      <c r="H6154">
        <v>1</v>
      </c>
      <c r="I6154">
        <v>-3000</v>
      </c>
      <c r="J6154">
        <v>-3000</v>
      </c>
      <c r="K6154">
        <v>1</v>
      </c>
      <c r="M6154" t="s">
        <v>52</v>
      </c>
      <c r="N6154" t="s">
        <v>389</v>
      </c>
      <c r="O6154">
        <v>100</v>
      </c>
      <c r="Q6154" t="s">
        <v>389</v>
      </c>
      <c r="S6154" t="s">
        <v>9480</v>
      </c>
      <c r="U6154" t="s">
        <v>52</v>
      </c>
      <c r="W6154" t="s">
        <v>390</v>
      </c>
      <c r="X6154" t="s">
        <v>391</v>
      </c>
      <c r="Y6154" t="s">
        <v>23</v>
      </c>
      <c r="Z6154" t="s">
        <v>164</v>
      </c>
      <c r="AA6154" t="s">
        <v>164</v>
      </c>
      <c r="AB6154" t="s">
        <v>23</v>
      </c>
      <c r="AE6154">
        <v>0</v>
      </c>
      <c r="AF6154">
        <v>0</v>
      </c>
    </row>
    <row r="6155" spans="1:32" x14ac:dyDescent="0.2">
      <c r="A6155" t="s">
        <v>10748</v>
      </c>
      <c r="B6155" s="107">
        <v>44600</v>
      </c>
      <c r="C6155" s="107">
        <v>44600</v>
      </c>
      <c r="D6155" s="107">
        <v>44600</v>
      </c>
      <c r="E6155">
        <v>16666.66</v>
      </c>
      <c r="F6155">
        <v>16666</v>
      </c>
      <c r="G6155" t="s">
        <v>43</v>
      </c>
      <c r="H6155">
        <v>1</v>
      </c>
      <c r="I6155">
        <v>16666.66</v>
      </c>
      <c r="J6155">
        <v>16666</v>
      </c>
      <c r="K6155">
        <v>1</v>
      </c>
      <c r="M6155" t="s">
        <v>5110</v>
      </c>
      <c r="N6155" t="s">
        <v>52</v>
      </c>
      <c r="O6155">
        <v>100</v>
      </c>
      <c r="P6155" t="s">
        <v>160</v>
      </c>
      <c r="Q6155" t="s">
        <v>5110</v>
      </c>
      <c r="S6155" t="s">
        <v>10749</v>
      </c>
      <c r="U6155" t="s">
        <v>52</v>
      </c>
      <c r="W6155" t="s">
        <v>4669</v>
      </c>
      <c r="X6155" t="s">
        <v>2390</v>
      </c>
      <c r="Y6155" t="s">
        <v>2391</v>
      </c>
      <c r="Z6155" t="s">
        <v>2392</v>
      </c>
      <c r="AA6155" t="s">
        <v>2392</v>
      </c>
      <c r="AB6155" t="s">
        <v>21</v>
      </c>
      <c r="AE6155">
        <v>0</v>
      </c>
      <c r="AF6155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953"/>
  <sheetViews>
    <sheetView workbookViewId="0">
      <selection activeCell="N9" sqref="N9"/>
    </sheetView>
  </sheetViews>
  <sheetFormatPr baseColWidth="10" defaultColWidth="8.83203125" defaultRowHeight="16" x14ac:dyDescent="0.2"/>
  <cols>
    <col min="1" max="1" width="16.6640625" bestFit="1" customWidth="1"/>
    <col min="2" max="2" width="10.83203125" style="107" bestFit="1" customWidth="1"/>
    <col min="4" max="4" width="8.83203125" style="109"/>
  </cols>
  <sheetData>
    <row r="1" spans="1:4" x14ac:dyDescent="0.2">
      <c r="A1" s="94" t="s">
        <v>128</v>
      </c>
      <c r="B1" s="106" t="s">
        <v>10750</v>
      </c>
      <c r="C1" s="94" t="s">
        <v>10751</v>
      </c>
      <c r="D1" s="108" t="s">
        <v>10752</v>
      </c>
    </row>
    <row r="2" spans="1:4" x14ac:dyDescent="0.2">
      <c r="A2" t="s">
        <v>10753</v>
      </c>
      <c r="B2" s="107">
        <v>45052</v>
      </c>
      <c r="C2" t="s">
        <v>71</v>
      </c>
      <c r="D2" s="109">
        <v>2022.44</v>
      </c>
    </row>
    <row r="3" spans="1:4" x14ac:dyDescent="0.2">
      <c r="A3" t="s">
        <v>10754</v>
      </c>
      <c r="B3" s="107">
        <v>45052</v>
      </c>
      <c r="C3" t="s">
        <v>2716</v>
      </c>
      <c r="D3" s="109">
        <v>1.0009999999999999</v>
      </c>
    </row>
    <row r="4" spans="1:4" x14ac:dyDescent="0.2">
      <c r="A4" t="s">
        <v>10755</v>
      </c>
      <c r="B4" s="107">
        <v>45052</v>
      </c>
      <c r="C4" t="s">
        <v>73</v>
      </c>
      <c r="D4" s="109">
        <v>1</v>
      </c>
    </row>
    <row r="5" spans="1:4" x14ac:dyDescent="0.2">
      <c r="A5" t="s">
        <v>10756</v>
      </c>
      <c r="B5" s="107">
        <v>45052</v>
      </c>
      <c r="C5" t="s">
        <v>72</v>
      </c>
      <c r="D5" s="109">
        <v>0.99050000000000005</v>
      </c>
    </row>
    <row r="6" spans="1:4" x14ac:dyDescent="0.2">
      <c r="A6" t="s">
        <v>10757</v>
      </c>
      <c r="B6" s="107">
        <v>45052</v>
      </c>
      <c r="C6" t="s">
        <v>58</v>
      </c>
      <c r="D6" s="109">
        <v>1981.34</v>
      </c>
    </row>
    <row r="7" spans="1:4" x14ac:dyDescent="0.2">
      <c r="A7" t="s">
        <v>10758</v>
      </c>
      <c r="B7" s="107">
        <v>45052</v>
      </c>
      <c r="C7" t="s">
        <v>43</v>
      </c>
      <c r="D7" s="109">
        <v>0.2009</v>
      </c>
    </row>
    <row r="8" spans="1:4" x14ac:dyDescent="0.2">
      <c r="A8" t="s">
        <v>10759</v>
      </c>
      <c r="B8" s="107">
        <v>45051</v>
      </c>
      <c r="C8" t="s">
        <v>71</v>
      </c>
      <c r="D8" s="109">
        <v>2005.49</v>
      </c>
    </row>
    <row r="9" spans="1:4" x14ac:dyDescent="0.2">
      <c r="A9" t="s">
        <v>10760</v>
      </c>
      <c r="B9" s="107">
        <v>45051</v>
      </c>
      <c r="C9" t="s">
        <v>2716</v>
      </c>
      <c r="D9" s="109">
        <v>1.002</v>
      </c>
    </row>
    <row r="10" spans="1:4" x14ac:dyDescent="0.2">
      <c r="A10" t="s">
        <v>10761</v>
      </c>
      <c r="B10" s="107">
        <v>45051</v>
      </c>
      <c r="C10" t="s">
        <v>73</v>
      </c>
      <c r="D10" s="109">
        <v>1.0009999999999999</v>
      </c>
    </row>
    <row r="11" spans="1:4" x14ac:dyDescent="0.2">
      <c r="A11" t="s">
        <v>10762</v>
      </c>
      <c r="B11" s="107">
        <v>45051</v>
      </c>
      <c r="C11" t="s">
        <v>72</v>
      </c>
      <c r="D11" s="109">
        <v>0.99880000000000002</v>
      </c>
    </row>
    <row r="12" spans="1:4" x14ac:dyDescent="0.2">
      <c r="A12" t="s">
        <v>10763</v>
      </c>
      <c r="B12" s="107">
        <v>45051</v>
      </c>
      <c r="C12" t="s">
        <v>58</v>
      </c>
      <c r="D12" s="109">
        <v>1996.34</v>
      </c>
    </row>
    <row r="13" spans="1:4" x14ac:dyDescent="0.2">
      <c r="A13" t="s">
        <v>10764</v>
      </c>
      <c r="B13" s="107">
        <v>45051</v>
      </c>
      <c r="C13" t="s">
        <v>43</v>
      </c>
      <c r="D13" s="109">
        <v>0.2009</v>
      </c>
    </row>
    <row r="14" spans="1:4" x14ac:dyDescent="0.2">
      <c r="A14" t="s">
        <v>10765</v>
      </c>
      <c r="B14" s="107">
        <v>45050</v>
      </c>
      <c r="C14" t="s">
        <v>71</v>
      </c>
      <c r="D14" s="109">
        <v>1874.68</v>
      </c>
    </row>
    <row r="15" spans="1:4" x14ac:dyDescent="0.2">
      <c r="A15" t="s">
        <v>10766</v>
      </c>
      <c r="B15" s="107">
        <v>45050</v>
      </c>
      <c r="C15" t="s">
        <v>2716</v>
      </c>
      <c r="D15" s="109">
        <v>1.0009999999999999</v>
      </c>
    </row>
    <row r="16" spans="1:4" x14ac:dyDescent="0.2">
      <c r="A16" t="s">
        <v>10767</v>
      </c>
      <c r="B16" s="107">
        <v>45050</v>
      </c>
      <c r="C16" t="s">
        <v>73</v>
      </c>
      <c r="D16" s="109">
        <v>1.0009999999999999</v>
      </c>
    </row>
    <row r="17" spans="1:4" x14ac:dyDescent="0.2">
      <c r="A17" t="s">
        <v>10768</v>
      </c>
      <c r="B17" s="107">
        <v>45050</v>
      </c>
      <c r="C17" t="s">
        <v>72</v>
      </c>
      <c r="D17" s="109">
        <v>0.98270000000000002</v>
      </c>
    </row>
    <row r="18" spans="1:4" x14ac:dyDescent="0.2">
      <c r="A18" t="s">
        <v>10769</v>
      </c>
      <c r="B18" s="107">
        <v>45050</v>
      </c>
      <c r="C18" t="s">
        <v>58</v>
      </c>
      <c r="D18" s="109">
        <v>1878.56</v>
      </c>
    </row>
    <row r="19" spans="1:4" x14ac:dyDescent="0.2">
      <c r="A19" t="s">
        <v>10770</v>
      </c>
      <c r="B19" s="107">
        <v>45050</v>
      </c>
      <c r="C19" t="s">
        <v>43</v>
      </c>
      <c r="D19" s="109">
        <v>0.2001</v>
      </c>
    </row>
    <row r="20" spans="1:4" x14ac:dyDescent="0.2">
      <c r="A20" t="s">
        <v>10771</v>
      </c>
      <c r="B20" s="107">
        <v>45049</v>
      </c>
      <c r="C20" t="s">
        <v>71</v>
      </c>
      <c r="D20" s="109">
        <v>1900.77</v>
      </c>
    </row>
    <row r="21" spans="1:4" x14ac:dyDescent="0.2">
      <c r="A21" t="s">
        <v>10772</v>
      </c>
      <c r="B21" s="107">
        <v>45049</v>
      </c>
      <c r="C21" t="s">
        <v>2716</v>
      </c>
      <c r="D21" s="109">
        <v>1.0009999999999999</v>
      </c>
    </row>
    <row r="22" spans="1:4" x14ac:dyDescent="0.2">
      <c r="A22" t="s">
        <v>10773</v>
      </c>
      <c r="B22" s="107">
        <v>45049</v>
      </c>
      <c r="C22" t="s">
        <v>73</v>
      </c>
      <c r="D22" s="109">
        <v>1</v>
      </c>
    </row>
    <row r="23" spans="1:4" x14ac:dyDescent="0.2">
      <c r="A23" t="s">
        <v>10774</v>
      </c>
      <c r="B23" s="107">
        <v>45049</v>
      </c>
      <c r="C23" t="s">
        <v>72</v>
      </c>
      <c r="D23" s="109">
        <v>1.006</v>
      </c>
    </row>
    <row r="24" spans="1:4" x14ac:dyDescent="0.2">
      <c r="A24" t="s">
        <v>10775</v>
      </c>
      <c r="B24" s="107">
        <v>45049</v>
      </c>
      <c r="C24" t="s">
        <v>58</v>
      </c>
      <c r="D24" s="109">
        <v>1905.9</v>
      </c>
    </row>
    <row r="25" spans="1:4" x14ac:dyDescent="0.2">
      <c r="A25" t="s">
        <v>10776</v>
      </c>
      <c r="B25" s="107">
        <v>45049</v>
      </c>
      <c r="C25" t="s">
        <v>43</v>
      </c>
      <c r="D25" s="109">
        <v>0.19939999999999999</v>
      </c>
    </row>
    <row r="26" spans="1:4" x14ac:dyDescent="0.2">
      <c r="A26" t="s">
        <v>10777</v>
      </c>
      <c r="B26" s="107">
        <v>45048</v>
      </c>
      <c r="C26" t="s">
        <v>71</v>
      </c>
      <c r="D26" s="109">
        <v>1877.03</v>
      </c>
    </row>
    <row r="27" spans="1:4" x14ac:dyDescent="0.2">
      <c r="A27" t="s">
        <v>10778</v>
      </c>
      <c r="B27" s="107">
        <v>45048</v>
      </c>
      <c r="C27" t="s">
        <v>2716</v>
      </c>
      <c r="D27" s="109">
        <v>1.0009999999999999</v>
      </c>
    </row>
    <row r="28" spans="1:4" x14ac:dyDescent="0.2">
      <c r="A28" t="s">
        <v>10779</v>
      </c>
      <c r="B28" s="107">
        <v>45048</v>
      </c>
      <c r="C28" t="s">
        <v>73</v>
      </c>
      <c r="D28" s="109">
        <v>1.0009999999999999</v>
      </c>
    </row>
    <row r="29" spans="1:4" x14ac:dyDescent="0.2">
      <c r="A29" t="s">
        <v>10780</v>
      </c>
      <c r="B29" s="107">
        <v>45048</v>
      </c>
      <c r="C29" t="s">
        <v>72</v>
      </c>
      <c r="D29" s="109">
        <v>0.97729999999999995</v>
      </c>
    </row>
    <row r="30" spans="1:4" x14ac:dyDescent="0.2">
      <c r="A30" t="s">
        <v>10781</v>
      </c>
      <c r="B30" s="107">
        <v>45048</v>
      </c>
      <c r="C30" t="s">
        <v>58</v>
      </c>
      <c r="D30" s="109">
        <v>1871.77</v>
      </c>
    </row>
    <row r="31" spans="1:4" x14ac:dyDescent="0.2">
      <c r="A31" t="s">
        <v>10782</v>
      </c>
      <c r="B31" s="107">
        <v>45048</v>
      </c>
      <c r="C31" t="s">
        <v>43</v>
      </c>
      <c r="D31" s="109">
        <v>0.1976</v>
      </c>
    </row>
    <row r="32" spans="1:4" x14ac:dyDescent="0.2">
      <c r="A32" t="s">
        <v>10783</v>
      </c>
      <c r="B32" s="107">
        <v>45047</v>
      </c>
      <c r="C32" t="s">
        <v>71</v>
      </c>
      <c r="D32" s="109">
        <v>1822.72</v>
      </c>
    </row>
    <row r="33" spans="1:4" x14ac:dyDescent="0.2">
      <c r="A33" t="s">
        <v>10784</v>
      </c>
      <c r="B33" s="107">
        <v>45047</v>
      </c>
      <c r="C33" t="s">
        <v>2716</v>
      </c>
      <c r="D33" s="109">
        <v>1.0009999999999999</v>
      </c>
    </row>
    <row r="34" spans="1:4" x14ac:dyDescent="0.2">
      <c r="A34" t="s">
        <v>10785</v>
      </c>
      <c r="B34" s="107">
        <v>45047</v>
      </c>
      <c r="C34" t="s">
        <v>73</v>
      </c>
      <c r="D34" s="109">
        <v>1</v>
      </c>
    </row>
    <row r="35" spans="1:4" x14ac:dyDescent="0.2">
      <c r="A35" t="s">
        <v>10786</v>
      </c>
      <c r="B35" s="107">
        <v>45047</v>
      </c>
      <c r="C35" t="s">
        <v>72</v>
      </c>
      <c r="D35" s="109">
        <v>0.96009999999999995</v>
      </c>
    </row>
    <row r="36" spans="1:4" x14ac:dyDescent="0.2">
      <c r="A36" t="s">
        <v>10787</v>
      </c>
      <c r="B36" s="107">
        <v>45047</v>
      </c>
      <c r="C36" t="s">
        <v>58</v>
      </c>
      <c r="D36" s="109">
        <v>1831.54</v>
      </c>
    </row>
    <row r="37" spans="1:4" x14ac:dyDescent="0.2">
      <c r="A37" t="s">
        <v>10788</v>
      </c>
      <c r="B37" s="107">
        <v>45047</v>
      </c>
      <c r="C37" t="s">
        <v>43</v>
      </c>
      <c r="D37" s="109">
        <v>0.19800000000000001</v>
      </c>
    </row>
    <row r="38" spans="1:4" x14ac:dyDescent="0.2">
      <c r="A38" t="s">
        <v>10789</v>
      </c>
      <c r="B38" s="107">
        <v>45046</v>
      </c>
      <c r="C38" t="s">
        <v>71</v>
      </c>
      <c r="D38" s="109">
        <v>1878.42</v>
      </c>
    </row>
    <row r="39" spans="1:4" x14ac:dyDescent="0.2">
      <c r="A39" t="s">
        <v>10790</v>
      </c>
      <c r="B39" s="107">
        <v>45046</v>
      </c>
      <c r="C39" t="s">
        <v>2716</v>
      </c>
      <c r="D39" s="109">
        <v>1</v>
      </c>
    </row>
    <row r="40" spans="1:4" x14ac:dyDescent="0.2">
      <c r="A40" t="s">
        <v>10791</v>
      </c>
      <c r="B40" s="107">
        <v>45046</v>
      </c>
      <c r="C40" t="s">
        <v>73</v>
      </c>
      <c r="D40" s="109">
        <v>1.0009999999999999</v>
      </c>
    </row>
    <row r="41" spans="1:4" x14ac:dyDescent="0.2">
      <c r="A41" t="s">
        <v>10792</v>
      </c>
      <c r="B41" s="107">
        <v>45046</v>
      </c>
      <c r="C41" t="s">
        <v>72</v>
      </c>
      <c r="D41" s="109">
        <v>0.98070000000000002</v>
      </c>
    </row>
    <row r="42" spans="1:4" x14ac:dyDescent="0.2">
      <c r="A42" t="s">
        <v>10793</v>
      </c>
      <c r="B42" s="107">
        <v>45046</v>
      </c>
      <c r="C42" t="s">
        <v>58</v>
      </c>
      <c r="D42" s="109">
        <v>1870.13</v>
      </c>
    </row>
    <row r="43" spans="1:4" x14ac:dyDescent="0.2">
      <c r="A43" t="s">
        <v>10794</v>
      </c>
      <c r="B43" s="107">
        <v>45046</v>
      </c>
      <c r="C43" t="s">
        <v>43</v>
      </c>
      <c r="D43" s="109">
        <v>0.19889999999999999</v>
      </c>
    </row>
    <row r="44" spans="1:4" x14ac:dyDescent="0.2">
      <c r="A44" t="s">
        <v>10795</v>
      </c>
      <c r="B44" s="107">
        <v>45045</v>
      </c>
      <c r="C44" t="s">
        <v>71</v>
      </c>
      <c r="D44" s="109">
        <v>1911.55</v>
      </c>
    </row>
    <row r="45" spans="1:4" x14ac:dyDescent="0.2">
      <c r="A45" t="s">
        <v>10796</v>
      </c>
      <c r="B45" s="107">
        <v>45045</v>
      </c>
      <c r="C45" t="s">
        <v>2716</v>
      </c>
      <c r="D45" s="109">
        <v>1.0009999999999999</v>
      </c>
    </row>
    <row r="46" spans="1:4" x14ac:dyDescent="0.2">
      <c r="A46" t="s">
        <v>10797</v>
      </c>
      <c r="B46" s="107">
        <v>45045</v>
      </c>
      <c r="C46" t="s">
        <v>73</v>
      </c>
      <c r="D46" s="109">
        <v>1</v>
      </c>
    </row>
    <row r="47" spans="1:4" x14ac:dyDescent="0.2">
      <c r="A47" t="s">
        <v>10798</v>
      </c>
      <c r="B47" s="107">
        <v>45045</v>
      </c>
      <c r="C47" t="s">
        <v>72</v>
      </c>
      <c r="D47" s="109">
        <v>1.004</v>
      </c>
    </row>
    <row r="48" spans="1:4" x14ac:dyDescent="0.2">
      <c r="A48" t="s">
        <v>10799</v>
      </c>
      <c r="B48" s="107">
        <v>45045</v>
      </c>
      <c r="C48" t="s">
        <v>58</v>
      </c>
      <c r="D48" s="109">
        <v>1909.22</v>
      </c>
    </row>
    <row r="49" spans="1:4" x14ac:dyDescent="0.2">
      <c r="A49" t="s">
        <v>10800</v>
      </c>
      <c r="B49" s="107">
        <v>45045</v>
      </c>
      <c r="C49" t="s">
        <v>43</v>
      </c>
      <c r="D49" s="109">
        <v>0.19889999999999999</v>
      </c>
    </row>
    <row r="50" spans="1:4" x14ac:dyDescent="0.2">
      <c r="A50" t="s">
        <v>10801</v>
      </c>
      <c r="B50" s="107">
        <v>45044</v>
      </c>
      <c r="C50" t="s">
        <v>71</v>
      </c>
      <c r="D50" s="109">
        <v>1901.58</v>
      </c>
    </row>
    <row r="51" spans="1:4" x14ac:dyDescent="0.2">
      <c r="A51" t="s">
        <v>10802</v>
      </c>
      <c r="B51" s="107">
        <v>45044</v>
      </c>
      <c r="C51" t="s">
        <v>2716</v>
      </c>
      <c r="D51" s="109">
        <v>1.0009999999999999</v>
      </c>
    </row>
    <row r="52" spans="1:4" x14ac:dyDescent="0.2">
      <c r="A52" t="s">
        <v>10803</v>
      </c>
      <c r="B52" s="107">
        <v>45044</v>
      </c>
      <c r="C52" t="s">
        <v>73</v>
      </c>
      <c r="D52" s="109">
        <v>1</v>
      </c>
    </row>
    <row r="53" spans="1:4" x14ac:dyDescent="0.2">
      <c r="A53" t="s">
        <v>10804</v>
      </c>
      <c r="B53" s="107">
        <v>45044</v>
      </c>
      <c r="C53" t="s">
        <v>72</v>
      </c>
      <c r="D53" s="109">
        <v>0.99939999999999996</v>
      </c>
    </row>
    <row r="54" spans="1:4" x14ac:dyDescent="0.2">
      <c r="A54" t="s">
        <v>10805</v>
      </c>
      <c r="B54" s="107">
        <v>45044</v>
      </c>
      <c r="C54" t="s">
        <v>58</v>
      </c>
      <c r="D54" s="109">
        <v>1892.75</v>
      </c>
    </row>
    <row r="55" spans="1:4" x14ac:dyDescent="0.2">
      <c r="A55" t="s">
        <v>10806</v>
      </c>
      <c r="B55" s="107">
        <v>45044</v>
      </c>
      <c r="C55" t="s">
        <v>43</v>
      </c>
      <c r="D55" s="109">
        <v>0.1988</v>
      </c>
    </row>
    <row r="56" spans="1:4" x14ac:dyDescent="0.2">
      <c r="A56" t="s">
        <v>10807</v>
      </c>
      <c r="B56" s="107">
        <v>45043</v>
      </c>
      <c r="C56" t="s">
        <v>71</v>
      </c>
      <c r="D56" s="109">
        <v>1902.06</v>
      </c>
    </row>
    <row r="57" spans="1:4" x14ac:dyDescent="0.2">
      <c r="A57" t="s">
        <v>10808</v>
      </c>
      <c r="B57" s="107">
        <v>45043</v>
      </c>
      <c r="C57" t="s">
        <v>2716</v>
      </c>
      <c r="D57" s="109">
        <v>1</v>
      </c>
    </row>
    <row r="58" spans="1:4" x14ac:dyDescent="0.2">
      <c r="A58" t="s">
        <v>10809</v>
      </c>
      <c r="B58" s="107">
        <v>45043</v>
      </c>
      <c r="C58" t="s">
        <v>73</v>
      </c>
      <c r="D58" s="109">
        <v>1</v>
      </c>
    </row>
    <row r="59" spans="1:4" x14ac:dyDescent="0.2">
      <c r="A59" t="s">
        <v>10810</v>
      </c>
      <c r="B59" s="107">
        <v>45043</v>
      </c>
      <c r="C59" t="s">
        <v>72</v>
      </c>
      <c r="D59" s="109">
        <v>1.0129999999999999</v>
      </c>
    </row>
    <row r="60" spans="1:4" x14ac:dyDescent="0.2">
      <c r="A60" t="s">
        <v>10811</v>
      </c>
      <c r="B60" s="107">
        <v>45043</v>
      </c>
      <c r="C60" t="s">
        <v>58</v>
      </c>
      <c r="D60" s="109">
        <v>1909.41</v>
      </c>
    </row>
    <row r="61" spans="1:4" x14ac:dyDescent="0.2">
      <c r="A61" t="s">
        <v>10812</v>
      </c>
      <c r="B61" s="107">
        <v>45043</v>
      </c>
      <c r="C61" t="s">
        <v>43</v>
      </c>
      <c r="D61" s="109">
        <v>0.19980000000000001</v>
      </c>
    </row>
    <row r="62" spans="1:4" x14ac:dyDescent="0.2">
      <c r="A62" t="s">
        <v>10813</v>
      </c>
      <c r="B62" s="107">
        <v>45042</v>
      </c>
      <c r="C62" t="s">
        <v>71</v>
      </c>
      <c r="D62" s="109">
        <v>1865.59</v>
      </c>
    </row>
    <row r="63" spans="1:4" x14ac:dyDescent="0.2">
      <c r="A63" t="s">
        <v>10814</v>
      </c>
      <c r="B63" s="107">
        <v>45042</v>
      </c>
      <c r="C63" t="s">
        <v>2716</v>
      </c>
      <c r="D63" s="109">
        <v>1.0009999999999999</v>
      </c>
    </row>
    <row r="64" spans="1:4" x14ac:dyDescent="0.2">
      <c r="A64" t="s">
        <v>10815</v>
      </c>
      <c r="B64" s="107">
        <v>45042</v>
      </c>
      <c r="C64" t="s">
        <v>73</v>
      </c>
      <c r="D64" s="109">
        <v>0.99870000000000003</v>
      </c>
    </row>
    <row r="65" spans="1:4" x14ac:dyDescent="0.2">
      <c r="A65" t="s">
        <v>10816</v>
      </c>
      <c r="B65" s="107">
        <v>45042</v>
      </c>
      <c r="C65" t="s">
        <v>72</v>
      </c>
      <c r="D65" s="109">
        <v>0.98629999999999995</v>
      </c>
    </row>
    <row r="66" spans="1:4" x14ac:dyDescent="0.2">
      <c r="A66" t="s">
        <v>10817</v>
      </c>
      <c r="B66" s="107">
        <v>45042</v>
      </c>
      <c r="C66" t="s">
        <v>58</v>
      </c>
      <c r="D66" s="109">
        <v>1866.8</v>
      </c>
    </row>
    <row r="67" spans="1:4" x14ac:dyDescent="0.2">
      <c r="A67" t="s">
        <v>10818</v>
      </c>
      <c r="B67" s="107">
        <v>45042</v>
      </c>
      <c r="C67" t="s">
        <v>43</v>
      </c>
      <c r="D67" s="109">
        <v>0.19670000000000001</v>
      </c>
    </row>
    <row r="68" spans="1:4" x14ac:dyDescent="0.2">
      <c r="A68" t="s">
        <v>10819</v>
      </c>
      <c r="B68" s="107">
        <v>45041</v>
      </c>
      <c r="C68" t="s">
        <v>71</v>
      </c>
      <c r="D68" s="109">
        <v>1863.66</v>
      </c>
    </row>
    <row r="69" spans="1:4" x14ac:dyDescent="0.2">
      <c r="A69" t="s">
        <v>10820</v>
      </c>
      <c r="B69" s="107">
        <v>45041</v>
      </c>
      <c r="C69" t="s">
        <v>2716</v>
      </c>
      <c r="D69" s="109">
        <v>1</v>
      </c>
    </row>
    <row r="70" spans="1:4" x14ac:dyDescent="0.2">
      <c r="A70" t="s">
        <v>10821</v>
      </c>
      <c r="B70" s="107">
        <v>45041</v>
      </c>
      <c r="C70" t="s">
        <v>73</v>
      </c>
      <c r="D70" s="109">
        <v>1</v>
      </c>
    </row>
    <row r="71" spans="1:4" x14ac:dyDescent="0.2">
      <c r="A71" t="s">
        <v>10822</v>
      </c>
      <c r="B71" s="107">
        <v>45041</v>
      </c>
      <c r="C71" t="s">
        <v>72</v>
      </c>
      <c r="D71" s="109">
        <v>1.0049999999999999</v>
      </c>
    </row>
    <row r="72" spans="1:4" x14ac:dyDescent="0.2">
      <c r="A72" t="s">
        <v>10823</v>
      </c>
      <c r="B72" s="107">
        <v>45041</v>
      </c>
      <c r="C72" t="s">
        <v>58</v>
      </c>
      <c r="D72" s="109">
        <v>1866.48</v>
      </c>
    </row>
    <row r="73" spans="1:4" x14ac:dyDescent="0.2">
      <c r="A73" t="s">
        <v>10824</v>
      </c>
      <c r="B73" s="107">
        <v>45041</v>
      </c>
      <c r="C73" t="s">
        <v>43</v>
      </c>
      <c r="D73" s="109">
        <v>0.1966</v>
      </c>
    </row>
    <row r="74" spans="1:4" x14ac:dyDescent="0.2">
      <c r="A74" t="s">
        <v>10825</v>
      </c>
      <c r="B74" s="107">
        <v>45040</v>
      </c>
      <c r="C74" t="s">
        <v>71</v>
      </c>
      <c r="D74" s="109">
        <v>1836.57</v>
      </c>
    </row>
    <row r="75" spans="1:4" x14ac:dyDescent="0.2">
      <c r="A75" t="s">
        <v>10826</v>
      </c>
      <c r="B75" s="107">
        <v>45040</v>
      </c>
      <c r="C75" t="s">
        <v>2716</v>
      </c>
      <c r="D75" s="109">
        <v>1</v>
      </c>
    </row>
    <row r="76" spans="1:4" x14ac:dyDescent="0.2">
      <c r="A76" t="s">
        <v>10827</v>
      </c>
      <c r="B76" s="107">
        <v>45040</v>
      </c>
      <c r="C76" t="s">
        <v>73</v>
      </c>
      <c r="D76" s="109">
        <v>1</v>
      </c>
    </row>
    <row r="77" spans="1:4" x14ac:dyDescent="0.2">
      <c r="A77" t="s">
        <v>10828</v>
      </c>
      <c r="B77" s="107">
        <v>45040</v>
      </c>
      <c r="C77" t="s">
        <v>72</v>
      </c>
      <c r="D77" s="109">
        <v>0.98939999999999995</v>
      </c>
    </row>
    <row r="78" spans="1:4" x14ac:dyDescent="0.2">
      <c r="A78" t="s">
        <v>10829</v>
      </c>
      <c r="B78" s="107">
        <v>45040</v>
      </c>
      <c r="C78" t="s">
        <v>58</v>
      </c>
      <c r="D78" s="109">
        <v>1842.51</v>
      </c>
    </row>
    <row r="79" spans="1:4" x14ac:dyDescent="0.2">
      <c r="A79" t="s">
        <v>10830</v>
      </c>
      <c r="B79" s="107">
        <v>45040</v>
      </c>
      <c r="C79" t="s">
        <v>43</v>
      </c>
      <c r="D79" s="109">
        <v>0.1971</v>
      </c>
    </row>
    <row r="80" spans="1:4" x14ac:dyDescent="0.2">
      <c r="A80" t="s">
        <v>10831</v>
      </c>
      <c r="B80" s="107">
        <v>45039</v>
      </c>
      <c r="C80" t="s">
        <v>71</v>
      </c>
      <c r="D80" s="109">
        <v>1868.96</v>
      </c>
    </row>
    <row r="81" spans="1:4" x14ac:dyDescent="0.2">
      <c r="A81" t="s">
        <v>10832</v>
      </c>
      <c r="B81" s="107">
        <v>45039</v>
      </c>
      <c r="C81" t="s">
        <v>2716</v>
      </c>
      <c r="D81" s="109">
        <v>1</v>
      </c>
    </row>
    <row r="82" spans="1:4" x14ac:dyDescent="0.2">
      <c r="A82" t="s">
        <v>10833</v>
      </c>
      <c r="B82" s="107">
        <v>45039</v>
      </c>
      <c r="C82" t="s">
        <v>73</v>
      </c>
      <c r="D82" s="109">
        <v>1</v>
      </c>
    </row>
    <row r="83" spans="1:4" x14ac:dyDescent="0.2">
      <c r="A83" t="s">
        <v>10834</v>
      </c>
      <c r="B83" s="107">
        <v>45039</v>
      </c>
      <c r="C83" t="s">
        <v>72</v>
      </c>
      <c r="D83" s="109">
        <v>1.004</v>
      </c>
    </row>
    <row r="84" spans="1:4" x14ac:dyDescent="0.2">
      <c r="A84" t="s">
        <v>10835</v>
      </c>
      <c r="B84" s="107">
        <v>45039</v>
      </c>
      <c r="C84" t="s">
        <v>58</v>
      </c>
      <c r="D84" s="109">
        <v>1862.42</v>
      </c>
    </row>
    <row r="85" spans="1:4" x14ac:dyDescent="0.2">
      <c r="A85" t="s">
        <v>10836</v>
      </c>
      <c r="B85" s="107">
        <v>45039</v>
      </c>
      <c r="C85" t="s">
        <v>43</v>
      </c>
      <c r="D85" s="109">
        <v>0.1956</v>
      </c>
    </row>
    <row r="86" spans="1:4" x14ac:dyDescent="0.2">
      <c r="A86" t="s">
        <v>10837</v>
      </c>
      <c r="B86" s="107">
        <v>45038</v>
      </c>
      <c r="C86" t="s">
        <v>71</v>
      </c>
      <c r="D86" s="109">
        <v>1883.58</v>
      </c>
    </row>
    <row r="87" spans="1:4" x14ac:dyDescent="0.2">
      <c r="A87" t="s">
        <v>10838</v>
      </c>
      <c r="B87" s="107">
        <v>45038</v>
      </c>
      <c r="C87" t="s">
        <v>2716</v>
      </c>
      <c r="D87" s="109">
        <v>1</v>
      </c>
    </row>
    <row r="88" spans="1:4" x14ac:dyDescent="0.2">
      <c r="A88" t="s">
        <v>10839</v>
      </c>
      <c r="B88" s="107">
        <v>45038</v>
      </c>
      <c r="C88" t="s">
        <v>73</v>
      </c>
      <c r="D88" s="109">
        <v>1</v>
      </c>
    </row>
    <row r="89" spans="1:4" x14ac:dyDescent="0.2">
      <c r="A89" t="s">
        <v>10840</v>
      </c>
      <c r="B89" s="107">
        <v>45038</v>
      </c>
      <c r="C89" t="s">
        <v>72</v>
      </c>
      <c r="D89" s="109">
        <v>1.0249999999999999</v>
      </c>
    </row>
    <row r="90" spans="1:4" x14ac:dyDescent="0.2">
      <c r="A90" t="s">
        <v>10841</v>
      </c>
      <c r="B90" s="107">
        <v>45038</v>
      </c>
      <c r="C90" t="s">
        <v>58</v>
      </c>
      <c r="D90" s="109">
        <v>1874.46</v>
      </c>
    </row>
    <row r="91" spans="1:4" x14ac:dyDescent="0.2">
      <c r="A91" t="s">
        <v>10842</v>
      </c>
      <c r="B91" s="107">
        <v>45038</v>
      </c>
      <c r="C91" t="s">
        <v>43</v>
      </c>
      <c r="D91" s="109">
        <v>0.19500000000000001</v>
      </c>
    </row>
    <row r="92" spans="1:4" x14ac:dyDescent="0.2">
      <c r="A92" t="s">
        <v>10843</v>
      </c>
      <c r="B92" s="107">
        <v>45037</v>
      </c>
      <c r="C92" t="s">
        <v>71</v>
      </c>
      <c r="D92" s="109">
        <v>1844.23</v>
      </c>
    </row>
    <row r="93" spans="1:4" x14ac:dyDescent="0.2">
      <c r="A93" t="s">
        <v>10844</v>
      </c>
      <c r="B93" s="107">
        <v>45037</v>
      </c>
      <c r="C93" t="s">
        <v>2716</v>
      </c>
      <c r="D93" s="109">
        <v>0.99990000000000001</v>
      </c>
    </row>
    <row r="94" spans="1:4" x14ac:dyDescent="0.2">
      <c r="A94" t="s">
        <v>10845</v>
      </c>
      <c r="B94" s="107">
        <v>45037</v>
      </c>
      <c r="C94" t="s">
        <v>73</v>
      </c>
      <c r="D94" s="109">
        <v>1</v>
      </c>
    </row>
    <row r="95" spans="1:4" x14ac:dyDescent="0.2">
      <c r="A95" t="s">
        <v>10846</v>
      </c>
      <c r="B95" s="107">
        <v>45037</v>
      </c>
      <c r="C95" t="s">
        <v>72</v>
      </c>
      <c r="D95" s="109">
        <v>1.012</v>
      </c>
    </row>
    <row r="96" spans="1:4" x14ac:dyDescent="0.2">
      <c r="A96" t="s">
        <v>10847</v>
      </c>
      <c r="B96" s="107">
        <v>45037</v>
      </c>
      <c r="C96" t="s">
        <v>58</v>
      </c>
      <c r="D96" s="109">
        <v>1849.16</v>
      </c>
    </row>
    <row r="97" spans="1:4" x14ac:dyDescent="0.2">
      <c r="A97" t="s">
        <v>10848</v>
      </c>
      <c r="B97" s="107">
        <v>45037</v>
      </c>
      <c r="C97" t="s">
        <v>43</v>
      </c>
      <c r="D97" s="109">
        <v>0.1953</v>
      </c>
    </row>
    <row r="98" spans="1:4" x14ac:dyDescent="0.2">
      <c r="A98" t="s">
        <v>10849</v>
      </c>
      <c r="B98" s="107">
        <v>45036</v>
      </c>
      <c r="C98" t="s">
        <v>71</v>
      </c>
      <c r="D98" s="109">
        <v>1949.63</v>
      </c>
    </row>
    <row r="99" spans="1:4" x14ac:dyDescent="0.2">
      <c r="A99" t="s">
        <v>10850</v>
      </c>
      <c r="B99" s="107">
        <v>45036</v>
      </c>
      <c r="C99" t="s">
        <v>2716</v>
      </c>
      <c r="D99" s="109">
        <v>1</v>
      </c>
    </row>
    <row r="100" spans="1:4" x14ac:dyDescent="0.2">
      <c r="A100" t="s">
        <v>10851</v>
      </c>
      <c r="B100" s="107">
        <v>45036</v>
      </c>
      <c r="C100" t="s">
        <v>73</v>
      </c>
      <c r="D100" s="109">
        <v>1</v>
      </c>
    </row>
    <row r="101" spans="1:4" x14ac:dyDescent="0.2">
      <c r="A101" t="s">
        <v>10852</v>
      </c>
      <c r="B101" s="107">
        <v>45036</v>
      </c>
      <c r="C101" t="s">
        <v>72</v>
      </c>
      <c r="D101" s="109">
        <v>1.046</v>
      </c>
    </row>
    <row r="102" spans="1:4" x14ac:dyDescent="0.2">
      <c r="A102" t="s">
        <v>10853</v>
      </c>
      <c r="B102" s="107">
        <v>45036</v>
      </c>
      <c r="C102" t="s">
        <v>58</v>
      </c>
      <c r="D102" s="109">
        <v>1943.17</v>
      </c>
    </row>
    <row r="103" spans="1:4" x14ac:dyDescent="0.2">
      <c r="A103" t="s">
        <v>10854</v>
      </c>
      <c r="B103" s="107">
        <v>45036</v>
      </c>
      <c r="C103" t="s">
        <v>43</v>
      </c>
      <c r="D103" s="109">
        <v>0.19670000000000001</v>
      </c>
    </row>
    <row r="104" spans="1:4" x14ac:dyDescent="0.2">
      <c r="A104" t="s">
        <v>10855</v>
      </c>
      <c r="B104" s="107">
        <v>45035</v>
      </c>
      <c r="C104" t="s">
        <v>71</v>
      </c>
      <c r="D104" s="109">
        <v>1940.36</v>
      </c>
    </row>
    <row r="105" spans="1:4" x14ac:dyDescent="0.2">
      <c r="A105" t="s">
        <v>10856</v>
      </c>
      <c r="B105" s="107">
        <v>45035</v>
      </c>
      <c r="C105" t="s">
        <v>2716</v>
      </c>
      <c r="D105" s="109">
        <v>1.0009999999999999</v>
      </c>
    </row>
    <row r="106" spans="1:4" x14ac:dyDescent="0.2">
      <c r="A106" t="s">
        <v>10857</v>
      </c>
      <c r="B106" s="107">
        <v>45035</v>
      </c>
      <c r="C106" t="s">
        <v>73</v>
      </c>
      <c r="D106" s="109">
        <v>1</v>
      </c>
    </row>
    <row r="107" spans="1:4" x14ac:dyDescent="0.2">
      <c r="A107" t="s">
        <v>10858</v>
      </c>
      <c r="B107" s="107">
        <v>45035</v>
      </c>
      <c r="C107" t="s">
        <v>72</v>
      </c>
      <c r="D107" s="109">
        <v>1.085</v>
      </c>
    </row>
    <row r="108" spans="1:4" x14ac:dyDescent="0.2">
      <c r="A108" t="s">
        <v>10859</v>
      </c>
      <c r="B108" s="107">
        <v>45035</v>
      </c>
      <c r="C108" t="s">
        <v>58</v>
      </c>
      <c r="D108" s="109">
        <v>1936.48</v>
      </c>
    </row>
    <row r="109" spans="1:4" x14ac:dyDescent="0.2">
      <c r="A109" t="s">
        <v>10860</v>
      </c>
      <c r="B109" s="107">
        <v>45035</v>
      </c>
      <c r="C109" t="s">
        <v>43</v>
      </c>
      <c r="D109" s="109">
        <v>0.1953</v>
      </c>
    </row>
    <row r="110" spans="1:4" x14ac:dyDescent="0.2">
      <c r="A110" t="s">
        <v>10861</v>
      </c>
      <c r="B110" s="107">
        <v>45034</v>
      </c>
      <c r="C110" t="s">
        <v>71</v>
      </c>
      <c r="D110" s="109">
        <v>2106.4899999999998</v>
      </c>
    </row>
    <row r="111" spans="1:4" x14ac:dyDescent="0.2">
      <c r="A111" t="s">
        <v>10862</v>
      </c>
      <c r="B111" s="107">
        <v>45034</v>
      </c>
      <c r="C111" t="s">
        <v>2716</v>
      </c>
      <c r="D111" s="109">
        <v>1.0009999999999999</v>
      </c>
    </row>
    <row r="112" spans="1:4" x14ac:dyDescent="0.2">
      <c r="A112" t="s">
        <v>10863</v>
      </c>
      <c r="B112" s="107">
        <v>45034</v>
      </c>
      <c r="C112" t="s">
        <v>73</v>
      </c>
      <c r="D112" s="109">
        <v>1</v>
      </c>
    </row>
    <row r="113" spans="1:4" x14ac:dyDescent="0.2">
      <c r="A113" t="s">
        <v>10864</v>
      </c>
      <c r="B113" s="107">
        <v>45034</v>
      </c>
      <c r="C113" t="s">
        <v>72</v>
      </c>
      <c r="D113" s="109">
        <v>1.1719999999999999</v>
      </c>
    </row>
    <row r="114" spans="1:4" x14ac:dyDescent="0.2">
      <c r="A114" t="s">
        <v>10865</v>
      </c>
      <c r="B114" s="107">
        <v>45034</v>
      </c>
      <c r="C114" t="s">
        <v>58</v>
      </c>
      <c r="D114" s="109">
        <v>2104.2800000000002</v>
      </c>
    </row>
    <row r="115" spans="1:4" x14ac:dyDescent="0.2">
      <c r="A115" t="s">
        <v>10866</v>
      </c>
      <c r="B115" s="107">
        <v>45034</v>
      </c>
      <c r="C115" t="s">
        <v>43</v>
      </c>
      <c r="D115" s="109">
        <v>0.19989999999999999</v>
      </c>
    </row>
    <row r="116" spans="1:4" x14ac:dyDescent="0.2">
      <c r="A116" t="s">
        <v>10867</v>
      </c>
      <c r="B116" s="107">
        <v>45033</v>
      </c>
      <c r="C116" t="s">
        <v>71</v>
      </c>
      <c r="D116" s="109">
        <v>2071.64</v>
      </c>
    </row>
    <row r="117" spans="1:4" x14ac:dyDescent="0.2">
      <c r="A117" t="s">
        <v>10868</v>
      </c>
      <c r="B117" s="107">
        <v>45033</v>
      </c>
      <c r="C117" t="s">
        <v>2716</v>
      </c>
      <c r="D117" s="109">
        <v>1.0009999999999999</v>
      </c>
    </row>
    <row r="118" spans="1:4" x14ac:dyDescent="0.2">
      <c r="A118" t="s">
        <v>10869</v>
      </c>
      <c r="B118" s="107">
        <v>45033</v>
      </c>
      <c r="C118" t="s">
        <v>73</v>
      </c>
      <c r="D118" s="109">
        <v>1</v>
      </c>
    </row>
    <row r="119" spans="1:4" x14ac:dyDescent="0.2">
      <c r="A119" t="s">
        <v>10870</v>
      </c>
      <c r="B119" s="107">
        <v>45033</v>
      </c>
      <c r="C119" t="s">
        <v>72</v>
      </c>
      <c r="D119" s="109">
        <v>1.1539999999999999</v>
      </c>
    </row>
    <row r="120" spans="1:4" x14ac:dyDescent="0.2">
      <c r="A120" t="s">
        <v>10871</v>
      </c>
      <c r="B120" s="107">
        <v>45033</v>
      </c>
      <c r="C120" t="s">
        <v>58</v>
      </c>
      <c r="D120" s="109">
        <v>2075.87</v>
      </c>
    </row>
    <row r="121" spans="1:4" x14ac:dyDescent="0.2">
      <c r="A121" t="s">
        <v>10872</v>
      </c>
      <c r="B121" s="107">
        <v>45033</v>
      </c>
      <c r="C121" t="s">
        <v>43</v>
      </c>
      <c r="D121" s="109">
        <v>0.20100000000000001</v>
      </c>
    </row>
    <row r="122" spans="1:4" x14ac:dyDescent="0.2">
      <c r="A122" t="s">
        <v>10873</v>
      </c>
      <c r="B122" s="107">
        <v>45032</v>
      </c>
      <c r="C122" t="s">
        <v>71</v>
      </c>
      <c r="D122" s="109">
        <v>2125.1</v>
      </c>
    </row>
    <row r="123" spans="1:4" x14ac:dyDescent="0.2">
      <c r="A123" t="s">
        <v>10874</v>
      </c>
      <c r="B123" s="107">
        <v>45032</v>
      </c>
      <c r="C123" t="s">
        <v>2716</v>
      </c>
      <c r="D123" s="109">
        <v>1.0009999999999999</v>
      </c>
    </row>
    <row r="124" spans="1:4" x14ac:dyDescent="0.2">
      <c r="A124" t="s">
        <v>10875</v>
      </c>
      <c r="B124" s="107">
        <v>45032</v>
      </c>
      <c r="C124" t="s">
        <v>73</v>
      </c>
      <c r="D124" s="109">
        <v>0.99980000000000002</v>
      </c>
    </row>
    <row r="125" spans="1:4" x14ac:dyDescent="0.2">
      <c r="A125" t="s">
        <v>10876</v>
      </c>
      <c r="B125" s="107">
        <v>45032</v>
      </c>
      <c r="C125" t="s">
        <v>72</v>
      </c>
      <c r="D125" s="109">
        <v>1.1839999999999999</v>
      </c>
    </row>
    <row r="126" spans="1:4" x14ac:dyDescent="0.2">
      <c r="A126" t="s">
        <v>10877</v>
      </c>
      <c r="B126" s="107">
        <v>45032</v>
      </c>
      <c r="C126" t="s">
        <v>58</v>
      </c>
      <c r="D126" s="109">
        <v>2120.19</v>
      </c>
    </row>
    <row r="127" spans="1:4" x14ac:dyDescent="0.2">
      <c r="A127" t="s">
        <v>10878</v>
      </c>
      <c r="B127" s="107">
        <v>45032</v>
      </c>
      <c r="C127" t="s">
        <v>43</v>
      </c>
      <c r="D127" s="109">
        <v>0.20069999999999999</v>
      </c>
    </row>
    <row r="128" spans="1:4" x14ac:dyDescent="0.2">
      <c r="A128" t="s">
        <v>10879</v>
      </c>
      <c r="B128" s="107">
        <v>45031</v>
      </c>
      <c r="C128" t="s">
        <v>71</v>
      </c>
      <c r="D128" s="109">
        <v>2091.13</v>
      </c>
    </row>
    <row r="129" spans="1:4" x14ac:dyDescent="0.2">
      <c r="A129" t="s">
        <v>10880</v>
      </c>
      <c r="B129" s="107">
        <v>45031</v>
      </c>
      <c r="C129" t="s">
        <v>2716</v>
      </c>
      <c r="D129" s="109">
        <v>1.0009999999999999</v>
      </c>
    </row>
    <row r="130" spans="1:4" x14ac:dyDescent="0.2">
      <c r="A130" t="s">
        <v>10881</v>
      </c>
      <c r="B130" s="107">
        <v>45031</v>
      </c>
      <c r="C130" t="s">
        <v>73</v>
      </c>
      <c r="D130" s="109">
        <v>0.99990000000000001</v>
      </c>
    </row>
    <row r="131" spans="1:4" x14ac:dyDescent="0.2">
      <c r="A131" t="s">
        <v>10882</v>
      </c>
      <c r="B131" s="107">
        <v>45031</v>
      </c>
      <c r="C131" t="s">
        <v>72</v>
      </c>
      <c r="D131" s="109">
        <v>1.171</v>
      </c>
    </row>
    <row r="132" spans="1:4" x14ac:dyDescent="0.2">
      <c r="A132" t="s">
        <v>10883</v>
      </c>
      <c r="B132" s="107">
        <v>45031</v>
      </c>
      <c r="C132" t="s">
        <v>58</v>
      </c>
      <c r="D132" s="109">
        <v>2092.42</v>
      </c>
    </row>
    <row r="133" spans="1:4" x14ac:dyDescent="0.2">
      <c r="A133" t="s">
        <v>10884</v>
      </c>
      <c r="B133" s="107">
        <v>45031</v>
      </c>
      <c r="C133" t="s">
        <v>43</v>
      </c>
      <c r="D133" s="109">
        <v>0.2006</v>
      </c>
    </row>
    <row r="134" spans="1:4" x14ac:dyDescent="0.2">
      <c r="A134" t="s">
        <v>10885</v>
      </c>
      <c r="B134" s="107">
        <v>45030</v>
      </c>
      <c r="C134" t="s">
        <v>71</v>
      </c>
      <c r="D134" s="109">
        <v>2105.5500000000002</v>
      </c>
    </row>
    <row r="135" spans="1:4" x14ac:dyDescent="0.2">
      <c r="A135" t="s">
        <v>10886</v>
      </c>
      <c r="B135" s="107">
        <v>45030</v>
      </c>
      <c r="C135" t="s">
        <v>2716</v>
      </c>
      <c r="D135" s="109">
        <v>1.0009999999999999</v>
      </c>
    </row>
    <row r="136" spans="1:4" x14ac:dyDescent="0.2">
      <c r="A136" t="s">
        <v>10887</v>
      </c>
      <c r="B136" s="107">
        <v>45030</v>
      </c>
      <c r="C136" t="s">
        <v>73</v>
      </c>
      <c r="D136" s="109">
        <v>0.99980000000000002</v>
      </c>
    </row>
    <row r="137" spans="1:4" x14ac:dyDescent="0.2">
      <c r="A137" t="s">
        <v>10888</v>
      </c>
      <c r="B137" s="107">
        <v>45030</v>
      </c>
      <c r="C137" t="s">
        <v>72</v>
      </c>
      <c r="D137" s="109">
        <v>1.161</v>
      </c>
    </row>
    <row r="138" spans="1:4" x14ac:dyDescent="0.2">
      <c r="A138" t="s">
        <v>10889</v>
      </c>
      <c r="B138" s="107">
        <v>45030</v>
      </c>
      <c r="C138" t="s">
        <v>58</v>
      </c>
      <c r="D138" s="109">
        <v>2101.61</v>
      </c>
    </row>
    <row r="139" spans="1:4" x14ac:dyDescent="0.2">
      <c r="A139" t="s">
        <v>10890</v>
      </c>
      <c r="B139" s="107">
        <v>45030</v>
      </c>
      <c r="C139" t="s">
        <v>43</v>
      </c>
      <c r="D139" s="109">
        <v>0.20230000000000001</v>
      </c>
    </row>
    <row r="140" spans="1:4" x14ac:dyDescent="0.2">
      <c r="A140" t="s">
        <v>10891</v>
      </c>
      <c r="B140" s="107">
        <v>45029</v>
      </c>
      <c r="C140" t="s">
        <v>71</v>
      </c>
      <c r="D140" s="109">
        <v>2018.2</v>
      </c>
    </row>
    <row r="141" spans="1:4" x14ac:dyDescent="0.2">
      <c r="A141" t="s">
        <v>10892</v>
      </c>
      <c r="B141" s="107">
        <v>45029</v>
      </c>
      <c r="C141" t="s">
        <v>2716</v>
      </c>
      <c r="D141" s="109">
        <v>1.0009999999999999</v>
      </c>
    </row>
    <row r="142" spans="1:4" x14ac:dyDescent="0.2">
      <c r="A142" t="s">
        <v>10893</v>
      </c>
      <c r="B142" s="107">
        <v>45029</v>
      </c>
      <c r="C142" t="s">
        <v>73</v>
      </c>
      <c r="D142" s="109">
        <v>0.99990000000000001</v>
      </c>
    </row>
    <row r="143" spans="1:4" x14ac:dyDescent="0.2">
      <c r="A143" t="s">
        <v>10894</v>
      </c>
      <c r="B143" s="107">
        <v>45029</v>
      </c>
      <c r="C143" t="s">
        <v>72</v>
      </c>
      <c r="D143" s="109">
        <v>1.135</v>
      </c>
    </row>
    <row r="144" spans="1:4" x14ac:dyDescent="0.2">
      <c r="A144" t="s">
        <v>10895</v>
      </c>
      <c r="B144" s="107">
        <v>45029</v>
      </c>
      <c r="C144" t="s">
        <v>58</v>
      </c>
      <c r="D144" s="109">
        <v>2013.84</v>
      </c>
    </row>
    <row r="145" spans="1:4" x14ac:dyDescent="0.2">
      <c r="A145" t="s">
        <v>10896</v>
      </c>
      <c r="B145" s="107">
        <v>45029</v>
      </c>
      <c r="C145" t="s">
        <v>43</v>
      </c>
      <c r="D145" s="109">
        <v>0.20200000000000001</v>
      </c>
    </row>
    <row r="146" spans="1:4" x14ac:dyDescent="0.2">
      <c r="A146" t="s">
        <v>10897</v>
      </c>
      <c r="B146" s="107">
        <v>45028</v>
      </c>
      <c r="C146" t="s">
        <v>71</v>
      </c>
      <c r="D146" s="109">
        <v>1918</v>
      </c>
    </row>
    <row r="147" spans="1:4" x14ac:dyDescent="0.2">
      <c r="A147" t="s">
        <v>10898</v>
      </c>
      <c r="B147" s="107">
        <v>45028</v>
      </c>
      <c r="C147" t="s">
        <v>2716</v>
      </c>
      <c r="D147" s="109">
        <v>1.0009999999999999</v>
      </c>
    </row>
    <row r="148" spans="1:4" x14ac:dyDescent="0.2">
      <c r="A148" t="s">
        <v>10899</v>
      </c>
      <c r="B148" s="107">
        <v>45028</v>
      </c>
      <c r="C148" t="s">
        <v>73</v>
      </c>
      <c r="D148" s="109">
        <v>0.99970000000000003</v>
      </c>
    </row>
    <row r="149" spans="1:4" x14ac:dyDescent="0.2">
      <c r="A149" t="s">
        <v>10900</v>
      </c>
      <c r="B149" s="107">
        <v>45028</v>
      </c>
      <c r="C149" t="s">
        <v>72</v>
      </c>
      <c r="D149" s="109">
        <v>1.1040000000000001</v>
      </c>
    </row>
    <row r="150" spans="1:4" x14ac:dyDescent="0.2">
      <c r="A150" t="s">
        <v>10901</v>
      </c>
      <c r="B150" s="107">
        <v>45028</v>
      </c>
      <c r="C150" t="s">
        <v>58</v>
      </c>
      <c r="D150" s="109">
        <v>1918.78</v>
      </c>
    </row>
    <row r="151" spans="1:4" x14ac:dyDescent="0.2">
      <c r="A151" t="s">
        <v>10902</v>
      </c>
      <c r="B151" s="107">
        <v>45028</v>
      </c>
      <c r="C151" t="s">
        <v>43</v>
      </c>
      <c r="D151" s="109">
        <v>0.20180000000000001</v>
      </c>
    </row>
    <row r="152" spans="1:4" x14ac:dyDescent="0.2">
      <c r="A152" t="s">
        <v>10903</v>
      </c>
      <c r="B152" s="107">
        <v>45027</v>
      </c>
      <c r="C152" t="s">
        <v>71</v>
      </c>
      <c r="D152" s="109">
        <v>1894.62</v>
      </c>
    </row>
    <row r="153" spans="1:4" x14ac:dyDescent="0.2">
      <c r="A153" t="s">
        <v>10904</v>
      </c>
      <c r="B153" s="107">
        <v>45027</v>
      </c>
      <c r="C153" t="s">
        <v>2716</v>
      </c>
      <c r="D153" s="109">
        <v>1.0009999999999999</v>
      </c>
    </row>
    <row r="154" spans="1:4" x14ac:dyDescent="0.2">
      <c r="A154" t="s">
        <v>10905</v>
      </c>
      <c r="B154" s="107">
        <v>45027</v>
      </c>
      <c r="C154" t="s">
        <v>73</v>
      </c>
      <c r="D154" s="109">
        <v>0.99980000000000002</v>
      </c>
    </row>
    <row r="155" spans="1:4" x14ac:dyDescent="0.2">
      <c r="A155" t="s">
        <v>10906</v>
      </c>
      <c r="B155" s="107">
        <v>45027</v>
      </c>
      <c r="C155" t="s">
        <v>72</v>
      </c>
      <c r="D155" s="109">
        <v>1.113</v>
      </c>
    </row>
    <row r="156" spans="1:4" x14ac:dyDescent="0.2">
      <c r="A156" t="s">
        <v>10907</v>
      </c>
      <c r="B156" s="107">
        <v>45027</v>
      </c>
      <c r="C156" t="s">
        <v>58</v>
      </c>
      <c r="D156" s="109">
        <v>1891.58</v>
      </c>
    </row>
    <row r="157" spans="1:4" x14ac:dyDescent="0.2">
      <c r="A157" t="s">
        <v>10908</v>
      </c>
      <c r="B157" s="107">
        <v>45027</v>
      </c>
      <c r="C157" t="s">
        <v>43</v>
      </c>
      <c r="D157" s="109">
        <v>0.19889999999999999</v>
      </c>
    </row>
    <row r="158" spans="1:4" x14ac:dyDescent="0.2">
      <c r="A158" t="s">
        <v>10909</v>
      </c>
      <c r="B158" s="107">
        <v>45026</v>
      </c>
      <c r="C158" t="s">
        <v>71</v>
      </c>
      <c r="D158" s="109">
        <v>1910.1</v>
      </c>
    </row>
    <row r="159" spans="1:4" x14ac:dyDescent="0.2">
      <c r="A159" t="s">
        <v>10910</v>
      </c>
      <c r="B159" s="107">
        <v>45026</v>
      </c>
      <c r="C159" t="s">
        <v>2716</v>
      </c>
      <c r="D159" s="109">
        <v>1.0009999999999999</v>
      </c>
    </row>
    <row r="160" spans="1:4" x14ac:dyDescent="0.2">
      <c r="A160" t="s">
        <v>10911</v>
      </c>
      <c r="B160" s="107">
        <v>45026</v>
      </c>
      <c r="C160" t="s">
        <v>73</v>
      </c>
      <c r="D160" s="109">
        <v>0.99970000000000003</v>
      </c>
    </row>
    <row r="161" spans="1:4" x14ac:dyDescent="0.2">
      <c r="A161" t="s">
        <v>10912</v>
      </c>
      <c r="B161" s="107">
        <v>45026</v>
      </c>
      <c r="C161" t="s">
        <v>72</v>
      </c>
      <c r="D161" s="109">
        <v>1.121</v>
      </c>
    </row>
    <row r="162" spans="1:4" x14ac:dyDescent="0.2">
      <c r="A162" t="s">
        <v>10913</v>
      </c>
      <c r="B162" s="107">
        <v>45026</v>
      </c>
      <c r="C162" t="s">
        <v>58</v>
      </c>
      <c r="D162" s="109">
        <v>1911.12</v>
      </c>
    </row>
    <row r="163" spans="1:4" x14ac:dyDescent="0.2">
      <c r="A163" t="s">
        <v>10914</v>
      </c>
      <c r="B163" s="107">
        <v>45026</v>
      </c>
      <c r="C163" t="s">
        <v>43</v>
      </c>
      <c r="D163" s="109">
        <v>0.1971</v>
      </c>
    </row>
    <row r="164" spans="1:4" x14ac:dyDescent="0.2">
      <c r="A164" t="s">
        <v>10915</v>
      </c>
      <c r="B164" s="107">
        <v>45025</v>
      </c>
      <c r="C164" t="s">
        <v>71</v>
      </c>
      <c r="D164" s="109">
        <v>1866.91</v>
      </c>
    </row>
    <row r="165" spans="1:4" x14ac:dyDescent="0.2">
      <c r="A165" t="s">
        <v>10916</v>
      </c>
      <c r="B165" s="107">
        <v>45025</v>
      </c>
      <c r="C165" t="s">
        <v>2716</v>
      </c>
      <c r="D165" s="109">
        <v>1.0009999999999999</v>
      </c>
    </row>
    <row r="166" spans="1:4" x14ac:dyDescent="0.2">
      <c r="A166" t="s">
        <v>10917</v>
      </c>
      <c r="B166" s="107">
        <v>45025</v>
      </c>
      <c r="C166" t="s">
        <v>73</v>
      </c>
      <c r="D166" s="109">
        <v>0.99970000000000003</v>
      </c>
    </row>
    <row r="167" spans="1:4" x14ac:dyDescent="0.2">
      <c r="A167" t="s">
        <v>10918</v>
      </c>
      <c r="B167" s="107">
        <v>45025</v>
      </c>
      <c r="C167" t="s">
        <v>72</v>
      </c>
      <c r="D167" s="109">
        <v>1.1020000000000001</v>
      </c>
    </row>
    <row r="168" spans="1:4" x14ac:dyDescent="0.2">
      <c r="A168" t="s">
        <v>10919</v>
      </c>
      <c r="B168" s="107">
        <v>45025</v>
      </c>
      <c r="C168" t="s">
        <v>58</v>
      </c>
      <c r="D168" s="109">
        <v>1859.71</v>
      </c>
    </row>
    <row r="169" spans="1:4" x14ac:dyDescent="0.2">
      <c r="A169" t="s">
        <v>10920</v>
      </c>
      <c r="B169" s="107">
        <v>45025</v>
      </c>
      <c r="C169" t="s">
        <v>43</v>
      </c>
      <c r="D169" s="109">
        <v>0.19670000000000001</v>
      </c>
    </row>
    <row r="170" spans="1:4" x14ac:dyDescent="0.2">
      <c r="A170" t="s">
        <v>10921</v>
      </c>
      <c r="B170" s="107">
        <v>45024</v>
      </c>
      <c r="C170" t="s">
        <v>71</v>
      </c>
      <c r="D170" s="109">
        <v>1858.29</v>
      </c>
    </row>
    <row r="171" spans="1:4" x14ac:dyDescent="0.2">
      <c r="A171" t="s">
        <v>10922</v>
      </c>
      <c r="B171" s="107">
        <v>45024</v>
      </c>
      <c r="C171" t="s">
        <v>2716</v>
      </c>
      <c r="D171" s="109">
        <v>1.0009999999999999</v>
      </c>
    </row>
    <row r="172" spans="1:4" x14ac:dyDescent="0.2">
      <c r="A172" t="s">
        <v>10923</v>
      </c>
      <c r="B172" s="107">
        <v>45024</v>
      </c>
      <c r="C172" t="s">
        <v>73</v>
      </c>
      <c r="D172" s="109">
        <v>1</v>
      </c>
    </row>
    <row r="173" spans="1:4" x14ac:dyDescent="0.2">
      <c r="A173" t="s">
        <v>10924</v>
      </c>
      <c r="B173" s="107">
        <v>45024</v>
      </c>
      <c r="C173" t="s">
        <v>72</v>
      </c>
      <c r="D173" s="109">
        <v>1.103</v>
      </c>
    </row>
    <row r="174" spans="1:4" x14ac:dyDescent="0.2">
      <c r="A174" t="s">
        <v>10925</v>
      </c>
      <c r="B174" s="107">
        <v>45024</v>
      </c>
      <c r="C174" t="s">
        <v>58</v>
      </c>
      <c r="D174" s="109">
        <v>1849.9</v>
      </c>
    </row>
    <row r="175" spans="1:4" x14ac:dyDescent="0.2">
      <c r="A175" t="s">
        <v>10926</v>
      </c>
      <c r="B175" s="107">
        <v>45024</v>
      </c>
      <c r="C175" t="s">
        <v>43</v>
      </c>
      <c r="D175" s="109">
        <v>0.19639999999999999</v>
      </c>
    </row>
    <row r="176" spans="1:4" x14ac:dyDescent="0.2">
      <c r="A176" t="s">
        <v>10927</v>
      </c>
      <c r="B176" s="107">
        <v>45023</v>
      </c>
      <c r="C176" t="s">
        <v>71</v>
      </c>
      <c r="D176" s="109">
        <v>1870.27</v>
      </c>
    </row>
    <row r="177" spans="1:4" x14ac:dyDescent="0.2">
      <c r="A177" t="s">
        <v>10928</v>
      </c>
      <c r="B177" s="107">
        <v>45023</v>
      </c>
      <c r="C177" t="s">
        <v>2716</v>
      </c>
      <c r="D177" s="109">
        <v>1</v>
      </c>
    </row>
    <row r="178" spans="1:4" x14ac:dyDescent="0.2">
      <c r="A178" t="s">
        <v>10929</v>
      </c>
      <c r="B178" s="107">
        <v>45023</v>
      </c>
      <c r="C178" t="s">
        <v>73</v>
      </c>
      <c r="D178" s="109">
        <v>0.99970000000000003</v>
      </c>
    </row>
    <row r="179" spans="1:4" x14ac:dyDescent="0.2">
      <c r="A179" t="s">
        <v>10930</v>
      </c>
      <c r="B179" s="107">
        <v>45023</v>
      </c>
      <c r="C179" t="s">
        <v>72</v>
      </c>
      <c r="D179" s="109">
        <v>1.1080000000000001</v>
      </c>
    </row>
    <row r="180" spans="1:4" x14ac:dyDescent="0.2">
      <c r="A180" t="s">
        <v>10931</v>
      </c>
      <c r="B180" s="107">
        <v>45023</v>
      </c>
      <c r="C180" t="s">
        <v>58</v>
      </c>
      <c r="D180" s="109">
        <v>1864.8</v>
      </c>
    </row>
    <row r="181" spans="1:4" x14ac:dyDescent="0.2">
      <c r="A181" t="s">
        <v>10932</v>
      </c>
      <c r="B181" s="107">
        <v>45023</v>
      </c>
      <c r="C181" t="s">
        <v>43</v>
      </c>
      <c r="D181" s="109">
        <v>0.1963</v>
      </c>
    </row>
    <row r="182" spans="1:4" x14ac:dyDescent="0.2">
      <c r="A182" t="s">
        <v>10933</v>
      </c>
      <c r="B182" s="107">
        <v>45022</v>
      </c>
      <c r="C182" t="s">
        <v>71</v>
      </c>
      <c r="D182" s="109">
        <v>1865.71</v>
      </c>
    </row>
    <row r="183" spans="1:4" x14ac:dyDescent="0.2">
      <c r="A183" t="s">
        <v>10934</v>
      </c>
      <c r="B183" s="107">
        <v>45022</v>
      </c>
      <c r="C183" t="s">
        <v>2716</v>
      </c>
      <c r="D183" s="109">
        <v>1</v>
      </c>
    </row>
    <row r="184" spans="1:4" x14ac:dyDescent="0.2">
      <c r="A184" t="s">
        <v>10935</v>
      </c>
      <c r="B184" s="107">
        <v>45022</v>
      </c>
      <c r="C184" t="s">
        <v>73</v>
      </c>
      <c r="D184" s="109">
        <v>0.99980000000000002</v>
      </c>
    </row>
    <row r="185" spans="1:4" x14ac:dyDescent="0.2">
      <c r="A185" t="s">
        <v>10936</v>
      </c>
      <c r="B185" s="107">
        <v>45022</v>
      </c>
      <c r="C185" t="s">
        <v>72</v>
      </c>
      <c r="D185" s="109">
        <v>1.1160000000000001</v>
      </c>
    </row>
    <row r="186" spans="1:4" x14ac:dyDescent="0.2">
      <c r="A186" t="s">
        <v>10937</v>
      </c>
      <c r="B186" s="107">
        <v>45022</v>
      </c>
      <c r="C186" t="s">
        <v>58</v>
      </c>
      <c r="D186" s="109">
        <v>1873.09</v>
      </c>
    </row>
    <row r="187" spans="1:4" x14ac:dyDescent="0.2">
      <c r="A187" t="s">
        <v>10938</v>
      </c>
      <c r="B187" s="107">
        <v>45022</v>
      </c>
      <c r="C187" t="s">
        <v>43</v>
      </c>
      <c r="D187" s="109">
        <v>0.19650000000000001</v>
      </c>
    </row>
    <row r="188" spans="1:4" x14ac:dyDescent="0.2">
      <c r="A188" t="s">
        <v>10939</v>
      </c>
      <c r="B188" s="107">
        <v>45021</v>
      </c>
      <c r="C188" t="s">
        <v>71</v>
      </c>
      <c r="D188" s="109">
        <v>1903.57</v>
      </c>
    </row>
    <row r="189" spans="1:4" x14ac:dyDescent="0.2">
      <c r="A189" t="s">
        <v>10940</v>
      </c>
      <c r="B189" s="107">
        <v>45021</v>
      </c>
      <c r="C189" t="s">
        <v>2716</v>
      </c>
      <c r="D189" s="109">
        <v>1</v>
      </c>
    </row>
    <row r="190" spans="1:4" x14ac:dyDescent="0.2">
      <c r="A190" t="s">
        <v>10941</v>
      </c>
      <c r="B190" s="107">
        <v>45021</v>
      </c>
      <c r="C190" t="s">
        <v>73</v>
      </c>
      <c r="D190" s="109">
        <v>0.99970000000000003</v>
      </c>
    </row>
    <row r="191" spans="1:4" x14ac:dyDescent="0.2">
      <c r="A191" t="s">
        <v>10942</v>
      </c>
      <c r="B191" s="107">
        <v>45021</v>
      </c>
      <c r="C191" t="s">
        <v>72</v>
      </c>
      <c r="D191" s="109">
        <v>1.141</v>
      </c>
    </row>
    <row r="192" spans="1:4" x14ac:dyDescent="0.2">
      <c r="A192" t="s">
        <v>10943</v>
      </c>
      <c r="B192" s="107">
        <v>45021</v>
      </c>
      <c r="C192" t="s">
        <v>58</v>
      </c>
      <c r="D192" s="109">
        <v>1909.49</v>
      </c>
    </row>
    <row r="193" spans="1:4" x14ac:dyDescent="0.2">
      <c r="A193" t="s">
        <v>10944</v>
      </c>
      <c r="B193" s="107">
        <v>45021</v>
      </c>
      <c r="C193" t="s">
        <v>43</v>
      </c>
      <c r="D193" s="109">
        <v>0.19750000000000001</v>
      </c>
    </row>
    <row r="194" spans="1:4" x14ac:dyDescent="0.2">
      <c r="A194" t="s">
        <v>10945</v>
      </c>
      <c r="B194" s="107">
        <v>45020</v>
      </c>
      <c r="C194" t="s">
        <v>71</v>
      </c>
      <c r="D194" s="109">
        <v>1877.44</v>
      </c>
    </row>
    <row r="195" spans="1:4" x14ac:dyDescent="0.2">
      <c r="A195" t="s">
        <v>10946</v>
      </c>
      <c r="B195" s="107">
        <v>45020</v>
      </c>
      <c r="C195" t="s">
        <v>2716</v>
      </c>
      <c r="D195" s="109">
        <v>1</v>
      </c>
    </row>
    <row r="196" spans="1:4" x14ac:dyDescent="0.2">
      <c r="A196" t="s">
        <v>10947</v>
      </c>
      <c r="B196" s="107">
        <v>45020</v>
      </c>
      <c r="C196" t="s">
        <v>73</v>
      </c>
      <c r="D196" s="109">
        <v>0.99980000000000002</v>
      </c>
    </row>
    <row r="197" spans="1:4" x14ac:dyDescent="0.2">
      <c r="A197" t="s">
        <v>10948</v>
      </c>
      <c r="B197" s="107">
        <v>45020</v>
      </c>
      <c r="C197" t="s">
        <v>72</v>
      </c>
      <c r="D197" s="109">
        <v>1.139</v>
      </c>
    </row>
    <row r="198" spans="1:4" x14ac:dyDescent="0.2">
      <c r="A198" t="s">
        <v>10949</v>
      </c>
      <c r="B198" s="107">
        <v>45020</v>
      </c>
      <c r="C198" t="s">
        <v>58</v>
      </c>
      <c r="D198" s="109">
        <v>1871.62</v>
      </c>
    </row>
    <row r="199" spans="1:4" x14ac:dyDescent="0.2">
      <c r="A199" t="s">
        <v>10950</v>
      </c>
      <c r="B199" s="107">
        <v>45020</v>
      </c>
      <c r="C199" t="s">
        <v>43</v>
      </c>
      <c r="D199" s="109">
        <v>0.19600000000000001</v>
      </c>
    </row>
    <row r="200" spans="1:4" x14ac:dyDescent="0.2">
      <c r="A200" t="s">
        <v>10951</v>
      </c>
      <c r="B200" s="107">
        <v>45019</v>
      </c>
      <c r="C200" t="s">
        <v>71</v>
      </c>
      <c r="D200" s="109">
        <v>1806.95</v>
      </c>
    </row>
    <row r="201" spans="1:4" x14ac:dyDescent="0.2">
      <c r="A201" t="s">
        <v>10952</v>
      </c>
      <c r="B201" s="107">
        <v>45019</v>
      </c>
      <c r="C201" t="s">
        <v>2716</v>
      </c>
      <c r="D201" s="109">
        <v>1</v>
      </c>
    </row>
    <row r="202" spans="1:4" x14ac:dyDescent="0.2">
      <c r="A202" t="s">
        <v>10953</v>
      </c>
      <c r="B202" s="107">
        <v>45019</v>
      </c>
      <c r="C202" t="s">
        <v>73</v>
      </c>
      <c r="D202" s="109">
        <v>0.99990000000000001</v>
      </c>
    </row>
    <row r="203" spans="1:4" x14ac:dyDescent="0.2">
      <c r="A203" t="s">
        <v>10954</v>
      </c>
      <c r="B203" s="107">
        <v>45019</v>
      </c>
      <c r="C203" t="s">
        <v>72</v>
      </c>
      <c r="D203" s="109">
        <v>1.097</v>
      </c>
    </row>
    <row r="204" spans="1:4" x14ac:dyDescent="0.2">
      <c r="A204" t="s">
        <v>10955</v>
      </c>
      <c r="B204" s="107">
        <v>45019</v>
      </c>
      <c r="C204" t="s">
        <v>58</v>
      </c>
      <c r="D204" s="109">
        <v>1811</v>
      </c>
    </row>
    <row r="205" spans="1:4" x14ac:dyDescent="0.2">
      <c r="A205" t="s">
        <v>10956</v>
      </c>
      <c r="B205" s="107">
        <v>45019</v>
      </c>
      <c r="C205" t="s">
        <v>43</v>
      </c>
      <c r="D205" s="109">
        <v>0.19600000000000001</v>
      </c>
    </row>
    <row r="206" spans="1:4" x14ac:dyDescent="0.2">
      <c r="A206" t="s">
        <v>10957</v>
      </c>
      <c r="B206" s="107">
        <v>45018</v>
      </c>
      <c r="C206" t="s">
        <v>71</v>
      </c>
      <c r="D206" s="109">
        <v>1797.1</v>
      </c>
    </row>
    <row r="207" spans="1:4" x14ac:dyDescent="0.2">
      <c r="A207" t="s">
        <v>10958</v>
      </c>
      <c r="B207" s="107">
        <v>45018</v>
      </c>
      <c r="C207" t="s">
        <v>2716</v>
      </c>
      <c r="D207" s="109">
        <v>1.0009999999999999</v>
      </c>
    </row>
    <row r="208" spans="1:4" x14ac:dyDescent="0.2">
      <c r="A208" t="s">
        <v>10959</v>
      </c>
      <c r="B208" s="107">
        <v>45018</v>
      </c>
      <c r="C208" t="s">
        <v>73</v>
      </c>
      <c r="D208" s="109">
        <v>1</v>
      </c>
    </row>
    <row r="209" spans="1:4" x14ac:dyDescent="0.2">
      <c r="A209" t="s">
        <v>10960</v>
      </c>
      <c r="B209" s="107">
        <v>45018</v>
      </c>
      <c r="C209" t="s">
        <v>72</v>
      </c>
      <c r="D209" s="109">
        <v>1.0960000000000001</v>
      </c>
    </row>
    <row r="210" spans="1:4" x14ac:dyDescent="0.2">
      <c r="A210" t="s">
        <v>10961</v>
      </c>
      <c r="B210" s="107">
        <v>45018</v>
      </c>
      <c r="C210" t="s">
        <v>58</v>
      </c>
      <c r="D210" s="109">
        <v>1795.54</v>
      </c>
    </row>
    <row r="211" spans="1:4" x14ac:dyDescent="0.2">
      <c r="A211" t="s">
        <v>10962</v>
      </c>
      <c r="B211" s="107">
        <v>45018</v>
      </c>
      <c r="C211" t="s">
        <v>43</v>
      </c>
      <c r="D211" s="109">
        <v>0.19500000000000001</v>
      </c>
    </row>
    <row r="212" spans="1:4" x14ac:dyDescent="0.2">
      <c r="A212" t="s">
        <v>10963</v>
      </c>
      <c r="B212" s="107">
        <v>45017</v>
      </c>
      <c r="C212" t="s">
        <v>71</v>
      </c>
      <c r="D212" s="109">
        <v>1818.76</v>
      </c>
    </row>
    <row r="213" spans="1:4" x14ac:dyDescent="0.2">
      <c r="A213" t="s">
        <v>10964</v>
      </c>
      <c r="B213" s="107">
        <v>45017</v>
      </c>
      <c r="C213" t="s">
        <v>2716</v>
      </c>
      <c r="D213" s="109">
        <v>1</v>
      </c>
    </row>
    <row r="214" spans="1:4" x14ac:dyDescent="0.2">
      <c r="A214" t="s">
        <v>10965</v>
      </c>
      <c r="B214" s="107">
        <v>45017</v>
      </c>
      <c r="C214" t="s">
        <v>73</v>
      </c>
      <c r="D214" s="109">
        <v>0.99990000000000001</v>
      </c>
    </row>
    <row r="215" spans="1:4" x14ac:dyDescent="0.2">
      <c r="A215" t="s">
        <v>10966</v>
      </c>
      <c r="B215" s="107">
        <v>45017</v>
      </c>
      <c r="C215" t="s">
        <v>72</v>
      </c>
      <c r="D215" s="109">
        <v>1.1120000000000001</v>
      </c>
    </row>
    <row r="216" spans="1:4" x14ac:dyDescent="0.2">
      <c r="A216" t="s">
        <v>10967</v>
      </c>
      <c r="B216" s="107">
        <v>45017</v>
      </c>
      <c r="C216" t="s">
        <v>58</v>
      </c>
      <c r="D216" s="109">
        <v>1821.54</v>
      </c>
    </row>
    <row r="217" spans="1:4" x14ac:dyDescent="0.2">
      <c r="A217" t="s">
        <v>10968</v>
      </c>
      <c r="B217" s="107">
        <v>45017</v>
      </c>
      <c r="C217" t="s">
        <v>43</v>
      </c>
      <c r="D217" s="109">
        <v>0.1956</v>
      </c>
    </row>
    <row r="218" spans="1:4" x14ac:dyDescent="0.2">
      <c r="A218" t="s">
        <v>10969</v>
      </c>
      <c r="B218" s="107">
        <v>45016</v>
      </c>
      <c r="C218" t="s">
        <v>71</v>
      </c>
      <c r="D218" s="109">
        <v>1830.3</v>
      </c>
    </row>
    <row r="219" spans="1:4" x14ac:dyDescent="0.2">
      <c r="A219" t="s">
        <v>10970</v>
      </c>
      <c r="B219" s="107">
        <v>45016</v>
      </c>
      <c r="C219" t="s">
        <v>2716</v>
      </c>
      <c r="D219" s="109">
        <v>1</v>
      </c>
    </row>
    <row r="220" spans="1:4" x14ac:dyDescent="0.2">
      <c r="A220" t="s">
        <v>10971</v>
      </c>
      <c r="B220" s="107">
        <v>45016</v>
      </c>
      <c r="C220" t="s">
        <v>73</v>
      </c>
      <c r="D220" s="109">
        <v>0.99980000000000002</v>
      </c>
    </row>
    <row r="221" spans="1:4" x14ac:dyDescent="0.2">
      <c r="A221" t="s">
        <v>10972</v>
      </c>
      <c r="B221" s="107">
        <v>45016</v>
      </c>
      <c r="C221" t="s">
        <v>72</v>
      </c>
      <c r="D221" s="109">
        <v>1.119</v>
      </c>
    </row>
    <row r="222" spans="1:4" x14ac:dyDescent="0.2">
      <c r="A222" t="s">
        <v>10973</v>
      </c>
      <c r="B222" s="107">
        <v>45016</v>
      </c>
      <c r="C222" t="s">
        <v>58</v>
      </c>
      <c r="D222" s="109">
        <v>1822.21</v>
      </c>
    </row>
    <row r="223" spans="1:4" x14ac:dyDescent="0.2">
      <c r="A223" t="s">
        <v>10974</v>
      </c>
      <c r="B223" s="107">
        <v>45016</v>
      </c>
      <c r="C223" t="s">
        <v>43</v>
      </c>
      <c r="D223" s="109">
        <v>0.19570000000000001</v>
      </c>
    </row>
    <row r="224" spans="1:4" x14ac:dyDescent="0.2">
      <c r="A224" t="s">
        <v>10975</v>
      </c>
      <c r="B224" s="107">
        <v>45015</v>
      </c>
      <c r="C224" t="s">
        <v>71</v>
      </c>
      <c r="D224" s="109">
        <v>1794.19</v>
      </c>
    </row>
    <row r="225" spans="1:4" x14ac:dyDescent="0.2">
      <c r="A225" t="s">
        <v>10976</v>
      </c>
      <c r="B225" s="107">
        <v>45015</v>
      </c>
      <c r="C225" t="s">
        <v>2716</v>
      </c>
      <c r="D225" s="109">
        <v>1</v>
      </c>
    </row>
    <row r="226" spans="1:4" x14ac:dyDescent="0.2">
      <c r="A226" t="s">
        <v>10977</v>
      </c>
      <c r="B226" s="107">
        <v>45015</v>
      </c>
      <c r="C226" t="s">
        <v>73</v>
      </c>
      <c r="D226" s="109">
        <v>1</v>
      </c>
    </row>
    <row r="227" spans="1:4" x14ac:dyDescent="0.2">
      <c r="A227" t="s">
        <v>10978</v>
      </c>
      <c r="B227" s="107">
        <v>45015</v>
      </c>
      <c r="C227" t="s">
        <v>72</v>
      </c>
      <c r="D227" s="109">
        <v>1.093</v>
      </c>
    </row>
    <row r="228" spans="1:4" x14ac:dyDescent="0.2">
      <c r="A228" t="s">
        <v>10979</v>
      </c>
      <c r="B228" s="107">
        <v>45015</v>
      </c>
      <c r="C228" t="s">
        <v>58</v>
      </c>
      <c r="D228" s="109">
        <v>1794.03</v>
      </c>
    </row>
    <row r="229" spans="1:4" x14ac:dyDescent="0.2">
      <c r="A229" t="s">
        <v>10980</v>
      </c>
      <c r="B229" s="107">
        <v>45015</v>
      </c>
      <c r="C229" t="s">
        <v>43</v>
      </c>
      <c r="D229" s="109">
        <v>0.19420000000000001</v>
      </c>
    </row>
    <row r="230" spans="1:4" x14ac:dyDescent="0.2">
      <c r="A230" t="s">
        <v>10981</v>
      </c>
      <c r="B230" s="107">
        <v>45014</v>
      </c>
      <c r="C230" t="s">
        <v>71</v>
      </c>
      <c r="D230" s="109">
        <v>1800.16</v>
      </c>
    </row>
    <row r="231" spans="1:4" x14ac:dyDescent="0.2">
      <c r="A231" t="s">
        <v>10982</v>
      </c>
      <c r="B231" s="107">
        <v>45014</v>
      </c>
      <c r="C231" t="s">
        <v>2716</v>
      </c>
      <c r="D231" s="109">
        <v>1</v>
      </c>
    </row>
    <row r="232" spans="1:4" x14ac:dyDescent="0.2">
      <c r="A232" t="s">
        <v>10983</v>
      </c>
      <c r="B232" s="107">
        <v>45014</v>
      </c>
      <c r="C232" t="s">
        <v>73</v>
      </c>
      <c r="D232" s="109">
        <v>0.99990000000000001</v>
      </c>
    </row>
    <row r="233" spans="1:4" x14ac:dyDescent="0.2">
      <c r="A233" t="s">
        <v>10984</v>
      </c>
      <c r="B233" s="107">
        <v>45014</v>
      </c>
      <c r="C233" t="s">
        <v>72</v>
      </c>
      <c r="D233" s="109">
        <v>1.123</v>
      </c>
    </row>
    <row r="234" spans="1:4" x14ac:dyDescent="0.2">
      <c r="A234" t="s">
        <v>10985</v>
      </c>
      <c r="B234" s="107">
        <v>45014</v>
      </c>
      <c r="C234" t="s">
        <v>58</v>
      </c>
      <c r="D234" s="109">
        <v>1793.51</v>
      </c>
    </row>
    <row r="235" spans="1:4" x14ac:dyDescent="0.2">
      <c r="A235" t="s">
        <v>10986</v>
      </c>
      <c r="B235" s="107">
        <v>45014</v>
      </c>
      <c r="C235" t="s">
        <v>43</v>
      </c>
      <c r="D235" s="109">
        <v>0.19359999999999999</v>
      </c>
    </row>
    <row r="236" spans="1:4" x14ac:dyDescent="0.2">
      <c r="A236" t="s">
        <v>10987</v>
      </c>
      <c r="B236" s="107">
        <v>45013</v>
      </c>
      <c r="C236" t="s">
        <v>71</v>
      </c>
      <c r="D236" s="109">
        <v>1778.74</v>
      </c>
    </row>
    <row r="237" spans="1:4" x14ac:dyDescent="0.2">
      <c r="A237" t="s">
        <v>10988</v>
      </c>
      <c r="B237" s="107">
        <v>45013</v>
      </c>
      <c r="C237" t="s">
        <v>2716</v>
      </c>
      <c r="D237" s="109">
        <v>1</v>
      </c>
    </row>
    <row r="238" spans="1:4" x14ac:dyDescent="0.2">
      <c r="A238" t="s">
        <v>10989</v>
      </c>
      <c r="B238" s="107">
        <v>45013</v>
      </c>
      <c r="C238" t="s">
        <v>73</v>
      </c>
      <c r="D238" s="109">
        <v>0.99970000000000003</v>
      </c>
    </row>
    <row r="239" spans="1:4" x14ac:dyDescent="0.2">
      <c r="A239" t="s">
        <v>10990</v>
      </c>
      <c r="B239" s="107">
        <v>45013</v>
      </c>
      <c r="C239" t="s">
        <v>72</v>
      </c>
      <c r="D239" s="109">
        <v>1.0860000000000001</v>
      </c>
    </row>
    <row r="240" spans="1:4" x14ac:dyDescent="0.2">
      <c r="A240" t="s">
        <v>10991</v>
      </c>
      <c r="B240" s="107">
        <v>45013</v>
      </c>
      <c r="C240" t="s">
        <v>58</v>
      </c>
      <c r="D240" s="109">
        <v>1773.53</v>
      </c>
    </row>
    <row r="241" spans="1:4" x14ac:dyDescent="0.2">
      <c r="A241" t="s">
        <v>10992</v>
      </c>
      <c r="B241" s="107">
        <v>45013</v>
      </c>
      <c r="C241" t="s">
        <v>43</v>
      </c>
      <c r="D241" s="109">
        <v>0.19220000000000001</v>
      </c>
    </row>
    <row r="242" spans="1:4" x14ac:dyDescent="0.2">
      <c r="A242" t="s">
        <v>10993</v>
      </c>
      <c r="B242" s="107">
        <v>45012</v>
      </c>
      <c r="C242" t="s">
        <v>71</v>
      </c>
      <c r="D242" s="109">
        <v>1717.68</v>
      </c>
    </row>
    <row r="243" spans="1:4" x14ac:dyDescent="0.2">
      <c r="A243" t="s">
        <v>10994</v>
      </c>
      <c r="B243" s="107">
        <v>45012</v>
      </c>
      <c r="C243" t="s">
        <v>2716</v>
      </c>
      <c r="D243" s="109">
        <v>1.0009999999999999</v>
      </c>
    </row>
    <row r="244" spans="1:4" x14ac:dyDescent="0.2">
      <c r="A244" t="s">
        <v>10995</v>
      </c>
      <c r="B244" s="107">
        <v>45012</v>
      </c>
      <c r="C244" t="s">
        <v>73</v>
      </c>
      <c r="D244" s="109">
        <v>0.99970000000000003</v>
      </c>
    </row>
    <row r="245" spans="1:4" x14ac:dyDescent="0.2">
      <c r="A245" t="s">
        <v>10996</v>
      </c>
      <c r="B245" s="107">
        <v>45012</v>
      </c>
      <c r="C245" t="s">
        <v>72</v>
      </c>
      <c r="D245" s="109">
        <v>1.046</v>
      </c>
    </row>
    <row r="246" spans="1:4" x14ac:dyDescent="0.2">
      <c r="A246" t="s">
        <v>10997</v>
      </c>
      <c r="B246" s="107">
        <v>45012</v>
      </c>
      <c r="C246" t="s">
        <v>58</v>
      </c>
      <c r="D246" s="109">
        <v>1716.16</v>
      </c>
    </row>
    <row r="247" spans="1:4" x14ac:dyDescent="0.2">
      <c r="A247" t="s">
        <v>10998</v>
      </c>
      <c r="B247" s="107">
        <v>45012</v>
      </c>
      <c r="C247" t="s">
        <v>43</v>
      </c>
      <c r="D247" s="109">
        <v>0.19020000000000001</v>
      </c>
    </row>
    <row r="248" spans="1:4" x14ac:dyDescent="0.2">
      <c r="A248" t="s">
        <v>10999</v>
      </c>
      <c r="B248" s="107">
        <v>45011</v>
      </c>
      <c r="C248" t="s">
        <v>71</v>
      </c>
      <c r="D248" s="109">
        <v>1773.13</v>
      </c>
    </row>
    <row r="249" spans="1:4" x14ac:dyDescent="0.2">
      <c r="A249" t="s">
        <v>11000</v>
      </c>
      <c r="B249" s="107">
        <v>45011</v>
      </c>
      <c r="C249" t="s">
        <v>2716</v>
      </c>
      <c r="D249" s="109">
        <v>1.0009999999999999</v>
      </c>
    </row>
    <row r="250" spans="1:4" x14ac:dyDescent="0.2">
      <c r="A250" t="s">
        <v>11001</v>
      </c>
      <c r="B250" s="107">
        <v>45011</v>
      </c>
      <c r="C250" t="s">
        <v>73</v>
      </c>
      <c r="D250" s="109">
        <v>0.99980000000000002</v>
      </c>
    </row>
    <row r="251" spans="1:4" x14ac:dyDescent="0.2">
      <c r="A251" t="s">
        <v>11002</v>
      </c>
      <c r="B251" s="107">
        <v>45011</v>
      </c>
      <c r="C251" t="s">
        <v>72</v>
      </c>
      <c r="D251" s="109">
        <v>1.1060000000000001</v>
      </c>
    </row>
    <row r="252" spans="1:4" x14ac:dyDescent="0.2">
      <c r="A252" t="s">
        <v>11003</v>
      </c>
      <c r="B252" s="107">
        <v>45011</v>
      </c>
      <c r="C252" t="s">
        <v>58</v>
      </c>
      <c r="D252" s="109">
        <v>1775.76</v>
      </c>
    </row>
    <row r="253" spans="1:4" x14ac:dyDescent="0.2">
      <c r="A253" t="s">
        <v>11004</v>
      </c>
      <c r="B253" s="107">
        <v>45011</v>
      </c>
      <c r="C253" t="s">
        <v>43</v>
      </c>
      <c r="D253" s="109">
        <v>0.189</v>
      </c>
    </row>
    <row r="254" spans="1:4" x14ac:dyDescent="0.2">
      <c r="A254" t="s">
        <v>11005</v>
      </c>
      <c r="B254" s="107">
        <v>45010</v>
      </c>
      <c r="C254" t="s">
        <v>71</v>
      </c>
      <c r="D254" s="109">
        <v>1746.23</v>
      </c>
    </row>
    <row r="255" spans="1:4" x14ac:dyDescent="0.2">
      <c r="A255" t="s">
        <v>11006</v>
      </c>
      <c r="B255" s="107">
        <v>45010</v>
      </c>
      <c r="C255" t="s">
        <v>2716</v>
      </c>
      <c r="D255" s="109">
        <v>1.0009999999999999</v>
      </c>
    </row>
    <row r="256" spans="1:4" x14ac:dyDescent="0.2">
      <c r="A256" t="s">
        <v>11007</v>
      </c>
      <c r="B256" s="107">
        <v>45010</v>
      </c>
      <c r="C256" t="s">
        <v>73</v>
      </c>
      <c r="D256" s="109">
        <v>0.99980000000000002</v>
      </c>
    </row>
    <row r="257" spans="1:4" x14ac:dyDescent="0.2">
      <c r="A257" t="s">
        <v>11008</v>
      </c>
      <c r="B257" s="107">
        <v>45010</v>
      </c>
      <c r="C257" t="s">
        <v>72</v>
      </c>
      <c r="D257" s="109">
        <v>1.08</v>
      </c>
    </row>
    <row r="258" spans="1:4" x14ac:dyDescent="0.2">
      <c r="A258" t="s">
        <v>11009</v>
      </c>
      <c r="B258" s="107">
        <v>45010</v>
      </c>
      <c r="C258" t="s">
        <v>58</v>
      </c>
      <c r="D258" s="109">
        <v>1743.88</v>
      </c>
    </row>
    <row r="259" spans="1:4" x14ac:dyDescent="0.2">
      <c r="A259" t="s">
        <v>11010</v>
      </c>
      <c r="B259" s="107">
        <v>45010</v>
      </c>
      <c r="C259" t="s">
        <v>43</v>
      </c>
      <c r="D259" s="109">
        <v>0.1888</v>
      </c>
    </row>
    <row r="260" spans="1:4" x14ac:dyDescent="0.2">
      <c r="A260" t="s">
        <v>11011</v>
      </c>
      <c r="B260" s="107">
        <v>45009</v>
      </c>
      <c r="C260" t="s">
        <v>71</v>
      </c>
      <c r="D260" s="109">
        <v>1743.01</v>
      </c>
    </row>
    <row r="261" spans="1:4" x14ac:dyDescent="0.2">
      <c r="A261" t="s">
        <v>11012</v>
      </c>
      <c r="B261" s="107">
        <v>45009</v>
      </c>
      <c r="C261" t="s">
        <v>2716</v>
      </c>
      <c r="D261" s="109">
        <v>1.0009999999999999</v>
      </c>
    </row>
    <row r="262" spans="1:4" x14ac:dyDescent="0.2">
      <c r="A262" t="s">
        <v>11013</v>
      </c>
      <c r="B262" s="107">
        <v>45009</v>
      </c>
      <c r="C262" t="s">
        <v>73</v>
      </c>
      <c r="D262" s="109">
        <v>0.99980000000000002</v>
      </c>
    </row>
    <row r="263" spans="1:4" x14ac:dyDescent="0.2">
      <c r="A263" t="s">
        <v>11014</v>
      </c>
      <c r="B263" s="107">
        <v>45009</v>
      </c>
      <c r="C263" t="s">
        <v>72</v>
      </c>
      <c r="D263" s="109">
        <v>1.097</v>
      </c>
    </row>
    <row r="264" spans="1:4" x14ac:dyDescent="0.2">
      <c r="A264" t="s">
        <v>11015</v>
      </c>
      <c r="B264" s="107">
        <v>45009</v>
      </c>
      <c r="C264" t="s">
        <v>58</v>
      </c>
      <c r="D264" s="109">
        <v>1751.74</v>
      </c>
    </row>
    <row r="265" spans="1:4" x14ac:dyDescent="0.2">
      <c r="A265" t="s">
        <v>11016</v>
      </c>
      <c r="B265" s="107">
        <v>45009</v>
      </c>
      <c r="C265" t="s">
        <v>43</v>
      </c>
      <c r="D265" s="109">
        <v>0.18909999999999999</v>
      </c>
    </row>
    <row r="266" spans="1:4" x14ac:dyDescent="0.2">
      <c r="A266" t="s">
        <v>11017</v>
      </c>
      <c r="B266" s="107">
        <v>45008</v>
      </c>
      <c r="C266" t="s">
        <v>71</v>
      </c>
      <c r="D266" s="109">
        <v>1822.73</v>
      </c>
    </row>
    <row r="267" spans="1:4" x14ac:dyDescent="0.2">
      <c r="A267" t="s">
        <v>11018</v>
      </c>
      <c r="B267" s="107">
        <v>45008</v>
      </c>
      <c r="C267" t="s">
        <v>2716</v>
      </c>
      <c r="D267" s="109">
        <v>1.002</v>
      </c>
    </row>
    <row r="268" spans="1:4" x14ac:dyDescent="0.2">
      <c r="A268" t="s">
        <v>11019</v>
      </c>
      <c r="B268" s="107">
        <v>45008</v>
      </c>
      <c r="C268" t="s">
        <v>73</v>
      </c>
      <c r="D268" s="109">
        <v>0.99929999999999997</v>
      </c>
    </row>
    <row r="269" spans="1:4" x14ac:dyDescent="0.2">
      <c r="A269" t="s">
        <v>11020</v>
      </c>
      <c r="B269" s="107">
        <v>45008</v>
      </c>
      <c r="C269" t="s">
        <v>72</v>
      </c>
      <c r="D269" s="109">
        <v>1.1379999999999999</v>
      </c>
    </row>
    <row r="270" spans="1:4" x14ac:dyDescent="0.2">
      <c r="A270" t="s">
        <v>11021</v>
      </c>
      <c r="B270" s="107">
        <v>45008</v>
      </c>
      <c r="C270" t="s">
        <v>58</v>
      </c>
      <c r="D270" s="109">
        <v>1817.28</v>
      </c>
    </row>
    <row r="271" spans="1:4" x14ac:dyDescent="0.2">
      <c r="A271" t="s">
        <v>11022</v>
      </c>
      <c r="B271" s="107">
        <v>45008</v>
      </c>
      <c r="C271" t="s">
        <v>43</v>
      </c>
      <c r="D271" s="109">
        <v>0.1888</v>
      </c>
    </row>
    <row r="272" spans="1:4" x14ac:dyDescent="0.2">
      <c r="A272" t="s">
        <v>11023</v>
      </c>
      <c r="B272" s="107">
        <v>45007</v>
      </c>
      <c r="C272" t="s">
        <v>71</v>
      </c>
      <c r="D272" s="109">
        <v>1739.52</v>
      </c>
    </row>
    <row r="273" spans="1:4" x14ac:dyDescent="0.2">
      <c r="A273" t="s">
        <v>11024</v>
      </c>
      <c r="B273" s="107">
        <v>45007</v>
      </c>
      <c r="C273" t="s">
        <v>2716</v>
      </c>
      <c r="D273" s="109">
        <v>1.002</v>
      </c>
    </row>
    <row r="274" spans="1:4" x14ac:dyDescent="0.2">
      <c r="A274" t="s">
        <v>11025</v>
      </c>
      <c r="B274" s="107">
        <v>45007</v>
      </c>
      <c r="C274" t="s">
        <v>73</v>
      </c>
      <c r="D274" s="109">
        <v>0.99890000000000001</v>
      </c>
    </row>
    <row r="275" spans="1:4" x14ac:dyDescent="0.2">
      <c r="A275" t="s">
        <v>11026</v>
      </c>
      <c r="B275" s="107">
        <v>45007</v>
      </c>
      <c r="C275" t="s">
        <v>72</v>
      </c>
      <c r="D275" s="109">
        <v>1.1100000000000001</v>
      </c>
    </row>
    <row r="276" spans="1:4" x14ac:dyDescent="0.2">
      <c r="A276" t="s">
        <v>11027</v>
      </c>
      <c r="B276" s="107">
        <v>45007</v>
      </c>
      <c r="C276" t="s">
        <v>58</v>
      </c>
      <c r="D276" s="109">
        <v>1738.86</v>
      </c>
    </row>
    <row r="277" spans="1:4" x14ac:dyDescent="0.2">
      <c r="A277" t="s">
        <v>11028</v>
      </c>
      <c r="B277" s="107">
        <v>45007</v>
      </c>
      <c r="C277" t="s">
        <v>43</v>
      </c>
      <c r="D277" s="109">
        <v>0.18920000000000001</v>
      </c>
    </row>
    <row r="278" spans="1:4" x14ac:dyDescent="0.2">
      <c r="A278" t="s">
        <v>11029</v>
      </c>
      <c r="B278" s="107">
        <v>45006</v>
      </c>
      <c r="C278" t="s">
        <v>71</v>
      </c>
      <c r="D278" s="109">
        <v>1797.91</v>
      </c>
    </row>
    <row r="279" spans="1:4" x14ac:dyDescent="0.2">
      <c r="A279" t="s">
        <v>11030</v>
      </c>
      <c r="B279" s="107">
        <v>45006</v>
      </c>
      <c r="C279" t="s">
        <v>2716</v>
      </c>
      <c r="D279" s="109">
        <v>1.0029999999999999</v>
      </c>
    </row>
    <row r="280" spans="1:4" x14ac:dyDescent="0.2">
      <c r="A280" t="s">
        <v>11031</v>
      </c>
      <c r="B280" s="107">
        <v>45006</v>
      </c>
      <c r="C280" t="s">
        <v>73</v>
      </c>
      <c r="D280" s="109">
        <v>0.99850000000000005</v>
      </c>
    </row>
    <row r="281" spans="1:4" x14ac:dyDescent="0.2">
      <c r="A281" t="s">
        <v>11032</v>
      </c>
      <c r="B281" s="107">
        <v>45006</v>
      </c>
      <c r="C281" t="s">
        <v>72</v>
      </c>
      <c r="D281" s="109">
        <v>1.1559999999999999</v>
      </c>
    </row>
    <row r="282" spans="1:4" x14ac:dyDescent="0.2">
      <c r="A282" t="s">
        <v>11033</v>
      </c>
      <c r="B282" s="107">
        <v>45006</v>
      </c>
      <c r="C282" t="s">
        <v>58</v>
      </c>
      <c r="D282" s="109">
        <v>1807.45</v>
      </c>
    </row>
    <row r="283" spans="1:4" x14ac:dyDescent="0.2">
      <c r="A283" t="s">
        <v>11034</v>
      </c>
      <c r="B283" s="107">
        <v>45006</v>
      </c>
      <c r="C283" t="s">
        <v>43</v>
      </c>
      <c r="D283" s="109">
        <v>0.18959999999999999</v>
      </c>
    </row>
    <row r="284" spans="1:4" x14ac:dyDescent="0.2">
      <c r="A284" t="s">
        <v>11035</v>
      </c>
      <c r="B284" s="107">
        <v>45005</v>
      </c>
      <c r="C284" t="s">
        <v>71</v>
      </c>
      <c r="D284" s="109">
        <v>1727.8</v>
      </c>
    </row>
    <row r="285" spans="1:4" x14ac:dyDescent="0.2">
      <c r="A285" t="s">
        <v>11036</v>
      </c>
      <c r="B285" s="107">
        <v>45005</v>
      </c>
      <c r="C285" t="s">
        <v>2716</v>
      </c>
      <c r="D285" s="109">
        <v>1.0029999999999999</v>
      </c>
    </row>
    <row r="286" spans="1:4" x14ac:dyDescent="0.2">
      <c r="A286" t="s">
        <v>11037</v>
      </c>
      <c r="B286" s="107">
        <v>45005</v>
      </c>
      <c r="C286" t="s">
        <v>73</v>
      </c>
      <c r="D286" s="109">
        <v>0.998</v>
      </c>
    </row>
    <row r="287" spans="1:4" x14ac:dyDescent="0.2">
      <c r="A287" t="s">
        <v>11038</v>
      </c>
      <c r="B287" s="107">
        <v>45005</v>
      </c>
      <c r="C287" t="s">
        <v>72</v>
      </c>
      <c r="D287" s="109">
        <v>1.1060000000000001</v>
      </c>
    </row>
    <row r="288" spans="1:4" x14ac:dyDescent="0.2">
      <c r="A288" t="s">
        <v>11039</v>
      </c>
      <c r="B288" s="107">
        <v>45005</v>
      </c>
      <c r="C288" t="s">
        <v>58</v>
      </c>
      <c r="D288" s="109">
        <v>1738.45</v>
      </c>
    </row>
    <row r="289" spans="1:4" x14ac:dyDescent="0.2">
      <c r="A289" t="s">
        <v>11040</v>
      </c>
      <c r="B289" s="107">
        <v>45005</v>
      </c>
      <c r="C289" t="s">
        <v>43</v>
      </c>
      <c r="D289" s="109">
        <v>0.1893</v>
      </c>
    </row>
    <row r="290" spans="1:4" x14ac:dyDescent="0.2">
      <c r="A290" t="s">
        <v>11041</v>
      </c>
      <c r="B290" s="107">
        <v>45004</v>
      </c>
      <c r="C290" t="s">
        <v>71</v>
      </c>
      <c r="D290" s="109">
        <v>1790.11</v>
      </c>
    </row>
    <row r="291" spans="1:4" x14ac:dyDescent="0.2">
      <c r="A291" t="s">
        <v>11042</v>
      </c>
      <c r="B291" s="107">
        <v>45004</v>
      </c>
      <c r="C291" t="s">
        <v>2716</v>
      </c>
      <c r="D291" s="109">
        <v>1.002</v>
      </c>
    </row>
    <row r="292" spans="1:4" x14ac:dyDescent="0.2">
      <c r="A292" t="s">
        <v>11043</v>
      </c>
      <c r="B292" s="107">
        <v>45004</v>
      </c>
      <c r="C292" t="s">
        <v>73</v>
      </c>
      <c r="D292" s="109">
        <v>0.99980000000000002</v>
      </c>
    </row>
    <row r="293" spans="1:4" x14ac:dyDescent="0.2">
      <c r="A293" t="s">
        <v>11044</v>
      </c>
      <c r="B293" s="107">
        <v>45004</v>
      </c>
      <c r="C293" t="s">
        <v>72</v>
      </c>
      <c r="D293" s="109">
        <v>1.169</v>
      </c>
    </row>
    <row r="294" spans="1:4" x14ac:dyDescent="0.2">
      <c r="A294" t="s">
        <v>11045</v>
      </c>
      <c r="B294" s="107">
        <v>45004</v>
      </c>
      <c r="C294" t="s">
        <v>58</v>
      </c>
      <c r="D294" s="109">
        <v>1785</v>
      </c>
    </row>
    <row r="295" spans="1:4" x14ac:dyDescent="0.2">
      <c r="A295" t="s">
        <v>11046</v>
      </c>
      <c r="B295" s="107">
        <v>45004</v>
      </c>
      <c r="C295" t="s">
        <v>43</v>
      </c>
      <c r="D295" s="109">
        <v>0.18920000000000001</v>
      </c>
    </row>
    <row r="296" spans="1:4" x14ac:dyDescent="0.2">
      <c r="A296" t="s">
        <v>11047</v>
      </c>
      <c r="B296" s="107">
        <v>45003</v>
      </c>
      <c r="C296" t="s">
        <v>71</v>
      </c>
      <c r="D296" s="109">
        <v>1765.19</v>
      </c>
    </row>
    <row r="297" spans="1:4" x14ac:dyDescent="0.2">
      <c r="A297" t="s">
        <v>11048</v>
      </c>
      <c r="B297" s="107">
        <v>45003</v>
      </c>
      <c r="C297" t="s">
        <v>2716</v>
      </c>
      <c r="D297" s="109">
        <v>1.002</v>
      </c>
    </row>
    <row r="298" spans="1:4" x14ac:dyDescent="0.2">
      <c r="A298" t="s">
        <v>11049</v>
      </c>
      <c r="B298" s="107">
        <v>45003</v>
      </c>
      <c r="C298" t="s">
        <v>73</v>
      </c>
      <c r="D298" s="109">
        <v>0.99980000000000002</v>
      </c>
    </row>
    <row r="299" spans="1:4" x14ac:dyDescent="0.2">
      <c r="A299" t="s">
        <v>11050</v>
      </c>
      <c r="B299" s="107">
        <v>45003</v>
      </c>
      <c r="C299" t="s">
        <v>72</v>
      </c>
      <c r="D299" s="109">
        <v>1.173</v>
      </c>
    </row>
    <row r="300" spans="1:4" x14ac:dyDescent="0.2">
      <c r="A300" t="s">
        <v>11051</v>
      </c>
      <c r="B300" s="107">
        <v>45003</v>
      </c>
      <c r="C300" t="s">
        <v>58</v>
      </c>
      <c r="D300" s="109">
        <v>1763.2</v>
      </c>
    </row>
    <row r="301" spans="1:4" x14ac:dyDescent="0.2">
      <c r="A301" t="s">
        <v>11052</v>
      </c>
      <c r="B301" s="107">
        <v>45003</v>
      </c>
      <c r="C301" t="s">
        <v>43</v>
      </c>
      <c r="D301" s="109">
        <v>0.18990000000000001</v>
      </c>
    </row>
    <row r="302" spans="1:4" x14ac:dyDescent="0.2">
      <c r="A302" t="s">
        <v>11053</v>
      </c>
      <c r="B302" s="107">
        <v>45002</v>
      </c>
      <c r="C302" t="s">
        <v>71</v>
      </c>
      <c r="D302" s="109">
        <v>1791.75</v>
      </c>
    </row>
    <row r="303" spans="1:4" x14ac:dyDescent="0.2">
      <c r="A303" t="s">
        <v>11054</v>
      </c>
      <c r="B303" s="107">
        <v>45002</v>
      </c>
      <c r="C303" t="s">
        <v>2716</v>
      </c>
      <c r="D303" s="109">
        <v>1.002</v>
      </c>
    </row>
    <row r="304" spans="1:4" x14ac:dyDescent="0.2">
      <c r="A304" t="s">
        <v>11055</v>
      </c>
      <c r="B304" s="107">
        <v>45002</v>
      </c>
      <c r="C304" t="s">
        <v>73</v>
      </c>
      <c r="D304" s="109">
        <v>1</v>
      </c>
    </row>
    <row r="305" spans="1:4" x14ac:dyDescent="0.2">
      <c r="A305" t="s">
        <v>11056</v>
      </c>
      <c r="B305" s="107">
        <v>45002</v>
      </c>
      <c r="C305" t="s">
        <v>72</v>
      </c>
      <c r="D305" s="109">
        <v>1.2250000000000001</v>
      </c>
    </row>
    <row r="306" spans="1:4" x14ac:dyDescent="0.2">
      <c r="A306" t="s">
        <v>11057</v>
      </c>
      <c r="B306" s="107">
        <v>45002</v>
      </c>
      <c r="C306" t="s">
        <v>58</v>
      </c>
      <c r="D306" s="109">
        <v>1793.32</v>
      </c>
    </row>
    <row r="307" spans="1:4" x14ac:dyDescent="0.2">
      <c r="A307" t="s">
        <v>11058</v>
      </c>
      <c r="B307" s="107">
        <v>45002</v>
      </c>
      <c r="C307" t="s">
        <v>43</v>
      </c>
      <c r="D307" s="109">
        <v>0.1888</v>
      </c>
    </row>
    <row r="308" spans="1:4" x14ac:dyDescent="0.2">
      <c r="A308" t="s">
        <v>11059</v>
      </c>
      <c r="B308" s="107">
        <v>45001</v>
      </c>
      <c r="C308" t="s">
        <v>71</v>
      </c>
      <c r="D308" s="109">
        <v>1682.97</v>
      </c>
    </row>
    <row r="309" spans="1:4" x14ac:dyDescent="0.2">
      <c r="A309" t="s">
        <v>11060</v>
      </c>
      <c r="B309" s="107">
        <v>45001</v>
      </c>
      <c r="C309" t="s">
        <v>2716</v>
      </c>
      <c r="D309" s="109">
        <v>1.002</v>
      </c>
    </row>
    <row r="310" spans="1:4" x14ac:dyDescent="0.2">
      <c r="A310" t="s">
        <v>11061</v>
      </c>
      <c r="B310" s="107">
        <v>45001</v>
      </c>
      <c r="C310" t="s">
        <v>73</v>
      </c>
      <c r="D310" s="109">
        <v>0.99990000000000001</v>
      </c>
    </row>
    <row r="311" spans="1:4" x14ac:dyDescent="0.2">
      <c r="A311" t="s">
        <v>11062</v>
      </c>
      <c r="B311" s="107">
        <v>45001</v>
      </c>
      <c r="C311" t="s">
        <v>72</v>
      </c>
      <c r="D311" s="109">
        <v>1.1499999999999999</v>
      </c>
    </row>
    <row r="312" spans="1:4" x14ac:dyDescent="0.2">
      <c r="A312" t="s">
        <v>11063</v>
      </c>
      <c r="B312" s="107">
        <v>45001</v>
      </c>
      <c r="C312" t="s">
        <v>58</v>
      </c>
      <c r="D312" s="109">
        <v>1677</v>
      </c>
    </row>
    <row r="313" spans="1:4" x14ac:dyDescent="0.2">
      <c r="A313" t="s">
        <v>11064</v>
      </c>
      <c r="B313" s="107">
        <v>45001</v>
      </c>
      <c r="C313" t="s">
        <v>43</v>
      </c>
      <c r="D313" s="109">
        <v>0.19020000000000001</v>
      </c>
    </row>
    <row r="314" spans="1:4" x14ac:dyDescent="0.2">
      <c r="A314" t="s">
        <v>11065</v>
      </c>
      <c r="B314" s="107">
        <v>45000</v>
      </c>
      <c r="C314" t="s">
        <v>71</v>
      </c>
      <c r="D314" s="109">
        <v>1658.21</v>
      </c>
    </row>
    <row r="315" spans="1:4" x14ac:dyDescent="0.2">
      <c r="A315" t="s">
        <v>11066</v>
      </c>
      <c r="B315" s="107">
        <v>45000</v>
      </c>
      <c r="C315" t="s">
        <v>2716</v>
      </c>
      <c r="D315" s="109">
        <v>1.004</v>
      </c>
    </row>
    <row r="316" spans="1:4" x14ac:dyDescent="0.2">
      <c r="A316" t="s">
        <v>11067</v>
      </c>
      <c r="B316" s="107">
        <v>45000</v>
      </c>
      <c r="C316" t="s">
        <v>73</v>
      </c>
      <c r="D316" s="109">
        <v>0.99960000000000004</v>
      </c>
    </row>
    <row r="317" spans="1:4" x14ac:dyDescent="0.2">
      <c r="A317" t="s">
        <v>11068</v>
      </c>
      <c r="B317" s="107">
        <v>45000</v>
      </c>
      <c r="C317" t="s">
        <v>72</v>
      </c>
      <c r="D317" s="109">
        <v>1.1160000000000001</v>
      </c>
    </row>
    <row r="318" spans="1:4" x14ac:dyDescent="0.2">
      <c r="A318" t="s">
        <v>11069</v>
      </c>
      <c r="B318" s="107">
        <v>45000</v>
      </c>
      <c r="C318" t="s">
        <v>58</v>
      </c>
      <c r="D318" s="109">
        <v>1656.21</v>
      </c>
    </row>
    <row r="319" spans="1:4" x14ac:dyDescent="0.2">
      <c r="A319" t="s">
        <v>11070</v>
      </c>
      <c r="B319" s="107">
        <v>45000</v>
      </c>
      <c r="C319" t="s">
        <v>43</v>
      </c>
      <c r="D319" s="109">
        <v>0.189</v>
      </c>
    </row>
    <row r="320" spans="1:4" x14ac:dyDescent="0.2">
      <c r="A320" t="s">
        <v>11071</v>
      </c>
      <c r="B320" s="107">
        <v>44999</v>
      </c>
      <c r="C320" t="s">
        <v>71</v>
      </c>
      <c r="D320" s="109">
        <v>1702.98</v>
      </c>
    </row>
    <row r="321" spans="1:4" x14ac:dyDescent="0.2">
      <c r="A321" t="s">
        <v>11072</v>
      </c>
      <c r="B321" s="107">
        <v>44999</v>
      </c>
      <c r="C321" t="s">
        <v>2716</v>
      </c>
      <c r="D321" s="109">
        <v>1.0029999999999999</v>
      </c>
    </row>
    <row r="322" spans="1:4" x14ac:dyDescent="0.2">
      <c r="A322" t="s">
        <v>11073</v>
      </c>
      <c r="B322" s="107">
        <v>44999</v>
      </c>
      <c r="C322" t="s">
        <v>73</v>
      </c>
      <c r="D322" s="109">
        <v>0.99950000000000006</v>
      </c>
    </row>
    <row r="323" spans="1:4" x14ac:dyDescent="0.2">
      <c r="A323" t="s">
        <v>11074</v>
      </c>
      <c r="B323" s="107">
        <v>44999</v>
      </c>
      <c r="C323" t="s">
        <v>72</v>
      </c>
      <c r="D323" s="109">
        <v>1.202</v>
      </c>
    </row>
    <row r="324" spans="1:4" x14ac:dyDescent="0.2">
      <c r="A324" t="s">
        <v>11075</v>
      </c>
      <c r="B324" s="107">
        <v>44999</v>
      </c>
      <c r="C324" t="s">
        <v>58</v>
      </c>
      <c r="D324" s="109">
        <v>1705.17</v>
      </c>
    </row>
    <row r="325" spans="1:4" x14ac:dyDescent="0.2">
      <c r="A325" t="s">
        <v>11076</v>
      </c>
      <c r="B325" s="107">
        <v>44999</v>
      </c>
      <c r="C325" t="s">
        <v>43</v>
      </c>
      <c r="D325" s="109">
        <v>0.18990000000000001</v>
      </c>
    </row>
    <row r="326" spans="1:4" x14ac:dyDescent="0.2">
      <c r="A326" t="s">
        <v>11077</v>
      </c>
      <c r="B326" s="107">
        <v>44998</v>
      </c>
      <c r="C326" t="s">
        <v>71</v>
      </c>
      <c r="D326" s="109">
        <v>1679.87</v>
      </c>
    </row>
    <row r="327" spans="1:4" x14ac:dyDescent="0.2">
      <c r="A327" t="s">
        <v>11078</v>
      </c>
      <c r="B327" s="107">
        <v>44998</v>
      </c>
      <c r="C327" t="s">
        <v>2716</v>
      </c>
      <c r="D327" s="109">
        <v>1.004</v>
      </c>
    </row>
    <row r="328" spans="1:4" x14ac:dyDescent="0.2">
      <c r="A328" t="s">
        <v>11079</v>
      </c>
      <c r="B328" s="107">
        <v>44998</v>
      </c>
      <c r="C328" t="s">
        <v>73</v>
      </c>
      <c r="D328" s="109">
        <v>0.99880000000000002</v>
      </c>
    </row>
    <row r="329" spans="1:4" x14ac:dyDescent="0.2">
      <c r="A329" t="s">
        <v>11080</v>
      </c>
      <c r="B329" s="107">
        <v>44998</v>
      </c>
      <c r="C329" t="s">
        <v>72</v>
      </c>
      <c r="D329" s="109">
        <v>1.198</v>
      </c>
    </row>
    <row r="330" spans="1:4" x14ac:dyDescent="0.2">
      <c r="A330" t="s">
        <v>11081</v>
      </c>
      <c r="B330" s="107">
        <v>44998</v>
      </c>
      <c r="C330" t="s">
        <v>58</v>
      </c>
      <c r="D330" s="109">
        <v>1681.01</v>
      </c>
    </row>
    <row r="331" spans="1:4" x14ac:dyDescent="0.2">
      <c r="A331" t="s">
        <v>11082</v>
      </c>
      <c r="B331" s="107">
        <v>44998</v>
      </c>
      <c r="C331" t="s">
        <v>43</v>
      </c>
      <c r="D331" s="109">
        <v>0.192</v>
      </c>
    </row>
    <row r="332" spans="1:4" x14ac:dyDescent="0.2">
      <c r="A332" t="s">
        <v>11083</v>
      </c>
      <c r="B332" s="107">
        <v>44997</v>
      </c>
      <c r="C332" t="s">
        <v>71</v>
      </c>
      <c r="D332" s="109">
        <v>1593.46</v>
      </c>
    </row>
    <row r="333" spans="1:4" x14ac:dyDescent="0.2">
      <c r="A333" t="s">
        <v>11084</v>
      </c>
      <c r="B333" s="107">
        <v>44997</v>
      </c>
      <c r="C333" t="s">
        <v>2716</v>
      </c>
      <c r="D333" s="109">
        <v>1.008</v>
      </c>
    </row>
    <row r="334" spans="1:4" x14ac:dyDescent="0.2">
      <c r="A334" t="s">
        <v>11085</v>
      </c>
      <c r="B334" s="107">
        <v>44997</v>
      </c>
      <c r="C334" t="s">
        <v>73</v>
      </c>
      <c r="D334" s="109">
        <v>0.99119999999999997</v>
      </c>
    </row>
    <row r="335" spans="1:4" x14ac:dyDescent="0.2">
      <c r="A335" t="s">
        <v>11086</v>
      </c>
      <c r="B335" s="107">
        <v>44997</v>
      </c>
      <c r="C335" t="s">
        <v>72</v>
      </c>
      <c r="D335" s="109">
        <v>1.157</v>
      </c>
    </row>
    <row r="336" spans="1:4" x14ac:dyDescent="0.2">
      <c r="A336" t="s">
        <v>11087</v>
      </c>
      <c r="B336" s="107">
        <v>44997</v>
      </c>
      <c r="C336" t="s">
        <v>58</v>
      </c>
      <c r="D336" s="109">
        <v>1591.33</v>
      </c>
    </row>
    <row r="337" spans="1:4" x14ac:dyDescent="0.2">
      <c r="A337" t="s">
        <v>11088</v>
      </c>
      <c r="B337" s="107">
        <v>44997</v>
      </c>
      <c r="C337" t="s">
        <v>43</v>
      </c>
      <c r="D337" s="109">
        <v>0.19500000000000001</v>
      </c>
    </row>
    <row r="338" spans="1:4" x14ac:dyDescent="0.2">
      <c r="A338" t="s">
        <v>11089</v>
      </c>
      <c r="B338" s="107">
        <v>44996</v>
      </c>
      <c r="C338" t="s">
        <v>71</v>
      </c>
      <c r="D338" s="109">
        <v>1478.38</v>
      </c>
    </row>
    <row r="339" spans="1:4" x14ac:dyDescent="0.2">
      <c r="A339" t="s">
        <v>11090</v>
      </c>
      <c r="B339" s="107">
        <v>44996</v>
      </c>
      <c r="C339" t="s">
        <v>2716</v>
      </c>
      <c r="D339" s="109">
        <v>1.0069999999999999</v>
      </c>
    </row>
    <row r="340" spans="1:4" x14ac:dyDescent="0.2">
      <c r="A340" t="s">
        <v>11091</v>
      </c>
      <c r="B340" s="107">
        <v>44996</v>
      </c>
      <c r="C340" t="s">
        <v>73</v>
      </c>
      <c r="D340" s="109">
        <v>0.9677</v>
      </c>
    </row>
    <row r="341" spans="1:4" x14ac:dyDescent="0.2">
      <c r="A341" t="s">
        <v>11092</v>
      </c>
      <c r="B341" s="107">
        <v>44996</v>
      </c>
      <c r="C341" t="s">
        <v>72</v>
      </c>
      <c r="D341" s="109">
        <v>1.0640000000000001</v>
      </c>
    </row>
    <row r="342" spans="1:4" x14ac:dyDescent="0.2">
      <c r="A342" t="s">
        <v>11093</v>
      </c>
      <c r="B342" s="107">
        <v>44996</v>
      </c>
      <c r="C342" t="s">
        <v>58</v>
      </c>
      <c r="D342" s="109">
        <v>1483.07</v>
      </c>
    </row>
    <row r="343" spans="1:4" x14ac:dyDescent="0.2">
      <c r="A343" t="s">
        <v>11094</v>
      </c>
      <c r="B343" s="107">
        <v>44996</v>
      </c>
      <c r="C343" t="s">
        <v>43</v>
      </c>
      <c r="D343" s="109">
        <v>0.1966</v>
      </c>
    </row>
    <row r="344" spans="1:4" x14ac:dyDescent="0.2">
      <c r="A344" t="s">
        <v>11095</v>
      </c>
      <c r="B344" s="107">
        <v>44995</v>
      </c>
      <c r="C344" t="s">
        <v>71</v>
      </c>
      <c r="D344" s="109">
        <v>1426.68</v>
      </c>
    </row>
    <row r="345" spans="1:4" x14ac:dyDescent="0.2">
      <c r="A345" t="s">
        <v>11096</v>
      </c>
      <c r="B345" s="107">
        <v>44995</v>
      </c>
      <c r="C345" t="s">
        <v>2716</v>
      </c>
      <c r="D345" s="109">
        <v>1.002</v>
      </c>
    </row>
    <row r="346" spans="1:4" x14ac:dyDescent="0.2">
      <c r="A346" t="s">
        <v>11097</v>
      </c>
      <c r="B346" s="107">
        <v>44995</v>
      </c>
      <c r="C346" t="s">
        <v>73</v>
      </c>
      <c r="D346" s="109">
        <v>0.99829999999999997</v>
      </c>
    </row>
    <row r="347" spans="1:4" x14ac:dyDescent="0.2">
      <c r="A347" t="s">
        <v>11098</v>
      </c>
      <c r="B347" s="107">
        <v>44995</v>
      </c>
      <c r="C347" t="s">
        <v>72</v>
      </c>
      <c r="D347" s="109">
        <v>1.0620000000000001</v>
      </c>
    </row>
    <row r="348" spans="1:4" x14ac:dyDescent="0.2">
      <c r="A348" t="s">
        <v>11099</v>
      </c>
      <c r="B348" s="107">
        <v>44995</v>
      </c>
      <c r="C348" t="s">
        <v>58</v>
      </c>
      <c r="D348" s="109">
        <v>1431.49</v>
      </c>
    </row>
    <row r="349" spans="1:4" x14ac:dyDescent="0.2">
      <c r="A349" t="s">
        <v>11100</v>
      </c>
      <c r="B349" s="107">
        <v>44995</v>
      </c>
      <c r="C349" t="s">
        <v>43</v>
      </c>
      <c r="D349" s="109">
        <v>0.19109999999999999</v>
      </c>
    </row>
    <row r="350" spans="1:4" x14ac:dyDescent="0.2">
      <c r="A350" t="s">
        <v>11101</v>
      </c>
      <c r="B350" s="107">
        <v>44994</v>
      </c>
      <c r="C350" t="s">
        <v>71</v>
      </c>
      <c r="D350" s="109">
        <v>1440.34</v>
      </c>
    </row>
    <row r="351" spans="1:4" x14ac:dyDescent="0.2">
      <c r="A351" t="s">
        <v>11102</v>
      </c>
      <c r="B351" s="107">
        <v>44994</v>
      </c>
      <c r="C351" t="s">
        <v>2716</v>
      </c>
      <c r="D351" s="109">
        <v>1</v>
      </c>
    </row>
    <row r="352" spans="1:4" x14ac:dyDescent="0.2">
      <c r="A352" t="s">
        <v>11103</v>
      </c>
      <c r="B352" s="107">
        <v>44994</v>
      </c>
      <c r="C352" t="s">
        <v>73</v>
      </c>
      <c r="D352" s="109">
        <v>1</v>
      </c>
    </row>
    <row r="353" spans="1:4" x14ac:dyDescent="0.2">
      <c r="A353" t="s">
        <v>11104</v>
      </c>
      <c r="B353" s="107">
        <v>44994</v>
      </c>
      <c r="C353" t="s">
        <v>72</v>
      </c>
      <c r="D353" s="109">
        <v>1.0169999999999999</v>
      </c>
    </row>
    <row r="354" spans="1:4" x14ac:dyDescent="0.2">
      <c r="A354" t="s">
        <v>11105</v>
      </c>
      <c r="B354" s="107">
        <v>44994</v>
      </c>
      <c r="C354" t="s">
        <v>58</v>
      </c>
      <c r="D354" s="109">
        <v>1437.65</v>
      </c>
    </row>
    <row r="355" spans="1:4" x14ac:dyDescent="0.2">
      <c r="A355" t="s">
        <v>11106</v>
      </c>
      <c r="B355" s="107">
        <v>44994</v>
      </c>
      <c r="C355" t="s">
        <v>43</v>
      </c>
      <c r="D355" s="109">
        <v>0.1925</v>
      </c>
    </row>
    <row r="356" spans="1:4" x14ac:dyDescent="0.2">
      <c r="A356" t="s">
        <v>11107</v>
      </c>
      <c r="B356" s="107">
        <v>44993</v>
      </c>
      <c r="C356" t="s">
        <v>71</v>
      </c>
      <c r="D356" s="109">
        <v>1536.63</v>
      </c>
    </row>
    <row r="357" spans="1:4" x14ac:dyDescent="0.2">
      <c r="A357" t="s">
        <v>11108</v>
      </c>
      <c r="B357" s="107">
        <v>44993</v>
      </c>
      <c r="C357" t="s">
        <v>2716</v>
      </c>
      <c r="D357" s="109">
        <v>1</v>
      </c>
    </row>
    <row r="358" spans="1:4" x14ac:dyDescent="0.2">
      <c r="A358" t="s">
        <v>11109</v>
      </c>
      <c r="B358" s="107">
        <v>44993</v>
      </c>
      <c r="C358" t="s">
        <v>73</v>
      </c>
      <c r="D358" s="109">
        <v>1</v>
      </c>
    </row>
    <row r="359" spans="1:4" x14ac:dyDescent="0.2">
      <c r="A359" t="s">
        <v>11110</v>
      </c>
      <c r="B359" s="107">
        <v>44993</v>
      </c>
      <c r="C359" t="s">
        <v>72</v>
      </c>
      <c r="D359" s="109">
        <v>1.0509999999999999</v>
      </c>
    </row>
    <row r="360" spans="1:4" x14ac:dyDescent="0.2">
      <c r="A360" t="s">
        <v>11111</v>
      </c>
      <c r="B360" s="107">
        <v>44993</v>
      </c>
      <c r="C360" t="s">
        <v>58</v>
      </c>
      <c r="D360" s="109">
        <v>1532.6</v>
      </c>
    </row>
    <row r="361" spans="1:4" x14ac:dyDescent="0.2">
      <c r="A361" t="s">
        <v>11112</v>
      </c>
      <c r="B361" s="107">
        <v>44993</v>
      </c>
      <c r="C361" t="s">
        <v>43</v>
      </c>
      <c r="D361" s="109">
        <v>0.19309999999999999</v>
      </c>
    </row>
    <row r="362" spans="1:4" x14ac:dyDescent="0.2">
      <c r="A362" t="s">
        <v>11113</v>
      </c>
      <c r="B362" s="107">
        <v>44992</v>
      </c>
      <c r="C362" t="s">
        <v>71</v>
      </c>
      <c r="D362" s="109">
        <v>1554.28</v>
      </c>
    </row>
    <row r="363" spans="1:4" x14ac:dyDescent="0.2">
      <c r="A363" t="s">
        <v>11114</v>
      </c>
      <c r="B363" s="107">
        <v>44992</v>
      </c>
      <c r="C363" t="s">
        <v>2716</v>
      </c>
      <c r="D363" s="109">
        <v>1</v>
      </c>
    </row>
    <row r="364" spans="1:4" x14ac:dyDescent="0.2">
      <c r="A364" t="s">
        <v>11115</v>
      </c>
      <c r="B364" s="107">
        <v>44992</v>
      </c>
      <c r="C364" t="s">
        <v>73</v>
      </c>
      <c r="D364" s="109">
        <v>1</v>
      </c>
    </row>
    <row r="365" spans="1:4" x14ac:dyDescent="0.2">
      <c r="A365" t="s">
        <v>11116</v>
      </c>
      <c r="B365" s="107">
        <v>44992</v>
      </c>
      <c r="C365" t="s">
        <v>72</v>
      </c>
      <c r="D365" s="109">
        <v>1.1499999999999999</v>
      </c>
    </row>
    <row r="366" spans="1:4" x14ac:dyDescent="0.2">
      <c r="A366" t="s">
        <v>11117</v>
      </c>
      <c r="B366" s="107">
        <v>44992</v>
      </c>
      <c r="C366" t="s">
        <v>58</v>
      </c>
      <c r="D366" s="109">
        <v>1561.63</v>
      </c>
    </row>
    <row r="367" spans="1:4" x14ac:dyDescent="0.2">
      <c r="A367" t="s">
        <v>11118</v>
      </c>
      <c r="B367" s="107">
        <v>44992</v>
      </c>
      <c r="C367" t="s">
        <v>43</v>
      </c>
      <c r="D367" s="109">
        <v>0.19139999999999999</v>
      </c>
    </row>
    <row r="368" spans="1:4" x14ac:dyDescent="0.2">
      <c r="A368" t="s">
        <v>11119</v>
      </c>
      <c r="B368" s="107">
        <v>44991</v>
      </c>
      <c r="C368" t="s">
        <v>71</v>
      </c>
      <c r="D368" s="109">
        <v>1573.62</v>
      </c>
    </row>
    <row r="369" spans="1:4" x14ac:dyDescent="0.2">
      <c r="A369" t="s">
        <v>11120</v>
      </c>
      <c r="B369" s="107">
        <v>44991</v>
      </c>
      <c r="C369" t="s">
        <v>2716</v>
      </c>
      <c r="D369" s="109">
        <v>1</v>
      </c>
    </row>
    <row r="370" spans="1:4" x14ac:dyDescent="0.2">
      <c r="A370" t="s">
        <v>11121</v>
      </c>
      <c r="B370" s="107">
        <v>44991</v>
      </c>
      <c r="C370" t="s">
        <v>73</v>
      </c>
      <c r="D370" s="109">
        <v>1</v>
      </c>
    </row>
    <row r="371" spans="1:4" x14ac:dyDescent="0.2">
      <c r="A371" t="s">
        <v>11122</v>
      </c>
      <c r="B371" s="107">
        <v>44991</v>
      </c>
      <c r="C371" t="s">
        <v>72</v>
      </c>
      <c r="D371" s="109">
        <v>1.131</v>
      </c>
    </row>
    <row r="372" spans="1:4" x14ac:dyDescent="0.2">
      <c r="A372" t="s">
        <v>11123</v>
      </c>
      <c r="B372" s="107">
        <v>44991</v>
      </c>
      <c r="C372" t="s">
        <v>58</v>
      </c>
      <c r="D372" s="109">
        <v>1565.91</v>
      </c>
    </row>
    <row r="373" spans="1:4" x14ac:dyDescent="0.2">
      <c r="A373" t="s">
        <v>11124</v>
      </c>
      <c r="B373" s="107">
        <v>44991</v>
      </c>
      <c r="C373" t="s">
        <v>43</v>
      </c>
      <c r="D373" s="109">
        <v>0.1928</v>
      </c>
    </row>
    <row r="374" spans="1:4" x14ac:dyDescent="0.2">
      <c r="A374" t="s">
        <v>11125</v>
      </c>
      <c r="B374" s="107">
        <v>44990</v>
      </c>
      <c r="C374" t="s">
        <v>71</v>
      </c>
      <c r="D374" s="109">
        <v>1567.9</v>
      </c>
    </row>
    <row r="375" spans="1:4" x14ac:dyDescent="0.2">
      <c r="A375" t="s">
        <v>11126</v>
      </c>
      <c r="B375" s="107">
        <v>44990</v>
      </c>
      <c r="C375" t="s">
        <v>2716</v>
      </c>
      <c r="D375" s="109">
        <v>1</v>
      </c>
    </row>
    <row r="376" spans="1:4" x14ac:dyDescent="0.2">
      <c r="A376" t="s">
        <v>11127</v>
      </c>
      <c r="B376" s="107">
        <v>44990</v>
      </c>
      <c r="C376" t="s">
        <v>73</v>
      </c>
      <c r="D376" s="109">
        <v>1</v>
      </c>
    </row>
    <row r="377" spans="1:4" x14ac:dyDescent="0.2">
      <c r="A377" t="s">
        <v>11128</v>
      </c>
      <c r="B377" s="107">
        <v>44990</v>
      </c>
      <c r="C377" t="s">
        <v>72</v>
      </c>
      <c r="D377" s="109">
        <v>1.1359999999999999</v>
      </c>
    </row>
    <row r="378" spans="1:4" x14ac:dyDescent="0.2">
      <c r="A378" t="s">
        <v>11129</v>
      </c>
      <c r="B378" s="107">
        <v>44990</v>
      </c>
      <c r="C378" t="s">
        <v>58</v>
      </c>
      <c r="D378" s="109">
        <v>1564.75</v>
      </c>
    </row>
    <row r="379" spans="1:4" x14ac:dyDescent="0.2">
      <c r="A379" t="s">
        <v>11130</v>
      </c>
      <c r="B379" s="107">
        <v>44990</v>
      </c>
      <c r="C379" t="s">
        <v>43</v>
      </c>
      <c r="D379" s="109">
        <v>0.19109999999999999</v>
      </c>
    </row>
    <row r="380" spans="1:4" x14ac:dyDescent="0.2">
      <c r="A380" t="s">
        <v>11131</v>
      </c>
      <c r="B380" s="107">
        <v>44989</v>
      </c>
      <c r="C380" t="s">
        <v>71</v>
      </c>
      <c r="D380" s="109">
        <v>1559.41</v>
      </c>
    </row>
    <row r="381" spans="1:4" x14ac:dyDescent="0.2">
      <c r="A381" t="s">
        <v>11132</v>
      </c>
      <c r="B381" s="107">
        <v>44989</v>
      </c>
      <c r="C381" t="s">
        <v>2716</v>
      </c>
      <c r="D381" s="109">
        <v>1</v>
      </c>
    </row>
    <row r="382" spans="1:4" x14ac:dyDescent="0.2">
      <c r="A382" t="s">
        <v>11133</v>
      </c>
      <c r="B382" s="107">
        <v>44989</v>
      </c>
      <c r="C382" t="s">
        <v>73</v>
      </c>
      <c r="D382" s="109">
        <v>1</v>
      </c>
    </row>
    <row r="383" spans="1:4" x14ac:dyDescent="0.2">
      <c r="A383" t="s">
        <v>11134</v>
      </c>
      <c r="B383" s="107">
        <v>44989</v>
      </c>
      <c r="C383" t="s">
        <v>72</v>
      </c>
      <c r="D383" s="109">
        <v>1.1279999999999999</v>
      </c>
    </row>
    <row r="384" spans="1:4" x14ac:dyDescent="0.2">
      <c r="A384" t="s">
        <v>11135</v>
      </c>
      <c r="B384" s="107">
        <v>44989</v>
      </c>
      <c r="C384" t="s">
        <v>58</v>
      </c>
      <c r="D384" s="109">
        <v>1566.92</v>
      </c>
    </row>
    <row r="385" spans="1:4" x14ac:dyDescent="0.2">
      <c r="A385" t="s">
        <v>11136</v>
      </c>
      <c r="B385" s="107">
        <v>44989</v>
      </c>
      <c r="C385" t="s">
        <v>43</v>
      </c>
      <c r="D385" s="109">
        <v>0.19109999999999999</v>
      </c>
    </row>
    <row r="386" spans="1:4" x14ac:dyDescent="0.2">
      <c r="A386" t="s">
        <v>11137</v>
      </c>
      <c r="B386" s="107">
        <v>44988</v>
      </c>
      <c r="C386" t="s">
        <v>71</v>
      </c>
      <c r="D386" s="109">
        <v>1574.78</v>
      </c>
    </row>
    <row r="387" spans="1:4" x14ac:dyDescent="0.2">
      <c r="A387" t="s">
        <v>11138</v>
      </c>
      <c r="B387" s="107">
        <v>44988</v>
      </c>
      <c r="C387" t="s">
        <v>2716</v>
      </c>
      <c r="D387" s="109">
        <v>1</v>
      </c>
    </row>
    <row r="388" spans="1:4" x14ac:dyDescent="0.2">
      <c r="A388" t="s">
        <v>11139</v>
      </c>
      <c r="B388" s="107">
        <v>44988</v>
      </c>
      <c r="C388" t="s">
        <v>73</v>
      </c>
      <c r="D388" s="109">
        <v>1</v>
      </c>
    </row>
    <row r="389" spans="1:4" x14ac:dyDescent="0.2">
      <c r="A389" t="s">
        <v>11140</v>
      </c>
      <c r="B389" s="107">
        <v>44988</v>
      </c>
      <c r="C389" t="s">
        <v>72</v>
      </c>
      <c r="D389" s="109">
        <v>1.169</v>
      </c>
    </row>
    <row r="390" spans="1:4" x14ac:dyDescent="0.2">
      <c r="A390" t="s">
        <v>11141</v>
      </c>
      <c r="B390" s="107">
        <v>44988</v>
      </c>
      <c r="C390" t="s">
        <v>58</v>
      </c>
      <c r="D390" s="109">
        <v>1569.61</v>
      </c>
    </row>
    <row r="391" spans="1:4" x14ac:dyDescent="0.2">
      <c r="A391" t="s">
        <v>11142</v>
      </c>
      <c r="B391" s="107">
        <v>44988</v>
      </c>
      <c r="C391" t="s">
        <v>43</v>
      </c>
      <c r="D391" s="109">
        <v>0.191</v>
      </c>
    </row>
    <row r="392" spans="1:4" x14ac:dyDescent="0.2">
      <c r="A392" t="s">
        <v>11143</v>
      </c>
      <c r="B392" s="107">
        <v>44987</v>
      </c>
      <c r="C392" t="s">
        <v>71</v>
      </c>
      <c r="D392" s="109">
        <v>1655.82</v>
      </c>
    </row>
    <row r="393" spans="1:4" x14ac:dyDescent="0.2">
      <c r="A393" t="s">
        <v>11144</v>
      </c>
      <c r="B393" s="107">
        <v>44987</v>
      </c>
      <c r="C393" t="s">
        <v>2716</v>
      </c>
      <c r="D393" s="109">
        <v>1</v>
      </c>
    </row>
    <row r="394" spans="1:4" x14ac:dyDescent="0.2">
      <c r="A394" t="s">
        <v>11145</v>
      </c>
      <c r="B394" s="107">
        <v>44987</v>
      </c>
      <c r="C394" t="s">
        <v>73</v>
      </c>
      <c r="D394" s="109">
        <v>1</v>
      </c>
    </row>
    <row r="395" spans="1:4" x14ac:dyDescent="0.2">
      <c r="A395" t="s">
        <v>11146</v>
      </c>
      <c r="B395" s="107">
        <v>44987</v>
      </c>
      <c r="C395" t="s">
        <v>72</v>
      </c>
      <c r="D395" s="109">
        <v>1.2270000000000001</v>
      </c>
    </row>
    <row r="396" spans="1:4" x14ac:dyDescent="0.2">
      <c r="A396" t="s">
        <v>11147</v>
      </c>
      <c r="B396" s="107">
        <v>44987</v>
      </c>
      <c r="C396" t="s">
        <v>58</v>
      </c>
      <c r="D396" s="109">
        <v>1647.77</v>
      </c>
    </row>
    <row r="397" spans="1:4" x14ac:dyDescent="0.2">
      <c r="A397" t="s">
        <v>11148</v>
      </c>
      <c r="B397" s="107">
        <v>44987</v>
      </c>
      <c r="C397" t="s">
        <v>43</v>
      </c>
      <c r="D397" s="109">
        <v>0.1915</v>
      </c>
    </row>
    <row r="398" spans="1:4" x14ac:dyDescent="0.2">
      <c r="A398" t="s">
        <v>11149</v>
      </c>
      <c r="B398" s="107">
        <v>44986</v>
      </c>
      <c r="C398" t="s">
        <v>71</v>
      </c>
      <c r="D398" s="109">
        <v>1666.31</v>
      </c>
    </row>
    <row r="399" spans="1:4" x14ac:dyDescent="0.2">
      <c r="A399" t="s">
        <v>11150</v>
      </c>
      <c r="B399" s="107">
        <v>44986</v>
      </c>
      <c r="C399" t="s">
        <v>2716</v>
      </c>
      <c r="D399" s="109">
        <v>1</v>
      </c>
    </row>
    <row r="400" spans="1:4" x14ac:dyDescent="0.2">
      <c r="A400" t="s">
        <v>11151</v>
      </c>
      <c r="B400" s="107">
        <v>44986</v>
      </c>
      <c r="C400" t="s">
        <v>73</v>
      </c>
      <c r="D400" s="109">
        <v>1</v>
      </c>
    </row>
    <row r="401" spans="1:4" x14ac:dyDescent="0.2">
      <c r="A401" t="s">
        <v>11152</v>
      </c>
      <c r="B401" s="107">
        <v>44986</v>
      </c>
      <c r="C401" t="s">
        <v>72</v>
      </c>
      <c r="D401" s="109">
        <v>1.25</v>
      </c>
    </row>
    <row r="402" spans="1:4" x14ac:dyDescent="0.2">
      <c r="A402" t="s">
        <v>11153</v>
      </c>
      <c r="B402" s="107">
        <v>44986</v>
      </c>
      <c r="C402" t="s">
        <v>58</v>
      </c>
      <c r="D402" s="109">
        <v>1665.59</v>
      </c>
    </row>
    <row r="403" spans="1:4" x14ac:dyDescent="0.2">
      <c r="A403" t="s">
        <v>11154</v>
      </c>
      <c r="B403" s="107">
        <v>44986</v>
      </c>
      <c r="C403" t="s">
        <v>43</v>
      </c>
      <c r="D403" s="109">
        <v>0.19189999999999999</v>
      </c>
    </row>
    <row r="404" spans="1:4" x14ac:dyDescent="0.2">
      <c r="A404" t="s">
        <v>11155</v>
      </c>
      <c r="B404" s="107">
        <v>44985</v>
      </c>
      <c r="C404" t="s">
        <v>71</v>
      </c>
      <c r="D404" s="109">
        <v>1612.65</v>
      </c>
    </row>
    <row r="405" spans="1:4" x14ac:dyDescent="0.2">
      <c r="A405" t="s">
        <v>11156</v>
      </c>
      <c r="B405" s="107">
        <v>44985</v>
      </c>
      <c r="C405" t="s">
        <v>2716</v>
      </c>
      <c r="D405" s="109">
        <v>1</v>
      </c>
    </row>
    <row r="406" spans="1:4" x14ac:dyDescent="0.2">
      <c r="A406" t="s">
        <v>11157</v>
      </c>
      <c r="B406" s="107">
        <v>44985</v>
      </c>
      <c r="C406" t="s">
        <v>73</v>
      </c>
      <c r="D406" s="109">
        <v>1</v>
      </c>
    </row>
    <row r="407" spans="1:4" x14ac:dyDescent="0.2">
      <c r="A407" t="s">
        <v>11158</v>
      </c>
      <c r="B407" s="107">
        <v>44985</v>
      </c>
      <c r="C407" t="s">
        <v>72</v>
      </c>
      <c r="D407" s="109">
        <v>1.196</v>
      </c>
    </row>
    <row r="408" spans="1:4" x14ac:dyDescent="0.2">
      <c r="A408" t="s">
        <v>11159</v>
      </c>
      <c r="B408" s="107">
        <v>44985</v>
      </c>
      <c r="C408" t="s">
        <v>58</v>
      </c>
      <c r="D408" s="109">
        <v>1604.71</v>
      </c>
    </row>
    <row r="409" spans="1:4" x14ac:dyDescent="0.2">
      <c r="A409" t="s">
        <v>11160</v>
      </c>
      <c r="B409" s="107">
        <v>44985</v>
      </c>
      <c r="C409" t="s">
        <v>43</v>
      </c>
      <c r="D409" s="109">
        <v>0.19089999999999999</v>
      </c>
    </row>
    <row r="410" spans="1:4" x14ac:dyDescent="0.2">
      <c r="A410" t="s">
        <v>11161</v>
      </c>
      <c r="B410" s="107">
        <v>44984</v>
      </c>
      <c r="C410" t="s">
        <v>71</v>
      </c>
      <c r="D410" s="109">
        <v>1636.6</v>
      </c>
    </row>
    <row r="411" spans="1:4" x14ac:dyDescent="0.2">
      <c r="A411" t="s">
        <v>11162</v>
      </c>
      <c r="B411" s="107">
        <v>44984</v>
      </c>
      <c r="C411" t="s">
        <v>2716</v>
      </c>
      <c r="D411" s="109">
        <v>0.99980000000000002</v>
      </c>
    </row>
    <row r="412" spans="1:4" x14ac:dyDescent="0.2">
      <c r="A412" t="s">
        <v>11163</v>
      </c>
      <c r="B412" s="107">
        <v>44984</v>
      </c>
      <c r="C412" t="s">
        <v>73</v>
      </c>
      <c r="D412" s="109">
        <v>0.99980000000000002</v>
      </c>
    </row>
    <row r="413" spans="1:4" x14ac:dyDescent="0.2">
      <c r="A413" t="s">
        <v>11164</v>
      </c>
      <c r="B413" s="107">
        <v>44984</v>
      </c>
      <c r="C413" t="s">
        <v>72</v>
      </c>
      <c r="D413" s="109">
        <v>1.234</v>
      </c>
    </row>
    <row r="414" spans="1:4" x14ac:dyDescent="0.2">
      <c r="A414" t="s">
        <v>11165</v>
      </c>
      <c r="B414" s="107">
        <v>44984</v>
      </c>
      <c r="C414" t="s">
        <v>58</v>
      </c>
      <c r="D414" s="109">
        <v>1633.45</v>
      </c>
    </row>
    <row r="415" spans="1:4" x14ac:dyDescent="0.2">
      <c r="A415" t="s">
        <v>11166</v>
      </c>
      <c r="B415" s="107">
        <v>44984</v>
      </c>
      <c r="C415" t="s">
        <v>43</v>
      </c>
      <c r="D415" s="109">
        <v>0.1915</v>
      </c>
    </row>
    <row r="416" spans="1:4" x14ac:dyDescent="0.2">
      <c r="A416" t="s">
        <v>11167</v>
      </c>
      <c r="B416" s="107">
        <v>44983</v>
      </c>
      <c r="C416" t="s">
        <v>71</v>
      </c>
      <c r="D416" s="109">
        <v>1644.16</v>
      </c>
    </row>
    <row r="417" spans="1:4" x14ac:dyDescent="0.2">
      <c r="A417" t="s">
        <v>11168</v>
      </c>
      <c r="B417" s="107">
        <v>44983</v>
      </c>
      <c r="C417" t="s">
        <v>2716</v>
      </c>
      <c r="D417" s="109">
        <v>1</v>
      </c>
    </row>
    <row r="418" spans="1:4" x14ac:dyDescent="0.2">
      <c r="A418" t="s">
        <v>11169</v>
      </c>
      <c r="B418" s="107">
        <v>44983</v>
      </c>
      <c r="C418" t="s">
        <v>73</v>
      </c>
      <c r="D418" s="109">
        <v>1</v>
      </c>
    </row>
    <row r="419" spans="1:4" x14ac:dyDescent="0.2">
      <c r="A419" t="s">
        <v>11170</v>
      </c>
      <c r="B419" s="107">
        <v>44983</v>
      </c>
      <c r="C419" t="s">
        <v>72</v>
      </c>
      <c r="D419" s="109">
        <v>1.282</v>
      </c>
    </row>
    <row r="420" spans="1:4" x14ac:dyDescent="0.2">
      <c r="A420" t="s">
        <v>11171</v>
      </c>
      <c r="B420" s="107">
        <v>44983</v>
      </c>
      <c r="C420" t="s">
        <v>58</v>
      </c>
      <c r="D420" s="109">
        <v>1641.47</v>
      </c>
    </row>
    <row r="421" spans="1:4" x14ac:dyDescent="0.2">
      <c r="A421" t="s">
        <v>11172</v>
      </c>
      <c r="B421" s="107">
        <v>44983</v>
      </c>
      <c r="C421" t="s">
        <v>43</v>
      </c>
      <c r="D421" s="109">
        <v>0.1915</v>
      </c>
    </row>
    <row r="422" spans="1:4" x14ac:dyDescent="0.2">
      <c r="A422" t="s">
        <v>11173</v>
      </c>
      <c r="B422" s="107">
        <v>44982</v>
      </c>
      <c r="C422" t="s">
        <v>71</v>
      </c>
      <c r="D422" s="109">
        <v>1588</v>
      </c>
    </row>
    <row r="423" spans="1:4" x14ac:dyDescent="0.2">
      <c r="A423" t="s">
        <v>11174</v>
      </c>
      <c r="B423" s="107">
        <v>44982</v>
      </c>
      <c r="C423" t="s">
        <v>2716</v>
      </c>
      <c r="D423" s="109">
        <v>1</v>
      </c>
    </row>
    <row r="424" spans="1:4" x14ac:dyDescent="0.2">
      <c r="A424" t="s">
        <v>11175</v>
      </c>
      <c r="B424" s="107">
        <v>44982</v>
      </c>
      <c r="C424" t="s">
        <v>73</v>
      </c>
      <c r="D424" s="109">
        <v>1</v>
      </c>
    </row>
    <row r="425" spans="1:4" x14ac:dyDescent="0.2">
      <c r="A425" t="s">
        <v>11176</v>
      </c>
      <c r="B425" s="107">
        <v>44982</v>
      </c>
      <c r="C425" t="s">
        <v>72</v>
      </c>
      <c r="D425" s="109">
        <v>1.248</v>
      </c>
    </row>
    <row r="426" spans="1:4" x14ac:dyDescent="0.2">
      <c r="A426" t="s">
        <v>11177</v>
      </c>
      <c r="B426" s="107">
        <v>44982</v>
      </c>
      <c r="C426" t="s">
        <v>58</v>
      </c>
      <c r="D426" s="109">
        <v>1594.76</v>
      </c>
    </row>
    <row r="427" spans="1:4" x14ac:dyDescent="0.2">
      <c r="A427" t="s">
        <v>11178</v>
      </c>
      <c r="B427" s="107">
        <v>44982</v>
      </c>
      <c r="C427" t="s">
        <v>43</v>
      </c>
      <c r="D427" s="109">
        <v>0.1915</v>
      </c>
    </row>
    <row r="428" spans="1:4" x14ac:dyDescent="0.2">
      <c r="A428" t="s">
        <v>11179</v>
      </c>
      <c r="B428" s="107">
        <v>44981</v>
      </c>
      <c r="C428" t="s">
        <v>71</v>
      </c>
      <c r="D428" s="109">
        <v>1611.53</v>
      </c>
    </row>
    <row r="429" spans="1:4" x14ac:dyDescent="0.2">
      <c r="A429" t="s">
        <v>11180</v>
      </c>
      <c r="B429" s="107">
        <v>44981</v>
      </c>
      <c r="C429" t="s">
        <v>2716</v>
      </c>
      <c r="D429" s="109">
        <v>1</v>
      </c>
    </row>
    <row r="430" spans="1:4" x14ac:dyDescent="0.2">
      <c r="A430" t="s">
        <v>11181</v>
      </c>
      <c r="B430" s="107">
        <v>44981</v>
      </c>
      <c r="C430" t="s">
        <v>73</v>
      </c>
      <c r="D430" s="109">
        <v>1</v>
      </c>
    </row>
    <row r="431" spans="1:4" x14ac:dyDescent="0.2">
      <c r="A431" t="s">
        <v>11182</v>
      </c>
      <c r="B431" s="107">
        <v>44981</v>
      </c>
      <c r="C431" t="s">
        <v>72</v>
      </c>
      <c r="D431" s="109">
        <v>1.2649999999999999</v>
      </c>
    </row>
    <row r="432" spans="1:4" x14ac:dyDescent="0.2">
      <c r="A432" t="s">
        <v>11183</v>
      </c>
      <c r="B432" s="107">
        <v>44981</v>
      </c>
      <c r="C432" t="s">
        <v>58</v>
      </c>
      <c r="D432" s="109">
        <v>1607.86</v>
      </c>
    </row>
    <row r="433" spans="1:4" x14ac:dyDescent="0.2">
      <c r="A433" t="s">
        <v>11184</v>
      </c>
      <c r="B433" s="107">
        <v>44981</v>
      </c>
      <c r="C433" t="s">
        <v>43</v>
      </c>
      <c r="D433" s="109">
        <v>0.1913</v>
      </c>
    </row>
    <row r="434" spans="1:4" x14ac:dyDescent="0.2">
      <c r="A434" t="s">
        <v>11185</v>
      </c>
      <c r="B434" s="107">
        <v>44980</v>
      </c>
      <c r="C434" t="s">
        <v>71</v>
      </c>
      <c r="D434" s="109">
        <v>1651.46</v>
      </c>
    </row>
    <row r="435" spans="1:4" x14ac:dyDescent="0.2">
      <c r="A435" t="s">
        <v>11186</v>
      </c>
      <c r="B435" s="107">
        <v>44980</v>
      </c>
      <c r="C435" t="s">
        <v>2716</v>
      </c>
      <c r="D435" s="109">
        <v>1</v>
      </c>
    </row>
    <row r="436" spans="1:4" x14ac:dyDescent="0.2">
      <c r="A436" t="s">
        <v>11187</v>
      </c>
      <c r="B436" s="107">
        <v>44980</v>
      </c>
      <c r="C436" t="s">
        <v>73</v>
      </c>
      <c r="D436" s="109">
        <v>0.99990000000000001</v>
      </c>
    </row>
    <row r="437" spans="1:4" x14ac:dyDescent="0.2">
      <c r="A437" t="s">
        <v>11188</v>
      </c>
      <c r="B437" s="107">
        <v>44980</v>
      </c>
      <c r="C437" t="s">
        <v>72</v>
      </c>
      <c r="D437" s="109">
        <v>1.3540000000000001</v>
      </c>
    </row>
    <row r="438" spans="1:4" x14ac:dyDescent="0.2">
      <c r="A438" t="s">
        <v>11189</v>
      </c>
      <c r="B438" s="107">
        <v>44980</v>
      </c>
      <c r="C438" t="s">
        <v>58</v>
      </c>
      <c r="D438" s="109">
        <v>1650.59</v>
      </c>
    </row>
    <row r="439" spans="1:4" x14ac:dyDescent="0.2">
      <c r="A439" t="s">
        <v>11190</v>
      </c>
      <c r="B439" s="107">
        <v>44980</v>
      </c>
      <c r="C439" t="s">
        <v>43</v>
      </c>
      <c r="D439" s="109">
        <v>0.1938</v>
      </c>
    </row>
    <row r="440" spans="1:4" x14ac:dyDescent="0.2">
      <c r="A440" t="s">
        <v>11191</v>
      </c>
      <c r="B440" s="107">
        <v>44979</v>
      </c>
      <c r="C440" t="s">
        <v>71</v>
      </c>
      <c r="D440" s="109">
        <v>1643.17</v>
      </c>
    </row>
    <row r="441" spans="1:4" x14ac:dyDescent="0.2">
      <c r="A441" t="s">
        <v>11192</v>
      </c>
      <c r="B441" s="107">
        <v>44979</v>
      </c>
      <c r="C441" t="s">
        <v>2716</v>
      </c>
      <c r="D441" s="109">
        <v>1</v>
      </c>
    </row>
    <row r="442" spans="1:4" x14ac:dyDescent="0.2">
      <c r="A442" t="s">
        <v>11193</v>
      </c>
      <c r="B442" s="107">
        <v>44979</v>
      </c>
      <c r="C442" t="s">
        <v>73</v>
      </c>
      <c r="D442" s="109">
        <v>0.99990000000000001</v>
      </c>
    </row>
    <row r="443" spans="1:4" x14ac:dyDescent="0.2">
      <c r="A443" t="s">
        <v>11194</v>
      </c>
      <c r="B443" s="107">
        <v>44979</v>
      </c>
      <c r="C443" t="s">
        <v>72</v>
      </c>
      <c r="D443" s="109">
        <v>1.395</v>
      </c>
    </row>
    <row r="444" spans="1:4" x14ac:dyDescent="0.2">
      <c r="A444" t="s">
        <v>11195</v>
      </c>
      <c r="B444" s="107">
        <v>44979</v>
      </c>
      <c r="C444" t="s">
        <v>58</v>
      </c>
      <c r="D444" s="109">
        <v>1643.28</v>
      </c>
    </row>
    <row r="445" spans="1:4" x14ac:dyDescent="0.2">
      <c r="A445" t="s">
        <v>11196</v>
      </c>
      <c r="B445" s="107">
        <v>44979</v>
      </c>
      <c r="C445" t="s">
        <v>43</v>
      </c>
      <c r="D445" s="109">
        <v>0.19270000000000001</v>
      </c>
    </row>
    <row r="446" spans="1:4" x14ac:dyDescent="0.2">
      <c r="A446" t="s">
        <v>11197</v>
      </c>
      <c r="B446" s="107">
        <v>44978</v>
      </c>
      <c r="C446" t="s">
        <v>71</v>
      </c>
      <c r="D446" s="109">
        <v>1659.27</v>
      </c>
    </row>
    <row r="447" spans="1:4" x14ac:dyDescent="0.2">
      <c r="A447" t="s">
        <v>11198</v>
      </c>
      <c r="B447" s="107">
        <v>44978</v>
      </c>
      <c r="C447" t="s">
        <v>2716</v>
      </c>
      <c r="D447" s="109">
        <v>1</v>
      </c>
    </row>
    <row r="448" spans="1:4" x14ac:dyDescent="0.2">
      <c r="A448" t="s">
        <v>11199</v>
      </c>
      <c r="B448" s="107">
        <v>44978</v>
      </c>
      <c r="C448" t="s">
        <v>73</v>
      </c>
      <c r="D448" s="109">
        <v>0.99990000000000001</v>
      </c>
    </row>
    <row r="449" spans="1:4" x14ac:dyDescent="0.2">
      <c r="A449" t="s">
        <v>11200</v>
      </c>
      <c r="B449" s="107">
        <v>44978</v>
      </c>
      <c r="C449" t="s">
        <v>72</v>
      </c>
      <c r="D449" s="109">
        <v>1.3859999999999999</v>
      </c>
    </row>
    <row r="450" spans="1:4" x14ac:dyDescent="0.2">
      <c r="A450" t="s">
        <v>11201</v>
      </c>
      <c r="B450" s="107">
        <v>44978</v>
      </c>
      <c r="C450" t="s">
        <v>58</v>
      </c>
      <c r="D450" s="109">
        <v>1659.64</v>
      </c>
    </row>
    <row r="451" spans="1:4" x14ac:dyDescent="0.2">
      <c r="A451" t="s">
        <v>11202</v>
      </c>
      <c r="B451" s="107">
        <v>44978</v>
      </c>
      <c r="C451" t="s">
        <v>43</v>
      </c>
      <c r="D451" s="109">
        <v>0.1918</v>
      </c>
    </row>
    <row r="452" spans="1:4" x14ac:dyDescent="0.2">
      <c r="A452" t="s">
        <v>11203</v>
      </c>
      <c r="B452" s="107">
        <v>44977</v>
      </c>
      <c r="C452" t="s">
        <v>71</v>
      </c>
      <c r="D452" s="109">
        <v>1704.69</v>
      </c>
    </row>
    <row r="453" spans="1:4" x14ac:dyDescent="0.2">
      <c r="A453" t="s">
        <v>11204</v>
      </c>
      <c r="B453" s="107">
        <v>44977</v>
      </c>
      <c r="C453" t="s">
        <v>2716</v>
      </c>
      <c r="D453" s="109">
        <v>0.99980000000000002</v>
      </c>
    </row>
    <row r="454" spans="1:4" x14ac:dyDescent="0.2">
      <c r="A454" t="s">
        <v>11205</v>
      </c>
      <c r="B454" s="107">
        <v>44977</v>
      </c>
      <c r="C454" t="s">
        <v>73</v>
      </c>
      <c r="D454" s="109">
        <v>1</v>
      </c>
    </row>
    <row r="455" spans="1:4" x14ac:dyDescent="0.2">
      <c r="A455" t="s">
        <v>11206</v>
      </c>
      <c r="B455" s="107">
        <v>44977</v>
      </c>
      <c r="C455" t="s">
        <v>72</v>
      </c>
      <c r="D455" s="109">
        <v>1.4750000000000001</v>
      </c>
    </row>
    <row r="456" spans="1:4" x14ac:dyDescent="0.2">
      <c r="A456" t="s">
        <v>11207</v>
      </c>
      <c r="B456" s="107">
        <v>44977</v>
      </c>
      <c r="C456" t="s">
        <v>58</v>
      </c>
      <c r="D456" s="109">
        <v>1703.53</v>
      </c>
    </row>
    <row r="457" spans="1:4" x14ac:dyDescent="0.2">
      <c r="A457" t="s">
        <v>11208</v>
      </c>
      <c r="B457" s="107">
        <v>44977</v>
      </c>
      <c r="C457" t="s">
        <v>43</v>
      </c>
      <c r="D457" s="109">
        <v>0.19239999999999999</v>
      </c>
    </row>
    <row r="458" spans="1:4" x14ac:dyDescent="0.2">
      <c r="A458" t="s">
        <v>11209</v>
      </c>
      <c r="B458" s="107">
        <v>44976</v>
      </c>
      <c r="C458" t="s">
        <v>71</v>
      </c>
      <c r="D458" s="109">
        <v>1676.62</v>
      </c>
    </row>
    <row r="459" spans="1:4" x14ac:dyDescent="0.2">
      <c r="A459" t="s">
        <v>11210</v>
      </c>
      <c r="B459" s="107">
        <v>44976</v>
      </c>
      <c r="C459" t="s">
        <v>2716</v>
      </c>
      <c r="D459" s="109">
        <v>1</v>
      </c>
    </row>
    <row r="460" spans="1:4" x14ac:dyDescent="0.2">
      <c r="A460" t="s">
        <v>11211</v>
      </c>
      <c r="B460" s="107">
        <v>44976</v>
      </c>
      <c r="C460" t="s">
        <v>73</v>
      </c>
      <c r="D460" s="109">
        <v>1</v>
      </c>
    </row>
    <row r="461" spans="1:4" x14ac:dyDescent="0.2">
      <c r="A461" t="s">
        <v>11212</v>
      </c>
      <c r="B461" s="107">
        <v>44976</v>
      </c>
      <c r="C461" t="s">
        <v>72</v>
      </c>
      <c r="D461" s="109">
        <v>1.4810000000000001</v>
      </c>
    </row>
    <row r="462" spans="1:4" x14ac:dyDescent="0.2">
      <c r="A462" t="s">
        <v>11213</v>
      </c>
      <c r="B462" s="107">
        <v>44976</v>
      </c>
      <c r="C462" t="s">
        <v>58</v>
      </c>
      <c r="D462" s="109">
        <v>1681.25</v>
      </c>
    </row>
    <row r="463" spans="1:4" x14ac:dyDescent="0.2">
      <c r="A463" t="s">
        <v>11214</v>
      </c>
      <c r="B463" s="107">
        <v>44976</v>
      </c>
      <c r="C463" t="s">
        <v>43</v>
      </c>
      <c r="D463" s="109">
        <v>0.19139999999999999</v>
      </c>
    </row>
    <row r="464" spans="1:4" x14ac:dyDescent="0.2">
      <c r="A464" t="s">
        <v>11215</v>
      </c>
      <c r="B464" s="107">
        <v>44975</v>
      </c>
      <c r="C464" t="s">
        <v>71</v>
      </c>
      <c r="D464" s="109">
        <v>1685.55</v>
      </c>
    </row>
    <row r="465" spans="1:4" x14ac:dyDescent="0.2">
      <c r="A465" t="s">
        <v>11216</v>
      </c>
      <c r="B465" s="107">
        <v>44975</v>
      </c>
      <c r="C465" t="s">
        <v>2716</v>
      </c>
      <c r="D465" s="109">
        <v>1</v>
      </c>
    </row>
    <row r="466" spans="1:4" x14ac:dyDescent="0.2">
      <c r="A466" t="s">
        <v>11217</v>
      </c>
      <c r="B466" s="107">
        <v>44975</v>
      </c>
      <c r="C466" t="s">
        <v>73</v>
      </c>
      <c r="D466" s="109">
        <v>1</v>
      </c>
    </row>
    <row r="467" spans="1:4" x14ac:dyDescent="0.2">
      <c r="A467" t="s">
        <v>11218</v>
      </c>
      <c r="B467" s="107">
        <v>44975</v>
      </c>
      <c r="C467" t="s">
        <v>72</v>
      </c>
      <c r="D467" s="109">
        <v>1.4850000000000001</v>
      </c>
    </row>
    <row r="468" spans="1:4" x14ac:dyDescent="0.2">
      <c r="A468" t="s">
        <v>11219</v>
      </c>
      <c r="B468" s="107">
        <v>44975</v>
      </c>
      <c r="C468" t="s">
        <v>58</v>
      </c>
      <c r="D468" s="109">
        <v>1691.98</v>
      </c>
    </row>
    <row r="469" spans="1:4" x14ac:dyDescent="0.2">
      <c r="A469" t="s">
        <v>11220</v>
      </c>
      <c r="B469" s="107">
        <v>44975</v>
      </c>
      <c r="C469" t="s">
        <v>43</v>
      </c>
      <c r="D469" s="109">
        <v>0.19220000000000001</v>
      </c>
    </row>
    <row r="470" spans="1:4" x14ac:dyDescent="0.2">
      <c r="A470" t="s">
        <v>11221</v>
      </c>
      <c r="B470" s="107">
        <v>44974</v>
      </c>
      <c r="C470" t="s">
        <v>71</v>
      </c>
      <c r="D470" s="109">
        <v>1700.44</v>
      </c>
    </row>
    <row r="471" spans="1:4" x14ac:dyDescent="0.2">
      <c r="A471" t="s">
        <v>11222</v>
      </c>
      <c r="B471" s="107">
        <v>44974</v>
      </c>
      <c r="C471" t="s">
        <v>2716</v>
      </c>
      <c r="D471" s="109">
        <v>1</v>
      </c>
    </row>
    <row r="472" spans="1:4" x14ac:dyDescent="0.2">
      <c r="A472" t="s">
        <v>11223</v>
      </c>
      <c r="B472" s="107">
        <v>44974</v>
      </c>
      <c r="C472" t="s">
        <v>73</v>
      </c>
      <c r="D472" s="109">
        <v>1</v>
      </c>
    </row>
    <row r="473" spans="1:4" x14ac:dyDescent="0.2">
      <c r="A473" t="s">
        <v>11224</v>
      </c>
      <c r="B473" s="107">
        <v>44974</v>
      </c>
      <c r="C473" t="s">
        <v>72</v>
      </c>
      <c r="D473" s="109">
        <v>1.526</v>
      </c>
    </row>
    <row r="474" spans="1:4" x14ac:dyDescent="0.2">
      <c r="A474" t="s">
        <v>11225</v>
      </c>
      <c r="B474" s="107">
        <v>44974</v>
      </c>
      <c r="C474" t="s">
        <v>58</v>
      </c>
      <c r="D474" s="109">
        <v>1694.3</v>
      </c>
    </row>
    <row r="475" spans="1:4" x14ac:dyDescent="0.2">
      <c r="A475" t="s">
        <v>11226</v>
      </c>
      <c r="B475" s="107">
        <v>44974</v>
      </c>
      <c r="C475" t="s">
        <v>43</v>
      </c>
      <c r="D475" s="109">
        <v>0.19239999999999999</v>
      </c>
    </row>
    <row r="476" spans="1:4" x14ac:dyDescent="0.2">
      <c r="A476" t="s">
        <v>11227</v>
      </c>
      <c r="B476" s="107">
        <v>44973</v>
      </c>
      <c r="C476" t="s">
        <v>71</v>
      </c>
      <c r="D476" s="109">
        <v>1636.61</v>
      </c>
    </row>
    <row r="477" spans="1:4" x14ac:dyDescent="0.2">
      <c r="A477" t="s">
        <v>11228</v>
      </c>
      <c r="B477" s="107">
        <v>44973</v>
      </c>
      <c r="C477" t="s">
        <v>2716</v>
      </c>
      <c r="D477" s="109">
        <v>1</v>
      </c>
    </row>
    <row r="478" spans="1:4" x14ac:dyDescent="0.2">
      <c r="A478" t="s">
        <v>11229</v>
      </c>
      <c r="B478" s="107">
        <v>44973</v>
      </c>
      <c r="C478" t="s">
        <v>73</v>
      </c>
      <c r="D478" s="109">
        <v>0.99960000000000004</v>
      </c>
    </row>
    <row r="479" spans="1:4" x14ac:dyDescent="0.2">
      <c r="A479" t="s">
        <v>11230</v>
      </c>
      <c r="B479" s="107">
        <v>44973</v>
      </c>
      <c r="C479" t="s">
        <v>72</v>
      </c>
      <c r="D479" s="109">
        <v>1.371</v>
      </c>
    </row>
    <row r="480" spans="1:4" x14ac:dyDescent="0.2">
      <c r="A480" t="s">
        <v>11231</v>
      </c>
      <c r="B480" s="107">
        <v>44973</v>
      </c>
      <c r="C480" t="s">
        <v>58</v>
      </c>
      <c r="D480" s="109">
        <v>1638.41</v>
      </c>
    </row>
    <row r="481" spans="1:4" x14ac:dyDescent="0.2">
      <c r="A481" t="s">
        <v>11232</v>
      </c>
      <c r="B481" s="107">
        <v>44973</v>
      </c>
      <c r="C481" t="s">
        <v>43</v>
      </c>
      <c r="D481" s="109">
        <v>0.19139999999999999</v>
      </c>
    </row>
    <row r="482" spans="1:4" x14ac:dyDescent="0.2">
      <c r="A482" t="s">
        <v>11233</v>
      </c>
      <c r="B482" s="107">
        <v>44972</v>
      </c>
      <c r="C482" t="s">
        <v>71</v>
      </c>
      <c r="D482" s="109">
        <v>1678.59</v>
      </c>
    </row>
    <row r="483" spans="1:4" x14ac:dyDescent="0.2">
      <c r="A483" t="s">
        <v>11234</v>
      </c>
      <c r="B483" s="107">
        <v>44972</v>
      </c>
      <c r="C483" t="s">
        <v>2716</v>
      </c>
      <c r="D483" s="109">
        <v>1</v>
      </c>
    </row>
    <row r="484" spans="1:4" x14ac:dyDescent="0.2">
      <c r="A484" t="s">
        <v>11235</v>
      </c>
      <c r="B484" s="107">
        <v>44972</v>
      </c>
      <c r="C484" t="s">
        <v>73</v>
      </c>
      <c r="D484" s="109">
        <v>0.99990000000000001</v>
      </c>
    </row>
    <row r="485" spans="1:4" x14ac:dyDescent="0.2">
      <c r="A485" t="s">
        <v>11236</v>
      </c>
      <c r="B485" s="107">
        <v>44972</v>
      </c>
      <c r="C485" t="s">
        <v>72</v>
      </c>
      <c r="D485" s="109">
        <v>1.329</v>
      </c>
    </row>
    <row r="486" spans="1:4" x14ac:dyDescent="0.2">
      <c r="A486" t="s">
        <v>11237</v>
      </c>
      <c r="B486" s="107">
        <v>44972</v>
      </c>
      <c r="C486" t="s">
        <v>58</v>
      </c>
      <c r="D486" s="109">
        <v>1675.34</v>
      </c>
    </row>
    <row r="487" spans="1:4" x14ac:dyDescent="0.2">
      <c r="A487" t="s">
        <v>11238</v>
      </c>
      <c r="B487" s="107">
        <v>44972</v>
      </c>
      <c r="C487" t="s">
        <v>43</v>
      </c>
      <c r="D487" s="109">
        <v>0.19270000000000001</v>
      </c>
    </row>
    <row r="488" spans="1:4" x14ac:dyDescent="0.2">
      <c r="A488" t="s">
        <v>11239</v>
      </c>
      <c r="B488" s="107">
        <v>44971</v>
      </c>
      <c r="C488" t="s">
        <v>71</v>
      </c>
      <c r="D488" s="109">
        <v>1554.12</v>
      </c>
    </row>
    <row r="489" spans="1:4" x14ac:dyDescent="0.2">
      <c r="A489" t="s">
        <v>11240</v>
      </c>
      <c r="B489" s="107">
        <v>44971</v>
      </c>
      <c r="C489" t="s">
        <v>2716</v>
      </c>
      <c r="D489" s="109">
        <v>1</v>
      </c>
    </row>
    <row r="490" spans="1:4" x14ac:dyDescent="0.2">
      <c r="A490" t="s">
        <v>11241</v>
      </c>
      <c r="B490" s="107">
        <v>44971</v>
      </c>
      <c r="C490" t="s">
        <v>73</v>
      </c>
      <c r="D490" s="109">
        <v>0.99990000000000001</v>
      </c>
    </row>
    <row r="491" spans="1:4" x14ac:dyDescent="0.2">
      <c r="A491" t="s">
        <v>11242</v>
      </c>
      <c r="B491" s="107">
        <v>44971</v>
      </c>
      <c r="C491" t="s">
        <v>72</v>
      </c>
      <c r="D491" s="109">
        <v>1.2589999999999999</v>
      </c>
    </row>
    <row r="492" spans="1:4" x14ac:dyDescent="0.2">
      <c r="A492" t="s">
        <v>11243</v>
      </c>
      <c r="B492" s="107">
        <v>44971</v>
      </c>
      <c r="C492" t="s">
        <v>58</v>
      </c>
      <c r="D492" s="109">
        <v>1556.14</v>
      </c>
    </row>
    <row r="493" spans="1:4" x14ac:dyDescent="0.2">
      <c r="A493" t="s">
        <v>11244</v>
      </c>
      <c r="B493" s="107">
        <v>44971</v>
      </c>
      <c r="C493" t="s">
        <v>43</v>
      </c>
      <c r="D493" s="109">
        <v>0.19189999999999999</v>
      </c>
    </row>
    <row r="494" spans="1:4" x14ac:dyDescent="0.2">
      <c r="A494" t="s">
        <v>11245</v>
      </c>
      <c r="B494" s="107">
        <v>44970</v>
      </c>
      <c r="C494" t="s">
        <v>71</v>
      </c>
      <c r="D494" s="109">
        <v>1504.21</v>
      </c>
    </row>
    <row r="495" spans="1:4" x14ac:dyDescent="0.2">
      <c r="A495" t="s">
        <v>11246</v>
      </c>
      <c r="B495" s="107">
        <v>44970</v>
      </c>
      <c r="C495" t="s">
        <v>2716</v>
      </c>
      <c r="D495" s="109">
        <v>1.0009999999999999</v>
      </c>
    </row>
    <row r="496" spans="1:4" x14ac:dyDescent="0.2">
      <c r="A496" t="s">
        <v>11247</v>
      </c>
      <c r="B496" s="107">
        <v>44970</v>
      </c>
      <c r="C496" t="s">
        <v>73</v>
      </c>
      <c r="D496" s="109">
        <v>1</v>
      </c>
    </row>
    <row r="497" spans="1:4" x14ac:dyDescent="0.2">
      <c r="A497" t="s">
        <v>11248</v>
      </c>
      <c r="B497" s="107">
        <v>44970</v>
      </c>
      <c r="C497" t="s">
        <v>72</v>
      </c>
      <c r="D497" s="109">
        <v>1.1859999999999999</v>
      </c>
    </row>
    <row r="498" spans="1:4" x14ac:dyDescent="0.2">
      <c r="A498" t="s">
        <v>11249</v>
      </c>
      <c r="B498" s="107">
        <v>44970</v>
      </c>
      <c r="C498" t="s">
        <v>58</v>
      </c>
      <c r="D498" s="109">
        <v>1506.37</v>
      </c>
    </row>
    <row r="499" spans="1:4" x14ac:dyDescent="0.2">
      <c r="A499" t="s">
        <v>11250</v>
      </c>
      <c r="B499" s="107">
        <v>44970</v>
      </c>
      <c r="C499" t="s">
        <v>43</v>
      </c>
      <c r="D499" s="109">
        <v>0.19220000000000001</v>
      </c>
    </row>
    <row r="500" spans="1:4" x14ac:dyDescent="0.2">
      <c r="A500" t="s">
        <v>11251</v>
      </c>
      <c r="B500" s="107">
        <v>44969</v>
      </c>
      <c r="C500" t="s">
        <v>71</v>
      </c>
      <c r="D500" s="109">
        <v>1509.65</v>
      </c>
    </row>
    <row r="501" spans="1:4" x14ac:dyDescent="0.2">
      <c r="A501" t="s">
        <v>11252</v>
      </c>
      <c r="B501" s="107">
        <v>44969</v>
      </c>
      <c r="C501" t="s">
        <v>2716</v>
      </c>
      <c r="D501" s="109">
        <v>1</v>
      </c>
    </row>
    <row r="502" spans="1:4" x14ac:dyDescent="0.2">
      <c r="A502" t="s">
        <v>11253</v>
      </c>
      <c r="B502" s="107">
        <v>44969</v>
      </c>
      <c r="C502" t="s">
        <v>73</v>
      </c>
      <c r="D502" s="109">
        <v>1</v>
      </c>
    </row>
    <row r="503" spans="1:4" x14ac:dyDescent="0.2">
      <c r="A503" t="s">
        <v>11254</v>
      </c>
      <c r="B503" s="107">
        <v>44969</v>
      </c>
      <c r="C503" t="s">
        <v>72</v>
      </c>
      <c r="D503" s="109">
        <v>1.2370000000000001</v>
      </c>
    </row>
    <row r="504" spans="1:4" x14ac:dyDescent="0.2">
      <c r="A504" t="s">
        <v>11255</v>
      </c>
      <c r="B504" s="107">
        <v>44969</v>
      </c>
      <c r="C504" t="s">
        <v>58</v>
      </c>
      <c r="D504" s="109">
        <v>1515.42</v>
      </c>
    </row>
    <row r="505" spans="1:4" x14ac:dyDescent="0.2">
      <c r="A505" t="s">
        <v>11256</v>
      </c>
      <c r="B505" s="107">
        <v>44969</v>
      </c>
      <c r="C505" t="s">
        <v>43</v>
      </c>
      <c r="D505" s="109">
        <v>0.18959999999999999</v>
      </c>
    </row>
    <row r="506" spans="1:4" x14ac:dyDescent="0.2">
      <c r="A506" t="s">
        <v>11257</v>
      </c>
      <c r="B506" s="107">
        <v>44968</v>
      </c>
      <c r="C506" t="s">
        <v>71</v>
      </c>
      <c r="D506" s="109">
        <v>1536.19</v>
      </c>
    </row>
    <row r="507" spans="1:4" x14ac:dyDescent="0.2">
      <c r="A507" t="s">
        <v>11258</v>
      </c>
      <c r="B507" s="107">
        <v>44968</v>
      </c>
      <c r="C507" t="s">
        <v>2716</v>
      </c>
      <c r="D507" s="109">
        <v>1</v>
      </c>
    </row>
    <row r="508" spans="1:4" x14ac:dyDescent="0.2">
      <c r="A508" t="s">
        <v>11259</v>
      </c>
      <c r="B508" s="107">
        <v>44968</v>
      </c>
      <c r="C508" t="s">
        <v>73</v>
      </c>
      <c r="D508" s="109">
        <v>0.99990000000000001</v>
      </c>
    </row>
    <row r="509" spans="1:4" x14ac:dyDescent="0.2">
      <c r="A509" t="s">
        <v>11260</v>
      </c>
      <c r="B509" s="107">
        <v>44968</v>
      </c>
      <c r="C509" t="s">
        <v>72</v>
      </c>
      <c r="D509" s="109">
        <v>1.2490000000000001</v>
      </c>
    </row>
    <row r="510" spans="1:4" x14ac:dyDescent="0.2">
      <c r="A510" t="s">
        <v>11261</v>
      </c>
      <c r="B510" s="107">
        <v>44968</v>
      </c>
      <c r="C510" t="s">
        <v>58</v>
      </c>
      <c r="D510" s="109">
        <v>1538.79</v>
      </c>
    </row>
    <row r="511" spans="1:4" x14ac:dyDescent="0.2">
      <c r="A511" t="s">
        <v>11262</v>
      </c>
      <c r="B511" s="107">
        <v>44968</v>
      </c>
      <c r="C511" t="s">
        <v>43</v>
      </c>
      <c r="D511" s="109">
        <v>0.19009999999999999</v>
      </c>
    </row>
    <row r="512" spans="1:4" x14ac:dyDescent="0.2">
      <c r="A512" t="s">
        <v>11263</v>
      </c>
      <c r="B512" s="107">
        <v>44967</v>
      </c>
      <c r="C512" t="s">
        <v>71</v>
      </c>
      <c r="D512" s="109">
        <v>1518.52</v>
      </c>
    </row>
    <row r="513" spans="1:4" x14ac:dyDescent="0.2">
      <c r="A513" t="s">
        <v>11264</v>
      </c>
      <c r="B513" s="107">
        <v>44967</v>
      </c>
      <c r="C513" t="s">
        <v>2716</v>
      </c>
      <c r="D513" s="109">
        <v>1</v>
      </c>
    </row>
    <row r="514" spans="1:4" x14ac:dyDescent="0.2">
      <c r="A514" t="s">
        <v>11265</v>
      </c>
      <c r="B514" s="107">
        <v>44967</v>
      </c>
      <c r="C514" t="s">
        <v>73</v>
      </c>
      <c r="D514" s="109">
        <v>1</v>
      </c>
    </row>
    <row r="515" spans="1:4" x14ac:dyDescent="0.2">
      <c r="A515" t="s">
        <v>11266</v>
      </c>
      <c r="B515" s="107">
        <v>44967</v>
      </c>
      <c r="C515" t="s">
        <v>72</v>
      </c>
      <c r="D515" s="109">
        <v>1.2310000000000001</v>
      </c>
    </row>
    <row r="516" spans="1:4" x14ac:dyDescent="0.2">
      <c r="A516" t="s">
        <v>11267</v>
      </c>
      <c r="B516" s="107">
        <v>44967</v>
      </c>
      <c r="C516" t="s">
        <v>58</v>
      </c>
      <c r="D516" s="109">
        <v>1513.79</v>
      </c>
    </row>
    <row r="517" spans="1:4" x14ac:dyDescent="0.2">
      <c r="A517" t="s">
        <v>11268</v>
      </c>
      <c r="B517" s="107">
        <v>44967</v>
      </c>
      <c r="C517" t="s">
        <v>43</v>
      </c>
      <c r="D517" s="109">
        <v>0.19059999999999999</v>
      </c>
    </row>
    <row r="518" spans="1:4" x14ac:dyDescent="0.2">
      <c r="A518" t="s">
        <v>11269</v>
      </c>
      <c r="B518" s="107">
        <v>44966</v>
      </c>
      <c r="C518" t="s">
        <v>71</v>
      </c>
      <c r="D518" s="109">
        <v>1546.9</v>
      </c>
    </row>
    <row r="519" spans="1:4" x14ac:dyDescent="0.2">
      <c r="A519" t="s">
        <v>11270</v>
      </c>
      <c r="B519" s="107">
        <v>44966</v>
      </c>
      <c r="C519" t="s">
        <v>2716</v>
      </c>
      <c r="D519" s="109">
        <v>1.0009999999999999</v>
      </c>
    </row>
    <row r="520" spans="1:4" x14ac:dyDescent="0.2">
      <c r="A520" t="s">
        <v>11271</v>
      </c>
      <c r="B520" s="107">
        <v>44966</v>
      </c>
      <c r="C520" t="s">
        <v>73</v>
      </c>
      <c r="D520" s="109">
        <v>1.0009999999999999</v>
      </c>
    </row>
    <row r="521" spans="1:4" x14ac:dyDescent="0.2">
      <c r="A521" t="s">
        <v>11272</v>
      </c>
      <c r="B521" s="107">
        <v>44966</v>
      </c>
      <c r="C521" t="s">
        <v>72</v>
      </c>
      <c r="D521" s="109">
        <v>1.2290000000000001</v>
      </c>
    </row>
    <row r="522" spans="1:4" x14ac:dyDescent="0.2">
      <c r="A522" t="s">
        <v>11273</v>
      </c>
      <c r="B522" s="107">
        <v>44966</v>
      </c>
      <c r="C522" t="s">
        <v>58</v>
      </c>
      <c r="D522" s="109">
        <v>1545.78</v>
      </c>
    </row>
    <row r="523" spans="1:4" x14ac:dyDescent="0.2">
      <c r="A523" t="s">
        <v>11274</v>
      </c>
      <c r="B523" s="107">
        <v>44966</v>
      </c>
      <c r="C523" t="s">
        <v>43</v>
      </c>
      <c r="D523" s="109">
        <v>0.18870000000000001</v>
      </c>
    </row>
    <row r="524" spans="1:4" x14ac:dyDescent="0.2">
      <c r="A524" t="s">
        <v>11275</v>
      </c>
      <c r="B524" s="107">
        <v>44965</v>
      </c>
      <c r="C524" t="s">
        <v>71</v>
      </c>
      <c r="D524" s="109">
        <v>1648.76</v>
      </c>
    </row>
    <row r="525" spans="1:4" x14ac:dyDescent="0.2">
      <c r="A525" t="s">
        <v>11276</v>
      </c>
      <c r="B525" s="107">
        <v>44965</v>
      </c>
      <c r="C525" t="s">
        <v>2716</v>
      </c>
      <c r="D525" s="109">
        <v>0.99990000000000001</v>
      </c>
    </row>
    <row r="526" spans="1:4" x14ac:dyDescent="0.2">
      <c r="A526" t="s">
        <v>11277</v>
      </c>
      <c r="B526" s="107">
        <v>44965</v>
      </c>
      <c r="C526" t="s">
        <v>73</v>
      </c>
      <c r="D526" s="109">
        <v>1</v>
      </c>
    </row>
    <row r="527" spans="1:4" x14ac:dyDescent="0.2">
      <c r="A527" t="s">
        <v>11278</v>
      </c>
      <c r="B527" s="107">
        <v>44965</v>
      </c>
      <c r="C527" t="s">
        <v>72</v>
      </c>
      <c r="D527" s="109">
        <v>1.304</v>
      </c>
    </row>
    <row r="528" spans="1:4" x14ac:dyDescent="0.2">
      <c r="A528" t="s">
        <v>11279</v>
      </c>
      <c r="B528" s="107">
        <v>44965</v>
      </c>
      <c r="C528" t="s">
        <v>58</v>
      </c>
      <c r="D528" s="109">
        <v>1650.95</v>
      </c>
    </row>
    <row r="529" spans="1:4" x14ac:dyDescent="0.2">
      <c r="A529" t="s">
        <v>11280</v>
      </c>
      <c r="B529" s="107">
        <v>44965</v>
      </c>
      <c r="C529" t="s">
        <v>43</v>
      </c>
      <c r="D529" s="109">
        <v>0.1915</v>
      </c>
    </row>
    <row r="530" spans="1:4" x14ac:dyDescent="0.2">
      <c r="A530" t="s">
        <v>11281</v>
      </c>
      <c r="B530" s="107">
        <v>44964</v>
      </c>
      <c r="C530" t="s">
        <v>71</v>
      </c>
      <c r="D530" s="109">
        <v>1669.18</v>
      </c>
    </row>
    <row r="531" spans="1:4" x14ac:dyDescent="0.2">
      <c r="A531" t="s">
        <v>11282</v>
      </c>
      <c r="B531" s="107">
        <v>44964</v>
      </c>
      <c r="C531" t="s">
        <v>2716</v>
      </c>
      <c r="D531" s="109">
        <v>0.99990000000000001</v>
      </c>
    </row>
    <row r="532" spans="1:4" x14ac:dyDescent="0.2">
      <c r="A532" t="s">
        <v>11283</v>
      </c>
      <c r="B532" s="107">
        <v>44964</v>
      </c>
      <c r="C532" t="s">
        <v>73</v>
      </c>
      <c r="D532" s="109">
        <v>0.99990000000000001</v>
      </c>
    </row>
    <row r="533" spans="1:4" x14ac:dyDescent="0.2">
      <c r="A533" t="s">
        <v>11284</v>
      </c>
      <c r="B533" s="107">
        <v>44964</v>
      </c>
      <c r="C533" t="s">
        <v>72</v>
      </c>
      <c r="D533" s="109">
        <v>1.2709999999999999</v>
      </c>
    </row>
    <row r="534" spans="1:4" x14ac:dyDescent="0.2">
      <c r="A534" t="s">
        <v>11285</v>
      </c>
      <c r="B534" s="107">
        <v>44964</v>
      </c>
      <c r="C534" t="s">
        <v>58</v>
      </c>
      <c r="D534" s="109">
        <v>1671.61</v>
      </c>
    </row>
    <row r="535" spans="1:4" x14ac:dyDescent="0.2">
      <c r="A535" t="s">
        <v>11286</v>
      </c>
      <c r="B535" s="107">
        <v>44964</v>
      </c>
      <c r="C535" t="s">
        <v>43</v>
      </c>
      <c r="D535" s="109">
        <v>0.1923</v>
      </c>
    </row>
    <row r="536" spans="1:4" x14ac:dyDescent="0.2">
      <c r="A536" t="s">
        <v>11287</v>
      </c>
      <c r="B536" s="107">
        <v>44963</v>
      </c>
      <c r="C536" t="s">
        <v>71</v>
      </c>
      <c r="D536" s="109">
        <v>1618.78</v>
      </c>
    </row>
    <row r="537" spans="1:4" x14ac:dyDescent="0.2">
      <c r="A537" t="s">
        <v>11288</v>
      </c>
      <c r="B537" s="107">
        <v>44963</v>
      </c>
      <c r="C537" t="s">
        <v>2716</v>
      </c>
      <c r="D537" s="109">
        <v>1</v>
      </c>
    </row>
    <row r="538" spans="1:4" x14ac:dyDescent="0.2">
      <c r="A538" t="s">
        <v>11289</v>
      </c>
      <c r="B538" s="107">
        <v>44963</v>
      </c>
      <c r="C538" t="s">
        <v>73</v>
      </c>
      <c r="D538" s="109">
        <v>1</v>
      </c>
    </row>
    <row r="539" spans="1:4" x14ac:dyDescent="0.2">
      <c r="A539" t="s">
        <v>11290</v>
      </c>
      <c r="B539" s="107">
        <v>44963</v>
      </c>
      <c r="C539" t="s">
        <v>72</v>
      </c>
      <c r="D539" s="109">
        <v>1.19</v>
      </c>
    </row>
    <row r="540" spans="1:4" x14ac:dyDescent="0.2">
      <c r="A540" t="s">
        <v>11291</v>
      </c>
      <c r="B540" s="107">
        <v>44963</v>
      </c>
      <c r="C540" t="s">
        <v>58</v>
      </c>
      <c r="D540" s="109">
        <v>1614.31</v>
      </c>
    </row>
    <row r="541" spans="1:4" x14ac:dyDescent="0.2">
      <c r="A541" t="s">
        <v>11292</v>
      </c>
      <c r="B541" s="107">
        <v>44963</v>
      </c>
      <c r="C541" t="s">
        <v>43</v>
      </c>
      <c r="D541" s="109">
        <v>0.19289999999999999</v>
      </c>
    </row>
    <row r="542" spans="1:4" x14ac:dyDescent="0.2">
      <c r="A542" t="s">
        <v>11293</v>
      </c>
      <c r="B542" s="107">
        <v>44962</v>
      </c>
      <c r="C542" t="s">
        <v>71</v>
      </c>
      <c r="D542" s="109">
        <v>1626.64</v>
      </c>
    </row>
    <row r="543" spans="1:4" x14ac:dyDescent="0.2">
      <c r="A543" t="s">
        <v>11294</v>
      </c>
      <c r="B543" s="107">
        <v>44962</v>
      </c>
      <c r="C543" t="s">
        <v>2716</v>
      </c>
      <c r="D543" s="109">
        <v>1</v>
      </c>
    </row>
    <row r="544" spans="1:4" x14ac:dyDescent="0.2">
      <c r="A544" t="s">
        <v>11295</v>
      </c>
      <c r="B544" s="107">
        <v>44962</v>
      </c>
      <c r="C544" t="s">
        <v>73</v>
      </c>
      <c r="D544" s="109">
        <v>1</v>
      </c>
    </row>
    <row r="545" spans="1:4" x14ac:dyDescent="0.2">
      <c r="A545" t="s">
        <v>11296</v>
      </c>
      <c r="B545" s="107">
        <v>44962</v>
      </c>
      <c r="C545" t="s">
        <v>72</v>
      </c>
      <c r="D545" s="109">
        <v>1.2030000000000001</v>
      </c>
    </row>
    <row r="546" spans="1:4" x14ac:dyDescent="0.2">
      <c r="A546" t="s">
        <v>11297</v>
      </c>
      <c r="B546" s="107">
        <v>44962</v>
      </c>
      <c r="C546" t="s">
        <v>58</v>
      </c>
      <c r="D546" s="109">
        <v>1629.8</v>
      </c>
    </row>
    <row r="547" spans="1:4" x14ac:dyDescent="0.2">
      <c r="A547" t="s">
        <v>11298</v>
      </c>
      <c r="B547" s="107">
        <v>44962</v>
      </c>
      <c r="C547" t="s">
        <v>43</v>
      </c>
      <c r="D547" s="109">
        <v>0.19259999999999999</v>
      </c>
    </row>
    <row r="548" spans="1:4" x14ac:dyDescent="0.2">
      <c r="A548" t="s">
        <v>11299</v>
      </c>
      <c r="B548" s="107">
        <v>44961</v>
      </c>
      <c r="C548" t="s">
        <v>71</v>
      </c>
      <c r="D548" s="109">
        <v>1659.69</v>
      </c>
    </row>
    <row r="549" spans="1:4" x14ac:dyDescent="0.2">
      <c r="A549" t="s">
        <v>11300</v>
      </c>
      <c r="B549" s="107">
        <v>44961</v>
      </c>
      <c r="C549" t="s">
        <v>2716</v>
      </c>
      <c r="D549" s="109">
        <v>1</v>
      </c>
    </row>
    <row r="550" spans="1:4" x14ac:dyDescent="0.2">
      <c r="A550" t="s">
        <v>11301</v>
      </c>
      <c r="B550" s="107">
        <v>44961</v>
      </c>
      <c r="C550" t="s">
        <v>73</v>
      </c>
      <c r="D550" s="109">
        <v>1</v>
      </c>
    </row>
    <row r="551" spans="1:4" x14ac:dyDescent="0.2">
      <c r="A551" t="s">
        <v>11302</v>
      </c>
      <c r="B551" s="107">
        <v>44961</v>
      </c>
      <c r="C551" t="s">
        <v>72</v>
      </c>
      <c r="D551" s="109">
        <v>1.254</v>
      </c>
    </row>
    <row r="552" spans="1:4" x14ac:dyDescent="0.2">
      <c r="A552" t="s">
        <v>11303</v>
      </c>
      <c r="B552" s="107">
        <v>44961</v>
      </c>
      <c r="C552" t="s">
        <v>58</v>
      </c>
      <c r="D552" s="109">
        <v>1666.89</v>
      </c>
    </row>
    <row r="553" spans="1:4" x14ac:dyDescent="0.2">
      <c r="A553" t="s">
        <v>11304</v>
      </c>
      <c r="B553" s="107">
        <v>44961</v>
      </c>
      <c r="C553" t="s">
        <v>43</v>
      </c>
      <c r="D553" s="109">
        <v>0.19359999999999999</v>
      </c>
    </row>
    <row r="554" spans="1:4" x14ac:dyDescent="0.2">
      <c r="A554" t="s">
        <v>11305</v>
      </c>
      <c r="B554" s="107">
        <v>44960</v>
      </c>
      <c r="C554" t="s">
        <v>71</v>
      </c>
      <c r="D554" s="109">
        <v>1670.14</v>
      </c>
    </row>
    <row r="555" spans="1:4" x14ac:dyDescent="0.2">
      <c r="A555" t="s">
        <v>11306</v>
      </c>
      <c r="B555" s="107">
        <v>44960</v>
      </c>
      <c r="C555" t="s">
        <v>2716</v>
      </c>
      <c r="D555" s="109">
        <v>1</v>
      </c>
    </row>
    <row r="556" spans="1:4" x14ac:dyDescent="0.2">
      <c r="A556" t="s">
        <v>11307</v>
      </c>
      <c r="B556" s="107">
        <v>44960</v>
      </c>
      <c r="C556" t="s">
        <v>73</v>
      </c>
      <c r="D556" s="109">
        <v>0.99990000000000001</v>
      </c>
    </row>
    <row r="557" spans="1:4" x14ac:dyDescent="0.2">
      <c r="A557" t="s">
        <v>11308</v>
      </c>
      <c r="B557" s="107">
        <v>44960</v>
      </c>
      <c r="C557" t="s">
        <v>72</v>
      </c>
      <c r="D557" s="109">
        <v>1.2450000000000001</v>
      </c>
    </row>
    <row r="558" spans="1:4" x14ac:dyDescent="0.2">
      <c r="A558" t="s">
        <v>11309</v>
      </c>
      <c r="B558" s="107">
        <v>44960</v>
      </c>
      <c r="C558" t="s">
        <v>58</v>
      </c>
      <c r="D558" s="109">
        <v>1663.97</v>
      </c>
    </row>
    <row r="559" spans="1:4" x14ac:dyDescent="0.2">
      <c r="A559" t="s">
        <v>11310</v>
      </c>
      <c r="B559" s="107">
        <v>44960</v>
      </c>
      <c r="C559" t="s">
        <v>43</v>
      </c>
      <c r="D559" s="109">
        <v>0.19439999999999999</v>
      </c>
    </row>
    <row r="560" spans="1:4" x14ac:dyDescent="0.2">
      <c r="A560" t="s">
        <v>11311</v>
      </c>
      <c r="B560" s="107">
        <v>44959</v>
      </c>
      <c r="C560" t="s">
        <v>71</v>
      </c>
      <c r="D560" s="109">
        <v>1648.88</v>
      </c>
    </row>
    <row r="561" spans="1:4" x14ac:dyDescent="0.2">
      <c r="A561" t="s">
        <v>11312</v>
      </c>
      <c r="B561" s="107">
        <v>44959</v>
      </c>
      <c r="C561" t="s">
        <v>2716</v>
      </c>
      <c r="D561" s="109">
        <v>1.0009999999999999</v>
      </c>
    </row>
    <row r="562" spans="1:4" x14ac:dyDescent="0.2">
      <c r="A562" t="s">
        <v>11313</v>
      </c>
      <c r="B562" s="107">
        <v>44959</v>
      </c>
      <c r="C562" t="s">
        <v>73</v>
      </c>
      <c r="D562" s="109">
        <v>1.0009999999999999</v>
      </c>
    </row>
    <row r="563" spans="1:4" x14ac:dyDescent="0.2">
      <c r="A563" t="s">
        <v>11314</v>
      </c>
      <c r="B563" s="107">
        <v>44959</v>
      </c>
      <c r="C563" t="s">
        <v>72</v>
      </c>
      <c r="D563" s="109">
        <v>1.181</v>
      </c>
    </row>
    <row r="564" spans="1:4" x14ac:dyDescent="0.2">
      <c r="A564" t="s">
        <v>11315</v>
      </c>
      <c r="B564" s="107">
        <v>44959</v>
      </c>
      <c r="C564" t="s">
        <v>58</v>
      </c>
      <c r="D564" s="109">
        <v>1642.74</v>
      </c>
    </row>
    <row r="565" spans="1:4" x14ac:dyDescent="0.2">
      <c r="A565" t="s">
        <v>11316</v>
      </c>
      <c r="B565" s="107">
        <v>44959</v>
      </c>
      <c r="C565" t="s">
        <v>43</v>
      </c>
      <c r="D565" s="109">
        <v>0.19689999999999999</v>
      </c>
    </row>
    <row r="566" spans="1:4" x14ac:dyDescent="0.2">
      <c r="A566" t="s">
        <v>11317</v>
      </c>
      <c r="B566" s="107">
        <v>44958</v>
      </c>
      <c r="C566" t="s">
        <v>71</v>
      </c>
      <c r="D566" s="109">
        <v>1645.79</v>
      </c>
    </row>
    <row r="567" spans="1:4" x14ac:dyDescent="0.2">
      <c r="A567" t="s">
        <v>11318</v>
      </c>
      <c r="B567" s="107">
        <v>44958</v>
      </c>
      <c r="C567" t="s">
        <v>2716</v>
      </c>
      <c r="D567" s="109">
        <v>1.0009999999999999</v>
      </c>
    </row>
    <row r="568" spans="1:4" x14ac:dyDescent="0.2">
      <c r="A568" t="s">
        <v>11319</v>
      </c>
      <c r="B568" s="107">
        <v>44958</v>
      </c>
      <c r="C568" t="s">
        <v>73</v>
      </c>
      <c r="D568" s="109">
        <v>1</v>
      </c>
    </row>
    <row r="569" spans="1:4" x14ac:dyDescent="0.2">
      <c r="A569" t="s">
        <v>11320</v>
      </c>
      <c r="B569" s="107">
        <v>44958</v>
      </c>
      <c r="C569" t="s">
        <v>72</v>
      </c>
      <c r="D569" s="109">
        <v>1.194</v>
      </c>
    </row>
    <row r="570" spans="1:4" x14ac:dyDescent="0.2">
      <c r="A570" t="s">
        <v>11321</v>
      </c>
      <c r="B570" s="107">
        <v>44958</v>
      </c>
      <c r="C570" t="s">
        <v>58</v>
      </c>
      <c r="D570" s="109">
        <v>1641.61</v>
      </c>
    </row>
    <row r="571" spans="1:4" x14ac:dyDescent="0.2">
      <c r="A571" t="s">
        <v>11322</v>
      </c>
      <c r="B571" s="107">
        <v>44958</v>
      </c>
      <c r="C571" t="s">
        <v>43</v>
      </c>
      <c r="D571" s="109">
        <v>0.19670000000000001</v>
      </c>
    </row>
    <row r="572" spans="1:4" x14ac:dyDescent="0.2">
      <c r="A572" t="s">
        <v>11323</v>
      </c>
      <c r="B572" s="107">
        <v>44957</v>
      </c>
      <c r="C572" t="s">
        <v>71</v>
      </c>
      <c r="D572" s="109">
        <v>1589.74</v>
      </c>
    </row>
    <row r="573" spans="1:4" x14ac:dyDescent="0.2">
      <c r="A573" t="s">
        <v>11324</v>
      </c>
      <c r="B573" s="107">
        <v>44957</v>
      </c>
      <c r="C573" t="s">
        <v>2716</v>
      </c>
      <c r="D573" s="109">
        <v>1</v>
      </c>
    </row>
    <row r="574" spans="1:4" x14ac:dyDescent="0.2">
      <c r="A574" t="s">
        <v>11325</v>
      </c>
      <c r="B574" s="107">
        <v>44957</v>
      </c>
      <c r="C574" t="s">
        <v>73</v>
      </c>
      <c r="D574" s="109">
        <v>0.99980000000000002</v>
      </c>
    </row>
    <row r="575" spans="1:4" x14ac:dyDescent="0.2">
      <c r="A575" t="s">
        <v>11326</v>
      </c>
      <c r="B575" s="107">
        <v>44957</v>
      </c>
      <c r="C575" t="s">
        <v>72</v>
      </c>
      <c r="D575" s="109">
        <v>1.109</v>
      </c>
    </row>
    <row r="576" spans="1:4" x14ac:dyDescent="0.2">
      <c r="A576" t="s">
        <v>11327</v>
      </c>
      <c r="B576" s="107">
        <v>44957</v>
      </c>
      <c r="C576" t="s">
        <v>58</v>
      </c>
      <c r="D576" s="109">
        <v>1585.47</v>
      </c>
    </row>
    <row r="577" spans="1:4" x14ac:dyDescent="0.2">
      <c r="A577" t="s">
        <v>11328</v>
      </c>
      <c r="B577" s="107">
        <v>44957</v>
      </c>
      <c r="C577" t="s">
        <v>43</v>
      </c>
      <c r="D577" s="109">
        <v>0.19589999999999999</v>
      </c>
    </row>
    <row r="578" spans="1:4" x14ac:dyDescent="0.2">
      <c r="A578" t="s">
        <v>11329</v>
      </c>
      <c r="B578" s="107">
        <v>44956</v>
      </c>
      <c r="C578" t="s">
        <v>71</v>
      </c>
      <c r="D578" s="109">
        <v>1567.52</v>
      </c>
    </row>
    <row r="579" spans="1:4" x14ac:dyDescent="0.2">
      <c r="A579" t="s">
        <v>11330</v>
      </c>
      <c r="B579" s="107">
        <v>44956</v>
      </c>
      <c r="C579" t="s">
        <v>2716</v>
      </c>
      <c r="D579" s="109">
        <v>1</v>
      </c>
    </row>
    <row r="580" spans="1:4" x14ac:dyDescent="0.2">
      <c r="A580" t="s">
        <v>11331</v>
      </c>
      <c r="B580" s="107">
        <v>44956</v>
      </c>
      <c r="C580" t="s">
        <v>73</v>
      </c>
      <c r="D580" s="109">
        <v>1</v>
      </c>
    </row>
    <row r="581" spans="1:4" x14ac:dyDescent="0.2">
      <c r="A581" t="s">
        <v>11332</v>
      </c>
      <c r="B581" s="107">
        <v>44956</v>
      </c>
      <c r="C581" t="s">
        <v>72</v>
      </c>
      <c r="D581" s="109">
        <v>1.087</v>
      </c>
    </row>
    <row r="582" spans="1:4" x14ac:dyDescent="0.2">
      <c r="A582" t="s">
        <v>11333</v>
      </c>
      <c r="B582" s="107">
        <v>44956</v>
      </c>
      <c r="C582" t="s">
        <v>58</v>
      </c>
      <c r="D582" s="109">
        <v>1566.49</v>
      </c>
    </row>
    <row r="583" spans="1:4" x14ac:dyDescent="0.2">
      <c r="A583" t="s">
        <v>11334</v>
      </c>
      <c r="B583" s="107">
        <v>44956</v>
      </c>
      <c r="C583" t="s">
        <v>43</v>
      </c>
      <c r="D583" s="109">
        <v>0.1946</v>
      </c>
    </row>
    <row r="584" spans="1:4" x14ac:dyDescent="0.2">
      <c r="A584" t="s">
        <v>11335</v>
      </c>
      <c r="B584" s="107">
        <v>44955</v>
      </c>
      <c r="C584" t="s">
        <v>71</v>
      </c>
      <c r="D584" s="109">
        <v>1652.39</v>
      </c>
    </row>
    <row r="585" spans="1:4" x14ac:dyDescent="0.2">
      <c r="A585" t="s">
        <v>11336</v>
      </c>
      <c r="B585" s="107">
        <v>44955</v>
      </c>
      <c r="C585" t="s">
        <v>2716</v>
      </c>
      <c r="D585" s="109">
        <v>1</v>
      </c>
    </row>
    <row r="586" spans="1:4" x14ac:dyDescent="0.2">
      <c r="A586" t="s">
        <v>11337</v>
      </c>
      <c r="B586" s="107">
        <v>44955</v>
      </c>
      <c r="C586" t="s">
        <v>73</v>
      </c>
      <c r="D586" s="109">
        <v>1</v>
      </c>
    </row>
    <row r="587" spans="1:4" x14ac:dyDescent="0.2">
      <c r="A587" t="s">
        <v>11338</v>
      </c>
      <c r="B587" s="107">
        <v>44955</v>
      </c>
      <c r="C587" t="s">
        <v>72</v>
      </c>
      <c r="D587" s="109">
        <v>1.1779999999999999</v>
      </c>
    </row>
    <row r="588" spans="1:4" x14ac:dyDescent="0.2">
      <c r="A588" t="s">
        <v>11339</v>
      </c>
      <c r="B588" s="107">
        <v>44955</v>
      </c>
      <c r="C588" t="s">
        <v>58</v>
      </c>
      <c r="D588" s="109">
        <v>1645.46</v>
      </c>
    </row>
    <row r="589" spans="1:4" x14ac:dyDescent="0.2">
      <c r="A589" t="s">
        <v>11340</v>
      </c>
      <c r="B589" s="107">
        <v>44955</v>
      </c>
      <c r="C589" t="s">
        <v>43</v>
      </c>
      <c r="D589" s="109">
        <v>0.19520000000000001</v>
      </c>
    </row>
    <row r="590" spans="1:4" x14ac:dyDescent="0.2">
      <c r="A590" t="s">
        <v>11341</v>
      </c>
      <c r="B590" s="107">
        <v>44954</v>
      </c>
      <c r="C590" t="s">
        <v>71</v>
      </c>
      <c r="D590" s="109">
        <v>1574.18</v>
      </c>
    </row>
    <row r="591" spans="1:4" x14ac:dyDescent="0.2">
      <c r="A591" t="s">
        <v>11342</v>
      </c>
      <c r="B591" s="107">
        <v>44954</v>
      </c>
      <c r="C591" t="s">
        <v>2716</v>
      </c>
      <c r="D591" s="109">
        <v>1</v>
      </c>
    </row>
    <row r="592" spans="1:4" x14ac:dyDescent="0.2">
      <c r="A592" t="s">
        <v>11343</v>
      </c>
      <c r="B592" s="107">
        <v>44954</v>
      </c>
      <c r="C592" t="s">
        <v>73</v>
      </c>
      <c r="D592" s="109">
        <v>0.99939999999999996</v>
      </c>
    </row>
    <row r="593" spans="1:4" x14ac:dyDescent="0.2">
      <c r="A593" t="s">
        <v>11344</v>
      </c>
      <c r="B593" s="107">
        <v>44954</v>
      </c>
      <c r="C593" t="s">
        <v>72</v>
      </c>
      <c r="D593" s="109">
        <v>1.145</v>
      </c>
    </row>
    <row r="594" spans="1:4" x14ac:dyDescent="0.2">
      <c r="A594" t="s">
        <v>11345</v>
      </c>
      <c r="B594" s="107">
        <v>44954</v>
      </c>
      <c r="C594" t="s">
        <v>58</v>
      </c>
      <c r="D594" s="109">
        <v>1572.46</v>
      </c>
    </row>
    <row r="595" spans="1:4" x14ac:dyDescent="0.2">
      <c r="A595" t="s">
        <v>11346</v>
      </c>
      <c r="B595" s="107">
        <v>44954</v>
      </c>
      <c r="C595" t="s">
        <v>43</v>
      </c>
      <c r="D595" s="109">
        <v>0.1948</v>
      </c>
    </row>
    <row r="596" spans="1:4" x14ac:dyDescent="0.2">
      <c r="A596" t="s">
        <v>11347</v>
      </c>
      <c r="B596" s="107">
        <v>44953</v>
      </c>
      <c r="C596" t="s">
        <v>71</v>
      </c>
      <c r="D596" s="109">
        <v>1598.4</v>
      </c>
    </row>
    <row r="597" spans="1:4" x14ac:dyDescent="0.2">
      <c r="A597" t="s">
        <v>11348</v>
      </c>
      <c r="B597" s="107">
        <v>44953</v>
      </c>
      <c r="C597" t="s">
        <v>2716</v>
      </c>
      <c r="D597" s="109">
        <v>1</v>
      </c>
    </row>
    <row r="598" spans="1:4" x14ac:dyDescent="0.2">
      <c r="A598" t="s">
        <v>11349</v>
      </c>
      <c r="B598" s="107">
        <v>44953</v>
      </c>
      <c r="C598" t="s">
        <v>73</v>
      </c>
      <c r="D598" s="109">
        <v>1</v>
      </c>
    </row>
    <row r="599" spans="1:4" x14ac:dyDescent="0.2">
      <c r="A599" t="s">
        <v>11350</v>
      </c>
      <c r="B599" s="107">
        <v>44953</v>
      </c>
      <c r="C599" t="s">
        <v>72</v>
      </c>
      <c r="D599" s="109">
        <v>1.159</v>
      </c>
    </row>
    <row r="600" spans="1:4" x14ac:dyDescent="0.2">
      <c r="A600" t="s">
        <v>11351</v>
      </c>
      <c r="B600" s="107">
        <v>44953</v>
      </c>
      <c r="C600" t="s">
        <v>58</v>
      </c>
      <c r="D600" s="109">
        <v>1597.86</v>
      </c>
    </row>
    <row r="601" spans="1:4" x14ac:dyDescent="0.2">
      <c r="A601" t="s">
        <v>11352</v>
      </c>
      <c r="B601" s="107">
        <v>44953</v>
      </c>
      <c r="C601" t="s">
        <v>43</v>
      </c>
      <c r="D601" s="109">
        <v>0.19470000000000001</v>
      </c>
    </row>
    <row r="602" spans="1:4" x14ac:dyDescent="0.2">
      <c r="A602" t="s">
        <v>11353</v>
      </c>
      <c r="B602" s="107">
        <v>44952</v>
      </c>
      <c r="C602" t="s">
        <v>71</v>
      </c>
      <c r="D602" s="109">
        <v>1609.16</v>
      </c>
    </row>
    <row r="603" spans="1:4" x14ac:dyDescent="0.2">
      <c r="A603" t="s">
        <v>11354</v>
      </c>
      <c r="B603" s="107">
        <v>44952</v>
      </c>
      <c r="C603" t="s">
        <v>2716</v>
      </c>
      <c r="D603" s="109">
        <v>1</v>
      </c>
    </row>
    <row r="604" spans="1:4" x14ac:dyDescent="0.2">
      <c r="A604" t="s">
        <v>11355</v>
      </c>
      <c r="B604" s="107">
        <v>44952</v>
      </c>
      <c r="C604" t="s">
        <v>73</v>
      </c>
      <c r="D604" s="109">
        <v>0.99990000000000001</v>
      </c>
    </row>
    <row r="605" spans="1:4" x14ac:dyDescent="0.2">
      <c r="A605" t="s">
        <v>11356</v>
      </c>
      <c r="B605" s="107">
        <v>44952</v>
      </c>
      <c r="C605" t="s">
        <v>72</v>
      </c>
      <c r="D605" s="109">
        <v>1.125</v>
      </c>
    </row>
    <row r="606" spans="1:4" x14ac:dyDescent="0.2">
      <c r="A606" t="s">
        <v>11357</v>
      </c>
      <c r="B606" s="107">
        <v>44952</v>
      </c>
      <c r="C606" t="s">
        <v>58</v>
      </c>
      <c r="D606" s="109">
        <v>1601.35</v>
      </c>
    </row>
    <row r="607" spans="1:4" x14ac:dyDescent="0.2">
      <c r="A607" t="s">
        <v>11358</v>
      </c>
      <c r="B607" s="107">
        <v>44952</v>
      </c>
      <c r="C607" t="s">
        <v>43</v>
      </c>
      <c r="D607" s="109">
        <v>0.19589999999999999</v>
      </c>
    </row>
    <row r="608" spans="1:4" x14ac:dyDescent="0.2">
      <c r="A608" t="s">
        <v>11359</v>
      </c>
      <c r="B608" s="107">
        <v>44951</v>
      </c>
      <c r="C608" t="s">
        <v>71</v>
      </c>
      <c r="D608" s="109">
        <v>1617.34</v>
      </c>
    </row>
    <row r="609" spans="1:4" x14ac:dyDescent="0.2">
      <c r="A609" t="s">
        <v>11360</v>
      </c>
      <c r="B609" s="107">
        <v>44951</v>
      </c>
      <c r="C609" t="s">
        <v>2716</v>
      </c>
      <c r="D609" s="109">
        <v>1</v>
      </c>
    </row>
    <row r="610" spans="1:4" x14ac:dyDescent="0.2">
      <c r="A610" t="s">
        <v>11361</v>
      </c>
      <c r="B610" s="107">
        <v>44951</v>
      </c>
      <c r="C610" t="s">
        <v>73</v>
      </c>
      <c r="D610" s="109">
        <v>0.99980000000000002</v>
      </c>
    </row>
    <row r="611" spans="1:4" x14ac:dyDescent="0.2">
      <c r="A611" t="s">
        <v>11362</v>
      </c>
      <c r="B611" s="107">
        <v>44951</v>
      </c>
      <c r="C611" t="s">
        <v>72</v>
      </c>
      <c r="D611" s="109">
        <v>0.99119999999999997</v>
      </c>
    </row>
    <row r="612" spans="1:4" x14ac:dyDescent="0.2">
      <c r="A612" t="s">
        <v>11363</v>
      </c>
      <c r="B612" s="107">
        <v>44951</v>
      </c>
      <c r="C612" t="s">
        <v>58</v>
      </c>
      <c r="D612" s="109">
        <v>1610.94</v>
      </c>
    </row>
    <row r="613" spans="1:4" x14ac:dyDescent="0.2">
      <c r="A613" t="s">
        <v>11364</v>
      </c>
      <c r="B613" s="107">
        <v>44951</v>
      </c>
      <c r="C613" t="s">
        <v>43</v>
      </c>
      <c r="D613" s="109">
        <v>0.19550000000000001</v>
      </c>
    </row>
    <row r="614" spans="1:4" x14ac:dyDescent="0.2">
      <c r="A614" t="s">
        <v>11365</v>
      </c>
      <c r="B614" s="107">
        <v>44950</v>
      </c>
      <c r="C614" t="s">
        <v>71</v>
      </c>
      <c r="D614" s="109">
        <v>1548.22</v>
      </c>
    </row>
    <row r="615" spans="1:4" x14ac:dyDescent="0.2">
      <c r="A615" t="s">
        <v>11366</v>
      </c>
      <c r="B615" s="107">
        <v>44950</v>
      </c>
      <c r="C615" t="s">
        <v>2716</v>
      </c>
      <c r="D615" s="109">
        <v>1</v>
      </c>
    </row>
    <row r="616" spans="1:4" x14ac:dyDescent="0.2">
      <c r="A616" t="s">
        <v>11367</v>
      </c>
      <c r="B616" s="107">
        <v>44950</v>
      </c>
      <c r="C616" t="s">
        <v>73</v>
      </c>
      <c r="D616" s="109">
        <v>1</v>
      </c>
    </row>
    <row r="617" spans="1:4" x14ac:dyDescent="0.2">
      <c r="A617" t="s">
        <v>11368</v>
      </c>
      <c r="B617" s="107">
        <v>44950</v>
      </c>
      <c r="C617" t="s">
        <v>72</v>
      </c>
      <c r="D617" s="109">
        <v>0.95550000000000002</v>
      </c>
    </row>
    <row r="618" spans="1:4" x14ac:dyDescent="0.2">
      <c r="A618" t="s">
        <v>11369</v>
      </c>
      <c r="B618" s="107">
        <v>44950</v>
      </c>
      <c r="C618" t="s">
        <v>58</v>
      </c>
      <c r="D618" s="109">
        <v>1556.12</v>
      </c>
    </row>
    <row r="619" spans="1:4" x14ac:dyDescent="0.2">
      <c r="A619" t="s">
        <v>11370</v>
      </c>
      <c r="B619" s="107">
        <v>44950</v>
      </c>
      <c r="C619" t="s">
        <v>43</v>
      </c>
      <c r="D619" s="109">
        <v>0.193</v>
      </c>
    </row>
    <row r="620" spans="1:4" x14ac:dyDescent="0.2">
      <c r="A620" t="s">
        <v>11371</v>
      </c>
      <c r="B620" s="107">
        <v>44949</v>
      </c>
      <c r="C620" t="s">
        <v>71</v>
      </c>
      <c r="D620" s="109">
        <v>1626.34</v>
      </c>
    </row>
    <row r="621" spans="1:4" x14ac:dyDescent="0.2">
      <c r="A621" t="s">
        <v>11372</v>
      </c>
      <c r="B621" s="107">
        <v>44949</v>
      </c>
      <c r="C621" t="s">
        <v>2716</v>
      </c>
      <c r="D621" s="109">
        <v>1</v>
      </c>
    </row>
    <row r="622" spans="1:4" x14ac:dyDescent="0.2">
      <c r="A622" t="s">
        <v>11373</v>
      </c>
      <c r="B622" s="107">
        <v>44949</v>
      </c>
      <c r="C622" t="s">
        <v>73</v>
      </c>
      <c r="D622" s="109">
        <v>1</v>
      </c>
    </row>
    <row r="623" spans="1:4" x14ac:dyDescent="0.2">
      <c r="A623" t="s">
        <v>11374</v>
      </c>
      <c r="B623" s="107">
        <v>44949</v>
      </c>
      <c r="C623" t="s">
        <v>72</v>
      </c>
      <c r="D623" s="109">
        <v>0.99360000000000004</v>
      </c>
    </row>
    <row r="624" spans="1:4" x14ac:dyDescent="0.2">
      <c r="A624" t="s">
        <v>11375</v>
      </c>
      <c r="B624" s="107">
        <v>44949</v>
      </c>
      <c r="C624" t="s">
        <v>58</v>
      </c>
      <c r="D624" s="109">
        <v>1626.47</v>
      </c>
    </row>
    <row r="625" spans="1:4" x14ac:dyDescent="0.2">
      <c r="A625" t="s">
        <v>11376</v>
      </c>
      <c r="B625" s="107">
        <v>44949</v>
      </c>
      <c r="C625" t="s">
        <v>43</v>
      </c>
      <c r="D625" s="109">
        <v>0.19170000000000001</v>
      </c>
    </row>
    <row r="626" spans="1:4" x14ac:dyDescent="0.2">
      <c r="A626" t="s">
        <v>11377</v>
      </c>
      <c r="B626" s="107">
        <v>44948</v>
      </c>
      <c r="C626" t="s">
        <v>71</v>
      </c>
      <c r="D626" s="109">
        <v>1622.53</v>
      </c>
    </row>
    <row r="627" spans="1:4" x14ac:dyDescent="0.2">
      <c r="A627" t="s">
        <v>11378</v>
      </c>
      <c r="B627" s="107">
        <v>44948</v>
      </c>
      <c r="C627" t="s">
        <v>2716</v>
      </c>
      <c r="D627" s="109">
        <v>1</v>
      </c>
    </row>
    <row r="628" spans="1:4" x14ac:dyDescent="0.2">
      <c r="A628" t="s">
        <v>11379</v>
      </c>
      <c r="B628" s="107">
        <v>44948</v>
      </c>
      <c r="C628" t="s">
        <v>73</v>
      </c>
      <c r="D628" s="109">
        <v>0.99980000000000002</v>
      </c>
    </row>
    <row r="629" spans="1:4" x14ac:dyDescent="0.2">
      <c r="A629" t="s">
        <v>11380</v>
      </c>
      <c r="B629" s="107">
        <v>44948</v>
      </c>
      <c r="C629" t="s">
        <v>72</v>
      </c>
      <c r="D629" s="109">
        <v>0.99419999999999997</v>
      </c>
    </row>
    <row r="630" spans="1:4" x14ac:dyDescent="0.2">
      <c r="A630" t="s">
        <v>11381</v>
      </c>
      <c r="B630" s="107">
        <v>44948</v>
      </c>
      <c r="C630" t="s">
        <v>58</v>
      </c>
      <c r="D630" s="109">
        <v>1627.79</v>
      </c>
    </row>
    <row r="631" spans="1:4" x14ac:dyDescent="0.2">
      <c r="A631" t="s">
        <v>11382</v>
      </c>
      <c r="B631" s="107">
        <v>44948</v>
      </c>
      <c r="C631" t="s">
        <v>43</v>
      </c>
      <c r="D631" s="109">
        <v>0.1913</v>
      </c>
    </row>
    <row r="632" spans="1:4" x14ac:dyDescent="0.2">
      <c r="A632" t="s">
        <v>11383</v>
      </c>
      <c r="B632" s="107">
        <v>44947</v>
      </c>
      <c r="C632" t="s">
        <v>71</v>
      </c>
      <c r="D632" s="109">
        <v>1625.96</v>
      </c>
    </row>
    <row r="633" spans="1:4" x14ac:dyDescent="0.2">
      <c r="A633" t="s">
        <v>11384</v>
      </c>
      <c r="B633" s="107">
        <v>44947</v>
      </c>
      <c r="C633" t="s">
        <v>2716</v>
      </c>
      <c r="D633" s="109">
        <v>1</v>
      </c>
    </row>
    <row r="634" spans="1:4" x14ac:dyDescent="0.2">
      <c r="A634" t="s">
        <v>11385</v>
      </c>
      <c r="B634" s="107">
        <v>44947</v>
      </c>
      <c r="C634" t="s">
        <v>73</v>
      </c>
      <c r="D634" s="109">
        <v>1</v>
      </c>
    </row>
    <row r="635" spans="1:4" x14ac:dyDescent="0.2">
      <c r="A635" t="s">
        <v>11386</v>
      </c>
      <c r="B635" s="107">
        <v>44947</v>
      </c>
      <c r="C635" t="s">
        <v>72</v>
      </c>
      <c r="D635" s="109">
        <v>0.98950000000000005</v>
      </c>
    </row>
    <row r="636" spans="1:4" x14ac:dyDescent="0.2">
      <c r="A636" t="s">
        <v>11387</v>
      </c>
      <c r="B636" s="107">
        <v>44947</v>
      </c>
      <c r="C636" t="s">
        <v>58</v>
      </c>
      <c r="D636" s="109">
        <v>1626.68</v>
      </c>
    </row>
    <row r="637" spans="1:4" x14ac:dyDescent="0.2">
      <c r="A637" t="s">
        <v>11388</v>
      </c>
      <c r="B637" s="107">
        <v>44947</v>
      </c>
      <c r="C637" t="s">
        <v>43</v>
      </c>
      <c r="D637" s="109">
        <v>0.1918</v>
      </c>
    </row>
    <row r="638" spans="1:4" x14ac:dyDescent="0.2">
      <c r="A638" t="s">
        <v>11389</v>
      </c>
      <c r="B638" s="107">
        <v>44946</v>
      </c>
      <c r="C638" t="s">
        <v>71</v>
      </c>
      <c r="D638" s="109">
        <v>1655.76</v>
      </c>
    </row>
    <row r="639" spans="1:4" x14ac:dyDescent="0.2">
      <c r="A639" t="s">
        <v>11390</v>
      </c>
      <c r="B639" s="107">
        <v>44946</v>
      </c>
      <c r="C639" t="s">
        <v>2716</v>
      </c>
      <c r="D639" s="109">
        <v>1</v>
      </c>
    </row>
    <row r="640" spans="1:4" x14ac:dyDescent="0.2">
      <c r="A640" t="s">
        <v>11391</v>
      </c>
      <c r="B640" s="107">
        <v>44946</v>
      </c>
      <c r="C640" t="s">
        <v>73</v>
      </c>
      <c r="D640" s="109">
        <v>0.99939999999999996</v>
      </c>
    </row>
    <row r="641" spans="1:4" x14ac:dyDescent="0.2">
      <c r="A641" t="s">
        <v>11392</v>
      </c>
      <c r="B641" s="107">
        <v>44946</v>
      </c>
      <c r="C641" t="s">
        <v>72</v>
      </c>
      <c r="D641" s="109">
        <v>1.0269999999999999</v>
      </c>
    </row>
    <row r="642" spans="1:4" x14ac:dyDescent="0.2">
      <c r="A642" t="s">
        <v>11393</v>
      </c>
      <c r="B642" s="107">
        <v>44946</v>
      </c>
      <c r="C642" t="s">
        <v>58</v>
      </c>
      <c r="D642" s="109">
        <v>1659.02</v>
      </c>
    </row>
    <row r="643" spans="1:4" x14ac:dyDescent="0.2">
      <c r="A643" t="s">
        <v>11394</v>
      </c>
      <c r="B643" s="107">
        <v>44946</v>
      </c>
      <c r="C643" t="s">
        <v>43</v>
      </c>
      <c r="D643" s="109">
        <v>0.192</v>
      </c>
    </row>
    <row r="644" spans="1:4" x14ac:dyDescent="0.2">
      <c r="A644" t="s">
        <v>11395</v>
      </c>
      <c r="B644" s="107">
        <v>44945</v>
      </c>
      <c r="C644" t="s">
        <v>71</v>
      </c>
      <c r="D644" s="109">
        <v>1548.9</v>
      </c>
    </row>
    <row r="645" spans="1:4" x14ac:dyDescent="0.2">
      <c r="A645" t="s">
        <v>11396</v>
      </c>
      <c r="B645" s="107">
        <v>44945</v>
      </c>
      <c r="C645" t="s">
        <v>2716</v>
      </c>
      <c r="D645" s="109">
        <v>1</v>
      </c>
    </row>
    <row r="646" spans="1:4" x14ac:dyDescent="0.2">
      <c r="A646" t="s">
        <v>11397</v>
      </c>
      <c r="B646" s="107">
        <v>44945</v>
      </c>
      <c r="C646" t="s">
        <v>73</v>
      </c>
      <c r="D646" s="109">
        <v>0.99950000000000006</v>
      </c>
    </row>
    <row r="647" spans="1:4" x14ac:dyDescent="0.2">
      <c r="A647" t="s">
        <v>11398</v>
      </c>
      <c r="B647" s="107">
        <v>44945</v>
      </c>
      <c r="C647" t="s">
        <v>72</v>
      </c>
      <c r="D647" s="109">
        <v>0.95309999999999995</v>
      </c>
    </row>
    <row r="648" spans="1:4" x14ac:dyDescent="0.2">
      <c r="A648" t="s">
        <v>11399</v>
      </c>
      <c r="B648" s="107">
        <v>44945</v>
      </c>
      <c r="C648" t="s">
        <v>58</v>
      </c>
      <c r="D648" s="109">
        <v>1551.2</v>
      </c>
    </row>
    <row r="649" spans="1:4" x14ac:dyDescent="0.2">
      <c r="A649" t="s">
        <v>11400</v>
      </c>
      <c r="B649" s="107">
        <v>44945</v>
      </c>
      <c r="C649" t="s">
        <v>43</v>
      </c>
      <c r="D649" s="109">
        <v>0.19220000000000001</v>
      </c>
    </row>
    <row r="650" spans="1:4" x14ac:dyDescent="0.2">
      <c r="A650" t="s">
        <v>11401</v>
      </c>
      <c r="B650" s="107">
        <v>44944</v>
      </c>
      <c r="C650" t="s">
        <v>71</v>
      </c>
      <c r="D650" s="109">
        <v>1509.13</v>
      </c>
    </row>
    <row r="651" spans="1:4" x14ac:dyDescent="0.2">
      <c r="A651" t="s">
        <v>11402</v>
      </c>
      <c r="B651" s="107">
        <v>44944</v>
      </c>
      <c r="C651" t="s">
        <v>2716</v>
      </c>
      <c r="D651" s="109">
        <v>1</v>
      </c>
    </row>
    <row r="652" spans="1:4" x14ac:dyDescent="0.2">
      <c r="A652" t="s">
        <v>11403</v>
      </c>
      <c r="B652" s="107">
        <v>44944</v>
      </c>
      <c r="C652" t="s">
        <v>73</v>
      </c>
      <c r="D652" s="109">
        <v>1</v>
      </c>
    </row>
    <row r="653" spans="1:4" x14ac:dyDescent="0.2">
      <c r="A653" t="s">
        <v>11404</v>
      </c>
      <c r="B653" s="107">
        <v>44944</v>
      </c>
      <c r="C653" t="s">
        <v>72</v>
      </c>
      <c r="D653" s="109">
        <v>0.93879999999999997</v>
      </c>
    </row>
    <row r="654" spans="1:4" x14ac:dyDescent="0.2">
      <c r="A654" t="s">
        <v>11405</v>
      </c>
      <c r="B654" s="107">
        <v>44944</v>
      </c>
      <c r="C654" t="s">
        <v>58</v>
      </c>
      <c r="D654" s="109">
        <v>1512.28</v>
      </c>
    </row>
    <row r="655" spans="1:4" x14ac:dyDescent="0.2">
      <c r="A655" t="s">
        <v>11406</v>
      </c>
      <c r="B655" s="107">
        <v>44944</v>
      </c>
      <c r="C655" t="s">
        <v>43</v>
      </c>
      <c r="D655" s="109">
        <v>0.19270000000000001</v>
      </c>
    </row>
    <row r="656" spans="1:4" x14ac:dyDescent="0.2">
      <c r="A656" t="s">
        <v>11407</v>
      </c>
      <c r="B656" s="107">
        <v>44943</v>
      </c>
      <c r="C656" t="s">
        <v>71</v>
      </c>
      <c r="D656" s="109">
        <v>1564.98</v>
      </c>
    </row>
    <row r="657" spans="1:4" x14ac:dyDescent="0.2">
      <c r="A657" t="s">
        <v>11408</v>
      </c>
      <c r="B657" s="107">
        <v>44943</v>
      </c>
      <c r="C657" t="s">
        <v>2716</v>
      </c>
      <c r="D657" s="109">
        <v>1</v>
      </c>
    </row>
    <row r="658" spans="1:4" x14ac:dyDescent="0.2">
      <c r="A658" t="s">
        <v>11409</v>
      </c>
      <c r="B658" s="107">
        <v>44943</v>
      </c>
      <c r="C658" t="s">
        <v>73</v>
      </c>
      <c r="D658" s="109">
        <v>1</v>
      </c>
    </row>
    <row r="659" spans="1:4" x14ac:dyDescent="0.2">
      <c r="A659" t="s">
        <v>11410</v>
      </c>
      <c r="B659" s="107">
        <v>44943</v>
      </c>
      <c r="C659" t="s">
        <v>72</v>
      </c>
      <c r="D659" s="109">
        <v>0.99429999999999996</v>
      </c>
    </row>
    <row r="660" spans="1:4" x14ac:dyDescent="0.2">
      <c r="A660" t="s">
        <v>11411</v>
      </c>
      <c r="B660" s="107">
        <v>44943</v>
      </c>
      <c r="C660" t="s">
        <v>58</v>
      </c>
      <c r="D660" s="109">
        <v>1565.15</v>
      </c>
    </row>
    <row r="661" spans="1:4" x14ac:dyDescent="0.2">
      <c r="A661" t="s">
        <v>11412</v>
      </c>
      <c r="B661" s="107">
        <v>44943</v>
      </c>
      <c r="C661" t="s">
        <v>43</v>
      </c>
      <c r="D661" s="109">
        <v>0.19409999999999999</v>
      </c>
    </row>
    <row r="662" spans="1:4" x14ac:dyDescent="0.2">
      <c r="A662" t="s">
        <v>11413</v>
      </c>
      <c r="B662" s="107">
        <v>44942</v>
      </c>
      <c r="C662" t="s">
        <v>71</v>
      </c>
      <c r="D662" s="109">
        <v>1584.53</v>
      </c>
    </row>
    <row r="663" spans="1:4" x14ac:dyDescent="0.2">
      <c r="A663" t="s">
        <v>11414</v>
      </c>
      <c r="B663" s="107">
        <v>44942</v>
      </c>
      <c r="C663" t="s">
        <v>2716</v>
      </c>
      <c r="D663" s="109">
        <v>1</v>
      </c>
    </row>
    <row r="664" spans="1:4" x14ac:dyDescent="0.2">
      <c r="A664" t="s">
        <v>11415</v>
      </c>
      <c r="B664" s="107">
        <v>44942</v>
      </c>
      <c r="C664" t="s">
        <v>73</v>
      </c>
      <c r="D664" s="109">
        <v>1</v>
      </c>
    </row>
    <row r="665" spans="1:4" x14ac:dyDescent="0.2">
      <c r="A665" t="s">
        <v>11416</v>
      </c>
      <c r="B665" s="107">
        <v>44942</v>
      </c>
      <c r="C665" t="s">
        <v>72</v>
      </c>
      <c r="D665" s="109">
        <v>1.02</v>
      </c>
    </row>
    <row r="666" spans="1:4" x14ac:dyDescent="0.2">
      <c r="A666" t="s">
        <v>11417</v>
      </c>
      <c r="B666" s="107">
        <v>44942</v>
      </c>
      <c r="C666" t="s">
        <v>58</v>
      </c>
      <c r="D666" s="109">
        <v>1577.02</v>
      </c>
    </row>
    <row r="667" spans="1:4" x14ac:dyDescent="0.2">
      <c r="A667" t="s">
        <v>11418</v>
      </c>
      <c r="B667" s="107">
        <v>44942</v>
      </c>
      <c r="C667" t="s">
        <v>43</v>
      </c>
      <c r="D667" s="109">
        <v>0.19339999999999999</v>
      </c>
    </row>
    <row r="668" spans="1:4" x14ac:dyDescent="0.2">
      <c r="A668" t="s">
        <v>11419</v>
      </c>
      <c r="B668" s="107">
        <v>44941</v>
      </c>
      <c r="C668" t="s">
        <v>71</v>
      </c>
      <c r="D668" s="109">
        <v>1556.72</v>
      </c>
    </row>
    <row r="669" spans="1:4" x14ac:dyDescent="0.2">
      <c r="A669" t="s">
        <v>11420</v>
      </c>
      <c r="B669" s="107">
        <v>44941</v>
      </c>
      <c r="C669" t="s">
        <v>2716</v>
      </c>
      <c r="D669" s="109">
        <v>1</v>
      </c>
    </row>
    <row r="670" spans="1:4" x14ac:dyDescent="0.2">
      <c r="A670" t="s">
        <v>11421</v>
      </c>
      <c r="B670" s="107">
        <v>44941</v>
      </c>
      <c r="C670" t="s">
        <v>73</v>
      </c>
      <c r="D670" s="109">
        <v>0.99990000000000001</v>
      </c>
    </row>
    <row r="671" spans="1:4" x14ac:dyDescent="0.2">
      <c r="A671" t="s">
        <v>11422</v>
      </c>
      <c r="B671" s="107">
        <v>44941</v>
      </c>
      <c r="C671" t="s">
        <v>72</v>
      </c>
      <c r="D671" s="109">
        <v>0.98350000000000004</v>
      </c>
    </row>
    <row r="672" spans="1:4" x14ac:dyDescent="0.2">
      <c r="A672" t="s">
        <v>11423</v>
      </c>
      <c r="B672" s="107">
        <v>44941</v>
      </c>
      <c r="C672" t="s">
        <v>58</v>
      </c>
      <c r="D672" s="109">
        <v>1552.71</v>
      </c>
    </row>
    <row r="673" spans="1:4" x14ac:dyDescent="0.2">
      <c r="A673" t="s">
        <v>11424</v>
      </c>
      <c r="B673" s="107">
        <v>44941</v>
      </c>
      <c r="C673" t="s">
        <v>43</v>
      </c>
      <c r="D673" s="109">
        <v>0.1946</v>
      </c>
    </row>
    <row r="674" spans="1:4" x14ac:dyDescent="0.2">
      <c r="A674" t="s">
        <v>11425</v>
      </c>
      <c r="B674" s="107">
        <v>44940</v>
      </c>
      <c r="C674" t="s">
        <v>71</v>
      </c>
      <c r="D674" s="109">
        <v>1556.93</v>
      </c>
    </row>
    <row r="675" spans="1:4" x14ac:dyDescent="0.2">
      <c r="A675" t="s">
        <v>11426</v>
      </c>
      <c r="B675" s="107">
        <v>44940</v>
      </c>
      <c r="C675" t="s">
        <v>2716</v>
      </c>
      <c r="D675" s="109">
        <v>1</v>
      </c>
    </row>
    <row r="676" spans="1:4" x14ac:dyDescent="0.2">
      <c r="A676" t="s">
        <v>11427</v>
      </c>
      <c r="B676" s="107">
        <v>44940</v>
      </c>
      <c r="C676" t="s">
        <v>73</v>
      </c>
      <c r="D676" s="109">
        <v>0.99960000000000004</v>
      </c>
    </row>
    <row r="677" spans="1:4" x14ac:dyDescent="0.2">
      <c r="A677" t="s">
        <v>11428</v>
      </c>
      <c r="B677" s="107">
        <v>44940</v>
      </c>
      <c r="C677" t="s">
        <v>72</v>
      </c>
      <c r="D677" s="109">
        <v>0.99850000000000005</v>
      </c>
    </row>
    <row r="678" spans="1:4" x14ac:dyDescent="0.2">
      <c r="A678" t="s">
        <v>11429</v>
      </c>
      <c r="B678" s="107">
        <v>44940</v>
      </c>
      <c r="C678" t="s">
        <v>58</v>
      </c>
      <c r="D678" s="109">
        <v>1550.07</v>
      </c>
    </row>
    <row r="679" spans="1:4" x14ac:dyDescent="0.2">
      <c r="A679" t="s">
        <v>11430</v>
      </c>
      <c r="B679" s="107">
        <v>44940</v>
      </c>
      <c r="C679" t="s">
        <v>43</v>
      </c>
      <c r="D679" s="109">
        <v>0.19500000000000001</v>
      </c>
    </row>
    <row r="680" spans="1:4" x14ac:dyDescent="0.2">
      <c r="A680" t="s">
        <v>11431</v>
      </c>
      <c r="B680" s="107">
        <v>44939</v>
      </c>
      <c r="C680" t="s">
        <v>71</v>
      </c>
      <c r="D680" s="109">
        <v>1450.19</v>
      </c>
    </row>
    <row r="681" spans="1:4" x14ac:dyDescent="0.2">
      <c r="A681" t="s">
        <v>11432</v>
      </c>
      <c r="B681" s="107">
        <v>44939</v>
      </c>
      <c r="C681" t="s">
        <v>2716</v>
      </c>
      <c r="D681" s="109">
        <v>1</v>
      </c>
    </row>
    <row r="682" spans="1:4" x14ac:dyDescent="0.2">
      <c r="A682" t="s">
        <v>11433</v>
      </c>
      <c r="B682" s="107">
        <v>44939</v>
      </c>
      <c r="C682" t="s">
        <v>73</v>
      </c>
      <c r="D682" s="109">
        <v>1.0009999999999999</v>
      </c>
    </row>
    <row r="683" spans="1:4" x14ac:dyDescent="0.2">
      <c r="A683" t="s">
        <v>11434</v>
      </c>
      <c r="B683" s="107">
        <v>44939</v>
      </c>
      <c r="C683" t="s">
        <v>72</v>
      </c>
      <c r="D683" s="109">
        <v>0.93049999999999999</v>
      </c>
    </row>
    <row r="684" spans="1:4" x14ac:dyDescent="0.2">
      <c r="A684" t="s">
        <v>11435</v>
      </c>
      <c r="B684" s="107">
        <v>44939</v>
      </c>
      <c r="C684" t="s">
        <v>58</v>
      </c>
      <c r="D684" s="109">
        <v>1451.18</v>
      </c>
    </row>
    <row r="685" spans="1:4" x14ac:dyDescent="0.2">
      <c r="A685" t="s">
        <v>11436</v>
      </c>
      <c r="B685" s="107">
        <v>44939</v>
      </c>
      <c r="C685" t="s">
        <v>43</v>
      </c>
      <c r="D685" s="109">
        <v>0.1948</v>
      </c>
    </row>
    <row r="686" spans="1:4" x14ac:dyDescent="0.2">
      <c r="A686" t="s">
        <v>11437</v>
      </c>
      <c r="B686" s="107">
        <v>44938</v>
      </c>
      <c r="C686" t="s">
        <v>71</v>
      </c>
      <c r="D686" s="109">
        <v>1420.66</v>
      </c>
    </row>
    <row r="687" spans="1:4" x14ac:dyDescent="0.2">
      <c r="A687" t="s">
        <v>11438</v>
      </c>
      <c r="B687" s="107">
        <v>44938</v>
      </c>
      <c r="C687" t="s">
        <v>2716</v>
      </c>
      <c r="D687" s="109">
        <v>1</v>
      </c>
    </row>
    <row r="688" spans="1:4" x14ac:dyDescent="0.2">
      <c r="A688" t="s">
        <v>11439</v>
      </c>
      <c r="B688" s="107">
        <v>44938</v>
      </c>
      <c r="C688" t="s">
        <v>73</v>
      </c>
      <c r="D688" s="109">
        <v>1</v>
      </c>
    </row>
    <row r="689" spans="1:4" x14ac:dyDescent="0.2">
      <c r="A689" t="s">
        <v>11440</v>
      </c>
      <c r="B689" s="107">
        <v>44938</v>
      </c>
      <c r="C689" t="s">
        <v>72</v>
      </c>
      <c r="D689" s="109">
        <v>0.91559999999999997</v>
      </c>
    </row>
    <row r="690" spans="1:4" x14ac:dyDescent="0.2">
      <c r="A690" t="s">
        <v>11441</v>
      </c>
      <c r="B690" s="107">
        <v>44938</v>
      </c>
      <c r="C690" t="s">
        <v>58</v>
      </c>
      <c r="D690" s="109">
        <v>1416.05</v>
      </c>
    </row>
    <row r="691" spans="1:4" x14ac:dyDescent="0.2">
      <c r="A691" t="s">
        <v>11442</v>
      </c>
      <c r="B691" s="107">
        <v>44938</v>
      </c>
      <c r="C691" t="s">
        <v>43</v>
      </c>
      <c r="D691" s="109">
        <v>0.19350000000000001</v>
      </c>
    </row>
    <row r="692" spans="1:4" x14ac:dyDescent="0.2">
      <c r="A692" t="s">
        <v>11443</v>
      </c>
      <c r="B692" s="107">
        <v>44937</v>
      </c>
      <c r="C692" t="s">
        <v>71</v>
      </c>
      <c r="D692" s="109">
        <v>1386.07</v>
      </c>
    </row>
    <row r="693" spans="1:4" x14ac:dyDescent="0.2">
      <c r="A693" t="s">
        <v>11444</v>
      </c>
      <c r="B693" s="107">
        <v>44937</v>
      </c>
      <c r="C693" t="s">
        <v>2716</v>
      </c>
      <c r="D693" s="109">
        <v>1</v>
      </c>
    </row>
    <row r="694" spans="1:4" x14ac:dyDescent="0.2">
      <c r="A694" t="s">
        <v>11445</v>
      </c>
      <c r="B694" s="107">
        <v>44937</v>
      </c>
      <c r="C694" t="s">
        <v>73</v>
      </c>
      <c r="D694" s="109">
        <v>1</v>
      </c>
    </row>
    <row r="695" spans="1:4" x14ac:dyDescent="0.2">
      <c r="A695" t="s">
        <v>11446</v>
      </c>
      <c r="B695" s="107">
        <v>44937</v>
      </c>
      <c r="C695" t="s">
        <v>72</v>
      </c>
      <c r="D695" s="109">
        <v>0.89270000000000005</v>
      </c>
    </row>
    <row r="696" spans="1:4" x14ac:dyDescent="0.2">
      <c r="A696" t="s">
        <v>11447</v>
      </c>
      <c r="B696" s="107">
        <v>44937</v>
      </c>
      <c r="C696" t="s">
        <v>58</v>
      </c>
      <c r="D696" s="109">
        <v>1388.95</v>
      </c>
    </row>
    <row r="697" spans="1:4" x14ac:dyDescent="0.2">
      <c r="A697" t="s">
        <v>11448</v>
      </c>
      <c r="B697" s="107">
        <v>44937</v>
      </c>
      <c r="C697" t="s">
        <v>43</v>
      </c>
      <c r="D697" s="109">
        <v>0.192</v>
      </c>
    </row>
    <row r="698" spans="1:4" x14ac:dyDescent="0.2">
      <c r="A698" t="s">
        <v>11449</v>
      </c>
      <c r="B698" s="107">
        <v>44936</v>
      </c>
      <c r="C698" t="s">
        <v>71</v>
      </c>
      <c r="D698" s="109">
        <v>1334.26</v>
      </c>
    </row>
    <row r="699" spans="1:4" x14ac:dyDescent="0.2">
      <c r="A699" t="s">
        <v>11450</v>
      </c>
      <c r="B699" s="107">
        <v>44936</v>
      </c>
      <c r="C699" t="s">
        <v>2716</v>
      </c>
      <c r="D699" s="109">
        <v>1</v>
      </c>
    </row>
    <row r="700" spans="1:4" x14ac:dyDescent="0.2">
      <c r="A700" t="s">
        <v>11451</v>
      </c>
      <c r="B700" s="107">
        <v>44936</v>
      </c>
      <c r="C700" t="s">
        <v>73</v>
      </c>
      <c r="D700" s="109">
        <v>1</v>
      </c>
    </row>
    <row r="701" spans="1:4" x14ac:dyDescent="0.2">
      <c r="A701" t="s">
        <v>11452</v>
      </c>
      <c r="B701" s="107">
        <v>44936</v>
      </c>
      <c r="C701" t="s">
        <v>72</v>
      </c>
      <c r="D701" s="109">
        <v>0.85829999999999995</v>
      </c>
    </row>
    <row r="702" spans="1:4" x14ac:dyDescent="0.2">
      <c r="A702" t="s">
        <v>11453</v>
      </c>
      <c r="B702" s="107">
        <v>44936</v>
      </c>
      <c r="C702" t="s">
        <v>58</v>
      </c>
      <c r="D702" s="109">
        <v>1335.42</v>
      </c>
    </row>
    <row r="703" spans="1:4" x14ac:dyDescent="0.2">
      <c r="A703" t="s">
        <v>11454</v>
      </c>
      <c r="B703" s="107">
        <v>44936</v>
      </c>
      <c r="C703" t="s">
        <v>43</v>
      </c>
      <c r="D703" s="109">
        <v>0.1908</v>
      </c>
    </row>
    <row r="704" spans="1:4" x14ac:dyDescent="0.2">
      <c r="A704" t="s">
        <v>11455</v>
      </c>
      <c r="B704" s="107">
        <v>44935</v>
      </c>
      <c r="C704" t="s">
        <v>71</v>
      </c>
      <c r="D704" s="109">
        <v>1320.96</v>
      </c>
    </row>
    <row r="705" spans="1:4" x14ac:dyDescent="0.2">
      <c r="A705" t="s">
        <v>11456</v>
      </c>
      <c r="B705" s="107">
        <v>44935</v>
      </c>
      <c r="C705" t="s">
        <v>2716</v>
      </c>
      <c r="D705" s="109">
        <v>0.99990000000000001</v>
      </c>
    </row>
    <row r="706" spans="1:4" x14ac:dyDescent="0.2">
      <c r="A706" t="s">
        <v>11457</v>
      </c>
      <c r="B706" s="107">
        <v>44935</v>
      </c>
      <c r="C706" t="s">
        <v>73</v>
      </c>
      <c r="D706" s="109">
        <v>1</v>
      </c>
    </row>
    <row r="707" spans="1:4" x14ac:dyDescent="0.2">
      <c r="A707" t="s">
        <v>11458</v>
      </c>
      <c r="B707" s="107">
        <v>44935</v>
      </c>
      <c r="C707" t="s">
        <v>72</v>
      </c>
      <c r="D707" s="109">
        <v>0.84260000000000002</v>
      </c>
    </row>
    <row r="708" spans="1:4" x14ac:dyDescent="0.2">
      <c r="A708" t="s">
        <v>11459</v>
      </c>
      <c r="B708" s="107">
        <v>44935</v>
      </c>
      <c r="C708" t="s">
        <v>58</v>
      </c>
      <c r="D708" s="109">
        <v>1320.11</v>
      </c>
    </row>
    <row r="709" spans="1:4" x14ac:dyDescent="0.2">
      <c r="A709" t="s">
        <v>11460</v>
      </c>
      <c r="B709" s="107">
        <v>44935</v>
      </c>
      <c r="C709" t="s">
        <v>43</v>
      </c>
      <c r="D709" s="109">
        <v>0.18920000000000001</v>
      </c>
    </row>
    <row r="710" spans="1:4" x14ac:dyDescent="0.2">
      <c r="A710" t="s">
        <v>11461</v>
      </c>
      <c r="B710" s="107">
        <v>44934</v>
      </c>
      <c r="C710" t="s">
        <v>71</v>
      </c>
      <c r="D710" s="109">
        <v>1285.75</v>
      </c>
    </row>
    <row r="711" spans="1:4" x14ac:dyDescent="0.2">
      <c r="A711" t="s">
        <v>11462</v>
      </c>
      <c r="B711" s="107">
        <v>44934</v>
      </c>
      <c r="C711" t="s">
        <v>2716</v>
      </c>
      <c r="D711" s="109">
        <v>0.99890000000000001</v>
      </c>
    </row>
    <row r="712" spans="1:4" x14ac:dyDescent="0.2">
      <c r="A712" t="s">
        <v>11463</v>
      </c>
      <c r="B712" s="107">
        <v>44934</v>
      </c>
      <c r="C712" t="s">
        <v>73</v>
      </c>
      <c r="D712" s="109">
        <v>1</v>
      </c>
    </row>
    <row r="713" spans="1:4" x14ac:dyDescent="0.2">
      <c r="A713" t="s">
        <v>11464</v>
      </c>
      <c r="B713" s="107">
        <v>44934</v>
      </c>
      <c r="C713" t="s">
        <v>72</v>
      </c>
      <c r="D713" s="109">
        <v>0.84009999999999996</v>
      </c>
    </row>
    <row r="714" spans="1:4" x14ac:dyDescent="0.2">
      <c r="A714" t="s">
        <v>11465</v>
      </c>
      <c r="B714" s="107">
        <v>44934</v>
      </c>
      <c r="C714" t="s">
        <v>58</v>
      </c>
      <c r="D714" s="109">
        <v>1288.6199999999999</v>
      </c>
    </row>
    <row r="715" spans="1:4" x14ac:dyDescent="0.2">
      <c r="A715" t="s">
        <v>11466</v>
      </c>
      <c r="B715" s="107">
        <v>44934</v>
      </c>
      <c r="C715" t="s">
        <v>43</v>
      </c>
      <c r="D715" s="109">
        <v>0.18790000000000001</v>
      </c>
    </row>
    <row r="716" spans="1:4" x14ac:dyDescent="0.2">
      <c r="A716" t="s">
        <v>11467</v>
      </c>
      <c r="B716" s="107">
        <v>44933</v>
      </c>
      <c r="C716" t="s">
        <v>71</v>
      </c>
      <c r="D716" s="109">
        <v>1262.53</v>
      </c>
    </row>
    <row r="717" spans="1:4" x14ac:dyDescent="0.2">
      <c r="A717" t="s">
        <v>11468</v>
      </c>
      <c r="B717" s="107">
        <v>44933</v>
      </c>
      <c r="C717" t="s">
        <v>2716</v>
      </c>
      <c r="D717" s="109">
        <v>0.99990000000000001</v>
      </c>
    </row>
    <row r="718" spans="1:4" x14ac:dyDescent="0.2">
      <c r="A718" t="s">
        <v>11469</v>
      </c>
      <c r="B718" s="107">
        <v>44933</v>
      </c>
      <c r="C718" t="s">
        <v>73</v>
      </c>
      <c r="D718" s="109">
        <v>1</v>
      </c>
    </row>
    <row r="719" spans="1:4" x14ac:dyDescent="0.2">
      <c r="A719" t="s">
        <v>11470</v>
      </c>
      <c r="B719" s="107">
        <v>44933</v>
      </c>
      <c r="C719" t="s">
        <v>72</v>
      </c>
      <c r="D719" s="109">
        <v>0.80620000000000003</v>
      </c>
    </row>
    <row r="720" spans="1:4" x14ac:dyDescent="0.2">
      <c r="A720" t="s">
        <v>11471</v>
      </c>
      <c r="B720" s="107">
        <v>44933</v>
      </c>
      <c r="C720" t="s">
        <v>58</v>
      </c>
      <c r="D720" s="109">
        <v>1263.8599999999999</v>
      </c>
    </row>
    <row r="721" spans="1:4" x14ac:dyDescent="0.2">
      <c r="A721" t="s">
        <v>11472</v>
      </c>
      <c r="B721" s="107">
        <v>44933</v>
      </c>
      <c r="C721" t="s">
        <v>43</v>
      </c>
      <c r="D721" s="109">
        <v>0.1888</v>
      </c>
    </row>
    <row r="722" spans="1:4" x14ac:dyDescent="0.2">
      <c r="A722" t="s">
        <v>11473</v>
      </c>
      <c r="B722" s="107">
        <v>44932</v>
      </c>
      <c r="C722" t="s">
        <v>71</v>
      </c>
      <c r="D722" s="109">
        <v>1269.97</v>
      </c>
    </row>
    <row r="723" spans="1:4" x14ac:dyDescent="0.2">
      <c r="A723" t="s">
        <v>11474</v>
      </c>
      <c r="B723" s="107">
        <v>44932</v>
      </c>
      <c r="C723" t="s">
        <v>2716</v>
      </c>
      <c r="D723" s="109">
        <v>0.99970000000000003</v>
      </c>
    </row>
    <row r="724" spans="1:4" x14ac:dyDescent="0.2">
      <c r="A724" t="s">
        <v>11475</v>
      </c>
      <c r="B724" s="107">
        <v>44932</v>
      </c>
      <c r="C724" t="s">
        <v>73</v>
      </c>
      <c r="D724" s="109">
        <v>1</v>
      </c>
    </row>
    <row r="725" spans="1:4" x14ac:dyDescent="0.2">
      <c r="A725" t="s">
        <v>11476</v>
      </c>
      <c r="B725" s="107">
        <v>44932</v>
      </c>
      <c r="C725" t="s">
        <v>72</v>
      </c>
      <c r="D725" s="109">
        <v>0.79890000000000005</v>
      </c>
    </row>
    <row r="726" spans="1:4" x14ac:dyDescent="0.2">
      <c r="A726" t="s">
        <v>11477</v>
      </c>
      <c r="B726" s="107">
        <v>44932</v>
      </c>
      <c r="C726" t="s">
        <v>58</v>
      </c>
      <c r="D726" s="109">
        <v>1268.71</v>
      </c>
    </row>
    <row r="727" spans="1:4" x14ac:dyDescent="0.2">
      <c r="A727" t="s">
        <v>11478</v>
      </c>
      <c r="B727" s="107">
        <v>44932</v>
      </c>
      <c r="C727" t="s">
        <v>43</v>
      </c>
      <c r="D727" s="109">
        <v>0.18940000000000001</v>
      </c>
    </row>
    <row r="728" spans="1:4" x14ac:dyDescent="0.2">
      <c r="A728" t="s">
        <v>11479</v>
      </c>
      <c r="B728" s="107">
        <v>44931</v>
      </c>
      <c r="C728" t="s">
        <v>71</v>
      </c>
      <c r="D728" s="109">
        <v>1247.5</v>
      </c>
    </row>
    <row r="729" spans="1:4" x14ac:dyDescent="0.2">
      <c r="A729" t="s">
        <v>11480</v>
      </c>
      <c r="B729" s="107">
        <v>44931</v>
      </c>
      <c r="C729" t="s">
        <v>2716</v>
      </c>
      <c r="D729" s="109">
        <v>0.99970000000000003</v>
      </c>
    </row>
    <row r="730" spans="1:4" x14ac:dyDescent="0.2">
      <c r="A730" t="s">
        <v>11481</v>
      </c>
      <c r="B730" s="107">
        <v>44931</v>
      </c>
      <c r="C730" t="s">
        <v>73</v>
      </c>
      <c r="D730" s="109">
        <v>0.99990000000000001</v>
      </c>
    </row>
    <row r="731" spans="1:4" x14ac:dyDescent="0.2">
      <c r="A731" t="s">
        <v>11482</v>
      </c>
      <c r="B731" s="107">
        <v>44931</v>
      </c>
      <c r="C731" t="s">
        <v>72</v>
      </c>
      <c r="D731" s="109">
        <v>0.78859999999999997</v>
      </c>
    </row>
    <row r="732" spans="1:4" x14ac:dyDescent="0.2">
      <c r="A732" t="s">
        <v>11483</v>
      </c>
      <c r="B732" s="107">
        <v>44931</v>
      </c>
      <c r="C732" t="s">
        <v>58</v>
      </c>
      <c r="D732" s="109">
        <v>1250.73</v>
      </c>
    </row>
    <row r="733" spans="1:4" x14ac:dyDescent="0.2">
      <c r="A733" t="s">
        <v>11484</v>
      </c>
      <c r="B733" s="107">
        <v>44931</v>
      </c>
      <c r="C733" t="s">
        <v>43</v>
      </c>
      <c r="D733" s="109">
        <v>0.18579999999999999</v>
      </c>
    </row>
    <row r="734" spans="1:4" x14ac:dyDescent="0.2">
      <c r="A734" t="s">
        <v>11485</v>
      </c>
      <c r="B734" s="107">
        <v>44930</v>
      </c>
      <c r="C734" t="s">
        <v>71</v>
      </c>
      <c r="D734" s="109">
        <v>1258.78</v>
      </c>
    </row>
    <row r="735" spans="1:4" x14ac:dyDescent="0.2">
      <c r="A735" t="s">
        <v>11486</v>
      </c>
      <c r="B735" s="107">
        <v>44930</v>
      </c>
      <c r="C735" t="s">
        <v>2716</v>
      </c>
      <c r="D735" s="109">
        <v>0.99980000000000002</v>
      </c>
    </row>
    <row r="736" spans="1:4" x14ac:dyDescent="0.2">
      <c r="A736" t="s">
        <v>11487</v>
      </c>
      <c r="B736" s="107">
        <v>44930</v>
      </c>
      <c r="C736" t="s">
        <v>73</v>
      </c>
      <c r="D736" s="109">
        <v>0.99980000000000002</v>
      </c>
    </row>
    <row r="737" spans="1:4" x14ac:dyDescent="0.2">
      <c r="A737" t="s">
        <v>11488</v>
      </c>
      <c r="B737" s="107">
        <v>44930</v>
      </c>
      <c r="C737" t="s">
        <v>72</v>
      </c>
      <c r="D737" s="109">
        <v>0.80669999999999997</v>
      </c>
    </row>
    <row r="738" spans="1:4" x14ac:dyDescent="0.2">
      <c r="A738" t="s">
        <v>11489</v>
      </c>
      <c r="B738" s="107">
        <v>44930</v>
      </c>
      <c r="C738" t="s">
        <v>58</v>
      </c>
      <c r="D738" s="109">
        <v>1256.42</v>
      </c>
    </row>
    <row r="739" spans="1:4" x14ac:dyDescent="0.2">
      <c r="A739" t="s">
        <v>11490</v>
      </c>
      <c r="B739" s="107">
        <v>44930</v>
      </c>
      <c r="C739" t="s">
        <v>43</v>
      </c>
      <c r="D739" s="109">
        <v>0.18440000000000001</v>
      </c>
    </row>
    <row r="740" spans="1:4" x14ac:dyDescent="0.2">
      <c r="A740" t="s">
        <v>11491</v>
      </c>
      <c r="B740" s="107">
        <v>44929</v>
      </c>
      <c r="C740" t="s">
        <v>71</v>
      </c>
      <c r="D740" s="109">
        <v>1210.8499999999999</v>
      </c>
    </row>
    <row r="741" spans="1:4" x14ac:dyDescent="0.2">
      <c r="A741" t="s">
        <v>11492</v>
      </c>
      <c r="B741" s="107">
        <v>44929</v>
      </c>
      <c r="C741" t="s">
        <v>2716</v>
      </c>
      <c r="D741" s="109">
        <v>0.99970000000000003</v>
      </c>
    </row>
    <row r="742" spans="1:4" x14ac:dyDescent="0.2">
      <c r="A742" t="s">
        <v>11493</v>
      </c>
      <c r="B742" s="107">
        <v>44929</v>
      </c>
      <c r="C742" t="s">
        <v>73</v>
      </c>
      <c r="D742" s="109">
        <v>1</v>
      </c>
    </row>
    <row r="743" spans="1:4" x14ac:dyDescent="0.2">
      <c r="A743" t="s">
        <v>11494</v>
      </c>
      <c r="B743" s="107">
        <v>44929</v>
      </c>
      <c r="C743" t="s">
        <v>72</v>
      </c>
      <c r="D743" s="109">
        <v>0.77939999999999998</v>
      </c>
    </row>
    <row r="744" spans="1:4" x14ac:dyDescent="0.2">
      <c r="A744" t="s">
        <v>11495</v>
      </c>
      <c r="B744" s="107">
        <v>44929</v>
      </c>
      <c r="C744" t="s">
        <v>58</v>
      </c>
      <c r="D744" s="109">
        <v>1214.1099999999999</v>
      </c>
    </row>
    <row r="745" spans="1:4" x14ac:dyDescent="0.2">
      <c r="A745" t="s">
        <v>11496</v>
      </c>
      <c r="B745" s="107">
        <v>44929</v>
      </c>
      <c r="C745" t="s">
        <v>43</v>
      </c>
      <c r="D745" s="109">
        <v>0.18459999999999999</v>
      </c>
    </row>
    <row r="746" spans="1:4" x14ac:dyDescent="0.2">
      <c r="A746" t="s">
        <v>11497</v>
      </c>
      <c r="B746" s="107">
        <v>44928</v>
      </c>
      <c r="C746" t="s">
        <v>71</v>
      </c>
      <c r="D746" s="109">
        <v>1217.29</v>
      </c>
    </row>
    <row r="747" spans="1:4" x14ac:dyDescent="0.2">
      <c r="A747" t="s">
        <v>11498</v>
      </c>
      <c r="B747" s="107">
        <v>44928</v>
      </c>
      <c r="C747" t="s">
        <v>2716</v>
      </c>
      <c r="D747" s="109">
        <v>0.99980000000000002</v>
      </c>
    </row>
    <row r="748" spans="1:4" x14ac:dyDescent="0.2">
      <c r="A748" t="s">
        <v>11499</v>
      </c>
      <c r="B748" s="107">
        <v>44928</v>
      </c>
      <c r="C748" t="s">
        <v>73</v>
      </c>
      <c r="D748" s="109">
        <v>0.99990000000000001</v>
      </c>
    </row>
    <row r="749" spans="1:4" x14ac:dyDescent="0.2">
      <c r="A749" t="s">
        <v>11500</v>
      </c>
      <c r="B749" s="107">
        <v>44928</v>
      </c>
      <c r="C749" t="s">
        <v>72</v>
      </c>
      <c r="D749" s="109">
        <v>0.78059999999999996</v>
      </c>
    </row>
    <row r="750" spans="1:4" x14ac:dyDescent="0.2">
      <c r="A750" t="s">
        <v>11501</v>
      </c>
      <c r="B750" s="107">
        <v>44928</v>
      </c>
      <c r="C750" t="s">
        <v>58</v>
      </c>
      <c r="D750" s="109">
        <v>1213.98</v>
      </c>
    </row>
    <row r="751" spans="1:4" x14ac:dyDescent="0.2">
      <c r="A751" t="s">
        <v>11502</v>
      </c>
      <c r="B751" s="107">
        <v>44928</v>
      </c>
      <c r="C751" t="s">
        <v>43</v>
      </c>
      <c r="D751" s="109">
        <v>0.188</v>
      </c>
    </row>
    <row r="752" spans="1:4" x14ac:dyDescent="0.2">
      <c r="A752" t="s">
        <v>11503</v>
      </c>
      <c r="B752" s="107">
        <v>44927</v>
      </c>
      <c r="C752" t="s">
        <v>71</v>
      </c>
      <c r="D752" s="109">
        <v>1204.82</v>
      </c>
    </row>
    <row r="753" spans="1:4" x14ac:dyDescent="0.2">
      <c r="A753" t="s">
        <v>11504</v>
      </c>
      <c r="B753" s="107">
        <v>44927</v>
      </c>
      <c r="C753" t="s">
        <v>2716</v>
      </c>
      <c r="D753" s="109">
        <v>0.99980000000000002</v>
      </c>
    </row>
    <row r="754" spans="1:4" x14ac:dyDescent="0.2">
      <c r="A754" t="s">
        <v>11505</v>
      </c>
      <c r="B754" s="107">
        <v>44927</v>
      </c>
      <c r="C754" t="s">
        <v>73</v>
      </c>
      <c r="D754" s="109">
        <v>1</v>
      </c>
    </row>
    <row r="755" spans="1:4" x14ac:dyDescent="0.2">
      <c r="A755" t="s">
        <v>11506</v>
      </c>
      <c r="B755" s="107">
        <v>44927</v>
      </c>
      <c r="C755" t="s">
        <v>72</v>
      </c>
      <c r="D755" s="109">
        <v>0.76019999999999999</v>
      </c>
    </row>
    <row r="756" spans="1:4" x14ac:dyDescent="0.2">
      <c r="A756" t="s">
        <v>11507</v>
      </c>
      <c r="B756" s="107">
        <v>44927</v>
      </c>
      <c r="C756" t="s">
        <v>58</v>
      </c>
      <c r="D756" s="109">
        <v>1200.0999999999999</v>
      </c>
    </row>
    <row r="757" spans="1:4" x14ac:dyDescent="0.2">
      <c r="A757" t="s">
        <v>11508</v>
      </c>
      <c r="B757" s="107">
        <v>44927</v>
      </c>
      <c r="C757" t="s">
        <v>43</v>
      </c>
      <c r="D757" s="109">
        <v>0.18840000000000001</v>
      </c>
    </row>
    <row r="758" spans="1:4" x14ac:dyDescent="0.2">
      <c r="A758" t="s">
        <v>11509</v>
      </c>
      <c r="B758" s="107">
        <v>44926</v>
      </c>
      <c r="C758" t="s">
        <v>71</v>
      </c>
      <c r="D758" s="109">
        <v>1197.9000000000001</v>
      </c>
    </row>
    <row r="759" spans="1:4" x14ac:dyDescent="0.2">
      <c r="A759" t="s">
        <v>11510</v>
      </c>
      <c r="B759" s="107">
        <v>44926</v>
      </c>
      <c r="C759" t="s">
        <v>2716</v>
      </c>
      <c r="D759" s="109">
        <v>0.99929999999999997</v>
      </c>
    </row>
    <row r="760" spans="1:4" x14ac:dyDescent="0.2">
      <c r="A760" t="s">
        <v>11511</v>
      </c>
      <c r="B760" s="107">
        <v>44926</v>
      </c>
      <c r="C760" t="s">
        <v>73</v>
      </c>
      <c r="D760" s="109">
        <v>0.99990000000000001</v>
      </c>
    </row>
    <row r="761" spans="1:4" x14ac:dyDescent="0.2">
      <c r="A761" t="s">
        <v>11512</v>
      </c>
      <c r="B761" s="107">
        <v>44926</v>
      </c>
      <c r="C761" t="s">
        <v>72</v>
      </c>
      <c r="D761" s="109">
        <v>0.75739999999999996</v>
      </c>
    </row>
    <row r="762" spans="1:4" x14ac:dyDescent="0.2">
      <c r="A762" t="s">
        <v>11513</v>
      </c>
      <c r="B762" s="107">
        <v>44926</v>
      </c>
      <c r="C762" t="s">
        <v>58</v>
      </c>
      <c r="D762" s="109">
        <v>1195</v>
      </c>
    </row>
    <row r="763" spans="1:4" x14ac:dyDescent="0.2">
      <c r="A763" t="s">
        <v>11514</v>
      </c>
      <c r="B763" s="107">
        <v>44926</v>
      </c>
      <c r="C763" t="s">
        <v>43</v>
      </c>
      <c r="D763" s="109">
        <v>0.18759999999999999</v>
      </c>
    </row>
    <row r="764" spans="1:4" x14ac:dyDescent="0.2">
      <c r="A764" t="s">
        <v>11515</v>
      </c>
      <c r="B764" s="107">
        <v>44925</v>
      </c>
      <c r="C764" t="s">
        <v>71</v>
      </c>
      <c r="D764" s="109">
        <v>1197.6600000000001</v>
      </c>
    </row>
    <row r="765" spans="1:4" x14ac:dyDescent="0.2">
      <c r="A765" t="s">
        <v>11516</v>
      </c>
      <c r="B765" s="107">
        <v>44925</v>
      </c>
      <c r="C765" t="s">
        <v>2716</v>
      </c>
      <c r="D765" s="109">
        <v>0.99950000000000006</v>
      </c>
    </row>
    <row r="766" spans="1:4" x14ac:dyDescent="0.2">
      <c r="A766" t="s">
        <v>11517</v>
      </c>
      <c r="B766" s="107">
        <v>44925</v>
      </c>
      <c r="C766" t="s">
        <v>73</v>
      </c>
      <c r="D766" s="109">
        <v>0.99990000000000001</v>
      </c>
    </row>
    <row r="767" spans="1:4" x14ac:dyDescent="0.2">
      <c r="A767" t="s">
        <v>11518</v>
      </c>
      <c r="B767" s="107">
        <v>44925</v>
      </c>
      <c r="C767" t="s">
        <v>72</v>
      </c>
      <c r="D767" s="109">
        <v>0.76070000000000004</v>
      </c>
    </row>
    <row r="768" spans="1:4" x14ac:dyDescent="0.2">
      <c r="A768" t="s">
        <v>11519</v>
      </c>
      <c r="B768" s="107">
        <v>44925</v>
      </c>
      <c r="C768" t="s">
        <v>58</v>
      </c>
      <c r="D768" s="109">
        <v>1199.1199999999999</v>
      </c>
    </row>
    <row r="769" spans="1:4" x14ac:dyDescent="0.2">
      <c r="A769" t="s">
        <v>11520</v>
      </c>
      <c r="B769" s="107">
        <v>44925</v>
      </c>
      <c r="C769" t="s">
        <v>43</v>
      </c>
      <c r="D769" s="109">
        <v>0.187</v>
      </c>
    </row>
    <row r="770" spans="1:4" x14ac:dyDescent="0.2">
      <c r="A770" t="s">
        <v>11521</v>
      </c>
      <c r="B770" s="107">
        <v>44924</v>
      </c>
      <c r="C770" t="s">
        <v>71</v>
      </c>
      <c r="D770" s="109">
        <v>1199.29</v>
      </c>
    </row>
    <row r="771" spans="1:4" x14ac:dyDescent="0.2">
      <c r="A771" t="s">
        <v>11522</v>
      </c>
      <c r="B771" s="107">
        <v>44924</v>
      </c>
      <c r="C771" t="s">
        <v>2716</v>
      </c>
      <c r="D771" s="109">
        <v>0.99950000000000006</v>
      </c>
    </row>
    <row r="772" spans="1:4" x14ac:dyDescent="0.2">
      <c r="A772" t="s">
        <v>11523</v>
      </c>
      <c r="B772" s="107">
        <v>44924</v>
      </c>
      <c r="C772" t="s">
        <v>73</v>
      </c>
      <c r="D772" s="109">
        <v>0.99980000000000002</v>
      </c>
    </row>
    <row r="773" spans="1:4" x14ac:dyDescent="0.2">
      <c r="A773" t="s">
        <v>11524</v>
      </c>
      <c r="B773" s="107">
        <v>44924</v>
      </c>
      <c r="C773" t="s">
        <v>72</v>
      </c>
      <c r="D773" s="109">
        <v>0.77680000000000005</v>
      </c>
    </row>
    <row r="774" spans="1:4" x14ac:dyDescent="0.2">
      <c r="A774" t="s">
        <v>11525</v>
      </c>
      <c r="B774" s="107">
        <v>44924</v>
      </c>
      <c r="C774" t="s">
        <v>58</v>
      </c>
      <c r="D774" s="109">
        <v>1200.06</v>
      </c>
    </row>
    <row r="775" spans="1:4" x14ac:dyDescent="0.2">
      <c r="A775" t="s">
        <v>11526</v>
      </c>
      <c r="B775" s="107">
        <v>44924</v>
      </c>
      <c r="C775" t="s">
        <v>43</v>
      </c>
      <c r="D775" s="109">
        <v>0.18809999999999999</v>
      </c>
    </row>
    <row r="776" spans="1:4" x14ac:dyDescent="0.2">
      <c r="A776" t="s">
        <v>11527</v>
      </c>
      <c r="B776" s="107">
        <v>44923</v>
      </c>
      <c r="C776" t="s">
        <v>71</v>
      </c>
      <c r="D776" s="109">
        <v>1190.8499999999999</v>
      </c>
    </row>
    <row r="777" spans="1:4" x14ac:dyDescent="0.2">
      <c r="A777" t="s">
        <v>11528</v>
      </c>
      <c r="B777" s="107">
        <v>44923</v>
      </c>
      <c r="C777" t="s">
        <v>2716</v>
      </c>
      <c r="D777" s="109">
        <v>0.99960000000000004</v>
      </c>
    </row>
    <row r="778" spans="1:4" x14ac:dyDescent="0.2">
      <c r="A778" t="s">
        <v>11529</v>
      </c>
      <c r="B778" s="107">
        <v>44923</v>
      </c>
      <c r="C778" t="s">
        <v>73</v>
      </c>
      <c r="D778" s="109">
        <v>0.99990000000000001</v>
      </c>
    </row>
    <row r="779" spans="1:4" x14ac:dyDescent="0.2">
      <c r="A779" t="s">
        <v>11530</v>
      </c>
      <c r="B779" s="107">
        <v>44923</v>
      </c>
      <c r="C779" t="s">
        <v>72</v>
      </c>
      <c r="D779" s="109">
        <v>0.7823</v>
      </c>
    </row>
    <row r="780" spans="1:4" x14ac:dyDescent="0.2">
      <c r="A780" t="s">
        <v>11531</v>
      </c>
      <c r="B780" s="107">
        <v>44923</v>
      </c>
      <c r="C780" t="s">
        <v>58</v>
      </c>
      <c r="D780" s="109">
        <v>1189.27</v>
      </c>
    </row>
    <row r="781" spans="1:4" x14ac:dyDescent="0.2">
      <c r="A781" t="s">
        <v>11532</v>
      </c>
      <c r="B781" s="107">
        <v>44923</v>
      </c>
      <c r="C781" t="s">
        <v>43</v>
      </c>
      <c r="D781" s="109">
        <v>0.1885</v>
      </c>
    </row>
    <row r="782" spans="1:4" x14ac:dyDescent="0.2">
      <c r="A782" t="s">
        <v>11533</v>
      </c>
      <c r="B782" s="107">
        <v>44922</v>
      </c>
      <c r="C782" t="s">
        <v>71</v>
      </c>
      <c r="D782" s="109">
        <v>1210.74</v>
      </c>
    </row>
    <row r="783" spans="1:4" x14ac:dyDescent="0.2">
      <c r="A783" t="s">
        <v>11534</v>
      </c>
      <c r="B783" s="107">
        <v>44922</v>
      </c>
      <c r="C783" t="s">
        <v>2716</v>
      </c>
      <c r="D783" s="109">
        <v>0.99970000000000003</v>
      </c>
    </row>
    <row r="784" spans="1:4" x14ac:dyDescent="0.2">
      <c r="A784" t="s">
        <v>11535</v>
      </c>
      <c r="B784" s="107">
        <v>44922</v>
      </c>
      <c r="C784" t="s">
        <v>73</v>
      </c>
      <c r="D784" s="109">
        <v>1</v>
      </c>
    </row>
    <row r="785" spans="1:4" x14ac:dyDescent="0.2">
      <c r="A785" t="s">
        <v>11536</v>
      </c>
      <c r="B785" s="107">
        <v>44922</v>
      </c>
      <c r="C785" t="s">
        <v>72</v>
      </c>
      <c r="D785" s="109">
        <v>0.80600000000000005</v>
      </c>
    </row>
    <row r="786" spans="1:4" x14ac:dyDescent="0.2">
      <c r="A786" t="s">
        <v>11537</v>
      </c>
      <c r="B786" s="107">
        <v>44922</v>
      </c>
      <c r="C786" t="s">
        <v>58</v>
      </c>
      <c r="D786" s="109">
        <v>1211.07</v>
      </c>
    </row>
    <row r="787" spans="1:4" x14ac:dyDescent="0.2">
      <c r="A787" t="s">
        <v>11538</v>
      </c>
      <c r="B787" s="107">
        <v>44922</v>
      </c>
      <c r="C787" t="s">
        <v>43</v>
      </c>
      <c r="D787" s="109">
        <v>0.18859999999999999</v>
      </c>
    </row>
    <row r="788" spans="1:4" x14ac:dyDescent="0.2">
      <c r="A788" t="s">
        <v>11539</v>
      </c>
      <c r="B788" s="107">
        <v>44921</v>
      </c>
      <c r="C788" t="s">
        <v>71</v>
      </c>
      <c r="D788" s="109">
        <v>1224.26</v>
      </c>
    </row>
    <row r="789" spans="1:4" x14ac:dyDescent="0.2">
      <c r="A789" t="s">
        <v>11540</v>
      </c>
      <c r="B789" s="107">
        <v>44921</v>
      </c>
      <c r="C789" t="s">
        <v>2716</v>
      </c>
      <c r="D789" s="109">
        <v>1</v>
      </c>
    </row>
    <row r="790" spans="1:4" x14ac:dyDescent="0.2">
      <c r="A790" t="s">
        <v>11541</v>
      </c>
      <c r="B790" s="107">
        <v>44921</v>
      </c>
      <c r="C790" t="s">
        <v>73</v>
      </c>
      <c r="D790" s="109">
        <v>1</v>
      </c>
    </row>
    <row r="791" spans="1:4" x14ac:dyDescent="0.2">
      <c r="A791" t="s">
        <v>11542</v>
      </c>
      <c r="B791" s="107">
        <v>44921</v>
      </c>
      <c r="C791" t="s">
        <v>72</v>
      </c>
      <c r="D791" s="109">
        <v>0.8145</v>
      </c>
    </row>
    <row r="792" spans="1:4" x14ac:dyDescent="0.2">
      <c r="A792" t="s">
        <v>11543</v>
      </c>
      <c r="B792" s="107">
        <v>44921</v>
      </c>
      <c r="C792" t="s">
        <v>58</v>
      </c>
      <c r="D792" s="109">
        <v>1227.3</v>
      </c>
    </row>
    <row r="793" spans="1:4" x14ac:dyDescent="0.2">
      <c r="A793" t="s">
        <v>11544</v>
      </c>
      <c r="B793" s="107">
        <v>44921</v>
      </c>
      <c r="C793" t="s">
        <v>43</v>
      </c>
      <c r="D793" s="109">
        <v>0.19120000000000001</v>
      </c>
    </row>
    <row r="794" spans="1:4" x14ac:dyDescent="0.2">
      <c r="A794" t="s">
        <v>11545</v>
      </c>
      <c r="B794" s="107">
        <v>44920</v>
      </c>
      <c r="C794" t="s">
        <v>71</v>
      </c>
      <c r="D794" s="109">
        <v>1220.1400000000001</v>
      </c>
    </row>
    <row r="795" spans="1:4" x14ac:dyDescent="0.2">
      <c r="A795" t="s">
        <v>11546</v>
      </c>
      <c r="B795" s="107">
        <v>44920</v>
      </c>
      <c r="C795" t="s">
        <v>2716</v>
      </c>
      <c r="D795" s="109">
        <v>0.99980000000000002</v>
      </c>
    </row>
    <row r="796" spans="1:4" x14ac:dyDescent="0.2">
      <c r="A796" t="s">
        <v>11547</v>
      </c>
      <c r="B796" s="107">
        <v>44920</v>
      </c>
      <c r="C796" t="s">
        <v>73</v>
      </c>
      <c r="D796" s="109">
        <v>0.99980000000000002</v>
      </c>
    </row>
    <row r="797" spans="1:4" x14ac:dyDescent="0.2">
      <c r="A797" t="s">
        <v>11548</v>
      </c>
      <c r="B797" s="107">
        <v>44920</v>
      </c>
      <c r="C797" t="s">
        <v>72</v>
      </c>
      <c r="D797" s="109">
        <v>0.79500000000000004</v>
      </c>
    </row>
    <row r="798" spans="1:4" x14ac:dyDescent="0.2">
      <c r="A798" t="s">
        <v>11549</v>
      </c>
      <c r="B798" s="107">
        <v>44920</v>
      </c>
      <c r="C798" t="s">
        <v>58</v>
      </c>
      <c r="D798" s="109">
        <v>1218.3</v>
      </c>
    </row>
    <row r="799" spans="1:4" x14ac:dyDescent="0.2">
      <c r="A799" t="s">
        <v>11550</v>
      </c>
      <c r="B799" s="107">
        <v>44920</v>
      </c>
      <c r="C799" t="s">
        <v>43</v>
      </c>
      <c r="D799" s="109">
        <v>0.19289999999999999</v>
      </c>
    </row>
    <row r="800" spans="1:4" x14ac:dyDescent="0.2">
      <c r="A800" t="s">
        <v>11551</v>
      </c>
      <c r="B800" s="107">
        <v>44919</v>
      </c>
      <c r="C800" t="s">
        <v>71</v>
      </c>
      <c r="D800" s="109">
        <v>1222.49</v>
      </c>
    </row>
    <row r="801" spans="1:4" x14ac:dyDescent="0.2">
      <c r="A801" t="s">
        <v>11552</v>
      </c>
      <c r="B801" s="107">
        <v>44919</v>
      </c>
      <c r="C801" t="s">
        <v>2716</v>
      </c>
      <c r="D801" s="109">
        <v>1</v>
      </c>
    </row>
    <row r="802" spans="1:4" x14ac:dyDescent="0.2">
      <c r="A802" t="s">
        <v>11553</v>
      </c>
      <c r="B802" s="107">
        <v>44919</v>
      </c>
      <c r="C802" t="s">
        <v>73</v>
      </c>
      <c r="D802" s="109">
        <v>1</v>
      </c>
    </row>
    <row r="803" spans="1:4" x14ac:dyDescent="0.2">
      <c r="A803" t="s">
        <v>11554</v>
      </c>
      <c r="B803" s="107">
        <v>44919</v>
      </c>
      <c r="C803" t="s">
        <v>72</v>
      </c>
      <c r="D803" s="109">
        <v>0.7954</v>
      </c>
    </row>
    <row r="804" spans="1:4" x14ac:dyDescent="0.2">
      <c r="A804" t="s">
        <v>11555</v>
      </c>
      <c r="B804" s="107">
        <v>44919</v>
      </c>
      <c r="C804" t="s">
        <v>58</v>
      </c>
      <c r="D804" s="109">
        <v>1220.49</v>
      </c>
    </row>
    <row r="805" spans="1:4" x14ac:dyDescent="0.2">
      <c r="A805" t="s">
        <v>11556</v>
      </c>
      <c r="B805" s="107">
        <v>44919</v>
      </c>
      <c r="C805" t="s">
        <v>43</v>
      </c>
      <c r="D805" s="109">
        <v>0.19309999999999999</v>
      </c>
    </row>
    <row r="806" spans="1:4" x14ac:dyDescent="0.2">
      <c r="A806" t="s">
        <v>11557</v>
      </c>
      <c r="B806" s="107">
        <v>44918</v>
      </c>
      <c r="C806" t="s">
        <v>71</v>
      </c>
      <c r="D806" s="109">
        <v>1219.6500000000001</v>
      </c>
    </row>
    <row r="807" spans="1:4" x14ac:dyDescent="0.2">
      <c r="A807" t="s">
        <v>11558</v>
      </c>
      <c r="B807" s="107">
        <v>44918</v>
      </c>
      <c r="C807" t="s">
        <v>2716</v>
      </c>
      <c r="D807" s="109">
        <v>1</v>
      </c>
    </row>
    <row r="808" spans="1:4" x14ac:dyDescent="0.2">
      <c r="A808" t="s">
        <v>11559</v>
      </c>
      <c r="B808" s="107">
        <v>44918</v>
      </c>
      <c r="C808" t="s">
        <v>73</v>
      </c>
      <c r="D808" s="109">
        <v>1</v>
      </c>
    </row>
    <row r="809" spans="1:4" x14ac:dyDescent="0.2">
      <c r="A809" t="s">
        <v>11560</v>
      </c>
      <c r="B809" s="107">
        <v>44918</v>
      </c>
      <c r="C809" t="s">
        <v>72</v>
      </c>
      <c r="D809" s="109">
        <v>0.79900000000000004</v>
      </c>
    </row>
    <row r="810" spans="1:4" x14ac:dyDescent="0.2">
      <c r="A810" t="s">
        <v>11561</v>
      </c>
      <c r="B810" s="107">
        <v>44918</v>
      </c>
      <c r="C810" t="s">
        <v>58</v>
      </c>
      <c r="D810" s="109">
        <v>1219.97</v>
      </c>
    </row>
    <row r="811" spans="1:4" x14ac:dyDescent="0.2">
      <c r="A811" t="s">
        <v>11562</v>
      </c>
      <c r="B811" s="107">
        <v>44918</v>
      </c>
      <c r="C811" t="s">
        <v>43</v>
      </c>
      <c r="D811" s="109">
        <v>0.193</v>
      </c>
    </row>
    <row r="812" spans="1:4" x14ac:dyDescent="0.2">
      <c r="A812" t="s">
        <v>11563</v>
      </c>
      <c r="B812" s="107">
        <v>44917</v>
      </c>
      <c r="C812" t="s">
        <v>71</v>
      </c>
      <c r="D812" s="109">
        <v>1218.3499999999999</v>
      </c>
    </row>
    <row r="813" spans="1:4" x14ac:dyDescent="0.2">
      <c r="A813" t="s">
        <v>11564</v>
      </c>
      <c r="B813" s="107">
        <v>44917</v>
      </c>
      <c r="C813" t="s">
        <v>2716</v>
      </c>
      <c r="D813" s="109">
        <v>0.99970000000000003</v>
      </c>
    </row>
    <row r="814" spans="1:4" x14ac:dyDescent="0.2">
      <c r="A814" t="s">
        <v>11565</v>
      </c>
      <c r="B814" s="107">
        <v>44917</v>
      </c>
      <c r="C814" t="s">
        <v>73</v>
      </c>
      <c r="D814" s="109">
        <v>0.99990000000000001</v>
      </c>
    </row>
    <row r="815" spans="1:4" x14ac:dyDescent="0.2">
      <c r="A815" t="s">
        <v>11566</v>
      </c>
      <c r="B815" s="107">
        <v>44917</v>
      </c>
      <c r="C815" t="s">
        <v>72</v>
      </c>
      <c r="D815" s="109">
        <v>0.79610000000000003</v>
      </c>
    </row>
    <row r="816" spans="1:4" x14ac:dyDescent="0.2">
      <c r="A816" t="s">
        <v>11567</v>
      </c>
      <c r="B816" s="107">
        <v>44917</v>
      </c>
      <c r="C816" t="s">
        <v>58</v>
      </c>
      <c r="D816" s="109">
        <v>1217.51</v>
      </c>
    </row>
    <row r="817" spans="1:4" x14ac:dyDescent="0.2">
      <c r="A817" t="s">
        <v>11568</v>
      </c>
      <c r="B817" s="107">
        <v>44917</v>
      </c>
      <c r="C817" t="s">
        <v>43</v>
      </c>
      <c r="D817" s="109">
        <v>0.19139999999999999</v>
      </c>
    </row>
    <row r="818" spans="1:4" x14ac:dyDescent="0.2">
      <c r="A818" t="s">
        <v>11569</v>
      </c>
      <c r="B818" s="107">
        <v>44916</v>
      </c>
      <c r="C818" t="s">
        <v>71</v>
      </c>
      <c r="D818" s="109">
        <v>1212.68</v>
      </c>
    </row>
    <row r="819" spans="1:4" x14ac:dyDescent="0.2">
      <c r="A819" t="s">
        <v>11570</v>
      </c>
      <c r="B819" s="107">
        <v>44916</v>
      </c>
      <c r="C819" t="s">
        <v>2716</v>
      </c>
      <c r="D819" s="109">
        <v>1</v>
      </c>
    </row>
    <row r="820" spans="1:4" x14ac:dyDescent="0.2">
      <c r="A820" t="s">
        <v>11571</v>
      </c>
      <c r="B820" s="107">
        <v>44916</v>
      </c>
      <c r="C820" t="s">
        <v>73</v>
      </c>
      <c r="D820" s="109">
        <v>0.99990000000000001</v>
      </c>
    </row>
    <row r="821" spans="1:4" x14ac:dyDescent="0.2">
      <c r="A821" t="s">
        <v>11572</v>
      </c>
      <c r="B821" s="107">
        <v>44916</v>
      </c>
      <c r="C821" t="s">
        <v>72</v>
      </c>
      <c r="D821" s="109">
        <v>0.79420000000000002</v>
      </c>
    </row>
    <row r="822" spans="1:4" x14ac:dyDescent="0.2">
      <c r="A822" t="s">
        <v>11573</v>
      </c>
      <c r="B822" s="107">
        <v>44916</v>
      </c>
      <c r="C822" t="s">
        <v>58</v>
      </c>
      <c r="D822" s="109">
        <v>1213.8399999999999</v>
      </c>
    </row>
    <row r="823" spans="1:4" x14ac:dyDescent="0.2">
      <c r="A823" t="s">
        <v>11574</v>
      </c>
      <c r="B823" s="107">
        <v>44916</v>
      </c>
      <c r="C823" t="s">
        <v>43</v>
      </c>
      <c r="D823" s="109">
        <v>0.19089999999999999</v>
      </c>
    </row>
    <row r="824" spans="1:4" x14ac:dyDescent="0.2">
      <c r="A824" t="s">
        <v>11575</v>
      </c>
      <c r="B824" s="107">
        <v>44915</v>
      </c>
      <c r="C824" t="s">
        <v>71</v>
      </c>
      <c r="D824" s="109">
        <v>1213.3499999999999</v>
      </c>
    </row>
    <row r="825" spans="1:4" x14ac:dyDescent="0.2">
      <c r="A825" t="s">
        <v>11576</v>
      </c>
      <c r="B825" s="107">
        <v>44915</v>
      </c>
      <c r="C825" t="s">
        <v>2716</v>
      </c>
      <c r="D825" s="109">
        <v>1</v>
      </c>
    </row>
    <row r="826" spans="1:4" x14ac:dyDescent="0.2">
      <c r="A826" t="s">
        <v>11577</v>
      </c>
      <c r="B826" s="107">
        <v>44915</v>
      </c>
      <c r="C826" t="s">
        <v>73</v>
      </c>
      <c r="D826" s="109">
        <v>1</v>
      </c>
    </row>
    <row r="827" spans="1:4" x14ac:dyDescent="0.2">
      <c r="A827" t="s">
        <v>11578</v>
      </c>
      <c r="B827" s="107">
        <v>44915</v>
      </c>
      <c r="C827" t="s">
        <v>72</v>
      </c>
      <c r="D827" s="109">
        <v>0.80159999999999998</v>
      </c>
    </row>
    <row r="828" spans="1:4" x14ac:dyDescent="0.2">
      <c r="A828" t="s">
        <v>11579</v>
      </c>
      <c r="B828" s="107">
        <v>44915</v>
      </c>
      <c r="C828" t="s">
        <v>58</v>
      </c>
      <c r="D828" s="109">
        <v>1216.96</v>
      </c>
    </row>
    <row r="829" spans="1:4" x14ac:dyDescent="0.2">
      <c r="A829" t="s">
        <v>11580</v>
      </c>
      <c r="B829" s="107">
        <v>44915</v>
      </c>
      <c r="C829" t="s">
        <v>43</v>
      </c>
      <c r="D829" s="109">
        <v>0.19070000000000001</v>
      </c>
    </row>
    <row r="830" spans="1:4" x14ac:dyDescent="0.2">
      <c r="A830" t="s">
        <v>11581</v>
      </c>
      <c r="B830" s="107">
        <v>44914</v>
      </c>
      <c r="C830" t="s">
        <v>71</v>
      </c>
      <c r="D830" s="109">
        <v>1167.47</v>
      </c>
    </row>
    <row r="831" spans="1:4" x14ac:dyDescent="0.2">
      <c r="A831" t="s">
        <v>11582</v>
      </c>
      <c r="B831" s="107">
        <v>44914</v>
      </c>
      <c r="C831" t="s">
        <v>2716</v>
      </c>
      <c r="D831" s="109">
        <v>1</v>
      </c>
    </row>
    <row r="832" spans="1:4" x14ac:dyDescent="0.2">
      <c r="A832" t="s">
        <v>11583</v>
      </c>
      <c r="B832" s="107">
        <v>44914</v>
      </c>
      <c r="C832" t="s">
        <v>73</v>
      </c>
      <c r="D832" s="109">
        <v>0.99990000000000001</v>
      </c>
    </row>
    <row r="833" spans="1:4" x14ac:dyDescent="0.2">
      <c r="A833" t="s">
        <v>11584</v>
      </c>
      <c r="B833" s="107">
        <v>44914</v>
      </c>
      <c r="C833" t="s">
        <v>72</v>
      </c>
      <c r="D833" s="109">
        <v>0.77359999999999995</v>
      </c>
    </row>
    <row r="834" spans="1:4" x14ac:dyDescent="0.2">
      <c r="A834" t="s">
        <v>11585</v>
      </c>
      <c r="B834" s="107">
        <v>44914</v>
      </c>
      <c r="C834" t="s">
        <v>58</v>
      </c>
      <c r="D834" s="109">
        <v>1167.68</v>
      </c>
    </row>
    <row r="835" spans="1:4" x14ac:dyDescent="0.2">
      <c r="A835" t="s">
        <v>11586</v>
      </c>
      <c r="B835" s="107">
        <v>44914</v>
      </c>
      <c r="C835" t="s">
        <v>43</v>
      </c>
      <c r="D835" s="109">
        <v>0.188</v>
      </c>
    </row>
    <row r="836" spans="1:4" x14ac:dyDescent="0.2">
      <c r="A836" t="s">
        <v>11587</v>
      </c>
      <c r="B836" s="107">
        <v>44913</v>
      </c>
      <c r="C836" t="s">
        <v>71</v>
      </c>
      <c r="D836" s="109">
        <v>1181.28</v>
      </c>
    </row>
    <row r="837" spans="1:4" x14ac:dyDescent="0.2">
      <c r="A837" t="s">
        <v>11588</v>
      </c>
      <c r="B837" s="107">
        <v>44913</v>
      </c>
      <c r="C837" t="s">
        <v>2716</v>
      </c>
      <c r="D837" s="109">
        <v>1</v>
      </c>
    </row>
    <row r="838" spans="1:4" x14ac:dyDescent="0.2">
      <c r="A838" t="s">
        <v>11589</v>
      </c>
      <c r="B838" s="107">
        <v>44913</v>
      </c>
      <c r="C838" t="s">
        <v>73</v>
      </c>
      <c r="D838" s="109">
        <v>0.99990000000000001</v>
      </c>
    </row>
    <row r="839" spans="1:4" x14ac:dyDescent="0.2">
      <c r="A839" t="s">
        <v>11590</v>
      </c>
      <c r="B839" s="107">
        <v>44913</v>
      </c>
      <c r="C839" t="s">
        <v>72</v>
      </c>
      <c r="D839" s="109">
        <v>0.81240000000000001</v>
      </c>
    </row>
    <row r="840" spans="1:4" x14ac:dyDescent="0.2">
      <c r="A840" t="s">
        <v>11591</v>
      </c>
      <c r="B840" s="107">
        <v>44913</v>
      </c>
      <c r="C840" t="s">
        <v>58</v>
      </c>
      <c r="D840" s="109">
        <v>1183.19</v>
      </c>
    </row>
    <row r="841" spans="1:4" x14ac:dyDescent="0.2">
      <c r="A841" t="s">
        <v>11592</v>
      </c>
      <c r="B841" s="107">
        <v>44913</v>
      </c>
      <c r="C841" t="s">
        <v>43</v>
      </c>
      <c r="D841" s="109">
        <v>0.18859999999999999</v>
      </c>
    </row>
    <row r="842" spans="1:4" x14ac:dyDescent="0.2">
      <c r="A842" t="s">
        <v>11593</v>
      </c>
      <c r="B842" s="107">
        <v>44912</v>
      </c>
      <c r="C842" t="s">
        <v>71</v>
      </c>
      <c r="D842" s="109">
        <v>1184.4000000000001</v>
      </c>
    </row>
    <row r="843" spans="1:4" x14ac:dyDescent="0.2">
      <c r="A843" t="s">
        <v>11594</v>
      </c>
      <c r="B843" s="107">
        <v>44912</v>
      </c>
      <c r="C843" t="s">
        <v>2716</v>
      </c>
      <c r="D843" s="109">
        <v>1</v>
      </c>
    </row>
    <row r="844" spans="1:4" x14ac:dyDescent="0.2">
      <c r="A844" t="s">
        <v>11595</v>
      </c>
      <c r="B844" s="107">
        <v>44912</v>
      </c>
      <c r="C844" t="s">
        <v>73</v>
      </c>
      <c r="D844" s="109">
        <v>1</v>
      </c>
    </row>
    <row r="845" spans="1:4" x14ac:dyDescent="0.2">
      <c r="A845" t="s">
        <v>11596</v>
      </c>
      <c r="B845" s="107">
        <v>44912</v>
      </c>
      <c r="C845" t="s">
        <v>72</v>
      </c>
      <c r="D845" s="109">
        <v>0.81610000000000005</v>
      </c>
    </row>
    <row r="846" spans="1:4" x14ac:dyDescent="0.2">
      <c r="A846" t="s">
        <v>11597</v>
      </c>
      <c r="B846" s="107">
        <v>44912</v>
      </c>
      <c r="C846" t="s">
        <v>58</v>
      </c>
      <c r="D846" s="109">
        <v>1187.1099999999999</v>
      </c>
    </row>
    <row r="847" spans="1:4" x14ac:dyDescent="0.2">
      <c r="A847" t="s">
        <v>11598</v>
      </c>
      <c r="B847" s="107">
        <v>44912</v>
      </c>
      <c r="C847" t="s">
        <v>43</v>
      </c>
      <c r="D847" s="109">
        <v>0.18870000000000001</v>
      </c>
    </row>
    <row r="848" spans="1:4" x14ac:dyDescent="0.2">
      <c r="A848" t="s">
        <v>11599</v>
      </c>
      <c r="B848" s="107">
        <v>44911</v>
      </c>
      <c r="C848" t="s">
        <v>71</v>
      </c>
      <c r="D848" s="109">
        <v>1163.31</v>
      </c>
    </row>
    <row r="849" spans="1:4" x14ac:dyDescent="0.2">
      <c r="A849" t="s">
        <v>11600</v>
      </c>
      <c r="B849" s="107">
        <v>44911</v>
      </c>
      <c r="C849" t="s">
        <v>2716</v>
      </c>
      <c r="D849" s="109">
        <v>1.002</v>
      </c>
    </row>
    <row r="850" spans="1:4" x14ac:dyDescent="0.2">
      <c r="A850" t="s">
        <v>11601</v>
      </c>
      <c r="B850" s="107">
        <v>44911</v>
      </c>
      <c r="C850" t="s">
        <v>73</v>
      </c>
      <c r="D850" s="109">
        <v>1</v>
      </c>
    </row>
    <row r="851" spans="1:4" x14ac:dyDescent="0.2">
      <c r="A851" t="s">
        <v>11602</v>
      </c>
      <c r="B851" s="107">
        <v>44911</v>
      </c>
      <c r="C851" t="s">
        <v>72</v>
      </c>
      <c r="D851" s="109">
        <v>0.79430000000000001</v>
      </c>
    </row>
    <row r="852" spans="1:4" x14ac:dyDescent="0.2">
      <c r="A852" t="s">
        <v>11603</v>
      </c>
      <c r="B852" s="107">
        <v>44911</v>
      </c>
      <c r="C852" t="s">
        <v>58</v>
      </c>
      <c r="D852" s="109">
        <v>1167.8499999999999</v>
      </c>
    </row>
    <row r="853" spans="1:4" x14ac:dyDescent="0.2">
      <c r="A853" t="s">
        <v>11604</v>
      </c>
      <c r="B853" s="107">
        <v>44911</v>
      </c>
      <c r="C853" t="s">
        <v>43</v>
      </c>
      <c r="D853" s="109">
        <v>0.18809999999999999</v>
      </c>
    </row>
    <row r="854" spans="1:4" x14ac:dyDescent="0.2">
      <c r="A854" t="s">
        <v>11605</v>
      </c>
      <c r="B854" s="107">
        <v>44910</v>
      </c>
      <c r="C854" t="s">
        <v>71</v>
      </c>
      <c r="D854" s="109">
        <v>1261.6600000000001</v>
      </c>
    </row>
    <row r="855" spans="1:4" x14ac:dyDescent="0.2">
      <c r="A855" t="s">
        <v>11606</v>
      </c>
      <c r="B855" s="107">
        <v>44910</v>
      </c>
      <c r="C855" t="s">
        <v>2716</v>
      </c>
      <c r="D855" s="109">
        <v>1</v>
      </c>
    </row>
    <row r="856" spans="1:4" x14ac:dyDescent="0.2">
      <c r="A856" t="s">
        <v>11607</v>
      </c>
      <c r="B856" s="107">
        <v>44910</v>
      </c>
      <c r="C856" t="s">
        <v>73</v>
      </c>
      <c r="D856" s="109">
        <v>0.99990000000000001</v>
      </c>
    </row>
    <row r="857" spans="1:4" x14ac:dyDescent="0.2">
      <c r="A857" t="s">
        <v>11608</v>
      </c>
      <c r="B857" s="107">
        <v>44910</v>
      </c>
      <c r="C857" t="s">
        <v>72</v>
      </c>
      <c r="D857" s="109">
        <v>0.87829999999999997</v>
      </c>
    </row>
    <row r="858" spans="1:4" x14ac:dyDescent="0.2">
      <c r="A858" t="s">
        <v>11609</v>
      </c>
      <c r="B858" s="107">
        <v>44910</v>
      </c>
      <c r="C858" t="s">
        <v>58</v>
      </c>
      <c r="D858" s="109">
        <v>1266.5899999999999</v>
      </c>
    </row>
    <row r="859" spans="1:4" x14ac:dyDescent="0.2">
      <c r="A859" t="s">
        <v>11610</v>
      </c>
      <c r="B859" s="107">
        <v>44910</v>
      </c>
      <c r="C859" t="s">
        <v>43</v>
      </c>
      <c r="D859" s="109">
        <v>0.1883</v>
      </c>
    </row>
    <row r="860" spans="1:4" x14ac:dyDescent="0.2">
      <c r="A860" t="s">
        <v>11611</v>
      </c>
      <c r="B860" s="107">
        <v>44909</v>
      </c>
      <c r="C860" t="s">
        <v>71</v>
      </c>
      <c r="D860" s="109">
        <v>1308.08</v>
      </c>
    </row>
    <row r="861" spans="1:4" x14ac:dyDescent="0.2">
      <c r="A861" t="s">
        <v>11612</v>
      </c>
      <c r="B861" s="107">
        <v>44909</v>
      </c>
      <c r="C861" t="s">
        <v>2716</v>
      </c>
      <c r="D861" s="109">
        <v>0.99990000000000001</v>
      </c>
    </row>
    <row r="862" spans="1:4" x14ac:dyDescent="0.2">
      <c r="A862" t="s">
        <v>11613</v>
      </c>
      <c r="B862" s="107">
        <v>44909</v>
      </c>
      <c r="C862" t="s">
        <v>73</v>
      </c>
      <c r="D862" s="109">
        <v>1</v>
      </c>
    </row>
    <row r="863" spans="1:4" x14ac:dyDescent="0.2">
      <c r="A863" t="s">
        <v>11614</v>
      </c>
      <c r="B863" s="107">
        <v>44909</v>
      </c>
      <c r="C863" t="s">
        <v>72</v>
      </c>
      <c r="D863" s="109">
        <v>0.90290000000000004</v>
      </c>
    </row>
    <row r="864" spans="1:4" x14ac:dyDescent="0.2">
      <c r="A864" t="s">
        <v>11615</v>
      </c>
      <c r="B864" s="107">
        <v>44909</v>
      </c>
      <c r="C864" t="s">
        <v>58</v>
      </c>
      <c r="D864" s="109">
        <v>1307.5</v>
      </c>
    </row>
    <row r="865" spans="1:4" x14ac:dyDescent="0.2">
      <c r="A865" t="s">
        <v>11616</v>
      </c>
      <c r="B865" s="107">
        <v>44909</v>
      </c>
      <c r="C865" t="s">
        <v>43</v>
      </c>
      <c r="D865" s="109">
        <v>0.19040000000000001</v>
      </c>
    </row>
    <row r="866" spans="1:4" x14ac:dyDescent="0.2">
      <c r="A866" t="s">
        <v>11617</v>
      </c>
      <c r="B866" s="107">
        <v>44908</v>
      </c>
      <c r="C866" t="s">
        <v>71</v>
      </c>
      <c r="D866" s="109">
        <v>1317.66</v>
      </c>
    </row>
    <row r="867" spans="1:4" x14ac:dyDescent="0.2">
      <c r="A867" t="s">
        <v>11618</v>
      </c>
      <c r="B867" s="107">
        <v>44908</v>
      </c>
      <c r="C867" t="s">
        <v>2716</v>
      </c>
      <c r="D867" s="109">
        <v>0.99990000000000001</v>
      </c>
    </row>
    <row r="868" spans="1:4" x14ac:dyDescent="0.2">
      <c r="A868" t="s">
        <v>11619</v>
      </c>
      <c r="B868" s="107">
        <v>44908</v>
      </c>
      <c r="C868" t="s">
        <v>73</v>
      </c>
      <c r="D868" s="109">
        <v>0.99990000000000001</v>
      </c>
    </row>
    <row r="869" spans="1:4" x14ac:dyDescent="0.2">
      <c r="A869" t="s">
        <v>11620</v>
      </c>
      <c r="B869" s="107">
        <v>44908</v>
      </c>
      <c r="C869" t="s">
        <v>72</v>
      </c>
      <c r="D869" s="109">
        <v>0.92410000000000003</v>
      </c>
    </row>
    <row r="870" spans="1:4" x14ac:dyDescent="0.2">
      <c r="A870" t="s">
        <v>11621</v>
      </c>
      <c r="B870" s="107">
        <v>44908</v>
      </c>
      <c r="C870" t="s">
        <v>58</v>
      </c>
      <c r="D870" s="109">
        <v>1320.43</v>
      </c>
    </row>
    <row r="871" spans="1:4" x14ac:dyDescent="0.2">
      <c r="A871" t="s">
        <v>11622</v>
      </c>
      <c r="B871" s="107">
        <v>44908</v>
      </c>
      <c r="C871" t="s">
        <v>43</v>
      </c>
      <c r="D871" s="109">
        <v>0.1908</v>
      </c>
    </row>
    <row r="872" spans="1:4" x14ac:dyDescent="0.2">
      <c r="A872" t="s">
        <v>11623</v>
      </c>
      <c r="B872" s="107">
        <v>44907</v>
      </c>
      <c r="C872" t="s">
        <v>71</v>
      </c>
      <c r="D872" s="109">
        <v>1276.0899999999999</v>
      </c>
    </row>
    <row r="873" spans="1:4" x14ac:dyDescent="0.2">
      <c r="A873" t="s">
        <v>11624</v>
      </c>
      <c r="B873" s="107">
        <v>44907</v>
      </c>
      <c r="C873" t="s">
        <v>2716</v>
      </c>
      <c r="D873" s="109">
        <v>1</v>
      </c>
    </row>
    <row r="874" spans="1:4" x14ac:dyDescent="0.2">
      <c r="A874" t="s">
        <v>11625</v>
      </c>
      <c r="B874" s="107">
        <v>44907</v>
      </c>
      <c r="C874" t="s">
        <v>73</v>
      </c>
      <c r="D874" s="109">
        <v>1</v>
      </c>
    </row>
    <row r="875" spans="1:4" x14ac:dyDescent="0.2">
      <c r="A875" t="s">
        <v>11626</v>
      </c>
      <c r="B875" s="107">
        <v>44907</v>
      </c>
      <c r="C875" t="s">
        <v>72</v>
      </c>
      <c r="D875" s="109">
        <v>0.91090000000000004</v>
      </c>
    </row>
    <row r="876" spans="1:4" x14ac:dyDescent="0.2">
      <c r="A876" t="s">
        <v>11627</v>
      </c>
      <c r="B876" s="107">
        <v>44907</v>
      </c>
      <c r="C876" t="s">
        <v>58</v>
      </c>
      <c r="D876" s="109">
        <v>1275.3699999999999</v>
      </c>
    </row>
    <row r="877" spans="1:4" x14ac:dyDescent="0.2">
      <c r="A877" t="s">
        <v>11628</v>
      </c>
      <c r="B877" s="107">
        <v>44907</v>
      </c>
      <c r="C877" t="s">
        <v>43</v>
      </c>
      <c r="D877" s="109">
        <v>0.19040000000000001</v>
      </c>
    </row>
    <row r="878" spans="1:4" x14ac:dyDescent="0.2">
      <c r="A878" t="s">
        <v>11629</v>
      </c>
      <c r="B878" s="107">
        <v>44906</v>
      </c>
      <c r="C878" t="s">
        <v>71</v>
      </c>
      <c r="D878" s="109">
        <v>1258.51</v>
      </c>
    </row>
    <row r="879" spans="1:4" x14ac:dyDescent="0.2">
      <c r="A879" t="s">
        <v>11630</v>
      </c>
      <c r="B879" s="107">
        <v>44906</v>
      </c>
      <c r="C879" t="s">
        <v>2716</v>
      </c>
      <c r="D879" s="109">
        <v>1</v>
      </c>
    </row>
    <row r="880" spans="1:4" x14ac:dyDescent="0.2">
      <c r="A880" t="s">
        <v>11631</v>
      </c>
      <c r="B880" s="107">
        <v>44906</v>
      </c>
      <c r="C880" t="s">
        <v>73</v>
      </c>
      <c r="D880" s="109">
        <v>1</v>
      </c>
    </row>
    <row r="881" spans="1:4" x14ac:dyDescent="0.2">
      <c r="A881" t="s">
        <v>11632</v>
      </c>
      <c r="B881" s="107">
        <v>44906</v>
      </c>
      <c r="C881" t="s">
        <v>72</v>
      </c>
      <c r="D881" s="109">
        <v>0.89249999999999996</v>
      </c>
    </row>
    <row r="882" spans="1:4" x14ac:dyDescent="0.2">
      <c r="A882" t="s">
        <v>11633</v>
      </c>
      <c r="B882" s="107">
        <v>44906</v>
      </c>
      <c r="C882" t="s">
        <v>58</v>
      </c>
      <c r="D882" s="109">
        <v>1263.27</v>
      </c>
    </row>
    <row r="883" spans="1:4" x14ac:dyDescent="0.2">
      <c r="A883" t="s">
        <v>11634</v>
      </c>
      <c r="B883" s="107">
        <v>44906</v>
      </c>
      <c r="C883" t="s">
        <v>43</v>
      </c>
      <c r="D883" s="109">
        <v>0.19070000000000001</v>
      </c>
    </row>
    <row r="884" spans="1:4" x14ac:dyDescent="0.2">
      <c r="A884" t="s">
        <v>11635</v>
      </c>
      <c r="B884" s="107">
        <v>44905</v>
      </c>
      <c r="C884" t="s">
        <v>71</v>
      </c>
      <c r="D884" s="109">
        <v>1263.25</v>
      </c>
    </row>
    <row r="885" spans="1:4" x14ac:dyDescent="0.2">
      <c r="A885" t="s">
        <v>11636</v>
      </c>
      <c r="B885" s="107">
        <v>44905</v>
      </c>
      <c r="C885" t="s">
        <v>2716</v>
      </c>
      <c r="D885" s="109">
        <v>1</v>
      </c>
    </row>
    <row r="886" spans="1:4" x14ac:dyDescent="0.2">
      <c r="A886" t="s">
        <v>11637</v>
      </c>
      <c r="B886" s="107">
        <v>44905</v>
      </c>
      <c r="C886" t="s">
        <v>73</v>
      </c>
      <c r="D886" s="109">
        <v>1</v>
      </c>
    </row>
    <row r="887" spans="1:4" x14ac:dyDescent="0.2">
      <c r="A887" t="s">
        <v>11638</v>
      </c>
      <c r="B887" s="107">
        <v>44905</v>
      </c>
      <c r="C887" t="s">
        <v>72</v>
      </c>
      <c r="D887" s="109">
        <v>0.90820000000000001</v>
      </c>
    </row>
    <row r="888" spans="1:4" x14ac:dyDescent="0.2">
      <c r="A888" t="s">
        <v>11639</v>
      </c>
      <c r="B888" s="107">
        <v>44905</v>
      </c>
      <c r="C888" t="s">
        <v>58</v>
      </c>
      <c r="D888" s="109">
        <v>1266.3399999999999</v>
      </c>
    </row>
    <row r="889" spans="1:4" x14ac:dyDescent="0.2">
      <c r="A889" t="s">
        <v>11640</v>
      </c>
      <c r="B889" s="107">
        <v>44905</v>
      </c>
      <c r="C889" t="s">
        <v>43</v>
      </c>
      <c r="D889" s="109">
        <v>0.19089999999999999</v>
      </c>
    </row>
    <row r="890" spans="1:4" x14ac:dyDescent="0.2">
      <c r="A890" t="s">
        <v>11641</v>
      </c>
      <c r="B890" s="107">
        <v>44904</v>
      </c>
      <c r="C890" t="s">
        <v>71</v>
      </c>
      <c r="D890" s="109">
        <v>1264.98</v>
      </c>
    </row>
    <row r="891" spans="1:4" x14ac:dyDescent="0.2">
      <c r="A891" t="s">
        <v>11642</v>
      </c>
      <c r="B891" s="107">
        <v>44904</v>
      </c>
      <c r="C891" t="s">
        <v>2716</v>
      </c>
      <c r="D891" s="109">
        <v>0.99990000000000001</v>
      </c>
    </row>
    <row r="892" spans="1:4" x14ac:dyDescent="0.2">
      <c r="A892" t="s">
        <v>11643</v>
      </c>
      <c r="B892" s="107">
        <v>44904</v>
      </c>
      <c r="C892" t="s">
        <v>73</v>
      </c>
      <c r="D892" s="109">
        <v>1</v>
      </c>
    </row>
    <row r="893" spans="1:4" x14ac:dyDescent="0.2">
      <c r="A893" t="s">
        <v>11644</v>
      </c>
      <c r="B893" s="107">
        <v>44904</v>
      </c>
      <c r="C893" t="s">
        <v>72</v>
      </c>
      <c r="D893" s="109">
        <v>0.90969999999999995</v>
      </c>
    </row>
    <row r="894" spans="1:4" x14ac:dyDescent="0.2">
      <c r="A894" t="s">
        <v>11645</v>
      </c>
      <c r="B894" s="107">
        <v>44904</v>
      </c>
      <c r="C894" t="s">
        <v>58</v>
      </c>
      <c r="D894" s="109">
        <v>1262.95</v>
      </c>
    </row>
    <row r="895" spans="1:4" x14ac:dyDescent="0.2">
      <c r="A895" t="s">
        <v>11646</v>
      </c>
      <c r="B895" s="107">
        <v>44904</v>
      </c>
      <c r="C895" t="s">
        <v>43</v>
      </c>
      <c r="D895" s="109">
        <v>0.1903</v>
      </c>
    </row>
    <row r="896" spans="1:4" x14ac:dyDescent="0.2">
      <c r="A896" t="s">
        <v>11647</v>
      </c>
      <c r="B896" s="107">
        <v>44903</v>
      </c>
      <c r="C896" t="s">
        <v>71</v>
      </c>
      <c r="D896" s="109">
        <v>1286</v>
      </c>
    </row>
    <row r="897" spans="1:4" x14ac:dyDescent="0.2">
      <c r="A897" t="s">
        <v>11648</v>
      </c>
      <c r="B897" s="107">
        <v>44903</v>
      </c>
      <c r="C897" t="s">
        <v>2716</v>
      </c>
      <c r="D897" s="109">
        <v>1</v>
      </c>
    </row>
    <row r="898" spans="1:4" x14ac:dyDescent="0.2">
      <c r="A898" t="s">
        <v>11649</v>
      </c>
      <c r="B898" s="107">
        <v>44903</v>
      </c>
      <c r="C898" t="s">
        <v>73</v>
      </c>
      <c r="D898" s="109">
        <v>1</v>
      </c>
    </row>
    <row r="899" spans="1:4" x14ac:dyDescent="0.2">
      <c r="A899" t="s">
        <v>11650</v>
      </c>
      <c r="B899" s="107">
        <v>44903</v>
      </c>
      <c r="C899" t="s">
        <v>72</v>
      </c>
      <c r="D899" s="109">
        <v>0.92769999999999997</v>
      </c>
    </row>
    <row r="900" spans="1:4" x14ac:dyDescent="0.2">
      <c r="A900" t="s">
        <v>11651</v>
      </c>
      <c r="B900" s="107">
        <v>44903</v>
      </c>
      <c r="C900" t="s">
        <v>58</v>
      </c>
      <c r="D900" s="109">
        <v>1280.28</v>
      </c>
    </row>
    <row r="901" spans="1:4" x14ac:dyDescent="0.2">
      <c r="A901" t="s">
        <v>11652</v>
      </c>
      <c r="B901" s="107">
        <v>44903</v>
      </c>
      <c r="C901" t="s">
        <v>43</v>
      </c>
      <c r="D901" s="109">
        <v>0.19089999999999999</v>
      </c>
    </row>
    <row r="902" spans="1:4" x14ac:dyDescent="0.2">
      <c r="A902" t="s">
        <v>11653</v>
      </c>
      <c r="B902" s="107">
        <v>44902</v>
      </c>
      <c r="C902" t="s">
        <v>71</v>
      </c>
      <c r="D902" s="109">
        <v>1228.44</v>
      </c>
    </row>
    <row r="903" spans="1:4" x14ac:dyDescent="0.2">
      <c r="A903" t="s">
        <v>11654</v>
      </c>
      <c r="B903" s="107">
        <v>44902</v>
      </c>
      <c r="C903" t="s">
        <v>2716</v>
      </c>
      <c r="D903" s="109">
        <v>1</v>
      </c>
    </row>
    <row r="904" spans="1:4" x14ac:dyDescent="0.2">
      <c r="A904" t="s">
        <v>11655</v>
      </c>
      <c r="B904" s="107">
        <v>44902</v>
      </c>
      <c r="C904" t="s">
        <v>73</v>
      </c>
      <c r="D904" s="109">
        <v>1</v>
      </c>
    </row>
    <row r="905" spans="1:4" x14ac:dyDescent="0.2">
      <c r="A905" t="s">
        <v>11656</v>
      </c>
      <c r="B905" s="107">
        <v>44902</v>
      </c>
      <c r="C905" t="s">
        <v>72</v>
      </c>
      <c r="D905" s="109">
        <v>0.89770000000000005</v>
      </c>
    </row>
    <row r="906" spans="1:4" x14ac:dyDescent="0.2">
      <c r="A906" t="s">
        <v>11657</v>
      </c>
      <c r="B906" s="107">
        <v>44902</v>
      </c>
      <c r="C906" t="s">
        <v>58</v>
      </c>
      <c r="D906" s="109">
        <v>1231.3499999999999</v>
      </c>
    </row>
    <row r="907" spans="1:4" x14ac:dyDescent="0.2">
      <c r="A907" t="s">
        <v>11658</v>
      </c>
      <c r="B907" s="107">
        <v>44902</v>
      </c>
      <c r="C907" t="s">
        <v>43</v>
      </c>
      <c r="D907" s="109">
        <v>0.1905</v>
      </c>
    </row>
    <row r="908" spans="1:4" x14ac:dyDescent="0.2">
      <c r="A908" t="s">
        <v>11659</v>
      </c>
      <c r="B908" s="107">
        <v>44901</v>
      </c>
      <c r="C908" t="s">
        <v>71</v>
      </c>
      <c r="D908" s="109">
        <v>1270.54</v>
      </c>
    </row>
    <row r="909" spans="1:4" x14ac:dyDescent="0.2">
      <c r="A909" t="s">
        <v>11660</v>
      </c>
      <c r="B909" s="107">
        <v>44901</v>
      </c>
      <c r="C909" t="s">
        <v>2716</v>
      </c>
      <c r="D909" s="109">
        <v>0.99990000000000001</v>
      </c>
    </row>
    <row r="910" spans="1:4" x14ac:dyDescent="0.2">
      <c r="A910" t="s">
        <v>11661</v>
      </c>
      <c r="B910" s="107">
        <v>44901</v>
      </c>
      <c r="C910" t="s">
        <v>73</v>
      </c>
      <c r="D910" s="109">
        <v>1</v>
      </c>
    </row>
    <row r="911" spans="1:4" x14ac:dyDescent="0.2">
      <c r="A911" t="s">
        <v>11662</v>
      </c>
      <c r="B911" s="107">
        <v>44901</v>
      </c>
      <c r="C911" t="s">
        <v>72</v>
      </c>
      <c r="D911" s="109">
        <v>0.91790000000000005</v>
      </c>
    </row>
    <row r="912" spans="1:4" x14ac:dyDescent="0.2">
      <c r="A912" t="s">
        <v>11663</v>
      </c>
      <c r="B912" s="107">
        <v>44901</v>
      </c>
      <c r="C912" t="s">
        <v>58</v>
      </c>
      <c r="D912" s="109">
        <v>1271.3800000000001</v>
      </c>
    </row>
    <row r="913" spans="1:4" x14ac:dyDescent="0.2">
      <c r="A913" t="s">
        <v>11664</v>
      </c>
      <c r="B913" s="107">
        <v>44901</v>
      </c>
      <c r="C913" t="s">
        <v>43</v>
      </c>
      <c r="D913" s="109">
        <v>0.19009999999999999</v>
      </c>
    </row>
    <row r="914" spans="1:4" x14ac:dyDescent="0.2">
      <c r="A914" t="s">
        <v>11665</v>
      </c>
      <c r="B914" s="107">
        <v>44900</v>
      </c>
      <c r="C914" t="s">
        <v>71</v>
      </c>
      <c r="D914" s="109">
        <v>1258.8399999999999</v>
      </c>
    </row>
    <row r="915" spans="1:4" x14ac:dyDescent="0.2">
      <c r="A915" t="s">
        <v>11666</v>
      </c>
      <c r="B915" s="107">
        <v>44900</v>
      </c>
      <c r="C915" t="s">
        <v>2716</v>
      </c>
      <c r="D915" s="109">
        <v>1</v>
      </c>
    </row>
    <row r="916" spans="1:4" x14ac:dyDescent="0.2">
      <c r="A916" t="s">
        <v>11667</v>
      </c>
      <c r="B916" s="107">
        <v>44900</v>
      </c>
      <c r="C916" t="s">
        <v>73</v>
      </c>
      <c r="D916" s="109">
        <v>0.99990000000000001</v>
      </c>
    </row>
    <row r="917" spans="1:4" x14ac:dyDescent="0.2">
      <c r="A917" t="s">
        <v>11668</v>
      </c>
      <c r="B917" s="107">
        <v>44900</v>
      </c>
      <c r="C917" t="s">
        <v>72</v>
      </c>
      <c r="D917" s="109">
        <v>0.91149999999999998</v>
      </c>
    </row>
    <row r="918" spans="1:4" x14ac:dyDescent="0.2">
      <c r="A918" t="s">
        <v>11669</v>
      </c>
      <c r="B918" s="107">
        <v>44900</v>
      </c>
      <c r="C918" t="s">
        <v>58</v>
      </c>
      <c r="D918" s="109">
        <v>1259.3699999999999</v>
      </c>
    </row>
    <row r="919" spans="1:4" x14ac:dyDescent="0.2">
      <c r="A919" t="s">
        <v>11670</v>
      </c>
      <c r="B919" s="107">
        <v>44900</v>
      </c>
      <c r="C919" t="s">
        <v>43</v>
      </c>
      <c r="D919" s="109">
        <v>0.1898</v>
      </c>
    </row>
    <row r="920" spans="1:4" x14ac:dyDescent="0.2">
      <c r="A920" t="s">
        <v>11671</v>
      </c>
      <c r="B920" s="107">
        <v>44899</v>
      </c>
      <c r="C920" t="s">
        <v>71</v>
      </c>
      <c r="D920" s="109">
        <v>1279.83</v>
      </c>
    </row>
    <row r="921" spans="1:4" x14ac:dyDescent="0.2">
      <c r="A921" t="s">
        <v>11672</v>
      </c>
      <c r="B921" s="107">
        <v>44899</v>
      </c>
      <c r="C921" t="s">
        <v>2716</v>
      </c>
      <c r="D921" s="109">
        <v>1</v>
      </c>
    </row>
    <row r="922" spans="1:4" x14ac:dyDescent="0.2">
      <c r="A922" t="s">
        <v>11673</v>
      </c>
      <c r="B922" s="107">
        <v>44899</v>
      </c>
      <c r="C922" t="s">
        <v>73</v>
      </c>
      <c r="D922" s="109">
        <v>0.99990000000000001</v>
      </c>
    </row>
    <row r="923" spans="1:4" x14ac:dyDescent="0.2">
      <c r="A923" t="s">
        <v>11674</v>
      </c>
      <c r="B923" s="107">
        <v>44899</v>
      </c>
      <c r="C923" t="s">
        <v>72</v>
      </c>
      <c r="D923" s="109">
        <v>0.92169999999999996</v>
      </c>
    </row>
    <row r="924" spans="1:4" x14ac:dyDescent="0.2">
      <c r="A924" t="s">
        <v>11675</v>
      </c>
      <c r="B924" s="107">
        <v>44899</v>
      </c>
      <c r="C924" t="s">
        <v>58</v>
      </c>
      <c r="D924" s="109">
        <v>1279.8900000000001</v>
      </c>
    </row>
    <row r="925" spans="1:4" x14ac:dyDescent="0.2">
      <c r="A925" t="s">
        <v>11676</v>
      </c>
      <c r="B925" s="107">
        <v>44899</v>
      </c>
      <c r="C925" t="s">
        <v>43</v>
      </c>
      <c r="D925" s="109">
        <v>0.19120000000000001</v>
      </c>
    </row>
    <row r="926" spans="1:4" x14ac:dyDescent="0.2">
      <c r="A926" t="s">
        <v>11677</v>
      </c>
      <c r="B926" s="107">
        <v>44898</v>
      </c>
      <c r="C926" t="s">
        <v>71</v>
      </c>
      <c r="D926" s="109">
        <v>1242.1300000000001</v>
      </c>
    </row>
    <row r="927" spans="1:4" x14ac:dyDescent="0.2">
      <c r="A927" t="s">
        <v>11678</v>
      </c>
      <c r="B927" s="107">
        <v>44898</v>
      </c>
      <c r="C927" t="s">
        <v>2716</v>
      </c>
      <c r="D927" s="109">
        <v>1</v>
      </c>
    </row>
    <row r="928" spans="1:4" x14ac:dyDescent="0.2">
      <c r="A928" t="s">
        <v>11679</v>
      </c>
      <c r="B928" s="107">
        <v>44898</v>
      </c>
      <c r="C928" t="s">
        <v>73</v>
      </c>
      <c r="D928" s="109">
        <v>0.99970000000000003</v>
      </c>
    </row>
    <row r="929" spans="1:4" x14ac:dyDescent="0.2">
      <c r="A929" t="s">
        <v>11680</v>
      </c>
      <c r="B929" s="107">
        <v>44898</v>
      </c>
      <c r="C929" t="s">
        <v>72</v>
      </c>
      <c r="D929" s="109">
        <v>0.90229999999999999</v>
      </c>
    </row>
    <row r="930" spans="1:4" x14ac:dyDescent="0.2">
      <c r="A930" t="s">
        <v>11681</v>
      </c>
      <c r="B930" s="107">
        <v>44898</v>
      </c>
      <c r="C930" t="s">
        <v>58</v>
      </c>
      <c r="D930" s="109">
        <v>1241.1300000000001</v>
      </c>
    </row>
    <row r="931" spans="1:4" x14ac:dyDescent="0.2">
      <c r="A931" t="s">
        <v>11682</v>
      </c>
      <c r="B931" s="107">
        <v>44898</v>
      </c>
      <c r="C931" t="s">
        <v>43</v>
      </c>
      <c r="D931" s="109">
        <v>0.19059999999999999</v>
      </c>
    </row>
    <row r="932" spans="1:4" x14ac:dyDescent="0.2">
      <c r="A932" t="s">
        <v>11683</v>
      </c>
      <c r="B932" s="107">
        <v>44897</v>
      </c>
      <c r="C932" t="s">
        <v>71</v>
      </c>
      <c r="D932" s="109">
        <v>1296.42</v>
      </c>
    </row>
    <row r="933" spans="1:4" x14ac:dyDescent="0.2">
      <c r="A933" t="s">
        <v>11684</v>
      </c>
      <c r="B933" s="107">
        <v>44897</v>
      </c>
      <c r="C933" t="s">
        <v>2716</v>
      </c>
      <c r="D933" s="109">
        <v>1</v>
      </c>
    </row>
    <row r="934" spans="1:4" x14ac:dyDescent="0.2">
      <c r="A934" t="s">
        <v>11685</v>
      </c>
      <c r="B934" s="107">
        <v>44897</v>
      </c>
      <c r="C934" t="s">
        <v>73</v>
      </c>
      <c r="D934" s="109">
        <v>0.99990000000000001</v>
      </c>
    </row>
    <row r="935" spans="1:4" x14ac:dyDescent="0.2">
      <c r="A935" t="s">
        <v>11686</v>
      </c>
      <c r="B935" s="107">
        <v>44897</v>
      </c>
      <c r="C935" t="s">
        <v>72</v>
      </c>
      <c r="D935" s="109">
        <v>0.94879999999999998</v>
      </c>
    </row>
    <row r="936" spans="1:4" x14ac:dyDescent="0.2">
      <c r="A936" t="s">
        <v>11687</v>
      </c>
      <c r="B936" s="107">
        <v>44897</v>
      </c>
      <c r="C936" t="s">
        <v>58</v>
      </c>
      <c r="D936" s="109">
        <v>1295.6099999999999</v>
      </c>
    </row>
    <row r="937" spans="1:4" x14ac:dyDescent="0.2">
      <c r="A937" t="s">
        <v>11688</v>
      </c>
      <c r="B937" s="107">
        <v>44897</v>
      </c>
      <c r="C937" t="s">
        <v>43</v>
      </c>
      <c r="D937" s="109">
        <v>0.1915</v>
      </c>
    </row>
    <row r="938" spans="1:4" x14ac:dyDescent="0.2">
      <c r="A938" t="s">
        <v>11689</v>
      </c>
      <c r="B938" s="107">
        <v>44896</v>
      </c>
      <c r="C938" t="s">
        <v>71</v>
      </c>
      <c r="D938" s="109">
        <v>1277.58</v>
      </c>
    </row>
    <row r="939" spans="1:4" x14ac:dyDescent="0.2">
      <c r="A939" t="s">
        <v>11690</v>
      </c>
      <c r="B939" s="107">
        <v>44896</v>
      </c>
      <c r="C939" t="s">
        <v>2716</v>
      </c>
      <c r="D939" s="109">
        <v>1.0009999999999999</v>
      </c>
    </row>
    <row r="940" spans="1:4" x14ac:dyDescent="0.2">
      <c r="A940" t="s">
        <v>11691</v>
      </c>
      <c r="B940" s="107">
        <v>44896</v>
      </c>
      <c r="C940" t="s">
        <v>73</v>
      </c>
      <c r="D940" s="109">
        <v>0.99980000000000002</v>
      </c>
    </row>
    <row r="941" spans="1:4" x14ac:dyDescent="0.2">
      <c r="A941" t="s">
        <v>11692</v>
      </c>
      <c r="B941" s="107">
        <v>44896</v>
      </c>
      <c r="C941" t="s">
        <v>72</v>
      </c>
      <c r="D941" s="109">
        <v>0.90839999999999999</v>
      </c>
    </row>
    <row r="942" spans="1:4" x14ac:dyDescent="0.2">
      <c r="A942" t="s">
        <v>11693</v>
      </c>
      <c r="B942" s="107">
        <v>44896</v>
      </c>
      <c r="C942" t="s">
        <v>58</v>
      </c>
      <c r="D942" s="109">
        <v>1276.3599999999999</v>
      </c>
    </row>
    <row r="943" spans="1:4" x14ac:dyDescent="0.2">
      <c r="A943" t="s">
        <v>11694</v>
      </c>
      <c r="B943" s="107">
        <v>44896</v>
      </c>
      <c r="C943" t="s">
        <v>43</v>
      </c>
      <c r="D943" s="109">
        <v>0.1918</v>
      </c>
    </row>
    <row r="944" spans="1:4" x14ac:dyDescent="0.2">
      <c r="A944" t="s">
        <v>11695</v>
      </c>
      <c r="B944" s="107">
        <v>44895</v>
      </c>
      <c r="C944" t="s">
        <v>71</v>
      </c>
      <c r="D944" s="109">
        <v>1293.32</v>
      </c>
    </row>
    <row r="945" spans="1:4" x14ac:dyDescent="0.2">
      <c r="A945" t="s">
        <v>11696</v>
      </c>
      <c r="B945" s="107">
        <v>44895</v>
      </c>
      <c r="C945" t="s">
        <v>2716</v>
      </c>
      <c r="D945" s="109">
        <v>0.99990000000000001</v>
      </c>
    </row>
    <row r="946" spans="1:4" x14ac:dyDescent="0.2">
      <c r="A946" t="s">
        <v>11697</v>
      </c>
      <c r="B946" s="107">
        <v>44895</v>
      </c>
      <c r="C946" t="s">
        <v>73</v>
      </c>
      <c r="D946" s="109">
        <v>0.99990000000000001</v>
      </c>
    </row>
    <row r="947" spans="1:4" x14ac:dyDescent="0.2">
      <c r="A947" t="s">
        <v>11698</v>
      </c>
      <c r="B947" s="107">
        <v>44895</v>
      </c>
      <c r="C947" t="s">
        <v>72</v>
      </c>
      <c r="D947" s="109">
        <v>0.93389999999999995</v>
      </c>
    </row>
    <row r="948" spans="1:4" x14ac:dyDescent="0.2">
      <c r="A948" t="s">
        <v>11699</v>
      </c>
      <c r="B948" s="107">
        <v>44895</v>
      </c>
      <c r="C948" t="s">
        <v>58</v>
      </c>
      <c r="D948" s="109">
        <v>1294.92</v>
      </c>
    </row>
    <row r="949" spans="1:4" x14ac:dyDescent="0.2">
      <c r="A949" t="s">
        <v>11700</v>
      </c>
      <c r="B949" s="107">
        <v>44895</v>
      </c>
      <c r="C949" t="s">
        <v>43</v>
      </c>
      <c r="D949" s="109">
        <v>0.19070000000000001</v>
      </c>
    </row>
    <row r="950" spans="1:4" x14ac:dyDescent="0.2">
      <c r="A950" t="s">
        <v>11701</v>
      </c>
      <c r="B950" s="107">
        <v>44894</v>
      </c>
      <c r="C950" t="s">
        <v>71</v>
      </c>
      <c r="D950" s="109">
        <v>1214.72</v>
      </c>
    </row>
    <row r="951" spans="1:4" x14ac:dyDescent="0.2">
      <c r="A951" t="s">
        <v>11702</v>
      </c>
      <c r="B951" s="107">
        <v>44894</v>
      </c>
      <c r="C951" t="s">
        <v>2716</v>
      </c>
      <c r="D951" s="109">
        <v>0.99970000000000003</v>
      </c>
    </row>
    <row r="952" spans="1:4" x14ac:dyDescent="0.2">
      <c r="A952" t="s">
        <v>11703</v>
      </c>
      <c r="B952" s="107">
        <v>44894</v>
      </c>
      <c r="C952" t="s">
        <v>73</v>
      </c>
      <c r="D952" s="109">
        <v>0.99990000000000001</v>
      </c>
    </row>
    <row r="953" spans="1:4" x14ac:dyDescent="0.2">
      <c r="A953" t="s">
        <v>11704</v>
      </c>
      <c r="B953" s="107">
        <v>44894</v>
      </c>
      <c r="C953" t="s">
        <v>72</v>
      </c>
      <c r="D953" s="109">
        <v>0.83830000000000005</v>
      </c>
    </row>
    <row r="954" spans="1:4" x14ac:dyDescent="0.2">
      <c r="A954" t="s">
        <v>11705</v>
      </c>
      <c r="B954" s="107">
        <v>44894</v>
      </c>
      <c r="C954" t="s">
        <v>58</v>
      </c>
      <c r="D954" s="109">
        <v>1215.7</v>
      </c>
    </row>
    <row r="955" spans="1:4" x14ac:dyDescent="0.2">
      <c r="A955" t="s">
        <v>11706</v>
      </c>
      <c r="B955" s="107">
        <v>44894</v>
      </c>
      <c r="C955" t="s">
        <v>43</v>
      </c>
      <c r="D955" s="109">
        <v>0.18759999999999999</v>
      </c>
    </row>
    <row r="956" spans="1:4" x14ac:dyDescent="0.2">
      <c r="A956" t="s">
        <v>11707</v>
      </c>
      <c r="B956" s="107">
        <v>44893</v>
      </c>
      <c r="C956" t="s">
        <v>71</v>
      </c>
      <c r="D956" s="109">
        <v>1165.27</v>
      </c>
    </row>
    <row r="957" spans="1:4" x14ac:dyDescent="0.2">
      <c r="A957" t="s">
        <v>11708</v>
      </c>
      <c r="B957" s="107">
        <v>44893</v>
      </c>
      <c r="C957" t="s">
        <v>2716</v>
      </c>
      <c r="D957" s="109">
        <v>0.99950000000000006</v>
      </c>
    </row>
    <row r="958" spans="1:4" x14ac:dyDescent="0.2">
      <c r="A958" t="s">
        <v>11709</v>
      </c>
      <c r="B958" s="107">
        <v>44893</v>
      </c>
      <c r="C958" t="s">
        <v>73</v>
      </c>
      <c r="D958" s="109">
        <v>1</v>
      </c>
    </row>
    <row r="959" spans="1:4" x14ac:dyDescent="0.2">
      <c r="A959" t="s">
        <v>11710</v>
      </c>
      <c r="B959" s="107">
        <v>44893</v>
      </c>
      <c r="C959" t="s">
        <v>72</v>
      </c>
      <c r="D959" s="109">
        <v>0.82099999999999995</v>
      </c>
    </row>
    <row r="960" spans="1:4" x14ac:dyDescent="0.2">
      <c r="A960" t="s">
        <v>11711</v>
      </c>
      <c r="B960" s="107">
        <v>44893</v>
      </c>
      <c r="C960" t="s">
        <v>58</v>
      </c>
      <c r="D960" s="109">
        <v>1167.3</v>
      </c>
    </row>
    <row r="961" spans="1:4" x14ac:dyDescent="0.2">
      <c r="A961" t="s">
        <v>11712</v>
      </c>
      <c r="B961" s="107">
        <v>44893</v>
      </c>
      <c r="C961" t="s">
        <v>43</v>
      </c>
      <c r="D961" s="109">
        <v>0.1857</v>
      </c>
    </row>
    <row r="962" spans="1:4" x14ac:dyDescent="0.2">
      <c r="A962" t="s">
        <v>11713</v>
      </c>
      <c r="B962" s="107">
        <v>44892</v>
      </c>
      <c r="C962" t="s">
        <v>71</v>
      </c>
      <c r="D962" s="109">
        <v>1194.8900000000001</v>
      </c>
    </row>
    <row r="963" spans="1:4" x14ac:dyDescent="0.2">
      <c r="A963" t="s">
        <v>11714</v>
      </c>
      <c r="B963" s="107">
        <v>44892</v>
      </c>
      <c r="C963" t="s">
        <v>2716</v>
      </c>
      <c r="D963" s="109">
        <v>0.99939999999999996</v>
      </c>
    </row>
    <row r="964" spans="1:4" x14ac:dyDescent="0.2">
      <c r="A964" t="s">
        <v>11715</v>
      </c>
      <c r="B964" s="107">
        <v>44892</v>
      </c>
      <c r="C964" t="s">
        <v>73</v>
      </c>
      <c r="D964" s="109">
        <v>0.99990000000000001</v>
      </c>
    </row>
    <row r="965" spans="1:4" x14ac:dyDescent="0.2">
      <c r="A965" t="s">
        <v>11716</v>
      </c>
      <c r="B965" s="107">
        <v>44892</v>
      </c>
      <c r="C965" t="s">
        <v>72</v>
      </c>
      <c r="D965" s="109">
        <v>0.84350000000000003</v>
      </c>
    </row>
    <row r="966" spans="1:4" x14ac:dyDescent="0.2">
      <c r="A966" t="s">
        <v>11717</v>
      </c>
      <c r="B966" s="107">
        <v>44892</v>
      </c>
      <c r="C966" t="s">
        <v>58</v>
      </c>
      <c r="D966" s="109">
        <v>1193.2</v>
      </c>
    </row>
    <row r="967" spans="1:4" x14ac:dyDescent="0.2">
      <c r="A967" t="s">
        <v>11718</v>
      </c>
      <c r="B967" s="107">
        <v>44892</v>
      </c>
      <c r="C967" t="s">
        <v>43</v>
      </c>
      <c r="D967" s="109">
        <v>0.18559999999999999</v>
      </c>
    </row>
    <row r="968" spans="1:4" x14ac:dyDescent="0.2">
      <c r="A968" t="s">
        <v>11719</v>
      </c>
      <c r="B968" s="107">
        <v>44891</v>
      </c>
      <c r="C968" t="s">
        <v>71</v>
      </c>
      <c r="D968" s="109">
        <v>1206.47</v>
      </c>
    </row>
    <row r="969" spans="1:4" x14ac:dyDescent="0.2">
      <c r="A969" t="s">
        <v>11720</v>
      </c>
      <c r="B969" s="107">
        <v>44891</v>
      </c>
      <c r="C969" t="s">
        <v>2716</v>
      </c>
      <c r="D969" s="109">
        <v>0.99929999999999997</v>
      </c>
    </row>
    <row r="970" spans="1:4" x14ac:dyDescent="0.2">
      <c r="A970" t="s">
        <v>11721</v>
      </c>
      <c r="B970" s="107">
        <v>44891</v>
      </c>
      <c r="C970" t="s">
        <v>73</v>
      </c>
      <c r="D970" s="109">
        <v>0.99990000000000001</v>
      </c>
    </row>
    <row r="971" spans="1:4" x14ac:dyDescent="0.2">
      <c r="A971" t="s">
        <v>11722</v>
      </c>
      <c r="B971" s="107">
        <v>44891</v>
      </c>
      <c r="C971" t="s">
        <v>72</v>
      </c>
      <c r="D971" s="109">
        <v>0.84570000000000001</v>
      </c>
    </row>
    <row r="972" spans="1:4" x14ac:dyDescent="0.2">
      <c r="A972" t="s">
        <v>11723</v>
      </c>
      <c r="B972" s="107">
        <v>44891</v>
      </c>
      <c r="C972" t="s">
        <v>58</v>
      </c>
      <c r="D972" s="109">
        <v>1204.94</v>
      </c>
    </row>
    <row r="973" spans="1:4" x14ac:dyDescent="0.2">
      <c r="A973" t="s">
        <v>11724</v>
      </c>
      <c r="B973" s="107">
        <v>44891</v>
      </c>
      <c r="C973" t="s">
        <v>43</v>
      </c>
      <c r="D973" s="109">
        <v>0.1855</v>
      </c>
    </row>
    <row r="974" spans="1:4" x14ac:dyDescent="0.2">
      <c r="A974" t="s">
        <v>11725</v>
      </c>
      <c r="B974" s="107">
        <v>44890</v>
      </c>
      <c r="C974" t="s">
        <v>71</v>
      </c>
      <c r="D974" s="109">
        <v>1194.8</v>
      </c>
    </row>
    <row r="975" spans="1:4" x14ac:dyDescent="0.2">
      <c r="A975" t="s">
        <v>11726</v>
      </c>
      <c r="B975" s="107">
        <v>44890</v>
      </c>
      <c r="C975" t="s">
        <v>2716</v>
      </c>
      <c r="D975" s="109">
        <v>0.99929999999999997</v>
      </c>
    </row>
    <row r="976" spans="1:4" x14ac:dyDescent="0.2">
      <c r="A976" t="s">
        <v>11727</v>
      </c>
      <c r="B976" s="107">
        <v>44890</v>
      </c>
      <c r="C976" t="s">
        <v>73</v>
      </c>
      <c r="D976" s="109">
        <v>1</v>
      </c>
    </row>
    <row r="977" spans="1:4" x14ac:dyDescent="0.2">
      <c r="A977" t="s">
        <v>11728</v>
      </c>
      <c r="B977" s="107">
        <v>44890</v>
      </c>
      <c r="C977" t="s">
        <v>72</v>
      </c>
      <c r="D977" s="109">
        <v>0.84360000000000002</v>
      </c>
    </row>
    <row r="978" spans="1:4" x14ac:dyDescent="0.2">
      <c r="A978" t="s">
        <v>11729</v>
      </c>
      <c r="B978" s="107">
        <v>44890</v>
      </c>
      <c r="C978" t="s">
        <v>58</v>
      </c>
      <c r="D978" s="109">
        <v>1198.4000000000001</v>
      </c>
    </row>
    <row r="979" spans="1:4" x14ac:dyDescent="0.2">
      <c r="A979" t="s">
        <v>11730</v>
      </c>
      <c r="B979" s="107">
        <v>44890</v>
      </c>
      <c r="C979" t="s">
        <v>43</v>
      </c>
      <c r="D979" s="109">
        <v>0.185</v>
      </c>
    </row>
    <row r="980" spans="1:4" x14ac:dyDescent="0.2">
      <c r="A980" t="s">
        <v>11731</v>
      </c>
      <c r="B980" s="107">
        <v>44889</v>
      </c>
      <c r="C980" t="s">
        <v>71</v>
      </c>
      <c r="D980" s="109">
        <v>1199.3599999999999</v>
      </c>
    </row>
    <row r="981" spans="1:4" x14ac:dyDescent="0.2">
      <c r="A981" t="s">
        <v>11732</v>
      </c>
      <c r="B981" s="107">
        <v>44889</v>
      </c>
      <c r="C981" t="s">
        <v>2716</v>
      </c>
      <c r="D981" s="109">
        <v>0.99919999999999998</v>
      </c>
    </row>
    <row r="982" spans="1:4" x14ac:dyDescent="0.2">
      <c r="A982" t="s">
        <v>11733</v>
      </c>
      <c r="B982" s="107">
        <v>44889</v>
      </c>
      <c r="C982" t="s">
        <v>73</v>
      </c>
      <c r="D982" s="109">
        <v>0.99980000000000002</v>
      </c>
    </row>
    <row r="983" spans="1:4" x14ac:dyDescent="0.2">
      <c r="A983" t="s">
        <v>11734</v>
      </c>
      <c r="B983" s="107">
        <v>44889</v>
      </c>
      <c r="C983" t="s">
        <v>72</v>
      </c>
      <c r="D983" s="109">
        <v>0.84850000000000003</v>
      </c>
    </row>
    <row r="984" spans="1:4" x14ac:dyDescent="0.2">
      <c r="A984" t="s">
        <v>11735</v>
      </c>
      <c r="B984" s="107">
        <v>44889</v>
      </c>
      <c r="C984" t="s">
        <v>58</v>
      </c>
      <c r="D984" s="109">
        <v>1202.96</v>
      </c>
    </row>
    <row r="985" spans="1:4" x14ac:dyDescent="0.2">
      <c r="A985" t="s">
        <v>11736</v>
      </c>
      <c r="B985" s="107">
        <v>44889</v>
      </c>
      <c r="C985" t="s">
        <v>43</v>
      </c>
      <c r="D985" s="109">
        <v>0.18609999999999999</v>
      </c>
    </row>
    <row r="986" spans="1:4" x14ac:dyDescent="0.2">
      <c r="A986" t="s">
        <v>11737</v>
      </c>
      <c r="B986" s="107">
        <v>44888</v>
      </c>
      <c r="C986" t="s">
        <v>71</v>
      </c>
      <c r="D986" s="109">
        <v>1187.02</v>
      </c>
    </row>
    <row r="987" spans="1:4" x14ac:dyDescent="0.2">
      <c r="A987" t="s">
        <v>11738</v>
      </c>
      <c r="B987" s="107">
        <v>44888</v>
      </c>
      <c r="C987" t="s">
        <v>2716</v>
      </c>
      <c r="D987" s="109">
        <v>0.99909999999999999</v>
      </c>
    </row>
    <row r="988" spans="1:4" x14ac:dyDescent="0.2">
      <c r="A988" t="s">
        <v>11739</v>
      </c>
      <c r="B988" s="107">
        <v>44888</v>
      </c>
      <c r="C988" t="s">
        <v>73</v>
      </c>
      <c r="D988" s="109">
        <v>0.99980000000000002</v>
      </c>
    </row>
    <row r="989" spans="1:4" x14ac:dyDescent="0.2">
      <c r="A989" t="s">
        <v>11740</v>
      </c>
      <c r="B989" s="107">
        <v>44888</v>
      </c>
      <c r="C989" t="s">
        <v>72</v>
      </c>
      <c r="D989" s="109">
        <v>0.86080000000000001</v>
      </c>
    </row>
    <row r="990" spans="1:4" x14ac:dyDescent="0.2">
      <c r="A990" t="s">
        <v>11741</v>
      </c>
      <c r="B990" s="107">
        <v>44888</v>
      </c>
      <c r="C990" t="s">
        <v>58</v>
      </c>
      <c r="D990" s="109">
        <v>1183.69</v>
      </c>
    </row>
    <row r="991" spans="1:4" x14ac:dyDescent="0.2">
      <c r="A991" t="s">
        <v>11742</v>
      </c>
      <c r="B991" s="107">
        <v>44888</v>
      </c>
      <c r="C991" t="s">
        <v>43</v>
      </c>
      <c r="D991" s="109">
        <v>0.18590000000000001</v>
      </c>
    </row>
    <row r="992" spans="1:4" x14ac:dyDescent="0.2">
      <c r="A992" t="s">
        <v>11743</v>
      </c>
      <c r="B992" s="107">
        <v>44887</v>
      </c>
      <c r="C992" t="s">
        <v>71</v>
      </c>
      <c r="D992" s="109">
        <v>1135.94</v>
      </c>
    </row>
    <row r="993" spans="1:4" x14ac:dyDescent="0.2">
      <c r="A993" t="s">
        <v>11744</v>
      </c>
      <c r="B993" s="107">
        <v>44887</v>
      </c>
      <c r="C993" t="s">
        <v>2716</v>
      </c>
      <c r="D993" s="109">
        <v>0.99850000000000005</v>
      </c>
    </row>
    <row r="994" spans="1:4" x14ac:dyDescent="0.2">
      <c r="A994" t="s">
        <v>11745</v>
      </c>
      <c r="B994" s="107">
        <v>44887</v>
      </c>
      <c r="C994" t="s">
        <v>73</v>
      </c>
      <c r="D994" s="109">
        <v>0.99990000000000001</v>
      </c>
    </row>
    <row r="995" spans="1:4" x14ac:dyDescent="0.2">
      <c r="A995" t="s">
        <v>11746</v>
      </c>
      <c r="B995" s="107">
        <v>44887</v>
      </c>
      <c r="C995" t="s">
        <v>72</v>
      </c>
      <c r="D995" s="109">
        <v>0.85050000000000003</v>
      </c>
    </row>
    <row r="996" spans="1:4" x14ac:dyDescent="0.2">
      <c r="A996" t="s">
        <v>11747</v>
      </c>
      <c r="B996" s="107">
        <v>44887</v>
      </c>
      <c r="C996" t="s">
        <v>58</v>
      </c>
      <c r="D996" s="109">
        <v>1137.75</v>
      </c>
    </row>
    <row r="997" spans="1:4" x14ac:dyDescent="0.2">
      <c r="A997" t="s">
        <v>11748</v>
      </c>
      <c r="B997" s="107">
        <v>44887</v>
      </c>
      <c r="C997" t="s">
        <v>43</v>
      </c>
      <c r="D997" s="109">
        <v>0.18559999999999999</v>
      </c>
    </row>
    <row r="998" spans="1:4" x14ac:dyDescent="0.2">
      <c r="A998" t="s">
        <v>11749</v>
      </c>
      <c r="B998" s="107">
        <v>44886</v>
      </c>
      <c r="C998" t="s">
        <v>71</v>
      </c>
      <c r="D998" s="109">
        <v>1104.3</v>
      </c>
    </row>
    <row r="999" spans="1:4" x14ac:dyDescent="0.2">
      <c r="A999" t="s">
        <v>11750</v>
      </c>
      <c r="B999" s="107">
        <v>44886</v>
      </c>
      <c r="C999" t="s">
        <v>2716</v>
      </c>
      <c r="D999" s="109">
        <v>0.99880000000000002</v>
      </c>
    </row>
    <row r="1000" spans="1:4" x14ac:dyDescent="0.2">
      <c r="A1000" t="s">
        <v>11751</v>
      </c>
      <c r="B1000" s="107">
        <v>44886</v>
      </c>
      <c r="C1000" t="s">
        <v>73</v>
      </c>
      <c r="D1000" s="109">
        <v>0.99990000000000001</v>
      </c>
    </row>
    <row r="1001" spans="1:4" x14ac:dyDescent="0.2">
      <c r="A1001" t="s">
        <v>11752</v>
      </c>
      <c r="B1001" s="107">
        <v>44886</v>
      </c>
      <c r="C1001" t="s">
        <v>72</v>
      </c>
      <c r="D1001" s="109">
        <v>0.79530000000000001</v>
      </c>
    </row>
    <row r="1002" spans="1:4" x14ac:dyDescent="0.2">
      <c r="A1002" t="s">
        <v>11753</v>
      </c>
      <c r="B1002" s="107">
        <v>44886</v>
      </c>
      <c r="C1002" t="s">
        <v>58</v>
      </c>
      <c r="D1002" s="109">
        <v>1105.99</v>
      </c>
    </row>
    <row r="1003" spans="1:4" x14ac:dyDescent="0.2">
      <c r="A1003" t="s">
        <v>11754</v>
      </c>
      <c r="B1003" s="107">
        <v>44886</v>
      </c>
      <c r="C1003" t="s">
        <v>43</v>
      </c>
      <c r="D1003" s="109">
        <v>0.18690000000000001</v>
      </c>
    </row>
    <row r="1004" spans="1:4" x14ac:dyDescent="0.2">
      <c r="A1004" t="s">
        <v>11755</v>
      </c>
      <c r="B1004" s="107">
        <v>44885</v>
      </c>
      <c r="C1004" t="s">
        <v>71</v>
      </c>
      <c r="D1004" s="109">
        <v>1135.3499999999999</v>
      </c>
    </row>
    <row r="1005" spans="1:4" x14ac:dyDescent="0.2">
      <c r="A1005" t="s">
        <v>11756</v>
      </c>
      <c r="B1005" s="107">
        <v>44885</v>
      </c>
      <c r="C1005" t="s">
        <v>2716</v>
      </c>
      <c r="D1005" s="109">
        <v>0.998</v>
      </c>
    </row>
    <row r="1006" spans="1:4" x14ac:dyDescent="0.2">
      <c r="A1006" t="s">
        <v>11757</v>
      </c>
      <c r="B1006" s="107">
        <v>44885</v>
      </c>
      <c r="C1006" t="s">
        <v>73</v>
      </c>
      <c r="D1006" s="109">
        <v>0.99990000000000001</v>
      </c>
    </row>
    <row r="1007" spans="1:4" x14ac:dyDescent="0.2">
      <c r="A1007" t="s">
        <v>11758</v>
      </c>
      <c r="B1007" s="107">
        <v>44885</v>
      </c>
      <c r="C1007" t="s">
        <v>72</v>
      </c>
      <c r="D1007" s="109">
        <v>0.80589999999999995</v>
      </c>
    </row>
    <row r="1008" spans="1:4" x14ac:dyDescent="0.2">
      <c r="A1008" t="s">
        <v>11759</v>
      </c>
      <c r="B1008" s="107">
        <v>44885</v>
      </c>
      <c r="C1008" t="s">
        <v>58</v>
      </c>
      <c r="D1008" s="109">
        <v>1140.47</v>
      </c>
    </row>
    <row r="1009" spans="1:4" x14ac:dyDescent="0.2">
      <c r="A1009" t="s">
        <v>11760</v>
      </c>
      <c r="B1009" s="107">
        <v>44885</v>
      </c>
      <c r="C1009" t="s">
        <v>43</v>
      </c>
      <c r="D1009" s="109">
        <v>0.1842</v>
      </c>
    </row>
    <row r="1010" spans="1:4" x14ac:dyDescent="0.2">
      <c r="A1010" t="s">
        <v>11761</v>
      </c>
      <c r="B1010" s="107">
        <v>44884</v>
      </c>
      <c r="C1010" t="s">
        <v>71</v>
      </c>
      <c r="D1010" s="109">
        <v>1220.04</v>
      </c>
    </row>
    <row r="1011" spans="1:4" x14ac:dyDescent="0.2">
      <c r="A1011" t="s">
        <v>11762</v>
      </c>
      <c r="B1011" s="107">
        <v>44884</v>
      </c>
      <c r="C1011" t="s">
        <v>2716</v>
      </c>
      <c r="D1011" s="109">
        <v>0.999</v>
      </c>
    </row>
    <row r="1012" spans="1:4" x14ac:dyDescent="0.2">
      <c r="A1012" t="s">
        <v>11763</v>
      </c>
      <c r="B1012" s="107">
        <v>44884</v>
      </c>
      <c r="C1012" t="s">
        <v>73</v>
      </c>
      <c r="D1012" s="109">
        <v>0.99990000000000001</v>
      </c>
    </row>
    <row r="1013" spans="1:4" x14ac:dyDescent="0.2">
      <c r="A1013" t="s">
        <v>11764</v>
      </c>
      <c r="B1013" s="107">
        <v>44884</v>
      </c>
      <c r="C1013" t="s">
        <v>72</v>
      </c>
      <c r="D1013" s="109">
        <v>0.87539999999999996</v>
      </c>
    </row>
    <row r="1014" spans="1:4" x14ac:dyDescent="0.2">
      <c r="A1014" t="s">
        <v>11765</v>
      </c>
      <c r="B1014" s="107">
        <v>44884</v>
      </c>
      <c r="C1014" t="s">
        <v>58</v>
      </c>
      <c r="D1014" s="109">
        <v>1216.52</v>
      </c>
    </row>
    <row r="1015" spans="1:4" x14ac:dyDescent="0.2">
      <c r="A1015" t="s">
        <v>11766</v>
      </c>
      <c r="B1015" s="107">
        <v>44884</v>
      </c>
      <c r="C1015" t="s">
        <v>43</v>
      </c>
      <c r="D1015" s="109">
        <v>0.185</v>
      </c>
    </row>
    <row r="1016" spans="1:4" x14ac:dyDescent="0.2">
      <c r="A1016" t="s">
        <v>11767</v>
      </c>
      <c r="B1016" s="107">
        <v>44883</v>
      </c>
      <c r="C1016" t="s">
        <v>71</v>
      </c>
      <c r="D1016" s="109">
        <v>1215.8800000000001</v>
      </c>
    </row>
    <row r="1017" spans="1:4" x14ac:dyDescent="0.2">
      <c r="A1017" t="s">
        <v>11768</v>
      </c>
      <c r="B1017" s="107">
        <v>44883</v>
      </c>
      <c r="C1017" t="s">
        <v>2716</v>
      </c>
      <c r="D1017" s="109">
        <v>0.99870000000000003</v>
      </c>
    </row>
    <row r="1018" spans="1:4" x14ac:dyDescent="0.2">
      <c r="A1018" t="s">
        <v>11769</v>
      </c>
      <c r="B1018" s="107">
        <v>44883</v>
      </c>
      <c r="C1018" t="s">
        <v>73</v>
      </c>
      <c r="D1018" s="109">
        <v>1</v>
      </c>
    </row>
    <row r="1019" spans="1:4" x14ac:dyDescent="0.2">
      <c r="A1019" t="s">
        <v>11770</v>
      </c>
      <c r="B1019" s="107">
        <v>44883</v>
      </c>
      <c r="C1019" t="s">
        <v>72</v>
      </c>
      <c r="D1019" s="109">
        <v>0.87839999999999996</v>
      </c>
    </row>
    <row r="1020" spans="1:4" x14ac:dyDescent="0.2">
      <c r="A1020" t="s">
        <v>11771</v>
      </c>
      <c r="B1020" s="107">
        <v>44883</v>
      </c>
      <c r="C1020" t="s">
        <v>58</v>
      </c>
      <c r="D1020" s="109">
        <v>1210.98</v>
      </c>
    </row>
    <row r="1021" spans="1:4" x14ac:dyDescent="0.2">
      <c r="A1021" t="s">
        <v>11772</v>
      </c>
      <c r="B1021" s="107">
        <v>44883</v>
      </c>
      <c r="C1021" t="s">
        <v>43</v>
      </c>
      <c r="D1021" s="109">
        <v>0.18559999999999999</v>
      </c>
    </row>
    <row r="1022" spans="1:4" x14ac:dyDescent="0.2">
      <c r="A1022" t="s">
        <v>11773</v>
      </c>
      <c r="B1022" s="107">
        <v>44882</v>
      </c>
      <c r="C1022" t="s">
        <v>71</v>
      </c>
      <c r="D1022" s="109">
        <v>1203.48</v>
      </c>
    </row>
    <row r="1023" spans="1:4" x14ac:dyDescent="0.2">
      <c r="A1023" t="s">
        <v>11774</v>
      </c>
      <c r="B1023" s="107">
        <v>44882</v>
      </c>
      <c r="C1023" t="s">
        <v>2716</v>
      </c>
      <c r="D1023" s="109">
        <v>0.999</v>
      </c>
    </row>
    <row r="1024" spans="1:4" x14ac:dyDescent="0.2">
      <c r="A1024" t="s">
        <v>11775</v>
      </c>
      <c r="B1024" s="107">
        <v>44882</v>
      </c>
      <c r="C1024" t="s">
        <v>73</v>
      </c>
      <c r="D1024" s="109">
        <v>0.99980000000000002</v>
      </c>
    </row>
    <row r="1025" spans="1:4" x14ac:dyDescent="0.2">
      <c r="A1025" t="s">
        <v>11776</v>
      </c>
      <c r="B1025" s="107">
        <v>44882</v>
      </c>
      <c r="C1025" t="s">
        <v>72</v>
      </c>
      <c r="D1025" s="109">
        <v>0.87319999999999998</v>
      </c>
    </row>
    <row r="1026" spans="1:4" x14ac:dyDescent="0.2">
      <c r="A1026" t="s">
        <v>11777</v>
      </c>
      <c r="B1026" s="107">
        <v>44882</v>
      </c>
      <c r="C1026" t="s">
        <v>58</v>
      </c>
      <c r="D1026" s="109">
        <v>1199.45</v>
      </c>
    </row>
    <row r="1027" spans="1:4" x14ac:dyDescent="0.2">
      <c r="A1027" t="s">
        <v>11778</v>
      </c>
      <c r="B1027" s="107">
        <v>44882</v>
      </c>
      <c r="C1027" t="s">
        <v>43</v>
      </c>
      <c r="D1027" s="109">
        <v>0.1857</v>
      </c>
    </row>
    <row r="1028" spans="1:4" x14ac:dyDescent="0.2">
      <c r="A1028" t="s">
        <v>11779</v>
      </c>
      <c r="B1028" s="107">
        <v>44881</v>
      </c>
      <c r="C1028" t="s">
        <v>71</v>
      </c>
      <c r="D1028" s="109">
        <v>1212.42</v>
      </c>
    </row>
    <row r="1029" spans="1:4" x14ac:dyDescent="0.2">
      <c r="A1029" t="s">
        <v>11780</v>
      </c>
      <c r="B1029" s="107">
        <v>44881</v>
      </c>
      <c r="C1029" t="s">
        <v>2716</v>
      </c>
      <c r="D1029" s="109">
        <v>0.99880000000000002</v>
      </c>
    </row>
    <row r="1030" spans="1:4" x14ac:dyDescent="0.2">
      <c r="A1030" t="s">
        <v>11781</v>
      </c>
      <c r="B1030" s="107">
        <v>44881</v>
      </c>
      <c r="C1030" t="s">
        <v>73</v>
      </c>
      <c r="D1030" s="109">
        <v>0.99990000000000001</v>
      </c>
    </row>
    <row r="1031" spans="1:4" x14ac:dyDescent="0.2">
      <c r="A1031" t="s">
        <v>11782</v>
      </c>
      <c r="B1031" s="107">
        <v>44881</v>
      </c>
      <c r="C1031" t="s">
        <v>72</v>
      </c>
      <c r="D1031" s="109">
        <v>0.89759999999999995</v>
      </c>
    </row>
    <row r="1032" spans="1:4" x14ac:dyDescent="0.2">
      <c r="A1032" t="s">
        <v>11783</v>
      </c>
      <c r="B1032" s="107">
        <v>44881</v>
      </c>
      <c r="C1032" t="s">
        <v>58</v>
      </c>
      <c r="D1032" s="109">
        <v>1215.24</v>
      </c>
    </row>
    <row r="1033" spans="1:4" x14ac:dyDescent="0.2">
      <c r="A1033" t="s">
        <v>11784</v>
      </c>
      <c r="B1033" s="107">
        <v>44881</v>
      </c>
      <c r="C1033" t="s">
        <v>43</v>
      </c>
      <c r="D1033" s="109">
        <v>0.18679999999999999</v>
      </c>
    </row>
    <row r="1034" spans="1:4" x14ac:dyDescent="0.2">
      <c r="A1034" t="s">
        <v>11785</v>
      </c>
      <c r="B1034" s="107">
        <v>44880</v>
      </c>
      <c r="C1034" t="s">
        <v>71</v>
      </c>
      <c r="D1034" s="109">
        <v>1249.22</v>
      </c>
    </row>
    <row r="1035" spans="1:4" x14ac:dyDescent="0.2">
      <c r="A1035" t="s">
        <v>11786</v>
      </c>
      <c r="B1035" s="107">
        <v>44880</v>
      </c>
      <c r="C1035" t="s">
        <v>2716</v>
      </c>
      <c r="D1035" s="109">
        <v>0.99880000000000002</v>
      </c>
    </row>
    <row r="1036" spans="1:4" x14ac:dyDescent="0.2">
      <c r="A1036" t="s">
        <v>11787</v>
      </c>
      <c r="B1036" s="107">
        <v>44880</v>
      </c>
      <c r="C1036" t="s">
        <v>73</v>
      </c>
      <c r="D1036" s="109">
        <v>1</v>
      </c>
    </row>
    <row r="1037" spans="1:4" x14ac:dyDescent="0.2">
      <c r="A1037" t="s">
        <v>11788</v>
      </c>
      <c r="B1037" s="107">
        <v>44880</v>
      </c>
      <c r="C1037" t="s">
        <v>72</v>
      </c>
      <c r="D1037" s="109">
        <v>0.9405</v>
      </c>
    </row>
    <row r="1038" spans="1:4" x14ac:dyDescent="0.2">
      <c r="A1038" t="s">
        <v>11789</v>
      </c>
      <c r="B1038" s="107">
        <v>44880</v>
      </c>
      <c r="C1038" t="s">
        <v>58</v>
      </c>
      <c r="D1038" s="109">
        <v>1252</v>
      </c>
    </row>
    <row r="1039" spans="1:4" x14ac:dyDescent="0.2">
      <c r="A1039" t="s">
        <v>11790</v>
      </c>
      <c r="B1039" s="107">
        <v>44880</v>
      </c>
      <c r="C1039" t="s">
        <v>43</v>
      </c>
      <c r="D1039" s="109">
        <v>0.18940000000000001</v>
      </c>
    </row>
    <row r="1040" spans="1:4" x14ac:dyDescent="0.2">
      <c r="A1040" t="s">
        <v>11791</v>
      </c>
      <c r="B1040" s="107">
        <v>44879</v>
      </c>
      <c r="C1040" t="s">
        <v>71</v>
      </c>
      <c r="D1040" s="109">
        <v>1243.1600000000001</v>
      </c>
    </row>
    <row r="1041" spans="1:4" x14ac:dyDescent="0.2">
      <c r="A1041" t="s">
        <v>11792</v>
      </c>
      <c r="B1041" s="107">
        <v>44879</v>
      </c>
      <c r="C1041" t="s">
        <v>2716</v>
      </c>
      <c r="D1041" s="109">
        <v>0.99839999999999995</v>
      </c>
    </row>
    <row r="1042" spans="1:4" x14ac:dyDescent="0.2">
      <c r="A1042" t="s">
        <v>11793</v>
      </c>
      <c r="B1042" s="107">
        <v>44879</v>
      </c>
      <c r="C1042" t="s">
        <v>73</v>
      </c>
      <c r="D1042" s="109">
        <v>1</v>
      </c>
    </row>
    <row r="1043" spans="1:4" x14ac:dyDescent="0.2">
      <c r="A1043" t="s">
        <v>11794</v>
      </c>
      <c r="B1043" s="107">
        <v>44879</v>
      </c>
      <c r="C1043" t="s">
        <v>72</v>
      </c>
      <c r="D1043" s="109">
        <v>0.91679999999999995</v>
      </c>
    </row>
    <row r="1044" spans="1:4" x14ac:dyDescent="0.2">
      <c r="A1044" t="s">
        <v>11795</v>
      </c>
      <c r="B1044" s="107">
        <v>44879</v>
      </c>
      <c r="C1044" t="s">
        <v>58</v>
      </c>
      <c r="D1044" s="109">
        <v>1241.3900000000001</v>
      </c>
    </row>
    <row r="1045" spans="1:4" x14ac:dyDescent="0.2">
      <c r="A1045" t="s">
        <v>11796</v>
      </c>
      <c r="B1045" s="107">
        <v>44879</v>
      </c>
      <c r="C1045" t="s">
        <v>43</v>
      </c>
      <c r="D1045" s="109">
        <v>0.18859999999999999</v>
      </c>
    </row>
    <row r="1046" spans="1:4" x14ac:dyDescent="0.2">
      <c r="A1046" t="s">
        <v>11797</v>
      </c>
      <c r="B1046" s="107">
        <v>44878</v>
      </c>
      <c r="C1046" t="s">
        <v>71</v>
      </c>
      <c r="D1046" s="109">
        <v>1215.96</v>
      </c>
    </row>
    <row r="1047" spans="1:4" x14ac:dyDescent="0.2">
      <c r="A1047" t="s">
        <v>11798</v>
      </c>
      <c r="B1047" s="107">
        <v>44878</v>
      </c>
      <c r="C1047" t="s">
        <v>2716</v>
      </c>
      <c r="D1047" s="109">
        <v>0.99839999999999995</v>
      </c>
    </row>
    <row r="1048" spans="1:4" x14ac:dyDescent="0.2">
      <c r="A1048" t="s">
        <v>11799</v>
      </c>
      <c r="B1048" s="107">
        <v>44878</v>
      </c>
      <c r="C1048" t="s">
        <v>73</v>
      </c>
      <c r="D1048" s="109">
        <v>1</v>
      </c>
    </row>
    <row r="1049" spans="1:4" x14ac:dyDescent="0.2">
      <c r="A1049" t="s">
        <v>11800</v>
      </c>
      <c r="B1049" s="107">
        <v>44878</v>
      </c>
      <c r="C1049" t="s">
        <v>72</v>
      </c>
      <c r="D1049" s="109">
        <v>0.88819999999999999</v>
      </c>
    </row>
    <row r="1050" spans="1:4" x14ac:dyDescent="0.2">
      <c r="A1050" t="s">
        <v>11801</v>
      </c>
      <c r="B1050" s="107">
        <v>44878</v>
      </c>
      <c r="C1050" t="s">
        <v>58</v>
      </c>
      <c r="D1050" s="109">
        <v>1219.8499999999999</v>
      </c>
    </row>
    <row r="1051" spans="1:4" x14ac:dyDescent="0.2">
      <c r="A1051" t="s">
        <v>11802</v>
      </c>
      <c r="B1051" s="107">
        <v>44878</v>
      </c>
      <c r="C1051" t="s">
        <v>43</v>
      </c>
      <c r="D1051" s="109">
        <v>0.19109999999999999</v>
      </c>
    </row>
    <row r="1052" spans="1:4" x14ac:dyDescent="0.2">
      <c r="A1052" t="s">
        <v>11803</v>
      </c>
      <c r="B1052" s="107">
        <v>44877</v>
      </c>
      <c r="C1052" t="s">
        <v>71</v>
      </c>
      <c r="D1052" s="109">
        <v>1255.44</v>
      </c>
    </row>
    <row r="1053" spans="1:4" x14ac:dyDescent="0.2">
      <c r="A1053" t="s">
        <v>11804</v>
      </c>
      <c r="B1053" s="107">
        <v>44877</v>
      </c>
      <c r="C1053" t="s">
        <v>2716</v>
      </c>
      <c r="D1053" s="109">
        <v>0.99839999999999995</v>
      </c>
    </row>
    <row r="1054" spans="1:4" x14ac:dyDescent="0.2">
      <c r="A1054" t="s">
        <v>11805</v>
      </c>
      <c r="B1054" s="107">
        <v>44877</v>
      </c>
      <c r="C1054" t="s">
        <v>73</v>
      </c>
      <c r="D1054" s="109">
        <v>1</v>
      </c>
    </row>
    <row r="1055" spans="1:4" x14ac:dyDescent="0.2">
      <c r="A1055" t="s">
        <v>11806</v>
      </c>
      <c r="B1055" s="107">
        <v>44877</v>
      </c>
      <c r="C1055" t="s">
        <v>72</v>
      </c>
      <c r="D1055" s="109">
        <v>0.93799999999999994</v>
      </c>
    </row>
    <row r="1056" spans="1:4" x14ac:dyDescent="0.2">
      <c r="A1056" t="s">
        <v>11807</v>
      </c>
      <c r="B1056" s="107">
        <v>44877</v>
      </c>
      <c r="C1056" t="s">
        <v>58</v>
      </c>
      <c r="D1056" s="109">
        <v>1254.95</v>
      </c>
    </row>
    <row r="1057" spans="1:4" x14ac:dyDescent="0.2">
      <c r="A1057" t="s">
        <v>11808</v>
      </c>
      <c r="B1057" s="107">
        <v>44877</v>
      </c>
      <c r="C1057" t="s">
        <v>43</v>
      </c>
      <c r="D1057" s="109">
        <v>0.18959999999999999</v>
      </c>
    </row>
    <row r="1058" spans="1:4" x14ac:dyDescent="0.2">
      <c r="A1058" t="s">
        <v>11809</v>
      </c>
      <c r="B1058" s="107">
        <v>44876</v>
      </c>
      <c r="C1058" t="s">
        <v>71</v>
      </c>
      <c r="D1058" s="109">
        <v>1284.53</v>
      </c>
    </row>
    <row r="1059" spans="1:4" x14ac:dyDescent="0.2">
      <c r="A1059" t="s">
        <v>11810</v>
      </c>
      <c r="B1059" s="107">
        <v>44876</v>
      </c>
      <c r="C1059" t="s">
        <v>2716</v>
      </c>
      <c r="D1059" s="109">
        <v>0.99690000000000001</v>
      </c>
    </row>
    <row r="1060" spans="1:4" x14ac:dyDescent="0.2">
      <c r="A1060" t="s">
        <v>11811</v>
      </c>
      <c r="B1060" s="107">
        <v>44876</v>
      </c>
      <c r="C1060" t="s">
        <v>73</v>
      </c>
      <c r="D1060" s="109">
        <v>1</v>
      </c>
    </row>
    <row r="1061" spans="1:4" x14ac:dyDescent="0.2">
      <c r="A1061" t="s">
        <v>11812</v>
      </c>
      <c r="B1061" s="107">
        <v>44876</v>
      </c>
      <c r="C1061" t="s">
        <v>72</v>
      </c>
      <c r="D1061" s="109">
        <v>1.0620000000000001</v>
      </c>
    </row>
    <row r="1062" spans="1:4" x14ac:dyDescent="0.2">
      <c r="A1062" t="s">
        <v>11813</v>
      </c>
      <c r="B1062" s="107">
        <v>44876</v>
      </c>
      <c r="C1062" t="s">
        <v>58</v>
      </c>
      <c r="D1062" s="109">
        <v>1285.23</v>
      </c>
    </row>
    <row r="1063" spans="1:4" x14ac:dyDescent="0.2">
      <c r="A1063" t="s">
        <v>11814</v>
      </c>
      <c r="B1063" s="107">
        <v>44876</v>
      </c>
      <c r="C1063" t="s">
        <v>43</v>
      </c>
      <c r="D1063" s="109">
        <v>0.188</v>
      </c>
    </row>
    <row r="1064" spans="1:4" x14ac:dyDescent="0.2">
      <c r="A1064" t="s">
        <v>11815</v>
      </c>
      <c r="B1064" s="107">
        <v>44875</v>
      </c>
      <c r="C1064" t="s">
        <v>71</v>
      </c>
      <c r="D1064" s="109">
        <v>1297.25</v>
      </c>
    </row>
    <row r="1065" spans="1:4" x14ac:dyDescent="0.2">
      <c r="A1065" t="s">
        <v>11816</v>
      </c>
      <c r="B1065" s="107">
        <v>44875</v>
      </c>
      <c r="C1065" t="s">
        <v>2716</v>
      </c>
      <c r="D1065" s="109">
        <v>0.99750000000000005</v>
      </c>
    </row>
    <row r="1066" spans="1:4" x14ac:dyDescent="0.2">
      <c r="A1066" t="s">
        <v>11817</v>
      </c>
      <c r="B1066" s="107">
        <v>44875</v>
      </c>
      <c r="C1066" t="s">
        <v>73</v>
      </c>
      <c r="D1066" s="109">
        <v>1</v>
      </c>
    </row>
    <row r="1067" spans="1:4" x14ac:dyDescent="0.2">
      <c r="A1067" t="s">
        <v>11818</v>
      </c>
      <c r="B1067" s="107">
        <v>44875</v>
      </c>
      <c r="C1067" t="s">
        <v>72</v>
      </c>
      <c r="D1067" s="109">
        <v>1.1220000000000001</v>
      </c>
    </row>
    <row r="1068" spans="1:4" x14ac:dyDescent="0.2">
      <c r="A1068" t="s">
        <v>11819</v>
      </c>
      <c r="B1068" s="107">
        <v>44875</v>
      </c>
      <c r="C1068" t="s">
        <v>58</v>
      </c>
      <c r="D1068" s="109">
        <v>1296.01</v>
      </c>
    </row>
    <row r="1069" spans="1:4" x14ac:dyDescent="0.2">
      <c r="A1069" t="s">
        <v>11820</v>
      </c>
      <c r="B1069" s="107">
        <v>44875</v>
      </c>
      <c r="C1069" t="s">
        <v>43</v>
      </c>
      <c r="D1069" s="109">
        <v>0.186</v>
      </c>
    </row>
    <row r="1070" spans="1:4" x14ac:dyDescent="0.2">
      <c r="A1070" t="s">
        <v>11821</v>
      </c>
      <c r="B1070" s="107">
        <v>44874</v>
      </c>
      <c r="C1070" t="s">
        <v>71</v>
      </c>
      <c r="D1070" s="109">
        <v>1104.8499999999999</v>
      </c>
    </row>
    <row r="1071" spans="1:4" x14ac:dyDescent="0.2">
      <c r="A1071" t="s">
        <v>11822</v>
      </c>
      <c r="B1071" s="107">
        <v>44874</v>
      </c>
      <c r="C1071" t="s">
        <v>2716</v>
      </c>
      <c r="D1071" s="109">
        <v>0.99399999999999999</v>
      </c>
    </row>
    <row r="1072" spans="1:4" x14ac:dyDescent="0.2">
      <c r="A1072" t="s">
        <v>11823</v>
      </c>
      <c r="B1072" s="107">
        <v>44874</v>
      </c>
      <c r="C1072" t="s">
        <v>73</v>
      </c>
      <c r="D1072" s="109">
        <v>0.99990000000000001</v>
      </c>
    </row>
    <row r="1073" spans="1:4" x14ac:dyDescent="0.2">
      <c r="A1073" t="s">
        <v>11824</v>
      </c>
      <c r="B1073" s="107">
        <v>44874</v>
      </c>
      <c r="C1073" t="s">
        <v>72</v>
      </c>
      <c r="D1073" s="109">
        <v>0.80920000000000003</v>
      </c>
    </row>
    <row r="1074" spans="1:4" x14ac:dyDescent="0.2">
      <c r="A1074" t="s">
        <v>11825</v>
      </c>
      <c r="B1074" s="107">
        <v>44874</v>
      </c>
      <c r="C1074" t="s">
        <v>58</v>
      </c>
      <c r="D1074" s="109">
        <v>1104.17</v>
      </c>
    </row>
    <row r="1075" spans="1:4" x14ac:dyDescent="0.2">
      <c r="A1075" t="s">
        <v>11826</v>
      </c>
      <c r="B1075" s="107">
        <v>44874</v>
      </c>
      <c r="C1075" t="s">
        <v>43</v>
      </c>
      <c r="D1075" s="109">
        <v>0.188</v>
      </c>
    </row>
    <row r="1076" spans="1:4" x14ac:dyDescent="0.2">
      <c r="A1076" t="s">
        <v>11827</v>
      </c>
      <c r="B1076" s="107">
        <v>44873</v>
      </c>
      <c r="C1076" t="s">
        <v>71</v>
      </c>
      <c r="D1076" s="109">
        <v>1339.54</v>
      </c>
    </row>
    <row r="1077" spans="1:4" x14ac:dyDescent="0.2">
      <c r="A1077" t="s">
        <v>11828</v>
      </c>
      <c r="B1077" s="107">
        <v>44873</v>
      </c>
      <c r="C1077" t="s">
        <v>2716</v>
      </c>
      <c r="D1077" s="109">
        <v>0.99509999999999998</v>
      </c>
    </row>
    <row r="1078" spans="1:4" x14ac:dyDescent="0.2">
      <c r="A1078" t="s">
        <v>11829</v>
      </c>
      <c r="B1078" s="107">
        <v>44873</v>
      </c>
      <c r="C1078" t="s">
        <v>73</v>
      </c>
      <c r="D1078" s="109">
        <v>0.99990000000000001</v>
      </c>
    </row>
    <row r="1079" spans="1:4" x14ac:dyDescent="0.2">
      <c r="A1079" t="s">
        <v>11830</v>
      </c>
      <c r="B1079" s="107">
        <v>44873</v>
      </c>
      <c r="C1079" t="s">
        <v>72</v>
      </c>
      <c r="D1079" s="109">
        <v>1.044</v>
      </c>
    </row>
    <row r="1080" spans="1:4" x14ac:dyDescent="0.2">
      <c r="A1080" t="s">
        <v>11831</v>
      </c>
      <c r="B1080" s="107">
        <v>44873</v>
      </c>
      <c r="C1080" t="s">
        <v>58</v>
      </c>
      <c r="D1080" s="109">
        <v>1334.22</v>
      </c>
    </row>
    <row r="1081" spans="1:4" x14ac:dyDescent="0.2">
      <c r="A1081" t="s">
        <v>11832</v>
      </c>
      <c r="B1081" s="107">
        <v>44873</v>
      </c>
      <c r="C1081" t="s">
        <v>43</v>
      </c>
      <c r="D1081" s="109">
        <v>0.1915</v>
      </c>
    </row>
    <row r="1082" spans="1:4" x14ac:dyDescent="0.2">
      <c r="A1082" t="s">
        <v>11833</v>
      </c>
      <c r="B1082" s="107">
        <v>44872</v>
      </c>
      <c r="C1082" t="s">
        <v>71</v>
      </c>
      <c r="D1082" s="109">
        <v>1572.07</v>
      </c>
    </row>
    <row r="1083" spans="1:4" x14ac:dyDescent="0.2">
      <c r="A1083" t="s">
        <v>11834</v>
      </c>
      <c r="B1083" s="107">
        <v>44872</v>
      </c>
      <c r="C1083" t="s">
        <v>2716</v>
      </c>
      <c r="D1083" s="109">
        <v>1</v>
      </c>
    </row>
    <row r="1084" spans="1:4" x14ac:dyDescent="0.2">
      <c r="A1084" t="s">
        <v>11835</v>
      </c>
      <c r="B1084" s="107">
        <v>44872</v>
      </c>
      <c r="C1084" t="s">
        <v>73</v>
      </c>
      <c r="D1084" s="109">
        <v>1</v>
      </c>
    </row>
    <row r="1085" spans="1:4" x14ac:dyDescent="0.2">
      <c r="A1085" t="s">
        <v>11836</v>
      </c>
      <c r="B1085" s="107">
        <v>44872</v>
      </c>
      <c r="C1085" t="s">
        <v>72</v>
      </c>
      <c r="D1085" s="109">
        <v>1.2569999999999999</v>
      </c>
    </row>
    <row r="1086" spans="1:4" x14ac:dyDescent="0.2">
      <c r="A1086" t="s">
        <v>11837</v>
      </c>
      <c r="B1086" s="107">
        <v>44872</v>
      </c>
      <c r="C1086" t="s">
        <v>58</v>
      </c>
      <c r="D1086" s="109">
        <v>1568.45</v>
      </c>
    </row>
    <row r="1087" spans="1:4" x14ac:dyDescent="0.2">
      <c r="A1087" t="s">
        <v>11838</v>
      </c>
      <c r="B1087" s="107">
        <v>44872</v>
      </c>
      <c r="C1087" t="s">
        <v>43</v>
      </c>
      <c r="D1087" s="109">
        <v>0.193</v>
      </c>
    </row>
    <row r="1088" spans="1:4" x14ac:dyDescent="0.2">
      <c r="A1088" t="s">
        <v>11839</v>
      </c>
      <c r="B1088" s="107">
        <v>44871</v>
      </c>
      <c r="C1088" t="s">
        <v>71</v>
      </c>
      <c r="D1088" s="109">
        <v>1569.16</v>
      </c>
    </row>
    <row r="1089" spans="1:4" x14ac:dyDescent="0.2">
      <c r="A1089" t="s">
        <v>11840</v>
      </c>
      <c r="B1089" s="107">
        <v>44871</v>
      </c>
      <c r="C1089" t="s">
        <v>2716</v>
      </c>
      <c r="D1089" s="109">
        <v>0.99909999999999999</v>
      </c>
    </row>
    <row r="1090" spans="1:4" x14ac:dyDescent="0.2">
      <c r="A1090" t="s">
        <v>11841</v>
      </c>
      <c r="B1090" s="107">
        <v>44871</v>
      </c>
      <c r="C1090" t="s">
        <v>73</v>
      </c>
      <c r="D1090" s="109">
        <v>0.99960000000000004</v>
      </c>
    </row>
    <row r="1091" spans="1:4" x14ac:dyDescent="0.2">
      <c r="A1091" t="s">
        <v>11842</v>
      </c>
      <c r="B1091" s="107">
        <v>44871</v>
      </c>
      <c r="C1091" t="s">
        <v>72</v>
      </c>
      <c r="D1091" s="109">
        <v>1.135</v>
      </c>
    </row>
    <row r="1092" spans="1:4" x14ac:dyDescent="0.2">
      <c r="A1092" t="s">
        <v>11843</v>
      </c>
      <c r="B1092" s="107">
        <v>44871</v>
      </c>
      <c r="C1092" t="s">
        <v>58</v>
      </c>
      <c r="D1092" s="109">
        <v>1568.75</v>
      </c>
    </row>
    <row r="1093" spans="1:4" x14ac:dyDescent="0.2">
      <c r="A1093" t="s">
        <v>11844</v>
      </c>
      <c r="B1093" s="107">
        <v>44871</v>
      </c>
      <c r="C1093" t="s">
        <v>43</v>
      </c>
      <c r="D1093" s="109">
        <v>0.19600000000000001</v>
      </c>
    </row>
    <row r="1094" spans="1:4" x14ac:dyDescent="0.2">
      <c r="A1094" t="s">
        <v>11845</v>
      </c>
      <c r="B1094" s="107">
        <v>44870</v>
      </c>
      <c r="C1094" t="s">
        <v>71</v>
      </c>
      <c r="D1094" s="109">
        <v>1627.6</v>
      </c>
    </row>
    <row r="1095" spans="1:4" x14ac:dyDescent="0.2">
      <c r="A1095" t="s">
        <v>11846</v>
      </c>
      <c r="B1095" s="107">
        <v>44870</v>
      </c>
      <c r="C1095" t="s">
        <v>2716</v>
      </c>
      <c r="D1095" s="109">
        <v>1</v>
      </c>
    </row>
    <row r="1096" spans="1:4" x14ac:dyDescent="0.2">
      <c r="A1096" t="s">
        <v>11847</v>
      </c>
      <c r="B1096" s="107">
        <v>44870</v>
      </c>
      <c r="C1096" t="s">
        <v>73</v>
      </c>
      <c r="D1096" s="109">
        <v>1.0009999999999999</v>
      </c>
    </row>
    <row r="1097" spans="1:4" x14ac:dyDescent="0.2">
      <c r="A1097" t="s">
        <v>11848</v>
      </c>
      <c r="B1097" s="107">
        <v>44870</v>
      </c>
      <c r="C1097" t="s">
        <v>72</v>
      </c>
      <c r="D1097" s="109">
        <v>1.1850000000000001</v>
      </c>
    </row>
    <row r="1098" spans="1:4" x14ac:dyDescent="0.2">
      <c r="A1098" t="s">
        <v>11849</v>
      </c>
      <c r="B1098" s="107">
        <v>44870</v>
      </c>
      <c r="C1098" t="s">
        <v>58</v>
      </c>
      <c r="D1098" s="109">
        <v>1627.42</v>
      </c>
    </row>
    <row r="1099" spans="1:4" x14ac:dyDescent="0.2">
      <c r="A1099" t="s">
        <v>11850</v>
      </c>
      <c r="B1099" s="107">
        <v>44870</v>
      </c>
      <c r="C1099" t="s">
        <v>43</v>
      </c>
      <c r="D1099" s="109">
        <v>0.19670000000000001</v>
      </c>
    </row>
    <row r="1100" spans="1:4" x14ac:dyDescent="0.2">
      <c r="A1100" t="s">
        <v>11851</v>
      </c>
      <c r="B1100" s="107">
        <v>44869</v>
      </c>
      <c r="C1100" t="s">
        <v>71</v>
      </c>
      <c r="D1100" s="109">
        <v>1648.3</v>
      </c>
    </row>
    <row r="1101" spans="1:4" x14ac:dyDescent="0.2">
      <c r="A1101" t="s">
        <v>11852</v>
      </c>
      <c r="B1101" s="107">
        <v>44869</v>
      </c>
      <c r="C1101" t="s">
        <v>2716</v>
      </c>
      <c r="D1101" s="109">
        <v>1</v>
      </c>
    </row>
    <row r="1102" spans="1:4" x14ac:dyDescent="0.2">
      <c r="A1102" t="s">
        <v>11853</v>
      </c>
      <c r="B1102" s="107">
        <v>44869</v>
      </c>
      <c r="C1102" t="s">
        <v>73</v>
      </c>
      <c r="D1102" s="109">
        <v>1</v>
      </c>
    </row>
    <row r="1103" spans="1:4" x14ac:dyDescent="0.2">
      <c r="A1103" t="s">
        <v>11854</v>
      </c>
      <c r="B1103" s="107">
        <v>44869</v>
      </c>
      <c r="C1103" t="s">
        <v>72</v>
      </c>
      <c r="D1103" s="109">
        <v>1.169</v>
      </c>
    </row>
    <row r="1104" spans="1:4" x14ac:dyDescent="0.2">
      <c r="A1104" t="s">
        <v>11855</v>
      </c>
      <c r="B1104" s="107">
        <v>44869</v>
      </c>
      <c r="C1104" t="s">
        <v>58</v>
      </c>
      <c r="D1104" s="109">
        <v>1645.06</v>
      </c>
    </row>
    <row r="1105" spans="1:4" x14ac:dyDescent="0.2">
      <c r="A1105" t="s">
        <v>11856</v>
      </c>
      <c r="B1105" s="107">
        <v>44869</v>
      </c>
      <c r="C1105" t="s">
        <v>43</v>
      </c>
      <c r="D1105" s="109">
        <v>0.19670000000000001</v>
      </c>
    </row>
    <row r="1106" spans="1:4" x14ac:dyDescent="0.2">
      <c r="A1106" t="s">
        <v>11857</v>
      </c>
      <c r="B1106" s="107">
        <v>44868</v>
      </c>
      <c r="C1106" t="s">
        <v>71</v>
      </c>
      <c r="D1106" s="109">
        <v>1531.72</v>
      </c>
    </row>
    <row r="1107" spans="1:4" x14ac:dyDescent="0.2">
      <c r="A1107" t="s">
        <v>11858</v>
      </c>
      <c r="B1107" s="107">
        <v>44868</v>
      </c>
      <c r="C1107" t="s">
        <v>2716</v>
      </c>
      <c r="D1107" s="109">
        <v>0.99980000000000002</v>
      </c>
    </row>
    <row r="1108" spans="1:4" x14ac:dyDescent="0.2">
      <c r="A1108" t="s">
        <v>11859</v>
      </c>
      <c r="B1108" s="107">
        <v>44868</v>
      </c>
      <c r="C1108" t="s">
        <v>73</v>
      </c>
      <c r="D1108" s="109">
        <v>1</v>
      </c>
    </row>
    <row r="1109" spans="1:4" x14ac:dyDescent="0.2">
      <c r="A1109" t="s">
        <v>11860</v>
      </c>
      <c r="B1109" s="107">
        <v>44868</v>
      </c>
      <c r="C1109" t="s">
        <v>72</v>
      </c>
      <c r="D1109" s="109">
        <v>0.95109999999999995</v>
      </c>
    </row>
    <row r="1110" spans="1:4" x14ac:dyDescent="0.2">
      <c r="A1110" t="s">
        <v>11861</v>
      </c>
      <c r="B1110" s="107">
        <v>44868</v>
      </c>
      <c r="C1110" t="s">
        <v>58</v>
      </c>
      <c r="D1110" s="109">
        <v>1530.87</v>
      </c>
    </row>
    <row r="1111" spans="1:4" x14ac:dyDescent="0.2">
      <c r="A1111" t="s">
        <v>11862</v>
      </c>
      <c r="B1111" s="107">
        <v>44868</v>
      </c>
      <c r="C1111" t="s">
        <v>43</v>
      </c>
      <c r="D1111" s="109">
        <v>0.19389999999999999</v>
      </c>
    </row>
    <row r="1112" spans="1:4" x14ac:dyDescent="0.2">
      <c r="A1112" t="s">
        <v>11863</v>
      </c>
      <c r="B1112" s="107">
        <v>44867</v>
      </c>
      <c r="C1112" t="s">
        <v>71</v>
      </c>
      <c r="D1112" s="109">
        <v>1522.02</v>
      </c>
    </row>
    <row r="1113" spans="1:4" x14ac:dyDescent="0.2">
      <c r="A1113" t="s">
        <v>11864</v>
      </c>
      <c r="B1113" s="107">
        <v>44867</v>
      </c>
      <c r="C1113" t="s">
        <v>2716</v>
      </c>
      <c r="D1113" s="109">
        <v>0.99980000000000002</v>
      </c>
    </row>
    <row r="1114" spans="1:4" x14ac:dyDescent="0.2">
      <c r="A1114" t="s">
        <v>11865</v>
      </c>
      <c r="B1114" s="107">
        <v>44867</v>
      </c>
      <c r="C1114" t="s">
        <v>73</v>
      </c>
      <c r="D1114" s="109">
        <v>0.99939999999999996</v>
      </c>
    </row>
    <row r="1115" spans="1:4" x14ac:dyDescent="0.2">
      <c r="A1115" t="s">
        <v>11866</v>
      </c>
      <c r="B1115" s="107">
        <v>44867</v>
      </c>
      <c r="C1115" t="s">
        <v>72</v>
      </c>
      <c r="D1115" s="109">
        <v>0.87350000000000005</v>
      </c>
    </row>
    <row r="1116" spans="1:4" x14ac:dyDescent="0.2">
      <c r="A1116" t="s">
        <v>11867</v>
      </c>
      <c r="B1116" s="107">
        <v>44867</v>
      </c>
      <c r="C1116" t="s">
        <v>58</v>
      </c>
      <c r="D1116" s="109">
        <v>1518.33</v>
      </c>
    </row>
    <row r="1117" spans="1:4" x14ac:dyDescent="0.2">
      <c r="A1117" t="s">
        <v>11868</v>
      </c>
      <c r="B1117" s="107">
        <v>44867</v>
      </c>
      <c r="C1117" t="s">
        <v>43</v>
      </c>
      <c r="D1117" s="109">
        <v>0.19270000000000001</v>
      </c>
    </row>
    <row r="1118" spans="1:4" x14ac:dyDescent="0.2">
      <c r="A1118" t="s">
        <v>11869</v>
      </c>
      <c r="B1118" s="107">
        <v>44866</v>
      </c>
      <c r="C1118" t="s">
        <v>71</v>
      </c>
      <c r="D1118" s="109">
        <v>1579.99</v>
      </c>
    </row>
    <row r="1119" spans="1:4" x14ac:dyDescent="0.2">
      <c r="A1119" t="s">
        <v>11870</v>
      </c>
      <c r="B1119" s="107">
        <v>44866</v>
      </c>
      <c r="C1119" t="s">
        <v>2716</v>
      </c>
      <c r="D1119" s="109">
        <v>0.99970000000000003</v>
      </c>
    </row>
    <row r="1120" spans="1:4" x14ac:dyDescent="0.2">
      <c r="A1120" t="s">
        <v>11871</v>
      </c>
      <c r="B1120" s="107">
        <v>44866</v>
      </c>
      <c r="C1120" t="s">
        <v>73</v>
      </c>
      <c r="D1120" s="109">
        <v>0.99980000000000002</v>
      </c>
    </row>
    <row r="1121" spans="1:4" x14ac:dyDescent="0.2">
      <c r="A1121" t="s">
        <v>11872</v>
      </c>
      <c r="B1121" s="107">
        <v>44866</v>
      </c>
      <c r="C1121" t="s">
        <v>72</v>
      </c>
      <c r="D1121" s="109">
        <v>0.874</v>
      </c>
    </row>
    <row r="1122" spans="1:4" x14ac:dyDescent="0.2">
      <c r="A1122" t="s">
        <v>11873</v>
      </c>
      <c r="B1122" s="107">
        <v>44866</v>
      </c>
      <c r="C1122" t="s">
        <v>58</v>
      </c>
      <c r="D1122" s="109">
        <v>1578.51</v>
      </c>
    </row>
    <row r="1123" spans="1:4" x14ac:dyDescent="0.2">
      <c r="A1123" t="s">
        <v>11874</v>
      </c>
      <c r="B1123" s="107">
        <v>44866</v>
      </c>
      <c r="C1123" t="s">
        <v>43</v>
      </c>
      <c r="D1123" s="109">
        <v>0.193</v>
      </c>
    </row>
    <row r="1124" spans="1:4" x14ac:dyDescent="0.2">
      <c r="A1124" t="s">
        <v>11875</v>
      </c>
      <c r="B1124" s="107">
        <v>44865</v>
      </c>
      <c r="C1124" t="s">
        <v>71</v>
      </c>
      <c r="D1124" s="109">
        <v>1569.9</v>
      </c>
    </row>
    <row r="1125" spans="1:4" x14ac:dyDescent="0.2">
      <c r="A1125" t="s">
        <v>11876</v>
      </c>
      <c r="B1125" s="107">
        <v>44865</v>
      </c>
      <c r="C1125" t="s">
        <v>2716</v>
      </c>
      <c r="D1125" s="109">
        <v>0.99980000000000002</v>
      </c>
    </row>
    <row r="1126" spans="1:4" x14ac:dyDescent="0.2">
      <c r="A1126" t="s">
        <v>11877</v>
      </c>
      <c r="B1126" s="107">
        <v>44865</v>
      </c>
      <c r="C1126" t="s">
        <v>73</v>
      </c>
      <c r="D1126" s="109">
        <v>0.99960000000000004</v>
      </c>
    </row>
    <row r="1127" spans="1:4" x14ac:dyDescent="0.2">
      <c r="A1127" t="s">
        <v>11878</v>
      </c>
      <c r="B1127" s="107">
        <v>44865</v>
      </c>
      <c r="C1127" t="s">
        <v>72</v>
      </c>
      <c r="D1127" s="109">
        <v>0.90290000000000004</v>
      </c>
    </row>
    <row r="1128" spans="1:4" x14ac:dyDescent="0.2">
      <c r="A1128" t="s">
        <v>11879</v>
      </c>
      <c r="B1128" s="107">
        <v>44865</v>
      </c>
      <c r="C1128" t="s">
        <v>58</v>
      </c>
      <c r="D1128" s="109">
        <v>1572.88</v>
      </c>
    </row>
    <row r="1129" spans="1:4" x14ac:dyDescent="0.2">
      <c r="A1129" t="s">
        <v>11880</v>
      </c>
      <c r="B1129" s="107">
        <v>44865</v>
      </c>
      <c r="C1129" t="s">
        <v>43</v>
      </c>
      <c r="D1129" s="109">
        <v>0.19159999999999999</v>
      </c>
    </row>
    <row r="1130" spans="1:4" x14ac:dyDescent="0.2">
      <c r="A1130" t="s">
        <v>11881</v>
      </c>
      <c r="B1130" s="107">
        <v>44864</v>
      </c>
      <c r="C1130" t="s">
        <v>71</v>
      </c>
      <c r="D1130" s="109">
        <v>1590.63</v>
      </c>
    </row>
    <row r="1131" spans="1:4" x14ac:dyDescent="0.2">
      <c r="A1131" t="s">
        <v>11882</v>
      </c>
      <c r="B1131" s="107">
        <v>44864</v>
      </c>
      <c r="C1131" t="s">
        <v>2716</v>
      </c>
      <c r="D1131" s="109">
        <v>1</v>
      </c>
    </row>
    <row r="1132" spans="1:4" x14ac:dyDescent="0.2">
      <c r="A1132" t="s">
        <v>11883</v>
      </c>
      <c r="B1132" s="107">
        <v>44864</v>
      </c>
      <c r="C1132" t="s">
        <v>73</v>
      </c>
      <c r="D1132" s="109">
        <v>1</v>
      </c>
    </row>
    <row r="1133" spans="1:4" x14ac:dyDescent="0.2">
      <c r="A1133" t="s">
        <v>11884</v>
      </c>
      <c r="B1133" s="107">
        <v>44864</v>
      </c>
      <c r="C1133" t="s">
        <v>72</v>
      </c>
      <c r="D1133" s="109">
        <v>0.90859999999999996</v>
      </c>
    </row>
    <row r="1134" spans="1:4" x14ac:dyDescent="0.2">
      <c r="A1134" t="s">
        <v>11885</v>
      </c>
      <c r="B1134" s="107">
        <v>44864</v>
      </c>
      <c r="C1134" t="s">
        <v>58</v>
      </c>
      <c r="D1134" s="109">
        <v>1590.93</v>
      </c>
    </row>
    <row r="1135" spans="1:4" x14ac:dyDescent="0.2">
      <c r="A1135" t="s">
        <v>11886</v>
      </c>
      <c r="B1135" s="107">
        <v>44864</v>
      </c>
      <c r="C1135" t="s">
        <v>43</v>
      </c>
      <c r="D1135" s="109">
        <v>0.18690000000000001</v>
      </c>
    </row>
    <row r="1136" spans="1:4" x14ac:dyDescent="0.2">
      <c r="A1136" t="s">
        <v>11887</v>
      </c>
      <c r="B1136" s="107">
        <v>44863</v>
      </c>
      <c r="C1136" t="s">
        <v>71</v>
      </c>
      <c r="D1136" s="109">
        <v>1614.69</v>
      </c>
    </row>
    <row r="1137" spans="1:4" x14ac:dyDescent="0.2">
      <c r="A1137" t="s">
        <v>11888</v>
      </c>
      <c r="B1137" s="107">
        <v>44863</v>
      </c>
      <c r="C1137" t="s">
        <v>2716</v>
      </c>
      <c r="D1137" s="109">
        <v>1.0009999999999999</v>
      </c>
    </row>
    <row r="1138" spans="1:4" x14ac:dyDescent="0.2">
      <c r="A1138" t="s">
        <v>11889</v>
      </c>
      <c r="B1138" s="107">
        <v>44863</v>
      </c>
      <c r="C1138" t="s">
        <v>73</v>
      </c>
      <c r="D1138" s="109">
        <v>1</v>
      </c>
    </row>
    <row r="1139" spans="1:4" x14ac:dyDescent="0.2">
      <c r="A1139" t="s">
        <v>11890</v>
      </c>
      <c r="B1139" s="107">
        <v>44863</v>
      </c>
      <c r="C1139" t="s">
        <v>72</v>
      </c>
      <c r="D1139" s="109">
        <v>0.93389999999999995</v>
      </c>
    </row>
    <row r="1140" spans="1:4" x14ac:dyDescent="0.2">
      <c r="A1140" t="s">
        <v>11891</v>
      </c>
      <c r="B1140" s="107">
        <v>44863</v>
      </c>
      <c r="C1140" t="s">
        <v>58</v>
      </c>
      <c r="D1140" s="109">
        <v>1620.42</v>
      </c>
    </row>
    <row r="1141" spans="1:4" x14ac:dyDescent="0.2">
      <c r="A1141" t="s">
        <v>11892</v>
      </c>
      <c r="B1141" s="107">
        <v>44863</v>
      </c>
      <c r="C1141" t="s">
        <v>43</v>
      </c>
      <c r="D1141" s="109">
        <v>0.1885</v>
      </c>
    </row>
    <row r="1142" spans="1:4" x14ac:dyDescent="0.2">
      <c r="A1142" t="s">
        <v>11893</v>
      </c>
      <c r="B1142" s="107">
        <v>44862</v>
      </c>
      <c r="C1142" t="s">
        <v>71</v>
      </c>
      <c r="D1142" s="109">
        <v>1552.88</v>
      </c>
    </row>
    <row r="1143" spans="1:4" x14ac:dyDescent="0.2">
      <c r="A1143" t="s">
        <v>11894</v>
      </c>
      <c r="B1143" s="107">
        <v>44862</v>
      </c>
      <c r="C1143" t="s">
        <v>2716</v>
      </c>
      <c r="D1143" s="109">
        <v>1</v>
      </c>
    </row>
    <row r="1144" spans="1:4" x14ac:dyDescent="0.2">
      <c r="A1144" t="s">
        <v>11895</v>
      </c>
      <c r="B1144" s="107">
        <v>44862</v>
      </c>
      <c r="C1144" t="s">
        <v>73</v>
      </c>
      <c r="D1144" s="109">
        <v>0.99950000000000006</v>
      </c>
    </row>
    <row r="1145" spans="1:4" x14ac:dyDescent="0.2">
      <c r="A1145" t="s">
        <v>11896</v>
      </c>
      <c r="B1145" s="107">
        <v>44862</v>
      </c>
      <c r="C1145" t="s">
        <v>72</v>
      </c>
      <c r="D1145" s="109">
        <v>0.94479999999999997</v>
      </c>
    </row>
    <row r="1146" spans="1:4" x14ac:dyDescent="0.2">
      <c r="A1146" t="s">
        <v>11897</v>
      </c>
      <c r="B1146" s="107">
        <v>44862</v>
      </c>
      <c r="C1146" t="s">
        <v>58</v>
      </c>
      <c r="D1146" s="109">
        <v>1555.12</v>
      </c>
    </row>
    <row r="1147" spans="1:4" x14ac:dyDescent="0.2">
      <c r="A1147" t="s">
        <v>11898</v>
      </c>
      <c r="B1147" s="107">
        <v>44862</v>
      </c>
      <c r="C1147" t="s">
        <v>43</v>
      </c>
      <c r="D1147" s="109">
        <v>0.1883</v>
      </c>
    </row>
    <row r="1148" spans="1:4" x14ac:dyDescent="0.2">
      <c r="A1148" t="s">
        <v>11899</v>
      </c>
      <c r="B1148" s="107">
        <v>44861</v>
      </c>
      <c r="C1148" t="s">
        <v>71</v>
      </c>
      <c r="D1148" s="109">
        <v>1506.84</v>
      </c>
    </row>
    <row r="1149" spans="1:4" x14ac:dyDescent="0.2">
      <c r="A1149" t="s">
        <v>11900</v>
      </c>
      <c r="B1149" s="107">
        <v>44861</v>
      </c>
      <c r="C1149" t="s">
        <v>2716</v>
      </c>
      <c r="D1149" s="109">
        <v>1</v>
      </c>
    </row>
    <row r="1150" spans="1:4" x14ac:dyDescent="0.2">
      <c r="A1150" t="s">
        <v>11901</v>
      </c>
      <c r="B1150" s="107">
        <v>44861</v>
      </c>
      <c r="C1150" t="s">
        <v>73</v>
      </c>
      <c r="D1150" s="109">
        <v>0.99970000000000003</v>
      </c>
    </row>
    <row r="1151" spans="1:4" x14ac:dyDescent="0.2">
      <c r="A1151" t="s">
        <v>11902</v>
      </c>
      <c r="B1151" s="107">
        <v>44861</v>
      </c>
      <c r="C1151" t="s">
        <v>72</v>
      </c>
      <c r="D1151" s="109">
        <v>0.90369999999999995</v>
      </c>
    </row>
    <row r="1152" spans="1:4" x14ac:dyDescent="0.2">
      <c r="A1152" t="s">
        <v>11903</v>
      </c>
      <c r="B1152" s="107">
        <v>44861</v>
      </c>
      <c r="C1152" t="s">
        <v>58</v>
      </c>
      <c r="D1152" s="109">
        <v>1514.35</v>
      </c>
    </row>
    <row r="1153" spans="1:4" x14ac:dyDescent="0.2">
      <c r="A1153" t="s">
        <v>11904</v>
      </c>
      <c r="B1153" s="107">
        <v>44861</v>
      </c>
      <c r="C1153" t="s">
        <v>43</v>
      </c>
      <c r="D1153" s="109">
        <v>0.188</v>
      </c>
    </row>
    <row r="1154" spans="1:4" x14ac:dyDescent="0.2">
      <c r="A1154" t="s">
        <v>11905</v>
      </c>
      <c r="B1154" s="107">
        <v>44860</v>
      </c>
      <c r="C1154" t="s">
        <v>71</v>
      </c>
      <c r="D1154" s="109">
        <v>1564.41</v>
      </c>
    </row>
    <row r="1155" spans="1:4" x14ac:dyDescent="0.2">
      <c r="A1155" t="s">
        <v>11906</v>
      </c>
      <c r="B1155" s="107">
        <v>44860</v>
      </c>
      <c r="C1155" t="s">
        <v>2716</v>
      </c>
      <c r="D1155" s="109">
        <v>1.0009999999999999</v>
      </c>
    </row>
    <row r="1156" spans="1:4" x14ac:dyDescent="0.2">
      <c r="A1156" t="s">
        <v>11907</v>
      </c>
      <c r="B1156" s="107">
        <v>44860</v>
      </c>
      <c r="C1156" t="s">
        <v>73</v>
      </c>
      <c r="D1156" s="109">
        <v>1.0009999999999999</v>
      </c>
    </row>
    <row r="1157" spans="1:4" x14ac:dyDescent="0.2">
      <c r="A1157" t="s">
        <v>11908</v>
      </c>
      <c r="B1157" s="107">
        <v>44860</v>
      </c>
      <c r="C1157" t="s">
        <v>72</v>
      </c>
      <c r="D1157" s="109">
        <v>0.93789999999999996</v>
      </c>
    </row>
    <row r="1158" spans="1:4" x14ac:dyDescent="0.2">
      <c r="A1158" t="s">
        <v>11909</v>
      </c>
      <c r="B1158" s="107">
        <v>44860</v>
      </c>
      <c r="C1158" t="s">
        <v>58</v>
      </c>
      <c r="D1158" s="109">
        <v>1566.85</v>
      </c>
    </row>
    <row r="1159" spans="1:4" x14ac:dyDescent="0.2">
      <c r="A1159" t="s">
        <v>11910</v>
      </c>
      <c r="B1159" s="107">
        <v>44860</v>
      </c>
      <c r="C1159" t="s">
        <v>43</v>
      </c>
      <c r="D1159" s="109">
        <v>0.18729999999999999</v>
      </c>
    </row>
    <row r="1160" spans="1:4" x14ac:dyDescent="0.2">
      <c r="A1160" t="s">
        <v>11911</v>
      </c>
      <c r="B1160" s="107">
        <v>44859</v>
      </c>
      <c r="C1160" t="s">
        <v>71</v>
      </c>
      <c r="D1160" s="109">
        <v>1458.52</v>
      </c>
    </row>
    <row r="1161" spans="1:4" x14ac:dyDescent="0.2">
      <c r="A1161" t="s">
        <v>11912</v>
      </c>
      <c r="B1161" s="107">
        <v>44859</v>
      </c>
      <c r="C1161" t="s">
        <v>2716</v>
      </c>
      <c r="D1161" s="109">
        <v>1</v>
      </c>
    </row>
    <row r="1162" spans="1:4" x14ac:dyDescent="0.2">
      <c r="A1162" t="s">
        <v>11913</v>
      </c>
      <c r="B1162" s="107">
        <v>44859</v>
      </c>
      <c r="C1162" t="s">
        <v>73</v>
      </c>
      <c r="D1162" s="109">
        <v>0.99809999999999999</v>
      </c>
    </row>
    <row r="1163" spans="1:4" x14ac:dyDescent="0.2">
      <c r="A1163" t="s">
        <v>11914</v>
      </c>
      <c r="B1163" s="107">
        <v>44859</v>
      </c>
      <c r="C1163" t="s">
        <v>72</v>
      </c>
      <c r="D1163" s="109">
        <v>0.91779999999999995</v>
      </c>
    </row>
    <row r="1164" spans="1:4" x14ac:dyDescent="0.2">
      <c r="A1164" t="s">
        <v>11915</v>
      </c>
      <c r="B1164" s="107">
        <v>44859</v>
      </c>
      <c r="C1164" t="s">
        <v>58</v>
      </c>
      <c r="D1164" s="109">
        <v>1460.37</v>
      </c>
    </row>
    <row r="1165" spans="1:4" x14ac:dyDescent="0.2">
      <c r="A1165" t="s">
        <v>11916</v>
      </c>
      <c r="B1165" s="107">
        <v>44859</v>
      </c>
      <c r="C1165" t="s">
        <v>43</v>
      </c>
      <c r="D1165" s="109">
        <v>0.18970000000000001</v>
      </c>
    </row>
    <row r="1166" spans="1:4" x14ac:dyDescent="0.2">
      <c r="A1166" t="s">
        <v>11917</v>
      </c>
      <c r="B1166" s="107">
        <v>44858</v>
      </c>
      <c r="C1166" t="s">
        <v>71</v>
      </c>
      <c r="D1166" s="109">
        <v>1341.61</v>
      </c>
    </row>
    <row r="1167" spans="1:4" x14ac:dyDescent="0.2">
      <c r="A1167" t="s">
        <v>11918</v>
      </c>
      <c r="B1167" s="107">
        <v>44858</v>
      </c>
      <c r="C1167" t="s">
        <v>2716</v>
      </c>
      <c r="D1167" s="109">
        <v>1</v>
      </c>
    </row>
    <row r="1168" spans="1:4" x14ac:dyDescent="0.2">
      <c r="A1168" t="s">
        <v>11919</v>
      </c>
      <c r="B1168" s="107">
        <v>44858</v>
      </c>
      <c r="C1168" t="s">
        <v>73</v>
      </c>
      <c r="D1168" s="109">
        <v>0.99960000000000004</v>
      </c>
    </row>
    <row r="1169" spans="1:4" x14ac:dyDescent="0.2">
      <c r="A1169" t="s">
        <v>11920</v>
      </c>
      <c r="B1169" s="107">
        <v>44858</v>
      </c>
      <c r="C1169" t="s">
        <v>72</v>
      </c>
      <c r="D1169" s="109">
        <v>0.89329999999999998</v>
      </c>
    </row>
    <row r="1170" spans="1:4" x14ac:dyDescent="0.2">
      <c r="A1170" t="s">
        <v>11921</v>
      </c>
      <c r="B1170" s="107">
        <v>44858</v>
      </c>
      <c r="C1170" t="s">
        <v>58</v>
      </c>
      <c r="D1170" s="109">
        <v>1343.83</v>
      </c>
    </row>
    <row r="1171" spans="1:4" x14ac:dyDescent="0.2">
      <c r="A1171" t="s">
        <v>11922</v>
      </c>
      <c r="B1171" s="107">
        <v>44858</v>
      </c>
      <c r="C1171" t="s">
        <v>43</v>
      </c>
      <c r="D1171" s="109">
        <v>0.18920000000000001</v>
      </c>
    </row>
    <row r="1172" spans="1:4" x14ac:dyDescent="0.2">
      <c r="A1172" t="s">
        <v>11923</v>
      </c>
      <c r="B1172" s="107">
        <v>44857</v>
      </c>
      <c r="C1172" t="s">
        <v>71</v>
      </c>
      <c r="D1172" s="109">
        <v>1368.53</v>
      </c>
    </row>
    <row r="1173" spans="1:4" x14ac:dyDescent="0.2">
      <c r="A1173" t="s">
        <v>11924</v>
      </c>
      <c r="B1173" s="107">
        <v>44857</v>
      </c>
      <c r="C1173" t="s">
        <v>2716</v>
      </c>
      <c r="D1173" s="109">
        <v>1</v>
      </c>
    </row>
    <row r="1174" spans="1:4" x14ac:dyDescent="0.2">
      <c r="A1174" t="s">
        <v>11925</v>
      </c>
      <c r="B1174" s="107">
        <v>44857</v>
      </c>
      <c r="C1174" t="s">
        <v>73</v>
      </c>
      <c r="D1174" s="109">
        <v>1.0009999999999999</v>
      </c>
    </row>
    <row r="1175" spans="1:4" x14ac:dyDescent="0.2">
      <c r="A1175" t="s">
        <v>11926</v>
      </c>
      <c r="B1175" s="107">
        <v>44857</v>
      </c>
      <c r="C1175" t="s">
        <v>72</v>
      </c>
      <c r="D1175" s="109">
        <v>0.89900000000000002</v>
      </c>
    </row>
    <row r="1176" spans="1:4" x14ac:dyDescent="0.2">
      <c r="A1176" t="s">
        <v>11927</v>
      </c>
      <c r="B1176" s="107">
        <v>44857</v>
      </c>
      <c r="C1176" t="s">
        <v>58</v>
      </c>
      <c r="D1176" s="109">
        <v>1364.2</v>
      </c>
    </row>
    <row r="1177" spans="1:4" x14ac:dyDescent="0.2">
      <c r="A1177" t="s">
        <v>11928</v>
      </c>
      <c r="B1177" s="107">
        <v>44857</v>
      </c>
      <c r="C1177" t="s">
        <v>43</v>
      </c>
      <c r="D1177" s="109">
        <v>0.1925</v>
      </c>
    </row>
    <row r="1178" spans="1:4" x14ac:dyDescent="0.2">
      <c r="A1178" t="s">
        <v>11929</v>
      </c>
      <c r="B1178" s="107">
        <v>44856</v>
      </c>
      <c r="C1178" t="s">
        <v>71</v>
      </c>
      <c r="D1178" s="109">
        <v>1316.92</v>
      </c>
    </row>
    <row r="1179" spans="1:4" x14ac:dyDescent="0.2">
      <c r="A1179" t="s">
        <v>11930</v>
      </c>
      <c r="B1179" s="107">
        <v>44856</v>
      </c>
      <c r="C1179" t="s">
        <v>2716</v>
      </c>
      <c r="D1179" s="109">
        <v>1</v>
      </c>
    </row>
    <row r="1180" spans="1:4" x14ac:dyDescent="0.2">
      <c r="A1180" t="s">
        <v>11931</v>
      </c>
      <c r="B1180" s="107">
        <v>44856</v>
      </c>
      <c r="C1180" t="s">
        <v>73</v>
      </c>
      <c r="D1180" s="109">
        <v>1</v>
      </c>
    </row>
    <row r="1181" spans="1:4" x14ac:dyDescent="0.2">
      <c r="A1181" t="s">
        <v>11932</v>
      </c>
      <c r="B1181" s="107">
        <v>44856</v>
      </c>
      <c r="C1181" t="s">
        <v>72</v>
      </c>
      <c r="D1181" s="109">
        <v>0.83189999999999997</v>
      </c>
    </row>
    <row r="1182" spans="1:4" x14ac:dyDescent="0.2">
      <c r="A1182" t="s">
        <v>11933</v>
      </c>
      <c r="B1182" s="107">
        <v>44856</v>
      </c>
      <c r="C1182" t="s">
        <v>58</v>
      </c>
      <c r="D1182" s="109">
        <v>1313.91</v>
      </c>
    </row>
    <row r="1183" spans="1:4" x14ac:dyDescent="0.2">
      <c r="A1183" t="s">
        <v>11934</v>
      </c>
      <c r="B1183" s="107">
        <v>44856</v>
      </c>
      <c r="C1183" t="s">
        <v>43</v>
      </c>
      <c r="D1183" s="109">
        <v>0.19189999999999999</v>
      </c>
    </row>
    <row r="1184" spans="1:4" x14ac:dyDescent="0.2">
      <c r="A1184" t="s">
        <v>11935</v>
      </c>
      <c r="B1184" s="107">
        <v>44855</v>
      </c>
      <c r="C1184" t="s">
        <v>71</v>
      </c>
      <c r="D1184" s="109">
        <v>1302.8499999999999</v>
      </c>
    </row>
    <row r="1185" spans="1:4" x14ac:dyDescent="0.2">
      <c r="A1185" t="s">
        <v>11936</v>
      </c>
      <c r="B1185" s="107">
        <v>44855</v>
      </c>
      <c r="C1185" t="s">
        <v>2716</v>
      </c>
      <c r="D1185" s="109">
        <v>1</v>
      </c>
    </row>
    <row r="1186" spans="1:4" x14ac:dyDescent="0.2">
      <c r="A1186" t="s">
        <v>11937</v>
      </c>
      <c r="B1186" s="107">
        <v>44855</v>
      </c>
      <c r="C1186" t="s">
        <v>73</v>
      </c>
      <c r="D1186" s="109">
        <v>0.99990000000000001</v>
      </c>
    </row>
    <row r="1187" spans="1:4" x14ac:dyDescent="0.2">
      <c r="A1187" t="s">
        <v>11938</v>
      </c>
      <c r="B1187" s="107">
        <v>44855</v>
      </c>
      <c r="C1187" t="s">
        <v>72</v>
      </c>
      <c r="D1187" s="109">
        <v>0.83209999999999995</v>
      </c>
    </row>
    <row r="1188" spans="1:4" x14ac:dyDescent="0.2">
      <c r="A1188" t="s">
        <v>11939</v>
      </c>
      <c r="B1188" s="107">
        <v>44855</v>
      </c>
      <c r="C1188" t="s">
        <v>58</v>
      </c>
      <c r="D1188" s="109">
        <v>1299.8800000000001</v>
      </c>
    </row>
    <row r="1189" spans="1:4" x14ac:dyDescent="0.2">
      <c r="A1189" t="s">
        <v>11940</v>
      </c>
      <c r="B1189" s="107">
        <v>44855</v>
      </c>
      <c r="C1189" t="s">
        <v>43</v>
      </c>
      <c r="D1189" s="109">
        <v>0.19220000000000001</v>
      </c>
    </row>
    <row r="1190" spans="1:4" x14ac:dyDescent="0.2">
      <c r="A1190" t="s">
        <v>11941</v>
      </c>
      <c r="B1190" s="107">
        <v>44854</v>
      </c>
      <c r="C1190" t="s">
        <v>71</v>
      </c>
      <c r="D1190" s="109">
        <v>1285.8399999999999</v>
      </c>
    </row>
    <row r="1191" spans="1:4" x14ac:dyDescent="0.2">
      <c r="A1191" t="s">
        <v>11942</v>
      </c>
      <c r="B1191" s="107">
        <v>44854</v>
      </c>
      <c r="C1191" t="s">
        <v>2716</v>
      </c>
      <c r="D1191" s="109">
        <v>1</v>
      </c>
    </row>
    <row r="1192" spans="1:4" x14ac:dyDescent="0.2">
      <c r="A1192" t="s">
        <v>11943</v>
      </c>
      <c r="B1192" s="107">
        <v>44854</v>
      </c>
      <c r="C1192" t="s">
        <v>73</v>
      </c>
      <c r="D1192" s="109">
        <v>0.99990000000000001</v>
      </c>
    </row>
    <row r="1193" spans="1:4" x14ac:dyDescent="0.2">
      <c r="A1193" t="s">
        <v>11944</v>
      </c>
      <c r="B1193" s="107">
        <v>44854</v>
      </c>
      <c r="C1193" t="s">
        <v>72</v>
      </c>
      <c r="D1193" s="109">
        <v>0.80959999999999999</v>
      </c>
    </row>
    <row r="1194" spans="1:4" x14ac:dyDescent="0.2">
      <c r="A1194" t="s">
        <v>11945</v>
      </c>
      <c r="B1194" s="107">
        <v>44854</v>
      </c>
      <c r="C1194" t="s">
        <v>58</v>
      </c>
      <c r="D1194" s="109">
        <v>1282.68</v>
      </c>
    </row>
    <row r="1195" spans="1:4" x14ac:dyDescent="0.2">
      <c r="A1195" t="s">
        <v>11946</v>
      </c>
      <c r="B1195" s="107">
        <v>44854</v>
      </c>
      <c r="C1195" t="s">
        <v>43</v>
      </c>
      <c r="D1195" s="109">
        <v>0.19009999999999999</v>
      </c>
    </row>
    <row r="1196" spans="1:4" x14ac:dyDescent="0.2">
      <c r="A1196" t="s">
        <v>11947</v>
      </c>
      <c r="B1196" s="107">
        <v>44853</v>
      </c>
      <c r="C1196" t="s">
        <v>71</v>
      </c>
      <c r="D1196" s="109">
        <v>1284.31</v>
      </c>
    </row>
    <row r="1197" spans="1:4" x14ac:dyDescent="0.2">
      <c r="A1197" t="s">
        <v>11948</v>
      </c>
      <c r="B1197" s="107">
        <v>44853</v>
      </c>
      <c r="C1197" t="s">
        <v>2716</v>
      </c>
      <c r="D1197" s="109">
        <v>1</v>
      </c>
    </row>
    <row r="1198" spans="1:4" x14ac:dyDescent="0.2">
      <c r="A1198" t="s">
        <v>11949</v>
      </c>
      <c r="B1198" s="107">
        <v>44853</v>
      </c>
      <c r="C1198" t="s">
        <v>73</v>
      </c>
      <c r="D1198" s="109">
        <v>0.99980000000000002</v>
      </c>
    </row>
    <row r="1199" spans="1:4" x14ac:dyDescent="0.2">
      <c r="A1199" t="s">
        <v>11950</v>
      </c>
      <c r="B1199" s="107">
        <v>44853</v>
      </c>
      <c r="C1199" t="s">
        <v>72</v>
      </c>
      <c r="D1199" s="109">
        <v>0.84460000000000002</v>
      </c>
    </row>
    <row r="1200" spans="1:4" x14ac:dyDescent="0.2">
      <c r="A1200" t="s">
        <v>11951</v>
      </c>
      <c r="B1200" s="107">
        <v>44853</v>
      </c>
      <c r="C1200" t="s">
        <v>58</v>
      </c>
      <c r="D1200" s="109">
        <v>1284.8499999999999</v>
      </c>
    </row>
    <row r="1201" spans="1:4" x14ac:dyDescent="0.2">
      <c r="A1201" t="s">
        <v>11952</v>
      </c>
      <c r="B1201" s="107">
        <v>44853</v>
      </c>
      <c r="C1201" t="s">
        <v>43</v>
      </c>
      <c r="D1201" s="109">
        <v>0.18840000000000001</v>
      </c>
    </row>
    <row r="1202" spans="1:4" x14ac:dyDescent="0.2">
      <c r="A1202" t="s">
        <v>11953</v>
      </c>
      <c r="B1202" s="107">
        <v>44852</v>
      </c>
      <c r="C1202" t="s">
        <v>71</v>
      </c>
      <c r="D1202" s="109">
        <v>1308.6600000000001</v>
      </c>
    </row>
    <row r="1203" spans="1:4" x14ac:dyDescent="0.2">
      <c r="A1203" t="s">
        <v>11954</v>
      </c>
      <c r="B1203" s="107">
        <v>44852</v>
      </c>
      <c r="C1203" t="s">
        <v>2716</v>
      </c>
      <c r="D1203" s="109">
        <v>1</v>
      </c>
    </row>
    <row r="1204" spans="1:4" x14ac:dyDescent="0.2">
      <c r="A1204" t="s">
        <v>11955</v>
      </c>
      <c r="B1204" s="107">
        <v>44852</v>
      </c>
      <c r="C1204" t="s">
        <v>73</v>
      </c>
      <c r="D1204" s="109">
        <v>0.99960000000000004</v>
      </c>
    </row>
    <row r="1205" spans="1:4" x14ac:dyDescent="0.2">
      <c r="A1205" t="s">
        <v>11956</v>
      </c>
      <c r="B1205" s="107">
        <v>44852</v>
      </c>
      <c r="C1205" t="s">
        <v>72</v>
      </c>
      <c r="D1205" s="109">
        <v>0.86409999999999998</v>
      </c>
    </row>
    <row r="1206" spans="1:4" x14ac:dyDescent="0.2">
      <c r="A1206" t="s">
        <v>11957</v>
      </c>
      <c r="B1206" s="107">
        <v>44852</v>
      </c>
      <c r="C1206" t="s">
        <v>58</v>
      </c>
      <c r="D1206" s="109">
        <v>1310.78</v>
      </c>
    </row>
    <row r="1207" spans="1:4" x14ac:dyDescent="0.2">
      <c r="A1207" t="s">
        <v>11958</v>
      </c>
      <c r="B1207" s="107">
        <v>44852</v>
      </c>
      <c r="C1207" t="s">
        <v>43</v>
      </c>
      <c r="D1207" s="109">
        <v>0.18970000000000001</v>
      </c>
    </row>
    <row r="1208" spans="1:4" x14ac:dyDescent="0.2">
      <c r="A1208" t="s">
        <v>11959</v>
      </c>
      <c r="B1208" s="107">
        <v>44851</v>
      </c>
      <c r="C1208" t="s">
        <v>71</v>
      </c>
      <c r="D1208" s="109">
        <v>1334.76</v>
      </c>
    </row>
    <row r="1209" spans="1:4" x14ac:dyDescent="0.2">
      <c r="A1209" t="s">
        <v>11960</v>
      </c>
      <c r="B1209" s="107">
        <v>44851</v>
      </c>
      <c r="C1209" t="s">
        <v>2716</v>
      </c>
      <c r="D1209" s="109">
        <v>1</v>
      </c>
    </row>
    <row r="1210" spans="1:4" x14ac:dyDescent="0.2">
      <c r="A1210" t="s">
        <v>11961</v>
      </c>
      <c r="B1210" s="107">
        <v>44851</v>
      </c>
      <c r="C1210" t="s">
        <v>73</v>
      </c>
      <c r="D1210" s="109">
        <v>1</v>
      </c>
    </row>
    <row r="1211" spans="1:4" x14ac:dyDescent="0.2">
      <c r="A1211" t="s">
        <v>11962</v>
      </c>
      <c r="B1211" s="107">
        <v>44851</v>
      </c>
      <c r="C1211" t="s">
        <v>72</v>
      </c>
      <c r="D1211" s="109">
        <v>0.84819999999999995</v>
      </c>
    </row>
    <row r="1212" spans="1:4" x14ac:dyDescent="0.2">
      <c r="A1212" t="s">
        <v>11963</v>
      </c>
      <c r="B1212" s="107">
        <v>44851</v>
      </c>
      <c r="C1212" t="s">
        <v>58</v>
      </c>
      <c r="D1212" s="109">
        <v>1331.52</v>
      </c>
    </row>
    <row r="1213" spans="1:4" x14ac:dyDescent="0.2">
      <c r="A1213" t="s">
        <v>11964</v>
      </c>
      <c r="B1213" s="107">
        <v>44851</v>
      </c>
      <c r="C1213" t="s">
        <v>43</v>
      </c>
      <c r="D1213" s="109">
        <v>0.18940000000000001</v>
      </c>
    </row>
    <row r="1214" spans="1:4" x14ac:dyDescent="0.2">
      <c r="A1214" t="s">
        <v>11965</v>
      </c>
      <c r="B1214" s="107">
        <v>44850</v>
      </c>
      <c r="C1214" t="s">
        <v>71</v>
      </c>
      <c r="D1214" s="109">
        <v>1310.85</v>
      </c>
    </row>
    <row r="1215" spans="1:4" x14ac:dyDescent="0.2">
      <c r="A1215" t="s">
        <v>11966</v>
      </c>
      <c r="B1215" s="107">
        <v>44850</v>
      </c>
      <c r="C1215" t="s">
        <v>2716</v>
      </c>
      <c r="D1215" s="109">
        <v>1</v>
      </c>
    </row>
    <row r="1216" spans="1:4" x14ac:dyDescent="0.2">
      <c r="A1216" t="s">
        <v>11967</v>
      </c>
      <c r="B1216" s="107">
        <v>44850</v>
      </c>
      <c r="C1216" t="s">
        <v>73</v>
      </c>
      <c r="D1216" s="109">
        <v>0.99990000000000001</v>
      </c>
    </row>
    <row r="1217" spans="1:4" x14ac:dyDescent="0.2">
      <c r="A1217" t="s">
        <v>11968</v>
      </c>
      <c r="B1217" s="107">
        <v>44850</v>
      </c>
      <c r="C1217" t="s">
        <v>72</v>
      </c>
      <c r="D1217" s="109">
        <v>0.79869999999999997</v>
      </c>
    </row>
    <row r="1218" spans="1:4" x14ac:dyDescent="0.2">
      <c r="A1218" t="s">
        <v>11969</v>
      </c>
      <c r="B1218" s="107">
        <v>44850</v>
      </c>
      <c r="C1218" t="s">
        <v>58</v>
      </c>
      <c r="D1218" s="109">
        <v>1305.8699999999999</v>
      </c>
    </row>
    <row r="1219" spans="1:4" x14ac:dyDescent="0.2">
      <c r="A1219" t="s">
        <v>11970</v>
      </c>
      <c r="B1219" s="107">
        <v>44850</v>
      </c>
      <c r="C1219" t="s">
        <v>43</v>
      </c>
      <c r="D1219" s="109">
        <v>0.18859999999999999</v>
      </c>
    </row>
    <row r="1220" spans="1:4" x14ac:dyDescent="0.2">
      <c r="A1220" t="s">
        <v>11971</v>
      </c>
      <c r="B1220" s="107">
        <v>44849</v>
      </c>
      <c r="C1220" t="s">
        <v>71</v>
      </c>
      <c r="D1220" s="109">
        <v>1275.1500000000001</v>
      </c>
    </row>
    <row r="1221" spans="1:4" x14ac:dyDescent="0.2">
      <c r="A1221" t="s">
        <v>11972</v>
      </c>
      <c r="B1221" s="107">
        <v>44849</v>
      </c>
      <c r="C1221" t="s">
        <v>2716</v>
      </c>
      <c r="D1221" s="109">
        <v>1</v>
      </c>
    </row>
    <row r="1222" spans="1:4" x14ac:dyDescent="0.2">
      <c r="A1222" t="s">
        <v>11973</v>
      </c>
      <c r="B1222" s="107">
        <v>44849</v>
      </c>
      <c r="C1222" t="s">
        <v>73</v>
      </c>
      <c r="D1222" s="109">
        <v>1</v>
      </c>
    </row>
    <row r="1223" spans="1:4" x14ac:dyDescent="0.2">
      <c r="A1223" t="s">
        <v>11974</v>
      </c>
      <c r="B1223" s="107">
        <v>44849</v>
      </c>
      <c r="C1223" t="s">
        <v>72</v>
      </c>
      <c r="D1223" s="109">
        <v>0.78910000000000002</v>
      </c>
    </row>
    <row r="1224" spans="1:4" x14ac:dyDescent="0.2">
      <c r="A1224" t="s">
        <v>11975</v>
      </c>
      <c r="B1224" s="107">
        <v>44849</v>
      </c>
      <c r="C1224" t="s">
        <v>58</v>
      </c>
      <c r="D1224" s="109">
        <v>1274.9100000000001</v>
      </c>
    </row>
    <row r="1225" spans="1:4" x14ac:dyDescent="0.2">
      <c r="A1225" t="s">
        <v>11976</v>
      </c>
      <c r="B1225" s="107">
        <v>44849</v>
      </c>
      <c r="C1225" t="s">
        <v>43</v>
      </c>
      <c r="D1225" s="109">
        <v>0.1875</v>
      </c>
    </row>
    <row r="1226" spans="1:4" x14ac:dyDescent="0.2">
      <c r="A1226" t="s">
        <v>11977</v>
      </c>
      <c r="B1226" s="107">
        <v>44848</v>
      </c>
      <c r="C1226" t="s">
        <v>71</v>
      </c>
      <c r="D1226" s="109">
        <v>1300.18</v>
      </c>
    </row>
    <row r="1227" spans="1:4" x14ac:dyDescent="0.2">
      <c r="A1227" t="s">
        <v>11978</v>
      </c>
      <c r="B1227" s="107">
        <v>44848</v>
      </c>
      <c r="C1227" t="s">
        <v>2716</v>
      </c>
      <c r="D1227" s="109">
        <v>1</v>
      </c>
    </row>
    <row r="1228" spans="1:4" x14ac:dyDescent="0.2">
      <c r="A1228" t="s">
        <v>11979</v>
      </c>
      <c r="B1228" s="107">
        <v>44848</v>
      </c>
      <c r="C1228" t="s">
        <v>73</v>
      </c>
      <c r="D1228" s="109">
        <v>0.99990000000000001</v>
      </c>
    </row>
    <row r="1229" spans="1:4" x14ac:dyDescent="0.2">
      <c r="A1229" t="s">
        <v>11980</v>
      </c>
      <c r="B1229" s="107">
        <v>44848</v>
      </c>
      <c r="C1229" t="s">
        <v>72</v>
      </c>
      <c r="D1229" s="109">
        <v>0.79330000000000001</v>
      </c>
    </row>
    <row r="1230" spans="1:4" x14ac:dyDescent="0.2">
      <c r="A1230" t="s">
        <v>11981</v>
      </c>
      <c r="B1230" s="107">
        <v>44848</v>
      </c>
      <c r="C1230" t="s">
        <v>58</v>
      </c>
      <c r="D1230" s="109">
        <v>1296.6300000000001</v>
      </c>
    </row>
    <row r="1231" spans="1:4" x14ac:dyDescent="0.2">
      <c r="A1231" t="s">
        <v>11982</v>
      </c>
      <c r="B1231" s="107">
        <v>44848</v>
      </c>
      <c r="C1231" t="s">
        <v>43</v>
      </c>
      <c r="D1231" s="109">
        <v>0.1875</v>
      </c>
    </row>
    <row r="1232" spans="1:4" x14ac:dyDescent="0.2">
      <c r="A1232" t="s">
        <v>11983</v>
      </c>
      <c r="B1232" s="107">
        <v>44847</v>
      </c>
      <c r="C1232" t="s">
        <v>71</v>
      </c>
      <c r="D1232" s="109">
        <v>1291.9100000000001</v>
      </c>
    </row>
    <row r="1233" spans="1:4" x14ac:dyDescent="0.2">
      <c r="A1233" t="s">
        <v>11984</v>
      </c>
      <c r="B1233" s="107">
        <v>44847</v>
      </c>
      <c r="C1233" t="s">
        <v>2716</v>
      </c>
      <c r="D1233" s="109">
        <v>1</v>
      </c>
    </row>
    <row r="1234" spans="1:4" x14ac:dyDescent="0.2">
      <c r="A1234" t="s">
        <v>11985</v>
      </c>
      <c r="B1234" s="107">
        <v>44847</v>
      </c>
      <c r="C1234" t="s">
        <v>73</v>
      </c>
      <c r="D1234" s="109">
        <v>0.99980000000000002</v>
      </c>
    </row>
    <row r="1235" spans="1:4" x14ac:dyDescent="0.2">
      <c r="A1235" t="s">
        <v>11986</v>
      </c>
      <c r="B1235" s="107">
        <v>44847</v>
      </c>
      <c r="C1235" t="s">
        <v>72</v>
      </c>
      <c r="D1235" s="109">
        <v>0.77559999999999996</v>
      </c>
    </row>
    <row r="1236" spans="1:4" x14ac:dyDescent="0.2">
      <c r="A1236" t="s">
        <v>11987</v>
      </c>
      <c r="B1236" s="107">
        <v>44847</v>
      </c>
      <c r="C1236" t="s">
        <v>58</v>
      </c>
      <c r="D1236" s="109">
        <v>1287.51</v>
      </c>
    </row>
    <row r="1237" spans="1:4" x14ac:dyDescent="0.2">
      <c r="A1237" t="s">
        <v>11988</v>
      </c>
      <c r="B1237" s="107">
        <v>44847</v>
      </c>
      <c r="C1237" t="s">
        <v>43</v>
      </c>
      <c r="D1237" s="109">
        <v>0.1898</v>
      </c>
    </row>
    <row r="1238" spans="1:4" x14ac:dyDescent="0.2">
      <c r="A1238" t="s">
        <v>11989</v>
      </c>
      <c r="B1238" s="107">
        <v>44846</v>
      </c>
      <c r="C1238" t="s">
        <v>71</v>
      </c>
      <c r="D1238" s="109">
        <v>1298.24</v>
      </c>
    </row>
    <row r="1239" spans="1:4" x14ac:dyDescent="0.2">
      <c r="A1239" t="s">
        <v>11990</v>
      </c>
      <c r="B1239" s="107">
        <v>44846</v>
      </c>
      <c r="C1239" t="s">
        <v>2716</v>
      </c>
      <c r="D1239" s="109">
        <v>1</v>
      </c>
    </row>
    <row r="1240" spans="1:4" x14ac:dyDescent="0.2">
      <c r="A1240" t="s">
        <v>11991</v>
      </c>
      <c r="B1240" s="107">
        <v>44846</v>
      </c>
      <c r="C1240" t="s">
        <v>73</v>
      </c>
      <c r="D1240" s="109">
        <v>1</v>
      </c>
    </row>
    <row r="1241" spans="1:4" x14ac:dyDescent="0.2">
      <c r="A1241" t="s">
        <v>11992</v>
      </c>
      <c r="B1241" s="107">
        <v>44846</v>
      </c>
      <c r="C1241" t="s">
        <v>72</v>
      </c>
      <c r="D1241" s="109">
        <v>0.78290000000000004</v>
      </c>
    </row>
    <row r="1242" spans="1:4" x14ac:dyDescent="0.2">
      <c r="A1242" t="s">
        <v>11993</v>
      </c>
      <c r="B1242" s="107">
        <v>44846</v>
      </c>
      <c r="C1242" t="s">
        <v>58</v>
      </c>
      <c r="D1242" s="109">
        <v>1294.29</v>
      </c>
    </row>
    <row r="1243" spans="1:4" x14ac:dyDescent="0.2">
      <c r="A1243" t="s">
        <v>11994</v>
      </c>
      <c r="B1243" s="107">
        <v>44846</v>
      </c>
      <c r="C1243" t="s">
        <v>43</v>
      </c>
      <c r="D1243" s="109">
        <v>0.18909999999999999</v>
      </c>
    </row>
    <row r="1244" spans="1:4" x14ac:dyDescent="0.2">
      <c r="A1244" t="s">
        <v>11995</v>
      </c>
      <c r="B1244" s="107">
        <v>44845</v>
      </c>
      <c r="C1244" t="s">
        <v>71</v>
      </c>
      <c r="D1244" s="109">
        <v>1283.77</v>
      </c>
    </row>
    <row r="1245" spans="1:4" x14ac:dyDescent="0.2">
      <c r="A1245" t="s">
        <v>11996</v>
      </c>
      <c r="B1245" s="107">
        <v>44845</v>
      </c>
      <c r="C1245" t="s">
        <v>2716</v>
      </c>
      <c r="D1245" s="109">
        <v>0.99990000000000001</v>
      </c>
    </row>
    <row r="1246" spans="1:4" x14ac:dyDescent="0.2">
      <c r="A1246" t="s">
        <v>11997</v>
      </c>
      <c r="B1246" s="107">
        <v>44845</v>
      </c>
      <c r="C1246" t="s">
        <v>73</v>
      </c>
      <c r="D1246" s="109">
        <v>1</v>
      </c>
    </row>
    <row r="1247" spans="1:4" x14ac:dyDescent="0.2">
      <c r="A1247" t="s">
        <v>11998</v>
      </c>
      <c r="B1247" s="107">
        <v>44845</v>
      </c>
      <c r="C1247" t="s">
        <v>72</v>
      </c>
      <c r="D1247" s="109">
        <v>0.79079999999999995</v>
      </c>
    </row>
    <row r="1248" spans="1:4" x14ac:dyDescent="0.2">
      <c r="A1248" t="s">
        <v>11999</v>
      </c>
      <c r="B1248" s="107">
        <v>44845</v>
      </c>
      <c r="C1248" t="s">
        <v>58</v>
      </c>
      <c r="D1248" s="109">
        <v>1279.79</v>
      </c>
    </row>
    <row r="1249" spans="1:4" x14ac:dyDescent="0.2">
      <c r="A1249" t="s">
        <v>12000</v>
      </c>
      <c r="B1249" s="107">
        <v>44845</v>
      </c>
      <c r="C1249" t="s">
        <v>43</v>
      </c>
      <c r="D1249" s="109">
        <v>0.1888</v>
      </c>
    </row>
    <row r="1250" spans="1:4" x14ac:dyDescent="0.2">
      <c r="A1250" t="s">
        <v>12001</v>
      </c>
      <c r="B1250" s="107">
        <v>44844</v>
      </c>
      <c r="C1250" t="s">
        <v>71</v>
      </c>
      <c r="D1250" s="109">
        <v>1292.99</v>
      </c>
    </row>
    <row r="1251" spans="1:4" x14ac:dyDescent="0.2">
      <c r="A1251" t="s">
        <v>12002</v>
      </c>
      <c r="B1251" s="107">
        <v>44844</v>
      </c>
      <c r="C1251" t="s">
        <v>2716</v>
      </c>
      <c r="D1251" s="109">
        <v>0.99980000000000002</v>
      </c>
    </row>
    <row r="1252" spans="1:4" x14ac:dyDescent="0.2">
      <c r="A1252" t="s">
        <v>12003</v>
      </c>
      <c r="B1252" s="107">
        <v>44844</v>
      </c>
      <c r="C1252" t="s">
        <v>73</v>
      </c>
      <c r="D1252" s="109">
        <v>0.99980000000000002</v>
      </c>
    </row>
    <row r="1253" spans="1:4" x14ac:dyDescent="0.2">
      <c r="A1253" t="s">
        <v>12004</v>
      </c>
      <c r="B1253" s="107">
        <v>44844</v>
      </c>
      <c r="C1253" t="s">
        <v>72</v>
      </c>
      <c r="D1253" s="109">
        <v>0.81359999999999999</v>
      </c>
    </row>
    <row r="1254" spans="1:4" x14ac:dyDescent="0.2">
      <c r="A1254" t="s">
        <v>12005</v>
      </c>
      <c r="B1254" s="107">
        <v>44844</v>
      </c>
      <c r="C1254" t="s">
        <v>58</v>
      </c>
      <c r="D1254" s="109">
        <v>1290.04</v>
      </c>
    </row>
    <row r="1255" spans="1:4" x14ac:dyDescent="0.2">
      <c r="A1255" t="s">
        <v>12006</v>
      </c>
      <c r="B1255" s="107">
        <v>44844</v>
      </c>
      <c r="C1255" t="s">
        <v>43</v>
      </c>
      <c r="D1255" s="109">
        <v>0.19139999999999999</v>
      </c>
    </row>
    <row r="1256" spans="1:4" x14ac:dyDescent="0.2">
      <c r="A1256" t="s">
        <v>12007</v>
      </c>
      <c r="B1256" s="107">
        <v>44843</v>
      </c>
      <c r="C1256" t="s">
        <v>71</v>
      </c>
      <c r="D1256" s="109">
        <v>1324.16</v>
      </c>
    </row>
    <row r="1257" spans="1:4" x14ac:dyDescent="0.2">
      <c r="A1257" t="s">
        <v>12008</v>
      </c>
      <c r="B1257" s="107">
        <v>44843</v>
      </c>
      <c r="C1257" t="s">
        <v>2716</v>
      </c>
      <c r="D1257" s="109">
        <v>1</v>
      </c>
    </row>
    <row r="1258" spans="1:4" x14ac:dyDescent="0.2">
      <c r="A1258" t="s">
        <v>12009</v>
      </c>
      <c r="B1258" s="107">
        <v>44843</v>
      </c>
      <c r="C1258" t="s">
        <v>73</v>
      </c>
      <c r="D1258" s="109">
        <v>1</v>
      </c>
    </row>
    <row r="1259" spans="1:4" x14ac:dyDescent="0.2">
      <c r="A1259" t="s">
        <v>12010</v>
      </c>
      <c r="B1259" s="107">
        <v>44843</v>
      </c>
      <c r="C1259" t="s">
        <v>72</v>
      </c>
      <c r="D1259" s="109">
        <v>0.8256</v>
      </c>
    </row>
    <row r="1260" spans="1:4" x14ac:dyDescent="0.2">
      <c r="A1260" t="s">
        <v>12011</v>
      </c>
      <c r="B1260" s="107">
        <v>44843</v>
      </c>
      <c r="C1260" t="s">
        <v>58</v>
      </c>
      <c r="D1260" s="109">
        <v>1323.41</v>
      </c>
    </row>
    <row r="1261" spans="1:4" x14ac:dyDescent="0.2">
      <c r="A1261" t="s">
        <v>12012</v>
      </c>
      <c r="B1261" s="107">
        <v>44843</v>
      </c>
      <c r="C1261" t="s">
        <v>43</v>
      </c>
      <c r="D1261" s="109">
        <v>0.19070000000000001</v>
      </c>
    </row>
    <row r="1262" spans="1:4" x14ac:dyDescent="0.2">
      <c r="A1262" t="s">
        <v>12013</v>
      </c>
      <c r="B1262" s="107">
        <v>44842</v>
      </c>
      <c r="C1262" t="s">
        <v>71</v>
      </c>
      <c r="D1262" s="109">
        <v>1316.6</v>
      </c>
    </row>
    <row r="1263" spans="1:4" x14ac:dyDescent="0.2">
      <c r="A1263" t="s">
        <v>12014</v>
      </c>
      <c r="B1263" s="107">
        <v>44842</v>
      </c>
      <c r="C1263" t="s">
        <v>2716</v>
      </c>
      <c r="D1263" s="109">
        <v>1</v>
      </c>
    </row>
    <row r="1264" spans="1:4" x14ac:dyDescent="0.2">
      <c r="A1264" t="s">
        <v>12015</v>
      </c>
      <c r="B1264" s="107">
        <v>44842</v>
      </c>
      <c r="C1264" t="s">
        <v>73</v>
      </c>
      <c r="D1264" s="109">
        <v>0.99990000000000001</v>
      </c>
    </row>
    <row r="1265" spans="1:4" x14ac:dyDescent="0.2">
      <c r="A1265" t="s">
        <v>12016</v>
      </c>
      <c r="B1265" s="107">
        <v>44842</v>
      </c>
      <c r="C1265" t="s">
        <v>72</v>
      </c>
      <c r="D1265" s="109">
        <v>0.81459999999999999</v>
      </c>
    </row>
    <row r="1266" spans="1:4" x14ac:dyDescent="0.2">
      <c r="A1266" t="s">
        <v>12017</v>
      </c>
      <c r="B1266" s="107">
        <v>44842</v>
      </c>
      <c r="C1266" t="s">
        <v>58</v>
      </c>
      <c r="D1266" s="109">
        <v>1315.47</v>
      </c>
    </row>
    <row r="1267" spans="1:4" x14ac:dyDescent="0.2">
      <c r="A1267" t="s">
        <v>12018</v>
      </c>
      <c r="B1267" s="107">
        <v>44842</v>
      </c>
      <c r="C1267" t="s">
        <v>43</v>
      </c>
      <c r="D1267" s="109">
        <v>0.19089999999999999</v>
      </c>
    </row>
    <row r="1268" spans="1:4" x14ac:dyDescent="0.2">
      <c r="A1268" t="s">
        <v>12019</v>
      </c>
      <c r="B1268" s="107">
        <v>44841</v>
      </c>
      <c r="C1268" t="s">
        <v>71</v>
      </c>
      <c r="D1268" s="109">
        <v>1332.77</v>
      </c>
    </row>
    <row r="1269" spans="1:4" x14ac:dyDescent="0.2">
      <c r="A1269" t="s">
        <v>12020</v>
      </c>
      <c r="B1269" s="107">
        <v>44841</v>
      </c>
      <c r="C1269" t="s">
        <v>2716</v>
      </c>
      <c r="D1269" s="109">
        <v>1</v>
      </c>
    </row>
    <row r="1270" spans="1:4" x14ac:dyDescent="0.2">
      <c r="A1270" t="s">
        <v>12021</v>
      </c>
      <c r="B1270" s="107">
        <v>44841</v>
      </c>
      <c r="C1270" t="s">
        <v>73</v>
      </c>
      <c r="D1270" s="109">
        <v>0.99939999999999996</v>
      </c>
    </row>
    <row r="1271" spans="1:4" x14ac:dyDescent="0.2">
      <c r="A1271" t="s">
        <v>12022</v>
      </c>
      <c r="B1271" s="107">
        <v>44841</v>
      </c>
      <c r="C1271" t="s">
        <v>72</v>
      </c>
      <c r="D1271" s="109">
        <v>0.83150000000000002</v>
      </c>
    </row>
    <row r="1272" spans="1:4" x14ac:dyDescent="0.2">
      <c r="A1272" t="s">
        <v>12023</v>
      </c>
      <c r="B1272" s="107">
        <v>44841</v>
      </c>
      <c r="C1272" t="s">
        <v>58</v>
      </c>
      <c r="D1272" s="109">
        <v>1331.14</v>
      </c>
    </row>
    <row r="1273" spans="1:4" x14ac:dyDescent="0.2">
      <c r="A1273" t="s">
        <v>12024</v>
      </c>
      <c r="B1273" s="107">
        <v>44841</v>
      </c>
      <c r="C1273" t="s">
        <v>43</v>
      </c>
      <c r="D1273" s="109">
        <v>0.19089999999999999</v>
      </c>
    </row>
    <row r="1274" spans="1:4" x14ac:dyDescent="0.2">
      <c r="A1274" t="s">
        <v>12025</v>
      </c>
      <c r="B1274" s="107">
        <v>44840</v>
      </c>
      <c r="C1274" t="s">
        <v>71</v>
      </c>
      <c r="D1274" s="109">
        <v>1360.29</v>
      </c>
    </row>
    <row r="1275" spans="1:4" x14ac:dyDescent="0.2">
      <c r="A1275" t="s">
        <v>12026</v>
      </c>
      <c r="B1275" s="107">
        <v>44840</v>
      </c>
      <c r="C1275" t="s">
        <v>2716</v>
      </c>
      <c r="D1275" s="109">
        <v>1</v>
      </c>
    </row>
    <row r="1276" spans="1:4" x14ac:dyDescent="0.2">
      <c r="A1276" t="s">
        <v>12027</v>
      </c>
      <c r="B1276" s="107">
        <v>44840</v>
      </c>
      <c r="C1276" t="s">
        <v>73</v>
      </c>
      <c r="D1276" s="109">
        <v>1</v>
      </c>
    </row>
    <row r="1277" spans="1:4" x14ac:dyDescent="0.2">
      <c r="A1277" t="s">
        <v>12028</v>
      </c>
      <c r="B1277" s="107">
        <v>44840</v>
      </c>
      <c r="C1277" t="s">
        <v>72</v>
      </c>
      <c r="D1277" s="109">
        <v>0.8337</v>
      </c>
    </row>
    <row r="1278" spans="1:4" x14ac:dyDescent="0.2">
      <c r="A1278" t="s">
        <v>12029</v>
      </c>
      <c r="B1278" s="107">
        <v>44840</v>
      </c>
      <c r="C1278" t="s">
        <v>58</v>
      </c>
      <c r="D1278" s="109">
        <v>1352.4</v>
      </c>
    </row>
    <row r="1279" spans="1:4" x14ac:dyDescent="0.2">
      <c r="A1279" t="s">
        <v>12030</v>
      </c>
      <c r="B1279" s="107">
        <v>44840</v>
      </c>
      <c r="C1279" t="s">
        <v>43</v>
      </c>
      <c r="D1279" s="109">
        <v>0.19040000000000001</v>
      </c>
    </row>
    <row r="1280" spans="1:4" x14ac:dyDescent="0.2">
      <c r="A1280" t="s">
        <v>12031</v>
      </c>
      <c r="B1280" s="107">
        <v>44839</v>
      </c>
      <c r="C1280" t="s">
        <v>71</v>
      </c>
      <c r="D1280" s="109">
        <v>1352.73</v>
      </c>
    </row>
    <row r="1281" spans="1:4" x14ac:dyDescent="0.2">
      <c r="A1281" t="s">
        <v>12032</v>
      </c>
      <c r="B1281" s="107">
        <v>44839</v>
      </c>
      <c r="C1281" t="s">
        <v>2716</v>
      </c>
      <c r="D1281" s="109">
        <v>1</v>
      </c>
    </row>
    <row r="1282" spans="1:4" x14ac:dyDescent="0.2">
      <c r="A1282" t="s">
        <v>12033</v>
      </c>
      <c r="B1282" s="107">
        <v>44839</v>
      </c>
      <c r="C1282" t="s">
        <v>73</v>
      </c>
      <c r="D1282" s="109">
        <v>0.99990000000000001</v>
      </c>
    </row>
    <row r="1283" spans="1:4" x14ac:dyDescent="0.2">
      <c r="A1283" t="s">
        <v>12034</v>
      </c>
      <c r="B1283" s="107">
        <v>44839</v>
      </c>
      <c r="C1283" t="s">
        <v>72</v>
      </c>
      <c r="D1283" s="109">
        <v>0.85170000000000001</v>
      </c>
    </row>
    <row r="1284" spans="1:4" x14ac:dyDescent="0.2">
      <c r="A1284" t="s">
        <v>12035</v>
      </c>
      <c r="B1284" s="107">
        <v>44839</v>
      </c>
      <c r="C1284" t="s">
        <v>58</v>
      </c>
      <c r="D1284" s="109">
        <v>1352.44</v>
      </c>
    </row>
    <row r="1285" spans="1:4" x14ac:dyDescent="0.2">
      <c r="A1285" t="s">
        <v>12036</v>
      </c>
      <c r="B1285" s="107">
        <v>44839</v>
      </c>
      <c r="C1285" t="s">
        <v>43</v>
      </c>
      <c r="D1285" s="109">
        <v>0.19159999999999999</v>
      </c>
    </row>
    <row r="1286" spans="1:4" x14ac:dyDescent="0.2">
      <c r="A1286" t="s">
        <v>12037</v>
      </c>
      <c r="B1286" s="107">
        <v>44838</v>
      </c>
      <c r="C1286" t="s">
        <v>71</v>
      </c>
      <c r="D1286" s="109">
        <v>1357.66</v>
      </c>
    </row>
    <row r="1287" spans="1:4" x14ac:dyDescent="0.2">
      <c r="A1287" t="s">
        <v>12038</v>
      </c>
      <c r="B1287" s="107">
        <v>44838</v>
      </c>
      <c r="C1287" t="s">
        <v>2716</v>
      </c>
      <c r="D1287" s="109">
        <v>1</v>
      </c>
    </row>
    <row r="1288" spans="1:4" x14ac:dyDescent="0.2">
      <c r="A1288" t="s">
        <v>12039</v>
      </c>
      <c r="B1288" s="107">
        <v>44838</v>
      </c>
      <c r="C1288" t="s">
        <v>73</v>
      </c>
      <c r="D1288" s="109">
        <v>1</v>
      </c>
    </row>
    <row r="1289" spans="1:4" x14ac:dyDescent="0.2">
      <c r="A1289" t="s">
        <v>12040</v>
      </c>
      <c r="B1289" s="107">
        <v>44838</v>
      </c>
      <c r="C1289" t="s">
        <v>72</v>
      </c>
      <c r="D1289" s="109">
        <v>0.83560000000000001</v>
      </c>
    </row>
    <row r="1290" spans="1:4" x14ac:dyDescent="0.2">
      <c r="A1290" t="s">
        <v>12041</v>
      </c>
      <c r="B1290" s="107">
        <v>44838</v>
      </c>
      <c r="C1290" t="s">
        <v>58</v>
      </c>
      <c r="D1290" s="109">
        <v>1361.9</v>
      </c>
    </row>
    <row r="1291" spans="1:4" x14ac:dyDescent="0.2">
      <c r="A1291" t="s">
        <v>12042</v>
      </c>
      <c r="B1291" s="107">
        <v>44838</v>
      </c>
      <c r="C1291" t="s">
        <v>43</v>
      </c>
      <c r="D1291" s="109">
        <v>0.19220000000000001</v>
      </c>
    </row>
    <row r="1292" spans="1:4" x14ac:dyDescent="0.2">
      <c r="A1292" t="s">
        <v>12043</v>
      </c>
      <c r="B1292" s="107">
        <v>44837</v>
      </c>
      <c r="C1292" t="s">
        <v>71</v>
      </c>
      <c r="D1292" s="109">
        <v>1323.06</v>
      </c>
    </row>
    <row r="1293" spans="1:4" x14ac:dyDescent="0.2">
      <c r="A1293" t="s">
        <v>12044</v>
      </c>
      <c r="B1293" s="107">
        <v>44837</v>
      </c>
      <c r="C1293" t="s">
        <v>2716</v>
      </c>
      <c r="D1293" s="109">
        <v>1</v>
      </c>
    </row>
    <row r="1294" spans="1:4" x14ac:dyDescent="0.2">
      <c r="A1294" t="s">
        <v>12045</v>
      </c>
      <c r="B1294" s="107">
        <v>44837</v>
      </c>
      <c r="C1294" t="s">
        <v>73</v>
      </c>
      <c r="D1294" s="109">
        <v>1</v>
      </c>
    </row>
    <row r="1295" spans="1:4" x14ac:dyDescent="0.2">
      <c r="A1295" t="s">
        <v>12046</v>
      </c>
      <c r="B1295" s="107">
        <v>44837</v>
      </c>
      <c r="C1295" t="s">
        <v>72</v>
      </c>
      <c r="D1295" s="109">
        <v>0.80049999999999999</v>
      </c>
    </row>
    <row r="1296" spans="1:4" x14ac:dyDescent="0.2">
      <c r="A1296" t="s">
        <v>12047</v>
      </c>
      <c r="B1296" s="107">
        <v>44837</v>
      </c>
      <c r="C1296" t="s">
        <v>58</v>
      </c>
      <c r="D1296" s="109">
        <v>1323.32</v>
      </c>
    </row>
    <row r="1297" spans="1:4" x14ac:dyDescent="0.2">
      <c r="A1297" t="s">
        <v>12048</v>
      </c>
      <c r="B1297" s="107">
        <v>44837</v>
      </c>
      <c r="C1297" t="s">
        <v>43</v>
      </c>
      <c r="D1297" s="109">
        <v>0.19270000000000001</v>
      </c>
    </row>
    <row r="1298" spans="1:4" x14ac:dyDescent="0.2">
      <c r="A1298" t="s">
        <v>12049</v>
      </c>
      <c r="B1298" s="107">
        <v>44836</v>
      </c>
      <c r="C1298" t="s">
        <v>71</v>
      </c>
      <c r="D1298" s="109">
        <v>1278.4000000000001</v>
      </c>
    </row>
    <row r="1299" spans="1:4" x14ac:dyDescent="0.2">
      <c r="A1299" t="s">
        <v>12050</v>
      </c>
      <c r="B1299" s="107">
        <v>44836</v>
      </c>
      <c r="C1299" t="s">
        <v>2716</v>
      </c>
      <c r="D1299" s="109">
        <v>1</v>
      </c>
    </row>
    <row r="1300" spans="1:4" x14ac:dyDescent="0.2">
      <c r="A1300" t="s">
        <v>12051</v>
      </c>
      <c r="B1300" s="107">
        <v>44836</v>
      </c>
      <c r="C1300" t="s">
        <v>73</v>
      </c>
      <c r="D1300" s="109">
        <v>1</v>
      </c>
    </row>
    <row r="1301" spans="1:4" x14ac:dyDescent="0.2">
      <c r="A1301" t="s">
        <v>12052</v>
      </c>
      <c r="B1301" s="107">
        <v>44836</v>
      </c>
      <c r="C1301" t="s">
        <v>72</v>
      </c>
      <c r="D1301" s="109">
        <v>0.76329999999999998</v>
      </c>
    </row>
    <row r="1302" spans="1:4" x14ac:dyDescent="0.2">
      <c r="A1302" t="s">
        <v>12053</v>
      </c>
      <c r="B1302" s="107">
        <v>44836</v>
      </c>
      <c r="C1302" t="s">
        <v>58</v>
      </c>
      <c r="D1302" s="109">
        <v>1276.69</v>
      </c>
    </row>
    <row r="1303" spans="1:4" x14ac:dyDescent="0.2">
      <c r="A1303" t="s">
        <v>12054</v>
      </c>
      <c r="B1303" s="107">
        <v>44836</v>
      </c>
      <c r="C1303" t="s">
        <v>43</v>
      </c>
      <c r="D1303" s="109">
        <v>0.1855</v>
      </c>
    </row>
    <row r="1304" spans="1:4" x14ac:dyDescent="0.2">
      <c r="A1304" t="s">
        <v>12055</v>
      </c>
      <c r="B1304" s="107">
        <v>44835</v>
      </c>
      <c r="C1304" t="s">
        <v>71</v>
      </c>
      <c r="D1304" s="109">
        <v>1307.69</v>
      </c>
    </row>
    <row r="1305" spans="1:4" x14ac:dyDescent="0.2">
      <c r="A1305" t="s">
        <v>12056</v>
      </c>
      <c r="B1305" s="107">
        <v>44835</v>
      </c>
      <c r="C1305" t="s">
        <v>2716</v>
      </c>
      <c r="D1305" s="109">
        <v>1</v>
      </c>
    </row>
    <row r="1306" spans="1:4" x14ac:dyDescent="0.2">
      <c r="A1306" t="s">
        <v>12057</v>
      </c>
      <c r="B1306" s="107">
        <v>44835</v>
      </c>
      <c r="C1306" t="s">
        <v>73</v>
      </c>
      <c r="D1306" s="109">
        <v>1</v>
      </c>
    </row>
    <row r="1307" spans="1:4" x14ac:dyDescent="0.2">
      <c r="A1307" t="s">
        <v>12058</v>
      </c>
      <c r="B1307" s="107">
        <v>44835</v>
      </c>
      <c r="C1307" t="s">
        <v>72</v>
      </c>
      <c r="D1307" s="109">
        <v>0.76690000000000003</v>
      </c>
    </row>
    <row r="1308" spans="1:4" x14ac:dyDescent="0.2">
      <c r="A1308" t="s">
        <v>12059</v>
      </c>
      <c r="B1308" s="107">
        <v>44835</v>
      </c>
      <c r="C1308" t="s">
        <v>58</v>
      </c>
      <c r="D1308" s="109">
        <v>1311.8</v>
      </c>
    </row>
    <row r="1309" spans="1:4" x14ac:dyDescent="0.2">
      <c r="A1309" t="s">
        <v>12060</v>
      </c>
      <c r="B1309" s="107">
        <v>44835</v>
      </c>
      <c r="C1309" t="s">
        <v>43</v>
      </c>
      <c r="D1309" s="109">
        <v>0.18579999999999999</v>
      </c>
    </row>
    <row r="1310" spans="1:4" x14ac:dyDescent="0.2">
      <c r="A1310" t="s">
        <v>12061</v>
      </c>
      <c r="B1310" s="107">
        <v>44834</v>
      </c>
      <c r="C1310" t="s">
        <v>71</v>
      </c>
      <c r="D1310" s="109">
        <v>1327.25</v>
      </c>
    </row>
    <row r="1311" spans="1:4" x14ac:dyDescent="0.2">
      <c r="A1311" t="s">
        <v>12062</v>
      </c>
      <c r="B1311" s="107">
        <v>44834</v>
      </c>
      <c r="C1311" t="s">
        <v>2716</v>
      </c>
      <c r="D1311" s="109">
        <v>1</v>
      </c>
    </row>
    <row r="1312" spans="1:4" x14ac:dyDescent="0.2">
      <c r="A1312" t="s">
        <v>12063</v>
      </c>
      <c r="B1312" s="107">
        <v>44834</v>
      </c>
      <c r="C1312" t="s">
        <v>73</v>
      </c>
      <c r="D1312" s="109">
        <v>0.99909999999999999</v>
      </c>
    </row>
    <row r="1313" spans="1:4" x14ac:dyDescent="0.2">
      <c r="A1313" t="s">
        <v>12064</v>
      </c>
      <c r="B1313" s="107">
        <v>44834</v>
      </c>
      <c r="C1313" t="s">
        <v>72</v>
      </c>
      <c r="D1313" s="109">
        <v>0.77790000000000004</v>
      </c>
    </row>
    <row r="1314" spans="1:4" x14ac:dyDescent="0.2">
      <c r="A1314" t="s">
        <v>12065</v>
      </c>
      <c r="B1314" s="107">
        <v>44834</v>
      </c>
      <c r="C1314" t="s">
        <v>58</v>
      </c>
      <c r="D1314" s="109">
        <v>1328.7</v>
      </c>
    </row>
    <row r="1315" spans="1:4" x14ac:dyDescent="0.2">
      <c r="A1315" t="s">
        <v>12066</v>
      </c>
      <c r="B1315" s="107">
        <v>44834</v>
      </c>
      <c r="C1315" t="s">
        <v>43</v>
      </c>
      <c r="D1315" s="109">
        <v>0.18559999999999999</v>
      </c>
    </row>
    <row r="1316" spans="1:4" x14ac:dyDescent="0.2">
      <c r="A1316" t="s">
        <v>12067</v>
      </c>
      <c r="B1316" s="107">
        <v>44833</v>
      </c>
      <c r="C1316" t="s">
        <v>71</v>
      </c>
      <c r="D1316" s="109">
        <v>1336.13</v>
      </c>
    </row>
    <row r="1317" spans="1:4" x14ac:dyDescent="0.2">
      <c r="A1317" t="s">
        <v>12068</v>
      </c>
      <c r="B1317" s="107">
        <v>44833</v>
      </c>
      <c r="C1317" t="s">
        <v>2716</v>
      </c>
      <c r="D1317" s="109">
        <v>1</v>
      </c>
    </row>
    <row r="1318" spans="1:4" x14ac:dyDescent="0.2">
      <c r="A1318" t="s">
        <v>12069</v>
      </c>
      <c r="B1318" s="107">
        <v>44833</v>
      </c>
      <c r="C1318" t="s">
        <v>73</v>
      </c>
      <c r="D1318" s="109">
        <v>1.0009999999999999</v>
      </c>
    </row>
    <row r="1319" spans="1:4" x14ac:dyDescent="0.2">
      <c r="A1319" t="s">
        <v>12070</v>
      </c>
      <c r="B1319" s="107">
        <v>44833</v>
      </c>
      <c r="C1319" t="s">
        <v>72</v>
      </c>
      <c r="D1319" s="109">
        <v>0.76329999999999998</v>
      </c>
    </row>
    <row r="1320" spans="1:4" x14ac:dyDescent="0.2">
      <c r="A1320" t="s">
        <v>12071</v>
      </c>
      <c r="B1320" s="107">
        <v>44833</v>
      </c>
      <c r="C1320" t="s">
        <v>58</v>
      </c>
      <c r="D1320" s="109">
        <v>1335.9</v>
      </c>
    </row>
    <row r="1321" spans="1:4" x14ac:dyDescent="0.2">
      <c r="A1321" t="s">
        <v>12072</v>
      </c>
      <c r="B1321" s="107">
        <v>44833</v>
      </c>
      <c r="C1321" t="s">
        <v>43</v>
      </c>
      <c r="D1321" s="109">
        <v>0.186</v>
      </c>
    </row>
    <row r="1322" spans="1:4" x14ac:dyDescent="0.2">
      <c r="A1322" t="s">
        <v>12073</v>
      </c>
      <c r="B1322" s="107">
        <v>44832</v>
      </c>
      <c r="C1322" t="s">
        <v>71</v>
      </c>
      <c r="D1322" s="109">
        <v>1340.53</v>
      </c>
    </row>
    <row r="1323" spans="1:4" x14ac:dyDescent="0.2">
      <c r="A1323" t="s">
        <v>12074</v>
      </c>
      <c r="B1323" s="107">
        <v>44832</v>
      </c>
      <c r="C1323" t="s">
        <v>2716</v>
      </c>
      <c r="D1323" s="109">
        <v>0.99990000000000001</v>
      </c>
    </row>
    <row r="1324" spans="1:4" x14ac:dyDescent="0.2">
      <c r="A1324" t="s">
        <v>12075</v>
      </c>
      <c r="B1324" s="107">
        <v>44832</v>
      </c>
      <c r="C1324" t="s">
        <v>73</v>
      </c>
      <c r="D1324" s="109">
        <v>0.99990000000000001</v>
      </c>
    </row>
    <row r="1325" spans="1:4" x14ac:dyDescent="0.2">
      <c r="A1325" t="s">
        <v>12076</v>
      </c>
      <c r="B1325" s="107">
        <v>44832</v>
      </c>
      <c r="C1325" t="s">
        <v>72</v>
      </c>
      <c r="D1325" s="109">
        <v>0.74739999999999995</v>
      </c>
    </row>
    <row r="1326" spans="1:4" x14ac:dyDescent="0.2">
      <c r="A1326" t="s">
        <v>12077</v>
      </c>
      <c r="B1326" s="107">
        <v>44832</v>
      </c>
      <c r="C1326" t="s">
        <v>58</v>
      </c>
      <c r="D1326" s="109">
        <v>1337.15</v>
      </c>
    </row>
    <row r="1327" spans="1:4" x14ac:dyDescent="0.2">
      <c r="A1327" t="s">
        <v>12078</v>
      </c>
      <c r="B1327" s="107">
        <v>44832</v>
      </c>
      <c r="C1327" t="s">
        <v>43</v>
      </c>
      <c r="D1327" s="109">
        <v>0.18679999999999999</v>
      </c>
    </row>
    <row r="1328" spans="1:4" x14ac:dyDescent="0.2">
      <c r="A1328" t="s">
        <v>12079</v>
      </c>
      <c r="B1328" s="107">
        <v>44831</v>
      </c>
      <c r="C1328" t="s">
        <v>71</v>
      </c>
      <c r="D1328" s="109">
        <v>1329.79</v>
      </c>
    </row>
    <row r="1329" spans="1:4" x14ac:dyDescent="0.2">
      <c r="A1329" t="s">
        <v>12080</v>
      </c>
      <c r="B1329" s="107">
        <v>44831</v>
      </c>
      <c r="C1329" t="s">
        <v>2716</v>
      </c>
      <c r="D1329" s="109">
        <v>0.99890000000000001</v>
      </c>
    </row>
    <row r="1330" spans="1:4" x14ac:dyDescent="0.2">
      <c r="A1330" t="s">
        <v>12081</v>
      </c>
      <c r="B1330" s="107">
        <v>44831</v>
      </c>
      <c r="C1330" t="s">
        <v>73</v>
      </c>
      <c r="D1330" s="109">
        <v>0.99980000000000002</v>
      </c>
    </row>
    <row r="1331" spans="1:4" x14ac:dyDescent="0.2">
      <c r="A1331" t="s">
        <v>12082</v>
      </c>
      <c r="B1331" s="107">
        <v>44831</v>
      </c>
      <c r="C1331" t="s">
        <v>72</v>
      </c>
      <c r="D1331" s="109">
        <v>0.7389</v>
      </c>
    </row>
    <row r="1332" spans="1:4" x14ac:dyDescent="0.2">
      <c r="A1332" t="s">
        <v>12083</v>
      </c>
      <c r="B1332" s="107">
        <v>44831</v>
      </c>
      <c r="C1332" t="s">
        <v>58</v>
      </c>
      <c r="D1332" s="109">
        <v>1328.11</v>
      </c>
    </row>
    <row r="1333" spans="1:4" x14ac:dyDescent="0.2">
      <c r="A1333" t="s">
        <v>12084</v>
      </c>
      <c r="B1333" s="107">
        <v>44831</v>
      </c>
      <c r="C1333" t="s">
        <v>43</v>
      </c>
      <c r="D1333" s="109">
        <v>0.187</v>
      </c>
    </row>
    <row r="1334" spans="1:4" x14ac:dyDescent="0.2">
      <c r="A1334" t="s">
        <v>12085</v>
      </c>
      <c r="B1334" s="107">
        <v>44830</v>
      </c>
      <c r="C1334" t="s">
        <v>71</v>
      </c>
      <c r="D1334" s="109">
        <v>1336.63</v>
      </c>
    </row>
    <row r="1335" spans="1:4" x14ac:dyDescent="0.2">
      <c r="A1335" t="s">
        <v>12086</v>
      </c>
      <c r="B1335" s="107">
        <v>44830</v>
      </c>
      <c r="C1335" t="s">
        <v>2716</v>
      </c>
      <c r="D1335" s="109">
        <v>1</v>
      </c>
    </row>
    <row r="1336" spans="1:4" x14ac:dyDescent="0.2">
      <c r="A1336" t="s">
        <v>12087</v>
      </c>
      <c r="B1336" s="107">
        <v>44830</v>
      </c>
      <c r="C1336" t="s">
        <v>73</v>
      </c>
      <c r="D1336" s="109">
        <v>1</v>
      </c>
    </row>
    <row r="1337" spans="1:4" x14ac:dyDescent="0.2">
      <c r="A1337" t="s">
        <v>12088</v>
      </c>
      <c r="B1337" s="107">
        <v>44830</v>
      </c>
      <c r="C1337" t="s">
        <v>72</v>
      </c>
      <c r="D1337" s="109">
        <v>0.75600000000000001</v>
      </c>
    </row>
    <row r="1338" spans="1:4" x14ac:dyDescent="0.2">
      <c r="A1338" t="s">
        <v>12089</v>
      </c>
      <c r="B1338" s="107">
        <v>44830</v>
      </c>
      <c r="C1338" t="s">
        <v>58</v>
      </c>
      <c r="D1338" s="109">
        <v>1336.65</v>
      </c>
    </row>
    <row r="1339" spans="1:4" x14ac:dyDescent="0.2">
      <c r="A1339" t="s">
        <v>12090</v>
      </c>
      <c r="B1339" s="107">
        <v>44830</v>
      </c>
      <c r="C1339" t="s">
        <v>43</v>
      </c>
      <c r="D1339" s="109">
        <v>0.18809999999999999</v>
      </c>
    </row>
    <row r="1340" spans="1:4" x14ac:dyDescent="0.2">
      <c r="A1340" t="s">
        <v>12091</v>
      </c>
      <c r="B1340" s="107">
        <v>44829</v>
      </c>
      <c r="C1340" t="s">
        <v>71</v>
      </c>
      <c r="D1340" s="109">
        <v>1297.53</v>
      </c>
    </row>
    <row r="1341" spans="1:4" x14ac:dyDescent="0.2">
      <c r="A1341" t="s">
        <v>12092</v>
      </c>
      <c r="B1341" s="107">
        <v>44829</v>
      </c>
      <c r="C1341" t="s">
        <v>2716</v>
      </c>
      <c r="D1341" s="109">
        <v>1</v>
      </c>
    </row>
    <row r="1342" spans="1:4" x14ac:dyDescent="0.2">
      <c r="A1342" t="s">
        <v>12093</v>
      </c>
      <c r="B1342" s="107">
        <v>44829</v>
      </c>
      <c r="C1342" t="s">
        <v>73</v>
      </c>
      <c r="D1342" s="109">
        <v>1</v>
      </c>
    </row>
    <row r="1343" spans="1:4" x14ac:dyDescent="0.2">
      <c r="A1343" t="s">
        <v>12094</v>
      </c>
      <c r="B1343" s="107">
        <v>44829</v>
      </c>
      <c r="C1343" t="s">
        <v>72</v>
      </c>
      <c r="D1343" s="109">
        <v>0.73970000000000002</v>
      </c>
    </row>
    <row r="1344" spans="1:4" x14ac:dyDescent="0.2">
      <c r="A1344" t="s">
        <v>12095</v>
      </c>
      <c r="B1344" s="107">
        <v>44829</v>
      </c>
      <c r="C1344" t="s">
        <v>58</v>
      </c>
      <c r="D1344" s="109">
        <v>1294.72</v>
      </c>
    </row>
    <row r="1345" spans="1:4" x14ac:dyDescent="0.2">
      <c r="A1345" t="s">
        <v>12096</v>
      </c>
      <c r="B1345" s="107">
        <v>44829</v>
      </c>
      <c r="C1345" t="s">
        <v>43</v>
      </c>
      <c r="D1345" s="109">
        <v>0.19139999999999999</v>
      </c>
    </row>
    <row r="1346" spans="1:4" x14ac:dyDescent="0.2">
      <c r="A1346" t="s">
        <v>12097</v>
      </c>
      <c r="B1346" s="107">
        <v>44828</v>
      </c>
      <c r="C1346" t="s">
        <v>71</v>
      </c>
      <c r="D1346" s="109">
        <v>1315.36</v>
      </c>
    </row>
    <row r="1347" spans="1:4" x14ac:dyDescent="0.2">
      <c r="A1347" t="s">
        <v>12098</v>
      </c>
      <c r="B1347" s="107">
        <v>44828</v>
      </c>
      <c r="C1347" t="s">
        <v>2716</v>
      </c>
      <c r="D1347" s="109">
        <v>0.99990000000000001</v>
      </c>
    </row>
    <row r="1348" spans="1:4" x14ac:dyDescent="0.2">
      <c r="A1348" t="s">
        <v>12099</v>
      </c>
      <c r="B1348" s="107">
        <v>44828</v>
      </c>
      <c r="C1348" t="s">
        <v>73</v>
      </c>
      <c r="D1348" s="109">
        <v>1</v>
      </c>
    </row>
    <row r="1349" spans="1:4" x14ac:dyDescent="0.2">
      <c r="A1349" t="s">
        <v>12100</v>
      </c>
      <c r="B1349" s="107">
        <v>44828</v>
      </c>
      <c r="C1349" t="s">
        <v>72</v>
      </c>
      <c r="D1349" s="109">
        <v>0.75280000000000002</v>
      </c>
    </row>
    <row r="1350" spans="1:4" x14ac:dyDescent="0.2">
      <c r="A1350" t="s">
        <v>12101</v>
      </c>
      <c r="B1350" s="107">
        <v>44828</v>
      </c>
      <c r="C1350" t="s">
        <v>58</v>
      </c>
      <c r="D1350" s="109">
        <v>1317.11</v>
      </c>
    </row>
    <row r="1351" spans="1:4" x14ac:dyDescent="0.2">
      <c r="A1351" t="s">
        <v>12102</v>
      </c>
      <c r="B1351" s="107">
        <v>44828</v>
      </c>
      <c r="C1351" t="s">
        <v>43</v>
      </c>
      <c r="D1351" s="109">
        <v>0.1913</v>
      </c>
    </row>
    <row r="1352" spans="1:4" x14ac:dyDescent="0.2">
      <c r="A1352" t="s">
        <v>12103</v>
      </c>
      <c r="B1352" s="107">
        <v>44827</v>
      </c>
      <c r="C1352" t="s">
        <v>71</v>
      </c>
      <c r="D1352" s="109">
        <v>1326.35</v>
      </c>
    </row>
    <row r="1353" spans="1:4" x14ac:dyDescent="0.2">
      <c r="A1353" t="s">
        <v>12104</v>
      </c>
      <c r="B1353" s="107">
        <v>44827</v>
      </c>
      <c r="C1353" t="s">
        <v>2716</v>
      </c>
      <c r="D1353" s="109">
        <v>0.99970000000000003</v>
      </c>
    </row>
    <row r="1354" spans="1:4" x14ac:dyDescent="0.2">
      <c r="A1354" t="s">
        <v>12105</v>
      </c>
      <c r="B1354" s="107">
        <v>44827</v>
      </c>
      <c r="C1354" t="s">
        <v>73</v>
      </c>
      <c r="D1354" s="109">
        <v>0.99990000000000001</v>
      </c>
    </row>
    <row r="1355" spans="1:4" x14ac:dyDescent="0.2">
      <c r="A1355" t="s">
        <v>12106</v>
      </c>
      <c r="B1355" s="107">
        <v>44827</v>
      </c>
      <c r="C1355" t="s">
        <v>72</v>
      </c>
      <c r="D1355" s="109">
        <v>0.77869999999999995</v>
      </c>
    </row>
    <row r="1356" spans="1:4" x14ac:dyDescent="0.2">
      <c r="A1356" t="s">
        <v>12107</v>
      </c>
      <c r="B1356" s="107">
        <v>44827</v>
      </c>
      <c r="C1356" t="s">
        <v>58</v>
      </c>
      <c r="D1356" s="109">
        <v>1326.95</v>
      </c>
    </row>
    <row r="1357" spans="1:4" x14ac:dyDescent="0.2">
      <c r="A1357" t="s">
        <v>12108</v>
      </c>
      <c r="B1357" s="107">
        <v>44827</v>
      </c>
      <c r="C1357" t="s">
        <v>43</v>
      </c>
      <c r="D1357" s="109">
        <v>0.19120000000000001</v>
      </c>
    </row>
    <row r="1358" spans="1:4" x14ac:dyDescent="0.2">
      <c r="A1358" t="s">
        <v>12109</v>
      </c>
      <c r="B1358" s="107">
        <v>44826</v>
      </c>
      <c r="C1358" t="s">
        <v>71</v>
      </c>
      <c r="D1358" s="109">
        <v>1330.53</v>
      </c>
    </row>
    <row r="1359" spans="1:4" x14ac:dyDescent="0.2">
      <c r="A1359" t="s">
        <v>12110</v>
      </c>
      <c r="B1359" s="107">
        <v>44826</v>
      </c>
      <c r="C1359" t="s">
        <v>2716</v>
      </c>
      <c r="D1359" s="109">
        <v>1</v>
      </c>
    </row>
    <row r="1360" spans="1:4" x14ac:dyDescent="0.2">
      <c r="A1360" t="s">
        <v>12111</v>
      </c>
      <c r="B1360" s="107">
        <v>44826</v>
      </c>
      <c r="C1360" t="s">
        <v>73</v>
      </c>
      <c r="D1360" s="109">
        <v>1</v>
      </c>
    </row>
    <row r="1361" spans="1:4" x14ac:dyDescent="0.2">
      <c r="A1361" t="s">
        <v>12112</v>
      </c>
      <c r="B1361" s="107">
        <v>44826</v>
      </c>
      <c r="C1361" t="s">
        <v>72</v>
      </c>
      <c r="D1361" s="109">
        <v>0.752</v>
      </c>
    </row>
    <row r="1362" spans="1:4" x14ac:dyDescent="0.2">
      <c r="A1362" t="s">
        <v>12113</v>
      </c>
      <c r="B1362" s="107">
        <v>44826</v>
      </c>
      <c r="C1362" t="s">
        <v>58</v>
      </c>
      <c r="D1362" s="109">
        <v>1326.15</v>
      </c>
    </row>
    <row r="1363" spans="1:4" x14ac:dyDescent="0.2">
      <c r="A1363" t="s">
        <v>12114</v>
      </c>
      <c r="B1363" s="107">
        <v>44826</v>
      </c>
      <c r="C1363" t="s">
        <v>43</v>
      </c>
      <c r="D1363" s="109">
        <v>0.19439999999999999</v>
      </c>
    </row>
    <row r="1364" spans="1:4" x14ac:dyDescent="0.2">
      <c r="A1364" t="s">
        <v>12115</v>
      </c>
      <c r="B1364" s="107">
        <v>44825</v>
      </c>
      <c r="C1364" t="s">
        <v>71</v>
      </c>
      <c r="D1364" s="109">
        <v>1253.23</v>
      </c>
    </row>
    <row r="1365" spans="1:4" x14ac:dyDescent="0.2">
      <c r="A1365" t="s">
        <v>12116</v>
      </c>
      <c r="B1365" s="107">
        <v>44825</v>
      </c>
      <c r="C1365" t="s">
        <v>2716</v>
      </c>
      <c r="D1365" s="109">
        <v>0.99929999999999997</v>
      </c>
    </row>
    <row r="1366" spans="1:4" x14ac:dyDescent="0.2">
      <c r="A1366" t="s">
        <v>12117</v>
      </c>
      <c r="B1366" s="107">
        <v>44825</v>
      </c>
      <c r="C1366" t="s">
        <v>73</v>
      </c>
      <c r="D1366" s="109">
        <v>0.99950000000000006</v>
      </c>
    </row>
    <row r="1367" spans="1:4" x14ac:dyDescent="0.2">
      <c r="A1367" t="s">
        <v>12118</v>
      </c>
      <c r="B1367" s="107">
        <v>44825</v>
      </c>
      <c r="C1367" t="s">
        <v>72</v>
      </c>
      <c r="D1367" s="109">
        <v>0.70089999999999997</v>
      </c>
    </row>
    <row r="1368" spans="1:4" x14ac:dyDescent="0.2">
      <c r="A1368" t="s">
        <v>12119</v>
      </c>
      <c r="B1368" s="107">
        <v>44825</v>
      </c>
      <c r="C1368" t="s">
        <v>58</v>
      </c>
      <c r="D1368" s="109">
        <v>1246.29</v>
      </c>
    </row>
    <row r="1369" spans="1:4" x14ac:dyDescent="0.2">
      <c r="A1369" t="s">
        <v>12120</v>
      </c>
      <c r="B1369" s="107">
        <v>44825</v>
      </c>
      <c r="C1369" t="s">
        <v>43</v>
      </c>
      <c r="D1369" s="109">
        <v>0.1918</v>
      </c>
    </row>
    <row r="1370" spans="1:4" x14ac:dyDescent="0.2">
      <c r="A1370" t="s">
        <v>12121</v>
      </c>
      <c r="B1370" s="107">
        <v>44824</v>
      </c>
      <c r="C1370" t="s">
        <v>71</v>
      </c>
      <c r="D1370" s="109">
        <v>1322.52</v>
      </c>
    </row>
    <row r="1371" spans="1:4" x14ac:dyDescent="0.2">
      <c r="A1371" t="s">
        <v>12122</v>
      </c>
      <c r="B1371" s="107">
        <v>44824</v>
      </c>
      <c r="C1371" t="s">
        <v>2716</v>
      </c>
      <c r="D1371" s="109">
        <v>1</v>
      </c>
    </row>
    <row r="1372" spans="1:4" x14ac:dyDescent="0.2">
      <c r="A1372" t="s">
        <v>12123</v>
      </c>
      <c r="B1372" s="107">
        <v>44824</v>
      </c>
      <c r="C1372" t="s">
        <v>73</v>
      </c>
      <c r="D1372" s="109">
        <v>1</v>
      </c>
    </row>
    <row r="1373" spans="1:4" x14ac:dyDescent="0.2">
      <c r="A1373" t="s">
        <v>12124</v>
      </c>
      <c r="B1373" s="107">
        <v>44824</v>
      </c>
      <c r="C1373" t="s">
        <v>72</v>
      </c>
      <c r="D1373" s="109">
        <v>0.73329999999999995</v>
      </c>
    </row>
    <row r="1374" spans="1:4" x14ac:dyDescent="0.2">
      <c r="A1374" t="s">
        <v>12125</v>
      </c>
      <c r="B1374" s="107">
        <v>44824</v>
      </c>
      <c r="C1374" t="s">
        <v>58</v>
      </c>
      <c r="D1374" s="109">
        <v>1323.07</v>
      </c>
    </row>
    <row r="1375" spans="1:4" x14ac:dyDescent="0.2">
      <c r="A1375" t="s">
        <v>12126</v>
      </c>
      <c r="B1375" s="107">
        <v>44824</v>
      </c>
      <c r="C1375" t="s">
        <v>43</v>
      </c>
      <c r="D1375" s="109">
        <v>0.1933</v>
      </c>
    </row>
    <row r="1376" spans="1:4" x14ac:dyDescent="0.2">
      <c r="A1376" t="s">
        <v>12127</v>
      </c>
      <c r="B1376" s="107">
        <v>44823</v>
      </c>
      <c r="C1376" t="s">
        <v>71</v>
      </c>
      <c r="D1376" s="109">
        <v>1379.74</v>
      </c>
    </row>
    <row r="1377" spans="1:4" x14ac:dyDescent="0.2">
      <c r="A1377" t="s">
        <v>12128</v>
      </c>
      <c r="B1377" s="107">
        <v>44823</v>
      </c>
      <c r="C1377" t="s">
        <v>2716</v>
      </c>
      <c r="D1377" s="109">
        <v>1</v>
      </c>
    </row>
    <row r="1378" spans="1:4" x14ac:dyDescent="0.2">
      <c r="A1378" t="s">
        <v>12129</v>
      </c>
      <c r="B1378" s="107">
        <v>44823</v>
      </c>
      <c r="C1378" t="s">
        <v>73</v>
      </c>
      <c r="D1378" s="109">
        <v>1</v>
      </c>
    </row>
    <row r="1379" spans="1:4" x14ac:dyDescent="0.2">
      <c r="A1379" t="s">
        <v>12130</v>
      </c>
      <c r="B1379" s="107">
        <v>44823</v>
      </c>
      <c r="C1379" t="s">
        <v>72</v>
      </c>
      <c r="D1379" s="109">
        <v>0.76570000000000005</v>
      </c>
    </row>
    <row r="1380" spans="1:4" x14ac:dyDescent="0.2">
      <c r="A1380" t="s">
        <v>12131</v>
      </c>
      <c r="B1380" s="107">
        <v>44823</v>
      </c>
      <c r="C1380" t="s">
        <v>58</v>
      </c>
      <c r="D1380" s="109">
        <v>1376.21</v>
      </c>
    </row>
    <row r="1381" spans="1:4" x14ac:dyDescent="0.2">
      <c r="A1381" t="s">
        <v>12132</v>
      </c>
      <c r="B1381" s="107">
        <v>44823</v>
      </c>
      <c r="C1381" t="s">
        <v>43</v>
      </c>
      <c r="D1381" s="109">
        <v>0.19209999999999999</v>
      </c>
    </row>
    <row r="1382" spans="1:4" x14ac:dyDescent="0.2">
      <c r="A1382" t="s">
        <v>12133</v>
      </c>
      <c r="B1382" s="107">
        <v>44822</v>
      </c>
      <c r="C1382" t="s">
        <v>71</v>
      </c>
      <c r="D1382" s="109">
        <v>1334.47</v>
      </c>
    </row>
    <row r="1383" spans="1:4" x14ac:dyDescent="0.2">
      <c r="A1383" t="s">
        <v>12134</v>
      </c>
      <c r="B1383" s="107">
        <v>44822</v>
      </c>
      <c r="C1383" t="s">
        <v>2716</v>
      </c>
      <c r="D1383" s="109">
        <v>0.99980000000000002</v>
      </c>
    </row>
    <row r="1384" spans="1:4" x14ac:dyDescent="0.2">
      <c r="A1384" t="s">
        <v>12135</v>
      </c>
      <c r="B1384" s="107">
        <v>44822</v>
      </c>
      <c r="C1384" t="s">
        <v>73</v>
      </c>
      <c r="D1384" s="109">
        <v>1</v>
      </c>
    </row>
    <row r="1385" spans="1:4" x14ac:dyDescent="0.2">
      <c r="A1385" t="s">
        <v>12136</v>
      </c>
      <c r="B1385" s="107">
        <v>44822</v>
      </c>
      <c r="C1385" t="s">
        <v>72</v>
      </c>
      <c r="D1385" s="109">
        <v>0.75329999999999997</v>
      </c>
    </row>
    <row r="1386" spans="1:4" x14ac:dyDescent="0.2">
      <c r="A1386" t="s">
        <v>12137</v>
      </c>
      <c r="B1386" s="107">
        <v>44822</v>
      </c>
      <c r="C1386" t="s">
        <v>58</v>
      </c>
      <c r="D1386" s="109">
        <v>1334.3</v>
      </c>
    </row>
    <row r="1387" spans="1:4" x14ac:dyDescent="0.2">
      <c r="A1387" t="s">
        <v>12138</v>
      </c>
      <c r="B1387" s="107">
        <v>44822</v>
      </c>
      <c r="C1387" t="s">
        <v>43</v>
      </c>
      <c r="D1387" s="109">
        <v>0.18920000000000001</v>
      </c>
    </row>
    <row r="1388" spans="1:4" x14ac:dyDescent="0.2">
      <c r="A1388" t="s">
        <v>12139</v>
      </c>
      <c r="B1388" s="107">
        <v>44821</v>
      </c>
      <c r="C1388" t="s">
        <v>71</v>
      </c>
      <c r="D1388" s="109">
        <v>1468.27</v>
      </c>
    </row>
    <row r="1389" spans="1:4" x14ac:dyDescent="0.2">
      <c r="A1389" t="s">
        <v>12140</v>
      </c>
      <c r="B1389" s="107">
        <v>44821</v>
      </c>
      <c r="C1389" t="s">
        <v>2716</v>
      </c>
      <c r="D1389" s="109">
        <v>1</v>
      </c>
    </row>
    <row r="1390" spans="1:4" x14ac:dyDescent="0.2">
      <c r="A1390" t="s">
        <v>12141</v>
      </c>
      <c r="B1390" s="107">
        <v>44821</v>
      </c>
      <c r="C1390" t="s">
        <v>73</v>
      </c>
      <c r="D1390" s="109">
        <v>1</v>
      </c>
    </row>
    <row r="1391" spans="1:4" x14ac:dyDescent="0.2">
      <c r="A1391" t="s">
        <v>12142</v>
      </c>
      <c r="B1391" s="107">
        <v>44821</v>
      </c>
      <c r="C1391" t="s">
        <v>72</v>
      </c>
      <c r="D1391" s="109">
        <v>0.82840000000000003</v>
      </c>
    </row>
    <row r="1392" spans="1:4" x14ac:dyDescent="0.2">
      <c r="A1392" t="s">
        <v>12143</v>
      </c>
      <c r="B1392" s="107">
        <v>44821</v>
      </c>
      <c r="C1392" t="s">
        <v>58</v>
      </c>
      <c r="D1392" s="109">
        <v>1469.05</v>
      </c>
    </row>
    <row r="1393" spans="1:4" x14ac:dyDescent="0.2">
      <c r="A1393" t="s">
        <v>12144</v>
      </c>
      <c r="B1393" s="107">
        <v>44821</v>
      </c>
      <c r="C1393" t="s">
        <v>43</v>
      </c>
      <c r="D1393" s="109">
        <v>0.18990000000000001</v>
      </c>
    </row>
    <row r="1394" spans="1:4" x14ac:dyDescent="0.2">
      <c r="A1394" t="s">
        <v>12145</v>
      </c>
      <c r="B1394" s="107">
        <v>44820</v>
      </c>
      <c r="C1394" t="s">
        <v>71</v>
      </c>
      <c r="D1394" s="109">
        <v>1428.57</v>
      </c>
    </row>
    <row r="1395" spans="1:4" x14ac:dyDescent="0.2">
      <c r="A1395" t="s">
        <v>12146</v>
      </c>
      <c r="B1395" s="107">
        <v>44820</v>
      </c>
      <c r="C1395" t="s">
        <v>2716</v>
      </c>
      <c r="D1395" s="109">
        <v>0.99990000000000001</v>
      </c>
    </row>
    <row r="1396" spans="1:4" x14ac:dyDescent="0.2">
      <c r="A1396" t="s">
        <v>12147</v>
      </c>
      <c r="B1396" s="107">
        <v>44820</v>
      </c>
      <c r="C1396" t="s">
        <v>73</v>
      </c>
      <c r="D1396" s="109">
        <v>1</v>
      </c>
    </row>
    <row r="1397" spans="1:4" x14ac:dyDescent="0.2">
      <c r="A1397" t="s">
        <v>12148</v>
      </c>
      <c r="B1397" s="107">
        <v>44820</v>
      </c>
      <c r="C1397" t="s">
        <v>72</v>
      </c>
      <c r="D1397" s="109">
        <v>0.80679999999999996</v>
      </c>
    </row>
    <row r="1398" spans="1:4" x14ac:dyDescent="0.2">
      <c r="A1398" t="s">
        <v>12149</v>
      </c>
      <c r="B1398" s="107">
        <v>44820</v>
      </c>
      <c r="C1398" t="s">
        <v>58</v>
      </c>
      <c r="D1398" s="109">
        <v>1433.97</v>
      </c>
    </row>
    <row r="1399" spans="1:4" x14ac:dyDescent="0.2">
      <c r="A1399" t="s">
        <v>12150</v>
      </c>
      <c r="B1399" s="107">
        <v>44820</v>
      </c>
      <c r="C1399" t="s">
        <v>43</v>
      </c>
      <c r="D1399" s="109">
        <v>0.1898</v>
      </c>
    </row>
    <row r="1400" spans="1:4" x14ac:dyDescent="0.2">
      <c r="A1400" t="s">
        <v>12151</v>
      </c>
      <c r="B1400" s="107">
        <v>44819</v>
      </c>
      <c r="C1400" t="s">
        <v>71</v>
      </c>
      <c r="D1400" s="109">
        <v>1469.68</v>
      </c>
    </row>
    <row r="1401" spans="1:4" x14ac:dyDescent="0.2">
      <c r="A1401" t="s">
        <v>12152</v>
      </c>
      <c r="B1401" s="107">
        <v>44819</v>
      </c>
      <c r="C1401" t="s">
        <v>2716</v>
      </c>
      <c r="D1401" s="109">
        <v>1</v>
      </c>
    </row>
    <row r="1402" spans="1:4" x14ac:dyDescent="0.2">
      <c r="A1402" t="s">
        <v>12153</v>
      </c>
      <c r="B1402" s="107">
        <v>44819</v>
      </c>
      <c r="C1402" t="s">
        <v>73</v>
      </c>
      <c r="D1402" s="109">
        <v>1</v>
      </c>
    </row>
    <row r="1403" spans="1:4" x14ac:dyDescent="0.2">
      <c r="A1403" t="s">
        <v>12154</v>
      </c>
      <c r="B1403" s="107">
        <v>44819</v>
      </c>
      <c r="C1403" t="s">
        <v>72</v>
      </c>
      <c r="D1403" s="109">
        <v>0.8246</v>
      </c>
    </row>
    <row r="1404" spans="1:4" x14ac:dyDescent="0.2">
      <c r="A1404" t="s">
        <v>12155</v>
      </c>
      <c r="B1404" s="107">
        <v>44819</v>
      </c>
      <c r="C1404" t="s">
        <v>58</v>
      </c>
      <c r="D1404" s="109">
        <v>1472.51</v>
      </c>
    </row>
    <row r="1405" spans="1:4" x14ac:dyDescent="0.2">
      <c r="A1405" t="s">
        <v>12156</v>
      </c>
      <c r="B1405" s="107">
        <v>44819</v>
      </c>
      <c r="C1405" t="s">
        <v>43</v>
      </c>
      <c r="D1405" s="109">
        <v>0.18990000000000001</v>
      </c>
    </row>
    <row r="1406" spans="1:4" x14ac:dyDescent="0.2">
      <c r="A1406" t="s">
        <v>12157</v>
      </c>
      <c r="B1406" s="107">
        <v>44818</v>
      </c>
      <c r="C1406" t="s">
        <v>71</v>
      </c>
      <c r="D1406" s="109">
        <v>1638.25</v>
      </c>
    </row>
    <row r="1407" spans="1:4" x14ac:dyDescent="0.2">
      <c r="A1407" t="s">
        <v>12158</v>
      </c>
      <c r="B1407" s="107">
        <v>44818</v>
      </c>
      <c r="C1407" t="s">
        <v>2716</v>
      </c>
      <c r="D1407" s="109">
        <v>1</v>
      </c>
    </row>
    <row r="1408" spans="1:4" x14ac:dyDescent="0.2">
      <c r="A1408" t="s">
        <v>12159</v>
      </c>
      <c r="B1408" s="107">
        <v>44818</v>
      </c>
      <c r="C1408" t="s">
        <v>73</v>
      </c>
      <c r="D1408" s="109">
        <v>1</v>
      </c>
    </row>
    <row r="1409" spans="1:4" x14ac:dyDescent="0.2">
      <c r="A1409" t="s">
        <v>12160</v>
      </c>
      <c r="B1409" s="107">
        <v>44818</v>
      </c>
      <c r="C1409" t="s">
        <v>72</v>
      </c>
      <c r="D1409" s="109">
        <v>0.86499999999999999</v>
      </c>
    </row>
    <row r="1410" spans="1:4" x14ac:dyDescent="0.2">
      <c r="A1410" t="s">
        <v>12161</v>
      </c>
      <c r="B1410" s="107">
        <v>44818</v>
      </c>
      <c r="C1410" t="s">
        <v>58</v>
      </c>
      <c r="D1410" s="109">
        <v>1639.6</v>
      </c>
    </row>
    <row r="1411" spans="1:4" x14ac:dyDescent="0.2">
      <c r="A1411" t="s">
        <v>12162</v>
      </c>
      <c r="B1411" s="107">
        <v>44818</v>
      </c>
      <c r="C1411" t="s">
        <v>43</v>
      </c>
      <c r="D1411" s="109">
        <v>0.19259999999999999</v>
      </c>
    </row>
    <row r="1412" spans="1:4" x14ac:dyDescent="0.2">
      <c r="A1412" t="s">
        <v>12163</v>
      </c>
      <c r="B1412" s="107">
        <v>44817</v>
      </c>
      <c r="C1412" t="s">
        <v>71</v>
      </c>
      <c r="D1412" s="109">
        <v>1574.61</v>
      </c>
    </row>
    <row r="1413" spans="1:4" x14ac:dyDescent="0.2">
      <c r="A1413" t="s">
        <v>12164</v>
      </c>
      <c r="B1413" s="107">
        <v>44817</v>
      </c>
      <c r="C1413" t="s">
        <v>2716</v>
      </c>
      <c r="D1413" s="109">
        <v>0.99990000000000001</v>
      </c>
    </row>
    <row r="1414" spans="1:4" x14ac:dyDescent="0.2">
      <c r="A1414" t="s">
        <v>12165</v>
      </c>
      <c r="B1414" s="107">
        <v>44817</v>
      </c>
      <c r="C1414" t="s">
        <v>73</v>
      </c>
      <c r="D1414" s="109">
        <v>1</v>
      </c>
    </row>
    <row r="1415" spans="1:4" x14ac:dyDescent="0.2">
      <c r="A1415" t="s">
        <v>12166</v>
      </c>
      <c r="B1415" s="107">
        <v>44817</v>
      </c>
      <c r="C1415" t="s">
        <v>72</v>
      </c>
      <c r="D1415" s="109">
        <v>0.84609999999999996</v>
      </c>
    </row>
    <row r="1416" spans="1:4" x14ac:dyDescent="0.2">
      <c r="A1416" t="s">
        <v>12167</v>
      </c>
      <c r="B1416" s="107">
        <v>44817</v>
      </c>
      <c r="C1416" t="s">
        <v>58</v>
      </c>
      <c r="D1416" s="109">
        <v>1574.56</v>
      </c>
    </row>
    <row r="1417" spans="1:4" x14ac:dyDescent="0.2">
      <c r="A1417" t="s">
        <v>12168</v>
      </c>
      <c r="B1417" s="107">
        <v>44817</v>
      </c>
      <c r="C1417" t="s">
        <v>43</v>
      </c>
      <c r="D1417" s="109">
        <v>0.192</v>
      </c>
    </row>
    <row r="1418" spans="1:4" x14ac:dyDescent="0.2">
      <c r="A1418" t="s">
        <v>12169</v>
      </c>
      <c r="B1418" s="107">
        <v>44816</v>
      </c>
      <c r="C1418" t="s">
        <v>71</v>
      </c>
      <c r="D1418" s="109">
        <v>1715.96</v>
      </c>
    </row>
    <row r="1419" spans="1:4" x14ac:dyDescent="0.2">
      <c r="A1419" t="s">
        <v>12170</v>
      </c>
      <c r="B1419" s="107">
        <v>44816</v>
      </c>
      <c r="C1419" t="s">
        <v>2716</v>
      </c>
      <c r="D1419" s="109">
        <v>1</v>
      </c>
    </row>
    <row r="1420" spans="1:4" x14ac:dyDescent="0.2">
      <c r="A1420" t="s">
        <v>12171</v>
      </c>
      <c r="B1420" s="107">
        <v>44816</v>
      </c>
      <c r="C1420" t="s">
        <v>73</v>
      </c>
      <c r="D1420" s="109">
        <v>1</v>
      </c>
    </row>
    <row r="1421" spans="1:4" x14ac:dyDescent="0.2">
      <c r="A1421" t="s">
        <v>12172</v>
      </c>
      <c r="B1421" s="107">
        <v>44816</v>
      </c>
      <c r="C1421" t="s">
        <v>72</v>
      </c>
      <c r="D1421" s="109">
        <v>0.93100000000000005</v>
      </c>
    </row>
    <row r="1422" spans="1:4" x14ac:dyDescent="0.2">
      <c r="A1422" t="s">
        <v>12173</v>
      </c>
      <c r="B1422" s="107">
        <v>44816</v>
      </c>
      <c r="C1422" t="s">
        <v>58</v>
      </c>
      <c r="D1422" s="109">
        <v>1716.53</v>
      </c>
    </row>
    <row r="1423" spans="1:4" x14ac:dyDescent="0.2">
      <c r="A1423" t="s">
        <v>12174</v>
      </c>
      <c r="B1423" s="107">
        <v>44816</v>
      </c>
      <c r="C1423" t="s">
        <v>43</v>
      </c>
      <c r="D1423" s="109">
        <v>0.19600000000000001</v>
      </c>
    </row>
    <row r="1424" spans="1:4" x14ac:dyDescent="0.2">
      <c r="A1424" t="s">
        <v>12175</v>
      </c>
      <c r="B1424" s="107">
        <v>44815</v>
      </c>
      <c r="C1424" t="s">
        <v>71</v>
      </c>
      <c r="D1424" s="109">
        <v>1760.13</v>
      </c>
    </row>
    <row r="1425" spans="1:4" x14ac:dyDescent="0.2">
      <c r="A1425" t="s">
        <v>12176</v>
      </c>
      <c r="B1425" s="107">
        <v>44815</v>
      </c>
      <c r="C1425" t="s">
        <v>2716</v>
      </c>
      <c r="D1425" s="109">
        <v>1</v>
      </c>
    </row>
    <row r="1426" spans="1:4" x14ac:dyDescent="0.2">
      <c r="A1426" t="s">
        <v>12177</v>
      </c>
      <c r="B1426" s="107">
        <v>44815</v>
      </c>
      <c r="C1426" t="s">
        <v>73</v>
      </c>
      <c r="D1426" s="109">
        <v>1.0009999999999999</v>
      </c>
    </row>
    <row r="1427" spans="1:4" x14ac:dyDescent="0.2">
      <c r="A1427" t="s">
        <v>12178</v>
      </c>
      <c r="B1427" s="107">
        <v>44815</v>
      </c>
      <c r="C1427" t="s">
        <v>72</v>
      </c>
      <c r="D1427" s="109">
        <v>0.89400000000000002</v>
      </c>
    </row>
    <row r="1428" spans="1:4" x14ac:dyDescent="0.2">
      <c r="A1428" t="s">
        <v>12179</v>
      </c>
      <c r="B1428" s="107">
        <v>44815</v>
      </c>
      <c r="C1428" t="s">
        <v>58</v>
      </c>
      <c r="D1428" s="109">
        <v>1767.02</v>
      </c>
    </row>
    <row r="1429" spans="1:4" x14ac:dyDescent="0.2">
      <c r="A1429" t="s">
        <v>12180</v>
      </c>
      <c r="B1429" s="107">
        <v>44815</v>
      </c>
      <c r="C1429" t="s">
        <v>43</v>
      </c>
      <c r="D1429" s="109">
        <v>0.19370000000000001</v>
      </c>
    </row>
    <row r="1430" spans="1:4" x14ac:dyDescent="0.2">
      <c r="A1430" t="s">
        <v>12181</v>
      </c>
      <c r="B1430" s="107">
        <v>44814</v>
      </c>
      <c r="C1430" t="s">
        <v>71</v>
      </c>
      <c r="D1430" s="109">
        <v>1780.76</v>
      </c>
    </row>
    <row r="1431" spans="1:4" x14ac:dyDescent="0.2">
      <c r="A1431" t="s">
        <v>12182</v>
      </c>
      <c r="B1431" s="107">
        <v>44814</v>
      </c>
      <c r="C1431" t="s">
        <v>2716</v>
      </c>
      <c r="D1431" s="109">
        <v>1</v>
      </c>
    </row>
    <row r="1432" spans="1:4" x14ac:dyDescent="0.2">
      <c r="A1432" t="s">
        <v>12183</v>
      </c>
      <c r="B1432" s="107">
        <v>44814</v>
      </c>
      <c r="C1432" t="s">
        <v>73</v>
      </c>
      <c r="D1432" s="109">
        <v>0.99990000000000001</v>
      </c>
    </row>
    <row r="1433" spans="1:4" x14ac:dyDescent="0.2">
      <c r="A1433" t="s">
        <v>12184</v>
      </c>
      <c r="B1433" s="107">
        <v>44814</v>
      </c>
      <c r="C1433" t="s">
        <v>72</v>
      </c>
      <c r="D1433" s="109">
        <v>0.90610000000000002</v>
      </c>
    </row>
    <row r="1434" spans="1:4" x14ac:dyDescent="0.2">
      <c r="A1434" t="s">
        <v>12185</v>
      </c>
      <c r="B1434" s="107">
        <v>44814</v>
      </c>
      <c r="C1434" t="s">
        <v>58</v>
      </c>
      <c r="D1434" s="109">
        <v>1774.69</v>
      </c>
    </row>
    <row r="1435" spans="1:4" x14ac:dyDescent="0.2">
      <c r="A1435" t="s">
        <v>12186</v>
      </c>
      <c r="B1435" s="107">
        <v>44814</v>
      </c>
      <c r="C1435" t="s">
        <v>43</v>
      </c>
      <c r="D1435" s="109">
        <v>0.19320000000000001</v>
      </c>
    </row>
    <row r="1436" spans="1:4" x14ac:dyDescent="0.2">
      <c r="A1436" t="s">
        <v>12187</v>
      </c>
      <c r="B1436" s="107">
        <v>44813</v>
      </c>
      <c r="C1436" t="s">
        <v>71</v>
      </c>
      <c r="D1436" s="109">
        <v>1712.77</v>
      </c>
    </row>
    <row r="1437" spans="1:4" x14ac:dyDescent="0.2">
      <c r="A1437" t="s">
        <v>12188</v>
      </c>
      <c r="B1437" s="107">
        <v>44813</v>
      </c>
      <c r="C1437" t="s">
        <v>2716</v>
      </c>
      <c r="D1437" s="109">
        <v>1</v>
      </c>
    </row>
    <row r="1438" spans="1:4" x14ac:dyDescent="0.2">
      <c r="A1438" t="s">
        <v>12189</v>
      </c>
      <c r="B1438" s="107">
        <v>44813</v>
      </c>
      <c r="C1438" t="s">
        <v>73</v>
      </c>
      <c r="D1438" s="109">
        <v>1</v>
      </c>
    </row>
    <row r="1439" spans="1:4" x14ac:dyDescent="0.2">
      <c r="A1439" t="s">
        <v>12190</v>
      </c>
      <c r="B1439" s="107">
        <v>44813</v>
      </c>
      <c r="C1439" t="s">
        <v>72</v>
      </c>
      <c r="D1439" s="109">
        <v>0.89100000000000001</v>
      </c>
    </row>
    <row r="1440" spans="1:4" x14ac:dyDescent="0.2">
      <c r="A1440" t="s">
        <v>12191</v>
      </c>
      <c r="B1440" s="107">
        <v>44813</v>
      </c>
      <c r="C1440" t="s">
        <v>58</v>
      </c>
      <c r="D1440" s="109">
        <v>1719.35</v>
      </c>
    </row>
    <row r="1441" spans="1:4" x14ac:dyDescent="0.2">
      <c r="A1441" t="s">
        <v>12192</v>
      </c>
      <c r="B1441" s="107">
        <v>44813</v>
      </c>
      <c r="C1441" t="s">
        <v>43</v>
      </c>
      <c r="D1441" s="109">
        <v>0.19350000000000001</v>
      </c>
    </row>
    <row r="1442" spans="1:4" x14ac:dyDescent="0.2">
      <c r="A1442" t="s">
        <v>12193</v>
      </c>
      <c r="B1442" s="107">
        <v>44812</v>
      </c>
      <c r="C1442" t="s">
        <v>71</v>
      </c>
      <c r="D1442" s="109">
        <v>1631.21</v>
      </c>
    </row>
    <row r="1443" spans="1:4" x14ac:dyDescent="0.2">
      <c r="A1443" t="s">
        <v>12194</v>
      </c>
      <c r="B1443" s="107">
        <v>44812</v>
      </c>
      <c r="C1443" t="s">
        <v>2716</v>
      </c>
      <c r="D1443" s="109">
        <v>1</v>
      </c>
    </row>
    <row r="1444" spans="1:4" x14ac:dyDescent="0.2">
      <c r="A1444" t="s">
        <v>12195</v>
      </c>
      <c r="B1444" s="107">
        <v>44812</v>
      </c>
      <c r="C1444" t="s">
        <v>73</v>
      </c>
      <c r="D1444" s="109">
        <v>1</v>
      </c>
    </row>
    <row r="1445" spans="1:4" x14ac:dyDescent="0.2">
      <c r="A1445" t="s">
        <v>12196</v>
      </c>
      <c r="B1445" s="107">
        <v>44812</v>
      </c>
      <c r="C1445" t="s">
        <v>72</v>
      </c>
      <c r="D1445" s="109">
        <v>0.84530000000000005</v>
      </c>
    </row>
    <row r="1446" spans="1:4" x14ac:dyDescent="0.2">
      <c r="A1446" t="s">
        <v>12197</v>
      </c>
      <c r="B1446" s="107">
        <v>44812</v>
      </c>
      <c r="C1446" t="s">
        <v>58</v>
      </c>
      <c r="D1446" s="109">
        <v>1635.6</v>
      </c>
    </row>
    <row r="1447" spans="1:4" x14ac:dyDescent="0.2">
      <c r="A1447" t="s">
        <v>12198</v>
      </c>
      <c r="B1447" s="107">
        <v>44812</v>
      </c>
      <c r="C1447" t="s">
        <v>43</v>
      </c>
      <c r="D1447" s="109">
        <v>0.1915</v>
      </c>
    </row>
    <row r="1448" spans="1:4" x14ac:dyDescent="0.2">
      <c r="A1448" t="s">
        <v>12199</v>
      </c>
      <c r="B1448" s="107">
        <v>44811</v>
      </c>
      <c r="C1448" t="s">
        <v>71</v>
      </c>
      <c r="D1448" s="109">
        <v>1628.13</v>
      </c>
    </row>
    <row r="1449" spans="1:4" x14ac:dyDescent="0.2">
      <c r="A1449" t="s">
        <v>12200</v>
      </c>
      <c r="B1449" s="107">
        <v>44811</v>
      </c>
      <c r="C1449" t="s">
        <v>2716</v>
      </c>
      <c r="D1449" s="109">
        <v>1</v>
      </c>
    </row>
    <row r="1450" spans="1:4" x14ac:dyDescent="0.2">
      <c r="A1450" t="s">
        <v>12201</v>
      </c>
      <c r="B1450" s="107">
        <v>44811</v>
      </c>
      <c r="C1450" t="s">
        <v>73</v>
      </c>
      <c r="D1450" s="109">
        <v>1</v>
      </c>
    </row>
    <row r="1451" spans="1:4" x14ac:dyDescent="0.2">
      <c r="A1451" t="s">
        <v>12202</v>
      </c>
      <c r="B1451" s="107">
        <v>44811</v>
      </c>
      <c r="C1451" t="s">
        <v>72</v>
      </c>
      <c r="D1451" s="109">
        <v>0.84030000000000005</v>
      </c>
    </row>
    <row r="1452" spans="1:4" x14ac:dyDescent="0.2">
      <c r="A1452" t="s">
        <v>12203</v>
      </c>
      <c r="B1452" s="107">
        <v>44811</v>
      </c>
      <c r="C1452" t="s">
        <v>58</v>
      </c>
      <c r="D1452" s="109">
        <v>1630</v>
      </c>
    </row>
    <row r="1453" spans="1:4" x14ac:dyDescent="0.2">
      <c r="A1453" t="s">
        <v>12204</v>
      </c>
      <c r="B1453" s="107">
        <v>44811</v>
      </c>
      <c r="C1453" t="s">
        <v>43</v>
      </c>
      <c r="D1453" s="109">
        <v>0.1905</v>
      </c>
    </row>
    <row r="1454" spans="1:4" x14ac:dyDescent="0.2">
      <c r="A1454" t="s">
        <v>12205</v>
      </c>
      <c r="B1454" s="107">
        <v>44810</v>
      </c>
      <c r="C1454" t="s">
        <v>71</v>
      </c>
      <c r="D1454" s="109">
        <v>1563.47</v>
      </c>
    </row>
    <row r="1455" spans="1:4" x14ac:dyDescent="0.2">
      <c r="A1455" t="s">
        <v>12206</v>
      </c>
      <c r="B1455" s="107">
        <v>44810</v>
      </c>
      <c r="C1455" t="s">
        <v>2716</v>
      </c>
      <c r="D1455" s="109">
        <v>1</v>
      </c>
    </row>
    <row r="1456" spans="1:4" x14ac:dyDescent="0.2">
      <c r="A1456" t="s">
        <v>12207</v>
      </c>
      <c r="B1456" s="107">
        <v>44810</v>
      </c>
      <c r="C1456" t="s">
        <v>73</v>
      </c>
      <c r="D1456" s="109">
        <v>1</v>
      </c>
    </row>
    <row r="1457" spans="1:4" x14ac:dyDescent="0.2">
      <c r="A1457" t="s">
        <v>12208</v>
      </c>
      <c r="B1457" s="107">
        <v>44810</v>
      </c>
      <c r="C1457" t="s">
        <v>72</v>
      </c>
      <c r="D1457" s="109">
        <v>0.81599999999999995</v>
      </c>
    </row>
    <row r="1458" spans="1:4" x14ac:dyDescent="0.2">
      <c r="A1458" t="s">
        <v>12209</v>
      </c>
      <c r="B1458" s="107">
        <v>44810</v>
      </c>
      <c r="C1458" t="s">
        <v>58</v>
      </c>
      <c r="D1458" s="109">
        <v>1558.9</v>
      </c>
    </row>
    <row r="1459" spans="1:4" x14ac:dyDescent="0.2">
      <c r="A1459" t="s">
        <v>12210</v>
      </c>
      <c r="B1459" s="107">
        <v>44810</v>
      </c>
      <c r="C1459" t="s">
        <v>43</v>
      </c>
      <c r="D1459" s="109">
        <v>0.19009999999999999</v>
      </c>
    </row>
    <row r="1460" spans="1:4" x14ac:dyDescent="0.2">
      <c r="A1460" t="s">
        <v>12211</v>
      </c>
      <c r="B1460" s="107">
        <v>44809</v>
      </c>
      <c r="C1460" t="s">
        <v>71</v>
      </c>
      <c r="D1460" s="109">
        <v>1614.89</v>
      </c>
    </row>
    <row r="1461" spans="1:4" x14ac:dyDescent="0.2">
      <c r="A1461" t="s">
        <v>12212</v>
      </c>
      <c r="B1461" s="107">
        <v>44809</v>
      </c>
      <c r="C1461" t="s">
        <v>2716</v>
      </c>
      <c r="D1461" s="109">
        <v>0.99990000000000001</v>
      </c>
    </row>
    <row r="1462" spans="1:4" x14ac:dyDescent="0.2">
      <c r="A1462" t="s">
        <v>12213</v>
      </c>
      <c r="B1462" s="107">
        <v>44809</v>
      </c>
      <c r="C1462" t="s">
        <v>73</v>
      </c>
      <c r="D1462" s="109">
        <v>1</v>
      </c>
    </row>
    <row r="1463" spans="1:4" x14ac:dyDescent="0.2">
      <c r="A1463" t="s">
        <v>12214</v>
      </c>
      <c r="B1463" s="107">
        <v>44809</v>
      </c>
      <c r="C1463" t="s">
        <v>72</v>
      </c>
      <c r="D1463" s="109">
        <v>0.88190000000000002</v>
      </c>
    </row>
    <row r="1464" spans="1:4" x14ac:dyDescent="0.2">
      <c r="A1464" t="s">
        <v>12215</v>
      </c>
      <c r="B1464" s="107">
        <v>44809</v>
      </c>
      <c r="C1464" t="s">
        <v>58</v>
      </c>
      <c r="D1464" s="109">
        <v>1617.5</v>
      </c>
    </row>
    <row r="1465" spans="1:4" x14ac:dyDescent="0.2">
      <c r="A1465" t="s">
        <v>12216</v>
      </c>
      <c r="B1465" s="107">
        <v>44809</v>
      </c>
      <c r="C1465" t="s">
        <v>43</v>
      </c>
      <c r="D1465" s="109">
        <v>0.19320000000000001</v>
      </c>
    </row>
    <row r="1466" spans="1:4" x14ac:dyDescent="0.2">
      <c r="A1466" t="s">
        <v>12217</v>
      </c>
      <c r="B1466" s="107">
        <v>44808</v>
      </c>
      <c r="C1466" t="s">
        <v>71</v>
      </c>
      <c r="D1466" s="109">
        <v>1580</v>
      </c>
    </row>
    <row r="1467" spans="1:4" x14ac:dyDescent="0.2">
      <c r="A1467" t="s">
        <v>12218</v>
      </c>
      <c r="B1467" s="107">
        <v>44808</v>
      </c>
      <c r="C1467" t="s">
        <v>2716</v>
      </c>
      <c r="D1467" s="109">
        <v>1</v>
      </c>
    </row>
    <row r="1468" spans="1:4" x14ac:dyDescent="0.2">
      <c r="A1468" t="s">
        <v>12219</v>
      </c>
      <c r="B1468" s="107">
        <v>44808</v>
      </c>
      <c r="C1468" t="s">
        <v>73</v>
      </c>
      <c r="D1468" s="109">
        <v>1</v>
      </c>
    </row>
    <row r="1469" spans="1:4" x14ac:dyDescent="0.2">
      <c r="A1469" t="s">
        <v>12220</v>
      </c>
      <c r="B1469" s="107">
        <v>44808</v>
      </c>
      <c r="C1469" t="s">
        <v>72</v>
      </c>
      <c r="D1469" s="109">
        <v>0.89510000000000001</v>
      </c>
    </row>
    <row r="1470" spans="1:4" x14ac:dyDescent="0.2">
      <c r="A1470" t="s">
        <v>12221</v>
      </c>
      <c r="B1470" s="107">
        <v>44808</v>
      </c>
      <c r="C1470" t="s">
        <v>58</v>
      </c>
      <c r="D1470" s="109">
        <v>1579.06</v>
      </c>
    </row>
    <row r="1471" spans="1:4" x14ac:dyDescent="0.2">
      <c r="A1471" t="s">
        <v>12222</v>
      </c>
      <c r="B1471" s="107">
        <v>44808</v>
      </c>
      <c r="C1471" t="s">
        <v>43</v>
      </c>
      <c r="D1471" s="109">
        <v>0.1925</v>
      </c>
    </row>
    <row r="1472" spans="1:4" x14ac:dyDescent="0.2">
      <c r="A1472" t="s">
        <v>12223</v>
      </c>
      <c r="B1472" s="107">
        <v>44807</v>
      </c>
      <c r="C1472" t="s">
        <v>71</v>
      </c>
      <c r="D1472" s="109">
        <v>1556.65</v>
      </c>
    </row>
    <row r="1473" spans="1:4" x14ac:dyDescent="0.2">
      <c r="A1473" t="s">
        <v>12224</v>
      </c>
      <c r="B1473" s="107">
        <v>44807</v>
      </c>
      <c r="C1473" t="s">
        <v>2716</v>
      </c>
      <c r="D1473" s="109">
        <v>1</v>
      </c>
    </row>
    <row r="1474" spans="1:4" x14ac:dyDescent="0.2">
      <c r="A1474" t="s">
        <v>12225</v>
      </c>
      <c r="B1474" s="107">
        <v>44807</v>
      </c>
      <c r="C1474" t="s">
        <v>73</v>
      </c>
      <c r="D1474" s="109">
        <v>1</v>
      </c>
    </row>
    <row r="1475" spans="1:4" x14ac:dyDescent="0.2">
      <c r="A1475" t="s">
        <v>12226</v>
      </c>
      <c r="B1475" s="107">
        <v>44807</v>
      </c>
      <c r="C1475" t="s">
        <v>72</v>
      </c>
      <c r="D1475" s="109">
        <v>0.88919999999999999</v>
      </c>
    </row>
    <row r="1476" spans="1:4" x14ac:dyDescent="0.2">
      <c r="A1476" t="s">
        <v>12227</v>
      </c>
      <c r="B1476" s="107">
        <v>44807</v>
      </c>
      <c r="C1476" t="s">
        <v>58</v>
      </c>
      <c r="D1476" s="109">
        <v>1557.54</v>
      </c>
    </row>
    <row r="1477" spans="1:4" x14ac:dyDescent="0.2">
      <c r="A1477" t="s">
        <v>12228</v>
      </c>
      <c r="B1477" s="107">
        <v>44807</v>
      </c>
      <c r="C1477" t="s">
        <v>43</v>
      </c>
      <c r="D1477" s="109">
        <v>0.1923</v>
      </c>
    </row>
    <row r="1478" spans="1:4" x14ac:dyDescent="0.2">
      <c r="A1478" t="s">
        <v>12229</v>
      </c>
      <c r="B1478" s="107">
        <v>44806</v>
      </c>
      <c r="C1478" t="s">
        <v>71</v>
      </c>
      <c r="D1478" s="109">
        <v>1573.52</v>
      </c>
    </row>
    <row r="1479" spans="1:4" x14ac:dyDescent="0.2">
      <c r="A1479" t="s">
        <v>12230</v>
      </c>
      <c r="B1479" s="107">
        <v>44806</v>
      </c>
      <c r="C1479" t="s">
        <v>2716</v>
      </c>
      <c r="D1479" s="109">
        <v>1</v>
      </c>
    </row>
    <row r="1480" spans="1:4" x14ac:dyDescent="0.2">
      <c r="A1480" t="s">
        <v>12231</v>
      </c>
      <c r="B1480" s="107">
        <v>44806</v>
      </c>
      <c r="C1480" t="s">
        <v>73</v>
      </c>
      <c r="D1480" s="109">
        <v>1</v>
      </c>
    </row>
    <row r="1481" spans="1:4" x14ac:dyDescent="0.2">
      <c r="A1481" t="s">
        <v>12232</v>
      </c>
      <c r="B1481" s="107">
        <v>44806</v>
      </c>
      <c r="C1481" t="s">
        <v>72</v>
      </c>
      <c r="D1481" s="109">
        <v>0.87190000000000001</v>
      </c>
    </row>
    <row r="1482" spans="1:4" x14ac:dyDescent="0.2">
      <c r="A1482" t="s">
        <v>12233</v>
      </c>
      <c r="B1482" s="107">
        <v>44806</v>
      </c>
      <c r="C1482" t="s">
        <v>58</v>
      </c>
      <c r="D1482" s="109">
        <v>1575.91</v>
      </c>
    </row>
    <row r="1483" spans="1:4" x14ac:dyDescent="0.2">
      <c r="A1483" t="s">
        <v>12234</v>
      </c>
      <c r="B1483" s="107">
        <v>44806</v>
      </c>
      <c r="C1483" t="s">
        <v>43</v>
      </c>
      <c r="D1483" s="109">
        <v>0.1925</v>
      </c>
    </row>
    <row r="1484" spans="1:4" x14ac:dyDescent="0.2">
      <c r="A1484" t="s">
        <v>12235</v>
      </c>
      <c r="B1484" s="107">
        <v>44805</v>
      </c>
      <c r="C1484" t="s">
        <v>71</v>
      </c>
      <c r="D1484" s="109">
        <v>1583.79</v>
      </c>
    </row>
    <row r="1485" spans="1:4" x14ac:dyDescent="0.2">
      <c r="A1485" t="s">
        <v>12236</v>
      </c>
      <c r="B1485" s="107">
        <v>44805</v>
      </c>
      <c r="C1485" t="s">
        <v>2716</v>
      </c>
      <c r="D1485" s="109">
        <v>0.99990000000000001</v>
      </c>
    </row>
    <row r="1486" spans="1:4" x14ac:dyDescent="0.2">
      <c r="A1486" t="s">
        <v>12237</v>
      </c>
      <c r="B1486" s="107">
        <v>44805</v>
      </c>
      <c r="C1486" t="s">
        <v>73</v>
      </c>
      <c r="D1486" s="109">
        <v>1</v>
      </c>
    </row>
    <row r="1487" spans="1:4" x14ac:dyDescent="0.2">
      <c r="A1487" t="s">
        <v>12238</v>
      </c>
      <c r="B1487" s="107">
        <v>44805</v>
      </c>
      <c r="C1487" t="s">
        <v>72</v>
      </c>
      <c r="D1487" s="109">
        <v>0.88460000000000005</v>
      </c>
    </row>
    <row r="1488" spans="1:4" x14ac:dyDescent="0.2">
      <c r="A1488" t="s">
        <v>12239</v>
      </c>
      <c r="B1488" s="107">
        <v>44805</v>
      </c>
      <c r="C1488" t="s">
        <v>58</v>
      </c>
      <c r="D1488" s="109">
        <v>1585.98</v>
      </c>
    </row>
    <row r="1489" spans="1:4" x14ac:dyDescent="0.2">
      <c r="A1489" t="s">
        <v>12240</v>
      </c>
      <c r="B1489" s="107">
        <v>44805</v>
      </c>
      <c r="C1489" t="s">
        <v>43</v>
      </c>
      <c r="D1489" s="109">
        <v>0.191</v>
      </c>
    </row>
    <row r="1490" spans="1:4" x14ac:dyDescent="0.2">
      <c r="A1490" t="s">
        <v>12241</v>
      </c>
      <c r="B1490" s="107">
        <v>44804</v>
      </c>
      <c r="C1490" t="s">
        <v>71</v>
      </c>
      <c r="D1490" s="109">
        <v>1550.67</v>
      </c>
    </row>
    <row r="1491" spans="1:4" x14ac:dyDescent="0.2">
      <c r="A1491" t="s">
        <v>12242</v>
      </c>
      <c r="B1491" s="107">
        <v>44804</v>
      </c>
      <c r="C1491" t="s">
        <v>2716</v>
      </c>
      <c r="D1491" s="109">
        <v>1</v>
      </c>
    </row>
    <row r="1492" spans="1:4" x14ac:dyDescent="0.2">
      <c r="A1492" t="s">
        <v>12243</v>
      </c>
      <c r="B1492" s="107">
        <v>44804</v>
      </c>
      <c r="C1492" t="s">
        <v>73</v>
      </c>
      <c r="D1492" s="109">
        <v>1</v>
      </c>
    </row>
    <row r="1493" spans="1:4" x14ac:dyDescent="0.2">
      <c r="A1493" t="s">
        <v>12244</v>
      </c>
      <c r="B1493" s="107">
        <v>44804</v>
      </c>
      <c r="C1493" t="s">
        <v>72</v>
      </c>
      <c r="D1493" s="109">
        <v>0.83250000000000002</v>
      </c>
    </row>
    <row r="1494" spans="1:4" x14ac:dyDescent="0.2">
      <c r="A1494" t="s">
        <v>12245</v>
      </c>
      <c r="B1494" s="107">
        <v>44804</v>
      </c>
      <c r="C1494" t="s">
        <v>58</v>
      </c>
      <c r="D1494" s="109">
        <v>1554.16</v>
      </c>
    </row>
    <row r="1495" spans="1:4" x14ac:dyDescent="0.2">
      <c r="A1495" t="s">
        <v>12246</v>
      </c>
      <c r="B1495" s="107">
        <v>44804</v>
      </c>
      <c r="C1495" t="s">
        <v>43</v>
      </c>
      <c r="D1495" s="109">
        <v>0.19339999999999999</v>
      </c>
    </row>
    <row r="1496" spans="1:4" x14ac:dyDescent="0.2">
      <c r="A1496" t="s">
        <v>12247</v>
      </c>
      <c r="B1496" s="107">
        <v>44803</v>
      </c>
      <c r="C1496" t="s">
        <v>71</v>
      </c>
      <c r="D1496" s="109">
        <v>1524.95</v>
      </c>
    </row>
    <row r="1497" spans="1:4" x14ac:dyDescent="0.2">
      <c r="A1497" t="s">
        <v>12248</v>
      </c>
      <c r="B1497" s="107">
        <v>44803</v>
      </c>
      <c r="C1497" t="s">
        <v>2716</v>
      </c>
      <c r="D1497" s="109">
        <v>1</v>
      </c>
    </row>
    <row r="1498" spans="1:4" x14ac:dyDescent="0.2">
      <c r="A1498" t="s">
        <v>12249</v>
      </c>
      <c r="B1498" s="107">
        <v>44803</v>
      </c>
      <c r="C1498" t="s">
        <v>73</v>
      </c>
      <c r="D1498" s="109">
        <v>1.0009999999999999</v>
      </c>
    </row>
    <row r="1499" spans="1:4" x14ac:dyDescent="0.2">
      <c r="A1499" t="s">
        <v>12250</v>
      </c>
      <c r="B1499" s="107">
        <v>44803</v>
      </c>
      <c r="C1499" t="s">
        <v>72</v>
      </c>
      <c r="D1499" s="109">
        <v>0.81489999999999996</v>
      </c>
    </row>
    <row r="1500" spans="1:4" x14ac:dyDescent="0.2">
      <c r="A1500" t="s">
        <v>12251</v>
      </c>
      <c r="B1500" s="107">
        <v>44803</v>
      </c>
      <c r="C1500" t="s">
        <v>58</v>
      </c>
      <c r="D1500" s="109">
        <v>1524.62</v>
      </c>
    </row>
    <row r="1501" spans="1:4" x14ac:dyDescent="0.2">
      <c r="A1501" t="s">
        <v>12252</v>
      </c>
      <c r="B1501" s="107">
        <v>44803</v>
      </c>
      <c r="C1501" t="s">
        <v>43</v>
      </c>
      <c r="D1501" s="109">
        <v>0.19450000000000001</v>
      </c>
    </row>
    <row r="1502" spans="1:4" x14ac:dyDescent="0.2">
      <c r="A1502" t="s">
        <v>12253</v>
      </c>
      <c r="B1502" s="107">
        <v>44802</v>
      </c>
      <c r="C1502" t="s">
        <v>71</v>
      </c>
      <c r="D1502" s="109">
        <v>1553.73</v>
      </c>
    </row>
    <row r="1503" spans="1:4" x14ac:dyDescent="0.2">
      <c r="A1503" t="s">
        <v>12254</v>
      </c>
      <c r="B1503" s="107">
        <v>44802</v>
      </c>
      <c r="C1503" t="s">
        <v>2716</v>
      </c>
      <c r="D1503" s="109">
        <v>1</v>
      </c>
    </row>
    <row r="1504" spans="1:4" x14ac:dyDescent="0.2">
      <c r="A1504" t="s">
        <v>12255</v>
      </c>
      <c r="B1504" s="107">
        <v>44802</v>
      </c>
      <c r="C1504" t="s">
        <v>73</v>
      </c>
      <c r="D1504" s="109">
        <v>1</v>
      </c>
    </row>
    <row r="1505" spans="1:4" x14ac:dyDescent="0.2">
      <c r="A1505" t="s">
        <v>12256</v>
      </c>
      <c r="B1505" s="107">
        <v>44802</v>
      </c>
      <c r="C1505" t="s">
        <v>72</v>
      </c>
      <c r="D1505" s="109">
        <v>0.81699999999999995</v>
      </c>
    </row>
    <row r="1506" spans="1:4" x14ac:dyDescent="0.2">
      <c r="A1506" t="s">
        <v>12257</v>
      </c>
      <c r="B1506" s="107">
        <v>44802</v>
      </c>
      <c r="C1506" t="s">
        <v>58</v>
      </c>
      <c r="D1506" s="109">
        <v>1552.4</v>
      </c>
    </row>
    <row r="1507" spans="1:4" x14ac:dyDescent="0.2">
      <c r="A1507" t="s">
        <v>12258</v>
      </c>
      <c r="B1507" s="107">
        <v>44802</v>
      </c>
      <c r="C1507" t="s">
        <v>43</v>
      </c>
      <c r="D1507" s="109">
        <v>0.1978</v>
      </c>
    </row>
    <row r="1508" spans="1:4" x14ac:dyDescent="0.2">
      <c r="A1508" t="s">
        <v>12259</v>
      </c>
      <c r="B1508" s="107">
        <v>44801</v>
      </c>
      <c r="C1508" t="s">
        <v>71</v>
      </c>
      <c r="D1508" s="109">
        <v>1425.73</v>
      </c>
    </row>
    <row r="1509" spans="1:4" x14ac:dyDescent="0.2">
      <c r="A1509" t="s">
        <v>12260</v>
      </c>
      <c r="B1509" s="107">
        <v>44801</v>
      </c>
      <c r="C1509" t="s">
        <v>2716</v>
      </c>
      <c r="D1509" s="109">
        <v>0.99970000000000003</v>
      </c>
    </row>
    <row r="1510" spans="1:4" x14ac:dyDescent="0.2">
      <c r="A1510" t="s">
        <v>12261</v>
      </c>
      <c r="B1510" s="107">
        <v>44801</v>
      </c>
      <c r="C1510" t="s">
        <v>73</v>
      </c>
      <c r="D1510" s="109">
        <v>0.99980000000000002</v>
      </c>
    </row>
    <row r="1511" spans="1:4" x14ac:dyDescent="0.2">
      <c r="A1511" t="s">
        <v>12262</v>
      </c>
      <c r="B1511" s="107">
        <v>44801</v>
      </c>
      <c r="C1511" t="s">
        <v>72</v>
      </c>
      <c r="D1511" s="109">
        <v>0.7823</v>
      </c>
    </row>
    <row r="1512" spans="1:4" x14ac:dyDescent="0.2">
      <c r="A1512" t="s">
        <v>12263</v>
      </c>
      <c r="B1512" s="107">
        <v>44801</v>
      </c>
      <c r="C1512" t="s">
        <v>58</v>
      </c>
      <c r="D1512" s="109">
        <v>1426.4</v>
      </c>
    </row>
    <row r="1513" spans="1:4" x14ac:dyDescent="0.2">
      <c r="A1513" t="s">
        <v>12264</v>
      </c>
      <c r="B1513" s="107">
        <v>44801</v>
      </c>
      <c r="C1513" t="s">
        <v>43</v>
      </c>
      <c r="D1513" s="109">
        <v>0.19539999999999999</v>
      </c>
    </row>
    <row r="1514" spans="1:4" x14ac:dyDescent="0.2">
      <c r="A1514" t="s">
        <v>12265</v>
      </c>
      <c r="B1514" s="107">
        <v>44800</v>
      </c>
      <c r="C1514" t="s">
        <v>71</v>
      </c>
      <c r="D1514" s="109">
        <v>1492.55</v>
      </c>
    </row>
    <row r="1515" spans="1:4" x14ac:dyDescent="0.2">
      <c r="A1515" t="s">
        <v>12266</v>
      </c>
      <c r="B1515" s="107">
        <v>44800</v>
      </c>
      <c r="C1515" t="s">
        <v>2716</v>
      </c>
      <c r="D1515" s="109">
        <v>1</v>
      </c>
    </row>
    <row r="1516" spans="1:4" x14ac:dyDescent="0.2">
      <c r="A1516" t="s">
        <v>12267</v>
      </c>
      <c r="B1516" s="107">
        <v>44800</v>
      </c>
      <c r="C1516" t="s">
        <v>73</v>
      </c>
      <c r="D1516" s="109">
        <v>1</v>
      </c>
    </row>
    <row r="1517" spans="1:4" x14ac:dyDescent="0.2">
      <c r="A1517" t="s">
        <v>12268</v>
      </c>
      <c r="B1517" s="107">
        <v>44800</v>
      </c>
      <c r="C1517" t="s">
        <v>72</v>
      </c>
      <c r="D1517" s="109">
        <v>0.80530000000000002</v>
      </c>
    </row>
    <row r="1518" spans="1:4" x14ac:dyDescent="0.2">
      <c r="A1518" t="s">
        <v>12269</v>
      </c>
      <c r="B1518" s="107">
        <v>44800</v>
      </c>
      <c r="C1518" t="s">
        <v>58</v>
      </c>
      <c r="D1518" s="109">
        <v>1491.26</v>
      </c>
    </row>
    <row r="1519" spans="1:4" x14ac:dyDescent="0.2">
      <c r="A1519" t="s">
        <v>12270</v>
      </c>
      <c r="B1519" s="107">
        <v>44800</v>
      </c>
      <c r="C1519" t="s">
        <v>43</v>
      </c>
      <c r="D1519" s="109">
        <v>0.19589999999999999</v>
      </c>
    </row>
    <row r="1520" spans="1:4" x14ac:dyDescent="0.2">
      <c r="A1520" t="s">
        <v>12271</v>
      </c>
      <c r="B1520" s="107">
        <v>44799</v>
      </c>
      <c r="C1520" t="s">
        <v>71</v>
      </c>
      <c r="D1520" s="109">
        <v>1505.86</v>
      </c>
    </row>
    <row r="1521" spans="1:4" x14ac:dyDescent="0.2">
      <c r="A1521" t="s">
        <v>12272</v>
      </c>
      <c r="B1521" s="107">
        <v>44799</v>
      </c>
      <c r="C1521" t="s">
        <v>2716</v>
      </c>
      <c r="D1521" s="109">
        <v>1</v>
      </c>
    </row>
    <row r="1522" spans="1:4" x14ac:dyDescent="0.2">
      <c r="A1522" t="s">
        <v>12273</v>
      </c>
      <c r="B1522" s="107">
        <v>44799</v>
      </c>
      <c r="C1522" t="s">
        <v>73</v>
      </c>
      <c r="D1522" s="109">
        <v>1</v>
      </c>
    </row>
    <row r="1523" spans="1:4" x14ac:dyDescent="0.2">
      <c r="A1523" t="s">
        <v>12274</v>
      </c>
      <c r="B1523" s="107">
        <v>44799</v>
      </c>
      <c r="C1523" t="s">
        <v>72</v>
      </c>
      <c r="D1523" s="109">
        <v>0.76590000000000003</v>
      </c>
    </row>
    <row r="1524" spans="1:4" x14ac:dyDescent="0.2">
      <c r="A1524" t="s">
        <v>12275</v>
      </c>
      <c r="B1524" s="107">
        <v>44799</v>
      </c>
      <c r="C1524" t="s">
        <v>58</v>
      </c>
      <c r="D1524" s="109">
        <v>1508.09</v>
      </c>
    </row>
    <row r="1525" spans="1:4" x14ac:dyDescent="0.2">
      <c r="A1525" t="s">
        <v>12276</v>
      </c>
      <c r="B1525" s="107">
        <v>44799</v>
      </c>
      <c r="C1525" t="s">
        <v>43</v>
      </c>
      <c r="D1525" s="109">
        <v>0.1961</v>
      </c>
    </row>
    <row r="1526" spans="1:4" x14ac:dyDescent="0.2">
      <c r="A1526" t="s">
        <v>12277</v>
      </c>
      <c r="B1526" s="107">
        <v>44798</v>
      </c>
      <c r="C1526" t="s">
        <v>71</v>
      </c>
      <c r="D1526" s="109">
        <v>1693.26</v>
      </c>
    </row>
    <row r="1527" spans="1:4" x14ac:dyDescent="0.2">
      <c r="A1527" t="s">
        <v>12278</v>
      </c>
      <c r="B1527" s="107">
        <v>44798</v>
      </c>
      <c r="C1527" t="s">
        <v>2716</v>
      </c>
      <c r="D1527" s="109">
        <v>1</v>
      </c>
    </row>
    <row r="1528" spans="1:4" x14ac:dyDescent="0.2">
      <c r="A1528" t="s">
        <v>12279</v>
      </c>
      <c r="B1528" s="107">
        <v>44798</v>
      </c>
      <c r="C1528" t="s">
        <v>73</v>
      </c>
      <c r="D1528" s="109">
        <v>0.99980000000000002</v>
      </c>
    </row>
    <row r="1529" spans="1:4" x14ac:dyDescent="0.2">
      <c r="A1529" t="s">
        <v>12280</v>
      </c>
      <c r="B1529" s="107">
        <v>44798</v>
      </c>
      <c r="C1529" t="s">
        <v>72</v>
      </c>
      <c r="D1529" s="109">
        <v>0.81899999999999995</v>
      </c>
    </row>
    <row r="1530" spans="1:4" x14ac:dyDescent="0.2">
      <c r="A1530" t="s">
        <v>12281</v>
      </c>
      <c r="B1530" s="107">
        <v>44798</v>
      </c>
      <c r="C1530" t="s">
        <v>58</v>
      </c>
      <c r="D1530" s="109">
        <v>1695.85</v>
      </c>
    </row>
    <row r="1531" spans="1:4" x14ac:dyDescent="0.2">
      <c r="A1531" t="s">
        <v>12282</v>
      </c>
      <c r="B1531" s="107">
        <v>44798</v>
      </c>
      <c r="C1531" t="s">
        <v>43</v>
      </c>
      <c r="D1531" s="109">
        <v>0.19450000000000001</v>
      </c>
    </row>
    <row r="1532" spans="1:4" x14ac:dyDescent="0.2">
      <c r="A1532" t="s">
        <v>12283</v>
      </c>
      <c r="B1532" s="107">
        <v>44797</v>
      </c>
      <c r="C1532" t="s">
        <v>71</v>
      </c>
      <c r="D1532" s="109">
        <v>1664.25</v>
      </c>
    </row>
    <row r="1533" spans="1:4" x14ac:dyDescent="0.2">
      <c r="A1533" t="s">
        <v>12284</v>
      </c>
      <c r="B1533" s="107">
        <v>44797</v>
      </c>
      <c r="C1533" t="s">
        <v>2716</v>
      </c>
      <c r="D1533" s="109">
        <v>1</v>
      </c>
    </row>
    <row r="1534" spans="1:4" x14ac:dyDescent="0.2">
      <c r="A1534" t="s">
        <v>12285</v>
      </c>
      <c r="B1534" s="107">
        <v>44797</v>
      </c>
      <c r="C1534" t="s">
        <v>73</v>
      </c>
      <c r="D1534" s="109">
        <v>0.99990000000000001</v>
      </c>
    </row>
    <row r="1535" spans="1:4" x14ac:dyDescent="0.2">
      <c r="A1535" t="s">
        <v>12286</v>
      </c>
      <c r="B1535" s="107">
        <v>44797</v>
      </c>
      <c r="C1535" t="s">
        <v>72</v>
      </c>
      <c r="D1535" s="109">
        <v>0.8135</v>
      </c>
    </row>
    <row r="1536" spans="1:4" x14ac:dyDescent="0.2">
      <c r="A1536" t="s">
        <v>12287</v>
      </c>
      <c r="B1536" s="107">
        <v>44797</v>
      </c>
      <c r="C1536" t="s">
        <v>58</v>
      </c>
      <c r="D1536" s="109">
        <v>1656.52</v>
      </c>
    </row>
    <row r="1537" spans="1:4" x14ac:dyDescent="0.2">
      <c r="A1537" t="s">
        <v>12288</v>
      </c>
      <c r="B1537" s="107">
        <v>44797</v>
      </c>
      <c r="C1537" t="s">
        <v>43</v>
      </c>
      <c r="D1537" s="109">
        <v>0.19470000000000001</v>
      </c>
    </row>
    <row r="1538" spans="1:4" x14ac:dyDescent="0.2">
      <c r="A1538" t="s">
        <v>12289</v>
      </c>
      <c r="B1538" s="107">
        <v>44796</v>
      </c>
      <c r="C1538" t="s">
        <v>71</v>
      </c>
      <c r="D1538" s="109">
        <v>1664.65</v>
      </c>
    </row>
    <row r="1539" spans="1:4" x14ac:dyDescent="0.2">
      <c r="A1539" t="s">
        <v>12290</v>
      </c>
      <c r="B1539" s="107">
        <v>44796</v>
      </c>
      <c r="C1539" t="s">
        <v>2716</v>
      </c>
      <c r="D1539" s="109">
        <v>0.99980000000000002</v>
      </c>
    </row>
    <row r="1540" spans="1:4" x14ac:dyDescent="0.2">
      <c r="A1540" t="s">
        <v>12291</v>
      </c>
      <c r="B1540" s="107">
        <v>44796</v>
      </c>
      <c r="C1540" t="s">
        <v>73</v>
      </c>
      <c r="D1540" s="109">
        <v>0.99990000000000001</v>
      </c>
    </row>
    <row r="1541" spans="1:4" x14ac:dyDescent="0.2">
      <c r="A1541" t="s">
        <v>12292</v>
      </c>
      <c r="B1541" s="107">
        <v>44796</v>
      </c>
      <c r="C1541" t="s">
        <v>72</v>
      </c>
      <c r="D1541" s="109">
        <v>0.83150000000000002</v>
      </c>
    </row>
    <row r="1542" spans="1:4" x14ac:dyDescent="0.2">
      <c r="A1542" t="s">
        <v>12293</v>
      </c>
      <c r="B1542" s="107">
        <v>44796</v>
      </c>
      <c r="C1542" t="s">
        <v>58</v>
      </c>
      <c r="D1542" s="109">
        <v>1664.76</v>
      </c>
    </row>
    <row r="1543" spans="1:4" x14ac:dyDescent="0.2">
      <c r="A1543" t="s">
        <v>12294</v>
      </c>
      <c r="B1543" s="107">
        <v>44796</v>
      </c>
      <c r="C1543" t="s">
        <v>43</v>
      </c>
      <c r="D1543" s="109">
        <v>0.1948</v>
      </c>
    </row>
    <row r="1544" spans="1:4" x14ac:dyDescent="0.2">
      <c r="A1544" t="s">
        <v>12295</v>
      </c>
      <c r="B1544" s="107">
        <v>44795</v>
      </c>
      <c r="C1544" t="s">
        <v>71</v>
      </c>
      <c r="D1544" s="109">
        <v>1618.13</v>
      </c>
    </row>
    <row r="1545" spans="1:4" x14ac:dyDescent="0.2">
      <c r="A1545" t="s">
        <v>12296</v>
      </c>
      <c r="B1545" s="107">
        <v>44795</v>
      </c>
      <c r="C1545" t="s">
        <v>2716</v>
      </c>
      <c r="D1545" s="109">
        <v>0.99939999999999996</v>
      </c>
    </row>
    <row r="1546" spans="1:4" x14ac:dyDescent="0.2">
      <c r="A1546" t="s">
        <v>12297</v>
      </c>
      <c r="B1546" s="107">
        <v>44795</v>
      </c>
      <c r="C1546" t="s">
        <v>73</v>
      </c>
      <c r="D1546" s="109">
        <v>0.99980000000000002</v>
      </c>
    </row>
    <row r="1547" spans="1:4" x14ac:dyDescent="0.2">
      <c r="A1547" t="s">
        <v>12298</v>
      </c>
      <c r="B1547" s="107">
        <v>44795</v>
      </c>
      <c r="C1547" t="s">
        <v>72</v>
      </c>
      <c r="D1547" s="109">
        <v>0.80979999999999996</v>
      </c>
    </row>
    <row r="1548" spans="1:4" x14ac:dyDescent="0.2">
      <c r="A1548" t="s">
        <v>12299</v>
      </c>
      <c r="B1548" s="107">
        <v>44795</v>
      </c>
      <c r="C1548" t="s">
        <v>58</v>
      </c>
      <c r="D1548" s="109">
        <v>1624.65</v>
      </c>
    </row>
    <row r="1549" spans="1:4" x14ac:dyDescent="0.2">
      <c r="A1549" t="s">
        <v>12300</v>
      </c>
      <c r="B1549" s="107">
        <v>44795</v>
      </c>
      <c r="C1549" t="s">
        <v>43</v>
      </c>
      <c r="D1549" s="109">
        <v>0.19289999999999999</v>
      </c>
    </row>
    <row r="1550" spans="1:4" x14ac:dyDescent="0.2">
      <c r="A1550" t="s">
        <v>12301</v>
      </c>
      <c r="B1550" s="107">
        <v>44794</v>
      </c>
      <c r="C1550" t="s">
        <v>71</v>
      </c>
      <c r="D1550" s="109">
        <v>1617.03</v>
      </c>
    </row>
    <row r="1551" spans="1:4" x14ac:dyDescent="0.2">
      <c r="A1551" t="s">
        <v>12302</v>
      </c>
      <c r="B1551" s="107">
        <v>44794</v>
      </c>
      <c r="C1551" t="s">
        <v>2716</v>
      </c>
      <c r="D1551" s="109">
        <v>0.99980000000000002</v>
      </c>
    </row>
    <row r="1552" spans="1:4" x14ac:dyDescent="0.2">
      <c r="A1552" t="s">
        <v>12303</v>
      </c>
      <c r="B1552" s="107">
        <v>44794</v>
      </c>
      <c r="C1552" t="s">
        <v>73</v>
      </c>
      <c r="D1552" s="109">
        <v>0.99990000000000001</v>
      </c>
    </row>
    <row r="1553" spans="1:4" x14ac:dyDescent="0.2">
      <c r="A1553" t="s">
        <v>12304</v>
      </c>
      <c r="B1553" s="107">
        <v>44794</v>
      </c>
      <c r="C1553" t="s">
        <v>72</v>
      </c>
      <c r="D1553" s="109">
        <v>0.82040000000000002</v>
      </c>
    </row>
    <row r="1554" spans="1:4" x14ac:dyDescent="0.2">
      <c r="A1554" t="s">
        <v>12305</v>
      </c>
      <c r="B1554" s="107">
        <v>44794</v>
      </c>
      <c r="C1554" t="s">
        <v>58</v>
      </c>
      <c r="D1554" s="109">
        <v>1617.86</v>
      </c>
    </row>
    <row r="1555" spans="1:4" x14ac:dyDescent="0.2">
      <c r="A1555" t="s">
        <v>12306</v>
      </c>
      <c r="B1555" s="107">
        <v>44794</v>
      </c>
      <c r="C1555" t="s">
        <v>43</v>
      </c>
      <c r="D1555" s="109">
        <v>0.19170000000000001</v>
      </c>
    </row>
    <row r="1556" spans="1:4" x14ac:dyDescent="0.2">
      <c r="A1556" t="s">
        <v>12307</v>
      </c>
      <c r="B1556" s="107">
        <v>44793</v>
      </c>
      <c r="C1556" t="s">
        <v>71</v>
      </c>
      <c r="D1556" s="109">
        <v>1579.95</v>
      </c>
    </row>
    <row r="1557" spans="1:4" x14ac:dyDescent="0.2">
      <c r="A1557" t="s">
        <v>12308</v>
      </c>
      <c r="B1557" s="107">
        <v>44793</v>
      </c>
      <c r="C1557" t="s">
        <v>2716</v>
      </c>
      <c r="D1557" s="109">
        <v>0.99950000000000006</v>
      </c>
    </row>
    <row r="1558" spans="1:4" x14ac:dyDescent="0.2">
      <c r="A1558" t="s">
        <v>12309</v>
      </c>
      <c r="B1558" s="107">
        <v>44793</v>
      </c>
      <c r="C1558" t="s">
        <v>73</v>
      </c>
      <c r="D1558" s="109">
        <v>1</v>
      </c>
    </row>
    <row r="1559" spans="1:4" x14ac:dyDescent="0.2">
      <c r="A1559" t="s">
        <v>12310</v>
      </c>
      <c r="B1559" s="107">
        <v>44793</v>
      </c>
      <c r="C1559" t="s">
        <v>72</v>
      </c>
      <c r="D1559" s="109">
        <v>0.78620000000000001</v>
      </c>
    </row>
    <row r="1560" spans="1:4" x14ac:dyDescent="0.2">
      <c r="A1560" t="s">
        <v>12311</v>
      </c>
      <c r="B1560" s="107">
        <v>44793</v>
      </c>
      <c r="C1560" t="s">
        <v>58</v>
      </c>
      <c r="D1560" s="109">
        <v>1575.73</v>
      </c>
    </row>
    <row r="1561" spans="1:4" x14ac:dyDescent="0.2">
      <c r="A1561" t="s">
        <v>12312</v>
      </c>
      <c r="B1561" s="107">
        <v>44793</v>
      </c>
      <c r="C1561" t="s">
        <v>43</v>
      </c>
      <c r="D1561" s="109">
        <v>0.19159999999999999</v>
      </c>
    </row>
    <row r="1562" spans="1:4" x14ac:dyDescent="0.2">
      <c r="A1562" t="s">
        <v>12313</v>
      </c>
      <c r="B1562" s="107">
        <v>44792</v>
      </c>
      <c r="C1562" t="s">
        <v>71</v>
      </c>
      <c r="D1562" s="109">
        <v>1611.18</v>
      </c>
    </row>
    <row r="1563" spans="1:4" x14ac:dyDescent="0.2">
      <c r="A1563" t="s">
        <v>12314</v>
      </c>
      <c r="B1563" s="107">
        <v>44792</v>
      </c>
      <c r="C1563" t="s">
        <v>2716</v>
      </c>
      <c r="D1563" s="109">
        <v>0.99970000000000003</v>
      </c>
    </row>
    <row r="1564" spans="1:4" x14ac:dyDescent="0.2">
      <c r="A1564" t="s">
        <v>12315</v>
      </c>
      <c r="B1564" s="107">
        <v>44792</v>
      </c>
      <c r="C1564" t="s">
        <v>73</v>
      </c>
      <c r="D1564" s="109">
        <v>1</v>
      </c>
    </row>
    <row r="1565" spans="1:4" x14ac:dyDescent="0.2">
      <c r="A1565" t="s">
        <v>12316</v>
      </c>
      <c r="B1565" s="107">
        <v>44792</v>
      </c>
      <c r="C1565" t="s">
        <v>72</v>
      </c>
      <c r="D1565" s="109">
        <v>0.76959999999999995</v>
      </c>
    </row>
    <row r="1566" spans="1:4" x14ac:dyDescent="0.2">
      <c r="A1566" t="s">
        <v>12317</v>
      </c>
      <c r="B1566" s="107">
        <v>44792</v>
      </c>
      <c r="C1566" t="s">
        <v>58</v>
      </c>
      <c r="D1566" s="109">
        <v>1609.05</v>
      </c>
    </row>
    <row r="1567" spans="1:4" x14ac:dyDescent="0.2">
      <c r="A1567" t="s">
        <v>12318</v>
      </c>
      <c r="B1567" s="107">
        <v>44792</v>
      </c>
      <c r="C1567" t="s">
        <v>43</v>
      </c>
      <c r="D1567" s="109">
        <v>0.1918</v>
      </c>
    </row>
    <row r="1568" spans="1:4" x14ac:dyDescent="0.2">
      <c r="A1568" t="s">
        <v>12319</v>
      </c>
      <c r="B1568" s="107">
        <v>44791</v>
      </c>
      <c r="C1568" t="s">
        <v>71</v>
      </c>
      <c r="D1568" s="109">
        <v>1853.75</v>
      </c>
    </row>
    <row r="1569" spans="1:4" x14ac:dyDescent="0.2">
      <c r="A1569" t="s">
        <v>12320</v>
      </c>
      <c r="B1569" s="107">
        <v>44791</v>
      </c>
      <c r="C1569" t="s">
        <v>2716</v>
      </c>
      <c r="D1569" s="109">
        <v>0.99990000000000001</v>
      </c>
    </row>
    <row r="1570" spans="1:4" x14ac:dyDescent="0.2">
      <c r="A1570" t="s">
        <v>12321</v>
      </c>
      <c r="B1570" s="107">
        <v>44791</v>
      </c>
      <c r="C1570" t="s">
        <v>73</v>
      </c>
      <c r="D1570" s="109">
        <v>0.99980000000000002</v>
      </c>
    </row>
    <row r="1571" spans="1:4" x14ac:dyDescent="0.2">
      <c r="A1571" t="s">
        <v>12322</v>
      </c>
      <c r="B1571" s="107">
        <v>44791</v>
      </c>
      <c r="C1571" t="s">
        <v>72</v>
      </c>
      <c r="D1571" s="109">
        <v>0.85719999999999996</v>
      </c>
    </row>
    <row r="1572" spans="1:4" x14ac:dyDescent="0.2">
      <c r="A1572" t="s">
        <v>12323</v>
      </c>
      <c r="B1572" s="107">
        <v>44791</v>
      </c>
      <c r="C1572" t="s">
        <v>58</v>
      </c>
      <c r="D1572" s="109">
        <v>1846.36</v>
      </c>
    </row>
    <row r="1573" spans="1:4" x14ac:dyDescent="0.2">
      <c r="A1573" t="s">
        <v>12324</v>
      </c>
      <c r="B1573" s="107">
        <v>44791</v>
      </c>
      <c r="C1573" t="s">
        <v>43</v>
      </c>
      <c r="D1573" s="109">
        <v>0.19220000000000001</v>
      </c>
    </row>
    <row r="1574" spans="1:4" x14ac:dyDescent="0.2">
      <c r="A1574" t="s">
        <v>12325</v>
      </c>
      <c r="B1574" s="107">
        <v>44790</v>
      </c>
      <c r="C1574" t="s">
        <v>71</v>
      </c>
      <c r="D1574" s="109">
        <v>1830.81</v>
      </c>
    </row>
    <row r="1575" spans="1:4" x14ac:dyDescent="0.2">
      <c r="A1575" t="s">
        <v>12326</v>
      </c>
      <c r="B1575" s="107">
        <v>44790</v>
      </c>
      <c r="C1575" t="s">
        <v>2716</v>
      </c>
      <c r="D1575" s="109">
        <v>1</v>
      </c>
    </row>
    <row r="1576" spans="1:4" x14ac:dyDescent="0.2">
      <c r="A1576" t="s">
        <v>12327</v>
      </c>
      <c r="B1576" s="107">
        <v>44790</v>
      </c>
      <c r="C1576" t="s">
        <v>73</v>
      </c>
      <c r="D1576" s="109">
        <v>1</v>
      </c>
    </row>
    <row r="1577" spans="1:4" x14ac:dyDescent="0.2">
      <c r="A1577" t="s">
        <v>12328</v>
      </c>
      <c r="B1577" s="107">
        <v>44790</v>
      </c>
      <c r="C1577" t="s">
        <v>72</v>
      </c>
      <c r="D1577" s="109">
        <v>0.88439999999999996</v>
      </c>
    </row>
    <row r="1578" spans="1:4" x14ac:dyDescent="0.2">
      <c r="A1578" t="s">
        <v>12329</v>
      </c>
      <c r="B1578" s="107">
        <v>44790</v>
      </c>
      <c r="C1578" t="s">
        <v>58</v>
      </c>
      <c r="D1578" s="109">
        <v>1834.04</v>
      </c>
    </row>
    <row r="1579" spans="1:4" x14ac:dyDescent="0.2">
      <c r="A1579" t="s">
        <v>12330</v>
      </c>
      <c r="B1579" s="107">
        <v>44790</v>
      </c>
      <c r="C1579" t="s">
        <v>43</v>
      </c>
      <c r="D1579" s="109">
        <v>0.1928</v>
      </c>
    </row>
    <row r="1580" spans="1:4" x14ac:dyDescent="0.2">
      <c r="A1580" t="s">
        <v>12331</v>
      </c>
      <c r="B1580" s="107">
        <v>44789</v>
      </c>
      <c r="C1580" t="s">
        <v>71</v>
      </c>
      <c r="D1580" s="109">
        <v>1881.62</v>
      </c>
    </row>
    <row r="1581" spans="1:4" x14ac:dyDescent="0.2">
      <c r="A1581" t="s">
        <v>12332</v>
      </c>
      <c r="B1581" s="107">
        <v>44789</v>
      </c>
      <c r="C1581" t="s">
        <v>2716</v>
      </c>
      <c r="D1581" s="109">
        <v>1.0009999999999999</v>
      </c>
    </row>
    <row r="1582" spans="1:4" x14ac:dyDescent="0.2">
      <c r="A1582" t="s">
        <v>12333</v>
      </c>
      <c r="B1582" s="107">
        <v>44789</v>
      </c>
      <c r="C1582" t="s">
        <v>73</v>
      </c>
      <c r="D1582" s="109">
        <v>0.99990000000000001</v>
      </c>
    </row>
    <row r="1583" spans="1:4" x14ac:dyDescent="0.2">
      <c r="A1583" t="s">
        <v>12334</v>
      </c>
      <c r="B1583" s="107">
        <v>44789</v>
      </c>
      <c r="C1583" t="s">
        <v>72</v>
      </c>
      <c r="D1583" s="109">
        <v>0.93489999999999995</v>
      </c>
    </row>
    <row r="1584" spans="1:4" x14ac:dyDescent="0.2">
      <c r="A1584" t="s">
        <v>12335</v>
      </c>
      <c r="B1584" s="107">
        <v>44789</v>
      </c>
      <c r="C1584" t="s">
        <v>58</v>
      </c>
      <c r="D1584" s="109">
        <v>1877.16</v>
      </c>
    </row>
    <row r="1585" spans="1:4" x14ac:dyDescent="0.2">
      <c r="A1585" t="s">
        <v>12336</v>
      </c>
      <c r="B1585" s="107">
        <v>44789</v>
      </c>
      <c r="C1585" t="s">
        <v>43</v>
      </c>
      <c r="D1585" s="109">
        <v>0.1938</v>
      </c>
    </row>
    <row r="1586" spans="1:4" x14ac:dyDescent="0.2">
      <c r="A1586" t="s">
        <v>12337</v>
      </c>
      <c r="B1586" s="107">
        <v>44788</v>
      </c>
      <c r="C1586" t="s">
        <v>71</v>
      </c>
      <c r="D1586" s="109">
        <v>1905</v>
      </c>
    </row>
    <row r="1587" spans="1:4" x14ac:dyDescent="0.2">
      <c r="A1587" t="s">
        <v>12338</v>
      </c>
      <c r="B1587" s="107">
        <v>44788</v>
      </c>
      <c r="C1587" t="s">
        <v>2716</v>
      </c>
      <c r="D1587" s="109">
        <v>1</v>
      </c>
    </row>
    <row r="1588" spans="1:4" x14ac:dyDescent="0.2">
      <c r="A1588" t="s">
        <v>12339</v>
      </c>
      <c r="B1588" s="107">
        <v>44788</v>
      </c>
      <c r="C1588" t="s">
        <v>73</v>
      </c>
      <c r="D1588" s="109">
        <v>0.99960000000000004</v>
      </c>
    </row>
    <row r="1589" spans="1:4" x14ac:dyDescent="0.2">
      <c r="A1589" t="s">
        <v>12340</v>
      </c>
      <c r="B1589" s="107">
        <v>44788</v>
      </c>
      <c r="C1589" t="s">
        <v>72</v>
      </c>
      <c r="D1589" s="109">
        <v>0.95109999999999995</v>
      </c>
    </row>
    <row r="1590" spans="1:4" x14ac:dyDescent="0.2">
      <c r="A1590" t="s">
        <v>12341</v>
      </c>
      <c r="B1590" s="107">
        <v>44788</v>
      </c>
      <c r="C1590" t="s">
        <v>58</v>
      </c>
      <c r="D1590" s="109">
        <v>1899.64</v>
      </c>
    </row>
    <row r="1591" spans="1:4" x14ac:dyDescent="0.2">
      <c r="A1591" t="s">
        <v>12342</v>
      </c>
      <c r="B1591" s="107">
        <v>44788</v>
      </c>
      <c r="C1591" t="s">
        <v>43</v>
      </c>
      <c r="D1591" s="109">
        <v>0.19550000000000001</v>
      </c>
    </row>
    <row r="1592" spans="1:4" x14ac:dyDescent="0.2">
      <c r="A1592" t="s">
        <v>12343</v>
      </c>
      <c r="B1592" s="107">
        <v>44787</v>
      </c>
      <c r="C1592" t="s">
        <v>71</v>
      </c>
      <c r="D1592" s="109">
        <v>1930.6</v>
      </c>
    </row>
    <row r="1593" spans="1:4" x14ac:dyDescent="0.2">
      <c r="A1593" t="s">
        <v>12344</v>
      </c>
      <c r="B1593" s="107">
        <v>44787</v>
      </c>
      <c r="C1593" t="s">
        <v>2716</v>
      </c>
      <c r="D1593" s="109">
        <v>1</v>
      </c>
    </row>
    <row r="1594" spans="1:4" x14ac:dyDescent="0.2">
      <c r="A1594" t="s">
        <v>12345</v>
      </c>
      <c r="B1594" s="107">
        <v>44787</v>
      </c>
      <c r="C1594" t="s">
        <v>73</v>
      </c>
      <c r="D1594" s="109">
        <v>1</v>
      </c>
    </row>
    <row r="1595" spans="1:4" x14ac:dyDescent="0.2">
      <c r="A1595" t="s">
        <v>12346</v>
      </c>
      <c r="B1595" s="107">
        <v>44787</v>
      </c>
      <c r="C1595" t="s">
        <v>72</v>
      </c>
      <c r="D1595" s="109">
        <v>1.0009999999999999</v>
      </c>
    </row>
    <row r="1596" spans="1:4" x14ac:dyDescent="0.2">
      <c r="A1596" t="s">
        <v>12347</v>
      </c>
      <c r="B1596" s="107">
        <v>44787</v>
      </c>
      <c r="C1596" t="s">
        <v>58</v>
      </c>
      <c r="D1596" s="109">
        <v>1936.02</v>
      </c>
    </row>
    <row r="1597" spans="1:4" x14ac:dyDescent="0.2">
      <c r="A1597" t="s">
        <v>12348</v>
      </c>
      <c r="B1597" s="107">
        <v>44787</v>
      </c>
      <c r="C1597" t="s">
        <v>43</v>
      </c>
      <c r="D1597" s="109">
        <v>0.1958</v>
      </c>
    </row>
    <row r="1598" spans="1:4" x14ac:dyDescent="0.2">
      <c r="A1598" t="s">
        <v>12349</v>
      </c>
      <c r="B1598" s="107">
        <v>44786</v>
      </c>
      <c r="C1598" t="s">
        <v>71</v>
      </c>
      <c r="D1598" s="109">
        <v>1983.75</v>
      </c>
    </row>
    <row r="1599" spans="1:4" x14ac:dyDescent="0.2">
      <c r="A1599" t="s">
        <v>12350</v>
      </c>
      <c r="B1599" s="107">
        <v>44786</v>
      </c>
      <c r="C1599" t="s">
        <v>2716</v>
      </c>
      <c r="D1599" s="109">
        <v>1.002</v>
      </c>
    </row>
    <row r="1600" spans="1:4" x14ac:dyDescent="0.2">
      <c r="A1600" t="s">
        <v>12351</v>
      </c>
      <c r="B1600" s="107">
        <v>44786</v>
      </c>
      <c r="C1600" t="s">
        <v>73</v>
      </c>
      <c r="D1600" s="109">
        <v>1.0009999999999999</v>
      </c>
    </row>
    <row r="1601" spans="1:4" x14ac:dyDescent="0.2">
      <c r="A1601" t="s">
        <v>12352</v>
      </c>
      <c r="B1601" s="107">
        <v>44786</v>
      </c>
      <c r="C1601" t="s">
        <v>72</v>
      </c>
      <c r="D1601" s="109">
        <v>1.026</v>
      </c>
    </row>
    <row r="1602" spans="1:4" x14ac:dyDescent="0.2">
      <c r="A1602" t="s">
        <v>12353</v>
      </c>
      <c r="B1602" s="107">
        <v>44786</v>
      </c>
      <c r="C1602" t="s">
        <v>58</v>
      </c>
      <c r="D1602" s="109">
        <v>1984.29</v>
      </c>
    </row>
    <row r="1603" spans="1:4" x14ac:dyDescent="0.2">
      <c r="A1603" t="s">
        <v>12354</v>
      </c>
      <c r="B1603" s="107">
        <v>44786</v>
      </c>
      <c r="C1603" t="s">
        <v>43</v>
      </c>
      <c r="D1603" s="109">
        <v>0.19589999999999999</v>
      </c>
    </row>
    <row r="1604" spans="1:4" x14ac:dyDescent="0.2">
      <c r="A1604" t="s">
        <v>12355</v>
      </c>
      <c r="B1604" s="107">
        <v>44785</v>
      </c>
      <c r="C1604" t="s">
        <v>71</v>
      </c>
      <c r="D1604" s="109">
        <v>1958.65</v>
      </c>
    </row>
    <row r="1605" spans="1:4" x14ac:dyDescent="0.2">
      <c r="A1605" t="s">
        <v>12356</v>
      </c>
      <c r="B1605" s="107">
        <v>44785</v>
      </c>
      <c r="C1605" t="s">
        <v>2716</v>
      </c>
      <c r="D1605" s="109">
        <v>1.0009999999999999</v>
      </c>
    </row>
    <row r="1606" spans="1:4" x14ac:dyDescent="0.2">
      <c r="A1606" t="s">
        <v>12357</v>
      </c>
      <c r="B1606" s="107">
        <v>44785</v>
      </c>
      <c r="C1606" t="s">
        <v>73</v>
      </c>
      <c r="D1606" s="109">
        <v>0.99839999999999995</v>
      </c>
    </row>
    <row r="1607" spans="1:4" x14ac:dyDescent="0.2">
      <c r="A1607" t="s">
        <v>12358</v>
      </c>
      <c r="B1607" s="107">
        <v>44785</v>
      </c>
      <c r="C1607" t="s">
        <v>72</v>
      </c>
      <c r="D1607" s="109">
        <v>0.93500000000000005</v>
      </c>
    </row>
    <row r="1608" spans="1:4" x14ac:dyDescent="0.2">
      <c r="A1608" t="s">
        <v>12359</v>
      </c>
      <c r="B1608" s="107">
        <v>44785</v>
      </c>
      <c r="C1608" t="s">
        <v>58</v>
      </c>
      <c r="D1608" s="109">
        <v>1959.26</v>
      </c>
    </row>
    <row r="1609" spans="1:4" x14ac:dyDescent="0.2">
      <c r="A1609" t="s">
        <v>12360</v>
      </c>
      <c r="B1609" s="107">
        <v>44785</v>
      </c>
      <c r="C1609" t="s">
        <v>43</v>
      </c>
      <c r="D1609" s="109">
        <v>0.19639999999999999</v>
      </c>
    </row>
    <row r="1610" spans="1:4" x14ac:dyDescent="0.2">
      <c r="A1610" t="s">
        <v>12361</v>
      </c>
      <c r="B1610" s="107">
        <v>44784</v>
      </c>
      <c r="C1610" t="s">
        <v>71</v>
      </c>
      <c r="D1610" s="109">
        <v>1871.28</v>
      </c>
    </row>
    <row r="1611" spans="1:4" x14ac:dyDescent="0.2">
      <c r="A1611" t="s">
        <v>12362</v>
      </c>
      <c r="B1611" s="107">
        <v>44784</v>
      </c>
      <c r="C1611" t="s">
        <v>2716</v>
      </c>
      <c r="D1611" s="109">
        <v>1.0009999999999999</v>
      </c>
    </row>
    <row r="1612" spans="1:4" x14ac:dyDescent="0.2">
      <c r="A1612" t="s">
        <v>12363</v>
      </c>
      <c r="B1612" s="107">
        <v>44784</v>
      </c>
      <c r="C1612" t="s">
        <v>73</v>
      </c>
      <c r="D1612" s="109">
        <v>1.002</v>
      </c>
    </row>
    <row r="1613" spans="1:4" x14ac:dyDescent="0.2">
      <c r="A1613" t="s">
        <v>12364</v>
      </c>
      <c r="B1613" s="107">
        <v>44784</v>
      </c>
      <c r="C1613" t="s">
        <v>72</v>
      </c>
      <c r="D1613" s="109">
        <v>0.92169999999999996</v>
      </c>
    </row>
    <row r="1614" spans="1:4" x14ac:dyDescent="0.2">
      <c r="A1614" t="s">
        <v>12365</v>
      </c>
      <c r="B1614" s="107">
        <v>44784</v>
      </c>
      <c r="C1614" t="s">
        <v>58</v>
      </c>
      <c r="D1614" s="109">
        <v>1881.06</v>
      </c>
    </row>
    <row r="1615" spans="1:4" x14ac:dyDescent="0.2">
      <c r="A1615" t="s">
        <v>12366</v>
      </c>
      <c r="B1615" s="107">
        <v>44784</v>
      </c>
      <c r="C1615" t="s">
        <v>43</v>
      </c>
      <c r="D1615" s="109">
        <v>0.19370000000000001</v>
      </c>
    </row>
    <row r="1616" spans="1:4" x14ac:dyDescent="0.2">
      <c r="A1616" t="s">
        <v>12367</v>
      </c>
      <c r="B1616" s="107">
        <v>44783</v>
      </c>
      <c r="C1616" t="s">
        <v>71</v>
      </c>
      <c r="D1616" s="109">
        <v>1855.42</v>
      </c>
    </row>
    <row r="1617" spans="1:4" x14ac:dyDescent="0.2">
      <c r="A1617" t="s">
        <v>12368</v>
      </c>
      <c r="B1617" s="107">
        <v>44783</v>
      </c>
      <c r="C1617" t="s">
        <v>2716</v>
      </c>
      <c r="D1617" s="109">
        <v>1</v>
      </c>
    </row>
    <row r="1618" spans="1:4" x14ac:dyDescent="0.2">
      <c r="A1618" t="s">
        <v>12369</v>
      </c>
      <c r="B1618" s="107">
        <v>44783</v>
      </c>
      <c r="C1618" t="s">
        <v>73</v>
      </c>
      <c r="D1618" s="109">
        <v>1.0009999999999999</v>
      </c>
    </row>
    <row r="1619" spans="1:4" x14ac:dyDescent="0.2">
      <c r="A1619" t="s">
        <v>12370</v>
      </c>
      <c r="B1619" s="107">
        <v>44783</v>
      </c>
      <c r="C1619" t="s">
        <v>72</v>
      </c>
      <c r="D1619" s="109">
        <v>0.9385</v>
      </c>
    </row>
    <row r="1620" spans="1:4" x14ac:dyDescent="0.2">
      <c r="A1620" t="s">
        <v>12371</v>
      </c>
      <c r="B1620" s="107">
        <v>44783</v>
      </c>
      <c r="C1620" t="s">
        <v>58</v>
      </c>
      <c r="D1620" s="109">
        <v>1854.05</v>
      </c>
    </row>
    <row r="1621" spans="1:4" x14ac:dyDescent="0.2">
      <c r="A1621" t="s">
        <v>12372</v>
      </c>
      <c r="B1621" s="107">
        <v>44783</v>
      </c>
      <c r="C1621" t="s">
        <v>43</v>
      </c>
      <c r="D1621" s="109">
        <v>0.19570000000000001</v>
      </c>
    </row>
    <row r="1622" spans="1:4" x14ac:dyDescent="0.2">
      <c r="A1622" t="s">
        <v>12373</v>
      </c>
      <c r="B1622" s="107">
        <v>44782</v>
      </c>
      <c r="C1622" t="s">
        <v>71</v>
      </c>
      <c r="D1622" s="109">
        <v>1710.44</v>
      </c>
    </row>
    <row r="1623" spans="1:4" x14ac:dyDescent="0.2">
      <c r="A1623" t="s">
        <v>12374</v>
      </c>
      <c r="B1623" s="107">
        <v>44782</v>
      </c>
      <c r="C1623" t="s">
        <v>2716</v>
      </c>
      <c r="D1623" s="109">
        <v>1.0009999999999999</v>
      </c>
    </row>
    <row r="1624" spans="1:4" x14ac:dyDescent="0.2">
      <c r="A1624" t="s">
        <v>12375</v>
      </c>
      <c r="B1624" s="107">
        <v>44782</v>
      </c>
      <c r="C1624" t="s">
        <v>73</v>
      </c>
      <c r="D1624" s="109">
        <v>1</v>
      </c>
    </row>
    <row r="1625" spans="1:4" x14ac:dyDescent="0.2">
      <c r="A1625" t="s">
        <v>12376</v>
      </c>
      <c r="B1625" s="107">
        <v>44782</v>
      </c>
      <c r="C1625" t="s">
        <v>72</v>
      </c>
      <c r="D1625" s="109">
        <v>0.89129999999999998</v>
      </c>
    </row>
    <row r="1626" spans="1:4" x14ac:dyDescent="0.2">
      <c r="A1626" t="s">
        <v>12377</v>
      </c>
      <c r="B1626" s="107">
        <v>44782</v>
      </c>
      <c r="C1626" t="s">
        <v>58</v>
      </c>
      <c r="D1626" s="109">
        <v>1703.41</v>
      </c>
    </row>
    <row r="1627" spans="1:4" x14ac:dyDescent="0.2">
      <c r="A1627" t="s">
        <v>12378</v>
      </c>
      <c r="B1627" s="107">
        <v>44782</v>
      </c>
      <c r="C1627" t="s">
        <v>43</v>
      </c>
      <c r="D1627" s="109">
        <v>0.19409999999999999</v>
      </c>
    </row>
    <row r="1628" spans="1:4" x14ac:dyDescent="0.2">
      <c r="A1628" t="s">
        <v>12379</v>
      </c>
      <c r="B1628" s="107">
        <v>44781</v>
      </c>
      <c r="C1628" t="s">
        <v>71</v>
      </c>
      <c r="D1628" s="109">
        <v>1779.83</v>
      </c>
    </row>
    <row r="1629" spans="1:4" x14ac:dyDescent="0.2">
      <c r="A1629" t="s">
        <v>12380</v>
      </c>
      <c r="B1629" s="107">
        <v>44781</v>
      </c>
      <c r="C1629" t="s">
        <v>2716</v>
      </c>
      <c r="D1629" s="109">
        <v>1.002</v>
      </c>
    </row>
    <row r="1630" spans="1:4" x14ac:dyDescent="0.2">
      <c r="A1630" t="s">
        <v>12381</v>
      </c>
      <c r="B1630" s="107">
        <v>44781</v>
      </c>
      <c r="C1630" t="s">
        <v>73</v>
      </c>
      <c r="D1630" s="109">
        <v>1</v>
      </c>
    </row>
    <row r="1631" spans="1:4" x14ac:dyDescent="0.2">
      <c r="A1631" t="s">
        <v>12382</v>
      </c>
      <c r="B1631" s="107">
        <v>44781</v>
      </c>
      <c r="C1631" t="s">
        <v>72</v>
      </c>
      <c r="D1631" s="109">
        <v>0.92230000000000001</v>
      </c>
    </row>
    <row r="1632" spans="1:4" x14ac:dyDescent="0.2">
      <c r="A1632" t="s">
        <v>12383</v>
      </c>
      <c r="B1632" s="107">
        <v>44781</v>
      </c>
      <c r="C1632" t="s">
        <v>58</v>
      </c>
      <c r="D1632" s="109">
        <v>1777.99</v>
      </c>
    </row>
    <row r="1633" spans="1:4" x14ac:dyDescent="0.2">
      <c r="A1633" t="s">
        <v>12384</v>
      </c>
      <c r="B1633" s="107">
        <v>44781</v>
      </c>
      <c r="C1633" t="s">
        <v>43</v>
      </c>
      <c r="D1633" s="109">
        <v>0.19470000000000001</v>
      </c>
    </row>
    <row r="1634" spans="1:4" x14ac:dyDescent="0.2">
      <c r="A1634" t="s">
        <v>12385</v>
      </c>
      <c r="B1634" s="107">
        <v>44780</v>
      </c>
      <c r="C1634" t="s">
        <v>71</v>
      </c>
      <c r="D1634" s="109">
        <v>1691.76</v>
      </c>
    </row>
    <row r="1635" spans="1:4" x14ac:dyDescent="0.2">
      <c r="A1635" t="s">
        <v>12386</v>
      </c>
      <c r="B1635" s="107">
        <v>44780</v>
      </c>
      <c r="C1635" t="s">
        <v>2716</v>
      </c>
      <c r="D1635" s="109">
        <v>1.0009999999999999</v>
      </c>
    </row>
    <row r="1636" spans="1:4" x14ac:dyDescent="0.2">
      <c r="A1636" t="s">
        <v>12387</v>
      </c>
      <c r="B1636" s="107">
        <v>44780</v>
      </c>
      <c r="C1636" t="s">
        <v>73</v>
      </c>
      <c r="D1636" s="109">
        <v>1</v>
      </c>
    </row>
    <row r="1637" spans="1:4" x14ac:dyDescent="0.2">
      <c r="A1637" t="s">
        <v>12388</v>
      </c>
      <c r="B1637" s="107">
        <v>44780</v>
      </c>
      <c r="C1637" t="s">
        <v>72</v>
      </c>
      <c r="D1637" s="109">
        <v>0.90710000000000002</v>
      </c>
    </row>
    <row r="1638" spans="1:4" x14ac:dyDescent="0.2">
      <c r="A1638" t="s">
        <v>12389</v>
      </c>
      <c r="B1638" s="107">
        <v>44780</v>
      </c>
      <c r="C1638" t="s">
        <v>58</v>
      </c>
      <c r="D1638" s="109">
        <v>1700.54</v>
      </c>
    </row>
    <row r="1639" spans="1:4" x14ac:dyDescent="0.2">
      <c r="A1639" t="s">
        <v>12390</v>
      </c>
      <c r="B1639" s="107">
        <v>44780</v>
      </c>
      <c r="C1639" t="s">
        <v>43</v>
      </c>
      <c r="D1639" s="109">
        <v>0.19259999999999999</v>
      </c>
    </row>
    <row r="1640" spans="1:4" x14ac:dyDescent="0.2">
      <c r="A1640" t="s">
        <v>12391</v>
      </c>
      <c r="B1640" s="107">
        <v>44779</v>
      </c>
      <c r="C1640" t="s">
        <v>71</v>
      </c>
      <c r="D1640" s="109">
        <v>1693.9</v>
      </c>
    </row>
    <row r="1641" spans="1:4" x14ac:dyDescent="0.2">
      <c r="A1641" t="s">
        <v>12392</v>
      </c>
      <c r="B1641" s="107">
        <v>44779</v>
      </c>
      <c r="C1641" t="s">
        <v>2716</v>
      </c>
      <c r="D1641" s="109">
        <v>1.002</v>
      </c>
    </row>
    <row r="1642" spans="1:4" x14ac:dyDescent="0.2">
      <c r="A1642" t="s">
        <v>12393</v>
      </c>
      <c r="B1642" s="107">
        <v>44779</v>
      </c>
      <c r="C1642" t="s">
        <v>73</v>
      </c>
      <c r="D1642" s="109">
        <v>1</v>
      </c>
    </row>
    <row r="1643" spans="1:4" x14ac:dyDescent="0.2">
      <c r="A1643" t="s">
        <v>12394</v>
      </c>
      <c r="B1643" s="107">
        <v>44779</v>
      </c>
      <c r="C1643" t="s">
        <v>72</v>
      </c>
      <c r="D1643" s="109">
        <v>0.90780000000000005</v>
      </c>
    </row>
    <row r="1644" spans="1:4" x14ac:dyDescent="0.2">
      <c r="A1644" t="s">
        <v>12395</v>
      </c>
      <c r="B1644" s="107">
        <v>44779</v>
      </c>
      <c r="C1644" t="s">
        <v>58</v>
      </c>
      <c r="D1644" s="109">
        <v>1690.67</v>
      </c>
    </row>
    <row r="1645" spans="1:4" x14ac:dyDescent="0.2">
      <c r="A1645" t="s">
        <v>12396</v>
      </c>
      <c r="B1645" s="107">
        <v>44779</v>
      </c>
      <c r="C1645" t="s">
        <v>43</v>
      </c>
      <c r="D1645" s="109">
        <v>0.19259999999999999</v>
      </c>
    </row>
    <row r="1646" spans="1:4" x14ac:dyDescent="0.2">
      <c r="A1646" t="s">
        <v>12397</v>
      </c>
      <c r="B1646" s="107">
        <v>44778</v>
      </c>
      <c r="C1646" t="s">
        <v>71</v>
      </c>
      <c r="D1646" s="109">
        <v>1733.08</v>
      </c>
    </row>
    <row r="1647" spans="1:4" x14ac:dyDescent="0.2">
      <c r="A1647" t="s">
        <v>12398</v>
      </c>
      <c r="B1647" s="107">
        <v>44778</v>
      </c>
      <c r="C1647" t="s">
        <v>2716</v>
      </c>
      <c r="D1647" s="109">
        <v>1</v>
      </c>
    </row>
    <row r="1648" spans="1:4" x14ac:dyDescent="0.2">
      <c r="A1648" t="s">
        <v>12399</v>
      </c>
      <c r="B1648" s="107">
        <v>44778</v>
      </c>
      <c r="C1648" t="s">
        <v>73</v>
      </c>
      <c r="D1648" s="109">
        <v>1</v>
      </c>
    </row>
    <row r="1649" spans="1:4" x14ac:dyDescent="0.2">
      <c r="A1649" t="s">
        <v>12400</v>
      </c>
      <c r="B1649" s="107">
        <v>44778</v>
      </c>
      <c r="C1649" t="s">
        <v>72</v>
      </c>
      <c r="D1649" s="109">
        <v>0.92769999999999997</v>
      </c>
    </row>
    <row r="1650" spans="1:4" x14ac:dyDescent="0.2">
      <c r="A1650" t="s">
        <v>12401</v>
      </c>
      <c r="B1650" s="107">
        <v>44778</v>
      </c>
      <c r="C1650" t="s">
        <v>58</v>
      </c>
      <c r="D1650" s="109">
        <v>1736.78</v>
      </c>
    </row>
    <row r="1651" spans="1:4" x14ac:dyDescent="0.2">
      <c r="A1651" t="s">
        <v>12402</v>
      </c>
      <c r="B1651" s="107">
        <v>44778</v>
      </c>
      <c r="C1651" t="s">
        <v>43</v>
      </c>
      <c r="D1651" s="109">
        <v>0.19289999999999999</v>
      </c>
    </row>
    <row r="1652" spans="1:4" x14ac:dyDescent="0.2">
      <c r="A1652" t="s">
        <v>12403</v>
      </c>
      <c r="B1652" s="107">
        <v>44777</v>
      </c>
      <c r="C1652" t="s">
        <v>71</v>
      </c>
      <c r="D1652" s="109">
        <v>1605.31</v>
      </c>
    </row>
    <row r="1653" spans="1:4" x14ac:dyDescent="0.2">
      <c r="A1653" t="s">
        <v>12404</v>
      </c>
      <c r="B1653" s="107">
        <v>44777</v>
      </c>
      <c r="C1653" t="s">
        <v>2716</v>
      </c>
      <c r="D1653" s="109">
        <v>1</v>
      </c>
    </row>
    <row r="1654" spans="1:4" x14ac:dyDescent="0.2">
      <c r="A1654" t="s">
        <v>12405</v>
      </c>
      <c r="B1654" s="107">
        <v>44777</v>
      </c>
      <c r="C1654" t="s">
        <v>73</v>
      </c>
      <c r="D1654" s="109">
        <v>1</v>
      </c>
    </row>
    <row r="1655" spans="1:4" x14ac:dyDescent="0.2">
      <c r="A1655" t="s">
        <v>12406</v>
      </c>
      <c r="B1655" s="107">
        <v>44777</v>
      </c>
      <c r="C1655" t="s">
        <v>72</v>
      </c>
      <c r="D1655" s="109">
        <v>0.89159999999999995</v>
      </c>
    </row>
    <row r="1656" spans="1:4" x14ac:dyDescent="0.2">
      <c r="A1656" t="s">
        <v>12407</v>
      </c>
      <c r="B1656" s="107">
        <v>44777</v>
      </c>
      <c r="C1656" t="s">
        <v>58</v>
      </c>
      <c r="D1656" s="109">
        <v>1607.96</v>
      </c>
    </row>
    <row r="1657" spans="1:4" x14ac:dyDescent="0.2">
      <c r="A1657" t="s">
        <v>12408</v>
      </c>
      <c r="B1657" s="107">
        <v>44777</v>
      </c>
      <c r="C1657" t="s">
        <v>43</v>
      </c>
      <c r="D1657" s="109">
        <v>0.19070000000000001</v>
      </c>
    </row>
    <row r="1658" spans="1:4" x14ac:dyDescent="0.2">
      <c r="A1658" t="s">
        <v>12409</v>
      </c>
      <c r="B1658" s="107">
        <v>44776</v>
      </c>
      <c r="C1658" t="s">
        <v>71</v>
      </c>
      <c r="D1658" s="109">
        <v>1621.61</v>
      </c>
    </row>
    <row r="1659" spans="1:4" x14ac:dyDescent="0.2">
      <c r="A1659" t="s">
        <v>12410</v>
      </c>
      <c r="B1659" s="107">
        <v>44776</v>
      </c>
      <c r="C1659" t="s">
        <v>2716</v>
      </c>
      <c r="D1659" s="109">
        <v>0.99960000000000004</v>
      </c>
    </row>
    <row r="1660" spans="1:4" x14ac:dyDescent="0.2">
      <c r="A1660" t="s">
        <v>12411</v>
      </c>
      <c r="B1660" s="107">
        <v>44776</v>
      </c>
      <c r="C1660" t="s">
        <v>73</v>
      </c>
      <c r="D1660" s="109">
        <v>1</v>
      </c>
    </row>
    <row r="1661" spans="1:4" x14ac:dyDescent="0.2">
      <c r="A1661" t="s">
        <v>12412</v>
      </c>
      <c r="B1661" s="107">
        <v>44776</v>
      </c>
      <c r="C1661" t="s">
        <v>72</v>
      </c>
      <c r="D1661" s="109">
        <v>0.88880000000000003</v>
      </c>
    </row>
    <row r="1662" spans="1:4" x14ac:dyDescent="0.2">
      <c r="A1662" t="s">
        <v>12413</v>
      </c>
      <c r="B1662" s="107">
        <v>44776</v>
      </c>
      <c r="C1662" t="s">
        <v>58</v>
      </c>
      <c r="D1662" s="109">
        <v>1618.68</v>
      </c>
    </row>
    <row r="1663" spans="1:4" x14ac:dyDescent="0.2">
      <c r="A1663" t="s">
        <v>12414</v>
      </c>
      <c r="B1663" s="107">
        <v>44776</v>
      </c>
      <c r="C1663" t="s">
        <v>43</v>
      </c>
      <c r="D1663" s="109">
        <v>0.18840000000000001</v>
      </c>
    </row>
    <row r="1664" spans="1:4" x14ac:dyDescent="0.2">
      <c r="A1664" t="s">
        <v>12415</v>
      </c>
      <c r="B1664" s="107">
        <v>44775</v>
      </c>
      <c r="C1664" t="s">
        <v>71</v>
      </c>
      <c r="D1664" s="109">
        <v>1629.62</v>
      </c>
    </row>
    <row r="1665" spans="1:4" x14ac:dyDescent="0.2">
      <c r="A1665" t="s">
        <v>12416</v>
      </c>
      <c r="B1665" s="107">
        <v>44775</v>
      </c>
      <c r="C1665" t="s">
        <v>2716</v>
      </c>
      <c r="D1665" s="109">
        <v>1.002</v>
      </c>
    </row>
    <row r="1666" spans="1:4" x14ac:dyDescent="0.2">
      <c r="A1666" t="s">
        <v>12417</v>
      </c>
      <c r="B1666" s="107">
        <v>44775</v>
      </c>
      <c r="C1666" t="s">
        <v>73</v>
      </c>
      <c r="D1666" s="109">
        <v>1</v>
      </c>
    </row>
    <row r="1667" spans="1:4" x14ac:dyDescent="0.2">
      <c r="A1667" t="s">
        <v>12418</v>
      </c>
      <c r="B1667" s="107">
        <v>44775</v>
      </c>
      <c r="C1667" t="s">
        <v>72</v>
      </c>
      <c r="D1667" s="109">
        <v>0.87660000000000005</v>
      </c>
    </row>
    <row r="1668" spans="1:4" x14ac:dyDescent="0.2">
      <c r="A1668" t="s">
        <v>12419</v>
      </c>
      <c r="B1668" s="107">
        <v>44775</v>
      </c>
      <c r="C1668" t="s">
        <v>58</v>
      </c>
      <c r="D1668" s="109">
        <v>1631.11</v>
      </c>
    </row>
    <row r="1669" spans="1:4" x14ac:dyDescent="0.2">
      <c r="A1669" t="s">
        <v>12420</v>
      </c>
      <c r="B1669" s="107">
        <v>44775</v>
      </c>
      <c r="C1669" t="s">
        <v>43</v>
      </c>
      <c r="D1669" s="109">
        <v>0.18909999999999999</v>
      </c>
    </row>
    <row r="1670" spans="1:4" x14ac:dyDescent="0.2">
      <c r="A1670" t="s">
        <v>12421</v>
      </c>
      <c r="B1670" s="107">
        <v>44774</v>
      </c>
      <c r="C1670" t="s">
        <v>71</v>
      </c>
      <c r="D1670" s="109">
        <v>1629.46</v>
      </c>
    </row>
    <row r="1671" spans="1:4" x14ac:dyDescent="0.2">
      <c r="A1671" t="s">
        <v>12422</v>
      </c>
      <c r="B1671" s="107">
        <v>44774</v>
      </c>
      <c r="C1671" t="s">
        <v>2716</v>
      </c>
      <c r="D1671" s="109">
        <v>1.0009999999999999</v>
      </c>
    </row>
    <row r="1672" spans="1:4" x14ac:dyDescent="0.2">
      <c r="A1672" t="s">
        <v>12423</v>
      </c>
      <c r="B1672" s="107">
        <v>44774</v>
      </c>
      <c r="C1672" t="s">
        <v>73</v>
      </c>
      <c r="D1672" s="109">
        <v>1</v>
      </c>
    </row>
    <row r="1673" spans="1:4" x14ac:dyDescent="0.2">
      <c r="A1673" t="s">
        <v>12424</v>
      </c>
      <c r="B1673" s="107">
        <v>44774</v>
      </c>
      <c r="C1673" t="s">
        <v>72</v>
      </c>
      <c r="D1673" s="109">
        <v>0.89190000000000003</v>
      </c>
    </row>
    <row r="1674" spans="1:4" x14ac:dyDescent="0.2">
      <c r="A1674" t="s">
        <v>12425</v>
      </c>
      <c r="B1674" s="107">
        <v>44774</v>
      </c>
      <c r="C1674" t="s">
        <v>58</v>
      </c>
      <c r="D1674" s="109">
        <v>1630.62</v>
      </c>
    </row>
    <row r="1675" spans="1:4" x14ac:dyDescent="0.2">
      <c r="A1675" t="s">
        <v>12426</v>
      </c>
      <c r="B1675" s="107">
        <v>44774</v>
      </c>
      <c r="C1675" t="s">
        <v>43</v>
      </c>
      <c r="D1675" s="109">
        <v>0.1923</v>
      </c>
    </row>
    <row r="1676" spans="1:4" x14ac:dyDescent="0.2">
      <c r="A1676" t="s">
        <v>12427</v>
      </c>
      <c r="B1676" s="107">
        <v>44773</v>
      </c>
      <c r="C1676" t="s">
        <v>71</v>
      </c>
      <c r="D1676" s="109">
        <v>1678.77</v>
      </c>
    </row>
    <row r="1677" spans="1:4" x14ac:dyDescent="0.2">
      <c r="A1677" t="s">
        <v>12428</v>
      </c>
      <c r="B1677" s="107">
        <v>44773</v>
      </c>
      <c r="C1677" t="s">
        <v>2716</v>
      </c>
      <c r="D1677" s="109">
        <v>1</v>
      </c>
    </row>
    <row r="1678" spans="1:4" x14ac:dyDescent="0.2">
      <c r="A1678" t="s">
        <v>12429</v>
      </c>
      <c r="B1678" s="107">
        <v>44773</v>
      </c>
      <c r="C1678" t="s">
        <v>73</v>
      </c>
      <c r="D1678" s="109">
        <v>0.99970000000000003</v>
      </c>
    </row>
    <row r="1679" spans="1:4" x14ac:dyDescent="0.2">
      <c r="A1679" t="s">
        <v>12430</v>
      </c>
      <c r="B1679" s="107">
        <v>44773</v>
      </c>
      <c r="C1679" t="s">
        <v>72</v>
      </c>
      <c r="D1679" s="109">
        <v>0.92879999999999996</v>
      </c>
    </row>
    <row r="1680" spans="1:4" x14ac:dyDescent="0.2">
      <c r="A1680" t="s">
        <v>12431</v>
      </c>
      <c r="B1680" s="107">
        <v>44773</v>
      </c>
      <c r="C1680" t="s">
        <v>58</v>
      </c>
      <c r="D1680" s="109">
        <v>1679.55</v>
      </c>
    </row>
    <row r="1681" spans="1:4" x14ac:dyDescent="0.2">
      <c r="A1681" t="s">
        <v>12432</v>
      </c>
      <c r="B1681" s="107">
        <v>44773</v>
      </c>
      <c r="C1681" t="s">
        <v>43</v>
      </c>
      <c r="D1681" s="109">
        <v>0.19120000000000001</v>
      </c>
    </row>
    <row r="1682" spans="1:4" x14ac:dyDescent="0.2">
      <c r="A1682" t="s">
        <v>12433</v>
      </c>
      <c r="B1682" s="107">
        <v>44772</v>
      </c>
      <c r="C1682" t="s">
        <v>71</v>
      </c>
      <c r="D1682" s="109">
        <v>1692.9</v>
      </c>
    </row>
    <row r="1683" spans="1:4" x14ac:dyDescent="0.2">
      <c r="A1683" t="s">
        <v>12434</v>
      </c>
      <c r="B1683" s="107">
        <v>44772</v>
      </c>
      <c r="C1683" t="s">
        <v>2716</v>
      </c>
      <c r="D1683" s="109">
        <v>1</v>
      </c>
    </row>
    <row r="1684" spans="1:4" x14ac:dyDescent="0.2">
      <c r="A1684" t="s">
        <v>12435</v>
      </c>
      <c r="B1684" s="107">
        <v>44772</v>
      </c>
      <c r="C1684" t="s">
        <v>73</v>
      </c>
      <c r="D1684" s="109">
        <v>1</v>
      </c>
    </row>
    <row r="1685" spans="1:4" x14ac:dyDescent="0.2">
      <c r="A1685" t="s">
        <v>12436</v>
      </c>
      <c r="B1685" s="107">
        <v>44772</v>
      </c>
      <c r="C1685" t="s">
        <v>72</v>
      </c>
      <c r="D1685" s="109">
        <v>0.93079999999999996</v>
      </c>
    </row>
    <row r="1686" spans="1:4" x14ac:dyDescent="0.2">
      <c r="A1686" t="s">
        <v>12437</v>
      </c>
      <c r="B1686" s="107">
        <v>44772</v>
      </c>
      <c r="C1686" t="s">
        <v>58</v>
      </c>
      <c r="D1686" s="109">
        <v>1697.52</v>
      </c>
    </row>
    <row r="1687" spans="1:4" x14ac:dyDescent="0.2">
      <c r="A1687" t="s">
        <v>12438</v>
      </c>
      <c r="B1687" s="107">
        <v>44772</v>
      </c>
      <c r="C1687" t="s">
        <v>43</v>
      </c>
      <c r="D1687" s="109">
        <v>0.19189999999999999</v>
      </c>
    </row>
    <row r="1688" spans="1:4" x14ac:dyDescent="0.2">
      <c r="A1688" t="s">
        <v>12439</v>
      </c>
      <c r="B1688" s="107">
        <v>44771</v>
      </c>
      <c r="C1688" t="s">
        <v>71</v>
      </c>
      <c r="D1688" s="109">
        <v>1727.49</v>
      </c>
    </row>
    <row r="1689" spans="1:4" x14ac:dyDescent="0.2">
      <c r="A1689" t="s">
        <v>12440</v>
      </c>
      <c r="B1689" s="107">
        <v>44771</v>
      </c>
      <c r="C1689" t="s">
        <v>2716</v>
      </c>
      <c r="D1689" s="109">
        <v>0.99980000000000002</v>
      </c>
    </row>
    <row r="1690" spans="1:4" x14ac:dyDescent="0.2">
      <c r="A1690" t="s">
        <v>12441</v>
      </c>
      <c r="B1690" s="107">
        <v>44771</v>
      </c>
      <c r="C1690" t="s">
        <v>73</v>
      </c>
      <c r="D1690" s="109">
        <v>0.99950000000000006</v>
      </c>
    </row>
    <row r="1691" spans="1:4" x14ac:dyDescent="0.2">
      <c r="A1691" t="s">
        <v>12442</v>
      </c>
      <c r="B1691" s="107">
        <v>44771</v>
      </c>
      <c r="C1691" t="s">
        <v>72</v>
      </c>
      <c r="D1691" s="109">
        <v>0.93820000000000003</v>
      </c>
    </row>
    <row r="1692" spans="1:4" x14ac:dyDescent="0.2">
      <c r="A1692" t="s">
        <v>12443</v>
      </c>
      <c r="B1692" s="107">
        <v>44771</v>
      </c>
      <c r="C1692" t="s">
        <v>58</v>
      </c>
      <c r="D1692" s="109">
        <v>1722.28</v>
      </c>
    </row>
    <row r="1693" spans="1:4" x14ac:dyDescent="0.2">
      <c r="A1693" t="s">
        <v>12444</v>
      </c>
      <c r="B1693" s="107">
        <v>44771</v>
      </c>
      <c r="C1693" t="s">
        <v>43</v>
      </c>
      <c r="D1693" s="109">
        <v>0.192</v>
      </c>
    </row>
    <row r="1694" spans="1:4" x14ac:dyDescent="0.2">
      <c r="A1694" t="s">
        <v>12445</v>
      </c>
      <c r="B1694" s="107">
        <v>44770</v>
      </c>
      <c r="C1694" t="s">
        <v>71</v>
      </c>
      <c r="D1694" s="109">
        <v>1720.47</v>
      </c>
    </row>
    <row r="1695" spans="1:4" x14ac:dyDescent="0.2">
      <c r="A1695" t="s">
        <v>12446</v>
      </c>
      <c r="B1695" s="107">
        <v>44770</v>
      </c>
      <c r="C1695" t="s">
        <v>2716</v>
      </c>
      <c r="D1695" s="109">
        <v>1</v>
      </c>
    </row>
    <row r="1696" spans="1:4" x14ac:dyDescent="0.2">
      <c r="A1696" t="s">
        <v>12447</v>
      </c>
      <c r="B1696" s="107">
        <v>44770</v>
      </c>
      <c r="C1696" t="s">
        <v>73</v>
      </c>
      <c r="D1696" s="109">
        <v>1</v>
      </c>
    </row>
    <row r="1697" spans="1:4" x14ac:dyDescent="0.2">
      <c r="A1697" t="s">
        <v>12448</v>
      </c>
      <c r="B1697" s="107">
        <v>44770</v>
      </c>
      <c r="C1697" t="s">
        <v>72</v>
      </c>
      <c r="D1697" s="109">
        <v>0.93459999999999999</v>
      </c>
    </row>
    <row r="1698" spans="1:4" x14ac:dyDescent="0.2">
      <c r="A1698" t="s">
        <v>12449</v>
      </c>
      <c r="B1698" s="107">
        <v>44770</v>
      </c>
      <c r="C1698" t="s">
        <v>58</v>
      </c>
      <c r="D1698" s="109">
        <v>1725.82</v>
      </c>
    </row>
    <row r="1699" spans="1:4" x14ac:dyDescent="0.2">
      <c r="A1699" t="s">
        <v>12450</v>
      </c>
      <c r="B1699" s="107">
        <v>44770</v>
      </c>
      <c r="C1699" t="s">
        <v>43</v>
      </c>
      <c r="D1699" s="109">
        <v>0.19209999999999999</v>
      </c>
    </row>
    <row r="1700" spans="1:4" x14ac:dyDescent="0.2">
      <c r="A1700" t="s">
        <v>12451</v>
      </c>
      <c r="B1700" s="107">
        <v>44769</v>
      </c>
      <c r="C1700" t="s">
        <v>71</v>
      </c>
      <c r="D1700" s="109">
        <v>1642.14</v>
      </c>
    </row>
    <row r="1701" spans="1:4" x14ac:dyDescent="0.2">
      <c r="A1701" t="s">
        <v>12452</v>
      </c>
      <c r="B1701" s="107">
        <v>44769</v>
      </c>
      <c r="C1701" t="s">
        <v>2716</v>
      </c>
      <c r="D1701" s="109">
        <v>1</v>
      </c>
    </row>
    <row r="1702" spans="1:4" x14ac:dyDescent="0.2">
      <c r="A1702" t="s">
        <v>12453</v>
      </c>
      <c r="B1702" s="107">
        <v>44769</v>
      </c>
      <c r="C1702" t="s">
        <v>73</v>
      </c>
      <c r="D1702" s="109">
        <v>1</v>
      </c>
    </row>
    <row r="1703" spans="1:4" x14ac:dyDescent="0.2">
      <c r="A1703" t="s">
        <v>12454</v>
      </c>
      <c r="B1703" s="107">
        <v>44769</v>
      </c>
      <c r="C1703" t="s">
        <v>72</v>
      </c>
      <c r="D1703" s="109">
        <v>0.89749999999999996</v>
      </c>
    </row>
    <row r="1704" spans="1:4" x14ac:dyDescent="0.2">
      <c r="A1704" t="s">
        <v>12455</v>
      </c>
      <c r="B1704" s="107">
        <v>44769</v>
      </c>
      <c r="C1704" t="s">
        <v>58</v>
      </c>
      <c r="D1704" s="109">
        <v>1636.88</v>
      </c>
    </row>
    <row r="1705" spans="1:4" x14ac:dyDescent="0.2">
      <c r="A1705" t="s">
        <v>12456</v>
      </c>
      <c r="B1705" s="107">
        <v>44769</v>
      </c>
      <c r="C1705" t="s">
        <v>43</v>
      </c>
      <c r="D1705" s="109">
        <v>0.1898</v>
      </c>
    </row>
    <row r="1706" spans="1:4" x14ac:dyDescent="0.2">
      <c r="A1706" t="s">
        <v>12457</v>
      </c>
      <c r="B1706" s="107">
        <v>44768</v>
      </c>
      <c r="C1706" t="s">
        <v>71</v>
      </c>
      <c r="D1706" s="109">
        <v>1446.83</v>
      </c>
    </row>
    <row r="1707" spans="1:4" x14ac:dyDescent="0.2">
      <c r="A1707" t="s">
        <v>12458</v>
      </c>
      <c r="B1707" s="107">
        <v>44768</v>
      </c>
      <c r="C1707" t="s">
        <v>2716</v>
      </c>
      <c r="D1707" s="109">
        <v>1</v>
      </c>
    </row>
    <row r="1708" spans="1:4" x14ac:dyDescent="0.2">
      <c r="A1708" t="s">
        <v>12459</v>
      </c>
      <c r="B1708" s="107">
        <v>44768</v>
      </c>
      <c r="C1708" t="s">
        <v>73</v>
      </c>
      <c r="D1708" s="109">
        <v>1</v>
      </c>
    </row>
    <row r="1709" spans="1:4" x14ac:dyDescent="0.2">
      <c r="A1709" t="s">
        <v>12460</v>
      </c>
      <c r="B1709" s="107">
        <v>44768</v>
      </c>
      <c r="C1709" t="s">
        <v>72</v>
      </c>
      <c r="D1709" s="109">
        <v>0.78369999999999995</v>
      </c>
    </row>
    <row r="1710" spans="1:4" x14ac:dyDescent="0.2">
      <c r="A1710" t="s">
        <v>12461</v>
      </c>
      <c r="B1710" s="107">
        <v>44768</v>
      </c>
      <c r="C1710" t="s">
        <v>58</v>
      </c>
      <c r="D1710" s="109">
        <v>1449.61</v>
      </c>
    </row>
    <row r="1711" spans="1:4" x14ac:dyDescent="0.2">
      <c r="A1711" t="s">
        <v>12462</v>
      </c>
      <c r="B1711" s="107">
        <v>44768</v>
      </c>
      <c r="C1711" t="s">
        <v>43</v>
      </c>
      <c r="D1711" s="109">
        <v>0.18559999999999999</v>
      </c>
    </row>
    <row r="1712" spans="1:4" x14ac:dyDescent="0.2">
      <c r="A1712" t="s">
        <v>12463</v>
      </c>
      <c r="B1712" s="107">
        <v>44767</v>
      </c>
      <c r="C1712" t="s">
        <v>71</v>
      </c>
      <c r="D1712" s="109">
        <v>1446.54</v>
      </c>
    </row>
    <row r="1713" spans="1:4" x14ac:dyDescent="0.2">
      <c r="A1713" t="s">
        <v>12464</v>
      </c>
      <c r="B1713" s="107">
        <v>44767</v>
      </c>
      <c r="C1713" t="s">
        <v>2716</v>
      </c>
      <c r="D1713" s="109">
        <v>0.99970000000000003</v>
      </c>
    </row>
    <row r="1714" spans="1:4" x14ac:dyDescent="0.2">
      <c r="A1714" t="s">
        <v>12465</v>
      </c>
      <c r="B1714" s="107">
        <v>44767</v>
      </c>
      <c r="C1714" t="s">
        <v>73</v>
      </c>
      <c r="D1714" s="109">
        <v>1</v>
      </c>
    </row>
    <row r="1715" spans="1:4" x14ac:dyDescent="0.2">
      <c r="A1715" t="s">
        <v>12466</v>
      </c>
      <c r="B1715" s="107">
        <v>44767</v>
      </c>
      <c r="C1715" t="s">
        <v>72</v>
      </c>
      <c r="D1715" s="109">
        <v>0.76890000000000003</v>
      </c>
    </row>
    <row r="1716" spans="1:4" x14ac:dyDescent="0.2">
      <c r="A1716" t="s">
        <v>12467</v>
      </c>
      <c r="B1716" s="107">
        <v>44767</v>
      </c>
      <c r="C1716" t="s">
        <v>58</v>
      </c>
      <c r="D1716" s="109">
        <v>1438.01</v>
      </c>
    </row>
    <row r="1717" spans="1:4" x14ac:dyDescent="0.2">
      <c r="A1717" t="s">
        <v>12468</v>
      </c>
      <c r="B1717" s="107">
        <v>44767</v>
      </c>
      <c r="C1717" t="s">
        <v>43</v>
      </c>
      <c r="D1717" s="109">
        <v>0.18529999999999999</v>
      </c>
    </row>
    <row r="1718" spans="1:4" x14ac:dyDescent="0.2">
      <c r="A1718" t="s">
        <v>12469</v>
      </c>
      <c r="B1718" s="107">
        <v>44766</v>
      </c>
      <c r="C1718" t="s">
        <v>71</v>
      </c>
      <c r="D1718" s="109">
        <v>1600.18</v>
      </c>
    </row>
    <row r="1719" spans="1:4" x14ac:dyDescent="0.2">
      <c r="A1719" t="s">
        <v>12470</v>
      </c>
      <c r="B1719" s="107">
        <v>44766</v>
      </c>
      <c r="C1719" t="s">
        <v>2716</v>
      </c>
      <c r="D1719" s="109">
        <v>1</v>
      </c>
    </row>
    <row r="1720" spans="1:4" x14ac:dyDescent="0.2">
      <c r="A1720" t="s">
        <v>12471</v>
      </c>
      <c r="B1720" s="107">
        <v>44766</v>
      </c>
      <c r="C1720" t="s">
        <v>73</v>
      </c>
      <c r="D1720" s="109">
        <v>1</v>
      </c>
    </row>
    <row r="1721" spans="1:4" x14ac:dyDescent="0.2">
      <c r="A1721" t="s">
        <v>12472</v>
      </c>
      <c r="B1721" s="107">
        <v>44766</v>
      </c>
      <c r="C1721" t="s">
        <v>72</v>
      </c>
      <c r="D1721" s="109">
        <v>0.87970000000000004</v>
      </c>
    </row>
    <row r="1722" spans="1:4" x14ac:dyDescent="0.2">
      <c r="A1722" t="s">
        <v>12473</v>
      </c>
      <c r="B1722" s="107">
        <v>44766</v>
      </c>
      <c r="C1722" t="s">
        <v>58</v>
      </c>
      <c r="D1722" s="109">
        <v>1597.72</v>
      </c>
    </row>
    <row r="1723" spans="1:4" x14ac:dyDescent="0.2">
      <c r="A1723" t="s">
        <v>12474</v>
      </c>
      <c r="B1723" s="107">
        <v>44766</v>
      </c>
      <c r="C1723" t="s">
        <v>43</v>
      </c>
      <c r="D1723" s="109">
        <v>0.18149999999999999</v>
      </c>
    </row>
    <row r="1724" spans="1:4" x14ac:dyDescent="0.2">
      <c r="A1724" t="s">
        <v>12475</v>
      </c>
      <c r="B1724" s="107">
        <v>44765</v>
      </c>
      <c r="C1724" t="s">
        <v>71</v>
      </c>
      <c r="D1724" s="109">
        <v>1549.48</v>
      </c>
    </row>
    <row r="1725" spans="1:4" x14ac:dyDescent="0.2">
      <c r="A1725" t="s">
        <v>12476</v>
      </c>
      <c r="B1725" s="107">
        <v>44765</v>
      </c>
      <c r="C1725" t="s">
        <v>2716</v>
      </c>
      <c r="D1725" s="109">
        <v>1</v>
      </c>
    </row>
    <row r="1726" spans="1:4" x14ac:dyDescent="0.2">
      <c r="A1726" t="s">
        <v>12477</v>
      </c>
      <c r="B1726" s="107">
        <v>44765</v>
      </c>
      <c r="C1726" t="s">
        <v>73</v>
      </c>
      <c r="D1726" s="109">
        <v>1</v>
      </c>
    </row>
    <row r="1727" spans="1:4" x14ac:dyDescent="0.2">
      <c r="A1727" t="s">
        <v>12478</v>
      </c>
      <c r="B1727" s="107">
        <v>44765</v>
      </c>
      <c r="C1727" t="s">
        <v>72</v>
      </c>
      <c r="D1727" s="109">
        <v>0.87180000000000002</v>
      </c>
    </row>
    <row r="1728" spans="1:4" x14ac:dyDescent="0.2">
      <c r="A1728" t="s">
        <v>12479</v>
      </c>
      <c r="B1728" s="107">
        <v>44765</v>
      </c>
      <c r="C1728" t="s">
        <v>58</v>
      </c>
      <c r="D1728" s="109">
        <v>1549.19</v>
      </c>
    </row>
    <row r="1729" spans="1:4" x14ac:dyDescent="0.2">
      <c r="A1729" t="s">
        <v>12480</v>
      </c>
      <c r="B1729" s="107">
        <v>44765</v>
      </c>
      <c r="C1729" t="s">
        <v>43</v>
      </c>
      <c r="D1729" s="109">
        <v>0.18110000000000001</v>
      </c>
    </row>
    <row r="1730" spans="1:4" x14ac:dyDescent="0.2">
      <c r="A1730" t="s">
        <v>12481</v>
      </c>
      <c r="B1730" s="107">
        <v>44764</v>
      </c>
      <c r="C1730" t="s">
        <v>71</v>
      </c>
      <c r="D1730" s="109">
        <v>1537.16</v>
      </c>
    </row>
    <row r="1731" spans="1:4" x14ac:dyDescent="0.2">
      <c r="A1731" t="s">
        <v>12482</v>
      </c>
      <c r="B1731" s="107">
        <v>44764</v>
      </c>
      <c r="C1731" t="s">
        <v>2716</v>
      </c>
      <c r="D1731" s="109">
        <v>1</v>
      </c>
    </row>
    <row r="1732" spans="1:4" x14ac:dyDescent="0.2">
      <c r="A1732" t="s">
        <v>12483</v>
      </c>
      <c r="B1732" s="107">
        <v>44764</v>
      </c>
      <c r="C1732" t="s">
        <v>73</v>
      </c>
      <c r="D1732" s="109">
        <v>1</v>
      </c>
    </row>
    <row r="1733" spans="1:4" x14ac:dyDescent="0.2">
      <c r="A1733" t="s">
        <v>12484</v>
      </c>
      <c r="B1733" s="107">
        <v>44764</v>
      </c>
      <c r="C1733" t="s">
        <v>72</v>
      </c>
      <c r="D1733" s="109">
        <v>0.85070000000000001</v>
      </c>
    </row>
    <row r="1734" spans="1:4" x14ac:dyDescent="0.2">
      <c r="A1734" t="s">
        <v>12485</v>
      </c>
      <c r="B1734" s="107">
        <v>44764</v>
      </c>
      <c r="C1734" t="s">
        <v>58</v>
      </c>
      <c r="D1734" s="109">
        <v>1535.71</v>
      </c>
    </row>
    <row r="1735" spans="1:4" x14ac:dyDescent="0.2">
      <c r="A1735" t="s">
        <v>12486</v>
      </c>
      <c r="B1735" s="107">
        <v>44764</v>
      </c>
      <c r="C1735" t="s">
        <v>43</v>
      </c>
      <c r="D1735" s="109">
        <v>0.18099999999999999</v>
      </c>
    </row>
    <row r="1736" spans="1:4" x14ac:dyDescent="0.2">
      <c r="A1736" t="s">
        <v>12487</v>
      </c>
      <c r="B1736" s="107">
        <v>44763</v>
      </c>
      <c r="C1736" t="s">
        <v>71</v>
      </c>
      <c r="D1736" s="109">
        <v>1569.61</v>
      </c>
    </row>
    <row r="1737" spans="1:4" x14ac:dyDescent="0.2">
      <c r="A1737" t="s">
        <v>12488</v>
      </c>
      <c r="B1737" s="107">
        <v>44763</v>
      </c>
      <c r="C1737" t="s">
        <v>2716</v>
      </c>
      <c r="D1737" s="109">
        <v>1</v>
      </c>
    </row>
    <row r="1738" spans="1:4" x14ac:dyDescent="0.2">
      <c r="A1738" t="s">
        <v>12489</v>
      </c>
      <c r="B1738" s="107">
        <v>44763</v>
      </c>
      <c r="C1738" t="s">
        <v>73</v>
      </c>
      <c r="D1738" s="109">
        <v>1.0009999999999999</v>
      </c>
    </row>
    <row r="1739" spans="1:4" x14ac:dyDescent="0.2">
      <c r="A1739" t="s">
        <v>12490</v>
      </c>
      <c r="B1739" s="107">
        <v>44763</v>
      </c>
      <c r="C1739" t="s">
        <v>72</v>
      </c>
      <c r="D1739" s="109">
        <v>0.90559999999999996</v>
      </c>
    </row>
    <row r="1740" spans="1:4" x14ac:dyDescent="0.2">
      <c r="A1740" t="s">
        <v>12491</v>
      </c>
      <c r="B1740" s="107">
        <v>44763</v>
      </c>
      <c r="C1740" t="s">
        <v>58</v>
      </c>
      <c r="D1740" s="109">
        <v>1575.68</v>
      </c>
    </row>
    <row r="1741" spans="1:4" x14ac:dyDescent="0.2">
      <c r="A1741" t="s">
        <v>12492</v>
      </c>
      <c r="B1741" s="107">
        <v>44763</v>
      </c>
      <c r="C1741" t="s">
        <v>43</v>
      </c>
      <c r="D1741" s="109">
        <v>0.18160000000000001</v>
      </c>
    </row>
    <row r="1742" spans="1:4" x14ac:dyDescent="0.2">
      <c r="A1742" t="s">
        <v>12493</v>
      </c>
      <c r="B1742" s="107">
        <v>44762</v>
      </c>
      <c r="C1742" t="s">
        <v>71</v>
      </c>
      <c r="D1742" s="109">
        <v>1519.11</v>
      </c>
    </row>
    <row r="1743" spans="1:4" x14ac:dyDescent="0.2">
      <c r="A1743" t="s">
        <v>12494</v>
      </c>
      <c r="B1743" s="107">
        <v>44762</v>
      </c>
      <c r="C1743" t="s">
        <v>2716</v>
      </c>
      <c r="D1743" s="109">
        <v>1</v>
      </c>
    </row>
    <row r="1744" spans="1:4" x14ac:dyDescent="0.2">
      <c r="A1744" t="s">
        <v>12495</v>
      </c>
      <c r="B1744" s="107">
        <v>44762</v>
      </c>
      <c r="C1744" t="s">
        <v>73</v>
      </c>
      <c r="D1744" s="109">
        <v>0.99970000000000003</v>
      </c>
    </row>
    <row r="1745" spans="1:4" x14ac:dyDescent="0.2">
      <c r="A1745" t="s">
        <v>12496</v>
      </c>
      <c r="B1745" s="107">
        <v>44762</v>
      </c>
      <c r="C1745" t="s">
        <v>72</v>
      </c>
      <c r="D1745" s="109">
        <v>0.83199999999999996</v>
      </c>
    </row>
    <row r="1746" spans="1:4" x14ac:dyDescent="0.2">
      <c r="A1746" t="s">
        <v>12497</v>
      </c>
      <c r="B1746" s="107">
        <v>44762</v>
      </c>
      <c r="C1746" t="s">
        <v>58</v>
      </c>
      <c r="D1746" s="109">
        <v>1521.72</v>
      </c>
    </row>
    <row r="1747" spans="1:4" x14ac:dyDescent="0.2">
      <c r="A1747" t="s">
        <v>12498</v>
      </c>
      <c r="B1747" s="107">
        <v>44762</v>
      </c>
      <c r="C1747" t="s">
        <v>43</v>
      </c>
      <c r="D1747" s="109">
        <v>0.18240000000000001</v>
      </c>
    </row>
    <row r="1748" spans="1:4" x14ac:dyDescent="0.2">
      <c r="A1748" t="s">
        <v>12499</v>
      </c>
      <c r="B1748" s="107">
        <v>44761</v>
      </c>
      <c r="C1748" t="s">
        <v>71</v>
      </c>
      <c r="D1748" s="109">
        <v>1539.12</v>
      </c>
    </row>
    <row r="1749" spans="1:4" x14ac:dyDescent="0.2">
      <c r="A1749" t="s">
        <v>12500</v>
      </c>
      <c r="B1749" s="107">
        <v>44761</v>
      </c>
      <c r="C1749" t="s">
        <v>2716</v>
      </c>
      <c r="D1749" s="109">
        <v>1</v>
      </c>
    </row>
    <row r="1750" spans="1:4" x14ac:dyDescent="0.2">
      <c r="A1750" t="s">
        <v>12501</v>
      </c>
      <c r="B1750" s="107">
        <v>44761</v>
      </c>
      <c r="C1750" t="s">
        <v>73</v>
      </c>
      <c r="D1750" s="109">
        <v>1</v>
      </c>
    </row>
    <row r="1751" spans="1:4" x14ac:dyDescent="0.2">
      <c r="A1751" t="s">
        <v>12502</v>
      </c>
      <c r="B1751" s="107">
        <v>44761</v>
      </c>
      <c r="C1751" t="s">
        <v>72</v>
      </c>
      <c r="D1751" s="109">
        <v>0.92649999999999999</v>
      </c>
    </row>
    <row r="1752" spans="1:4" x14ac:dyDescent="0.2">
      <c r="A1752" t="s">
        <v>12503</v>
      </c>
      <c r="B1752" s="107">
        <v>44761</v>
      </c>
      <c r="C1752" t="s">
        <v>58</v>
      </c>
      <c r="D1752" s="109">
        <v>1543.12</v>
      </c>
    </row>
    <row r="1753" spans="1:4" x14ac:dyDescent="0.2">
      <c r="A1753" t="s">
        <v>12504</v>
      </c>
      <c r="B1753" s="107">
        <v>44761</v>
      </c>
      <c r="C1753" t="s">
        <v>43</v>
      </c>
      <c r="D1753" s="109">
        <v>0.1842</v>
      </c>
    </row>
    <row r="1754" spans="1:4" x14ac:dyDescent="0.2">
      <c r="A1754" t="s">
        <v>12505</v>
      </c>
      <c r="B1754" s="107">
        <v>44760</v>
      </c>
      <c r="C1754" t="s">
        <v>71</v>
      </c>
      <c r="D1754" s="109">
        <v>1579.94</v>
      </c>
    </row>
    <row r="1755" spans="1:4" x14ac:dyDescent="0.2">
      <c r="A1755" t="s">
        <v>12506</v>
      </c>
      <c r="B1755" s="107">
        <v>44760</v>
      </c>
      <c r="C1755" t="s">
        <v>2716</v>
      </c>
      <c r="D1755" s="109">
        <v>1.0009999999999999</v>
      </c>
    </row>
    <row r="1756" spans="1:4" x14ac:dyDescent="0.2">
      <c r="A1756" t="s">
        <v>12507</v>
      </c>
      <c r="B1756" s="107">
        <v>44760</v>
      </c>
      <c r="C1756" t="s">
        <v>73</v>
      </c>
      <c r="D1756" s="109">
        <v>0.99990000000000001</v>
      </c>
    </row>
    <row r="1757" spans="1:4" x14ac:dyDescent="0.2">
      <c r="A1757" t="s">
        <v>12508</v>
      </c>
      <c r="B1757" s="107">
        <v>44760</v>
      </c>
      <c r="C1757" t="s">
        <v>72</v>
      </c>
      <c r="D1757" s="109">
        <v>0.96</v>
      </c>
    </row>
    <row r="1758" spans="1:4" x14ac:dyDescent="0.2">
      <c r="A1758" t="s">
        <v>12509</v>
      </c>
      <c r="B1758" s="107">
        <v>44760</v>
      </c>
      <c r="C1758" t="s">
        <v>58</v>
      </c>
      <c r="D1758" s="109">
        <v>1583.55</v>
      </c>
    </row>
    <row r="1759" spans="1:4" x14ac:dyDescent="0.2">
      <c r="A1759" t="s">
        <v>12510</v>
      </c>
      <c r="B1759" s="107">
        <v>44760</v>
      </c>
      <c r="C1759" t="s">
        <v>43</v>
      </c>
      <c r="D1759" s="109">
        <v>0.18390000000000001</v>
      </c>
    </row>
    <row r="1760" spans="1:4" x14ac:dyDescent="0.2">
      <c r="A1760" t="s">
        <v>12511</v>
      </c>
      <c r="B1760" s="107">
        <v>44759</v>
      </c>
      <c r="C1760" t="s">
        <v>71</v>
      </c>
      <c r="D1760" s="109">
        <v>1341.76</v>
      </c>
    </row>
    <row r="1761" spans="1:4" x14ac:dyDescent="0.2">
      <c r="A1761" t="s">
        <v>12512</v>
      </c>
      <c r="B1761" s="107">
        <v>44759</v>
      </c>
      <c r="C1761" t="s">
        <v>2716</v>
      </c>
      <c r="D1761" s="109">
        <v>0.99970000000000003</v>
      </c>
    </row>
    <row r="1762" spans="1:4" x14ac:dyDescent="0.2">
      <c r="A1762" t="s">
        <v>12513</v>
      </c>
      <c r="B1762" s="107">
        <v>44759</v>
      </c>
      <c r="C1762" t="s">
        <v>73</v>
      </c>
      <c r="D1762" s="109">
        <v>1</v>
      </c>
    </row>
    <row r="1763" spans="1:4" x14ac:dyDescent="0.2">
      <c r="A1763" t="s">
        <v>12514</v>
      </c>
      <c r="B1763" s="107">
        <v>44759</v>
      </c>
      <c r="C1763" t="s">
        <v>72</v>
      </c>
      <c r="D1763" s="109">
        <v>0.75249999999999995</v>
      </c>
    </row>
    <row r="1764" spans="1:4" x14ac:dyDescent="0.2">
      <c r="A1764" t="s">
        <v>12515</v>
      </c>
      <c r="B1764" s="107">
        <v>44759</v>
      </c>
      <c r="C1764" t="s">
        <v>58</v>
      </c>
      <c r="D1764" s="109">
        <v>1337.97</v>
      </c>
    </row>
    <row r="1765" spans="1:4" x14ac:dyDescent="0.2">
      <c r="A1765" t="s">
        <v>12516</v>
      </c>
      <c r="B1765" s="107">
        <v>44759</v>
      </c>
      <c r="C1765" t="s">
        <v>43</v>
      </c>
      <c r="D1765" s="109">
        <v>0.18429999999999999</v>
      </c>
    </row>
    <row r="1766" spans="1:4" x14ac:dyDescent="0.2">
      <c r="A1766" t="s">
        <v>12517</v>
      </c>
      <c r="B1766" s="107">
        <v>44758</v>
      </c>
      <c r="C1766" t="s">
        <v>71</v>
      </c>
      <c r="D1766" s="109">
        <v>1355.06</v>
      </c>
    </row>
    <row r="1767" spans="1:4" x14ac:dyDescent="0.2">
      <c r="A1767" t="s">
        <v>12518</v>
      </c>
      <c r="B1767" s="107">
        <v>44758</v>
      </c>
      <c r="C1767" t="s">
        <v>2716</v>
      </c>
      <c r="D1767" s="109">
        <v>1</v>
      </c>
    </row>
    <row r="1768" spans="1:4" x14ac:dyDescent="0.2">
      <c r="A1768" t="s">
        <v>12519</v>
      </c>
      <c r="B1768" s="107">
        <v>44758</v>
      </c>
      <c r="C1768" t="s">
        <v>73</v>
      </c>
      <c r="D1768" s="109">
        <v>1</v>
      </c>
    </row>
    <row r="1769" spans="1:4" x14ac:dyDescent="0.2">
      <c r="A1769" t="s">
        <v>12520</v>
      </c>
      <c r="B1769" s="107">
        <v>44758</v>
      </c>
      <c r="C1769" t="s">
        <v>72</v>
      </c>
      <c r="D1769" s="109">
        <v>0.72919999999999996</v>
      </c>
    </row>
    <row r="1770" spans="1:4" x14ac:dyDescent="0.2">
      <c r="A1770" t="s">
        <v>12521</v>
      </c>
      <c r="B1770" s="107">
        <v>44758</v>
      </c>
      <c r="C1770" t="s">
        <v>58</v>
      </c>
      <c r="D1770" s="109">
        <v>1356.31</v>
      </c>
    </row>
    <row r="1771" spans="1:4" x14ac:dyDescent="0.2">
      <c r="A1771" t="s">
        <v>12522</v>
      </c>
      <c r="B1771" s="107">
        <v>44758</v>
      </c>
      <c r="C1771" t="s">
        <v>43</v>
      </c>
      <c r="D1771" s="109">
        <v>0.18440000000000001</v>
      </c>
    </row>
    <row r="1772" spans="1:4" x14ac:dyDescent="0.2">
      <c r="A1772" t="s">
        <v>12523</v>
      </c>
      <c r="B1772" s="107">
        <v>44757</v>
      </c>
      <c r="C1772" t="s">
        <v>71</v>
      </c>
      <c r="D1772" s="109">
        <v>1231.3800000000001</v>
      </c>
    </row>
    <row r="1773" spans="1:4" x14ac:dyDescent="0.2">
      <c r="A1773" t="s">
        <v>12524</v>
      </c>
      <c r="B1773" s="107">
        <v>44757</v>
      </c>
      <c r="C1773" t="s">
        <v>2716</v>
      </c>
      <c r="D1773" s="109">
        <v>0.99990000000000001</v>
      </c>
    </row>
    <row r="1774" spans="1:4" x14ac:dyDescent="0.2">
      <c r="A1774" t="s">
        <v>12525</v>
      </c>
      <c r="B1774" s="107">
        <v>44757</v>
      </c>
      <c r="C1774" t="s">
        <v>73</v>
      </c>
      <c r="D1774" s="109">
        <v>1</v>
      </c>
    </row>
    <row r="1775" spans="1:4" x14ac:dyDescent="0.2">
      <c r="A1775" t="s">
        <v>12526</v>
      </c>
      <c r="B1775" s="107">
        <v>44757</v>
      </c>
      <c r="C1775" t="s">
        <v>72</v>
      </c>
      <c r="D1775" s="109">
        <v>0.70320000000000005</v>
      </c>
    </row>
    <row r="1776" spans="1:4" x14ac:dyDescent="0.2">
      <c r="A1776" t="s">
        <v>12527</v>
      </c>
      <c r="B1776" s="107">
        <v>44757</v>
      </c>
      <c r="C1776" t="s">
        <v>58</v>
      </c>
      <c r="D1776" s="109">
        <v>1231.23</v>
      </c>
    </row>
    <row r="1777" spans="1:4" x14ac:dyDescent="0.2">
      <c r="A1777" t="s">
        <v>12528</v>
      </c>
      <c r="B1777" s="107">
        <v>44757</v>
      </c>
      <c r="C1777" t="s">
        <v>43</v>
      </c>
      <c r="D1777" s="109">
        <v>0.1842</v>
      </c>
    </row>
    <row r="1778" spans="1:4" x14ac:dyDescent="0.2">
      <c r="A1778" t="s">
        <v>12529</v>
      </c>
      <c r="B1778" s="107">
        <v>44756</v>
      </c>
      <c r="C1778" t="s">
        <v>71</v>
      </c>
      <c r="D1778" s="109">
        <v>1192.98</v>
      </c>
    </row>
    <row r="1779" spans="1:4" x14ac:dyDescent="0.2">
      <c r="A1779" t="s">
        <v>12530</v>
      </c>
      <c r="B1779" s="107">
        <v>44756</v>
      </c>
      <c r="C1779" t="s">
        <v>2716</v>
      </c>
      <c r="D1779" s="109">
        <v>0.99929999999999997</v>
      </c>
    </row>
    <row r="1780" spans="1:4" x14ac:dyDescent="0.2">
      <c r="A1780" t="s">
        <v>12531</v>
      </c>
      <c r="B1780" s="107">
        <v>44756</v>
      </c>
      <c r="C1780" t="s">
        <v>73</v>
      </c>
      <c r="D1780" s="109">
        <v>1</v>
      </c>
    </row>
    <row r="1781" spans="1:4" x14ac:dyDescent="0.2">
      <c r="A1781" t="s">
        <v>12532</v>
      </c>
      <c r="B1781" s="107">
        <v>44756</v>
      </c>
      <c r="C1781" t="s">
        <v>72</v>
      </c>
      <c r="D1781" s="109">
        <v>0.70899999999999996</v>
      </c>
    </row>
    <row r="1782" spans="1:4" x14ac:dyDescent="0.2">
      <c r="A1782" t="s">
        <v>12533</v>
      </c>
      <c r="B1782" s="107">
        <v>44756</v>
      </c>
      <c r="C1782" t="s">
        <v>58</v>
      </c>
      <c r="D1782" s="109">
        <v>1192.56</v>
      </c>
    </row>
    <row r="1783" spans="1:4" x14ac:dyDescent="0.2">
      <c r="A1783" t="s">
        <v>12534</v>
      </c>
      <c r="B1783" s="107">
        <v>44756</v>
      </c>
      <c r="C1783" t="s">
        <v>43</v>
      </c>
      <c r="D1783" s="109">
        <v>0.1837</v>
      </c>
    </row>
    <row r="1784" spans="1:4" x14ac:dyDescent="0.2">
      <c r="A1784" t="s">
        <v>12535</v>
      </c>
      <c r="B1784" s="107">
        <v>44755</v>
      </c>
      <c r="C1784" t="s">
        <v>71</v>
      </c>
      <c r="D1784" s="109">
        <v>1113.1500000000001</v>
      </c>
    </row>
    <row r="1785" spans="1:4" x14ac:dyDescent="0.2">
      <c r="A1785" t="s">
        <v>12536</v>
      </c>
      <c r="B1785" s="107">
        <v>44755</v>
      </c>
      <c r="C1785" t="s">
        <v>2716</v>
      </c>
      <c r="D1785" s="109">
        <v>0.99919999999999998</v>
      </c>
    </row>
    <row r="1786" spans="1:4" x14ac:dyDescent="0.2">
      <c r="A1786" t="s">
        <v>12537</v>
      </c>
      <c r="B1786" s="107">
        <v>44755</v>
      </c>
      <c r="C1786" t="s">
        <v>73</v>
      </c>
      <c r="D1786" s="109">
        <v>1</v>
      </c>
    </row>
    <row r="1787" spans="1:4" x14ac:dyDescent="0.2">
      <c r="A1787" t="s">
        <v>12538</v>
      </c>
      <c r="B1787" s="107">
        <v>44755</v>
      </c>
      <c r="C1787" t="s">
        <v>72</v>
      </c>
      <c r="D1787" s="109">
        <v>0.63849999999999996</v>
      </c>
    </row>
    <row r="1788" spans="1:4" x14ac:dyDescent="0.2">
      <c r="A1788" t="s">
        <v>12539</v>
      </c>
      <c r="B1788" s="107">
        <v>44755</v>
      </c>
      <c r="C1788" t="s">
        <v>58</v>
      </c>
      <c r="D1788" s="109">
        <v>1114.57</v>
      </c>
    </row>
    <row r="1789" spans="1:4" x14ac:dyDescent="0.2">
      <c r="A1789" t="s">
        <v>12540</v>
      </c>
      <c r="B1789" s="107">
        <v>44755</v>
      </c>
      <c r="C1789" t="s">
        <v>43</v>
      </c>
      <c r="D1789" s="109">
        <v>0.1845</v>
      </c>
    </row>
    <row r="1790" spans="1:4" x14ac:dyDescent="0.2">
      <c r="A1790" t="s">
        <v>12541</v>
      </c>
      <c r="B1790" s="107">
        <v>44754</v>
      </c>
      <c r="C1790" t="s">
        <v>71</v>
      </c>
      <c r="D1790" s="109">
        <v>1041.6500000000001</v>
      </c>
    </row>
    <row r="1791" spans="1:4" x14ac:dyDescent="0.2">
      <c r="A1791" t="s">
        <v>12542</v>
      </c>
      <c r="B1791" s="107">
        <v>44754</v>
      </c>
      <c r="C1791" t="s">
        <v>2716</v>
      </c>
      <c r="D1791" s="109">
        <v>0.99880000000000002</v>
      </c>
    </row>
    <row r="1792" spans="1:4" x14ac:dyDescent="0.2">
      <c r="A1792" t="s">
        <v>12543</v>
      </c>
      <c r="B1792" s="107">
        <v>44754</v>
      </c>
      <c r="C1792" t="s">
        <v>73</v>
      </c>
      <c r="D1792" s="109">
        <v>0.99950000000000006</v>
      </c>
    </row>
    <row r="1793" spans="1:4" x14ac:dyDescent="0.2">
      <c r="A1793" t="s">
        <v>12544</v>
      </c>
      <c r="B1793" s="107">
        <v>44754</v>
      </c>
      <c r="C1793" t="s">
        <v>72</v>
      </c>
      <c r="D1793" s="109">
        <v>0.53559999999999997</v>
      </c>
    </row>
    <row r="1794" spans="1:4" x14ac:dyDescent="0.2">
      <c r="A1794" t="s">
        <v>12545</v>
      </c>
      <c r="B1794" s="107">
        <v>44754</v>
      </c>
      <c r="C1794" t="s">
        <v>58</v>
      </c>
      <c r="D1794" s="109">
        <v>1037.3699999999999</v>
      </c>
    </row>
    <row r="1795" spans="1:4" x14ac:dyDescent="0.2">
      <c r="A1795" t="s">
        <v>12546</v>
      </c>
      <c r="B1795" s="107">
        <v>44754</v>
      </c>
      <c r="C1795" t="s">
        <v>43</v>
      </c>
      <c r="D1795" s="109">
        <v>0.18279999999999999</v>
      </c>
    </row>
    <row r="1796" spans="1:4" x14ac:dyDescent="0.2">
      <c r="A1796" t="s">
        <v>12547</v>
      </c>
      <c r="B1796" s="107">
        <v>44753</v>
      </c>
      <c r="C1796" t="s">
        <v>71</v>
      </c>
      <c r="D1796" s="109">
        <v>1095.73</v>
      </c>
    </row>
    <row r="1797" spans="1:4" x14ac:dyDescent="0.2">
      <c r="A1797" t="s">
        <v>12548</v>
      </c>
      <c r="B1797" s="107">
        <v>44753</v>
      </c>
      <c r="C1797" t="s">
        <v>2716</v>
      </c>
      <c r="D1797" s="109">
        <v>0.99870000000000003</v>
      </c>
    </row>
    <row r="1798" spans="1:4" x14ac:dyDescent="0.2">
      <c r="A1798" t="s">
        <v>12549</v>
      </c>
      <c r="B1798" s="107">
        <v>44753</v>
      </c>
      <c r="C1798" t="s">
        <v>73</v>
      </c>
      <c r="D1798" s="109">
        <v>0.99990000000000001</v>
      </c>
    </row>
    <row r="1799" spans="1:4" x14ac:dyDescent="0.2">
      <c r="A1799" t="s">
        <v>12550</v>
      </c>
      <c r="B1799" s="107">
        <v>44753</v>
      </c>
      <c r="C1799" t="s">
        <v>72</v>
      </c>
      <c r="D1799" s="109">
        <v>0.56279999999999997</v>
      </c>
    </row>
    <row r="1800" spans="1:4" x14ac:dyDescent="0.2">
      <c r="A1800" t="s">
        <v>12551</v>
      </c>
      <c r="B1800" s="107">
        <v>44753</v>
      </c>
      <c r="C1800" t="s">
        <v>58</v>
      </c>
      <c r="D1800" s="109">
        <v>1095.67</v>
      </c>
    </row>
    <row r="1801" spans="1:4" x14ac:dyDescent="0.2">
      <c r="A1801" t="s">
        <v>12552</v>
      </c>
      <c r="B1801" s="107">
        <v>44753</v>
      </c>
      <c r="C1801" t="s">
        <v>43</v>
      </c>
      <c r="D1801" s="109">
        <v>0.185</v>
      </c>
    </row>
    <row r="1802" spans="1:4" x14ac:dyDescent="0.2">
      <c r="A1802" t="s">
        <v>12553</v>
      </c>
      <c r="B1802" s="107">
        <v>44752</v>
      </c>
      <c r="C1802" t="s">
        <v>71</v>
      </c>
      <c r="D1802" s="109">
        <v>1164.8599999999999</v>
      </c>
    </row>
    <row r="1803" spans="1:4" x14ac:dyDescent="0.2">
      <c r="A1803" t="s">
        <v>12554</v>
      </c>
      <c r="B1803" s="107">
        <v>44752</v>
      </c>
      <c r="C1803" t="s">
        <v>2716</v>
      </c>
      <c r="D1803" s="109">
        <v>0.99929999999999997</v>
      </c>
    </row>
    <row r="1804" spans="1:4" x14ac:dyDescent="0.2">
      <c r="A1804" t="s">
        <v>12555</v>
      </c>
      <c r="B1804" s="107">
        <v>44752</v>
      </c>
      <c r="C1804" t="s">
        <v>73</v>
      </c>
      <c r="D1804" s="109">
        <v>1</v>
      </c>
    </row>
    <row r="1805" spans="1:4" x14ac:dyDescent="0.2">
      <c r="A1805" t="s">
        <v>12556</v>
      </c>
      <c r="B1805" s="107">
        <v>44752</v>
      </c>
      <c r="C1805" t="s">
        <v>72</v>
      </c>
      <c r="D1805" s="109">
        <v>0.57099999999999995</v>
      </c>
    </row>
    <row r="1806" spans="1:4" x14ac:dyDescent="0.2">
      <c r="A1806" t="s">
        <v>12557</v>
      </c>
      <c r="B1806" s="107">
        <v>44752</v>
      </c>
      <c r="C1806" t="s">
        <v>58</v>
      </c>
      <c r="D1806" s="109">
        <v>1167.31</v>
      </c>
    </row>
    <row r="1807" spans="1:4" x14ac:dyDescent="0.2">
      <c r="A1807" t="s">
        <v>12558</v>
      </c>
      <c r="B1807" s="107">
        <v>44752</v>
      </c>
      <c r="C1807" t="s">
        <v>43</v>
      </c>
      <c r="D1807" s="109">
        <v>0.18870000000000001</v>
      </c>
    </row>
    <row r="1808" spans="1:4" x14ac:dyDescent="0.2">
      <c r="A1808" t="s">
        <v>12559</v>
      </c>
      <c r="B1808" s="107">
        <v>44751</v>
      </c>
      <c r="C1808" t="s">
        <v>71</v>
      </c>
      <c r="D1808" s="109">
        <v>1219</v>
      </c>
    </row>
    <row r="1809" spans="1:4" x14ac:dyDescent="0.2">
      <c r="A1809" t="s">
        <v>12560</v>
      </c>
      <c r="B1809" s="107">
        <v>44751</v>
      </c>
      <c r="C1809" t="s">
        <v>2716</v>
      </c>
      <c r="D1809" s="109">
        <v>0.99970000000000003</v>
      </c>
    </row>
    <row r="1810" spans="1:4" x14ac:dyDescent="0.2">
      <c r="A1810" t="s">
        <v>12561</v>
      </c>
      <c r="B1810" s="107">
        <v>44751</v>
      </c>
      <c r="C1810" t="s">
        <v>73</v>
      </c>
      <c r="D1810" s="109">
        <v>1</v>
      </c>
    </row>
    <row r="1811" spans="1:4" x14ac:dyDescent="0.2">
      <c r="A1811" t="s">
        <v>12562</v>
      </c>
      <c r="B1811" s="107">
        <v>44751</v>
      </c>
      <c r="C1811" t="s">
        <v>72</v>
      </c>
      <c r="D1811" s="109">
        <v>0.58950000000000002</v>
      </c>
    </row>
    <row r="1812" spans="1:4" x14ac:dyDescent="0.2">
      <c r="A1812" t="s">
        <v>12563</v>
      </c>
      <c r="B1812" s="107">
        <v>44751</v>
      </c>
      <c r="C1812" t="s">
        <v>58</v>
      </c>
      <c r="D1812" s="109">
        <v>1216.53</v>
      </c>
    </row>
    <row r="1813" spans="1:4" x14ac:dyDescent="0.2">
      <c r="A1813" t="s">
        <v>12564</v>
      </c>
      <c r="B1813" s="107">
        <v>44751</v>
      </c>
      <c r="C1813" t="s">
        <v>43</v>
      </c>
      <c r="D1813" s="109">
        <v>0.18859999999999999</v>
      </c>
    </row>
    <row r="1814" spans="1:4" x14ac:dyDescent="0.2">
      <c r="A1814" t="s">
        <v>12565</v>
      </c>
      <c r="B1814" s="107">
        <v>44750</v>
      </c>
      <c r="C1814" t="s">
        <v>71</v>
      </c>
      <c r="D1814" s="109">
        <v>1218.68</v>
      </c>
    </row>
    <row r="1815" spans="1:4" x14ac:dyDescent="0.2">
      <c r="A1815" t="s">
        <v>12566</v>
      </c>
      <c r="B1815" s="107">
        <v>44750</v>
      </c>
      <c r="C1815" t="s">
        <v>2716</v>
      </c>
      <c r="D1815" s="109">
        <v>0.99880000000000002</v>
      </c>
    </row>
    <row r="1816" spans="1:4" x14ac:dyDescent="0.2">
      <c r="A1816" t="s">
        <v>12567</v>
      </c>
      <c r="B1816" s="107">
        <v>44750</v>
      </c>
      <c r="C1816" t="s">
        <v>73</v>
      </c>
      <c r="D1816" s="109">
        <v>1</v>
      </c>
    </row>
    <row r="1817" spans="1:4" x14ac:dyDescent="0.2">
      <c r="A1817" t="s">
        <v>12568</v>
      </c>
      <c r="B1817" s="107">
        <v>44750</v>
      </c>
      <c r="C1817" t="s">
        <v>72</v>
      </c>
      <c r="D1817" s="109">
        <v>0.60570000000000002</v>
      </c>
    </row>
    <row r="1818" spans="1:4" x14ac:dyDescent="0.2">
      <c r="A1818" t="s">
        <v>12569</v>
      </c>
      <c r="B1818" s="107">
        <v>44750</v>
      </c>
      <c r="C1818" t="s">
        <v>58</v>
      </c>
      <c r="D1818" s="109">
        <v>1214</v>
      </c>
    </row>
    <row r="1819" spans="1:4" x14ac:dyDescent="0.2">
      <c r="A1819" t="s">
        <v>12570</v>
      </c>
      <c r="B1819" s="107">
        <v>44750</v>
      </c>
      <c r="C1819" t="s">
        <v>43</v>
      </c>
      <c r="D1819" s="109">
        <v>0.18859999999999999</v>
      </c>
    </row>
    <row r="1820" spans="1:4" x14ac:dyDescent="0.2">
      <c r="A1820" t="s">
        <v>12571</v>
      </c>
      <c r="B1820" s="107">
        <v>44749</v>
      </c>
      <c r="C1820" t="s">
        <v>71</v>
      </c>
      <c r="D1820" s="109">
        <v>1241.1199999999999</v>
      </c>
    </row>
    <row r="1821" spans="1:4" x14ac:dyDescent="0.2">
      <c r="A1821" t="s">
        <v>12572</v>
      </c>
      <c r="B1821" s="107">
        <v>44749</v>
      </c>
      <c r="C1821" t="s">
        <v>2716</v>
      </c>
      <c r="D1821" s="109">
        <v>0.99960000000000004</v>
      </c>
    </row>
    <row r="1822" spans="1:4" x14ac:dyDescent="0.2">
      <c r="A1822" t="s">
        <v>12573</v>
      </c>
      <c r="B1822" s="107">
        <v>44749</v>
      </c>
      <c r="C1822" t="s">
        <v>73</v>
      </c>
      <c r="D1822" s="109">
        <v>1</v>
      </c>
    </row>
    <row r="1823" spans="1:4" x14ac:dyDescent="0.2">
      <c r="A1823" t="s">
        <v>12574</v>
      </c>
      <c r="B1823" s="107">
        <v>44749</v>
      </c>
      <c r="C1823" t="s">
        <v>72</v>
      </c>
      <c r="D1823" s="109">
        <v>0.56269999999999998</v>
      </c>
    </row>
    <row r="1824" spans="1:4" x14ac:dyDescent="0.2">
      <c r="A1824" t="s">
        <v>12575</v>
      </c>
      <c r="B1824" s="107">
        <v>44749</v>
      </c>
      <c r="C1824" t="s">
        <v>58</v>
      </c>
      <c r="D1824" s="109">
        <v>1236.6400000000001</v>
      </c>
    </row>
    <row r="1825" spans="1:4" x14ac:dyDescent="0.2">
      <c r="A1825" t="s">
        <v>12576</v>
      </c>
      <c r="B1825" s="107">
        <v>44749</v>
      </c>
      <c r="C1825" t="s">
        <v>43</v>
      </c>
      <c r="D1825" s="109">
        <v>0.18629999999999999</v>
      </c>
    </row>
    <row r="1826" spans="1:4" x14ac:dyDescent="0.2">
      <c r="A1826" t="s">
        <v>12577</v>
      </c>
      <c r="B1826" s="107">
        <v>44748</v>
      </c>
      <c r="C1826" t="s">
        <v>71</v>
      </c>
      <c r="D1826" s="109">
        <v>1188.99</v>
      </c>
    </row>
    <row r="1827" spans="1:4" x14ac:dyDescent="0.2">
      <c r="A1827" t="s">
        <v>12578</v>
      </c>
      <c r="B1827" s="107">
        <v>44748</v>
      </c>
      <c r="C1827" t="s">
        <v>2716</v>
      </c>
      <c r="D1827" s="109">
        <v>0.99909999999999999</v>
      </c>
    </row>
    <row r="1828" spans="1:4" x14ac:dyDescent="0.2">
      <c r="A1828" t="s">
        <v>12579</v>
      </c>
      <c r="B1828" s="107">
        <v>44748</v>
      </c>
      <c r="C1828" t="s">
        <v>73</v>
      </c>
      <c r="D1828" s="109">
        <v>1</v>
      </c>
    </row>
    <row r="1829" spans="1:4" x14ac:dyDescent="0.2">
      <c r="A1829" t="s">
        <v>12580</v>
      </c>
      <c r="B1829" s="107">
        <v>44748</v>
      </c>
      <c r="C1829" t="s">
        <v>72</v>
      </c>
      <c r="D1829" s="109">
        <v>0.52510000000000001</v>
      </c>
    </row>
    <row r="1830" spans="1:4" x14ac:dyDescent="0.2">
      <c r="A1830" t="s">
        <v>12581</v>
      </c>
      <c r="B1830" s="107">
        <v>44748</v>
      </c>
      <c r="C1830" t="s">
        <v>58</v>
      </c>
      <c r="D1830" s="109">
        <v>1185.4100000000001</v>
      </c>
    </row>
    <row r="1831" spans="1:4" x14ac:dyDescent="0.2">
      <c r="A1831" t="s">
        <v>12582</v>
      </c>
      <c r="B1831" s="107">
        <v>44748</v>
      </c>
      <c r="C1831" t="s">
        <v>43</v>
      </c>
      <c r="D1831" s="109">
        <v>0.18410000000000001</v>
      </c>
    </row>
    <row r="1832" spans="1:4" x14ac:dyDescent="0.2">
      <c r="A1832" t="s">
        <v>12583</v>
      </c>
      <c r="B1832" s="107">
        <v>44747</v>
      </c>
      <c r="C1832" t="s">
        <v>71</v>
      </c>
      <c r="D1832" s="109">
        <v>1135.68</v>
      </c>
    </row>
    <row r="1833" spans="1:4" x14ac:dyDescent="0.2">
      <c r="A1833" t="s">
        <v>12584</v>
      </c>
      <c r="B1833" s="107">
        <v>44747</v>
      </c>
      <c r="C1833" t="s">
        <v>2716</v>
      </c>
      <c r="D1833" s="109">
        <v>0.999</v>
      </c>
    </row>
    <row r="1834" spans="1:4" x14ac:dyDescent="0.2">
      <c r="A1834" t="s">
        <v>12585</v>
      </c>
      <c r="B1834" s="107">
        <v>44747</v>
      </c>
      <c r="C1834" t="s">
        <v>73</v>
      </c>
      <c r="D1834" s="109">
        <v>0.99929999999999997</v>
      </c>
    </row>
    <row r="1835" spans="1:4" x14ac:dyDescent="0.2">
      <c r="A1835" t="s">
        <v>12586</v>
      </c>
      <c r="B1835" s="107">
        <v>44747</v>
      </c>
      <c r="C1835" t="s">
        <v>72</v>
      </c>
      <c r="D1835" s="109">
        <v>0.51259999999999994</v>
      </c>
    </row>
    <row r="1836" spans="1:4" x14ac:dyDescent="0.2">
      <c r="A1836" t="s">
        <v>12587</v>
      </c>
      <c r="B1836" s="107">
        <v>44747</v>
      </c>
      <c r="C1836" t="s">
        <v>58</v>
      </c>
      <c r="D1836" s="109">
        <v>1131.96</v>
      </c>
    </row>
    <row r="1837" spans="1:4" x14ac:dyDescent="0.2">
      <c r="A1837" t="s">
        <v>12588</v>
      </c>
      <c r="B1837" s="107">
        <v>44747</v>
      </c>
      <c r="C1837" t="s">
        <v>43</v>
      </c>
      <c r="D1837" s="109">
        <v>0.1855</v>
      </c>
    </row>
    <row r="1838" spans="1:4" x14ac:dyDescent="0.2">
      <c r="A1838" t="s">
        <v>12589</v>
      </c>
      <c r="B1838" s="107">
        <v>44746</v>
      </c>
      <c r="C1838" t="s">
        <v>71</v>
      </c>
      <c r="D1838" s="109">
        <v>1148.78</v>
      </c>
    </row>
    <row r="1839" spans="1:4" x14ac:dyDescent="0.2">
      <c r="A1839" t="s">
        <v>12590</v>
      </c>
      <c r="B1839" s="107">
        <v>44746</v>
      </c>
      <c r="C1839" t="s">
        <v>2716</v>
      </c>
      <c r="D1839" s="109">
        <v>0.99919999999999998</v>
      </c>
    </row>
    <row r="1840" spans="1:4" x14ac:dyDescent="0.2">
      <c r="A1840" t="s">
        <v>12591</v>
      </c>
      <c r="B1840" s="107">
        <v>44746</v>
      </c>
      <c r="C1840" t="s">
        <v>73</v>
      </c>
      <c r="D1840" s="109">
        <v>1</v>
      </c>
    </row>
    <row r="1841" spans="1:4" x14ac:dyDescent="0.2">
      <c r="A1841" t="s">
        <v>12592</v>
      </c>
      <c r="B1841" s="107">
        <v>44746</v>
      </c>
      <c r="C1841" t="s">
        <v>72</v>
      </c>
      <c r="D1841" s="109">
        <v>0.49080000000000001</v>
      </c>
    </row>
    <row r="1842" spans="1:4" x14ac:dyDescent="0.2">
      <c r="A1842" t="s">
        <v>12593</v>
      </c>
      <c r="B1842" s="107">
        <v>44746</v>
      </c>
      <c r="C1842" t="s">
        <v>58</v>
      </c>
      <c r="D1842" s="109">
        <v>1149.81</v>
      </c>
    </row>
    <row r="1843" spans="1:4" x14ac:dyDescent="0.2">
      <c r="A1843" t="s">
        <v>12594</v>
      </c>
      <c r="B1843" s="107">
        <v>44746</v>
      </c>
      <c r="C1843" t="s">
        <v>43</v>
      </c>
      <c r="D1843" s="109">
        <v>0.18740000000000001</v>
      </c>
    </row>
    <row r="1844" spans="1:4" x14ac:dyDescent="0.2">
      <c r="A1844" t="s">
        <v>12595</v>
      </c>
      <c r="B1844" s="107">
        <v>44745</v>
      </c>
      <c r="C1844" t="s">
        <v>71</v>
      </c>
      <c r="D1844" s="109">
        <v>1072.54</v>
      </c>
    </row>
    <row r="1845" spans="1:4" x14ac:dyDescent="0.2">
      <c r="A1845" t="s">
        <v>12596</v>
      </c>
      <c r="B1845" s="107">
        <v>44745</v>
      </c>
      <c r="C1845" t="s">
        <v>2716</v>
      </c>
      <c r="D1845" s="109">
        <v>0.99890000000000001</v>
      </c>
    </row>
    <row r="1846" spans="1:4" x14ac:dyDescent="0.2">
      <c r="A1846" t="s">
        <v>12597</v>
      </c>
      <c r="B1846" s="107">
        <v>44745</v>
      </c>
      <c r="C1846" t="s">
        <v>73</v>
      </c>
      <c r="D1846" s="109">
        <v>1</v>
      </c>
    </row>
    <row r="1847" spans="1:4" x14ac:dyDescent="0.2">
      <c r="A1847" t="s">
        <v>12598</v>
      </c>
      <c r="B1847" s="107">
        <v>44745</v>
      </c>
      <c r="C1847" t="s">
        <v>72</v>
      </c>
      <c r="D1847" s="109">
        <v>0.46129999999999999</v>
      </c>
    </row>
    <row r="1848" spans="1:4" x14ac:dyDescent="0.2">
      <c r="A1848" t="s">
        <v>12599</v>
      </c>
      <c r="B1848" s="107">
        <v>44745</v>
      </c>
      <c r="C1848" t="s">
        <v>58</v>
      </c>
      <c r="D1848" s="109">
        <v>1072.95</v>
      </c>
    </row>
    <row r="1849" spans="1:4" x14ac:dyDescent="0.2">
      <c r="A1849" t="s">
        <v>12600</v>
      </c>
      <c r="B1849" s="107">
        <v>44745</v>
      </c>
      <c r="C1849" t="s">
        <v>43</v>
      </c>
      <c r="D1849" s="109">
        <v>0.18709999999999999</v>
      </c>
    </row>
    <row r="1850" spans="1:4" x14ac:dyDescent="0.2">
      <c r="A1850" t="s">
        <v>12601</v>
      </c>
      <c r="B1850" s="107">
        <v>44744</v>
      </c>
      <c r="C1850" t="s">
        <v>71</v>
      </c>
      <c r="D1850" s="109">
        <v>1067.75</v>
      </c>
    </row>
    <row r="1851" spans="1:4" x14ac:dyDescent="0.2">
      <c r="A1851" t="s">
        <v>12602</v>
      </c>
      <c r="B1851" s="107">
        <v>44744</v>
      </c>
      <c r="C1851" t="s">
        <v>2716</v>
      </c>
      <c r="D1851" s="109">
        <v>0.99880000000000002</v>
      </c>
    </row>
    <row r="1852" spans="1:4" x14ac:dyDescent="0.2">
      <c r="A1852" t="s">
        <v>12603</v>
      </c>
      <c r="B1852" s="107">
        <v>44744</v>
      </c>
      <c r="C1852" t="s">
        <v>73</v>
      </c>
      <c r="D1852" s="109">
        <v>1</v>
      </c>
    </row>
    <row r="1853" spans="1:4" x14ac:dyDescent="0.2">
      <c r="A1853" t="s">
        <v>12604</v>
      </c>
      <c r="B1853" s="107">
        <v>44744</v>
      </c>
      <c r="C1853" t="s">
        <v>72</v>
      </c>
      <c r="D1853" s="109">
        <v>0.49220000000000003</v>
      </c>
    </row>
    <row r="1854" spans="1:4" x14ac:dyDescent="0.2">
      <c r="A1854" t="s">
        <v>12605</v>
      </c>
      <c r="B1854" s="107">
        <v>44744</v>
      </c>
      <c r="C1854" t="s">
        <v>58</v>
      </c>
      <c r="D1854" s="109">
        <v>1065.69</v>
      </c>
    </row>
    <row r="1855" spans="1:4" x14ac:dyDescent="0.2">
      <c r="A1855" t="s">
        <v>12606</v>
      </c>
      <c r="B1855" s="107">
        <v>44744</v>
      </c>
      <c r="C1855" t="s">
        <v>43</v>
      </c>
      <c r="D1855" s="109">
        <v>0.18740000000000001</v>
      </c>
    </row>
    <row r="1856" spans="1:4" x14ac:dyDescent="0.2">
      <c r="A1856" t="s">
        <v>12607</v>
      </c>
      <c r="B1856" s="107">
        <v>44743</v>
      </c>
      <c r="C1856" t="s">
        <v>71</v>
      </c>
      <c r="D1856" s="109">
        <v>1053.76</v>
      </c>
    </row>
    <row r="1857" spans="1:4" x14ac:dyDescent="0.2">
      <c r="A1857" t="s">
        <v>12608</v>
      </c>
      <c r="B1857" s="107">
        <v>44743</v>
      </c>
      <c r="C1857" t="s">
        <v>2716</v>
      </c>
      <c r="D1857" s="109">
        <v>0.99839999999999995</v>
      </c>
    </row>
    <row r="1858" spans="1:4" x14ac:dyDescent="0.2">
      <c r="A1858" t="s">
        <v>12609</v>
      </c>
      <c r="B1858" s="107">
        <v>44743</v>
      </c>
      <c r="C1858" t="s">
        <v>73</v>
      </c>
      <c r="D1858" s="109">
        <v>0.99980000000000002</v>
      </c>
    </row>
    <row r="1859" spans="1:4" x14ac:dyDescent="0.2">
      <c r="A1859" t="s">
        <v>12610</v>
      </c>
      <c r="B1859" s="107">
        <v>44743</v>
      </c>
      <c r="C1859" t="s">
        <v>72</v>
      </c>
      <c r="D1859" s="109">
        <v>0.46110000000000001</v>
      </c>
    </row>
    <row r="1860" spans="1:4" x14ac:dyDescent="0.2">
      <c r="A1860" t="s">
        <v>12611</v>
      </c>
      <c r="B1860" s="107">
        <v>44743</v>
      </c>
      <c r="C1860" t="s">
        <v>58</v>
      </c>
      <c r="D1860" s="109">
        <v>1058.01</v>
      </c>
    </row>
    <row r="1861" spans="1:4" x14ac:dyDescent="0.2">
      <c r="A1861" t="s">
        <v>12612</v>
      </c>
      <c r="B1861" s="107">
        <v>44743</v>
      </c>
      <c r="C1861" t="s">
        <v>43</v>
      </c>
      <c r="D1861" s="109">
        <v>0.187</v>
      </c>
    </row>
    <row r="1862" spans="1:4" x14ac:dyDescent="0.2">
      <c r="A1862" t="s">
        <v>12613</v>
      </c>
      <c r="B1862" s="107">
        <v>44742</v>
      </c>
      <c r="C1862" t="s">
        <v>71</v>
      </c>
      <c r="D1862" s="109">
        <v>1066.1500000000001</v>
      </c>
    </row>
    <row r="1863" spans="1:4" x14ac:dyDescent="0.2">
      <c r="A1863" t="s">
        <v>12614</v>
      </c>
      <c r="B1863" s="107">
        <v>44742</v>
      </c>
      <c r="C1863" t="s">
        <v>2716</v>
      </c>
      <c r="D1863" s="109">
        <v>0.99919999999999998</v>
      </c>
    </row>
    <row r="1864" spans="1:4" x14ac:dyDescent="0.2">
      <c r="A1864" t="s">
        <v>12615</v>
      </c>
      <c r="B1864" s="107">
        <v>44742</v>
      </c>
      <c r="C1864" t="s">
        <v>73</v>
      </c>
      <c r="D1864" s="109">
        <v>1.0009999999999999</v>
      </c>
    </row>
    <row r="1865" spans="1:4" x14ac:dyDescent="0.2">
      <c r="A1865" t="s">
        <v>12616</v>
      </c>
      <c r="B1865" s="107">
        <v>44742</v>
      </c>
      <c r="C1865" t="s">
        <v>72</v>
      </c>
      <c r="D1865" s="109">
        <v>0.48070000000000002</v>
      </c>
    </row>
    <row r="1866" spans="1:4" x14ac:dyDescent="0.2">
      <c r="A1866" t="s">
        <v>12617</v>
      </c>
      <c r="B1866" s="107">
        <v>44742</v>
      </c>
      <c r="C1866" t="s">
        <v>58</v>
      </c>
      <c r="D1866" s="109">
        <v>1069.53</v>
      </c>
    </row>
    <row r="1867" spans="1:4" x14ac:dyDescent="0.2">
      <c r="A1867" t="s">
        <v>12618</v>
      </c>
      <c r="B1867" s="107">
        <v>44742</v>
      </c>
      <c r="C1867" t="s">
        <v>43</v>
      </c>
      <c r="D1867" s="109">
        <v>0.18920000000000001</v>
      </c>
    </row>
    <row r="1868" spans="1:4" x14ac:dyDescent="0.2">
      <c r="A1868" t="s">
        <v>12619</v>
      </c>
      <c r="B1868" s="107">
        <v>44741</v>
      </c>
      <c r="C1868" t="s">
        <v>71</v>
      </c>
      <c r="D1868" s="109">
        <v>1098.8</v>
      </c>
    </row>
    <row r="1869" spans="1:4" x14ac:dyDescent="0.2">
      <c r="A1869" t="s">
        <v>12620</v>
      </c>
      <c r="B1869" s="107">
        <v>44741</v>
      </c>
      <c r="C1869" t="s">
        <v>2716</v>
      </c>
      <c r="D1869" s="109">
        <v>0.999</v>
      </c>
    </row>
    <row r="1870" spans="1:4" x14ac:dyDescent="0.2">
      <c r="A1870" t="s">
        <v>12621</v>
      </c>
      <c r="B1870" s="107">
        <v>44741</v>
      </c>
      <c r="C1870" t="s">
        <v>73</v>
      </c>
      <c r="D1870" s="109">
        <v>1</v>
      </c>
    </row>
    <row r="1871" spans="1:4" x14ac:dyDescent="0.2">
      <c r="A1871" t="s">
        <v>12622</v>
      </c>
      <c r="B1871" s="107">
        <v>44741</v>
      </c>
      <c r="C1871" t="s">
        <v>72</v>
      </c>
      <c r="D1871" s="109">
        <v>0.49590000000000001</v>
      </c>
    </row>
    <row r="1872" spans="1:4" x14ac:dyDescent="0.2">
      <c r="A1872" t="s">
        <v>12623</v>
      </c>
      <c r="B1872" s="107">
        <v>44741</v>
      </c>
      <c r="C1872" t="s">
        <v>58</v>
      </c>
      <c r="D1872" s="109">
        <v>1098.71</v>
      </c>
    </row>
    <row r="1873" spans="1:4" x14ac:dyDescent="0.2">
      <c r="A1873" t="s">
        <v>12624</v>
      </c>
      <c r="B1873" s="107">
        <v>44741</v>
      </c>
      <c r="C1873" t="s">
        <v>43</v>
      </c>
      <c r="D1873" s="109">
        <v>0.19189999999999999</v>
      </c>
    </row>
    <row r="1874" spans="1:4" x14ac:dyDescent="0.2">
      <c r="A1874" t="s">
        <v>12625</v>
      </c>
      <c r="B1874" s="107">
        <v>44740</v>
      </c>
      <c r="C1874" t="s">
        <v>71</v>
      </c>
      <c r="D1874" s="109">
        <v>1143.75</v>
      </c>
    </row>
    <row r="1875" spans="1:4" x14ac:dyDescent="0.2">
      <c r="A1875" t="s">
        <v>12626</v>
      </c>
      <c r="B1875" s="107">
        <v>44740</v>
      </c>
      <c r="C1875" t="s">
        <v>2716</v>
      </c>
      <c r="D1875" s="109">
        <v>0.99860000000000004</v>
      </c>
    </row>
    <row r="1876" spans="1:4" x14ac:dyDescent="0.2">
      <c r="A1876" t="s">
        <v>12627</v>
      </c>
      <c r="B1876" s="107">
        <v>44740</v>
      </c>
      <c r="C1876" t="s">
        <v>73</v>
      </c>
      <c r="D1876" s="109">
        <v>0.99990000000000001</v>
      </c>
    </row>
    <row r="1877" spans="1:4" x14ac:dyDescent="0.2">
      <c r="A1877" t="s">
        <v>12628</v>
      </c>
      <c r="B1877" s="107">
        <v>44740</v>
      </c>
      <c r="C1877" t="s">
        <v>72</v>
      </c>
      <c r="D1877" s="109">
        <v>0.5101</v>
      </c>
    </row>
    <row r="1878" spans="1:4" x14ac:dyDescent="0.2">
      <c r="A1878" t="s">
        <v>12629</v>
      </c>
      <c r="B1878" s="107">
        <v>44740</v>
      </c>
      <c r="C1878" t="s">
        <v>58</v>
      </c>
      <c r="D1878" s="109">
        <v>1142.4100000000001</v>
      </c>
    </row>
    <row r="1879" spans="1:4" x14ac:dyDescent="0.2">
      <c r="A1879" t="s">
        <v>12630</v>
      </c>
      <c r="B1879" s="107">
        <v>44740</v>
      </c>
      <c r="C1879" t="s">
        <v>43</v>
      </c>
      <c r="D1879" s="109">
        <v>0.1893</v>
      </c>
    </row>
    <row r="1880" spans="1:4" x14ac:dyDescent="0.2">
      <c r="A1880" t="s">
        <v>12631</v>
      </c>
      <c r="B1880" s="107">
        <v>44739</v>
      </c>
      <c r="C1880" t="s">
        <v>71</v>
      </c>
      <c r="D1880" s="109">
        <v>1186.8900000000001</v>
      </c>
    </row>
    <row r="1881" spans="1:4" x14ac:dyDescent="0.2">
      <c r="A1881" t="s">
        <v>12632</v>
      </c>
      <c r="B1881" s="107">
        <v>44739</v>
      </c>
      <c r="C1881" t="s">
        <v>2716</v>
      </c>
      <c r="D1881" s="109">
        <v>0.999</v>
      </c>
    </row>
    <row r="1882" spans="1:4" x14ac:dyDescent="0.2">
      <c r="A1882" t="s">
        <v>12633</v>
      </c>
      <c r="B1882" s="107">
        <v>44739</v>
      </c>
      <c r="C1882" t="s">
        <v>73</v>
      </c>
      <c r="D1882" s="109">
        <v>1.0009999999999999</v>
      </c>
    </row>
    <row r="1883" spans="1:4" x14ac:dyDescent="0.2">
      <c r="A1883" t="s">
        <v>12634</v>
      </c>
      <c r="B1883" s="107">
        <v>44739</v>
      </c>
      <c r="C1883" t="s">
        <v>72</v>
      </c>
      <c r="D1883" s="109">
        <v>0.53139999999999998</v>
      </c>
    </row>
    <row r="1884" spans="1:4" x14ac:dyDescent="0.2">
      <c r="A1884" t="s">
        <v>12635</v>
      </c>
      <c r="B1884" s="107">
        <v>44739</v>
      </c>
      <c r="C1884" t="s">
        <v>58</v>
      </c>
      <c r="D1884" s="109">
        <v>1190.73</v>
      </c>
    </row>
    <row r="1885" spans="1:4" x14ac:dyDescent="0.2">
      <c r="A1885" t="s">
        <v>12636</v>
      </c>
      <c r="B1885" s="107">
        <v>44739</v>
      </c>
      <c r="C1885" t="s">
        <v>43</v>
      </c>
      <c r="D1885" s="109">
        <v>0.191</v>
      </c>
    </row>
    <row r="1886" spans="1:4" x14ac:dyDescent="0.2">
      <c r="A1886" t="s">
        <v>12637</v>
      </c>
      <c r="B1886" s="107">
        <v>44738</v>
      </c>
      <c r="C1886" t="s">
        <v>71</v>
      </c>
      <c r="D1886" s="109">
        <v>1196.2</v>
      </c>
    </row>
    <row r="1887" spans="1:4" x14ac:dyDescent="0.2">
      <c r="A1887" t="s">
        <v>12638</v>
      </c>
      <c r="B1887" s="107">
        <v>44738</v>
      </c>
      <c r="C1887" t="s">
        <v>2716</v>
      </c>
      <c r="D1887" s="109">
        <v>1</v>
      </c>
    </row>
    <row r="1888" spans="1:4" x14ac:dyDescent="0.2">
      <c r="A1888" t="s">
        <v>12639</v>
      </c>
      <c r="B1888" s="107">
        <v>44738</v>
      </c>
      <c r="C1888" t="s">
        <v>73</v>
      </c>
      <c r="D1888" s="109">
        <v>1</v>
      </c>
    </row>
    <row r="1889" spans="1:4" x14ac:dyDescent="0.2">
      <c r="A1889" t="s">
        <v>12640</v>
      </c>
      <c r="B1889" s="107">
        <v>44738</v>
      </c>
      <c r="C1889" t="s">
        <v>72</v>
      </c>
      <c r="D1889" s="109">
        <v>0.55820000000000003</v>
      </c>
    </row>
    <row r="1890" spans="1:4" x14ac:dyDescent="0.2">
      <c r="A1890" t="s">
        <v>12641</v>
      </c>
      <c r="B1890" s="107">
        <v>44738</v>
      </c>
      <c r="C1890" t="s">
        <v>58</v>
      </c>
      <c r="D1890" s="109">
        <v>1198.25</v>
      </c>
    </row>
    <row r="1891" spans="1:4" x14ac:dyDescent="0.2">
      <c r="A1891" t="s">
        <v>12642</v>
      </c>
      <c r="B1891" s="107">
        <v>44738</v>
      </c>
      <c r="C1891" t="s">
        <v>43</v>
      </c>
      <c r="D1891" s="109">
        <v>0.18990000000000001</v>
      </c>
    </row>
    <row r="1892" spans="1:4" x14ac:dyDescent="0.2">
      <c r="A1892" t="s">
        <v>12643</v>
      </c>
      <c r="B1892" s="107">
        <v>44737</v>
      </c>
      <c r="C1892" t="s">
        <v>71</v>
      </c>
      <c r="D1892" s="109">
        <v>1244.32</v>
      </c>
    </row>
    <row r="1893" spans="1:4" x14ac:dyDescent="0.2">
      <c r="A1893" t="s">
        <v>12644</v>
      </c>
      <c r="B1893" s="107">
        <v>44737</v>
      </c>
      <c r="C1893" t="s">
        <v>2716</v>
      </c>
      <c r="D1893" s="109">
        <v>0.99909999999999999</v>
      </c>
    </row>
    <row r="1894" spans="1:4" x14ac:dyDescent="0.2">
      <c r="A1894" t="s">
        <v>12645</v>
      </c>
      <c r="B1894" s="107">
        <v>44737</v>
      </c>
      <c r="C1894" t="s">
        <v>73</v>
      </c>
      <c r="D1894" s="109">
        <v>0.99980000000000002</v>
      </c>
    </row>
    <row r="1895" spans="1:4" x14ac:dyDescent="0.2">
      <c r="A1895" t="s">
        <v>12646</v>
      </c>
      <c r="B1895" s="107">
        <v>44737</v>
      </c>
      <c r="C1895" t="s">
        <v>72</v>
      </c>
      <c r="D1895" s="109">
        <v>0.60070000000000001</v>
      </c>
    </row>
    <row r="1896" spans="1:4" x14ac:dyDescent="0.2">
      <c r="A1896" t="s">
        <v>12647</v>
      </c>
      <c r="B1896" s="107">
        <v>44737</v>
      </c>
      <c r="C1896" t="s">
        <v>58</v>
      </c>
      <c r="D1896" s="109">
        <v>1241</v>
      </c>
    </row>
    <row r="1897" spans="1:4" x14ac:dyDescent="0.2">
      <c r="A1897" t="s">
        <v>12648</v>
      </c>
      <c r="B1897" s="107">
        <v>44737</v>
      </c>
      <c r="C1897" t="s">
        <v>43</v>
      </c>
      <c r="D1897" s="109">
        <v>0.19059999999999999</v>
      </c>
    </row>
    <row r="1898" spans="1:4" x14ac:dyDescent="0.2">
      <c r="A1898" t="s">
        <v>12649</v>
      </c>
      <c r="B1898" s="107">
        <v>44736</v>
      </c>
      <c r="C1898" t="s">
        <v>71</v>
      </c>
      <c r="D1898" s="109">
        <v>1222.75</v>
      </c>
    </row>
    <row r="1899" spans="1:4" x14ac:dyDescent="0.2">
      <c r="A1899" t="s">
        <v>12650</v>
      </c>
      <c r="B1899" s="107">
        <v>44736</v>
      </c>
      <c r="C1899" t="s">
        <v>2716</v>
      </c>
      <c r="D1899" s="109">
        <v>0.99929999999999997</v>
      </c>
    </row>
    <row r="1900" spans="1:4" x14ac:dyDescent="0.2">
      <c r="A1900" t="s">
        <v>12651</v>
      </c>
      <c r="B1900" s="107">
        <v>44736</v>
      </c>
      <c r="C1900" t="s">
        <v>73</v>
      </c>
      <c r="D1900" s="109">
        <v>1</v>
      </c>
    </row>
    <row r="1901" spans="1:4" x14ac:dyDescent="0.2">
      <c r="A1901" t="s">
        <v>12652</v>
      </c>
      <c r="B1901" s="107">
        <v>44736</v>
      </c>
      <c r="C1901" t="s">
        <v>72</v>
      </c>
      <c r="D1901" s="109">
        <v>0.60650000000000004</v>
      </c>
    </row>
    <row r="1902" spans="1:4" x14ac:dyDescent="0.2">
      <c r="A1902" t="s">
        <v>12653</v>
      </c>
      <c r="B1902" s="107">
        <v>44736</v>
      </c>
      <c r="C1902" t="s">
        <v>58</v>
      </c>
      <c r="D1902" s="109">
        <v>1224.1199999999999</v>
      </c>
    </row>
    <row r="1903" spans="1:4" x14ac:dyDescent="0.2">
      <c r="A1903" t="s">
        <v>12654</v>
      </c>
      <c r="B1903" s="107">
        <v>44736</v>
      </c>
      <c r="C1903" t="s">
        <v>43</v>
      </c>
      <c r="D1903" s="109">
        <v>0.19059999999999999</v>
      </c>
    </row>
    <row r="1904" spans="1:4" x14ac:dyDescent="0.2">
      <c r="A1904" t="s">
        <v>12655</v>
      </c>
      <c r="B1904" s="107">
        <v>44735</v>
      </c>
      <c r="C1904" t="s">
        <v>71</v>
      </c>
      <c r="D1904" s="109">
        <v>1141.7</v>
      </c>
    </row>
    <row r="1905" spans="1:4" x14ac:dyDescent="0.2">
      <c r="A1905" t="s">
        <v>12656</v>
      </c>
      <c r="B1905" s="107">
        <v>44735</v>
      </c>
      <c r="C1905" t="s">
        <v>2716</v>
      </c>
      <c r="D1905" s="109">
        <v>0.99970000000000003</v>
      </c>
    </row>
    <row r="1906" spans="1:4" x14ac:dyDescent="0.2">
      <c r="A1906" t="s">
        <v>12657</v>
      </c>
      <c r="B1906" s="107">
        <v>44735</v>
      </c>
      <c r="C1906" t="s">
        <v>73</v>
      </c>
      <c r="D1906" s="109">
        <v>1</v>
      </c>
    </row>
    <row r="1907" spans="1:4" x14ac:dyDescent="0.2">
      <c r="A1907" t="s">
        <v>12658</v>
      </c>
      <c r="B1907" s="107">
        <v>44735</v>
      </c>
      <c r="C1907" t="s">
        <v>72</v>
      </c>
      <c r="D1907" s="109">
        <v>0.56220000000000003</v>
      </c>
    </row>
    <row r="1908" spans="1:4" x14ac:dyDescent="0.2">
      <c r="A1908" t="s">
        <v>12659</v>
      </c>
      <c r="B1908" s="107">
        <v>44735</v>
      </c>
      <c r="C1908" t="s">
        <v>58</v>
      </c>
      <c r="D1908" s="109">
        <v>1143.46</v>
      </c>
    </row>
    <row r="1909" spans="1:4" x14ac:dyDescent="0.2">
      <c r="A1909" t="s">
        <v>12660</v>
      </c>
      <c r="B1909" s="107">
        <v>44735</v>
      </c>
      <c r="C1909" t="s">
        <v>43</v>
      </c>
      <c r="D1909" s="109">
        <v>0.1905</v>
      </c>
    </row>
    <row r="1910" spans="1:4" x14ac:dyDescent="0.2">
      <c r="A1910" t="s">
        <v>12661</v>
      </c>
      <c r="B1910" s="107">
        <v>44734</v>
      </c>
      <c r="C1910" t="s">
        <v>71</v>
      </c>
      <c r="D1910" s="109">
        <v>1049.1400000000001</v>
      </c>
    </row>
    <row r="1911" spans="1:4" x14ac:dyDescent="0.2">
      <c r="A1911" t="s">
        <v>12662</v>
      </c>
      <c r="B1911" s="107">
        <v>44734</v>
      </c>
      <c r="C1911" t="s">
        <v>2716</v>
      </c>
      <c r="D1911" s="109">
        <v>0.99880000000000002</v>
      </c>
    </row>
    <row r="1912" spans="1:4" x14ac:dyDescent="0.2">
      <c r="A1912" t="s">
        <v>12663</v>
      </c>
      <c r="B1912" s="107">
        <v>44734</v>
      </c>
      <c r="C1912" t="s">
        <v>73</v>
      </c>
      <c r="D1912" s="109">
        <v>0.99990000000000001</v>
      </c>
    </row>
    <row r="1913" spans="1:4" x14ac:dyDescent="0.2">
      <c r="A1913" t="s">
        <v>12664</v>
      </c>
      <c r="B1913" s="107">
        <v>44734</v>
      </c>
      <c r="C1913" t="s">
        <v>72</v>
      </c>
      <c r="D1913" s="109">
        <v>0.45500000000000002</v>
      </c>
    </row>
    <row r="1914" spans="1:4" x14ac:dyDescent="0.2">
      <c r="A1914" t="s">
        <v>12665</v>
      </c>
      <c r="B1914" s="107">
        <v>44734</v>
      </c>
      <c r="C1914" t="s">
        <v>58</v>
      </c>
      <c r="D1914" s="109">
        <v>1048.3</v>
      </c>
    </row>
    <row r="1915" spans="1:4" x14ac:dyDescent="0.2">
      <c r="A1915" t="s">
        <v>12666</v>
      </c>
      <c r="B1915" s="107">
        <v>44734</v>
      </c>
      <c r="C1915" t="s">
        <v>43</v>
      </c>
      <c r="D1915" s="109">
        <v>0.1915</v>
      </c>
    </row>
    <row r="1916" spans="1:4" x14ac:dyDescent="0.2">
      <c r="A1916" t="s">
        <v>12667</v>
      </c>
      <c r="B1916" s="107">
        <v>44733</v>
      </c>
      <c r="C1916" t="s">
        <v>71</v>
      </c>
      <c r="D1916" s="109">
        <v>1120.8800000000001</v>
      </c>
    </row>
    <row r="1917" spans="1:4" x14ac:dyDescent="0.2">
      <c r="A1917" t="s">
        <v>12668</v>
      </c>
      <c r="B1917" s="107">
        <v>44733</v>
      </c>
      <c r="C1917" t="s">
        <v>2716</v>
      </c>
      <c r="D1917" s="109">
        <v>0.99870000000000003</v>
      </c>
    </row>
    <row r="1918" spans="1:4" x14ac:dyDescent="0.2">
      <c r="A1918" t="s">
        <v>12669</v>
      </c>
      <c r="B1918" s="107">
        <v>44733</v>
      </c>
      <c r="C1918" t="s">
        <v>73</v>
      </c>
      <c r="D1918" s="109">
        <v>0.99990000000000001</v>
      </c>
    </row>
    <row r="1919" spans="1:4" x14ac:dyDescent="0.2">
      <c r="A1919" t="s">
        <v>12670</v>
      </c>
      <c r="B1919" s="107">
        <v>44733</v>
      </c>
      <c r="C1919" t="s">
        <v>72</v>
      </c>
      <c r="D1919" s="109">
        <v>0.41959999999999997</v>
      </c>
    </row>
    <row r="1920" spans="1:4" x14ac:dyDescent="0.2">
      <c r="A1920" t="s">
        <v>12671</v>
      </c>
      <c r="B1920" s="107">
        <v>44733</v>
      </c>
      <c r="C1920" t="s">
        <v>58</v>
      </c>
      <c r="D1920" s="109">
        <v>1124.71</v>
      </c>
    </row>
    <row r="1921" spans="1:4" x14ac:dyDescent="0.2">
      <c r="A1921" t="s">
        <v>12672</v>
      </c>
      <c r="B1921" s="107">
        <v>44733</v>
      </c>
      <c r="C1921" t="s">
        <v>43</v>
      </c>
      <c r="D1921" s="109">
        <v>0.19370000000000001</v>
      </c>
    </row>
    <row r="1922" spans="1:4" x14ac:dyDescent="0.2">
      <c r="A1922" t="s">
        <v>12673</v>
      </c>
      <c r="B1922" s="107">
        <v>44732</v>
      </c>
      <c r="C1922" t="s">
        <v>71</v>
      </c>
      <c r="D1922" s="109">
        <v>1131.67</v>
      </c>
    </row>
    <row r="1923" spans="1:4" x14ac:dyDescent="0.2">
      <c r="A1923" t="s">
        <v>12674</v>
      </c>
      <c r="B1923" s="107">
        <v>44732</v>
      </c>
      <c r="C1923" t="s">
        <v>2716</v>
      </c>
      <c r="D1923" s="109">
        <v>0.99880000000000002</v>
      </c>
    </row>
    <row r="1924" spans="1:4" x14ac:dyDescent="0.2">
      <c r="A1924" t="s">
        <v>12675</v>
      </c>
      <c r="B1924" s="107">
        <v>44732</v>
      </c>
      <c r="C1924" t="s">
        <v>73</v>
      </c>
      <c r="D1924" s="109">
        <v>0.99950000000000006</v>
      </c>
    </row>
    <row r="1925" spans="1:4" x14ac:dyDescent="0.2">
      <c r="A1925" t="s">
        <v>12676</v>
      </c>
      <c r="B1925" s="107">
        <v>44732</v>
      </c>
      <c r="C1925" t="s">
        <v>72</v>
      </c>
      <c r="D1925" s="109">
        <v>0.40050000000000002</v>
      </c>
    </row>
    <row r="1926" spans="1:4" x14ac:dyDescent="0.2">
      <c r="A1926" t="s">
        <v>12677</v>
      </c>
      <c r="B1926" s="107">
        <v>44732</v>
      </c>
      <c r="C1926" t="s">
        <v>58</v>
      </c>
      <c r="D1926" s="109">
        <v>1126.99</v>
      </c>
    </row>
    <row r="1927" spans="1:4" x14ac:dyDescent="0.2">
      <c r="A1927" t="s">
        <v>12678</v>
      </c>
      <c r="B1927" s="107">
        <v>44732</v>
      </c>
      <c r="C1927" t="s">
        <v>43</v>
      </c>
      <c r="D1927" s="109">
        <v>0.19270000000000001</v>
      </c>
    </row>
    <row r="1928" spans="1:4" x14ac:dyDescent="0.2">
      <c r="A1928" t="s">
        <v>12679</v>
      </c>
      <c r="B1928" s="107">
        <v>44731</v>
      </c>
      <c r="C1928" t="s">
        <v>71</v>
      </c>
      <c r="D1928" s="109">
        <v>1126.03</v>
      </c>
    </row>
    <row r="1929" spans="1:4" x14ac:dyDescent="0.2">
      <c r="A1929" t="s">
        <v>12680</v>
      </c>
      <c r="B1929" s="107">
        <v>44731</v>
      </c>
      <c r="C1929" t="s">
        <v>2716</v>
      </c>
      <c r="D1929" s="109">
        <v>0.99870000000000003</v>
      </c>
    </row>
    <row r="1930" spans="1:4" x14ac:dyDescent="0.2">
      <c r="A1930" t="s">
        <v>12681</v>
      </c>
      <c r="B1930" s="107">
        <v>44731</v>
      </c>
      <c r="C1930" t="s">
        <v>73</v>
      </c>
      <c r="D1930" s="109">
        <v>1</v>
      </c>
    </row>
    <row r="1931" spans="1:4" x14ac:dyDescent="0.2">
      <c r="A1931" t="s">
        <v>12682</v>
      </c>
      <c r="B1931" s="107">
        <v>44731</v>
      </c>
      <c r="C1931" t="s">
        <v>72</v>
      </c>
      <c r="D1931" s="109">
        <v>0.38369999999999999</v>
      </c>
    </row>
    <row r="1932" spans="1:4" x14ac:dyDescent="0.2">
      <c r="A1932" t="s">
        <v>12683</v>
      </c>
      <c r="B1932" s="107">
        <v>44731</v>
      </c>
      <c r="C1932" t="s">
        <v>58</v>
      </c>
      <c r="D1932" s="109">
        <v>1127.03</v>
      </c>
    </row>
    <row r="1933" spans="1:4" x14ac:dyDescent="0.2">
      <c r="A1933" t="s">
        <v>12684</v>
      </c>
      <c r="B1933" s="107">
        <v>44731</v>
      </c>
      <c r="C1933" t="s">
        <v>43</v>
      </c>
      <c r="D1933" s="109">
        <v>0.193</v>
      </c>
    </row>
    <row r="1934" spans="1:4" x14ac:dyDescent="0.2">
      <c r="A1934" t="s">
        <v>12685</v>
      </c>
      <c r="B1934" s="107">
        <v>44730</v>
      </c>
      <c r="C1934" t="s">
        <v>71</v>
      </c>
      <c r="D1934" s="109">
        <v>996.48</v>
      </c>
    </row>
    <row r="1935" spans="1:4" x14ac:dyDescent="0.2">
      <c r="A1935" t="s">
        <v>12686</v>
      </c>
      <c r="B1935" s="107">
        <v>44730</v>
      </c>
      <c r="C1935" t="s">
        <v>2716</v>
      </c>
      <c r="D1935" s="109">
        <v>0.999</v>
      </c>
    </row>
    <row r="1936" spans="1:4" x14ac:dyDescent="0.2">
      <c r="A1936" t="s">
        <v>12687</v>
      </c>
      <c r="B1936" s="107">
        <v>44730</v>
      </c>
      <c r="C1936" t="s">
        <v>73</v>
      </c>
      <c r="D1936" s="109">
        <v>0.99919999999999998</v>
      </c>
    </row>
    <row r="1937" spans="1:4" x14ac:dyDescent="0.2">
      <c r="A1937" t="s">
        <v>12688</v>
      </c>
      <c r="B1937" s="107">
        <v>44730</v>
      </c>
      <c r="C1937" t="s">
        <v>72</v>
      </c>
      <c r="D1937" s="109">
        <v>0.3453</v>
      </c>
    </row>
    <row r="1938" spans="1:4" x14ac:dyDescent="0.2">
      <c r="A1938" t="s">
        <v>12689</v>
      </c>
      <c r="B1938" s="107">
        <v>44730</v>
      </c>
      <c r="C1938" t="s">
        <v>58</v>
      </c>
      <c r="D1938" s="109">
        <v>994.41</v>
      </c>
    </row>
    <row r="1939" spans="1:4" x14ac:dyDescent="0.2">
      <c r="A1939" t="s">
        <v>12690</v>
      </c>
      <c r="B1939" s="107">
        <v>44730</v>
      </c>
      <c r="C1939" t="s">
        <v>43</v>
      </c>
      <c r="D1939" s="109">
        <v>0.1925</v>
      </c>
    </row>
    <row r="1940" spans="1:4" x14ac:dyDescent="0.2">
      <c r="A1940" t="s">
        <v>12691</v>
      </c>
      <c r="B1940" s="107">
        <v>44729</v>
      </c>
      <c r="C1940" t="s">
        <v>71</v>
      </c>
      <c r="D1940" s="109">
        <v>1087.68</v>
      </c>
    </row>
    <row r="1941" spans="1:4" x14ac:dyDescent="0.2">
      <c r="A1941" t="s">
        <v>12692</v>
      </c>
      <c r="B1941" s="107">
        <v>44729</v>
      </c>
      <c r="C1941" t="s">
        <v>2716</v>
      </c>
      <c r="D1941" s="109">
        <v>0.99860000000000004</v>
      </c>
    </row>
    <row r="1942" spans="1:4" x14ac:dyDescent="0.2">
      <c r="A1942" t="s">
        <v>12693</v>
      </c>
      <c r="B1942" s="107">
        <v>44729</v>
      </c>
      <c r="C1942" t="s">
        <v>73</v>
      </c>
      <c r="D1942" s="109">
        <v>0.99960000000000004</v>
      </c>
    </row>
    <row r="1943" spans="1:4" x14ac:dyDescent="0.2">
      <c r="A1943" t="s">
        <v>12694</v>
      </c>
      <c r="B1943" s="107">
        <v>44729</v>
      </c>
      <c r="C1943" t="s">
        <v>72</v>
      </c>
      <c r="D1943" s="109">
        <v>0.3992</v>
      </c>
    </row>
    <row r="1944" spans="1:4" x14ac:dyDescent="0.2">
      <c r="A1944" t="s">
        <v>12695</v>
      </c>
      <c r="B1944" s="107">
        <v>44729</v>
      </c>
      <c r="C1944" t="s">
        <v>58</v>
      </c>
      <c r="D1944" s="109">
        <v>1085.21</v>
      </c>
    </row>
    <row r="1945" spans="1:4" x14ac:dyDescent="0.2">
      <c r="A1945" t="s">
        <v>12696</v>
      </c>
      <c r="B1945" s="107">
        <v>44729</v>
      </c>
      <c r="C1945" t="s">
        <v>43</v>
      </c>
      <c r="D1945" s="109">
        <v>0.1928</v>
      </c>
    </row>
    <row r="1946" spans="1:4" x14ac:dyDescent="0.2">
      <c r="A1946" t="s">
        <v>12697</v>
      </c>
      <c r="B1946" s="107">
        <v>44728</v>
      </c>
      <c r="C1946" t="s">
        <v>71</v>
      </c>
      <c r="D1946" s="109">
        <v>1062.73</v>
      </c>
    </row>
    <row r="1947" spans="1:4" x14ac:dyDescent="0.2">
      <c r="A1947" t="s">
        <v>12698</v>
      </c>
      <c r="B1947" s="107">
        <v>44728</v>
      </c>
      <c r="C1947" t="s">
        <v>2716</v>
      </c>
      <c r="D1947" s="109">
        <v>0.99870000000000003</v>
      </c>
    </row>
    <row r="1948" spans="1:4" x14ac:dyDescent="0.2">
      <c r="A1948" t="s">
        <v>12699</v>
      </c>
      <c r="B1948" s="107">
        <v>44728</v>
      </c>
      <c r="C1948" t="s">
        <v>73</v>
      </c>
      <c r="D1948" s="109">
        <v>1</v>
      </c>
    </row>
    <row r="1949" spans="1:4" x14ac:dyDescent="0.2">
      <c r="A1949" t="s">
        <v>12700</v>
      </c>
      <c r="B1949" s="107">
        <v>44728</v>
      </c>
      <c r="C1949" t="s">
        <v>72</v>
      </c>
      <c r="D1949" s="109">
        <v>0.38250000000000001</v>
      </c>
    </row>
    <row r="1950" spans="1:4" x14ac:dyDescent="0.2">
      <c r="A1950" t="s">
        <v>12701</v>
      </c>
      <c r="B1950" s="107">
        <v>44728</v>
      </c>
      <c r="C1950" t="s">
        <v>58</v>
      </c>
      <c r="D1950" s="109">
        <v>1067.0999999999999</v>
      </c>
    </row>
    <row r="1951" spans="1:4" x14ac:dyDescent="0.2">
      <c r="A1951" t="s">
        <v>12702</v>
      </c>
      <c r="B1951" s="107">
        <v>44728</v>
      </c>
      <c r="C1951" t="s">
        <v>43</v>
      </c>
      <c r="D1951" s="109">
        <v>0.19450000000000001</v>
      </c>
    </row>
    <row r="1952" spans="1:4" x14ac:dyDescent="0.2">
      <c r="A1952" t="s">
        <v>12703</v>
      </c>
      <c r="B1952" s="107">
        <v>44727</v>
      </c>
      <c r="C1952" t="s">
        <v>71</v>
      </c>
      <c r="D1952" s="109">
        <v>1232.46</v>
      </c>
    </row>
    <row r="1953" spans="1:4" x14ac:dyDescent="0.2">
      <c r="A1953" t="s">
        <v>12704</v>
      </c>
      <c r="B1953" s="107">
        <v>44727</v>
      </c>
      <c r="C1953" t="s">
        <v>2716</v>
      </c>
      <c r="D1953" s="109">
        <v>0.99909999999999999</v>
      </c>
    </row>
    <row r="1954" spans="1:4" x14ac:dyDescent="0.2">
      <c r="A1954" t="s">
        <v>12705</v>
      </c>
      <c r="B1954" s="107">
        <v>44727</v>
      </c>
      <c r="C1954" t="s">
        <v>73</v>
      </c>
      <c r="D1954" s="109">
        <v>1</v>
      </c>
    </row>
    <row r="1955" spans="1:4" x14ac:dyDescent="0.2">
      <c r="A1955" t="s">
        <v>12706</v>
      </c>
      <c r="B1955" s="107">
        <v>44727</v>
      </c>
      <c r="C1955" t="s">
        <v>72</v>
      </c>
      <c r="D1955" s="109">
        <v>0.439</v>
      </c>
    </row>
    <row r="1956" spans="1:4" x14ac:dyDescent="0.2">
      <c r="A1956" t="s">
        <v>12707</v>
      </c>
      <c r="B1956" s="107">
        <v>44727</v>
      </c>
      <c r="C1956" t="s">
        <v>58</v>
      </c>
      <c r="D1956" s="109">
        <v>1236.8900000000001</v>
      </c>
    </row>
    <row r="1957" spans="1:4" x14ac:dyDescent="0.2">
      <c r="A1957" t="s">
        <v>12708</v>
      </c>
      <c r="B1957" s="107">
        <v>44727</v>
      </c>
      <c r="C1957" t="s">
        <v>43</v>
      </c>
      <c r="D1957" s="109">
        <v>0.1963</v>
      </c>
    </row>
    <row r="1958" spans="1:4" x14ac:dyDescent="0.2">
      <c r="A1958" t="s">
        <v>12709</v>
      </c>
      <c r="B1958" s="107">
        <v>44726</v>
      </c>
      <c r="C1958" t="s">
        <v>71</v>
      </c>
      <c r="D1958" s="109">
        <v>1213.3800000000001</v>
      </c>
    </row>
    <row r="1959" spans="1:4" x14ac:dyDescent="0.2">
      <c r="A1959" t="s">
        <v>12710</v>
      </c>
      <c r="B1959" s="107">
        <v>44726</v>
      </c>
      <c r="C1959" t="s">
        <v>2716</v>
      </c>
      <c r="D1959" s="109">
        <v>0.99839999999999995</v>
      </c>
    </row>
    <row r="1960" spans="1:4" x14ac:dyDescent="0.2">
      <c r="A1960" t="s">
        <v>12711</v>
      </c>
      <c r="B1960" s="107">
        <v>44726</v>
      </c>
      <c r="C1960" t="s">
        <v>73</v>
      </c>
      <c r="D1960" s="109">
        <v>1</v>
      </c>
    </row>
    <row r="1961" spans="1:4" x14ac:dyDescent="0.2">
      <c r="A1961" t="s">
        <v>12712</v>
      </c>
      <c r="B1961" s="107">
        <v>44726</v>
      </c>
      <c r="C1961" t="s">
        <v>72</v>
      </c>
      <c r="D1961" s="109">
        <v>0.41499999999999998</v>
      </c>
    </row>
    <row r="1962" spans="1:4" x14ac:dyDescent="0.2">
      <c r="A1962" t="s">
        <v>12713</v>
      </c>
      <c r="B1962" s="107">
        <v>44726</v>
      </c>
      <c r="C1962" t="s">
        <v>58</v>
      </c>
      <c r="D1962" s="109">
        <v>1206.94</v>
      </c>
    </row>
    <row r="1963" spans="1:4" x14ac:dyDescent="0.2">
      <c r="A1963" t="s">
        <v>12714</v>
      </c>
      <c r="B1963" s="107">
        <v>44726</v>
      </c>
      <c r="C1963" t="s">
        <v>43</v>
      </c>
      <c r="D1963" s="109">
        <v>0.1933</v>
      </c>
    </row>
    <row r="1964" spans="1:4" x14ac:dyDescent="0.2">
      <c r="A1964" t="s">
        <v>12715</v>
      </c>
      <c r="B1964" s="107">
        <v>44725</v>
      </c>
      <c r="C1964" t="s">
        <v>71</v>
      </c>
      <c r="D1964" s="109">
        <v>1203.79</v>
      </c>
    </row>
    <row r="1965" spans="1:4" x14ac:dyDescent="0.2">
      <c r="A1965" t="s">
        <v>12716</v>
      </c>
      <c r="B1965" s="107">
        <v>44725</v>
      </c>
      <c r="C1965" t="s">
        <v>2716</v>
      </c>
      <c r="D1965" s="109">
        <v>0.99909999999999999</v>
      </c>
    </row>
    <row r="1966" spans="1:4" x14ac:dyDescent="0.2">
      <c r="A1966" t="s">
        <v>12717</v>
      </c>
      <c r="B1966" s="107">
        <v>44725</v>
      </c>
      <c r="C1966" t="s">
        <v>73</v>
      </c>
      <c r="D1966" s="109">
        <v>1.0009999999999999</v>
      </c>
    </row>
    <row r="1967" spans="1:4" x14ac:dyDescent="0.2">
      <c r="A1967" t="s">
        <v>12718</v>
      </c>
      <c r="B1967" s="107">
        <v>44725</v>
      </c>
      <c r="C1967" t="s">
        <v>72</v>
      </c>
      <c r="D1967" s="109">
        <v>0.42980000000000002</v>
      </c>
    </row>
    <row r="1968" spans="1:4" x14ac:dyDescent="0.2">
      <c r="A1968" t="s">
        <v>12719</v>
      </c>
      <c r="B1968" s="107">
        <v>44725</v>
      </c>
      <c r="C1968" t="s">
        <v>58</v>
      </c>
      <c r="D1968" s="109">
        <v>1209.1199999999999</v>
      </c>
    </row>
    <row r="1969" spans="1:4" x14ac:dyDescent="0.2">
      <c r="A1969" t="s">
        <v>12720</v>
      </c>
      <c r="B1969" s="107">
        <v>44725</v>
      </c>
      <c r="C1969" t="s">
        <v>43</v>
      </c>
      <c r="D1969" s="109">
        <v>0.19350000000000001</v>
      </c>
    </row>
    <row r="1970" spans="1:4" x14ac:dyDescent="0.2">
      <c r="A1970" t="s">
        <v>12721</v>
      </c>
      <c r="B1970" s="107">
        <v>44724</v>
      </c>
      <c r="C1970" t="s">
        <v>71</v>
      </c>
      <c r="D1970" s="109">
        <v>1448.94</v>
      </c>
    </row>
    <row r="1971" spans="1:4" x14ac:dyDescent="0.2">
      <c r="A1971" t="s">
        <v>12722</v>
      </c>
      <c r="B1971" s="107">
        <v>44724</v>
      </c>
      <c r="C1971" t="s">
        <v>2716</v>
      </c>
      <c r="D1971" s="109">
        <v>1</v>
      </c>
    </row>
    <row r="1972" spans="1:4" x14ac:dyDescent="0.2">
      <c r="A1972" t="s">
        <v>12723</v>
      </c>
      <c r="B1972" s="107">
        <v>44724</v>
      </c>
      <c r="C1972" t="s">
        <v>73</v>
      </c>
      <c r="D1972" s="109">
        <v>0.99960000000000004</v>
      </c>
    </row>
    <row r="1973" spans="1:4" x14ac:dyDescent="0.2">
      <c r="A1973" t="s">
        <v>12724</v>
      </c>
      <c r="B1973" s="107">
        <v>44724</v>
      </c>
      <c r="C1973" t="s">
        <v>72</v>
      </c>
      <c r="D1973" s="109">
        <v>0.49680000000000002</v>
      </c>
    </row>
    <row r="1974" spans="1:4" x14ac:dyDescent="0.2">
      <c r="A1974" t="s">
        <v>12725</v>
      </c>
      <c r="B1974" s="107">
        <v>44724</v>
      </c>
      <c r="C1974" t="s">
        <v>58</v>
      </c>
      <c r="D1974" s="109">
        <v>1434.02</v>
      </c>
    </row>
    <row r="1975" spans="1:4" x14ac:dyDescent="0.2">
      <c r="A1975" t="s">
        <v>12726</v>
      </c>
      <c r="B1975" s="107">
        <v>44724</v>
      </c>
      <c r="C1975" t="s">
        <v>43</v>
      </c>
      <c r="D1975" s="109">
        <v>0.19769999999999999</v>
      </c>
    </row>
    <row r="1976" spans="1:4" x14ac:dyDescent="0.2">
      <c r="A1976" t="s">
        <v>12727</v>
      </c>
      <c r="B1976" s="107">
        <v>44723</v>
      </c>
      <c r="C1976" t="s">
        <v>71</v>
      </c>
      <c r="D1976" s="109">
        <v>1533.66</v>
      </c>
    </row>
    <row r="1977" spans="1:4" x14ac:dyDescent="0.2">
      <c r="A1977" t="s">
        <v>12728</v>
      </c>
      <c r="B1977" s="107">
        <v>44723</v>
      </c>
      <c r="C1977" t="s">
        <v>2716</v>
      </c>
      <c r="D1977" s="109">
        <v>0.99890000000000001</v>
      </c>
    </row>
    <row r="1978" spans="1:4" x14ac:dyDescent="0.2">
      <c r="A1978" t="s">
        <v>12729</v>
      </c>
      <c r="B1978" s="107">
        <v>44723</v>
      </c>
      <c r="C1978" t="s">
        <v>73</v>
      </c>
      <c r="D1978" s="109">
        <v>1</v>
      </c>
    </row>
    <row r="1979" spans="1:4" x14ac:dyDescent="0.2">
      <c r="A1979" t="s">
        <v>12730</v>
      </c>
      <c r="B1979" s="107">
        <v>44723</v>
      </c>
      <c r="C1979" t="s">
        <v>72</v>
      </c>
      <c r="D1979" s="109">
        <v>0.53959999999999997</v>
      </c>
    </row>
    <row r="1980" spans="1:4" x14ac:dyDescent="0.2">
      <c r="A1980" t="s">
        <v>12731</v>
      </c>
      <c r="B1980" s="107">
        <v>44723</v>
      </c>
      <c r="C1980" t="s">
        <v>58</v>
      </c>
      <c r="D1980" s="109">
        <v>1530.28</v>
      </c>
    </row>
    <row r="1981" spans="1:4" x14ac:dyDescent="0.2">
      <c r="A1981" t="s">
        <v>12732</v>
      </c>
      <c r="B1981" s="107">
        <v>44723</v>
      </c>
      <c r="C1981" t="s">
        <v>43</v>
      </c>
      <c r="D1981" s="109">
        <v>0.19889999999999999</v>
      </c>
    </row>
    <row r="1982" spans="1:4" x14ac:dyDescent="0.2">
      <c r="A1982" t="s">
        <v>12733</v>
      </c>
      <c r="B1982" s="107">
        <v>44722</v>
      </c>
      <c r="C1982" t="s">
        <v>71</v>
      </c>
      <c r="D1982" s="109">
        <v>1662.89</v>
      </c>
    </row>
    <row r="1983" spans="1:4" x14ac:dyDescent="0.2">
      <c r="A1983" t="s">
        <v>12734</v>
      </c>
      <c r="B1983" s="107">
        <v>44722</v>
      </c>
      <c r="C1983" t="s">
        <v>2716</v>
      </c>
      <c r="D1983" s="109">
        <v>0.99919999999999998</v>
      </c>
    </row>
    <row r="1984" spans="1:4" x14ac:dyDescent="0.2">
      <c r="A1984" t="s">
        <v>12735</v>
      </c>
      <c r="B1984" s="107">
        <v>44722</v>
      </c>
      <c r="C1984" t="s">
        <v>73</v>
      </c>
      <c r="D1984" s="109">
        <v>1</v>
      </c>
    </row>
    <row r="1985" spans="1:4" x14ac:dyDescent="0.2">
      <c r="A1985" t="s">
        <v>12736</v>
      </c>
      <c r="B1985" s="107">
        <v>44722</v>
      </c>
      <c r="C1985" t="s">
        <v>72</v>
      </c>
      <c r="D1985" s="109">
        <v>0.59370000000000001</v>
      </c>
    </row>
    <row r="1986" spans="1:4" x14ac:dyDescent="0.2">
      <c r="A1986" t="s">
        <v>12737</v>
      </c>
      <c r="B1986" s="107">
        <v>44722</v>
      </c>
      <c r="C1986" t="s">
        <v>58</v>
      </c>
      <c r="D1986" s="109">
        <v>1661.1</v>
      </c>
    </row>
    <row r="1987" spans="1:4" x14ac:dyDescent="0.2">
      <c r="A1987" t="s">
        <v>12738</v>
      </c>
      <c r="B1987" s="107">
        <v>44722</v>
      </c>
      <c r="C1987" t="s">
        <v>43</v>
      </c>
      <c r="D1987" s="109">
        <v>0.19939999999999999</v>
      </c>
    </row>
    <row r="1988" spans="1:4" x14ac:dyDescent="0.2">
      <c r="A1988" t="s">
        <v>12739</v>
      </c>
      <c r="B1988" s="107">
        <v>44721</v>
      </c>
      <c r="C1988" t="s">
        <v>71</v>
      </c>
      <c r="D1988" s="109">
        <v>1790.83</v>
      </c>
    </row>
    <row r="1989" spans="1:4" x14ac:dyDescent="0.2">
      <c r="A1989" t="s">
        <v>12740</v>
      </c>
      <c r="B1989" s="107">
        <v>44721</v>
      </c>
      <c r="C1989" t="s">
        <v>2716</v>
      </c>
      <c r="D1989" s="109">
        <v>0.99919999999999998</v>
      </c>
    </row>
    <row r="1990" spans="1:4" x14ac:dyDescent="0.2">
      <c r="A1990" t="s">
        <v>12741</v>
      </c>
      <c r="B1990" s="107">
        <v>44721</v>
      </c>
      <c r="C1990" t="s">
        <v>73</v>
      </c>
      <c r="D1990" s="109">
        <v>0.99990000000000001</v>
      </c>
    </row>
    <row r="1991" spans="1:4" x14ac:dyDescent="0.2">
      <c r="A1991" t="s">
        <v>12742</v>
      </c>
      <c r="B1991" s="107">
        <v>44721</v>
      </c>
      <c r="C1991" t="s">
        <v>72</v>
      </c>
      <c r="D1991" s="109">
        <v>0.6331</v>
      </c>
    </row>
    <row r="1992" spans="1:4" x14ac:dyDescent="0.2">
      <c r="A1992" t="s">
        <v>12743</v>
      </c>
      <c r="B1992" s="107">
        <v>44721</v>
      </c>
      <c r="C1992" t="s">
        <v>58</v>
      </c>
      <c r="D1992" s="109">
        <v>1787.71</v>
      </c>
    </row>
    <row r="1993" spans="1:4" x14ac:dyDescent="0.2">
      <c r="A1993" t="s">
        <v>12744</v>
      </c>
      <c r="B1993" s="107">
        <v>44721</v>
      </c>
      <c r="C1993" t="s">
        <v>43</v>
      </c>
      <c r="D1993" s="109">
        <v>0.20280000000000001</v>
      </c>
    </row>
    <row r="1994" spans="1:4" x14ac:dyDescent="0.2">
      <c r="A1994" t="s">
        <v>12745</v>
      </c>
      <c r="B1994" s="107">
        <v>44720</v>
      </c>
      <c r="C1994" t="s">
        <v>71</v>
      </c>
      <c r="D1994" s="109">
        <v>1790.38</v>
      </c>
    </row>
    <row r="1995" spans="1:4" x14ac:dyDescent="0.2">
      <c r="A1995" t="s">
        <v>12746</v>
      </c>
      <c r="B1995" s="107">
        <v>44720</v>
      </c>
      <c r="C1995" t="s">
        <v>2716</v>
      </c>
      <c r="D1995" s="109">
        <v>0.99950000000000006</v>
      </c>
    </row>
    <row r="1996" spans="1:4" x14ac:dyDescent="0.2">
      <c r="A1996" t="s">
        <v>12747</v>
      </c>
      <c r="B1996" s="107">
        <v>44720</v>
      </c>
      <c r="C1996" t="s">
        <v>73</v>
      </c>
      <c r="D1996" s="109">
        <v>0.99990000000000001</v>
      </c>
    </row>
    <row r="1997" spans="1:4" x14ac:dyDescent="0.2">
      <c r="A1997" t="s">
        <v>12748</v>
      </c>
      <c r="B1997" s="107">
        <v>44720</v>
      </c>
      <c r="C1997" t="s">
        <v>72</v>
      </c>
      <c r="D1997" s="109">
        <v>0.60609999999999997</v>
      </c>
    </row>
    <row r="1998" spans="1:4" x14ac:dyDescent="0.2">
      <c r="A1998" t="s">
        <v>12749</v>
      </c>
      <c r="B1998" s="107">
        <v>44720</v>
      </c>
      <c r="C1998" t="s">
        <v>58</v>
      </c>
      <c r="D1998" s="109">
        <v>1791.03</v>
      </c>
    </row>
    <row r="1999" spans="1:4" x14ac:dyDescent="0.2">
      <c r="A1999" t="s">
        <v>12750</v>
      </c>
      <c r="B1999" s="107">
        <v>44720</v>
      </c>
      <c r="C1999" t="s">
        <v>43</v>
      </c>
      <c r="D1999" s="109">
        <v>0.20319999999999999</v>
      </c>
    </row>
    <row r="2000" spans="1:4" x14ac:dyDescent="0.2">
      <c r="A2000" t="s">
        <v>12751</v>
      </c>
      <c r="B2000" s="107">
        <v>44719</v>
      </c>
      <c r="C2000" t="s">
        <v>71</v>
      </c>
      <c r="D2000" s="109">
        <v>1812.69</v>
      </c>
    </row>
    <row r="2001" spans="1:4" x14ac:dyDescent="0.2">
      <c r="A2001" t="s">
        <v>12752</v>
      </c>
      <c r="B2001" s="107">
        <v>44719</v>
      </c>
      <c r="C2001" t="s">
        <v>2716</v>
      </c>
      <c r="D2001" s="109">
        <v>0.99970000000000003</v>
      </c>
    </row>
    <row r="2002" spans="1:4" x14ac:dyDescent="0.2">
      <c r="A2002" t="s">
        <v>12753</v>
      </c>
      <c r="B2002" s="107">
        <v>44719</v>
      </c>
      <c r="C2002" t="s">
        <v>73</v>
      </c>
      <c r="D2002" s="109">
        <v>0.99950000000000006</v>
      </c>
    </row>
    <row r="2003" spans="1:4" x14ac:dyDescent="0.2">
      <c r="A2003" t="s">
        <v>12754</v>
      </c>
      <c r="B2003" s="107">
        <v>44719</v>
      </c>
      <c r="C2003" t="s">
        <v>72</v>
      </c>
      <c r="D2003" s="109">
        <v>0.61670000000000003</v>
      </c>
    </row>
    <row r="2004" spans="1:4" x14ac:dyDescent="0.2">
      <c r="A2004" t="s">
        <v>12755</v>
      </c>
      <c r="B2004" s="107">
        <v>44719</v>
      </c>
      <c r="C2004" t="s">
        <v>58</v>
      </c>
      <c r="D2004" s="109">
        <v>1812.7</v>
      </c>
    </row>
    <row r="2005" spans="1:4" x14ac:dyDescent="0.2">
      <c r="A2005" t="s">
        <v>12756</v>
      </c>
      <c r="B2005" s="107">
        <v>44719</v>
      </c>
      <c r="C2005" t="s">
        <v>43</v>
      </c>
      <c r="D2005" s="109">
        <v>0.20499999999999999</v>
      </c>
    </row>
    <row r="2006" spans="1:4" x14ac:dyDescent="0.2">
      <c r="A2006" t="s">
        <v>12757</v>
      </c>
      <c r="B2006" s="107">
        <v>44718</v>
      </c>
      <c r="C2006" t="s">
        <v>71</v>
      </c>
      <c r="D2006" s="109">
        <v>1855.61</v>
      </c>
    </row>
    <row r="2007" spans="1:4" x14ac:dyDescent="0.2">
      <c r="A2007" t="s">
        <v>12758</v>
      </c>
      <c r="B2007" s="107">
        <v>44718</v>
      </c>
      <c r="C2007" t="s">
        <v>2716</v>
      </c>
      <c r="D2007" s="109">
        <v>0.99939999999999996</v>
      </c>
    </row>
    <row r="2008" spans="1:4" x14ac:dyDescent="0.2">
      <c r="A2008" t="s">
        <v>12759</v>
      </c>
      <c r="B2008" s="107">
        <v>44718</v>
      </c>
      <c r="C2008" t="s">
        <v>73</v>
      </c>
      <c r="D2008" s="109">
        <v>1</v>
      </c>
    </row>
    <row r="2009" spans="1:4" x14ac:dyDescent="0.2">
      <c r="A2009" t="s">
        <v>12760</v>
      </c>
      <c r="B2009" s="107">
        <v>44718</v>
      </c>
      <c r="C2009" t="s">
        <v>72</v>
      </c>
      <c r="D2009" s="109">
        <v>0.63229999999999997</v>
      </c>
    </row>
    <row r="2010" spans="1:4" x14ac:dyDescent="0.2">
      <c r="A2010" t="s">
        <v>12761</v>
      </c>
      <c r="B2010" s="107">
        <v>44718</v>
      </c>
      <c r="C2010" t="s">
        <v>58</v>
      </c>
      <c r="D2010" s="109">
        <v>1858.56</v>
      </c>
    </row>
    <row r="2011" spans="1:4" x14ac:dyDescent="0.2">
      <c r="A2011" t="s">
        <v>12762</v>
      </c>
      <c r="B2011" s="107">
        <v>44718</v>
      </c>
      <c r="C2011" t="s">
        <v>43</v>
      </c>
      <c r="D2011" s="109">
        <v>0.20760000000000001</v>
      </c>
    </row>
    <row r="2012" spans="1:4" x14ac:dyDescent="0.2">
      <c r="A2012" t="s">
        <v>12763</v>
      </c>
      <c r="B2012" s="107">
        <v>44717</v>
      </c>
      <c r="C2012" t="s">
        <v>71</v>
      </c>
      <c r="D2012" s="109">
        <v>1813.41</v>
      </c>
    </row>
    <row r="2013" spans="1:4" x14ac:dyDescent="0.2">
      <c r="A2013" t="s">
        <v>12764</v>
      </c>
      <c r="B2013" s="107">
        <v>44717</v>
      </c>
      <c r="C2013" t="s">
        <v>2716</v>
      </c>
      <c r="D2013" s="109">
        <v>0.99929999999999997</v>
      </c>
    </row>
    <row r="2014" spans="1:4" x14ac:dyDescent="0.2">
      <c r="A2014" t="s">
        <v>12765</v>
      </c>
      <c r="B2014" s="107">
        <v>44717</v>
      </c>
      <c r="C2014" t="s">
        <v>73</v>
      </c>
      <c r="D2014" s="109">
        <v>0.99990000000000001</v>
      </c>
    </row>
    <row r="2015" spans="1:4" x14ac:dyDescent="0.2">
      <c r="A2015" t="s">
        <v>12766</v>
      </c>
      <c r="B2015" s="107">
        <v>44717</v>
      </c>
      <c r="C2015" t="s">
        <v>72</v>
      </c>
      <c r="D2015" s="109">
        <v>0.59689999999999999</v>
      </c>
    </row>
    <row r="2016" spans="1:4" x14ac:dyDescent="0.2">
      <c r="A2016" t="s">
        <v>12767</v>
      </c>
      <c r="B2016" s="107">
        <v>44717</v>
      </c>
      <c r="C2016" t="s">
        <v>58</v>
      </c>
      <c r="D2016" s="109">
        <v>1804.7</v>
      </c>
    </row>
    <row r="2017" spans="1:4" x14ac:dyDescent="0.2">
      <c r="A2017" t="s">
        <v>12768</v>
      </c>
      <c r="B2017" s="107">
        <v>44717</v>
      </c>
      <c r="C2017" t="s">
        <v>43</v>
      </c>
      <c r="D2017" s="109">
        <v>0.20780000000000001</v>
      </c>
    </row>
    <row r="2018" spans="1:4" x14ac:dyDescent="0.2">
      <c r="A2018" t="s">
        <v>12769</v>
      </c>
      <c r="B2018" s="107">
        <v>44716</v>
      </c>
      <c r="C2018" t="s">
        <v>71</v>
      </c>
      <c r="D2018" s="109">
        <v>1803.68</v>
      </c>
    </row>
    <row r="2019" spans="1:4" x14ac:dyDescent="0.2">
      <c r="A2019" t="s">
        <v>12770</v>
      </c>
      <c r="B2019" s="107">
        <v>44716</v>
      </c>
      <c r="C2019" t="s">
        <v>2716</v>
      </c>
      <c r="D2019" s="109">
        <v>0.99939999999999996</v>
      </c>
    </row>
    <row r="2020" spans="1:4" x14ac:dyDescent="0.2">
      <c r="A2020" t="s">
        <v>12771</v>
      </c>
      <c r="B2020" s="107">
        <v>44716</v>
      </c>
      <c r="C2020" t="s">
        <v>73</v>
      </c>
      <c r="D2020" s="109">
        <v>1</v>
      </c>
    </row>
    <row r="2021" spans="1:4" x14ac:dyDescent="0.2">
      <c r="A2021" t="s">
        <v>12772</v>
      </c>
      <c r="B2021" s="107">
        <v>44716</v>
      </c>
      <c r="C2021" t="s">
        <v>72</v>
      </c>
      <c r="D2021" s="109">
        <v>0.59550000000000003</v>
      </c>
    </row>
    <row r="2022" spans="1:4" x14ac:dyDescent="0.2">
      <c r="A2022" t="s">
        <v>12773</v>
      </c>
      <c r="B2022" s="107">
        <v>44716</v>
      </c>
      <c r="C2022" t="s">
        <v>58</v>
      </c>
      <c r="D2022" s="109">
        <v>1803.65</v>
      </c>
    </row>
    <row r="2023" spans="1:4" x14ac:dyDescent="0.2">
      <c r="A2023" t="s">
        <v>12774</v>
      </c>
      <c r="B2023" s="107">
        <v>44716</v>
      </c>
      <c r="C2023" t="s">
        <v>43</v>
      </c>
      <c r="D2023" s="109">
        <v>0.20760000000000001</v>
      </c>
    </row>
    <row r="2024" spans="1:4" x14ac:dyDescent="0.2">
      <c r="A2024" t="s">
        <v>12775</v>
      </c>
      <c r="B2024" s="107">
        <v>44715</v>
      </c>
      <c r="C2024" t="s">
        <v>71</v>
      </c>
      <c r="D2024" s="109">
        <v>1781.05</v>
      </c>
    </row>
    <row r="2025" spans="1:4" x14ac:dyDescent="0.2">
      <c r="A2025" t="s">
        <v>12776</v>
      </c>
      <c r="B2025" s="107">
        <v>44715</v>
      </c>
      <c r="C2025" t="s">
        <v>2716</v>
      </c>
      <c r="D2025" s="109">
        <v>0.99919999999999998</v>
      </c>
    </row>
    <row r="2026" spans="1:4" x14ac:dyDescent="0.2">
      <c r="A2026" t="s">
        <v>12777</v>
      </c>
      <c r="B2026" s="107">
        <v>44715</v>
      </c>
      <c r="C2026" t="s">
        <v>73</v>
      </c>
      <c r="D2026" s="109">
        <v>1</v>
      </c>
    </row>
    <row r="2027" spans="1:4" x14ac:dyDescent="0.2">
      <c r="A2027" t="s">
        <v>12778</v>
      </c>
      <c r="B2027" s="107">
        <v>44715</v>
      </c>
      <c r="C2027" t="s">
        <v>72</v>
      </c>
      <c r="D2027" s="109">
        <v>0.5887</v>
      </c>
    </row>
    <row r="2028" spans="1:4" x14ac:dyDescent="0.2">
      <c r="A2028" t="s">
        <v>12779</v>
      </c>
      <c r="B2028" s="107">
        <v>44715</v>
      </c>
      <c r="C2028" t="s">
        <v>58</v>
      </c>
      <c r="D2028" s="109">
        <v>1773.59</v>
      </c>
    </row>
    <row r="2029" spans="1:4" x14ac:dyDescent="0.2">
      <c r="A2029" t="s">
        <v>12780</v>
      </c>
      <c r="B2029" s="107">
        <v>44715</v>
      </c>
      <c r="C2029" t="s">
        <v>43</v>
      </c>
      <c r="D2029" s="109">
        <v>0.20799999999999999</v>
      </c>
    </row>
    <row r="2030" spans="1:4" x14ac:dyDescent="0.2">
      <c r="A2030" t="s">
        <v>12781</v>
      </c>
      <c r="B2030" s="107">
        <v>44714</v>
      </c>
      <c r="C2030" t="s">
        <v>71</v>
      </c>
      <c r="D2030" s="109">
        <v>1833.13</v>
      </c>
    </row>
    <row r="2031" spans="1:4" x14ac:dyDescent="0.2">
      <c r="A2031" t="s">
        <v>12782</v>
      </c>
      <c r="B2031" s="107">
        <v>44714</v>
      </c>
      <c r="C2031" t="s">
        <v>2716</v>
      </c>
      <c r="D2031" s="109">
        <v>0.99950000000000006</v>
      </c>
    </row>
    <row r="2032" spans="1:4" x14ac:dyDescent="0.2">
      <c r="A2032" t="s">
        <v>12783</v>
      </c>
      <c r="B2032" s="107">
        <v>44714</v>
      </c>
      <c r="C2032" t="s">
        <v>73</v>
      </c>
      <c r="D2032" s="109">
        <v>1</v>
      </c>
    </row>
    <row r="2033" spans="1:4" x14ac:dyDescent="0.2">
      <c r="A2033" t="s">
        <v>12784</v>
      </c>
      <c r="B2033" s="107">
        <v>44714</v>
      </c>
      <c r="C2033" t="s">
        <v>72</v>
      </c>
      <c r="D2033" s="109">
        <v>0.61839999999999995</v>
      </c>
    </row>
    <row r="2034" spans="1:4" x14ac:dyDescent="0.2">
      <c r="A2034" t="s">
        <v>12785</v>
      </c>
      <c r="B2034" s="107">
        <v>44714</v>
      </c>
      <c r="C2034" t="s">
        <v>58</v>
      </c>
      <c r="D2034" s="109">
        <v>1833.26</v>
      </c>
    </row>
    <row r="2035" spans="1:4" x14ac:dyDescent="0.2">
      <c r="A2035" t="s">
        <v>12786</v>
      </c>
      <c r="B2035" s="107">
        <v>44714</v>
      </c>
      <c r="C2035" t="s">
        <v>43</v>
      </c>
      <c r="D2035" s="109">
        <v>0.2077</v>
      </c>
    </row>
    <row r="2036" spans="1:4" x14ac:dyDescent="0.2">
      <c r="A2036" t="s">
        <v>12787</v>
      </c>
      <c r="B2036" s="107">
        <v>44713</v>
      </c>
      <c r="C2036" t="s">
        <v>71</v>
      </c>
      <c r="D2036" s="109">
        <v>1817.35</v>
      </c>
    </row>
    <row r="2037" spans="1:4" x14ac:dyDescent="0.2">
      <c r="A2037" t="s">
        <v>12788</v>
      </c>
      <c r="B2037" s="107">
        <v>44713</v>
      </c>
      <c r="C2037" t="s">
        <v>2716</v>
      </c>
      <c r="D2037" s="109">
        <v>0.99960000000000004</v>
      </c>
    </row>
    <row r="2038" spans="1:4" x14ac:dyDescent="0.2">
      <c r="A2038" t="s">
        <v>12789</v>
      </c>
      <c r="B2038" s="107">
        <v>44713</v>
      </c>
      <c r="C2038" t="s">
        <v>73</v>
      </c>
      <c r="D2038" s="109">
        <v>1.0009999999999999</v>
      </c>
    </row>
    <row r="2039" spans="1:4" x14ac:dyDescent="0.2">
      <c r="A2039" t="s">
        <v>12790</v>
      </c>
      <c r="B2039" s="107">
        <v>44713</v>
      </c>
      <c r="C2039" t="s">
        <v>72</v>
      </c>
      <c r="D2039" s="109">
        <v>0.59950000000000003</v>
      </c>
    </row>
    <row r="2040" spans="1:4" x14ac:dyDescent="0.2">
      <c r="A2040" t="s">
        <v>12791</v>
      </c>
      <c r="B2040" s="107">
        <v>44713</v>
      </c>
      <c r="C2040" t="s">
        <v>58</v>
      </c>
      <c r="D2040" s="109">
        <v>1817.42</v>
      </c>
    </row>
    <row r="2041" spans="1:4" x14ac:dyDescent="0.2">
      <c r="A2041" t="s">
        <v>12792</v>
      </c>
      <c r="B2041" s="107">
        <v>44713</v>
      </c>
      <c r="C2041" t="s">
        <v>43</v>
      </c>
      <c r="D2041" s="109">
        <v>0.20630000000000001</v>
      </c>
    </row>
    <row r="2042" spans="1:4" x14ac:dyDescent="0.2">
      <c r="A2042" t="s">
        <v>12793</v>
      </c>
      <c r="B2042" s="107">
        <v>44712</v>
      </c>
      <c r="C2042" t="s">
        <v>71</v>
      </c>
      <c r="D2042" s="109">
        <v>1947.71</v>
      </c>
    </row>
    <row r="2043" spans="1:4" x14ac:dyDescent="0.2">
      <c r="A2043" t="s">
        <v>12794</v>
      </c>
      <c r="B2043" s="107">
        <v>44712</v>
      </c>
      <c r="C2043" t="s">
        <v>2716</v>
      </c>
      <c r="D2043" s="109">
        <v>0.99960000000000004</v>
      </c>
    </row>
    <row r="2044" spans="1:4" x14ac:dyDescent="0.2">
      <c r="A2044" t="s">
        <v>12795</v>
      </c>
      <c r="B2044" s="107">
        <v>44712</v>
      </c>
      <c r="C2044" t="s">
        <v>73</v>
      </c>
      <c r="D2044" s="109">
        <v>1</v>
      </c>
    </row>
    <row r="2045" spans="1:4" x14ac:dyDescent="0.2">
      <c r="A2045" t="s">
        <v>12796</v>
      </c>
      <c r="B2045" s="107">
        <v>44712</v>
      </c>
      <c r="C2045" t="s">
        <v>72</v>
      </c>
      <c r="D2045" s="109">
        <v>0.66159999999999997</v>
      </c>
    </row>
    <row r="2046" spans="1:4" x14ac:dyDescent="0.2">
      <c r="A2046" t="s">
        <v>12797</v>
      </c>
      <c r="B2046" s="107">
        <v>44712</v>
      </c>
      <c r="C2046" t="s">
        <v>58</v>
      </c>
      <c r="D2046" s="109">
        <v>1940.59</v>
      </c>
    </row>
    <row r="2047" spans="1:4" x14ac:dyDescent="0.2">
      <c r="A2047" t="s">
        <v>12798</v>
      </c>
      <c r="B2047" s="107">
        <v>44712</v>
      </c>
      <c r="C2047" t="s">
        <v>43</v>
      </c>
      <c r="D2047" s="109">
        <v>0.20960000000000001</v>
      </c>
    </row>
    <row r="2048" spans="1:4" x14ac:dyDescent="0.2">
      <c r="A2048" t="s">
        <v>12799</v>
      </c>
      <c r="B2048" s="107">
        <v>44711</v>
      </c>
      <c r="C2048" t="s">
        <v>71</v>
      </c>
      <c r="D2048" s="109">
        <v>1997.43</v>
      </c>
    </row>
    <row r="2049" spans="1:4" x14ac:dyDescent="0.2">
      <c r="A2049" t="s">
        <v>12800</v>
      </c>
      <c r="B2049" s="107">
        <v>44711</v>
      </c>
      <c r="C2049" t="s">
        <v>2716</v>
      </c>
      <c r="D2049" s="109">
        <v>0.99960000000000004</v>
      </c>
    </row>
    <row r="2050" spans="1:4" x14ac:dyDescent="0.2">
      <c r="A2050" t="s">
        <v>12801</v>
      </c>
      <c r="B2050" s="107">
        <v>44711</v>
      </c>
      <c r="C2050" t="s">
        <v>73</v>
      </c>
      <c r="D2050" s="109">
        <v>1</v>
      </c>
    </row>
    <row r="2051" spans="1:4" x14ac:dyDescent="0.2">
      <c r="A2051" t="s">
        <v>12802</v>
      </c>
      <c r="B2051" s="107">
        <v>44711</v>
      </c>
      <c r="C2051" t="s">
        <v>72</v>
      </c>
      <c r="D2051" s="109">
        <v>0.6573</v>
      </c>
    </row>
    <row r="2052" spans="1:4" x14ac:dyDescent="0.2">
      <c r="A2052" t="s">
        <v>12803</v>
      </c>
      <c r="B2052" s="107">
        <v>44711</v>
      </c>
      <c r="C2052" t="s">
        <v>58</v>
      </c>
      <c r="D2052" s="109">
        <v>1997.64</v>
      </c>
    </row>
    <row r="2053" spans="1:4" x14ac:dyDescent="0.2">
      <c r="A2053" t="s">
        <v>12804</v>
      </c>
      <c r="B2053" s="107">
        <v>44711</v>
      </c>
      <c r="C2053" t="s">
        <v>43</v>
      </c>
      <c r="D2053" s="109">
        <v>0.2089</v>
      </c>
    </row>
    <row r="2054" spans="1:4" x14ac:dyDescent="0.2">
      <c r="A2054" t="s">
        <v>12805</v>
      </c>
      <c r="B2054" s="107">
        <v>44710</v>
      </c>
      <c r="C2054" t="s">
        <v>71</v>
      </c>
      <c r="D2054" s="109">
        <v>1808.61</v>
      </c>
    </row>
    <row r="2055" spans="1:4" x14ac:dyDescent="0.2">
      <c r="A2055" t="s">
        <v>12806</v>
      </c>
      <c r="B2055" s="107">
        <v>44710</v>
      </c>
      <c r="C2055" t="s">
        <v>2716</v>
      </c>
      <c r="D2055" s="109">
        <v>0.99929999999999997</v>
      </c>
    </row>
    <row r="2056" spans="1:4" x14ac:dyDescent="0.2">
      <c r="A2056" t="s">
        <v>12807</v>
      </c>
      <c r="B2056" s="107">
        <v>44710</v>
      </c>
      <c r="C2056" t="s">
        <v>73</v>
      </c>
      <c r="D2056" s="109">
        <v>1</v>
      </c>
    </row>
    <row r="2057" spans="1:4" x14ac:dyDescent="0.2">
      <c r="A2057" t="s">
        <v>12808</v>
      </c>
      <c r="B2057" s="107">
        <v>44710</v>
      </c>
      <c r="C2057" t="s">
        <v>72</v>
      </c>
      <c r="D2057" s="109">
        <v>0.59889999999999999</v>
      </c>
    </row>
    <row r="2058" spans="1:4" x14ac:dyDescent="0.2">
      <c r="A2058" t="s">
        <v>12809</v>
      </c>
      <c r="B2058" s="107">
        <v>44710</v>
      </c>
      <c r="C2058" t="s">
        <v>58</v>
      </c>
      <c r="D2058" s="109">
        <v>1811.69</v>
      </c>
    </row>
    <row r="2059" spans="1:4" x14ac:dyDescent="0.2">
      <c r="A2059" t="s">
        <v>12810</v>
      </c>
      <c r="B2059" s="107">
        <v>44710</v>
      </c>
      <c r="C2059" t="s">
        <v>43</v>
      </c>
      <c r="D2059" s="109">
        <v>0.2097</v>
      </c>
    </row>
    <row r="2060" spans="1:4" x14ac:dyDescent="0.2">
      <c r="A2060" t="s">
        <v>12811</v>
      </c>
      <c r="B2060" s="107">
        <v>44709</v>
      </c>
      <c r="C2060" t="s">
        <v>71</v>
      </c>
      <c r="D2060" s="109">
        <v>1791.36</v>
      </c>
    </row>
    <row r="2061" spans="1:4" x14ac:dyDescent="0.2">
      <c r="A2061" t="s">
        <v>12812</v>
      </c>
      <c r="B2061" s="107">
        <v>44709</v>
      </c>
      <c r="C2061" t="s">
        <v>2716</v>
      </c>
      <c r="D2061" s="109">
        <v>0.99919999999999998</v>
      </c>
    </row>
    <row r="2062" spans="1:4" x14ac:dyDescent="0.2">
      <c r="A2062" t="s">
        <v>12813</v>
      </c>
      <c r="B2062" s="107">
        <v>44709</v>
      </c>
      <c r="C2062" t="s">
        <v>73</v>
      </c>
      <c r="D2062" s="109">
        <v>1</v>
      </c>
    </row>
    <row r="2063" spans="1:4" x14ac:dyDescent="0.2">
      <c r="A2063" t="s">
        <v>12814</v>
      </c>
      <c r="B2063" s="107">
        <v>44709</v>
      </c>
      <c r="C2063" t="s">
        <v>72</v>
      </c>
      <c r="D2063" s="109">
        <v>0.58679999999999999</v>
      </c>
    </row>
    <row r="2064" spans="1:4" x14ac:dyDescent="0.2">
      <c r="A2064" t="s">
        <v>12815</v>
      </c>
      <c r="B2064" s="107">
        <v>44709</v>
      </c>
      <c r="C2064" t="s">
        <v>58</v>
      </c>
      <c r="D2064" s="109">
        <v>1790.79</v>
      </c>
    </row>
    <row r="2065" spans="1:4" x14ac:dyDescent="0.2">
      <c r="A2065" t="s">
        <v>12816</v>
      </c>
      <c r="B2065" s="107">
        <v>44709</v>
      </c>
      <c r="C2065" t="s">
        <v>43</v>
      </c>
      <c r="D2065" s="109">
        <v>0.20930000000000001</v>
      </c>
    </row>
    <row r="2066" spans="1:4" x14ac:dyDescent="0.2">
      <c r="A2066" t="s">
        <v>12817</v>
      </c>
      <c r="B2066" s="107">
        <v>44708</v>
      </c>
      <c r="C2066" t="s">
        <v>71</v>
      </c>
      <c r="D2066" s="109">
        <v>1722.29</v>
      </c>
    </row>
    <row r="2067" spans="1:4" x14ac:dyDescent="0.2">
      <c r="A2067" t="s">
        <v>12818</v>
      </c>
      <c r="B2067" s="107">
        <v>44708</v>
      </c>
      <c r="C2067" t="s">
        <v>2716</v>
      </c>
      <c r="D2067" s="109">
        <v>0.99909999999999999</v>
      </c>
    </row>
    <row r="2068" spans="1:4" x14ac:dyDescent="0.2">
      <c r="A2068" t="s">
        <v>12819</v>
      </c>
      <c r="B2068" s="107">
        <v>44708</v>
      </c>
      <c r="C2068" t="s">
        <v>73</v>
      </c>
      <c r="D2068" s="109">
        <v>1</v>
      </c>
    </row>
    <row r="2069" spans="1:4" x14ac:dyDescent="0.2">
      <c r="A2069" t="s">
        <v>12820</v>
      </c>
      <c r="B2069" s="107">
        <v>44708</v>
      </c>
      <c r="C2069" t="s">
        <v>72</v>
      </c>
      <c r="D2069" s="109">
        <v>0.57369999999999999</v>
      </c>
    </row>
    <row r="2070" spans="1:4" x14ac:dyDescent="0.2">
      <c r="A2070" t="s">
        <v>12821</v>
      </c>
      <c r="B2070" s="107">
        <v>44708</v>
      </c>
      <c r="C2070" t="s">
        <v>58</v>
      </c>
      <c r="D2070" s="109">
        <v>1724.73</v>
      </c>
    </row>
    <row r="2071" spans="1:4" x14ac:dyDescent="0.2">
      <c r="A2071" t="s">
        <v>12822</v>
      </c>
      <c r="B2071" s="107">
        <v>44708</v>
      </c>
      <c r="C2071" t="s">
        <v>43</v>
      </c>
      <c r="D2071" s="109">
        <v>0.2099</v>
      </c>
    </row>
    <row r="2072" spans="1:4" x14ac:dyDescent="0.2">
      <c r="A2072" t="s">
        <v>12823</v>
      </c>
      <c r="B2072" s="107">
        <v>44707</v>
      </c>
      <c r="C2072" t="s">
        <v>71</v>
      </c>
      <c r="D2072" s="109">
        <v>1798.2</v>
      </c>
    </row>
    <row r="2073" spans="1:4" x14ac:dyDescent="0.2">
      <c r="A2073" t="s">
        <v>12824</v>
      </c>
      <c r="B2073" s="107">
        <v>44707</v>
      </c>
      <c r="C2073" t="s">
        <v>2716</v>
      </c>
      <c r="D2073" s="109">
        <v>0.99929999999999997</v>
      </c>
    </row>
    <row r="2074" spans="1:4" x14ac:dyDescent="0.2">
      <c r="A2074" t="s">
        <v>12825</v>
      </c>
      <c r="B2074" s="107">
        <v>44707</v>
      </c>
      <c r="C2074" t="s">
        <v>73</v>
      </c>
      <c r="D2074" s="109">
        <v>1.0009999999999999</v>
      </c>
    </row>
    <row r="2075" spans="1:4" x14ac:dyDescent="0.2">
      <c r="A2075" t="s">
        <v>12826</v>
      </c>
      <c r="B2075" s="107">
        <v>44707</v>
      </c>
      <c r="C2075" t="s">
        <v>72</v>
      </c>
      <c r="D2075" s="109">
        <v>0.59809999999999997</v>
      </c>
    </row>
    <row r="2076" spans="1:4" x14ac:dyDescent="0.2">
      <c r="A2076" t="s">
        <v>12827</v>
      </c>
      <c r="B2076" s="107">
        <v>44707</v>
      </c>
      <c r="C2076" t="s">
        <v>58</v>
      </c>
      <c r="D2076" s="109">
        <v>1791</v>
      </c>
    </row>
    <row r="2077" spans="1:4" x14ac:dyDescent="0.2">
      <c r="A2077" t="s">
        <v>12828</v>
      </c>
      <c r="B2077" s="107">
        <v>44707</v>
      </c>
      <c r="C2077" t="s">
        <v>43</v>
      </c>
      <c r="D2077" s="109">
        <v>0.20780000000000001</v>
      </c>
    </row>
    <row r="2078" spans="1:4" x14ac:dyDescent="0.2">
      <c r="A2078" t="s">
        <v>12829</v>
      </c>
      <c r="B2078" s="107">
        <v>44706</v>
      </c>
      <c r="C2078" t="s">
        <v>71</v>
      </c>
      <c r="D2078" s="109">
        <v>1947.13</v>
      </c>
    </row>
    <row r="2079" spans="1:4" x14ac:dyDescent="0.2">
      <c r="A2079" t="s">
        <v>12830</v>
      </c>
      <c r="B2079" s="107">
        <v>44706</v>
      </c>
      <c r="C2079" t="s">
        <v>2716</v>
      </c>
      <c r="D2079" s="109">
        <v>0.99880000000000002</v>
      </c>
    </row>
    <row r="2080" spans="1:4" x14ac:dyDescent="0.2">
      <c r="A2080" t="s">
        <v>12831</v>
      </c>
      <c r="B2080" s="107">
        <v>44706</v>
      </c>
      <c r="C2080" t="s">
        <v>73</v>
      </c>
      <c r="D2080" s="109">
        <v>0.99980000000000002</v>
      </c>
    </row>
    <row r="2081" spans="1:4" x14ac:dyDescent="0.2">
      <c r="A2081" t="s">
        <v>12832</v>
      </c>
      <c r="B2081" s="107">
        <v>44706</v>
      </c>
      <c r="C2081" t="s">
        <v>72</v>
      </c>
      <c r="D2081" s="109">
        <v>0.64490000000000003</v>
      </c>
    </row>
    <row r="2082" spans="1:4" x14ac:dyDescent="0.2">
      <c r="A2082" t="s">
        <v>12833</v>
      </c>
      <c r="B2082" s="107">
        <v>44706</v>
      </c>
      <c r="C2082" t="s">
        <v>58</v>
      </c>
      <c r="D2082" s="109">
        <v>1941.04</v>
      </c>
    </row>
    <row r="2083" spans="1:4" x14ac:dyDescent="0.2">
      <c r="A2083" t="s">
        <v>12834</v>
      </c>
      <c r="B2083" s="107">
        <v>44706</v>
      </c>
      <c r="C2083" t="s">
        <v>43</v>
      </c>
      <c r="D2083" s="109">
        <v>0.20599999999999999</v>
      </c>
    </row>
    <row r="2084" spans="1:4" x14ac:dyDescent="0.2">
      <c r="A2084" t="s">
        <v>12835</v>
      </c>
      <c r="B2084" s="107">
        <v>44705</v>
      </c>
      <c r="C2084" t="s">
        <v>71</v>
      </c>
      <c r="D2084" s="109">
        <v>1984.38</v>
      </c>
    </row>
    <row r="2085" spans="1:4" x14ac:dyDescent="0.2">
      <c r="A2085" t="s">
        <v>12836</v>
      </c>
      <c r="B2085" s="107">
        <v>44705</v>
      </c>
      <c r="C2085" t="s">
        <v>2716</v>
      </c>
      <c r="D2085" s="109">
        <v>0.99929999999999997</v>
      </c>
    </row>
    <row r="2086" spans="1:4" x14ac:dyDescent="0.2">
      <c r="A2086" t="s">
        <v>12837</v>
      </c>
      <c r="B2086" s="107">
        <v>44705</v>
      </c>
      <c r="C2086" t="s">
        <v>73</v>
      </c>
      <c r="D2086" s="109">
        <v>1</v>
      </c>
    </row>
    <row r="2087" spans="1:4" x14ac:dyDescent="0.2">
      <c r="A2087" t="s">
        <v>12838</v>
      </c>
      <c r="B2087" s="107">
        <v>44705</v>
      </c>
      <c r="C2087" t="s">
        <v>72</v>
      </c>
      <c r="D2087" s="109">
        <v>0.66239999999999999</v>
      </c>
    </row>
    <row r="2088" spans="1:4" x14ac:dyDescent="0.2">
      <c r="A2088" t="s">
        <v>12839</v>
      </c>
      <c r="B2088" s="107">
        <v>44705</v>
      </c>
      <c r="C2088" t="s">
        <v>58</v>
      </c>
      <c r="D2088" s="109">
        <v>1977.85</v>
      </c>
    </row>
    <row r="2089" spans="1:4" x14ac:dyDescent="0.2">
      <c r="A2089" t="s">
        <v>12840</v>
      </c>
      <c r="B2089" s="107">
        <v>44705</v>
      </c>
      <c r="C2089" t="s">
        <v>43</v>
      </c>
      <c r="D2089" s="109">
        <v>0.20630000000000001</v>
      </c>
    </row>
    <row r="2090" spans="1:4" x14ac:dyDescent="0.2">
      <c r="A2090" t="s">
        <v>12841</v>
      </c>
      <c r="B2090" s="107">
        <v>44704</v>
      </c>
      <c r="C2090" t="s">
        <v>71</v>
      </c>
      <c r="D2090" s="109">
        <v>1975.94</v>
      </c>
    </row>
    <row r="2091" spans="1:4" x14ac:dyDescent="0.2">
      <c r="A2091" t="s">
        <v>12842</v>
      </c>
      <c r="B2091" s="107">
        <v>44704</v>
      </c>
      <c r="C2091" t="s">
        <v>2716</v>
      </c>
      <c r="D2091" s="109">
        <v>0.99880000000000002</v>
      </c>
    </row>
    <row r="2092" spans="1:4" x14ac:dyDescent="0.2">
      <c r="A2092" t="s">
        <v>12843</v>
      </c>
      <c r="B2092" s="107">
        <v>44704</v>
      </c>
      <c r="C2092" t="s">
        <v>73</v>
      </c>
      <c r="D2092" s="109">
        <v>1</v>
      </c>
    </row>
    <row r="2093" spans="1:4" x14ac:dyDescent="0.2">
      <c r="A2093" t="s">
        <v>12844</v>
      </c>
      <c r="B2093" s="107">
        <v>44704</v>
      </c>
      <c r="C2093" t="s">
        <v>72</v>
      </c>
      <c r="D2093" s="109">
        <v>0.64070000000000005</v>
      </c>
    </row>
    <row r="2094" spans="1:4" x14ac:dyDescent="0.2">
      <c r="A2094" t="s">
        <v>12845</v>
      </c>
      <c r="B2094" s="107">
        <v>44704</v>
      </c>
      <c r="C2094" t="s">
        <v>58</v>
      </c>
      <c r="D2094" s="109">
        <v>1970.7</v>
      </c>
    </row>
    <row r="2095" spans="1:4" x14ac:dyDescent="0.2">
      <c r="A2095" t="s">
        <v>12846</v>
      </c>
      <c r="B2095" s="107">
        <v>44704</v>
      </c>
      <c r="C2095" t="s">
        <v>43</v>
      </c>
      <c r="D2095" s="109">
        <v>0.2059</v>
      </c>
    </row>
    <row r="2096" spans="1:4" x14ac:dyDescent="0.2">
      <c r="A2096" t="s">
        <v>12847</v>
      </c>
      <c r="B2096" s="107">
        <v>44703</v>
      </c>
      <c r="C2096" t="s">
        <v>71</v>
      </c>
      <c r="D2096" s="109">
        <v>2050.04</v>
      </c>
    </row>
    <row r="2097" spans="1:4" x14ac:dyDescent="0.2">
      <c r="A2097" t="s">
        <v>12848</v>
      </c>
      <c r="B2097" s="107">
        <v>44703</v>
      </c>
      <c r="C2097" t="s">
        <v>2716</v>
      </c>
      <c r="D2097" s="109">
        <v>0.999</v>
      </c>
    </row>
    <row r="2098" spans="1:4" x14ac:dyDescent="0.2">
      <c r="A2098" t="s">
        <v>12849</v>
      </c>
      <c r="B2098" s="107">
        <v>44703</v>
      </c>
      <c r="C2098" t="s">
        <v>73</v>
      </c>
      <c r="D2098" s="109">
        <v>1</v>
      </c>
    </row>
    <row r="2099" spans="1:4" x14ac:dyDescent="0.2">
      <c r="A2099" t="s">
        <v>12850</v>
      </c>
      <c r="B2099" s="107">
        <v>44703</v>
      </c>
      <c r="C2099" t="s">
        <v>72</v>
      </c>
      <c r="D2099" s="109">
        <v>0.67579999999999996</v>
      </c>
    </row>
    <row r="2100" spans="1:4" x14ac:dyDescent="0.2">
      <c r="A2100" t="s">
        <v>12851</v>
      </c>
      <c r="B2100" s="107">
        <v>44703</v>
      </c>
      <c r="C2100" t="s">
        <v>58</v>
      </c>
      <c r="D2100" s="109">
        <v>2041.08</v>
      </c>
    </row>
    <row r="2101" spans="1:4" x14ac:dyDescent="0.2">
      <c r="A2101" t="s">
        <v>12852</v>
      </c>
      <c r="B2101" s="107">
        <v>44703</v>
      </c>
      <c r="C2101" t="s">
        <v>43</v>
      </c>
      <c r="D2101" s="109">
        <v>0.20349999999999999</v>
      </c>
    </row>
    <row r="2102" spans="1:4" x14ac:dyDescent="0.2">
      <c r="A2102" t="s">
        <v>12853</v>
      </c>
      <c r="B2102" s="107">
        <v>44702</v>
      </c>
      <c r="C2102" t="s">
        <v>71</v>
      </c>
      <c r="D2102" s="109">
        <v>1979.55</v>
      </c>
    </row>
    <row r="2103" spans="1:4" x14ac:dyDescent="0.2">
      <c r="A2103" t="s">
        <v>12854</v>
      </c>
      <c r="B2103" s="107">
        <v>44702</v>
      </c>
      <c r="C2103" t="s">
        <v>2716</v>
      </c>
      <c r="D2103" s="109">
        <v>0.99870000000000003</v>
      </c>
    </row>
    <row r="2104" spans="1:4" x14ac:dyDescent="0.2">
      <c r="A2104" t="s">
        <v>12855</v>
      </c>
      <c r="B2104" s="107">
        <v>44702</v>
      </c>
      <c r="C2104" t="s">
        <v>73</v>
      </c>
      <c r="D2104" s="109">
        <v>1</v>
      </c>
    </row>
    <row r="2105" spans="1:4" x14ac:dyDescent="0.2">
      <c r="A2105" t="s">
        <v>12856</v>
      </c>
      <c r="B2105" s="107">
        <v>44702</v>
      </c>
      <c r="C2105" t="s">
        <v>72</v>
      </c>
      <c r="D2105" s="109">
        <v>0.64849999999999997</v>
      </c>
    </row>
    <row r="2106" spans="1:4" x14ac:dyDescent="0.2">
      <c r="A2106" t="s">
        <v>12857</v>
      </c>
      <c r="B2106" s="107">
        <v>44702</v>
      </c>
      <c r="C2106" t="s">
        <v>58</v>
      </c>
      <c r="D2106" s="109">
        <v>1972.87</v>
      </c>
    </row>
    <row r="2107" spans="1:4" x14ac:dyDescent="0.2">
      <c r="A2107" t="s">
        <v>12858</v>
      </c>
      <c r="B2107" s="107">
        <v>44702</v>
      </c>
      <c r="C2107" t="s">
        <v>43</v>
      </c>
      <c r="D2107" s="109">
        <v>0.20300000000000001</v>
      </c>
    </row>
    <row r="2108" spans="1:4" x14ac:dyDescent="0.2">
      <c r="A2108" t="s">
        <v>12859</v>
      </c>
      <c r="B2108" s="107">
        <v>44701</v>
      </c>
      <c r="C2108" t="s">
        <v>71</v>
      </c>
      <c r="D2108" s="109">
        <v>1958.1</v>
      </c>
    </row>
    <row r="2109" spans="1:4" x14ac:dyDescent="0.2">
      <c r="A2109" t="s">
        <v>12860</v>
      </c>
      <c r="B2109" s="107">
        <v>44701</v>
      </c>
      <c r="C2109" t="s">
        <v>2716</v>
      </c>
      <c r="D2109" s="109">
        <v>0.99880000000000002</v>
      </c>
    </row>
    <row r="2110" spans="1:4" x14ac:dyDescent="0.2">
      <c r="A2110" t="s">
        <v>12861</v>
      </c>
      <c r="B2110" s="107">
        <v>44701</v>
      </c>
      <c r="C2110" t="s">
        <v>73</v>
      </c>
      <c r="D2110" s="109">
        <v>0.99990000000000001</v>
      </c>
    </row>
    <row r="2111" spans="1:4" x14ac:dyDescent="0.2">
      <c r="A2111" t="s">
        <v>12862</v>
      </c>
      <c r="B2111" s="107">
        <v>44701</v>
      </c>
      <c r="C2111" t="s">
        <v>72</v>
      </c>
      <c r="D2111" s="109">
        <v>0.63360000000000005</v>
      </c>
    </row>
    <row r="2112" spans="1:4" x14ac:dyDescent="0.2">
      <c r="A2112" t="s">
        <v>12863</v>
      </c>
      <c r="B2112" s="107">
        <v>44701</v>
      </c>
      <c r="C2112" t="s">
        <v>58</v>
      </c>
      <c r="D2112" s="109">
        <v>1956.88</v>
      </c>
    </row>
    <row r="2113" spans="1:4" x14ac:dyDescent="0.2">
      <c r="A2113" t="s">
        <v>12864</v>
      </c>
      <c r="B2113" s="107">
        <v>44701</v>
      </c>
      <c r="C2113" t="s">
        <v>43</v>
      </c>
      <c r="D2113" s="109">
        <v>0.20330000000000001</v>
      </c>
    </row>
    <row r="2114" spans="1:4" x14ac:dyDescent="0.2">
      <c r="A2114" t="s">
        <v>12865</v>
      </c>
      <c r="B2114" s="107">
        <v>44700</v>
      </c>
      <c r="C2114" t="s">
        <v>71</v>
      </c>
      <c r="D2114" s="109">
        <v>2015.75</v>
      </c>
    </row>
    <row r="2115" spans="1:4" x14ac:dyDescent="0.2">
      <c r="A2115" t="s">
        <v>12866</v>
      </c>
      <c r="B2115" s="107">
        <v>44700</v>
      </c>
      <c r="C2115" t="s">
        <v>2716</v>
      </c>
      <c r="D2115" s="109">
        <v>0.99890000000000001</v>
      </c>
    </row>
    <row r="2116" spans="1:4" x14ac:dyDescent="0.2">
      <c r="A2116" t="s">
        <v>12867</v>
      </c>
      <c r="B2116" s="107">
        <v>44700</v>
      </c>
      <c r="C2116" t="s">
        <v>73</v>
      </c>
      <c r="D2116" s="109">
        <v>0.99970000000000003</v>
      </c>
    </row>
    <row r="2117" spans="1:4" x14ac:dyDescent="0.2">
      <c r="A2117" t="s">
        <v>12868</v>
      </c>
      <c r="B2117" s="107">
        <v>44700</v>
      </c>
      <c r="C2117" t="s">
        <v>72</v>
      </c>
      <c r="D2117" s="109">
        <v>0.65780000000000005</v>
      </c>
    </row>
    <row r="2118" spans="1:4" x14ac:dyDescent="0.2">
      <c r="A2118" t="s">
        <v>12869</v>
      </c>
      <c r="B2118" s="107">
        <v>44700</v>
      </c>
      <c r="C2118" t="s">
        <v>58</v>
      </c>
      <c r="D2118" s="109">
        <v>2017.78</v>
      </c>
    </row>
    <row r="2119" spans="1:4" x14ac:dyDescent="0.2">
      <c r="A2119" t="s">
        <v>12870</v>
      </c>
      <c r="B2119" s="107">
        <v>44700</v>
      </c>
      <c r="C2119" t="s">
        <v>43</v>
      </c>
      <c r="D2119" s="109">
        <v>0.2016</v>
      </c>
    </row>
    <row r="2120" spans="1:4" x14ac:dyDescent="0.2">
      <c r="A2120" t="s">
        <v>12871</v>
      </c>
      <c r="B2120" s="107">
        <v>44699</v>
      </c>
      <c r="C2120" t="s">
        <v>71</v>
      </c>
      <c r="D2120" s="109">
        <v>1907.86</v>
      </c>
    </row>
    <row r="2121" spans="1:4" x14ac:dyDescent="0.2">
      <c r="A2121" t="s">
        <v>12872</v>
      </c>
      <c r="B2121" s="107">
        <v>44699</v>
      </c>
      <c r="C2121" t="s">
        <v>2716</v>
      </c>
      <c r="D2121" s="109">
        <v>0.99839999999999995</v>
      </c>
    </row>
    <row r="2122" spans="1:4" x14ac:dyDescent="0.2">
      <c r="A2122" t="s">
        <v>12873</v>
      </c>
      <c r="B2122" s="107">
        <v>44699</v>
      </c>
      <c r="C2122" t="s">
        <v>73</v>
      </c>
      <c r="D2122" s="109">
        <v>0.99990000000000001</v>
      </c>
    </row>
    <row r="2123" spans="1:4" x14ac:dyDescent="0.2">
      <c r="A2123" t="s">
        <v>12874</v>
      </c>
      <c r="B2123" s="107">
        <v>44699</v>
      </c>
      <c r="C2123" t="s">
        <v>72</v>
      </c>
      <c r="D2123" s="109">
        <v>0.62549999999999994</v>
      </c>
    </row>
    <row r="2124" spans="1:4" x14ac:dyDescent="0.2">
      <c r="A2124" t="s">
        <v>12875</v>
      </c>
      <c r="B2124" s="107">
        <v>44699</v>
      </c>
      <c r="C2124" t="s">
        <v>58</v>
      </c>
      <c r="D2124" s="109">
        <v>1911.68</v>
      </c>
    </row>
    <row r="2125" spans="1:4" x14ac:dyDescent="0.2">
      <c r="A2125" t="s">
        <v>12876</v>
      </c>
      <c r="B2125" s="107">
        <v>44699</v>
      </c>
      <c r="C2125" t="s">
        <v>43</v>
      </c>
      <c r="D2125" s="109">
        <v>0.19939999999999999</v>
      </c>
    </row>
    <row r="2126" spans="1:4" x14ac:dyDescent="0.2">
      <c r="A2126" t="s">
        <v>12877</v>
      </c>
      <c r="B2126" s="107">
        <v>44698</v>
      </c>
      <c r="C2126" t="s">
        <v>71</v>
      </c>
      <c r="D2126" s="109">
        <v>2099.94</v>
      </c>
    </row>
    <row r="2127" spans="1:4" x14ac:dyDescent="0.2">
      <c r="A2127" t="s">
        <v>12878</v>
      </c>
      <c r="B2127" s="107">
        <v>44698</v>
      </c>
      <c r="C2127" t="s">
        <v>2716</v>
      </c>
      <c r="D2127" s="109">
        <v>0.999</v>
      </c>
    </row>
    <row r="2128" spans="1:4" x14ac:dyDescent="0.2">
      <c r="A2128" t="s">
        <v>12879</v>
      </c>
      <c r="B2128" s="107">
        <v>44698</v>
      </c>
      <c r="C2128" t="s">
        <v>73</v>
      </c>
      <c r="D2128" s="109">
        <v>1</v>
      </c>
    </row>
    <row r="2129" spans="1:4" x14ac:dyDescent="0.2">
      <c r="A2129" t="s">
        <v>12880</v>
      </c>
      <c r="B2129" s="107">
        <v>44698</v>
      </c>
      <c r="C2129" t="s">
        <v>72</v>
      </c>
      <c r="D2129" s="109">
        <v>0.72599999999999998</v>
      </c>
    </row>
    <row r="2130" spans="1:4" x14ac:dyDescent="0.2">
      <c r="A2130" t="s">
        <v>12881</v>
      </c>
      <c r="B2130" s="107">
        <v>44698</v>
      </c>
      <c r="C2130" t="s">
        <v>58</v>
      </c>
      <c r="D2130" s="109">
        <v>2089.29</v>
      </c>
    </row>
    <row r="2131" spans="1:4" x14ac:dyDescent="0.2">
      <c r="A2131" t="s">
        <v>12882</v>
      </c>
      <c r="B2131" s="107">
        <v>44698</v>
      </c>
      <c r="C2131" t="s">
        <v>43</v>
      </c>
      <c r="D2131" s="109">
        <v>0.20130000000000001</v>
      </c>
    </row>
    <row r="2132" spans="1:4" x14ac:dyDescent="0.2">
      <c r="A2132" t="s">
        <v>12883</v>
      </c>
      <c r="B2132" s="107">
        <v>44697</v>
      </c>
      <c r="C2132" t="s">
        <v>71</v>
      </c>
      <c r="D2132" s="109">
        <v>2027.21</v>
      </c>
    </row>
    <row r="2133" spans="1:4" x14ac:dyDescent="0.2">
      <c r="A2133" t="s">
        <v>12884</v>
      </c>
      <c r="B2133" s="107">
        <v>44697</v>
      </c>
      <c r="C2133" t="s">
        <v>2716</v>
      </c>
      <c r="D2133" s="109">
        <v>0.99880000000000002</v>
      </c>
    </row>
    <row r="2134" spans="1:4" x14ac:dyDescent="0.2">
      <c r="A2134" t="s">
        <v>12885</v>
      </c>
      <c r="B2134" s="107">
        <v>44697</v>
      </c>
      <c r="C2134" t="s">
        <v>73</v>
      </c>
      <c r="D2134" s="109">
        <v>1</v>
      </c>
    </row>
    <row r="2135" spans="1:4" x14ac:dyDescent="0.2">
      <c r="A2135" t="s">
        <v>12886</v>
      </c>
      <c r="B2135" s="107">
        <v>44697</v>
      </c>
      <c r="C2135" t="s">
        <v>72</v>
      </c>
      <c r="D2135" s="109">
        <v>0.67610000000000003</v>
      </c>
    </row>
    <row r="2136" spans="1:4" x14ac:dyDescent="0.2">
      <c r="A2136" t="s">
        <v>12887</v>
      </c>
      <c r="B2136" s="107">
        <v>44697</v>
      </c>
      <c r="C2136" t="s">
        <v>58</v>
      </c>
      <c r="D2136" s="109">
        <v>2020.12</v>
      </c>
    </row>
    <row r="2137" spans="1:4" x14ac:dyDescent="0.2">
      <c r="A2137" t="s">
        <v>12888</v>
      </c>
      <c r="B2137" s="107">
        <v>44697</v>
      </c>
      <c r="C2137" t="s">
        <v>43</v>
      </c>
      <c r="D2137" s="109">
        <v>0.1963</v>
      </c>
    </row>
    <row r="2138" spans="1:4" x14ac:dyDescent="0.2">
      <c r="A2138" t="s">
        <v>12889</v>
      </c>
      <c r="B2138" s="107">
        <v>44696</v>
      </c>
      <c r="C2138" t="s">
        <v>71</v>
      </c>
      <c r="D2138" s="109">
        <v>2139.0700000000002</v>
      </c>
    </row>
    <row r="2139" spans="1:4" x14ac:dyDescent="0.2">
      <c r="A2139" t="s">
        <v>12890</v>
      </c>
      <c r="B2139" s="107">
        <v>44696</v>
      </c>
      <c r="C2139" t="s">
        <v>2716</v>
      </c>
      <c r="D2139" s="109">
        <v>0.99929999999999997</v>
      </c>
    </row>
    <row r="2140" spans="1:4" x14ac:dyDescent="0.2">
      <c r="A2140" t="s">
        <v>12891</v>
      </c>
      <c r="B2140" s="107">
        <v>44696</v>
      </c>
      <c r="C2140" t="s">
        <v>73</v>
      </c>
      <c r="D2140" s="109">
        <v>1</v>
      </c>
    </row>
    <row r="2141" spans="1:4" x14ac:dyDescent="0.2">
      <c r="A2141" t="s">
        <v>12892</v>
      </c>
      <c r="B2141" s="107">
        <v>44696</v>
      </c>
      <c r="C2141" t="s">
        <v>72</v>
      </c>
      <c r="D2141" s="109">
        <v>0.74139999999999995</v>
      </c>
    </row>
    <row r="2142" spans="1:4" x14ac:dyDescent="0.2">
      <c r="A2142" t="s">
        <v>12893</v>
      </c>
      <c r="B2142" s="107">
        <v>44696</v>
      </c>
      <c r="C2142" t="s">
        <v>58</v>
      </c>
      <c r="D2142" s="109">
        <v>2143.12</v>
      </c>
    </row>
    <row r="2143" spans="1:4" x14ac:dyDescent="0.2">
      <c r="A2143" t="s">
        <v>12894</v>
      </c>
      <c r="B2143" s="107">
        <v>44696</v>
      </c>
      <c r="C2143" t="s">
        <v>43</v>
      </c>
      <c r="D2143" s="109">
        <v>0.1958</v>
      </c>
    </row>
    <row r="2144" spans="1:4" x14ac:dyDescent="0.2">
      <c r="A2144" t="s">
        <v>12895</v>
      </c>
      <c r="B2144" s="107">
        <v>44695</v>
      </c>
      <c r="C2144" t="s">
        <v>71</v>
      </c>
      <c r="D2144" s="109">
        <v>2064.94</v>
      </c>
    </row>
    <row r="2145" spans="1:4" x14ac:dyDescent="0.2">
      <c r="A2145" t="s">
        <v>12896</v>
      </c>
      <c r="B2145" s="107">
        <v>44695</v>
      </c>
      <c r="C2145" t="s">
        <v>2716</v>
      </c>
      <c r="D2145" s="109">
        <v>0.99880000000000002</v>
      </c>
    </row>
    <row r="2146" spans="1:4" x14ac:dyDescent="0.2">
      <c r="A2146" t="s">
        <v>12897</v>
      </c>
      <c r="B2146" s="107">
        <v>44695</v>
      </c>
      <c r="C2146" t="s">
        <v>73</v>
      </c>
      <c r="D2146" s="109">
        <v>1</v>
      </c>
    </row>
    <row r="2147" spans="1:4" x14ac:dyDescent="0.2">
      <c r="A2147" t="s">
        <v>12898</v>
      </c>
      <c r="B2147" s="107">
        <v>44695</v>
      </c>
      <c r="C2147" t="s">
        <v>72</v>
      </c>
      <c r="D2147" s="109">
        <v>0.68420000000000003</v>
      </c>
    </row>
    <row r="2148" spans="1:4" x14ac:dyDescent="0.2">
      <c r="A2148" t="s">
        <v>12899</v>
      </c>
      <c r="B2148" s="107">
        <v>44695</v>
      </c>
      <c r="C2148" t="s">
        <v>58</v>
      </c>
      <c r="D2148" s="109">
        <v>2054.0300000000002</v>
      </c>
    </row>
    <row r="2149" spans="1:4" x14ac:dyDescent="0.2">
      <c r="A2149" t="s">
        <v>12900</v>
      </c>
      <c r="B2149" s="107">
        <v>44695</v>
      </c>
      <c r="C2149" t="s">
        <v>43</v>
      </c>
      <c r="D2149" s="109">
        <v>0.19539999999999999</v>
      </c>
    </row>
    <row r="2150" spans="1:4" x14ac:dyDescent="0.2">
      <c r="A2150" t="s">
        <v>12901</v>
      </c>
      <c r="B2150" s="107">
        <v>44694</v>
      </c>
      <c r="C2150" t="s">
        <v>71</v>
      </c>
      <c r="D2150" s="109">
        <v>2000.56</v>
      </c>
    </row>
    <row r="2151" spans="1:4" x14ac:dyDescent="0.2">
      <c r="A2151" t="s">
        <v>12902</v>
      </c>
      <c r="B2151" s="107">
        <v>44694</v>
      </c>
      <c r="C2151" t="s">
        <v>2716</v>
      </c>
      <c r="D2151" s="109">
        <v>0.99850000000000005</v>
      </c>
    </row>
    <row r="2152" spans="1:4" x14ac:dyDescent="0.2">
      <c r="A2152" t="s">
        <v>12903</v>
      </c>
      <c r="B2152" s="107">
        <v>44694</v>
      </c>
      <c r="C2152" t="s">
        <v>73</v>
      </c>
      <c r="D2152" s="109">
        <v>1</v>
      </c>
    </row>
    <row r="2153" spans="1:4" x14ac:dyDescent="0.2">
      <c r="A2153" t="s">
        <v>12904</v>
      </c>
      <c r="B2153" s="107">
        <v>44694</v>
      </c>
      <c r="C2153" t="s">
        <v>72</v>
      </c>
      <c r="D2153" s="109">
        <v>0.6663</v>
      </c>
    </row>
    <row r="2154" spans="1:4" x14ac:dyDescent="0.2">
      <c r="A2154" t="s">
        <v>12905</v>
      </c>
      <c r="B2154" s="107">
        <v>44694</v>
      </c>
      <c r="C2154" t="s">
        <v>58</v>
      </c>
      <c r="D2154" s="109">
        <v>2006.51</v>
      </c>
    </row>
    <row r="2155" spans="1:4" x14ac:dyDescent="0.2">
      <c r="A2155" t="s">
        <v>12906</v>
      </c>
      <c r="B2155" s="107">
        <v>44694</v>
      </c>
      <c r="C2155" t="s">
        <v>43</v>
      </c>
      <c r="D2155" s="109">
        <v>0.1958</v>
      </c>
    </row>
    <row r="2156" spans="1:4" x14ac:dyDescent="0.2">
      <c r="A2156" t="s">
        <v>12907</v>
      </c>
      <c r="B2156" s="107">
        <v>44693</v>
      </c>
      <c r="C2156" t="s">
        <v>71</v>
      </c>
      <c r="D2156" s="109">
        <v>1962.58</v>
      </c>
    </row>
    <row r="2157" spans="1:4" x14ac:dyDescent="0.2">
      <c r="A2157" t="s">
        <v>12908</v>
      </c>
      <c r="B2157" s="107">
        <v>44693</v>
      </c>
      <c r="C2157" t="s">
        <v>2716</v>
      </c>
      <c r="D2157" s="109">
        <v>0.99719999999999998</v>
      </c>
    </row>
    <row r="2158" spans="1:4" x14ac:dyDescent="0.2">
      <c r="A2158" t="s">
        <v>12909</v>
      </c>
      <c r="B2158" s="107">
        <v>44693</v>
      </c>
      <c r="C2158" t="s">
        <v>73</v>
      </c>
      <c r="D2158" s="109">
        <v>0.99950000000000006</v>
      </c>
    </row>
    <row r="2159" spans="1:4" x14ac:dyDescent="0.2">
      <c r="A2159" t="s">
        <v>12910</v>
      </c>
      <c r="B2159" s="107">
        <v>44693</v>
      </c>
      <c r="C2159" t="s">
        <v>72</v>
      </c>
      <c r="D2159" s="109">
        <v>0.59909999999999997</v>
      </c>
    </row>
    <row r="2160" spans="1:4" x14ac:dyDescent="0.2">
      <c r="A2160" t="s">
        <v>12911</v>
      </c>
      <c r="B2160" s="107">
        <v>44693</v>
      </c>
      <c r="C2160" t="s">
        <v>58</v>
      </c>
      <c r="D2160" s="109">
        <v>1952.81</v>
      </c>
    </row>
    <row r="2161" spans="1:4" x14ac:dyDescent="0.2">
      <c r="A2161" t="s">
        <v>12912</v>
      </c>
      <c r="B2161" s="107">
        <v>44693</v>
      </c>
      <c r="C2161" t="s">
        <v>43</v>
      </c>
      <c r="D2161" s="109">
        <v>0.19239999999999999</v>
      </c>
    </row>
    <row r="2162" spans="1:4" x14ac:dyDescent="0.2">
      <c r="A2162" t="s">
        <v>12913</v>
      </c>
      <c r="B2162" s="107">
        <v>44692</v>
      </c>
      <c r="C2162" t="s">
        <v>71</v>
      </c>
      <c r="D2162" s="109">
        <v>2065.35</v>
      </c>
    </row>
    <row r="2163" spans="1:4" x14ac:dyDescent="0.2">
      <c r="A2163" t="s">
        <v>12914</v>
      </c>
      <c r="B2163" s="107">
        <v>44692</v>
      </c>
      <c r="C2163" t="s">
        <v>2716</v>
      </c>
      <c r="D2163" s="109">
        <v>0.99590000000000001</v>
      </c>
    </row>
    <row r="2164" spans="1:4" x14ac:dyDescent="0.2">
      <c r="A2164" t="s">
        <v>12915</v>
      </c>
      <c r="B2164" s="107">
        <v>44692</v>
      </c>
      <c r="C2164" t="s">
        <v>73</v>
      </c>
      <c r="D2164" s="109">
        <v>1.0029999999999999</v>
      </c>
    </row>
    <row r="2165" spans="1:4" x14ac:dyDescent="0.2">
      <c r="A2165" t="s">
        <v>12916</v>
      </c>
      <c r="B2165" s="107">
        <v>44692</v>
      </c>
      <c r="C2165" t="s">
        <v>72</v>
      </c>
      <c r="D2165" s="109">
        <v>0.67279999999999995</v>
      </c>
    </row>
    <row r="2166" spans="1:4" x14ac:dyDescent="0.2">
      <c r="A2166" t="s">
        <v>12917</v>
      </c>
      <c r="B2166" s="107">
        <v>44692</v>
      </c>
      <c r="C2166" t="s">
        <v>58</v>
      </c>
      <c r="D2166" s="109">
        <v>2077.83</v>
      </c>
    </row>
    <row r="2167" spans="1:4" x14ac:dyDescent="0.2">
      <c r="A2167" t="s">
        <v>12918</v>
      </c>
      <c r="B2167" s="107">
        <v>44692</v>
      </c>
      <c r="C2167" t="s">
        <v>43</v>
      </c>
      <c r="D2167" s="109">
        <v>0.1925</v>
      </c>
    </row>
    <row r="2168" spans="1:4" x14ac:dyDescent="0.2">
      <c r="A2168" t="s">
        <v>12919</v>
      </c>
      <c r="B2168" s="107">
        <v>44691</v>
      </c>
      <c r="C2168" t="s">
        <v>71</v>
      </c>
      <c r="D2168" s="109">
        <v>2340.58</v>
      </c>
    </row>
    <row r="2169" spans="1:4" x14ac:dyDescent="0.2">
      <c r="A2169" t="s">
        <v>12920</v>
      </c>
      <c r="B2169" s="107">
        <v>44691</v>
      </c>
      <c r="C2169" t="s">
        <v>2716</v>
      </c>
      <c r="D2169" s="109">
        <v>1</v>
      </c>
    </row>
    <row r="2170" spans="1:4" x14ac:dyDescent="0.2">
      <c r="A2170" t="s">
        <v>12921</v>
      </c>
      <c r="B2170" s="107">
        <v>44691</v>
      </c>
      <c r="C2170" t="s">
        <v>73</v>
      </c>
      <c r="D2170" s="109">
        <v>1</v>
      </c>
    </row>
    <row r="2171" spans="1:4" x14ac:dyDescent="0.2">
      <c r="A2171" t="s">
        <v>12922</v>
      </c>
      <c r="B2171" s="107">
        <v>44691</v>
      </c>
      <c r="C2171" t="s">
        <v>72</v>
      </c>
      <c r="D2171" s="109">
        <v>0.88849999999999996</v>
      </c>
    </row>
    <row r="2172" spans="1:4" x14ac:dyDescent="0.2">
      <c r="A2172" t="s">
        <v>12923</v>
      </c>
      <c r="B2172" s="107">
        <v>44691</v>
      </c>
      <c r="C2172" t="s">
        <v>58</v>
      </c>
      <c r="D2172" s="109">
        <v>2341.58</v>
      </c>
    </row>
    <row r="2173" spans="1:4" x14ac:dyDescent="0.2">
      <c r="A2173" t="s">
        <v>12924</v>
      </c>
      <c r="B2173" s="107">
        <v>44691</v>
      </c>
      <c r="C2173" t="s">
        <v>43</v>
      </c>
      <c r="D2173" s="109">
        <v>0.193</v>
      </c>
    </row>
    <row r="2174" spans="1:4" x14ac:dyDescent="0.2">
      <c r="A2174" t="s">
        <v>12925</v>
      </c>
      <c r="B2174" s="107">
        <v>44690</v>
      </c>
      <c r="C2174" t="s">
        <v>71</v>
      </c>
      <c r="D2174" s="109">
        <v>2240.65</v>
      </c>
    </row>
    <row r="2175" spans="1:4" x14ac:dyDescent="0.2">
      <c r="A2175" t="s">
        <v>12926</v>
      </c>
      <c r="B2175" s="107">
        <v>44690</v>
      </c>
      <c r="C2175" t="s">
        <v>2716</v>
      </c>
      <c r="D2175" s="109">
        <v>0.99939999999999996</v>
      </c>
    </row>
    <row r="2176" spans="1:4" x14ac:dyDescent="0.2">
      <c r="A2176" t="s">
        <v>12927</v>
      </c>
      <c r="B2176" s="107">
        <v>44690</v>
      </c>
      <c r="C2176" t="s">
        <v>73</v>
      </c>
      <c r="D2176" s="109">
        <v>0.99909999999999999</v>
      </c>
    </row>
    <row r="2177" spans="1:4" x14ac:dyDescent="0.2">
      <c r="A2177" t="s">
        <v>12928</v>
      </c>
      <c r="B2177" s="107">
        <v>44690</v>
      </c>
      <c r="C2177" t="s">
        <v>72</v>
      </c>
      <c r="D2177" s="109">
        <v>0.81089999999999995</v>
      </c>
    </row>
    <row r="2178" spans="1:4" x14ac:dyDescent="0.2">
      <c r="A2178" t="s">
        <v>12929</v>
      </c>
      <c r="B2178" s="107">
        <v>44690</v>
      </c>
      <c r="C2178" t="s">
        <v>58</v>
      </c>
      <c r="D2178" s="109">
        <v>2230.9499999999998</v>
      </c>
    </row>
    <row r="2179" spans="1:4" x14ac:dyDescent="0.2">
      <c r="A2179" t="s">
        <v>12930</v>
      </c>
      <c r="B2179" s="107">
        <v>44690</v>
      </c>
      <c r="C2179" t="s">
        <v>43</v>
      </c>
      <c r="D2179" s="109">
        <v>0.19170000000000001</v>
      </c>
    </row>
    <row r="2180" spans="1:4" x14ac:dyDescent="0.2">
      <c r="A2180" t="s">
        <v>12931</v>
      </c>
      <c r="B2180" s="107">
        <v>44689</v>
      </c>
      <c r="C2180" t="s">
        <v>71</v>
      </c>
      <c r="D2180" s="109">
        <v>2510.0500000000002</v>
      </c>
    </row>
    <row r="2181" spans="1:4" x14ac:dyDescent="0.2">
      <c r="A2181" t="s">
        <v>12932</v>
      </c>
      <c r="B2181" s="107">
        <v>44689</v>
      </c>
      <c r="C2181" t="s">
        <v>2716</v>
      </c>
      <c r="D2181" s="109">
        <v>0.99990000000000001</v>
      </c>
    </row>
    <row r="2182" spans="1:4" x14ac:dyDescent="0.2">
      <c r="A2182" t="s">
        <v>12933</v>
      </c>
      <c r="B2182" s="107">
        <v>44689</v>
      </c>
      <c r="C2182" t="s">
        <v>73</v>
      </c>
      <c r="D2182" s="109">
        <v>0.99980000000000002</v>
      </c>
    </row>
    <row r="2183" spans="1:4" x14ac:dyDescent="0.2">
      <c r="A2183" t="s">
        <v>12934</v>
      </c>
      <c r="B2183" s="107">
        <v>44689</v>
      </c>
      <c r="C2183" t="s">
        <v>72</v>
      </c>
      <c r="D2183" s="109">
        <v>0.97560000000000002</v>
      </c>
    </row>
    <row r="2184" spans="1:4" x14ac:dyDescent="0.2">
      <c r="A2184" t="s">
        <v>12935</v>
      </c>
      <c r="B2184" s="107">
        <v>44689</v>
      </c>
      <c r="C2184" t="s">
        <v>58</v>
      </c>
      <c r="D2184" s="109">
        <v>2519.08</v>
      </c>
    </row>
    <row r="2185" spans="1:4" x14ac:dyDescent="0.2">
      <c r="A2185" t="s">
        <v>12936</v>
      </c>
      <c r="B2185" s="107">
        <v>44689</v>
      </c>
      <c r="C2185" t="s">
        <v>43</v>
      </c>
      <c r="D2185" s="109">
        <v>0.1951</v>
      </c>
    </row>
    <row r="2186" spans="1:4" x14ac:dyDescent="0.2">
      <c r="A2186" t="s">
        <v>12937</v>
      </c>
      <c r="B2186" s="107">
        <v>44688</v>
      </c>
      <c r="C2186" t="s">
        <v>71</v>
      </c>
      <c r="D2186" s="109">
        <v>2637.59</v>
      </c>
    </row>
    <row r="2187" spans="1:4" x14ac:dyDescent="0.2">
      <c r="A2187" t="s">
        <v>12938</v>
      </c>
      <c r="B2187" s="107">
        <v>44688</v>
      </c>
      <c r="C2187" t="s">
        <v>2716</v>
      </c>
      <c r="D2187" s="109">
        <v>0.99980000000000002</v>
      </c>
    </row>
    <row r="2188" spans="1:4" x14ac:dyDescent="0.2">
      <c r="A2188" t="s">
        <v>12939</v>
      </c>
      <c r="B2188" s="107">
        <v>44688</v>
      </c>
      <c r="C2188" t="s">
        <v>73</v>
      </c>
      <c r="D2188" s="109">
        <v>1</v>
      </c>
    </row>
    <row r="2189" spans="1:4" x14ac:dyDescent="0.2">
      <c r="A2189" t="s">
        <v>12940</v>
      </c>
      <c r="B2189" s="107">
        <v>44688</v>
      </c>
      <c r="C2189" t="s">
        <v>72</v>
      </c>
      <c r="D2189" s="109">
        <v>1.0189999999999999</v>
      </c>
    </row>
    <row r="2190" spans="1:4" x14ac:dyDescent="0.2">
      <c r="A2190" t="s">
        <v>12941</v>
      </c>
      <c r="B2190" s="107">
        <v>44688</v>
      </c>
      <c r="C2190" t="s">
        <v>58</v>
      </c>
      <c r="D2190" s="109">
        <v>2635.19</v>
      </c>
    </row>
    <row r="2191" spans="1:4" x14ac:dyDescent="0.2">
      <c r="A2191" t="s">
        <v>12942</v>
      </c>
      <c r="B2191" s="107">
        <v>44688</v>
      </c>
      <c r="C2191" t="s">
        <v>43</v>
      </c>
      <c r="D2191" s="109">
        <v>0.19520000000000001</v>
      </c>
    </row>
    <row r="2192" spans="1:4" x14ac:dyDescent="0.2">
      <c r="A2192" t="s">
        <v>12943</v>
      </c>
      <c r="B2192" s="107">
        <v>44687</v>
      </c>
      <c r="C2192" t="s">
        <v>71</v>
      </c>
      <c r="D2192" s="109">
        <v>2705.63</v>
      </c>
    </row>
    <row r="2193" spans="1:4" x14ac:dyDescent="0.2">
      <c r="A2193" t="s">
        <v>12944</v>
      </c>
      <c r="B2193" s="107">
        <v>44687</v>
      </c>
      <c r="C2193" t="s">
        <v>2716</v>
      </c>
      <c r="D2193" s="109">
        <v>1</v>
      </c>
    </row>
    <row r="2194" spans="1:4" x14ac:dyDescent="0.2">
      <c r="A2194" t="s">
        <v>12945</v>
      </c>
      <c r="B2194" s="107">
        <v>44687</v>
      </c>
      <c r="C2194" t="s">
        <v>73</v>
      </c>
      <c r="D2194" s="109">
        <v>1</v>
      </c>
    </row>
    <row r="2195" spans="1:4" x14ac:dyDescent="0.2">
      <c r="A2195" t="s">
        <v>12946</v>
      </c>
      <c r="B2195" s="107">
        <v>44687</v>
      </c>
      <c r="C2195" t="s">
        <v>72</v>
      </c>
      <c r="D2195" s="109">
        <v>1.042</v>
      </c>
    </row>
    <row r="2196" spans="1:4" x14ac:dyDescent="0.2">
      <c r="A2196" t="s">
        <v>12947</v>
      </c>
      <c r="B2196" s="107">
        <v>44687</v>
      </c>
      <c r="C2196" t="s">
        <v>58</v>
      </c>
      <c r="D2196" s="109">
        <v>2692.08</v>
      </c>
    </row>
    <row r="2197" spans="1:4" x14ac:dyDescent="0.2">
      <c r="A2197" t="s">
        <v>12948</v>
      </c>
      <c r="B2197" s="107">
        <v>44687</v>
      </c>
      <c r="C2197" t="s">
        <v>43</v>
      </c>
      <c r="D2197" s="109">
        <v>0.19570000000000001</v>
      </c>
    </row>
    <row r="2198" spans="1:4" x14ac:dyDescent="0.2">
      <c r="A2198" t="s">
        <v>12949</v>
      </c>
      <c r="B2198" s="107">
        <v>44686</v>
      </c>
      <c r="C2198" t="s">
        <v>71</v>
      </c>
      <c r="D2198" s="109">
        <v>2735.48</v>
      </c>
    </row>
    <row r="2199" spans="1:4" x14ac:dyDescent="0.2">
      <c r="A2199" t="s">
        <v>12950</v>
      </c>
      <c r="B2199" s="107">
        <v>44686</v>
      </c>
      <c r="C2199" t="s">
        <v>2716</v>
      </c>
      <c r="D2199" s="109">
        <v>0.99990000000000001</v>
      </c>
    </row>
    <row r="2200" spans="1:4" x14ac:dyDescent="0.2">
      <c r="A2200" t="s">
        <v>12951</v>
      </c>
      <c r="B2200" s="107">
        <v>44686</v>
      </c>
      <c r="C2200" t="s">
        <v>73</v>
      </c>
      <c r="D2200" s="109">
        <v>0.99980000000000002</v>
      </c>
    </row>
    <row r="2201" spans="1:4" x14ac:dyDescent="0.2">
      <c r="A2201" t="s">
        <v>12952</v>
      </c>
      <c r="B2201" s="107">
        <v>44686</v>
      </c>
      <c r="C2201" t="s">
        <v>72</v>
      </c>
      <c r="D2201" s="109">
        <v>1.0640000000000001</v>
      </c>
    </row>
    <row r="2202" spans="1:4" x14ac:dyDescent="0.2">
      <c r="A2202" t="s">
        <v>12953</v>
      </c>
      <c r="B2202" s="107">
        <v>44686</v>
      </c>
      <c r="C2202" t="s">
        <v>58</v>
      </c>
      <c r="D2202" s="109">
        <v>2747.28</v>
      </c>
    </row>
    <row r="2203" spans="1:4" x14ac:dyDescent="0.2">
      <c r="A2203" t="s">
        <v>12954</v>
      </c>
      <c r="B2203" s="107">
        <v>44686</v>
      </c>
      <c r="C2203" t="s">
        <v>43</v>
      </c>
      <c r="D2203" s="109">
        <v>0.19750000000000001</v>
      </c>
    </row>
    <row r="2204" spans="1:4" x14ac:dyDescent="0.2">
      <c r="A2204" t="s">
        <v>12955</v>
      </c>
      <c r="B2204" s="107">
        <v>44685</v>
      </c>
      <c r="C2204" t="s">
        <v>71</v>
      </c>
      <c r="D2204" s="109">
        <v>2925.58</v>
      </c>
    </row>
    <row r="2205" spans="1:4" x14ac:dyDescent="0.2">
      <c r="A2205" t="s">
        <v>12956</v>
      </c>
      <c r="B2205" s="107">
        <v>44685</v>
      </c>
      <c r="C2205" t="s">
        <v>2716</v>
      </c>
      <c r="D2205" s="109">
        <v>0.99980000000000002</v>
      </c>
    </row>
    <row r="2206" spans="1:4" x14ac:dyDescent="0.2">
      <c r="A2206" t="s">
        <v>12957</v>
      </c>
      <c r="B2206" s="107">
        <v>44685</v>
      </c>
      <c r="C2206" t="s">
        <v>73</v>
      </c>
      <c r="D2206" s="109">
        <v>0.99990000000000001</v>
      </c>
    </row>
    <row r="2207" spans="1:4" x14ac:dyDescent="0.2">
      <c r="A2207" t="s">
        <v>12958</v>
      </c>
      <c r="B2207" s="107">
        <v>44685</v>
      </c>
      <c r="C2207" t="s">
        <v>72</v>
      </c>
      <c r="D2207" s="109">
        <v>1.1719999999999999</v>
      </c>
    </row>
    <row r="2208" spans="1:4" x14ac:dyDescent="0.2">
      <c r="A2208" t="s">
        <v>12959</v>
      </c>
      <c r="B2208" s="107">
        <v>44685</v>
      </c>
      <c r="C2208" t="s">
        <v>58</v>
      </c>
      <c r="D2208" s="109">
        <v>2940.31</v>
      </c>
    </row>
    <row r="2209" spans="1:4" x14ac:dyDescent="0.2">
      <c r="A2209" t="s">
        <v>12960</v>
      </c>
      <c r="B2209" s="107">
        <v>44685</v>
      </c>
      <c r="C2209" t="s">
        <v>43</v>
      </c>
      <c r="D2209" s="109">
        <v>0.20269999999999999</v>
      </c>
    </row>
    <row r="2210" spans="1:4" x14ac:dyDescent="0.2">
      <c r="A2210" t="s">
        <v>12961</v>
      </c>
      <c r="B2210" s="107">
        <v>44684</v>
      </c>
      <c r="C2210" t="s">
        <v>71</v>
      </c>
      <c r="D2210" s="109">
        <v>2781.39</v>
      </c>
    </row>
    <row r="2211" spans="1:4" x14ac:dyDescent="0.2">
      <c r="A2211" t="s">
        <v>12962</v>
      </c>
      <c r="B2211" s="107">
        <v>44684</v>
      </c>
      <c r="C2211" t="s">
        <v>2716</v>
      </c>
      <c r="D2211" s="109">
        <v>1</v>
      </c>
    </row>
    <row r="2212" spans="1:4" x14ac:dyDescent="0.2">
      <c r="A2212" t="s">
        <v>12963</v>
      </c>
      <c r="B2212" s="107">
        <v>44684</v>
      </c>
      <c r="C2212" t="s">
        <v>73</v>
      </c>
      <c r="D2212" s="109">
        <v>1</v>
      </c>
    </row>
    <row r="2213" spans="1:4" x14ac:dyDescent="0.2">
      <c r="A2213" t="s">
        <v>12964</v>
      </c>
      <c r="B2213" s="107">
        <v>44684</v>
      </c>
      <c r="C2213" t="s">
        <v>72</v>
      </c>
      <c r="D2213" s="109">
        <v>1.0760000000000001</v>
      </c>
    </row>
    <row r="2214" spans="1:4" x14ac:dyDescent="0.2">
      <c r="A2214" t="s">
        <v>12965</v>
      </c>
      <c r="B2214" s="107">
        <v>44684</v>
      </c>
      <c r="C2214" t="s">
        <v>58</v>
      </c>
      <c r="D2214" s="109">
        <v>2780.63</v>
      </c>
    </row>
    <row r="2215" spans="1:4" x14ac:dyDescent="0.2">
      <c r="A2215" t="s">
        <v>12966</v>
      </c>
      <c r="B2215" s="107">
        <v>44684</v>
      </c>
      <c r="C2215" t="s">
        <v>43</v>
      </c>
      <c r="D2215" s="109">
        <v>0.20019999999999999</v>
      </c>
    </row>
    <row r="2216" spans="1:4" x14ac:dyDescent="0.2">
      <c r="A2216" t="s">
        <v>12967</v>
      </c>
      <c r="B2216" s="107">
        <v>44683</v>
      </c>
      <c r="C2216" t="s">
        <v>71</v>
      </c>
      <c r="D2216" s="109">
        <v>2857.25</v>
      </c>
    </row>
    <row r="2217" spans="1:4" x14ac:dyDescent="0.2">
      <c r="A2217" t="s">
        <v>12968</v>
      </c>
      <c r="B2217" s="107">
        <v>44683</v>
      </c>
      <c r="C2217" t="s">
        <v>2716</v>
      </c>
      <c r="D2217" s="109">
        <v>0.99980000000000002</v>
      </c>
    </row>
    <row r="2218" spans="1:4" x14ac:dyDescent="0.2">
      <c r="A2218" t="s">
        <v>12969</v>
      </c>
      <c r="B2218" s="107">
        <v>44683</v>
      </c>
      <c r="C2218" t="s">
        <v>73</v>
      </c>
      <c r="D2218" s="109">
        <v>0.99980000000000002</v>
      </c>
    </row>
    <row r="2219" spans="1:4" x14ac:dyDescent="0.2">
      <c r="A2219" t="s">
        <v>12970</v>
      </c>
      <c r="B2219" s="107">
        <v>44683</v>
      </c>
      <c r="C2219" t="s">
        <v>72</v>
      </c>
      <c r="D2219" s="109">
        <v>1.0760000000000001</v>
      </c>
    </row>
    <row r="2220" spans="1:4" x14ac:dyDescent="0.2">
      <c r="A2220" t="s">
        <v>12971</v>
      </c>
      <c r="B2220" s="107">
        <v>44683</v>
      </c>
      <c r="C2220" t="s">
        <v>58</v>
      </c>
      <c r="D2220" s="109">
        <v>2856.12</v>
      </c>
    </row>
    <row r="2221" spans="1:4" x14ac:dyDescent="0.2">
      <c r="A2221" t="s">
        <v>12972</v>
      </c>
      <c r="B2221" s="107">
        <v>44683</v>
      </c>
      <c r="C2221" t="s">
        <v>43</v>
      </c>
      <c r="D2221" s="109">
        <v>0.19700000000000001</v>
      </c>
    </row>
    <row r="2222" spans="1:4" x14ac:dyDescent="0.2">
      <c r="A2222" t="s">
        <v>12973</v>
      </c>
      <c r="B2222" s="107">
        <v>44682</v>
      </c>
      <c r="C2222" t="s">
        <v>71</v>
      </c>
      <c r="D2222" s="109">
        <v>2828.44</v>
      </c>
    </row>
    <row r="2223" spans="1:4" x14ac:dyDescent="0.2">
      <c r="A2223" t="s">
        <v>12974</v>
      </c>
      <c r="B2223" s="107">
        <v>44682</v>
      </c>
      <c r="C2223" t="s">
        <v>2716</v>
      </c>
      <c r="D2223" s="109">
        <v>1</v>
      </c>
    </row>
    <row r="2224" spans="1:4" x14ac:dyDescent="0.2">
      <c r="A2224" t="s">
        <v>12975</v>
      </c>
      <c r="B2224" s="107">
        <v>44682</v>
      </c>
      <c r="C2224" t="s">
        <v>73</v>
      </c>
      <c r="D2224" s="109">
        <v>1</v>
      </c>
    </row>
    <row r="2225" spans="1:4" x14ac:dyDescent="0.2">
      <c r="A2225" t="s">
        <v>12976</v>
      </c>
      <c r="B2225" s="107">
        <v>44682</v>
      </c>
      <c r="C2225" t="s">
        <v>72</v>
      </c>
      <c r="D2225" s="109">
        <v>1.099</v>
      </c>
    </row>
    <row r="2226" spans="1:4" x14ac:dyDescent="0.2">
      <c r="A2226" t="s">
        <v>12977</v>
      </c>
      <c r="B2226" s="107">
        <v>44682</v>
      </c>
      <c r="C2226" t="s">
        <v>58</v>
      </c>
      <c r="D2226" s="109">
        <v>2826.04</v>
      </c>
    </row>
    <row r="2227" spans="1:4" x14ac:dyDescent="0.2">
      <c r="A2227" t="s">
        <v>12978</v>
      </c>
      <c r="B2227" s="107">
        <v>44682</v>
      </c>
      <c r="C2227" t="s">
        <v>43</v>
      </c>
      <c r="D2227" s="109">
        <v>0.19989999999999999</v>
      </c>
    </row>
    <row r="2228" spans="1:4" x14ac:dyDescent="0.2">
      <c r="A2228" t="s">
        <v>12979</v>
      </c>
      <c r="B2228" s="107">
        <v>44681</v>
      </c>
      <c r="C2228" t="s">
        <v>71</v>
      </c>
      <c r="D2228" s="109">
        <v>2723.75</v>
      </c>
    </row>
    <row r="2229" spans="1:4" x14ac:dyDescent="0.2">
      <c r="A2229" t="s">
        <v>12980</v>
      </c>
      <c r="B2229" s="107">
        <v>44681</v>
      </c>
      <c r="C2229" t="s">
        <v>2716</v>
      </c>
      <c r="D2229" s="109">
        <v>1</v>
      </c>
    </row>
    <row r="2230" spans="1:4" x14ac:dyDescent="0.2">
      <c r="A2230" t="s">
        <v>12981</v>
      </c>
      <c r="B2230" s="107">
        <v>44681</v>
      </c>
      <c r="C2230" t="s">
        <v>73</v>
      </c>
      <c r="D2230" s="109">
        <v>1</v>
      </c>
    </row>
    <row r="2231" spans="1:4" x14ac:dyDescent="0.2">
      <c r="A2231" t="s">
        <v>12982</v>
      </c>
      <c r="B2231" s="107">
        <v>44681</v>
      </c>
      <c r="C2231" t="s">
        <v>72</v>
      </c>
      <c r="D2231" s="109">
        <v>1.0329999999999999</v>
      </c>
    </row>
    <row r="2232" spans="1:4" x14ac:dyDescent="0.2">
      <c r="A2232" t="s">
        <v>12983</v>
      </c>
      <c r="B2232" s="107">
        <v>44681</v>
      </c>
      <c r="C2232" t="s">
        <v>58</v>
      </c>
      <c r="D2232" s="109">
        <v>2726.98</v>
      </c>
    </row>
    <row r="2233" spans="1:4" x14ac:dyDescent="0.2">
      <c r="A2233" t="s">
        <v>12984</v>
      </c>
      <c r="B2233" s="107">
        <v>44681</v>
      </c>
      <c r="C2233" t="s">
        <v>43</v>
      </c>
      <c r="D2233" s="109">
        <v>0.1993</v>
      </c>
    </row>
    <row r="2234" spans="1:4" x14ac:dyDescent="0.2">
      <c r="A2234" t="s">
        <v>12985</v>
      </c>
      <c r="B2234" s="107">
        <v>44680</v>
      </c>
      <c r="C2234" t="s">
        <v>71</v>
      </c>
      <c r="D2234" s="109">
        <v>2820.89</v>
      </c>
    </row>
    <row r="2235" spans="1:4" x14ac:dyDescent="0.2">
      <c r="A2235" t="s">
        <v>12986</v>
      </c>
      <c r="B2235" s="107">
        <v>44680</v>
      </c>
      <c r="C2235" t="s">
        <v>2716</v>
      </c>
      <c r="D2235" s="109">
        <v>1</v>
      </c>
    </row>
    <row r="2236" spans="1:4" x14ac:dyDescent="0.2">
      <c r="A2236" t="s">
        <v>12987</v>
      </c>
      <c r="B2236" s="107">
        <v>44680</v>
      </c>
      <c r="C2236" t="s">
        <v>73</v>
      </c>
      <c r="D2236" s="109">
        <v>1</v>
      </c>
    </row>
    <row r="2237" spans="1:4" x14ac:dyDescent="0.2">
      <c r="A2237" t="s">
        <v>12988</v>
      </c>
      <c r="B2237" s="107">
        <v>44680</v>
      </c>
      <c r="C2237" t="s">
        <v>72</v>
      </c>
      <c r="D2237" s="109">
        <v>1.141</v>
      </c>
    </row>
    <row r="2238" spans="1:4" x14ac:dyDescent="0.2">
      <c r="A2238" t="s">
        <v>12989</v>
      </c>
      <c r="B2238" s="107">
        <v>44680</v>
      </c>
      <c r="C2238" t="s">
        <v>58</v>
      </c>
      <c r="D2238" s="109">
        <v>2817.23</v>
      </c>
    </row>
    <row r="2239" spans="1:4" x14ac:dyDescent="0.2">
      <c r="A2239" t="s">
        <v>12990</v>
      </c>
      <c r="B2239" s="107">
        <v>44680</v>
      </c>
      <c r="C2239" t="s">
        <v>43</v>
      </c>
      <c r="D2239" s="109">
        <v>0.2001</v>
      </c>
    </row>
    <row r="2240" spans="1:4" x14ac:dyDescent="0.2">
      <c r="A2240" t="s">
        <v>12991</v>
      </c>
      <c r="B2240" s="107">
        <v>44679</v>
      </c>
      <c r="C2240" t="s">
        <v>71</v>
      </c>
      <c r="D2240" s="109">
        <v>2929.86</v>
      </c>
    </row>
    <row r="2241" spans="1:4" x14ac:dyDescent="0.2">
      <c r="A2241" t="s">
        <v>12992</v>
      </c>
      <c r="B2241" s="107">
        <v>44679</v>
      </c>
      <c r="C2241" t="s">
        <v>2716</v>
      </c>
      <c r="D2241" s="109">
        <v>1</v>
      </c>
    </row>
    <row r="2242" spans="1:4" x14ac:dyDescent="0.2">
      <c r="A2242" t="s">
        <v>12993</v>
      </c>
      <c r="B2242" s="107">
        <v>44679</v>
      </c>
      <c r="C2242" t="s">
        <v>73</v>
      </c>
      <c r="D2242" s="109">
        <v>0.99990000000000001</v>
      </c>
    </row>
    <row r="2243" spans="1:4" x14ac:dyDescent="0.2">
      <c r="A2243" t="s">
        <v>12994</v>
      </c>
      <c r="B2243" s="107">
        <v>44679</v>
      </c>
      <c r="C2243" t="s">
        <v>72</v>
      </c>
      <c r="D2243" s="109">
        <v>1.238</v>
      </c>
    </row>
    <row r="2244" spans="1:4" x14ac:dyDescent="0.2">
      <c r="A2244" t="s">
        <v>12995</v>
      </c>
      <c r="B2244" s="107">
        <v>44679</v>
      </c>
      <c r="C2244" t="s">
        <v>58</v>
      </c>
      <c r="D2244" s="109">
        <v>2936.49</v>
      </c>
    </row>
    <row r="2245" spans="1:4" x14ac:dyDescent="0.2">
      <c r="A2245" t="s">
        <v>12996</v>
      </c>
      <c r="B2245" s="107">
        <v>44679</v>
      </c>
      <c r="C2245" t="s">
        <v>43</v>
      </c>
      <c r="D2245" s="109">
        <v>0.20119999999999999</v>
      </c>
    </row>
    <row r="2246" spans="1:4" x14ac:dyDescent="0.2">
      <c r="A2246" t="s">
        <v>12997</v>
      </c>
      <c r="B2246" s="107">
        <v>44678</v>
      </c>
      <c r="C2246" t="s">
        <v>71</v>
      </c>
      <c r="D2246" s="109">
        <v>2878.75</v>
      </c>
    </row>
    <row r="2247" spans="1:4" x14ac:dyDescent="0.2">
      <c r="A2247" t="s">
        <v>12998</v>
      </c>
      <c r="B2247" s="107">
        <v>44678</v>
      </c>
      <c r="C2247" t="s">
        <v>2716</v>
      </c>
      <c r="D2247" s="109">
        <v>1.0009999999999999</v>
      </c>
    </row>
    <row r="2248" spans="1:4" x14ac:dyDescent="0.2">
      <c r="A2248" t="s">
        <v>12999</v>
      </c>
      <c r="B2248" s="107">
        <v>44678</v>
      </c>
      <c r="C2248" t="s">
        <v>73</v>
      </c>
      <c r="D2248" s="109">
        <v>1</v>
      </c>
    </row>
    <row r="2249" spans="1:4" x14ac:dyDescent="0.2">
      <c r="A2249" t="s">
        <v>13000</v>
      </c>
      <c r="B2249" s="107">
        <v>44678</v>
      </c>
      <c r="C2249" t="s">
        <v>72</v>
      </c>
      <c r="D2249" s="109">
        <v>1.2569999999999999</v>
      </c>
    </row>
    <row r="2250" spans="1:4" x14ac:dyDescent="0.2">
      <c r="A2250" t="s">
        <v>13001</v>
      </c>
      <c r="B2250" s="107">
        <v>44678</v>
      </c>
      <c r="C2250" t="s">
        <v>58</v>
      </c>
      <c r="D2250" s="109">
        <v>2889.72</v>
      </c>
    </row>
    <row r="2251" spans="1:4" x14ac:dyDescent="0.2">
      <c r="A2251" t="s">
        <v>13002</v>
      </c>
      <c r="B2251" s="107">
        <v>44678</v>
      </c>
      <c r="C2251" t="s">
        <v>43</v>
      </c>
      <c r="D2251" s="109">
        <v>0.20039999999999999</v>
      </c>
    </row>
    <row r="2252" spans="1:4" x14ac:dyDescent="0.2">
      <c r="A2252" t="s">
        <v>13003</v>
      </c>
      <c r="B2252" s="107">
        <v>44677</v>
      </c>
      <c r="C2252" t="s">
        <v>71</v>
      </c>
      <c r="D2252" s="109">
        <v>2801.18</v>
      </c>
    </row>
    <row r="2253" spans="1:4" x14ac:dyDescent="0.2">
      <c r="A2253" t="s">
        <v>13004</v>
      </c>
      <c r="B2253" s="107">
        <v>44677</v>
      </c>
      <c r="C2253" t="s">
        <v>2716</v>
      </c>
      <c r="D2253" s="109">
        <v>1</v>
      </c>
    </row>
    <row r="2254" spans="1:4" x14ac:dyDescent="0.2">
      <c r="A2254" t="s">
        <v>13005</v>
      </c>
      <c r="B2254" s="107">
        <v>44677</v>
      </c>
      <c r="C2254" t="s">
        <v>73</v>
      </c>
      <c r="D2254" s="109">
        <v>0.99990000000000001</v>
      </c>
    </row>
    <row r="2255" spans="1:4" x14ac:dyDescent="0.2">
      <c r="A2255" t="s">
        <v>13006</v>
      </c>
      <c r="B2255" s="107">
        <v>44677</v>
      </c>
      <c r="C2255" t="s">
        <v>72</v>
      </c>
      <c r="D2255" s="109">
        <v>1.2450000000000001</v>
      </c>
    </row>
    <row r="2256" spans="1:4" x14ac:dyDescent="0.2">
      <c r="A2256" t="s">
        <v>13007</v>
      </c>
      <c r="B2256" s="107">
        <v>44677</v>
      </c>
      <c r="C2256" t="s">
        <v>58</v>
      </c>
      <c r="D2256" s="109">
        <v>2809.6</v>
      </c>
    </row>
    <row r="2257" spans="1:4" x14ac:dyDescent="0.2">
      <c r="A2257" t="s">
        <v>13008</v>
      </c>
      <c r="B2257" s="107">
        <v>44677</v>
      </c>
      <c r="C2257" t="s">
        <v>43</v>
      </c>
      <c r="D2257" s="109">
        <v>0.19900000000000001</v>
      </c>
    </row>
    <row r="2258" spans="1:4" x14ac:dyDescent="0.2">
      <c r="A2258" t="s">
        <v>13009</v>
      </c>
      <c r="B2258" s="107">
        <v>44676</v>
      </c>
      <c r="C2258" t="s">
        <v>71</v>
      </c>
      <c r="D2258" s="109">
        <v>3020.25</v>
      </c>
    </row>
    <row r="2259" spans="1:4" x14ac:dyDescent="0.2">
      <c r="A2259" t="s">
        <v>13010</v>
      </c>
      <c r="B2259" s="107">
        <v>44676</v>
      </c>
      <c r="C2259" t="s">
        <v>2716</v>
      </c>
      <c r="D2259" s="109">
        <v>1</v>
      </c>
    </row>
    <row r="2260" spans="1:4" x14ac:dyDescent="0.2">
      <c r="A2260" t="s">
        <v>13011</v>
      </c>
      <c r="B2260" s="107">
        <v>44676</v>
      </c>
      <c r="C2260" t="s">
        <v>73</v>
      </c>
      <c r="D2260" s="109">
        <v>1</v>
      </c>
    </row>
    <row r="2261" spans="1:4" x14ac:dyDescent="0.2">
      <c r="A2261" t="s">
        <v>13012</v>
      </c>
      <c r="B2261" s="107">
        <v>44676</v>
      </c>
      <c r="C2261" t="s">
        <v>72</v>
      </c>
      <c r="D2261" s="109">
        <v>1.353</v>
      </c>
    </row>
    <row r="2262" spans="1:4" x14ac:dyDescent="0.2">
      <c r="A2262" t="s">
        <v>13013</v>
      </c>
      <c r="B2262" s="107">
        <v>44676</v>
      </c>
      <c r="C2262" t="s">
        <v>58</v>
      </c>
      <c r="D2262" s="109">
        <v>3006.45</v>
      </c>
    </row>
    <row r="2263" spans="1:4" x14ac:dyDescent="0.2">
      <c r="A2263" t="s">
        <v>13014</v>
      </c>
      <c r="B2263" s="107">
        <v>44676</v>
      </c>
      <c r="C2263" t="s">
        <v>43</v>
      </c>
      <c r="D2263" s="109">
        <v>0.2044</v>
      </c>
    </row>
    <row r="2264" spans="1:4" x14ac:dyDescent="0.2">
      <c r="A2264" t="s">
        <v>13015</v>
      </c>
      <c r="B2264" s="107">
        <v>44675</v>
      </c>
      <c r="C2264" t="s">
        <v>71</v>
      </c>
      <c r="D2264" s="109">
        <v>2922.86</v>
      </c>
    </row>
    <row r="2265" spans="1:4" x14ac:dyDescent="0.2">
      <c r="A2265" t="s">
        <v>13016</v>
      </c>
      <c r="B2265" s="107">
        <v>44675</v>
      </c>
      <c r="C2265" t="s">
        <v>2716</v>
      </c>
      <c r="D2265" s="109">
        <v>1</v>
      </c>
    </row>
    <row r="2266" spans="1:4" x14ac:dyDescent="0.2">
      <c r="A2266" t="s">
        <v>13017</v>
      </c>
      <c r="B2266" s="107">
        <v>44675</v>
      </c>
      <c r="C2266" t="s">
        <v>73</v>
      </c>
      <c r="D2266" s="109">
        <v>1</v>
      </c>
    </row>
    <row r="2267" spans="1:4" x14ac:dyDescent="0.2">
      <c r="A2267" t="s">
        <v>13018</v>
      </c>
      <c r="B2267" s="107">
        <v>44675</v>
      </c>
      <c r="C2267" t="s">
        <v>72</v>
      </c>
      <c r="D2267" s="109">
        <v>1.3440000000000001</v>
      </c>
    </row>
    <row r="2268" spans="1:4" x14ac:dyDescent="0.2">
      <c r="A2268" t="s">
        <v>13019</v>
      </c>
      <c r="B2268" s="107">
        <v>44675</v>
      </c>
      <c r="C2268" t="s">
        <v>58</v>
      </c>
      <c r="D2268" s="109">
        <v>2922.37</v>
      </c>
    </row>
    <row r="2269" spans="1:4" x14ac:dyDescent="0.2">
      <c r="A2269" t="s">
        <v>13020</v>
      </c>
      <c r="B2269" s="107">
        <v>44675</v>
      </c>
      <c r="C2269" t="s">
        <v>43</v>
      </c>
      <c r="D2269" s="109">
        <v>0.20699999999999999</v>
      </c>
    </row>
    <row r="2270" spans="1:4" x14ac:dyDescent="0.2">
      <c r="A2270" t="s">
        <v>13021</v>
      </c>
      <c r="B2270" s="107">
        <v>44674</v>
      </c>
      <c r="C2270" t="s">
        <v>71</v>
      </c>
      <c r="D2270" s="109">
        <v>2932.23</v>
      </c>
    </row>
    <row r="2271" spans="1:4" x14ac:dyDescent="0.2">
      <c r="A2271" t="s">
        <v>13022</v>
      </c>
      <c r="B2271" s="107">
        <v>44674</v>
      </c>
      <c r="C2271" t="s">
        <v>2716</v>
      </c>
      <c r="D2271" s="109">
        <v>1</v>
      </c>
    </row>
    <row r="2272" spans="1:4" x14ac:dyDescent="0.2">
      <c r="A2272" t="s">
        <v>13023</v>
      </c>
      <c r="B2272" s="107">
        <v>44674</v>
      </c>
      <c r="C2272" t="s">
        <v>73</v>
      </c>
      <c r="D2272" s="109">
        <v>1</v>
      </c>
    </row>
    <row r="2273" spans="1:4" x14ac:dyDescent="0.2">
      <c r="A2273" t="s">
        <v>13024</v>
      </c>
      <c r="B2273" s="107">
        <v>44674</v>
      </c>
      <c r="C2273" t="s">
        <v>72</v>
      </c>
      <c r="D2273" s="109">
        <v>1.363</v>
      </c>
    </row>
    <row r="2274" spans="1:4" x14ac:dyDescent="0.2">
      <c r="A2274" t="s">
        <v>13025</v>
      </c>
      <c r="B2274" s="107">
        <v>44674</v>
      </c>
      <c r="C2274" t="s">
        <v>58</v>
      </c>
      <c r="D2274" s="109">
        <v>2933.65</v>
      </c>
    </row>
    <row r="2275" spans="1:4" x14ac:dyDescent="0.2">
      <c r="A2275" t="s">
        <v>13026</v>
      </c>
      <c r="B2275" s="107">
        <v>44674</v>
      </c>
      <c r="C2275" t="s">
        <v>43</v>
      </c>
      <c r="D2275" s="109">
        <v>0.20699999999999999</v>
      </c>
    </row>
    <row r="2276" spans="1:4" x14ac:dyDescent="0.2">
      <c r="A2276" t="s">
        <v>13027</v>
      </c>
      <c r="B2276" s="107">
        <v>44673</v>
      </c>
      <c r="C2276" t="s">
        <v>71</v>
      </c>
      <c r="D2276" s="109">
        <v>2965.87</v>
      </c>
    </row>
    <row r="2277" spans="1:4" x14ac:dyDescent="0.2">
      <c r="A2277" t="s">
        <v>13028</v>
      </c>
      <c r="B2277" s="107">
        <v>44673</v>
      </c>
      <c r="C2277" t="s">
        <v>2716</v>
      </c>
      <c r="D2277" s="109">
        <v>1</v>
      </c>
    </row>
    <row r="2278" spans="1:4" x14ac:dyDescent="0.2">
      <c r="A2278" t="s">
        <v>13029</v>
      </c>
      <c r="B2278" s="107">
        <v>44673</v>
      </c>
      <c r="C2278" t="s">
        <v>73</v>
      </c>
      <c r="D2278" s="109">
        <v>1</v>
      </c>
    </row>
    <row r="2279" spans="1:4" x14ac:dyDescent="0.2">
      <c r="A2279" t="s">
        <v>13030</v>
      </c>
      <c r="B2279" s="107">
        <v>44673</v>
      </c>
      <c r="C2279" t="s">
        <v>72</v>
      </c>
      <c r="D2279" s="109">
        <v>1.3979999999999999</v>
      </c>
    </row>
    <row r="2280" spans="1:4" x14ac:dyDescent="0.2">
      <c r="A2280" t="s">
        <v>13031</v>
      </c>
      <c r="B2280" s="107">
        <v>44673</v>
      </c>
      <c r="C2280" t="s">
        <v>58</v>
      </c>
      <c r="D2280" s="109">
        <v>2963.17</v>
      </c>
    </row>
    <row r="2281" spans="1:4" x14ac:dyDescent="0.2">
      <c r="A2281" t="s">
        <v>13032</v>
      </c>
      <c r="B2281" s="107">
        <v>44673</v>
      </c>
      <c r="C2281" t="s">
        <v>43</v>
      </c>
      <c r="D2281" s="109">
        <v>0.20730000000000001</v>
      </c>
    </row>
    <row r="2282" spans="1:4" x14ac:dyDescent="0.2">
      <c r="A2282" t="s">
        <v>13033</v>
      </c>
      <c r="B2282" s="107">
        <v>44672</v>
      </c>
      <c r="C2282" t="s">
        <v>71</v>
      </c>
      <c r="D2282" s="109">
        <v>2979.7</v>
      </c>
    </row>
    <row r="2283" spans="1:4" x14ac:dyDescent="0.2">
      <c r="A2283" t="s">
        <v>13034</v>
      </c>
      <c r="B2283" s="107">
        <v>44672</v>
      </c>
      <c r="C2283" t="s">
        <v>2716</v>
      </c>
      <c r="D2283" s="109">
        <v>1</v>
      </c>
    </row>
    <row r="2284" spans="1:4" x14ac:dyDescent="0.2">
      <c r="A2284" t="s">
        <v>13035</v>
      </c>
      <c r="B2284" s="107">
        <v>44672</v>
      </c>
      <c r="C2284" t="s">
        <v>73</v>
      </c>
      <c r="D2284" s="109">
        <v>1</v>
      </c>
    </row>
    <row r="2285" spans="1:4" x14ac:dyDescent="0.2">
      <c r="A2285" t="s">
        <v>13036</v>
      </c>
      <c r="B2285" s="107">
        <v>44672</v>
      </c>
      <c r="C2285" t="s">
        <v>72</v>
      </c>
      <c r="D2285" s="109">
        <v>1.3779999999999999</v>
      </c>
    </row>
    <row r="2286" spans="1:4" x14ac:dyDescent="0.2">
      <c r="A2286" t="s">
        <v>13037</v>
      </c>
      <c r="B2286" s="107">
        <v>44672</v>
      </c>
      <c r="C2286" t="s">
        <v>58</v>
      </c>
      <c r="D2286" s="109">
        <v>2984.24</v>
      </c>
    </row>
    <row r="2287" spans="1:4" x14ac:dyDescent="0.2">
      <c r="A2287" t="s">
        <v>13038</v>
      </c>
      <c r="B2287" s="107">
        <v>44672</v>
      </c>
      <c r="C2287" t="s">
        <v>43</v>
      </c>
      <c r="D2287" s="109">
        <v>0.2145</v>
      </c>
    </row>
    <row r="2288" spans="1:4" x14ac:dyDescent="0.2">
      <c r="A2288" t="s">
        <v>13039</v>
      </c>
      <c r="B2288" s="107">
        <v>44671</v>
      </c>
      <c r="C2288" t="s">
        <v>71</v>
      </c>
      <c r="D2288" s="109">
        <v>3067.68</v>
      </c>
    </row>
    <row r="2289" spans="1:4" x14ac:dyDescent="0.2">
      <c r="A2289" t="s">
        <v>13040</v>
      </c>
      <c r="B2289" s="107">
        <v>44671</v>
      </c>
      <c r="C2289" t="s">
        <v>2716</v>
      </c>
      <c r="D2289" s="109">
        <v>1</v>
      </c>
    </row>
    <row r="2290" spans="1:4" x14ac:dyDescent="0.2">
      <c r="A2290" t="s">
        <v>13041</v>
      </c>
      <c r="B2290" s="107">
        <v>44671</v>
      </c>
      <c r="C2290" t="s">
        <v>73</v>
      </c>
      <c r="D2290" s="109">
        <v>1</v>
      </c>
    </row>
    <row r="2291" spans="1:4" x14ac:dyDescent="0.2">
      <c r="A2291" t="s">
        <v>13042</v>
      </c>
      <c r="B2291" s="107">
        <v>44671</v>
      </c>
      <c r="C2291" t="s">
        <v>72</v>
      </c>
      <c r="D2291" s="109">
        <v>1.417</v>
      </c>
    </row>
    <row r="2292" spans="1:4" x14ac:dyDescent="0.2">
      <c r="A2292" t="s">
        <v>13043</v>
      </c>
      <c r="B2292" s="107">
        <v>44671</v>
      </c>
      <c r="C2292" t="s">
        <v>58</v>
      </c>
      <c r="D2292" s="109">
        <v>3077.74</v>
      </c>
    </row>
    <row r="2293" spans="1:4" x14ac:dyDescent="0.2">
      <c r="A2293" t="s">
        <v>13044</v>
      </c>
      <c r="B2293" s="107">
        <v>44671</v>
      </c>
      <c r="C2293" t="s">
        <v>43</v>
      </c>
      <c r="D2293" s="109">
        <v>0.21479999999999999</v>
      </c>
    </row>
    <row r="2294" spans="1:4" x14ac:dyDescent="0.2">
      <c r="A2294" t="s">
        <v>13045</v>
      </c>
      <c r="B2294" s="107">
        <v>44670</v>
      </c>
      <c r="C2294" t="s">
        <v>71</v>
      </c>
      <c r="D2294" s="109">
        <v>3093.85</v>
      </c>
    </row>
    <row r="2295" spans="1:4" x14ac:dyDescent="0.2">
      <c r="A2295" t="s">
        <v>13046</v>
      </c>
      <c r="B2295" s="107">
        <v>44670</v>
      </c>
      <c r="C2295" t="s">
        <v>2716</v>
      </c>
      <c r="D2295" s="109">
        <v>1</v>
      </c>
    </row>
    <row r="2296" spans="1:4" x14ac:dyDescent="0.2">
      <c r="A2296" t="s">
        <v>13047</v>
      </c>
      <c r="B2296" s="107">
        <v>44670</v>
      </c>
      <c r="C2296" t="s">
        <v>73</v>
      </c>
      <c r="D2296" s="109">
        <v>1</v>
      </c>
    </row>
    <row r="2297" spans="1:4" x14ac:dyDescent="0.2">
      <c r="A2297" t="s">
        <v>13048</v>
      </c>
      <c r="B2297" s="107">
        <v>44670</v>
      </c>
      <c r="C2297" t="s">
        <v>72</v>
      </c>
      <c r="D2297" s="109">
        <v>1.4279999999999999</v>
      </c>
    </row>
    <row r="2298" spans="1:4" x14ac:dyDescent="0.2">
      <c r="A2298" t="s">
        <v>13049</v>
      </c>
      <c r="B2298" s="107">
        <v>44670</v>
      </c>
      <c r="C2298" t="s">
        <v>58</v>
      </c>
      <c r="D2298" s="109">
        <v>3102.52</v>
      </c>
    </row>
    <row r="2299" spans="1:4" x14ac:dyDescent="0.2">
      <c r="A2299" t="s">
        <v>13050</v>
      </c>
      <c r="B2299" s="107">
        <v>44670</v>
      </c>
      <c r="C2299" t="s">
        <v>43</v>
      </c>
      <c r="D2299" s="109">
        <v>0.21290000000000001</v>
      </c>
    </row>
    <row r="2300" spans="1:4" x14ac:dyDescent="0.2">
      <c r="A2300" t="s">
        <v>13051</v>
      </c>
      <c r="B2300" s="107">
        <v>44669</v>
      </c>
      <c r="C2300" t="s">
        <v>71</v>
      </c>
      <c r="D2300" s="109">
        <v>3059.77</v>
      </c>
    </row>
    <row r="2301" spans="1:4" x14ac:dyDescent="0.2">
      <c r="A2301" t="s">
        <v>13052</v>
      </c>
      <c r="B2301" s="107">
        <v>44669</v>
      </c>
      <c r="C2301" t="s">
        <v>2716</v>
      </c>
      <c r="D2301" s="109">
        <v>1</v>
      </c>
    </row>
    <row r="2302" spans="1:4" x14ac:dyDescent="0.2">
      <c r="A2302" t="s">
        <v>13053</v>
      </c>
      <c r="B2302" s="107">
        <v>44669</v>
      </c>
      <c r="C2302" t="s">
        <v>73</v>
      </c>
      <c r="D2302" s="109">
        <v>1</v>
      </c>
    </row>
    <row r="2303" spans="1:4" x14ac:dyDescent="0.2">
      <c r="A2303" t="s">
        <v>13054</v>
      </c>
      <c r="B2303" s="107">
        <v>44669</v>
      </c>
      <c r="C2303" t="s">
        <v>72</v>
      </c>
      <c r="D2303" s="109">
        <v>1.419</v>
      </c>
    </row>
    <row r="2304" spans="1:4" x14ac:dyDescent="0.2">
      <c r="A2304" t="s">
        <v>13055</v>
      </c>
      <c r="B2304" s="107">
        <v>44669</v>
      </c>
      <c r="C2304" t="s">
        <v>58</v>
      </c>
      <c r="D2304" s="109">
        <v>3056.2</v>
      </c>
    </row>
    <row r="2305" spans="1:4" x14ac:dyDescent="0.2">
      <c r="A2305" t="s">
        <v>13056</v>
      </c>
      <c r="B2305" s="107">
        <v>44669</v>
      </c>
      <c r="C2305" t="s">
        <v>43</v>
      </c>
      <c r="D2305" s="109">
        <v>0.2135</v>
      </c>
    </row>
    <row r="2306" spans="1:4" x14ac:dyDescent="0.2">
      <c r="A2306" t="s">
        <v>13057</v>
      </c>
      <c r="B2306" s="107">
        <v>44668</v>
      </c>
      <c r="C2306" t="s">
        <v>71</v>
      </c>
      <c r="D2306" s="109">
        <v>2994.25</v>
      </c>
    </row>
    <row r="2307" spans="1:4" x14ac:dyDescent="0.2">
      <c r="A2307" t="s">
        <v>13058</v>
      </c>
      <c r="B2307" s="107">
        <v>44668</v>
      </c>
      <c r="C2307" t="s">
        <v>2716</v>
      </c>
      <c r="D2307" s="109">
        <v>1</v>
      </c>
    </row>
    <row r="2308" spans="1:4" x14ac:dyDescent="0.2">
      <c r="A2308" t="s">
        <v>13059</v>
      </c>
      <c r="B2308" s="107">
        <v>44668</v>
      </c>
      <c r="C2308" t="s">
        <v>73</v>
      </c>
      <c r="D2308" s="109">
        <v>1</v>
      </c>
    </row>
    <row r="2309" spans="1:4" x14ac:dyDescent="0.2">
      <c r="A2309" t="s">
        <v>13060</v>
      </c>
      <c r="B2309" s="107">
        <v>44668</v>
      </c>
      <c r="C2309" t="s">
        <v>72</v>
      </c>
      <c r="D2309" s="109">
        <v>1.3380000000000001</v>
      </c>
    </row>
    <row r="2310" spans="1:4" x14ac:dyDescent="0.2">
      <c r="A2310" t="s">
        <v>13061</v>
      </c>
      <c r="B2310" s="107">
        <v>44668</v>
      </c>
      <c r="C2310" t="s">
        <v>58</v>
      </c>
      <c r="D2310" s="109">
        <v>2988.4</v>
      </c>
    </row>
    <row r="2311" spans="1:4" x14ac:dyDescent="0.2">
      <c r="A2311" t="s">
        <v>13062</v>
      </c>
      <c r="B2311" s="107">
        <v>44668</v>
      </c>
      <c r="C2311" t="s">
        <v>43</v>
      </c>
      <c r="D2311" s="109">
        <v>0.21079999999999999</v>
      </c>
    </row>
    <row r="2312" spans="1:4" x14ac:dyDescent="0.2">
      <c r="A2312" t="s">
        <v>13063</v>
      </c>
      <c r="B2312" s="107">
        <v>44667</v>
      </c>
      <c r="C2312" t="s">
        <v>71</v>
      </c>
      <c r="D2312" s="109">
        <v>3061.56</v>
      </c>
    </row>
    <row r="2313" spans="1:4" x14ac:dyDescent="0.2">
      <c r="A2313" t="s">
        <v>13064</v>
      </c>
      <c r="B2313" s="107">
        <v>44667</v>
      </c>
      <c r="C2313" t="s">
        <v>2716</v>
      </c>
      <c r="D2313" s="109">
        <v>1</v>
      </c>
    </row>
    <row r="2314" spans="1:4" x14ac:dyDescent="0.2">
      <c r="A2314" t="s">
        <v>13065</v>
      </c>
      <c r="B2314" s="107">
        <v>44667</v>
      </c>
      <c r="C2314" t="s">
        <v>73</v>
      </c>
      <c r="D2314" s="109">
        <v>1</v>
      </c>
    </row>
    <row r="2315" spans="1:4" x14ac:dyDescent="0.2">
      <c r="A2315" t="s">
        <v>13066</v>
      </c>
      <c r="B2315" s="107">
        <v>44667</v>
      </c>
      <c r="C2315" t="s">
        <v>72</v>
      </c>
      <c r="D2315" s="109">
        <v>1.389</v>
      </c>
    </row>
    <row r="2316" spans="1:4" x14ac:dyDescent="0.2">
      <c r="A2316" t="s">
        <v>13067</v>
      </c>
      <c r="B2316" s="107">
        <v>44667</v>
      </c>
      <c r="C2316" t="s">
        <v>58</v>
      </c>
      <c r="D2316" s="109">
        <v>3060.28</v>
      </c>
    </row>
    <row r="2317" spans="1:4" x14ac:dyDescent="0.2">
      <c r="A2317" t="s">
        <v>13068</v>
      </c>
      <c r="B2317" s="107">
        <v>44667</v>
      </c>
      <c r="C2317" t="s">
        <v>43</v>
      </c>
      <c r="D2317" s="109">
        <v>0.2109</v>
      </c>
    </row>
    <row r="2318" spans="1:4" x14ac:dyDescent="0.2">
      <c r="A2318" t="s">
        <v>13069</v>
      </c>
      <c r="B2318" s="107">
        <v>44666</v>
      </c>
      <c r="C2318" t="s">
        <v>71</v>
      </c>
      <c r="D2318" s="109">
        <v>3045.98</v>
      </c>
    </row>
    <row r="2319" spans="1:4" x14ac:dyDescent="0.2">
      <c r="A2319" t="s">
        <v>13070</v>
      </c>
      <c r="B2319" s="107">
        <v>44666</v>
      </c>
      <c r="C2319" t="s">
        <v>2716</v>
      </c>
      <c r="D2319" s="109">
        <v>1</v>
      </c>
    </row>
    <row r="2320" spans="1:4" x14ac:dyDescent="0.2">
      <c r="A2320" t="s">
        <v>13071</v>
      </c>
      <c r="B2320" s="107">
        <v>44666</v>
      </c>
      <c r="C2320" t="s">
        <v>73</v>
      </c>
      <c r="D2320" s="109">
        <v>1</v>
      </c>
    </row>
    <row r="2321" spans="1:4" x14ac:dyDescent="0.2">
      <c r="A2321" t="s">
        <v>13072</v>
      </c>
      <c r="B2321" s="107">
        <v>44666</v>
      </c>
      <c r="C2321" t="s">
        <v>72</v>
      </c>
      <c r="D2321" s="109">
        <v>1.3979999999999999</v>
      </c>
    </row>
    <row r="2322" spans="1:4" x14ac:dyDescent="0.2">
      <c r="A2322" t="s">
        <v>13073</v>
      </c>
      <c r="B2322" s="107">
        <v>44666</v>
      </c>
      <c r="C2322" t="s">
        <v>58</v>
      </c>
      <c r="D2322" s="109">
        <v>3041.21</v>
      </c>
    </row>
    <row r="2323" spans="1:4" x14ac:dyDescent="0.2">
      <c r="A2323" t="s">
        <v>13074</v>
      </c>
      <c r="B2323" s="107">
        <v>44666</v>
      </c>
      <c r="C2323" t="s">
        <v>43</v>
      </c>
      <c r="D2323" s="109">
        <v>0.21099999999999999</v>
      </c>
    </row>
    <row r="2324" spans="1:4" x14ac:dyDescent="0.2">
      <c r="A2324" t="s">
        <v>13075</v>
      </c>
      <c r="B2324" s="107">
        <v>44665</v>
      </c>
      <c r="C2324" t="s">
        <v>71</v>
      </c>
      <c r="D2324" s="109">
        <v>3028</v>
      </c>
    </row>
    <row r="2325" spans="1:4" x14ac:dyDescent="0.2">
      <c r="A2325" t="s">
        <v>13076</v>
      </c>
      <c r="B2325" s="107">
        <v>44665</v>
      </c>
      <c r="C2325" t="s">
        <v>2716</v>
      </c>
      <c r="D2325" s="109">
        <v>1</v>
      </c>
    </row>
    <row r="2326" spans="1:4" x14ac:dyDescent="0.2">
      <c r="A2326" t="s">
        <v>13077</v>
      </c>
      <c r="B2326" s="107">
        <v>44665</v>
      </c>
      <c r="C2326" t="s">
        <v>73</v>
      </c>
      <c r="D2326" s="109">
        <v>1</v>
      </c>
    </row>
    <row r="2327" spans="1:4" x14ac:dyDescent="0.2">
      <c r="A2327" t="s">
        <v>13078</v>
      </c>
      <c r="B2327" s="107">
        <v>44665</v>
      </c>
      <c r="C2327" t="s">
        <v>72</v>
      </c>
      <c r="D2327" s="109">
        <v>1.3740000000000001</v>
      </c>
    </row>
    <row r="2328" spans="1:4" x14ac:dyDescent="0.2">
      <c r="A2328" t="s">
        <v>13079</v>
      </c>
      <c r="B2328" s="107">
        <v>44665</v>
      </c>
      <c r="C2328" t="s">
        <v>58</v>
      </c>
      <c r="D2328" s="109">
        <v>3021.76</v>
      </c>
    </row>
    <row r="2329" spans="1:4" x14ac:dyDescent="0.2">
      <c r="A2329" t="s">
        <v>13080</v>
      </c>
      <c r="B2329" s="107">
        <v>44665</v>
      </c>
      <c r="C2329" t="s">
        <v>43</v>
      </c>
      <c r="D2329" s="109">
        <v>0.21110000000000001</v>
      </c>
    </row>
    <row r="2330" spans="1:4" x14ac:dyDescent="0.2">
      <c r="A2330" t="s">
        <v>13081</v>
      </c>
      <c r="B2330" s="107">
        <v>44664</v>
      </c>
      <c r="C2330" t="s">
        <v>71</v>
      </c>
      <c r="D2330" s="109">
        <v>3114.37</v>
      </c>
    </row>
    <row r="2331" spans="1:4" x14ac:dyDescent="0.2">
      <c r="A2331" t="s">
        <v>13082</v>
      </c>
      <c r="B2331" s="107">
        <v>44664</v>
      </c>
      <c r="C2331" t="s">
        <v>2716</v>
      </c>
      <c r="D2331" s="109">
        <v>1</v>
      </c>
    </row>
    <row r="2332" spans="1:4" x14ac:dyDescent="0.2">
      <c r="A2332" t="s">
        <v>13083</v>
      </c>
      <c r="B2332" s="107">
        <v>44664</v>
      </c>
      <c r="C2332" t="s">
        <v>73</v>
      </c>
      <c r="D2332" s="109">
        <v>1</v>
      </c>
    </row>
    <row r="2333" spans="1:4" x14ac:dyDescent="0.2">
      <c r="A2333" t="s">
        <v>13084</v>
      </c>
      <c r="B2333" s="107">
        <v>44664</v>
      </c>
      <c r="C2333" t="s">
        <v>72</v>
      </c>
      <c r="D2333" s="109">
        <v>1.419</v>
      </c>
    </row>
    <row r="2334" spans="1:4" x14ac:dyDescent="0.2">
      <c r="A2334" t="s">
        <v>13085</v>
      </c>
      <c r="B2334" s="107">
        <v>44664</v>
      </c>
      <c r="C2334" t="s">
        <v>58</v>
      </c>
      <c r="D2334" s="109">
        <v>3118.5</v>
      </c>
    </row>
    <row r="2335" spans="1:4" x14ac:dyDescent="0.2">
      <c r="A2335" t="s">
        <v>13086</v>
      </c>
      <c r="B2335" s="107">
        <v>44664</v>
      </c>
      <c r="C2335" t="s">
        <v>43</v>
      </c>
      <c r="D2335" s="109">
        <v>0.21160000000000001</v>
      </c>
    </row>
    <row r="2336" spans="1:4" x14ac:dyDescent="0.2">
      <c r="A2336" t="s">
        <v>13087</v>
      </c>
      <c r="B2336" s="107">
        <v>44663</v>
      </c>
      <c r="C2336" t="s">
        <v>71</v>
      </c>
      <c r="D2336" s="109">
        <v>3019.86</v>
      </c>
    </row>
    <row r="2337" spans="1:4" x14ac:dyDescent="0.2">
      <c r="A2337" t="s">
        <v>13088</v>
      </c>
      <c r="B2337" s="107">
        <v>44663</v>
      </c>
      <c r="C2337" t="s">
        <v>2716</v>
      </c>
      <c r="D2337" s="109">
        <v>1</v>
      </c>
    </row>
    <row r="2338" spans="1:4" x14ac:dyDescent="0.2">
      <c r="A2338" t="s">
        <v>13089</v>
      </c>
      <c r="B2338" s="107">
        <v>44663</v>
      </c>
      <c r="C2338" t="s">
        <v>73</v>
      </c>
      <c r="D2338" s="109">
        <v>1</v>
      </c>
    </row>
    <row r="2339" spans="1:4" x14ac:dyDescent="0.2">
      <c r="A2339" t="s">
        <v>13090</v>
      </c>
      <c r="B2339" s="107">
        <v>44663</v>
      </c>
      <c r="C2339" t="s">
        <v>72</v>
      </c>
      <c r="D2339" s="109">
        <v>1.393</v>
      </c>
    </row>
    <row r="2340" spans="1:4" x14ac:dyDescent="0.2">
      <c r="A2340" t="s">
        <v>13091</v>
      </c>
      <c r="B2340" s="107">
        <v>44663</v>
      </c>
      <c r="C2340" t="s">
        <v>58</v>
      </c>
      <c r="D2340" s="109">
        <v>3028.77</v>
      </c>
    </row>
    <row r="2341" spans="1:4" x14ac:dyDescent="0.2">
      <c r="A2341" t="s">
        <v>13092</v>
      </c>
      <c r="B2341" s="107">
        <v>44663</v>
      </c>
      <c r="C2341" t="s">
        <v>43</v>
      </c>
      <c r="D2341" s="109">
        <v>0.21210000000000001</v>
      </c>
    </row>
    <row r="2342" spans="1:4" x14ac:dyDescent="0.2">
      <c r="A2342" t="s">
        <v>13093</v>
      </c>
      <c r="B2342" s="107">
        <v>44662</v>
      </c>
      <c r="C2342" t="s">
        <v>71</v>
      </c>
      <c r="D2342" s="109">
        <v>2988.53</v>
      </c>
    </row>
    <row r="2343" spans="1:4" x14ac:dyDescent="0.2">
      <c r="A2343" t="s">
        <v>13094</v>
      </c>
      <c r="B2343" s="107">
        <v>44662</v>
      </c>
      <c r="C2343" t="s">
        <v>2716</v>
      </c>
      <c r="D2343" s="109">
        <v>1.0009999999999999</v>
      </c>
    </row>
    <row r="2344" spans="1:4" x14ac:dyDescent="0.2">
      <c r="A2344" t="s">
        <v>13095</v>
      </c>
      <c r="B2344" s="107">
        <v>44662</v>
      </c>
      <c r="C2344" t="s">
        <v>73</v>
      </c>
      <c r="D2344" s="109">
        <v>1</v>
      </c>
    </row>
    <row r="2345" spans="1:4" x14ac:dyDescent="0.2">
      <c r="A2345" t="s">
        <v>13096</v>
      </c>
      <c r="B2345" s="107">
        <v>44662</v>
      </c>
      <c r="C2345" t="s">
        <v>72</v>
      </c>
      <c r="D2345" s="109">
        <v>1.3340000000000001</v>
      </c>
    </row>
    <row r="2346" spans="1:4" x14ac:dyDescent="0.2">
      <c r="A2346" t="s">
        <v>13097</v>
      </c>
      <c r="B2346" s="107">
        <v>44662</v>
      </c>
      <c r="C2346" t="s">
        <v>58</v>
      </c>
      <c r="D2346" s="109">
        <v>2979.52</v>
      </c>
    </row>
    <row r="2347" spans="1:4" x14ac:dyDescent="0.2">
      <c r="A2347" t="s">
        <v>13098</v>
      </c>
      <c r="B2347" s="107">
        <v>44662</v>
      </c>
      <c r="C2347" t="s">
        <v>43</v>
      </c>
      <c r="D2347" s="109">
        <v>0.21099999999999999</v>
      </c>
    </row>
    <row r="2348" spans="1:4" x14ac:dyDescent="0.2">
      <c r="A2348" t="s">
        <v>13099</v>
      </c>
      <c r="B2348" s="107">
        <v>44661</v>
      </c>
      <c r="C2348" t="s">
        <v>71</v>
      </c>
      <c r="D2348" s="109">
        <v>3284.21</v>
      </c>
    </row>
    <row r="2349" spans="1:4" x14ac:dyDescent="0.2">
      <c r="A2349" t="s">
        <v>13100</v>
      </c>
      <c r="B2349" s="107">
        <v>44661</v>
      </c>
      <c r="C2349" t="s">
        <v>2716</v>
      </c>
      <c r="D2349" s="109">
        <v>1</v>
      </c>
    </row>
    <row r="2350" spans="1:4" x14ac:dyDescent="0.2">
      <c r="A2350" t="s">
        <v>13101</v>
      </c>
      <c r="B2350" s="107">
        <v>44661</v>
      </c>
      <c r="C2350" t="s">
        <v>73</v>
      </c>
      <c r="D2350" s="109">
        <v>1</v>
      </c>
    </row>
    <row r="2351" spans="1:4" x14ac:dyDescent="0.2">
      <c r="A2351" t="s">
        <v>13102</v>
      </c>
      <c r="B2351" s="107">
        <v>44661</v>
      </c>
      <c r="C2351" t="s">
        <v>72</v>
      </c>
      <c r="D2351" s="109">
        <v>1.4259999999999999</v>
      </c>
    </row>
    <row r="2352" spans="1:4" x14ac:dyDescent="0.2">
      <c r="A2352" t="s">
        <v>13103</v>
      </c>
      <c r="B2352" s="107">
        <v>44661</v>
      </c>
      <c r="C2352" t="s">
        <v>58</v>
      </c>
      <c r="D2352" s="109">
        <v>3202.89</v>
      </c>
    </row>
    <row r="2353" spans="1:4" x14ac:dyDescent="0.2">
      <c r="A2353" t="s">
        <v>13104</v>
      </c>
      <c r="B2353" s="107">
        <v>44661</v>
      </c>
      <c r="C2353" t="s">
        <v>43</v>
      </c>
      <c r="D2353" s="109">
        <v>0.2109</v>
      </c>
    </row>
    <row r="2354" spans="1:4" x14ac:dyDescent="0.2">
      <c r="A2354" t="s">
        <v>13105</v>
      </c>
      <c r="B2354" s="107">
        <v>44660</v>
      </c>
      <c r="C2354" t="s">
        <v>71</v>
      </c>
      <c r="D2354" s="109">
        <v>3252.83</v>
      </c>
    </row>
    <row r="2355" spans="1:4" x14ac:dyDescent="0.2">
      <c r="A2355" t="s">
        <v>13106</v>
      </c>
      <c r="B2355" s="107">
        <v>44660</v>
      </c>
      <c r="C2355" t="s">
        <v>2716</v>
      </c>
      <c r="D2355" s="109">
        <v>1.0009999999999999</v>
      </c>
    </row>
    <row r="2356" spans="1:4" x14ac:dyDescent="0.2">
      <c r="A2356" t="s">
        <v>13107</v>
      </c>
      <c r="B2356" s="107">
        <v>44660</v>
      </c>
      <c r="C2356" t="s">
        <v>73</v>
      </c>
      <c r="D2356" s="109">
        <v>1</v>
      </c>
    </row>
    <row r="2357" spans="1:4" x14ac:dyDescent="0.2">
      <c r="A2357" t="s">
        <v>13108</v>
      </c>
      <c r="B2357" s="107">
        <v>44660</v>
      </c>
      <c r="C2357" t="s">
        <v>72</v>
      </c>
      <c r="D2357" s="109">
        <v>1.4630000000000001</v>
      </c>
    </row>
    <row r="2358" spans="1:4" x14ac:dyDescent="0.2">
      <c r="A2358" t="s">
        <v>13109</v>
      </c>
      <c r="B2358" s="107">
        <v>44660</v>
      </c>
      <c r="C2358" t="s">
        <v>58</v>
      </c>
      <c r="D2358" s="109">
        <v>3259.62</v>
      </c>
    </row>
    <row r="2359" spans="1:4" x14ac:dyDescent="0.2">
      <c r="A2359" t="s">
        <v>13110</v>
      </c>
      <c r="B2359" s="107">
        <v>44660</v>
      </c>
      <c r="C2359" t="s">
        <v>43</v>
      </c>
      <c r="D2359" s="109">
        <v>0.21079999999999999</v>
      </c>
    </row>
    <row r="2360" spans="1:4" x14ac:dyDescent="0.2">
      <c r="A2360" t="s">
        <v>13111</v>
      </c>
      <c r="B2360" s="107">
        <v>44659</v>
      </c>
      <c r="C2360" t="s">
        <v>71</v>
      </c>
      <c r="D2360" s="109">
        <v>3252.77</v>
      </c>
    </row>
    <row r="2361" spans="1:4" x14ac:dyDescent="0.2">
      <c r="A2361" t="s">
        <v>13112</v>
      </c>
      <c r="B2361" s="107">
        <v>44659</v>
      </c>
      <c r="C2361" t="s">
        <v>2716</v>
      </c>
      <c r="D2361" s="109">
        <v>1</v>
      </c>
    </row>
    <row r="2362" spans="1:4" x14ac:dyDescent="0.2">
      <c r="A2362" t="s">
        <v>13113</v>
      </c>
      <c r="B2362" s="107">
        <v>44659</v>
      </c>
      <c r="C2362" t="s">
        <v>73</v>
      </c>
      <c r="D2362" s="109">
        <v>0.99990000000000001</v>
      </c>
    </row>
    <row r="2363" spans="1:4" x14ac:dyDescent="0.2">
      <c r="A2363" t="s">
        <v>13114</v>
      </c>
      <c r="B2363" s="107">
        <v>44659</v>
      </c>
      <c r="C2363" t="s">
        <v>72</v>
      </c>
      <c r="D2363" s="109">
        <v>1.4350000000000001</v>
      </c>
    </row>
    <row r="2364" spans="1:4" x14ac:dyDescent="0.2">
      <c r="A2364" t="s">
        <v>13115</v>
      </c>
      <c r="B2364" s="107">
        <v>44659</v>
      </c>
      <c r="C2364" t="s">
        <v>58</v>
      </c>
      <c r="D2364" s="109">
        <v>3192.92</v>
      </c>
    </row>
    <row r="2365" spans="1:4" x14ac:dyDescent="0.2">
      <c r="A2365" t="s">
        <v>13116</v>
      </c>
      <c r="B2365" s="107">
        <v>44659</v>
      </c>
      <c r="C2365" t="s">
        <v>43</v>
      </c>
      <c r="D2365" s="109">
        <v>0.21079999999999999</v>
      </c>
    </row>
    <row r="2366" spans="1:4" x14ac:dyDescent="0.2">
      <c r="A2366" t="s">
        <v>13117</v>
      </c>
      <c r="B2366" s="107">
        <v>44658</v>
      </c>
      <c r="C2366" t="s">
        <v>71</v>
      </c>
      <c r="D2366" s="109">
        <v>3223.06</v>
      </c>
    </row>
    <row r="2367" spans="1:4" x14ac:dyDescent="0.2">
      <c r="A2367" t="s">
        <v>13118</v>
      </c>
      <c r="B2367" s="107">
        <v>44658</v>
      </c>
      <c r="C2367" t="s">
        <v>2716</v>
      </c>
      <c r="D2367" s="109">
        <v>1</v>
      </c>
    </row>
    <row r="2368" spans="1:4" x14ac:dyDescent="0.2">
      <c r="A2368" t="s">
        <v>13119</v>
      </c>
      <c r="B2368" s="107">
        <v>44658</v>
      </c>
      <c r="C2368" t="s">
        <v>73</v>
      </c>
      <c r="D2368" s="109">
        <v>1</v>
      </c>
    </row>
    <row r="2369" spans="1:4" x14ac:dyDescent="0.2">
      <c r="A2369" t="s">
        <v>13120</v>
      </c>
      <c r="B2369" s="107">
        <v>44658</v>
      </c>
      <c r="C2369" t="s">
        <v>72</v>
      </c>
      <c r="D2369" s="109">
        <v>1.5129999999999999</v>
      </c>
    </row>
    <row r="2370" spans="1:4" x14ac:dyDescent="0.2">
      <c r="A2370" t="s">
        <v>13121</v>
      </c>
      <c r="B2370" s="107">
        <v>44658</v>
      </c>
      <c r="C2370" t="s">
        <v>58</v>
      </c>
      <c r="D2370" s="109">
        <v>3229.28</v>
      </c>
    </row>
    <row r="2371" spans="1:4" x14ac:dyDescent="0.2">
      <c r="A2371" t="s">
        <v>13122</v>
      </c>
      <c r="B2371" s="107">
        <v>44658</v>
      </c>
      <c r="C2371" t="s">
        <v>43</v>
      </c>
      <c r="D2371" s="109">
        <v>0.2087</v>
      </c>
    </row>
    <row r="2372" spans="1:4" x14ac:dyDescent="0.2">
      <c r="A2372" t="s">
        <v>13123</v>
      </c>
      <c r="B2372" s="107">
        <v>44657</v>
      </c>
      <c r="C2372" t="s">
        <v>71</v>
      </c>
      <c r="D2372" s="109">
        <v>3204.8</v>
      </c>
    </row>
    <row r="2373" spans="1:4" x14ac:dyDescent="0.2">
      <c r="A2373" t="s">
        <v>13124</v>
      </c>
      <c r="B2373" s="107">
        <v>44657</v>
      </c>
      <c r="C2373" t="s">
        <v>2716</v>
      </c>
      <c r="D2373" s="109">
        <v>1</v>
      </c>
    </row>
    <row r="2374" spans="1:4" x14ac:dyDescent="0.2">
      <c r="A2374" t="s">
        <v>13125</v>
      </c>
      <c r="B2374" s="107">
        <v>44657</v>
      </c>
      <c r="C2374" t="s">
        <v>73</v>
      </c>
      <c r="D2374" s="109">
        <v>1</v>
      </c>
    </row>
    <row r="2375" spans="1:4" x14ac:dyDescent="0.2">
      <c r="A2375" t="s">
        <v>13126</v>
      </c>
      <c r="B2375" s="107">
        <v>44657</v>
      </c>
      <c r="C2375" t="s">
        <v>72</v>
      </c>
      <c r="D2375" s="109">
        <v>1.458</v>
      </c>
    </row>
    <row r="2376" spans="1:4" x14ac:dyDescent="0.2">
      <c r="A2376" t="s">
        <v>13127</v>
      </c>
      <c r="B2376" s="107">
        <v>44657</v>
      </c>
      <c r="C2376" t="s">
        <v>58</v>
      </c>
      <c r="D2376" s="109">
        <v>3168.91</v>
      </c>
    </row>
    <row r="2377" spans="1:4" x14ac:dyDescent="0.2">
      <c r="A2377" t="s">
        <v>13128</v>
      </c>
      <c r="B2377" s="107">
        <v>44657</v>
      </c>
      <c r="C2377" t="s">
        <v>43</v>
      </c>
      <c r="D2377" s="109">
        <v>0.2102</v>
      </c>
    </row>
    <row r="2378" spans="1:4" x14ac:dyDescent="0.2">
      <c r="A2378" t="s">
        <v>13129</v>
      </c>
      <c r="B2378" s="107">
        <v>44656</v>
      </c>
      <c r="C2378" t="s">
        <v>71</v>
      </c>
      <c r="D2378" s="109">
        <v>3405.62</v>
      </c>
    </row>
    <row r="2379" spans="1:4" x14ac:dyDescent="0.2">
      <c r="A2379" t="s">
        <v>13130</v>
      </c>
      <c r="B2379" s="107">
        <v>44656</v>
      </c>
      <c r="C2379" t="s">
        <v>2716</v>
      </c>
      <c r="D2379" s="109">
        <v>1</v>
      </c>
    </row>
    <row r="2380" spans="1:4" x14ac:dyDescent="0.2">
      <c r="A2380" t="s">
        <v>13131</v>
      </c>
      <c r="B2380" s="107">
        <v>44656</v>
      </c>
      <c r="C2380" t="s">
        <v>73</v>
      </c>
      <c r="D2380" s="109">
        <v>1</v>
      </c>
    </row>
    <row r="2381" spans="1:4" x14ac:dyDescent="0.2">
      <c r="A2381" t="s">
        <v>13132</v>
      </c>
      <c r="B2381" s="107">
        <v>44656</v>
      </c>
      <c r="C2381" t="s">
        <v>72</v>
      </c>
      <c r="D2381" s="109">
        <v>1.5920000000000001</v>
      </c>
    </row>
    <row r="2382" spans="1:4" x14ac:dyDescent="0.2">
      <c r="A2382" t="s">
        <v>13133</v>
      </c>
      <c r="B2382" s="107">
        <v>44656</v>
      </c>
      <c r="C2382" t="s">
        <v>58</v>
      </c>
      <c r="D2382" s="109">
        <v>3406.48</v>
      </c>
    </row>
    <row r="2383" spans="1:4" x14ac:dyDescent="0.2">
      <c r="A2383" t="s">
        <v>13134</v>
      </c>
      <c r="B2383" s="107">
        <v>44656</v>
      </c>
      <c r="C2383" t="s">
        <v>43</v>
      </c>
      <c r="D2383" s="109">
        <v>0.21329999999999999</v>
      </c>
    </row>
    <row r="2384" spans="1:4" x14ac:dyDescent="0.2">
      <c r="A2384" t="s">
        <v>13135</v>
      </c>
      <c r="B2384" s="107">
        <v>44655</v>
      </c>
      <c r="C2384" t="s">
        <v>71</v>
      </c>
      <c r="D2384" s="109">
        <v>3518.85</v>
      </c>
    </row>
    <row r="2385" spans="1:4" x14ac:dyDescent="0.2">
      <c r="A2385" t="s">
        <v>13136</v>
      </c>
      <c r="B2385" s="107">
        <v>44655</v>
      </c>
      <c r="C2385" t="s">
        <v>2716</v>
      </c>
      <c r="D2385" s="109">
        <v>1</v>
      </c>
    </row>
    <row r="2386" spans="1:4" x14ac:dyDescent="0.2">
      <c r="A2386" t="s">
        <v>13137</v>
      </c>
      <c r="B2386" s="107">
        <v>44655</v>
      </c>
      <c r="C2386" t="s">
        <v>73</v>
      </c>
      <c r="D2386" s="109">
        <v>1</v>
      </c>
    </row>
    <row r="2387" spans="1:4" x14ac:dyDescent="0.2">
      <c r="A2387" t="s">
        <v>13138</v>
      </c>
      <c r="B2387" s="107">
        <v>44655</v>
      </c>
      <c r="C2387" t="s">
        <v>72</v>
      </c>
      <c r="D2387" s="109">
        <v>1.6479999999999999</v>
      </c>
    </row>
    <row r="2388" spans="1:4" x14ac:dyDescent="0.2">
      <c r="A2388" t="s">
        <v>13139</v>
      </c>
      <c r="B2388" s="107">
        <v>44655</v>
      </c>
      <c r="C2388" t="s">
        <v>58</v>
      </c>
      <c r="D2388" s="109">
        <v>3520.15</v>
      </c>
    </row>
    <row r="2389" spans="1:4" x14ac:dyDescent="0.2">
      <c r="A2389" t="s">
        <v>13140</v>
      </c>
      <c r="B2389" s="107">
        <v>44655</v>
      </c>
      <c r="C2389" t="s">
        <v>43</v>
      </c>
      <c r="D2389" s="109">
        <v>0.21560000000000001</v>
      </c>
    </row>
    <row r="2390" spans="1:4" x14ac:dyDescent="0.2">
      <c r="A2390" t="s">
        <v>13141</v>
      </c>
      <c r="B2390" s="107">
        <v>44654</v>
      </c>
      <c r="C2390" t="s">
        <v>71</v>
      </c>
      <c r="D2390" s="109">
        <v>3519.15</v>
      </c>
    </row>
    <row r="2391" spans="1:4" x14ac:dyDescent="0.2">
      <c r="A2391" t="s">
        <v>13142</v>
      </c>
      <c r="B2391" s="107">
        <v>44654</v>
      </c>
      <c r="C2391" t="s">
        <v>2716</v>
      </c>
      <c r="D2391" s="109">
        <v>1</v>
      </c>
    </row>
    <row r="2392" spans="1:4" x14ac:dyDescent="0.2">
      <c r="A2392" t="s">
        <v>13143</v>
      </c>
      <c r="B2392" s="107">
        <v>44654</v>
      </c>
      <c r="C2392" t="s">
        <v>73</v>
      </c>
      <c r="D2392" s="109">
        <v>1</v>
      </c>
    </row>
    <row r="2393" spans="1:4" x14ac:dyDescent="0.2">
      <c r="A2393" t="s">
        <v>13144</v>
      </c>
      <c r="B2393" s="107">
        <v>44654</v>
      </c>
      <c r="C2393" t="s">
        <v>72</v>
      </c>
      <c r="D2393" s="109">
        <v>1.6879999999999999</v>
      </c>
    </row>
    <row r="2394" spans="1:4" x14ac:dyDescent="0.2">
      <c r="A2394" t="s">
        <v>13145</v>
      </c>
      <c r="B2394" s="107">
        <v>44654</v>
      </c>
      <c r="C2394" t="s">
        <v>58</v>
      </c>
      <c r="D2394" s="109">
        <v>3522.49</v>
      </c>
    </row>
    <row r="2395" spans="1:4" x14ac:dyDescent="0.2">
      <c r="A2395" t="s">
        <v>13146</v>
      </c>
      <c r="B2395" s="107">
        <v>44654</v>
      </c>
      <c r="C2395" t="s">
        <v>43</v>
      </c>
      <c r="D2395" s="109">
        <v>0.2127</v>
      </c>
    </row>
    <row r="2396" spans="1:4" x14ac:dyDescent="0.2">
      <c r="A2396" t="s">
        <v>13147</v>
      </c>
      <c r="B2396" s="107">
        <v>44653</v>
      </c>
      <c r="C2396" t="s">
        <v>71</v>
      </c>
      <c r="D2396" s="109">
        <v>3436.66</v>
      </c>
    </row>
    <row r="2397" spans="1:4" x14ac:dyDescent="0.2">
      <c r="A2397" t="s">
        <v>13148</v>
      </c>
      <c r="B2397" s="107">
        <v>44653</v>
      </c>
      <c r="C2397" t="s">
        <v>2716</v>
      </c>
      <c r="D2397" s="109">
        <v>1.0009999999999999</v>
      </c>
    </row>
    <row r="2398" spans="1:4" x14ac:dyDescent="0.2">
      <c r="A2398" t="s">
        <v>13149</v>
      </c>
      <c r="B2398" s="107">
        <v>44653</v>
      </c>
      <c r="C2398" t="s">
        <v>73</v>
      </c>
      <c r="D2398" s="109">
        <v>1</v>
      </c>
    </row>
    <row r="2399" spans="1:4" x14ac:dyDescent="0.2">
      <c r="A2399" t="s">
        <v>13150</v>
      </c>
      <c r="B2399" s="107">
        <v>44653</v>
      </c>
      <c r="C2399" t="s">
        <v>72</v>
      </c>
      <c r="D2399" s="109">
        <v>1.6519999999999999</v>
      </c>
    </row>
    <row r="2400" spans="1:4" x14ac:dyDescent="0.2">
      <c r="A2400" t="s">
        <v>13151</v>
      </c>
      <c r="B2400" s="107">
        <v>44653</v>
      </c>
      <c r="C2400" t="s">
        <v>58</v>
      </c>
      <c r="D2400" s="109">
        <v>3444.68</v>
      </c>
    </row>
    <row r="2401" spans="1:4" x14ac:dyDescent="0.2">
      <c r="A2401" t="s">
        <v>13152</v>
      </c>
      <c r="B2401" s="107">
        <v>44653</v>
      </c>
      <c r="C2401" t="s">
        <v>43</v>
      </c>
      <c r="D2401" s="109">
        <v>0.21260000000000001</v>
      </c>
    </row>
    <row r="2402" spans="1:4" x14ac:dyDescent="0.2">
      <c r="A2402" t="s">
        <v>13153</v>
      </c>
      <c r="B2402" s="107">
        <v>44652</v>
      </c>
      <c r="C2402" t="s">
        <v>71</v>
      </c>
      <c r="D2402" s="109">
        <v>3437.96</v>
      </c>
    </row>
    <row r="2403" spans="1:4" x14ac:dyDescent="0.2">
      <c r="A2403" t="s">
        <v>13154</v>
      </c>
      <c r="B2403" s="107">
        <v>44652</v>
      </c>
      <c r="C2403" t="s">
        <v>2716</v>
      </c>
      <c r="D2403" s="109">
        <v>1.0009999999999999</v>
      </c>
    </row>
    <row r="2404" spans="1:4" x14ac:dyDescent="0.2">
      <c r="A2404" t="s">
        <v>13155</v>
      </c>
      <c r="B2404" s="107">
        <v>44652</v>
      </c>
      <c r="C2404" t="s">
        <v>73</v>
      </c>
      <c r="D2404" s="109">
        <v>1</v>
      </c>
    </row>
    <row r="2405" spans="1:4" x14ac:dyDescent="0.2">
      <c r="A2405" t="s">
        <v>13156</v>
      </c>
      <c r="B2405" s="107">
        <v>44652</v>
      </c>
      <c r="C2405" t="s">
        <v>72</v>
      </c>
      <c r="D2405" s="109">
        <v>1.6950000000000001</v>
      </c>
    </row>
    <row r="2406" spans="1:4" x14ac:dyDescent="0.2">
      <c r="A2406" t="s">
        <v>13157</v>
      </c>
      <c r="B2406" s="107">
        <v>44652</v>
      </c>
      <c r="C2406" t="s">
        <v>58</v>
      </c>
      <c r="D2406" s="109">
        <v>3455.72</v>
      </c>
    </row>
    <row r="2407" spans="1:4" x14ac:dyDescent="0.2">
      <c r="A2407" t="s">
        <v>13158</v>
      </c>
      <c r="B2407" s="107">
        <v>44652</v>
      </c>
      <c r="C2407" t="s">
        <v>43</v>
      </c>
      <c r="D2407" s="109">
        <v>0.21249999999999999</v>
      </c>
    </row>
    <row r="2408" spans="1:4" x14ac:dyDescent="0.2">
      <c r="A2408" t="s">
        <v>13159</v>
      </c>
      <c r="B2408" s="107">
        <v>44651</v>
      </c>
      <c r="C2408" t="s">
        <v>71</v>
      </c>
      <c r="D2408" s="109">
        <v>3280.4</v>
      </c>
    </row>
    <row r="2409" spans="1:4" x14ac:dyDescent="0.2">
      <c r="A2409" t="s">
        <v>13160</v>
      </c>
      <c r="B2409" s="107">
        <v>44651</v>
      </c>
      <c r="C2409" t="s">
        <v>2716</v>
      </c>
      <c r="D2409" s="109">
        <v>1</v>
      </c>
    </row>
    <row r="2410" spans="1:4" x14ac:dyDescent="0.2">
      <c r="A2410" t="s">
        <v>13161</v>
      </c>
      <c r="B2410" s="107">
        <v>44651</v>
      </c>
      <c r="C2410" t="s">
        <v>73</v>
      </c>
      <c r="D2410" s="109">
        <v>0.99980000000000002</v>
      </c>
    </row>
    <row r="2411" spans="1:4" x14ac:dyDescent="0.2">
      <c r="A2411" t="s">
        <v>13162</v>
      </c>
      <c r="B2411" s="107">
        <v>44651</v>
      </c>
      <c r="C2411" t="s">
        <v>72</v>
      </c>
      <c r="D2411" s="109">
        <v>1.6180000000000001</v>
      </c>
    </row>
    <row r="2412" spans="1:4" x14ac:dyDescent="0.2">
      <c r="A2412" t="s">
        <v>13163</v>
      </c>
      <c r="B2412" s="107">
        <v>44651</v>
      </c>
      <c r="C2412" t="s">
        <v>58</v>
      </c>
      <c r="D2412" s="109">
        <v>3282.78</v>
      </c>
    </row>
    <row r="2413" spans="1:4" x14ac:dyDescent="0.2">
      <c r="A2413" t="s">
        <v>13164</v>
      </c>
      <c r="B2413" s="107">
        <v>44651</v>
      </c>
      <c r="C2413" t="s">
        <v>43</v>
      </c>
      <c r="D2413" s="109">
        <v>0.20910000000000001</v>
      </c>
    </row>
    <row r="2414" spans="1:4" x14ac:dyDescent="0.2">
      <c r="A2414" t="s">
        <v>13165</v>
      </c>
      <c r="B2414" s="107">
        <v>44650</v>
      </c>
      <c r="C2414" t="s">
        <v>71</v>
      </c>
      <c r="D2414" s="109">
        <v>3377.25</v>
      </c>
    </row>
    <row r="2415" spans="1:4" x14ac:dyDescent="0.2">
      <c r="A2415" t="s">
        <v>13166</v>
      </c>
      <c r="B2415" s="107">
        <v>44650</v>
      </c>
      <c r="C2415" t="s">
        <v>2716</v>
      </c>
      <c r="D2415" s="109">
        <v>1</v>
      </c>
    </row>
    <row r="2416" spans="1:4" x14ac:dyDescent="0.2">
      <c r="A2416" t="s">
        <v>13167</v>
      </c>
      <c r="B2416" s="107">
        <v>44650</v>
      </c>
      <c r="C2416" t="s">
        <v>73</v>
      </c>
      <c r="D2416" s="109">
        <v>0.99990000000000001</v>
      </c>
    </row>
    <row r="2417" spans="1:4" x14ac:dyDescent="0.2">
      <c r="A2417" t="s">
        <v>13168</v>
      </c>
      <c r="B2417" s="107">
        <v>44650</v>
      </c>
      <c r="C2417" t="s">
        <v>72</v>
      </c>
      <c r="D2417" s="109">
        <v>1.6830000000000001</v>
      </c>
    </row>
    <row r="2418" spans="1:4" x14ac:dyDescent="0.2">
      <c r="A2418" t="s">
        <v>13169</v>
      </c>
      <c r="B2418" s="107">
        <v>44650</v>
      </c>
      <c r="C2418" t="s">
        <v>58</v>
      </c>
      <c r="D2418" s="109">
        <v>3385.11</v>
      </c>
    </row>
    <row r="2419" spans="1:4" x14ac:dyDescent="0.2">
      <c r="A2419" t="s">
        <v>13170</v>
      </c>
      <c r="B2419" s="107">
        <v>44650</v>
      </c>
      <c r="C2419" t="s">
        <v>43</v>
      </c>
      <c r="D2419" s="109">
        <v>0.2079</v>
      </c>
    </row>
    <row r="2420" spans="1:4" x14ac:dyDescent="0.2">
      <c r="A2420" t="s">
        <v>13171</v>
      </c>
      <c r="B2420" s="107">
        <v>44649</v>
      </c>
      <c r="C2420" t="s">
        <v>71</v>
      </c>
      <c r="D2420" s="109">
        <v>3386.68</v>
      </c>
    </row>
    <row r="2421" spans="1:4" x14ac:dyDescent="0.2">
      <c r="A2421" t="s">
        <v>13172</v>
      </c>
      <c r="B2421" s="107">
        <v>44649</v>
      </c>
      <c r="C2421" t="s">
        <v>2716</v>
      </c>
      <c r="D2421" s="109">
        <v>1</v>
      </c>
    </row>
    <row r="2422" spans="1:4" x14ac:dyDescent="0.2">
      <c r="A2422" t="s">
        <v>13173</v>
      </c>
      <c r="B2422" s="107">
        <v>44649</v>
      </c>
      <c r="C2422" t="s">
        <v>73</v>
      </c>
      <c r="D2422" s="109">
        <v>0.99990000000000001</v>
      </c>
    </row>
    <row r="2423" spans="1:4" x14ac:dyDescent="0.2">
      <c r="A2423" t="s">
        <v>13174</v>
      </c>
      <c r="B2423" s="107">
        <v>44649</v>
      </c>
      <c r="C2423" t="s">
        <v>72</v>
      </c>
      <c r="D2423" s="109">
        <v>1.6759999999999999</v>
      </c>
    </row>
    <row r="2424" spans="1:4" x14ac:dyDescent="0.2">
      <c r="A2424" t="s">
        <v>13175</v>
      </c>
      <c r="B2424" s="107">
        <v>44649</v>
      </c>
      <c r="C2424" t="s">
        <v>58</v>
      </c>
      <c r="D2424" s="109">
        <v>3402.62</v>
      </c>
    </row>
    <row r="2425" spans="1:4" x14ac:dyDescent="0.2">
      <c r="A2425" t="s">
        <v>13176</v>
      </c>
      <c r="B2425" s="107">
        <v>44649</v>
      </c>
      <c r="C2425" t="s">
        <v>43</v>
      </c>
      <c r="D2425" s="109">
        <v>0.20860000000000001</v>
      </c>
    </row>
    <row r="2426" spans="1:4" x14ac:dyDescent="0.2">
      <c r="A2426" t="s">
        <v>13177</v>
      </c>
      <c r="B2426" s="107">
        <v>44648</v>
      </c>
      <c r="C2426" t="s">
        <v>71</v>
      </c>
      <c r="D2426" s="109">
        <v>3318.81</v>
      </c>
    </row>
    <row r="2427" spans="1:4" x14ac:dyDescent="0.2">
      <c r="A2427" t="s">
        <v>13178</v>
      </c>
      <c r="B2427" s="107">
        <v>44648</v>
      </c>
      <c r="C2427" t="s">
        <v>2716</v>
      </c>
      <c r="D2427" s="109">
        <v>1</v>
      </c>
    </row>
    <row r="2428" spans="1:4" x14ac:dyDescent="0.2">
      <c r="A2428" t="s">
        <v>13179</v>
      </c>
      <c r="B2428" s="107">
        <v>44648</v>
      </c>
      <c r="C2428" t="s">
        <v>73</v>
      </c>
      <c r="D2428" s="109">
        <v>0.99980000000000002</v>
      </c>
    </row>
    <row r="2429" spans="1:4" x14ac:dyDescent="0.2">
      <c r="A2429" t="s">
        <v>13180</v>
      </c>
      <c r="B2429" s="107">
        <v>44648</v>
      </c>
      <c r="C2429" t="s">
        <v>72</v>
      </c>
      <c r="D2429" s="109">
        <v>1.6579999999999999</v>
      </c>
    </row>
    <row r="2430" spans="1:4" x14ac:dyDescent="0.2">
      <c r="A2430" t="s">
        <v>13181</v>
      </c>
      <c r="B2430" s="107">
        <v>44648</v>
      </c>
      <c r="C2430" t="s">
        <v>58</v>
      </c>
      <c r="D2430" s="109">
        <v>3334.29</v>
      </c>
    </row>
    <row r="2431" spans="1:4" x14ac:dyDescent="0.2">
      <c r="A2431" t="s">
        <v>13182</v>
      </c>
      <c r="B2431" s="107">
        <v>44648</v>
      </c>
      <c r="C2431" t="s">
        <v>43</v>
      </c>
      <c r="D2431" s="109">
        <v>0.2087</v>
      </c>
    </row>
    <row r="2432" spans="1:4" x14ac:dyDescent="0.2">
      <c r="A2432" t="s">
        <v>13183</v>
      </c>
      <c r="B2432" s="107">
        <v>44647</v>
      </c>
      <c r="C2432" t="s">
        <v>71</v>
      </c>
      <c r="D2432" s="109">
        <v>3276.35</v>
      </c>
    </row>
    <row r="2433" spans="1:4" x14ac:dyDescent="0.2">
      <c r="A2433" t="s">
        <v>13184</v>
      </c>
      <c r="B2433" s="107">
        <v>44647</v>
      </c>
      <c r="C2433" t="s">
        <v>2716</v>
      </c>
      <c r="D2433" s="109">
        <v>1</v>
      </c>
    </row>
    <row r="2434" spans="1:4" x14ac:dyDescent="0.2">
      <c r="A2434" t="s">
        <v>13185</v>
      </c>
      <c r="B2434" s="107">
        <v>44647</v>
      </c>
      <c r="C2434" t="s">
        <v>73</v>
      </c>
      <c r="D2434" s="109">
        <v>0.99970000000000003</v>
      </c>
    </row>
    <row r="2435" spans="1:4" x14ac:dyDescent="0.2">
      <c r="A2435" t="s">
        <v>13186</v>
      </c>
      <c r="B2435" s="107">
        <v>44647</v>
      </c>
      <c r="C2435" t="s">
        <v>72</v>
      </c>
      <c r="D2435" s="109">
        <v>1.6950000000000001</v>
      </c>
    </row>
    <row r="2436" spans="1:4" x14ac:dyDescent="0.2">
      <c r="A2436" t="s">
        <v>13187</v>
      </c>
      <c r="B2436" s="107">
        <v>44647</v>
      </c>
      <c r="C2436" t="s">
        <v>58</v>
      </c>
      <c r="D2436" s="109">
        <v>3296.46</v>
      </c>
    </row>
    <row r="2437" spans="1:4" x14ac:dyDescent="0.2">
      <c r="A2437" t="s">
        <v>13188</v>
      </c>
      <c r="B2437" s="107">
        <v>44647</v>
      </c>
      <c r="C2437" t="s">
        <v>43</v>
      </c>
      <c r="D2437" s="109">
        <v>0.21</v>
      </c>
    </row>
    <row r="2438" spans="1:4" x14ac:dyDescent="0.2">
      <c r="A2438" t="s">
        <v>13189</v>
      </c>
      <c r="B2438" s="107">
        <v>44646</v>
      </c>
      <c r="C2438" t="s">
        <v>71</v>
      </c>
      <c r="D2438" s="109">
        <v>3135.66</v>
      </c>
    </row>
    <row r="2439" spans="1:4" x14ac:dyDescent="0.2">
      <c r="A2439" t="s">
        <v>13190</v>
      </c>
      <c r="B2439" s="107">
        <v>44646</v>
      </c>
      <c r="C2439" t="s">
        <v>2716</v>
      </c>
      <c r="D2439" s="109">
        <v>1.0009999999999999</v>
      </c>
    </row>
    <row r="2440" spans="1:4" x14ac:dyDescent="0.2">
      <c r="A2440" t="s">
        <v>13191</v>
      </c>
      <c r="B2440" s="107">
        <v>44646</v>
      </c>
      <c r="C2440" t="s">
        <v>73</v>
      </c>
      <c r="D2440" s="109">
        <v>1</v>
      </c>
    </row>
    <row r="2441" spans="1:4" x14ac:dyDescent="0.2">
      <c r="A2441" t="s">
        <v>13192</v>
      </c>
      <c r="B2441" s="107">
        <v>44646</v>
      </c>
      <c r="C2441" t="s">
        <v>72</v>
      </c>
      <c r="D2441" s="109">
        <v>1.6120000000000001</v>
      </c>
    </row>
    <row r="2442" spans="1:4" x14ac:dyDescent="0.2">
      <c r="A2442" t="s">
        <v>13193</v>
      </c>
      <c r="B2442" s="107">
        <v>44646</v>
      </c>
      <c r="C2442" t="s">
        <v>58</v>
      </c>
      <c r="D2442" s="109">
        <v>3146.36</v>
      </c>
    </row>
    <row r="2443" spans="1:4" x14ac:dyDescent="0.2">
      <c r="A2443" t="s">
        <v>13194</v>
      </c>
      <c r="B2443" s="107">
        <v>44646</v>
      </c>
      <c r="C2443" t="s">
        <v>43</v>
      </c>
      <c r="D2443" s="109">
        <v>0.20910000000000001</v>
      </c>
    </row>
    <row r="2444" spans="1:4" x14ac:dyDescent="0.2">
      <c r="A2444" t="s">
        <v>13195</v>
      </c>
      <c r="B2444" s="107">
        <v>44645</v>
      </c>
      <c r="C2444" t="s">
        <v>71</v>
      </c>
      <c r="D2444" s="109">
        <v>3092.53</v>
      </c>
    </row>
    <row r="2445" spans="1:4" x14ac:dyDescent="0.2">
      <c r="A2445" t="s">
        <v>13196</v>
      </c>
      <c r="B2445" s="107">
        <v>44645</v>
      </c>
      <c r="C2445" t="s">
        <v>2716</v>
      </c>
      <c r="D2445" s="109">
        <v>1.0009999999999999</v>
      </c>
    </row>
    <row r="2446" spans="1:4" x14ac:dyDescent="0.2">
      <c r="A2446" t="s">
        <v>13197</v>
      </c>
      <c r="B2446" s="107">
        <v>44645</v>
      </c>
      <c r="C2446" t="s">
        <v>73</v>
      </c>
      <c r="D2446" s="109">
        <v>1</v>
      </c>
    </row>
    <row r="2447" spans="1:4" x14ac:dyDescent="0.2">
      <c r="A2447" t="s">
        <v>13198</v>
      </c>
      <c r="B2447" s="107">
        <v>44645</v>
      </c>
      <c r="C2447" t="s">
        <v>72</v>
      </c>
      <c r="D2447" s="109">
        <v>1.5780000000000001</v>
      </c>
    </row>
    <row r="2448" spans="1:4" x14ac:dyDescent="0.2">
      <c r="A2448" t="s">
        <v>13199</v>
      </c>
      <c r="B2448" s="107">
        <v>44645</v>
      </c>
      <c r="C2448" t="s">
        <v>58</v>
      </c>
      <c r="D2448" s="109">
        <v>3104.04</v>
      </c>
    </row>
    <row r="2449" spans="1:4" x14ac:dyDescent="0.2">
      <c r="A2449" t="s">
        <v>13200</v>
      </c>
      <c r="B2449" s="107">
        <v>44645</v>
      </c>
      <c r="C2449" t="s">
        <v>43</v>
      </c>
      <c r="D2449" s="109">
        <v>0.2092</v>
      </c>
    </row>
    <row r="2450" spans="1:4" x14ac:dyDescent="0.2">
      <c r="A2450" t="s">
        <v>13201</v>
      </c>
      <c r="B2450" s="107">
        <v>44644</v>
      </c>
      <c r="C2450" t="s">
        <v>71</v>
      </c>
      <c r="D2450" s="109">
        <v>3101.68</v>
      </c>
    </row>
    <row r="2451" spans="1:4" x14ac:dyDescent="0.2">
      <c r="A2451" t="s">
        <v>13202</v>
      </c>
      <c r="B2451" s="107">
        <v>44644</v>
      </c>
      <c r="C2451" t="s">
        <v>2716</v>
      </c>
      <c r="D2451" s="109">
        <v>1</v>
      </c>
    </row>
    <row r="2452" spans="1:4" x14ac:dyDescent="0.2">
      <c r="A2452" t="s">
        <v>13203</v>
      </c>
      <c r="B2452" s="107">
        <v>44644</v>
      </c>
      <c r="C2452" t="s">
        <v>73</v>
      </c>
      <c r="D2452" s="109">
        <v>1</v>
      </c>
    </row>
    <row r="2453" spans="1:4" x14ac:dyDescent="0.2">
      <c r="A2453" t="s">
        <v>13204</v>
      </c>
      <c r="B2453" s="107">
        <v>44644</v>
      </c>
      <c r="C2453" t="s">
        <v>72</v>
      </c>
      <c r="D2453" s="109">
        <v>1.63</v>
      </c>
    </row>
    <row r="2454" spans="1:4" x14ac:dyDescent="0.2">
      <c r="A2454" t="s">
        <v>13205</v>
      </c>
      <c r="B2454" s="107">
        <v>44644</v>
      </c>
      <c r="C2454" t="s">
        <v>58</v>
      </c>
      <c r="D2454" s="109">
        <v>3112.85</v>
      </c>
    </row>
    <row r="2455" spans="1:4" x14ac:dyDescent="0.2">
      <c r="A2455" t="s">
        <v>13206</v>
      </c>
      <c r="B2455" s="107">
        <v>44644</v>
      </c>
      <c r="C2455" t="s">
        <v>43</v>
      </c>
      <c r="D2455" s="109">
        <v>0.20660000000000001</v>
      </c>
    </row>
    <row r="2456" spans="1:4" x14ac:dyDescent="0.2">
      <c r="A2456" t="s">
        <v>13207</v>
      </c>
      <c r="B2456" s="107">
        <v>44643</v>
      </c>
      <c r="C2456" t="s">
        <v>71</v>
      </c>
      <c r="D2456" s="109">
        <v>3019.23</v>
      </c>
    </row>
    <row r="2457" spans="1:4" x14ac:dyDescent="0.2">
      <c r="A2457" t="s">
        <v>13208</v>
      </c>
      <c r="B2457" s="107">
        <v>44643</v>
      </c>
      <c r="C2457" t="s">
        <v>2716</v>
      </c>
      <c r="D2457" s="109">
        <v>1</v>
      </c>
    </row>
    <row r="2458" spans="1:4" x14ac:dyDescent="0.2">
      <c r="A2458" t="s">
        <v>13209</v>
      </c>
      <c r="B2458" s="107">
        <v>44643</v>
      </c>
      <c r="C2458" t="s">
        <v>73</v>
      </c>
      <c r="D2458" s="109">
        <v>0.99970000000000003</v>
      </c>
    </row>
    <row r="2459" spans="1:4" x14ac:dyDescent="0.2">
      <c r="A2459" t="s">
        <v>13210</v>
      </c>
      <c r="B2459" s="107">
        <v>44643</v>
      </c>
      <c r="C2459" t="s">
        <v>72</v>
      </c>
      <c r="D2459" s="109">
        <v>1.556</v>
      </c>
    </row>
    <row r="2460" spans="1:4" x14ac:dyDescent="0.2">
      <c r="A2460" t="s">
        <v>13211</v>
      </c>
      <c r="B2460" s="107">
        <v>44643</v>
      </c>
      <c r="C2460" t="s">
        <v>58</v>
      </c>
      <c r="D2460" s="109">
        <v>3037.3</v>
      </c>
    </row>
    <row r="2461" spans="1:4" x14ac:dyDescent="0.2">
      <c r="A2461" t="s">
        <v>13212</v>
      </c>
      <c r="B2461" s="107">
        <v>44643</v>
      </c>
      <c r="C2461" t="s">
        <v>43</v>
      </c>
      <c r="D2461" s="109">
        <v>0.20580000000000001</v>
      </c>
    </row>
    <row r="2462" spans="1:4" x14ac:dyDescent="0.2">
      <c r="A2462" t="s">
        <v>13213</v>
      </c>
      <c r="B2462" s="107">
        <v>44642</v>
      </c>
      <c r="C2462" t="s">
        <v>71</v>
      </c>
      <c r="D2462" s="109">
        <v>2957.86</v>
      </c>
    </row>
    <row r="2463" spans="1:4" x14ac:dyDescent="0.2">
      <c r="A2463" t="s">
        <v>13214</v>
      </c>
      <c r="B2463" s="107">
        <v>44642</v>
      </c>
      <c r="C2463" t="s">
        <v>2716</v>
      </c>
      <c r="D2463" s="109">
        <v>1</v>
      </c>
    </row>
    <row r="2464" spans="1:4" x14ac:dyDescent="0.2">
      <c r="A2464" t="s">
        <v>13215</v>
      </c>
      <c r="B2464" s="107">
        <v>44642</v>
      </c>
      <c r="C2464" t="s">
        <v>73</v>
      </c>
      <c r="D2464" s="109">
        <v>1</v>
      </c>
    </row>
    <row r="2465" spans="1:4" x14ac:dyDescent="0.2">
      <c r="A2465" t="s">
        <v>13216</v>
      </c>
      <c r="B2465" s="107">
        <v>44642</v>
      </c>
      <c r="C2465" t="s">
        <v>72</v>
      </c>
      <c r="D2465" s="109">
        <v>1.5069999999999999</v>
      </c>
    </row>
    <row r="2466" spans="1:4" x14ac:dyDescent="0.2">
      <c r="A2466" t="s">
        <v>13217</v>
      </c>
      <c r="B2466" s="107">
        <v>44642</v>
      </c>
      <c r="C2466" t="s">
        <v>58</v>
      </c>
      <c r="D2466" s="109">
        <v>2970.47</v>
      </c>
    </row>
    <row r="2467" spans="1:4" x14ac:dyDescent="0.2">
      <c r="A2467" t="s">
        <v>13218</v>
      </c>
      <c r="B2467" s="107">
        <v>44642</v>
      </c>
      <c r="C2467" t="s">
        <v>43</v>
      </c>
      <c r="D2467" s="109">
        <v>0.20219999999999999</v>
      </c>
    </row>
    <row r="2468" spans="1:4" x14ac:dyDescent="0.2">
      <c r="A2468" t="s">
        <v>13219</v>
      </c>
      <c r="B2468" s="107">
        <v>44641</v>
      </c>
      <c r="C2468" t="s">
        <v>71</v>
      </c>
      <c r="D2468" s="109">
        <v>2887.24</v>
      </c>
    </row>
    <row r="2469" spans="1:4" x14ac:dyDescent="0.2">
      <c r="A2469" t="s">
        <v>13220</v>
      </c>
      <c r="B2469" s="107">
        <v>44641</v>
      </c>
      <c r="C2469" t="s">
        <v>2716</v>
      </c>
      <c r="D2469" s="109">
        <v>1</v>
      </c>
    </row>
    <row r="2470" spans="1:4" x14ac:dyDescent="0.2">
      <c r="A2470" t="s">
        <v>13221</v>
      </c>
      <c r="B2470" s="107">
        <v>44641</v>
      </c>
      <c r="C2470" t="s">
        <v>73</v>
      </c>
      <c r="D2470" s="109">
        <v>1</v>
      </c>
    </row>
    <row r="2471" spans="1:4" x14ac:dyDescent="0.2">
      <c r="A2471" t="s">
        <v>13222</v>
      </c>
      <c r="B2471" s="107">
        <v>44641</v>
      </c>
      <c r="C2471" t="s">
        <v>72</v>
      </c>
      <c r="D2471" s="109">
        <v>1.4650000000000001</v>
      </c>
    </row>
    <row r="2472" spans="1:4" x14ac:dyDescent="0.2">
      <c r="A2472" t="s">
        <v>13223</v>
      </c>
      <c r="B2472" s="107">
        <v>44641</v>
      </c>
      <c r="C2472" t="s">
        <v>58</v>
      </c>
      <c r="D2472" s="109">
        <v>2895.01</v>
      </c>
    </row>
    <row r="2473" spans="1:4" x14ac:dyDescent="0.2">
      <c r="A2473" t="s">
        <v>13224</v>
      </c>
      <c r="B2473" s="107">
        <v>44641</v>
      </c>
      <c r="C2473" t="s">
        <v>43</v>
      </c>
      <c r="D2473" s="109">
        <v>0.20100000000000001</v>
      </c>
    </row>
    <row r="2474" spans="1:4" x14ac:dyDescent="0.2">
      <c r="A2474" t="s">
        <v>13225</v>
      </c>
      <c r="B2474" s="107">
        <v>44640</v>
      </c>
      <c r="C2474" t="s">
        <v>71</v>
      </c>
      <c r="D2474" s="109">
        <v>2871.89</v>
      </c>
    </row>
    <row r="2475" spans="1:4" x14ac:dyDescent="0.2">
      <c r="A2475" t="s">
        <v>13226</v>
      </c>
      <c r="B2475" s="107">
        <v>44640</v>
      </c>
      <c r="C2475" t="s">
        <v>2716</v>
      </c>
      <c r="D2475" s="109">
        <v>0.99980000000000002</v>
      </c>
    </row>
    <row r="2476" spans="1:4" x14ac:dyDescent="0.2">
      <c r="A2476" t="s">
        <v>13227</v>
      </c>
      <c r="B2476" s="107">
        <v>44640</v>
      </c>
      <c r="C2476" t="s">
        <v>73</v>
      </c>
      <c r="D2476" s="109">
        <v>0.99980000000000002</v>
      </c>
    </row>
    <row r="2477" spans="1:4" x14ac:dyDescent="0.2">
      <c r="A2477" t="s">
        <v>13228</v>
      </c>
      <c r="B2477" s="107">
        <v>44640</v>
      </c>
      <c r="C2477" t="s">
        <v>72</v>
      </c>
      <c r="D2477" s="109">
        <v>1.464</v>
      </c>
    </row>
    <row r="2478" spans="1:4" x14ac:dyDescent="0.2">
      <c r="A2478" t="s">
        <v>13229</v>
      </c>
      <c r="B2478" s="107">
        <v>44640</v>
      </c>
      <c r="C2478" t="s">
        <v>58</v>
      </c>
      <c r="D2478" s="109">
        <v>2861.26</v>
      </c>
    </row>
    <row r="2479" spans="1:4" x14ac:dyDescent="0.2">
      <c r="A2479" t="s">
        <v>13230</v>
      </c>
      <c r="B2479" s="107">
        <v>44640</v>
      </c>
      <c r="C2479" t="s">
        <v>43</v>
      </c>
      <c r="D2479" s="109">
        <v>0.1978</v>
      </c>
    </row>
    <row r="2480" spans="1:4" x14ac:dyDescent="0.2">
      <c r="A2480" t="s">
        <v>13231</v>
      </c>
      <c r="B2480" s="107">
        <v>44639</v>
      </c>
      <c r="C2480" t="s">
        <v>71</v>
      </c>
      <c r="D2480" s="109">
        <v>2952.85</v>
      </c>
    </row>
    <row r="2481" spans="1:4" x14ac:dyDescent="0.2">
      <c r="A2481" t="s">
        <v>13232</v>
      </c>
      <c r="B2481" s="107">
        <v>44639</v>
      </c>
      <c r="C2481" t="s">
        <v>2716</v>
      </c>
      <c r="D2481" s="109">
        <v>1.0009999999999999</v>
      </c>
    </row>
    <row r="2482" spans="1:4" x14ac:dyDescent="0.2">
      <c r="A2482" t="s">
        <v>13233</v>
      </c>
      <c r="B2482" s="107">
        <v>44639</v>
      </c>
      <c r="C2482" t="s">
        <v>73</v>
      </c>
      <c r="D2482" s="109">
        <v>1</v>
      </c>
    </row>
    <row r="2483" spans="1:4" x14ac:dyDescent="0.2">
      <c r="A2483" t="s">
        <v>13234</v>
      </c>
      <c r="B2483" s="107">
        <v>44639</v>
      </c>
      <c r="C2483" t="s">
        <v>72</v>
      </c>
      <c r="D2483" s="109">
        <v>1.53</v>
      </c>
    </row>
    <row r="2484" spans="1:4" x14ac:dyDescent="0.2">
      <c r="A2484" t="s">
        <v>13235</v>
      </c>
      <c r="B2484" s="107">
        <v>44639</v>
      </c>
      <c r="C2484" t="s">
        <v>58</v>
      </c>
      <c r="D2484" s="109">
        <v>2952.64</v>
      </c>
    </row>
    <row r="2485" spans="1:4" x14ac:dyDescent="0.2">
      <c r="A2485" t="s">
        <v>13236</v>
      </c>
      <c r="B2485" s="107">
        <v>44639</v>
      </c>
      <c r="C2485" t="s">
        <v>43</v>
      </c>
      <c r="D2485" s="109">
        <v>0.1981</v>
      </c>
    </row>
    <row r="2486" spans="1:4" x14ac:dyDescent="0.2">
      <c r="A2486" t="s">
        <v>13237</v>
      </c>
      <c r="B2486" s="107">
        <v>44638</v>
      </c>
      <c r="C2486" t="s">
        <v>71</v>
      </c>
      <c r="D2486" s="109">
        <v>2948.8</v>
      </c>
    </row>
    <row r="2487" spans="1:4" x14ac:dyDescent="0.2">
      <c r="A2487" t="s">
        <v>13238</v>
      </c>
      <c r="B2487" s="107">
        <v>44638</v>
      </c>
      <c r="C2487" t="s">
        <v>2716</v>
      </c>
      <c r="D2487" s="109">
        <v>1.0009999999999999</v>
      </c>
    </row>
    <row r="2488" spans="1:4" x14ac:dyDescent="0.2">
      <c r="A2488" t="s">
        <v>13239</v>
      </c>
      <c r="B2488" s="107">
        <v>44638</v>
      </c>
      <c r="C2488" t="s">
        <v>73</v>
      </c>
      <c r="D2488" s="109">
        <v>0.99980000000000002</v>
      </c>
    </row>
    <row r="2489" spans="1:4" x14ac:dyDescent="0.2">
      <c r="A2489" t="s">
        <v>13240</v>
      </c>
      <c r="B2489" s="107">
        <v>44638</v>
      </c>
      <c r="C2489" t="s">
        <v>72</v>
      </c>
      <c r="D2489" s="109">
        <v>1.4990000000000001</v>
      </c>
    </row>
    <row r="2490" spans="1:4" x14ac:dyDescent="0.2">
      <c r="A2490" t="s">
        <v>13241</v>
      </c>
      <c r="B2490" s="107">
        <v>44638</v>
      </c>
      <c r="C2490" t="s">
        <v>58</v>
      </c>
      <c r="D2490" s="109">
        <v>2941.32</v>
      </c>
    </row>
    <row r="2491" spans="1:4" x14ac:dyDescent="0.2">
      <c r="A2491" t="s">
        <v>13242</v>
      </c>
      <c r="B2491" s="107">
        <v>44638</v>
      </c>
      <c r="C2491" t="s">
        <v>43</v>
      </c>
      <c r="D2491" s="109">
        <v>0.1983</v>
      </c>
    </row>
    <row r="2492" spans="1:4" x14ac:dyDescent="0.2">
      <c r="A2492" t="s">
        <v>13243</v>
      </c>
      <c r="B2492" s="107">
        <v>44637</v>
      </c>
      <c r="C2492" t="s">
        <v>71</v>
      </c>
      <c r="D2492" s="109">
        <v>2810.5</v>
      </c>
    </row>
    <row r="2493" spans="1:4" x14ac:dyDescent="0.2">
      <c r="A2493" t="s">
        <v>13244</v>
      </c>
      <c r="B2493" s="107">
        <v>44637</v>
      </c>
      <c r="C2493" t="s">
        <v>2716</v>
      </c>
      <c r="D2493" s="109">
        <v>1</v>
      </c>
    </row>
    <row r="2494" spans="1:4" x14ac:dyDescent="0.2">
      <c r="A2494" t="s">
        <v>13245</v>
      </c>
      <c r="B2494" s="107">
        <v>44637</v>
      </c>
      <c r="C2494" t="s">
        <v>73</v>
      </c>
      <c r="D2494" s="109">
        <v>1</v>
      </c>
    </row>
    <row r="2495" spans="1:4" x14ac:dyDescent="0.2">
      <c r="A2495" t="s">
        <v>13246</v>
      </c>
      <c r="B2495" s="107">
        <v>44637</v>
      </c>
      <c r="C2495" t="s">
        <v>72</v>
      </c>
      <c r="D2495" s="109">
        <v>1.4470000000000001</v>
      </c>
    </row>
    <row r="2496" spans="1:4" x14ac:dyDescent="0.2">
      <c r="A2496" t="s">
        <v>13247</v>
      </c>
      <c r="B2496" s="107">
        <v>44637</v>
      </c>
      <c r="C2496" t="s">
        <v>58</v>
      </c>
      <c r="D2496" s="109">
        <v>2814.64</v>
      </c>
    </row>
    <row r="2497" spans="1:4" x14ac:dyDescent="0.2">
      <c r="A2497" t="s">
        <v>13248</v>
      </c>
      <c r="B2497" s="107">
        <v>44637</v>
      </c>
      <c r="C2497" t="s">
        <v>43</v>
      </c>
      <c r="D2497" s="109">
        <v>0.19800000000000001</v>
      </c>
    </row>
    <row r="2498" spans="1:4" x14ac:dyDescent="0.2">
      <c r="A2498" t="s">
        <v>13249</v>
      </c>
      <c r="B2498" s="107">
        <v>44636</v>
      </c>
      <c r="C2498" t="s">
        <v>71</v>
      </c>
      <c r="D2498" s="109">
        <v>2775.77</v>
      </c>
    </row>
    <row r="2499" spans="1:4" x14ac:dyDescent="0.2">
      <c r="A2499" t="s">
        <v>13250</v>
      </c>
      <c r="B2499" s="107">
        <v>44636</v>
      </c>
      <c r="C2499" t="s">
        <v>2716</v>
      </c>
      <c r="D2499" s="109">
        <v>1</v>
      </c>
    </row>
    <row r="2500" spans="1:4" x14ac:dyDescent="0.2">
      <c r="A2500" t="s">
        <v>13251</v>
      </c>
      <c r="B2500" s="107">
        <v>44636</v>
      </c>
      <c r="C2500" t="s">
        <v>73</v>
      </c>
      <c r="D2500" s="109">
        <v>1</v>
      </c>
    </row>
    <row r="2501" spans="1:4" x14ac:dyDescent="0.2">
      <c r="A2501" t="s">
        <v>13252</v>
      </c>
      <c r="B2501" s="107">
        <v>44636</v>
      </c>
      <c r="C2501" t="s">
        <v>72</v>
      </c>
      <c r="D2501" s="109">
        <v>1.468</v>
      </c>
    </row>
    <row r="2502" spans="1:4" x14ac:dyDescent="0.2">
      <c r="A2502" t="s">
        <v>13253</v>
      </c>
      <c r="B2502" s="107">
        <v>44636</v>
      </c>
      <c r="C2502" t="s">
        <v>58</v>
      </c>
      <c r="D2502" s="109">
        <v>2775.15</v>
      </c>
    </row>
    <row r="2503" spans="1:4" x14ac:dyDescent="0.2">
      <c r="A2503" t="s">
        <v>13254</v>
      </c>
      <c r="B2503" s="107">
        <v>44636</v>
      </c>
      <c r="C2503" t="s">
        <v>43</v>
      </c>
      <c r="D2503" s="109">
        <v>0.1968</v>
      </c>
    </row>
    <row r="2504" spans="1:4" x14ac:dyDescent="0.2">
      <c r="A2504" t="s">
        <v>13255</v>
      </c>
      <c r="B2504" s="107">
        <v>44635</v>
      </c>
      <c r="C2504" t="s">
        <v>71</v>
      </c>
      <c r="D2504" s="109">
        <v>2611.87</v>
      </c>
    </row>
    <row r="2505" spans="1:4" x14ac:dyDescent="0.2">
      <c r="A2505" t="s">
        <v>13256</v>
      </c>
      <c r="B2505" s="107">
        <v>44635</v>
      </c>
      <c r="C2505" t="s">
        <v>2716</v>
      </c>
      <c r="D2505" s="109">
        <v>1</v>
      </c>
    </row>
    <row r="2506" spans="1:4" x14ac:dyDescent="0.2">
      <c r="A2506" t="s">
        <v>13257</v>
      </c>
      <c r="B2506" s="107">
        <v>44635</v>
      </c>
      <c r="C2506" t="s">
        <v>73</v>
      </c>
      <c r="D2506" s="109">
        <v>1</v>
      </c>
    </row>
    <row r="2507" spans="1:4" x14ac:dyDescent="0.2">
      <c r="A2507" t="s">
        <v>13258</v>
      </c>
      <c r="B2507" s="107">
        <v>44635</v>
      </c>
      <c r="C2507" t="s">
        <v>72</v>
      </c>
      <c r="D2507" s="109">
        <v>1.379</v>
      </c>
    </row>
    <row r="2508" spans="1:4" x14ac:dyDescent="0.2">
      <c r="A2508" t="s">
        <v>13259</v>
      </c>
      <c r="B2508" s="107">
        <v>44635</v>
      </c>
      <c r="C2508" t="s">
        <v>58</v>
      </c>
      <c r="D2508" s="109">
        <v>2619.61</v>
      </c>
    </row>
    <row r="2509" spans="1:4" x14ac:dyDescent="0.2">
      <c r="A2509" t="s">
        <v>13260</v>
      </c>
      <c r="B2509" s="107">
        <v>44635</v>
      </c>
      <c r="C2509" t="s">
        <v>43</v>
      </c>
      <c r="D2509" s="109">
        <v>0.1946</v>
      </c>
    </row>
    <row r="2510" spans="1:4" x14ac:dyDescent="0.2">
      <c r="A2510" t="s">
        <v>13261</v>
      </c>
      <c r="B2510" s="107">
        <v>44634</v>
      </c>
      <c r="C2510" t="s">
        <v>71</v>
      </c>
      <c r="D2510" s="109">
        <v>2585.92</v>
      </c>
    </row>
    <row r="2511" spans="1:4" x14ac:dyDescent="0.2">
      <c r="A2511" t="s">
        <v>13262</v>
      </c>
      <c r="B2511" s="107">
        <v>44634</v>
      </c>
      <c r="C2511" t="s">
        <v>2716</v>
      </c>
      <c r="D2511" s="109">
        <v>1.0009999999999999</v>
      </c>
    </row>
    <row r="2512" spans="1:4" x14ac:dyDescent="0.2">
      <c r="A2512" t="s">
        <v>13263</v>
      </c>
      <c r="B2512" s="107">
        <v>44634</v>
      </c>
      <c r="C2512" t="s">
        <v>73</v>
      </c>
      <c r="D2512" s="109">
        <v>1</v>
      </c>
    </row>
    <row r="2513" spans="1:4" x14ac:dyDescent="0.2">
      <c r="A2513" t="s">
        <v>13264</v>
      </c>
      <c r="B2513" s="107">
        <v>44634</v>
      </c>
      <c r="C2513" t="s">
        <v>72</v>
      </c>
      <c r="D2513" s="109">
        <v>1.379</v>
      </c>
    </row>
    <row r="2514" spans="1:4" x14ac:dyDescent="0.2">
      <c r="A2514" t="s">
        <v>13265</v>
      </c>
      <c r="B2514" s="107">
        <v>44634</v>
      </c>
      <c r="C2514" t="s">
        <v>58</v>
      </c>
      <c r="D2514" s="109">
        <v>2591.4499999999998</v>
      </c>
    </row>
    <row r="2515" spans="1:4" x14ac:dyDescent="0.2">
      <c r="A2515" t="s">
        <v>13266</v>
      </c>
      <c r="B2515" s="107">
        <v>44634</v>
      </c>
      <c r="C2515" t="s">
        <v>43</v>
      </c>
      <c r="D2515" s="109">
        <v>0.19570000000000001</v>
      </c>
    </row>
    <row r="2516" spans="1:4" x14ac:dyDescent="0.2">
      <c r="A2516" t="s">
        <v>13267</v>
      </c>
      <c r="B2516" s="107">
        <v>44633</v>
      </c>
      <c r="C2516" t="s">
        <v>71</v>
      </c>
      <c r="D2516" s="109">
        <v>2520.5300000000002</v>
      </c>
    </row>
    <row r="2517" spans="1:4" x14ac:dyDescent="0.2">
      <c r="A2517" t="s">
        <v>13268</v>
      </c>
      <c r="B2517" s="107">
        <v>44633</v>
      </c>
      <c r="C2517" t="s">
        <v>2716</v>
      </c>
      <c r="D2517" s="109">
        <v>1</v>
      </c>
    </row>
    <row r="2518" spans="1:4" x14ac:dyDescent="0.2">
      <c r="A2518" t="s">
        <v>13269</v>
      </c>
      <c r="B2518" s="107">
        <v>44633</v>
      </c>
      <c r="C2518" t="s">
        <v>73</v>
      </c>
      <c r="D2518" s="109">
        <v>0.99919999999999998</v>
      </c>
    </row>
    <row r="2519" spans="1:4" x14ac:dyDescent="0.2">
      <c r="A2519" t="s">
        <v>13270</v>
      </c>
      <c r="B2519" s="107">
        <v>44633</v>
      </c>
      <c r="C2519" t="s">
        <v>72</v>
      </c>
      <c r="D2519" s="109">
        <v>1.3620000000000001</v>
      </c>
    </row>
    <row r="2520" spans="1:4" x14ac:dyDescent="0.2">
      <c r="A2520" t="s">
        <v>13271</v>
      </c>
      <c r="B2520" s="107">
        <v>44633</v>
      </c>
      <c r="C2520" t="s">
        <v>58</v>
      </c>
      <c r="D2520" s="109">
        <v>2516.83</v>
      </c>
    </row>
    <row r="2521" spans="1:4" x14ac:dyDescent="0.2">
      <c r="A2521" t="s">
        <v>13272</v>
      </c>
      <c r="B2521" s="107">
        <v>44633</v>
      </c>
      <c r="C2521" t="s">
        <v>43</v>
      </c>
      <c r="D2521" s="109">
        <v>0.19600000000000001</v>
      </c>
    </row>
    <row r="2522" spans="1:4" x14ac:dyDescent="0.2">
      <c r="A2522" t="s">
        <v>13273</v>
      </c>
      <c r="B2522" s="107">
        <v>44632</v>
      </c>
      <c r="C2522" t="s">
        <v>71</v>
      </c>
      <c r="D2522" s="109">
        <v>2567.85</v>
      </c>
    </row>
    <row r="2523" spans="1:4" x14ac:dyDescent="0.2">
      <c r="A2523" t="s">
        <v>13274</v>
      </c>
      <c r="B2523" s="107">
        <v>44632</v>
      </c>
      <c r="C2523" t="s">
        <v>2716</v>
      </c>
      <c r="D2523" s="109">
        <v>0.99990000000000001</v>
      </c>
    </row>
    <row r="2524" spans="1:4" x14ac:dyDescent="0.2">
      <c r="A2524" t="s">
        <v>13275</v>
      </c>
      <c r="B2524" s="107">
        <v>44632</v>
      </c>
      <c r="C2524" t="s">
        <v>73</v>
      </c>
      <c r="D2524" s="109">
        <v>1</v>
      </c>
    </row>
    <row r="2525" spans="1:4" x14ac:dyDescent="0.2">
      <c r="A2525" t="s">
        <v>13276</v>
      </c>
      <c r="B2525" s="107">
        <v>44632</v>
      </c>
      <c r="C2525" t="s">
        <v>72</v>
      </c>
      <c r="D2525" s="109">
        <v>1.397</v>
      </c>
    </row>
    <row r="2526" spans="1:4" x14ac:dyDescent="0.2">
      <c r="A2526" t="s">
        <v>13277</v>
      </c>
      <c r="B2526" s="107">
        <v>44632</v>
      </c>
      <c r="C2526" t="s">
        <v>58</v>
      </c>
      <c r="D2526" s="109">
        <v>2569.87</v>
      </c>
    </row>
    <row r="2527" spans="1:4" x14ac:dyDescent="0.2">
      <c r="A2527" t="s">
        <v>13278</v>
      </c>
      <c r="B2527" s="107">
        <v>44632</v>
      </c>
      <c r="C2527" t="s">
        <v>43</v>
      </c>
      <c r="D2527" s="109">
        <v>0.19639999999999999</v>
      </c>
    </row>
    <row r="2528" spans="1:4" x14ac:dyDescent="0.2">
      <c r="A2528" t="s">
        <v>13279</v>
      </c>
      <c r="B2528" s="107">
        <v>44631</v>
      </c>
      <c r="C2528" t="s">
        <v>71</v>
      </c>
      <c r="D2528" s="109">
        <v>2557.27</v>
      </c>
    </row>
    <row r="2529" spans="1:4" x14ac:dyDescent="0.2">
      <c r="A2529" t="s">
        <v>13280</v>
      </c>
      <c r="B2529" s="107">
        <v>44631</v>
      </c>
      <c r="C2529" t="s">
        <v>2716</v>
      </c>
      <c r="D2529" s="109">
        <v>1</v>
      </c>
    </row>
    <row r="2530" spans="1:4" x14ac:dyDescent="0.2">
      <c r="A2530" t="s">
        <v>13281</v>
      </c>
      <c r="B2530" s="107">
        <v>44631</v>
      </c>
      <c r="C2530" t="s">
        <v>73</v>
      </c>
      <c r="D2530" s="109">
        <v>0.99980000000000002</v>
      </c>
    </row>
    <row r="2531" spans="1:4" x14ac:dyDescent="0.2">
      <c r="A2531" t="s">
        <v>13282</v>
      </c>
      <c r="B2531" s="107">
        <v>44631</v>
      </c>
      <c r="C2531" t="s">
        <v>72</v>
      </c>
      <c r="D2531" s="109">
        <v>1.405</v>
      </c>
    </row>
    <row r="2532" spans="1:4" x14ac:dyDescent="0.2">
      <c r="A2532" t="s">
        <v>13283</v>
      </c>
      <c r="B2532" s="107">
        <v>44631</v>
      </c>
      <c r="C2532" t="s">
        <v>58</v>
      </c>
      <c r="D2532" s="109">
        <v>2557.5700000000002</v>
      </c>
    </row>
    <row r="2533" spans="1:4" x14ac:dyDescent="0.2">
      <c r="A2533" t="s">
        <v>13284</v>
      </c>
      <c r="B2533" s="107">
        <v>44631</v>
      </c>
      <c r="C2533" t="s">
        <v>43</v>
      </c>
      <c r="D2533" s="109">
        <v>0.19650000000000001</v>
      </c>
    </row>
    <row r="2534" spans="1:4" x14ac:dyDescent="0.2">
      <c r="A2534" t="s">
        <v>13285</v>
      </c>
      <c r="B2534" s="107">
        <v>44630</v>
      </c>
      <c r="C2534" t="s">
        <v>71</v>
      </c>
      <c r="D2534" s="109">
        <v>2616.88</v>
      </c>
    </row>
    <row r="2535" spans="1:4" x14ac:dyDescent="0.2">
      <c r="A2535" t="s">
        <v>13286</v>
      </c>
      <c r="B2535" s="107">
        <v>44630</v>
      </c>
      <c r="C2535" t="s">
        <v>2716</v>
      </c>
      <c r="D2535" s="109">
        <v>1</v>
      </c>
    </row>
    <row r="2536" spans="1:4" x14ac:dyDescent="0.2">
      <c r="A2536" t="s">
        <v>13287</v>
      </c>
      <c r="B2536" s="107">
        <v>44630</v>
      </c>
      <c r="C2536" t="s">
        <v>73</v>
      </c>
      <c r="D2536" s="109">
        <v>1</v>
      </c>
    </row>
    <row r="2537" spans="1:4" x14ac:dyDescent="0.2">
      <c r="A2537" t="s">
        <v>13288</v>
      </c>
      <c r="B2537" s="107">
        <v>44630</v>
      </c>
      <c r="C2537" t="s">
        <v>72</v>
      </c>
      <c r="D2537" s="109">
        <v>1.4370000000000001</v>
      </c>
    </row>
    <row r="2538" spans="1:4" x14ac:dyDescent="0.2">
      <c r="A2538" t="s">
        <v>13289</v>
      </c>
      <c r="B2538" s="107">
        <v>44630</v>
      </c>
      <c r="C2538" t="s">
        <v>58</v>
      </c>
      <c r="D2538" s="109">
        <v>2608.64</v>
      </c>
    </row>
    <row r="2539" spans="1:4" x14ac:dyDescent="0.2">
      <c r="A2539" t="s">
        <v>13290</v>
      </c>
      <c r="B2539" s="107">
        <v>44630</v>
      </c>
      <c r="C2539" t="s">
        <v>43</v>
      </c>
      <c r="D2539" s="109">
        <v>0.19800000000000001</v>
      </c>
    </row>
    <row r="2540" spans="1:4" x14ac:dyDescent="0.2">
      <c r="A2540" t="s">
        <v>13291</v>
      </c>
      <c r="B2540" s="107">
        <v>44629</v>
      </c>
      <c r="C2540" t="s">
        <v>71</v>
      </c>
      <c r="D2540" s="109">
        <v>2737.6</v>
      </c>
    </row>
    <row r="2541" spans="1:4" x14ac:dyDescent="0.2">
      <c r="A2541" t="s">
        <v>13292</v>
      </c>
      <c r="B2541" s="107">
        <v>44629</v>
      </c>
      <c r="C2541" t="s">
        <v>2716</v>
      </c>
      <c r="D2541" s="109">
        <v>1</v>
      </c>
    </row>
    <row r="2542" spans="1:4" x14ac:dyDescent="0.2">
      <c r="A2542" t="s">
        <v>13293</v>
      </c>
      <c r="B2542" s="107">
        <v>44629</v>
      </c>
      <c r="C2542" t="s">
        <v>73</v>
      </c>
      <c r="D2542" s="109">
        <v>1</v>
      </c>
    </row>
    <row r="2543" spans="1:4" x14ac:dyDescent="0.2">
      <c r="A2543" t="s">
        <v>13294</v>
      </c>
      <c r="B2543" s="107">
        <v>44629</v>
      </c>
      <c r="C2543" t="s">
        <v>72</v>
      </c>
      <c r="D2543" s="109">
        <v>1.506</v>
      </c>
    </row>
    <row r="2544" spans="1:4" x14ac:dyDescent="0.2">
      <c r="A2544" t="s">
        <v>13295</v>
      </c>
      <c r="B2544" s="107">
        <v>44629</v>
      </c>
      <c r="C2544" t="s">
        <v>58</v>
      </c>
      <c r="D2544" s="109">
        <v>2733.05</v>
      </c>
    </row>
    <row r="2545" spans="1:4" x14ac:dyDescent="0.2">
      <c r="A2545" t="s">
        <v>13296</v>
      </c>
      <c r="B2545" s="107">
        <v>44629</v>
      </c>
      <c r="C2545" t="s">
        <v>43</v>
      </c>
      <c r="D2545" s="109">
        <v>0.1986</v>
      </c>
    </row>
    <row r="2546" spans="1:4" x14ac:dyDescent="0.2">
      <c r="A2546" t="s">
        <v>13297</v>
      </c>
      <c r="B2546" s="107">
        <v>44628</v>
      </c>
      <c r="C2546" t="s">
        <v>71</v>
      </c>
      <c r="D2546" s="109">
        <v>2587.65</v>
      </c>
    </row>
    <row r="2547" spans="1:4" x14ac:dyDescent="0.2">
      <c r="A2547" t="s">
        <v>13298</v>
      </c>
      <c r="B2547" s="107">
        <v>44628</v>
      </c>
      <c r="C2547" t="s">
        <v>2716</v>
      </c>
      <c r="D2547" s="109">
        <v>1</v>
      </c>
    </row>
    <row r="2548" spans="1:4" x14ac:dyDescent="0.2">
      <c r="A2548" t="s">
        <v>13299</v>
      </c>
      <c r="B2548" s="107">
        <v>44628</v>
      </c>
      <c r="C2548" t="s">
        <v>73</v>
      </c>
      <c r="D2548" s="109">
        <v>1</v>
      </c>
    </row>
    <row r="2549" spans="1:4" x14ac:dyDescent="0.2">
      <c r="A2549" t="s">
        <v>13300</v>
      </c>
      <c r="B2549" s="107">
        <v>44628</v>
      </c>
      <c r="C2549" t="s">
        <v>72</v>
      </c>
      <c r="D2549" s="109">
        <v>1.4470000000000001</v>
      </c>
    </row>
    <row r="2550" spans="1:4" x14ac:dyDescent="0.2">
      <c r="A2550" t="s">
        <v>13301</v>
      </c>
      <c r="B2550" s="107">
        <v>44628</v>
      </c>
      <c r="C2550" t="s">
        <v>58</v>
      </c>
      <c r="D2550" s="109">
        <v>2579.1799999999998</v>
      </c>
    </row>
    <row r="2551" spans="1:4" x14ac:dyDescent="0.2">
      <c r="A2551" t="s">
        <v>13302</v>
      </c>
      <c r="B2551" s="107">
        <v>44628</v>
      </c>
      <c r="C2551" t="s">
        <v>43</v>
      </c>
      <c r="D2551" s="109">
        <v>0.19589999999999999</v>
      </c>
    </row>
    <row r="2552" spans="1:4" x14ac:dyDescent="0.2">
      <c r="A2552" t="s">
        <v>13303</v>
      </c>
      <c r="B2552" s="107">
        <v>44627</v>
      </c>
      <c r="C2552" t="s">
        <v>71</v>
      </c>
      <c r="D2552" s="109">
        <v>2486.0100000000002</v>
      </c>
    </row>
    <row r="2553" spans="1:4" x14ac:dyDescent="0.2">
      <c r="A2553" t="s">
        <v>13304</v>
      </c>
      <c r="B2553" s="107">
        <v>44627</v>
      </c>
      <c r="C2553" t="s">
        <v>2716</v>
      </c>
      <c r="D2553" s="109">
        <v>1</v>
      </c>
    </row>
    <row r="2554" spans="1:4" x14ac:dyDescent="0.2">
      <c r="A2554" t="s">
        <v>13305</v>
      </c>
      <c r="B2554" s="107">
        <v>44627</v>
      </c>
      <c r="C2554" t="s">
        <v>73</v>
      </c>
      <c r="D2554" s="109">
        <v>0.99950000000000006</v>
      </c>
    </row>
    <row r="2555" spans="1:4" x14ac:dyDescent="0.2">
      <c r="A2555" t="s">
        <v>13306</v>
      </c>
      <c r="B2555" s="107">
        <v>44627</v>
      </c>
      <c r="C2555" t="s">
        <v>72</v>
      </c>
      <c r="D2555" s="109">
        <v>1.415</v>
      </c>
    </row>
    <row r="2556" spans="1:4" x14ac:dyDescent="0.2">
      <c r="A2556" t="s">
        <v>13307</v>
      </c>
      <c r="B2556" s="107">
        <v>44627</v>
      </c>
      <c r="C2556" t="s">
        <v>58</v>
      </c>
      <c r="D2556" s="109">
        <v>2496.67</v>
      </c>
    </row>
    <row r="2557" spans="1:4" x14ac:dyDescent="0.2">
      <c r="A2557" t="s">
        <v>13308</v>
      </c>
      <c r="B2557" s="107">
        <v>44627</v>
      </c>
      <c r="C2557" t="s">
        <v>43</v>
      </c>
      <c r="D2557" s="109">
        <v>0.1946</v>
      </c>
    </row>
    <row r="2558" spans="1:4" x14ac:dyDescent="0.2">
      <c r="A2558" t="s">
        <v>13309</v>
      </c>
      <c r="B2558" s="107">
        <v>44626</v>
      </c>
      <c r="C2558" t="s">
        <v>71</v>
      </c>
      <c r="D2558" s="109">
        <v>2556.6</v>
      </c>
    </row>
    <row r="2559" spans="1:4" x14ac:dyDescent="0.2">
      <c r="A2559" t="s">
        <v>13310</v>
      </c>
      <c r="B2559" s="107">
        <v>44626</v>
      </c>
      <c r="C2559" t="s">
        <v>2716</v>
      </c>
      <c r="D2559" s="109">
        <v>1.0009999999999999</v>
      </c>
    </row>
    <row r="2560" spans="1:4" x14ac:dyDescent="0.2">
      <c r="A2560" t="s">
        <v>13311</v>
      </c>
      <c r="B2560" s="107">
        <v>44626</v>
      </c>
      <c r="C2560" t="s">
        <v>73</v>
      </c>
      <c r="D2560" s="109">
        <v>1.0009999999999999</v>
      </c>
    </row>
    <row r="2561" spans="1:4" x14ac:dyDescent="0.2">
      <c r="A2561" t="s">
        <v>13312</v>
      </c>
      <c r="B2561" s="107">
        <v>44626</v>
      </c>
      <c r="C2561" t="s">
        <v>72</v>
      </c>
      <c r="D2561" s="109">
        <v>1.4350000000000001</v>
      </c>
    </row>
    <row r="2562" spans="1:4" x14ac:dyDescent="0.2">
      <c r="A2562" t="s">
        <v>13313</v>
      </c>
      <c r="B2562" s="107">
        <v>44626</v>
      </c>
      <c r="C2562" t="s">
        <v>58</v>
      </c>
      <c r="D2562" s="109">
        <v>2552.58</v>
      </c>
    </row>
    <row r="2563" spans="1:4" x14ac:dyDescent="0.2">
      <c r="A2563" t="s">
        <v>13314</v>
      </c>
      <c r="B2563" s="107">
        <v>44626</v>
      </c>
      <c r="C2563" t="s">
        <v>43</v>
      </c>
      <c r="D2563" s="109">
        <v>0.19539999999999999</v>
      </c>
    </row>
    <row r="2564" spans="1:4" x14ac:dyDescent="0.2">
      <c r="A2564" t="s">
        <v>13315</v>
      </c>
      <c r="B2564" s="107">
        <v>44625</v>
      </c>
      <c r="C2564" t="s">
        <v>71</v>
      </c>
      <c r="D2564" s="109">
        <v>2665.96</v>
      </c>
    </row>
    <row r="2565" spans="1:4" x14ac:dyDescent="0.2">
      <c r="A2565" t="s">
        <v>13316</v>
      </c>
      <c r="B2565" s="107">
        <v>44625</v>
      </c>
      <c r="C2565" t="s">
        <v>2716</v>
      </c>
      <c r="D2565" s="109">
        <v>1</v>
      </c>
    </row>
    <row r="2566" spans="1:4" x14ac:dyDescent="0.2">
      <c r="A2566" t="s">
        <v>13317</v>
      </c>
      <c r="B2566" s="107">
        <v>44625</v>
      </c>
      <c r="C2566" t="s">
        <v>73</v>
      </c>
      <c r="D2566" s="109">
        <v>1</v>
      </c>
    </row>
    <row r="2567" spans="1:4" x14ac:dyDescent="0.2">
      <c r="A2567" t="s">
        <v>13318</v>
      </c>
      <c r="B2567" s="107">
        <v>44625</v>
      </c>
      <c r="C2567" t="s">
        <v>72</v>
      </c>
      <c r="D2567" s="109">
        <v>1.508</v>
      </c>
    </row>
    <row r="2568" spans="1:4" x14ac:dyDescent="0.2">
      <c r="A2568" t="s">
        <v>13319</v>
      </c>
      <c r="B2568" s="107">
        <v>44625</v>
      </c>
      <c r="C2568" t="s">
        <v>58</v>
      </c>
      <c r="D2568" s="109">
        <v>2666.18</v>
      </c>
    </row>
    <row r="2569" spans="1:4" x14ac:dyDescent="0.2">
      <c r="A2569" t="s">
        <v>13320</v>
      </c>
      <c r="B2569" s="107">
        <v>44625</v>
      </c>
      <c r="C2569" t="s">
        <v>43</v>
      </c>
      <c r="D2569" s="109">
        <v>0.1956</v>
      </c>
    </row>
    <row r="2570" spans="1:4" x14ac:dyDescent="0.2">
      <c r="A2570" t="s">
        <v>13321</v>
      </c>
      <c r="B2570" s="107">
        <v>44624</v>
      </c>
      <c r="C2570" t="s">
        <v>71</v>
      </c>
      <c r="D2570" s="109">
        <v>2615.86</v>
      </c>
    </row>
    <row r="2571" spans="1:4" x14ac:dyDescent="0.2">
      <c r="A2571" t="s">
        <v>13322</v>
      </c>
      <c r="B2571" s="107">
        <v>44624</v>
      </c>
      <c r="C2571" t="s">
        <v>2716</v>
      </c>
      <c r="D2571" s="109">
        <v>1</v>
      </c>
    </row>
    <row r="2572" spans="1:4" x14ac:dyDescent="0.2">
      <c r="A2572" t="s">
        <v>13323</v>
      </c>
      <c r="B2572" s="107">
        <v>44624</v>
      </c>
      <c r="C2572" t="s">
        <v>73</v>
      </c>
      <c r="D2572" s="109">
        <v>1</v>
      </c>
    </row>
    <row r="2573" spans="1:4" x14ac:dyDescent="0.2">
      <c r="A2573" t="s">
        <v>13324</v>
      </c>
      <c r="B2573" s="107">
        <v>44624</v>
      </c>
      <c r="C2573" t="s">
        <v>72</v>
      </c>
      <c r="D2573" s="109">
        <v>1.476</v>
      </c>
    </row>
    <row r="2574" spans="1:4" x14ac:dyDescent="0.2">
      <c r="A2574" t="s">
        <v>13325</v>
      </c>
      <c r="B2574" s="107">
        <v>44624</v>
      </c>
      <c r="C2574" t="s">
        <v>58</v>
      </c>
      <c r="D2574" s="109">
        <v>2622.51</v>
      </c>
    </row>
    <row r="2575" spans="1:4" x14ac:dyDescent="0.2">
      <c r="A2575" t="s">
        <v>13326</v>
      </c>
      <c r="B2575" s="107">
        <v>44624</v>
      </c>
      <c r="C2575" t="s">
        <v>43</v>
      </c>
      <c r="D2575" s="109">
        <v>0.19570000000000001</v>
      </c>
    </row>
    <row r="2576" spans="1:4" x14ac:dyDescent="0.2">
      <c r="A2576" t="s">
        <v>13327</v>
      </c>
      <c r="B2576" s="107">
        <v>44623</v>
      </c>
      <c r="C2576" t="s">
        <v>71</v>
      </c>
      <c r="D2576" s="109">
        <v>2843.8</v>
      </c>
    </row>
    <row r="2577" spans="1:4" x14ac:dyDescent="0.2">
      <c r="A2577" t="s">
        <v>13328</v>
      </c>
      <c r="B2577" s="107">
        <v>44623</v>
      </c>
      <c r="C2577" t="s">
        <v>2716</v>
      </c>
      <c r="D2577" s="109">
        <v>1</v>
      </c>
    </row>
    <row r="2578" spans="1:4" x14ac:dyDescent="0.2">
      <c r="A2578" t="s">
        <v>13329</v>
      </c>
      <c r="B2578" s="107">
        <v>44623</v>
      </c>
      <c r="C2578" t="s">
        <v>73</v>
      </c>
      <c r="D2578" s="109">
        <v>1</v>
      </c>
    </row>
    <row r="2579" spans="1:4" x14ac:dyDescent="0.2">
      <c r="A2579" t="s">
        <v>13330</v>
      </c>
      <c r="B2579" s="107">
        <v>44623</v>
      </c>
      <c r="C2579" t="s">
        <v>72</v>
      </c>
      <c r="D2579" s="109">
        <v>1.5860000000000001</v>
      </c>
    </row>
    <row r="2580" spans="1:4" x14ac:dyDescent="0.2">
      <c r="A2580" t="s">
        <v>13331</v>
      </c>
      <c r="B2580" s="107">
        <v>44623</v>
      </c>
      <c r="C2580" t="s">
        <v>58</v>
      </c>
      <c r="D2580" s="109">
        <v>2833.71</v>
      </c>
    </row>
    <row r="2581" spans="1:4" x14ac:dyDescent="0.2">
      <c r="A2581" t="s">
        <v>13332</v>
      </c>
      <c r="B2581" s="107">
        <v>44623</v>
      </c>
      <c r="C2581" t="s">
        <v>43</v>
      </c>
      <c r="D2581" s="109">
        <v>0.1976</v>
      </c>
    </row>
    <row r="2582" spans="1:4" x14ac:dyDescent="0.2">
      <c r="A2582" t="s">
        <v>13333</v>
      </c>
      <c r="B2582" s="107">
        <v>44622</v>
      </c>
      <c r="C2582" t="s">
        <v>71</v>
      </c>
      <c r="D2582" s="109">
        <v>2946.79</v>
      </c>
    </row>
    <row r="2583" spans="1:4" x14ac:dyDescent="0.2">
      <c r="A2583" t="s">
        <v>13334</v>
      </c>
      <c r="B2583" s="107">
        <v>44622</v>
      </c>
      <c r="C2583" t="s">
        <v>2716</v>
      </c>
      <c r="D2583" s="109">
        <v>1.0009999999999999</v>
      </c>
    </row>
    <row r="2584" spans="1:4" x14ac:dyDescent="0.2">
      <c r="A2584" t="s">
        <v>13335</v>
      </c>
      <c r="B2584" s="107">
        <v>44622</v>
      </c>
      <c r="C2584" t="s">
        <v>73</v>
      </c>
      <c r="D2584" s="109">
        <v>1</v>
      </c>
    </row>
    <row r="2585" spans="1:4" x14ac:dyDescent="0.2">
      <c r="A2585" t="s">
        <v>13336</v>
      </c>
      <c r="B2585" s="107">
        <v>44622</v>
      </c>
      <c r="C2585" t="s">
        <v>72</v>
      </c>
      <c r="D2585" s="109">
        <v>1.637</v>
      </c>
    </row>
    <row r="2586" spans="1:4" x14ac:dyDescent="0.2">
      <c r="A2586" t="s">
        <v>13337</v>
      </c>
      <c r="B2586" s="107">
        <v>44622</v>
      </c>
      <c r="C2586" t="s">
        <v>58</v>
      </c>
      <c r="D2586" s="109">
        <v>2949.03</v>
      </c>
    </row>
    <row r="2587" spans="1:4" x14ac:dyDescent="0.2">
      <c r="A2587" t="s">
        <v>13338</v>
      </c>
      <c r="B2587" s="107">
        <v>44622</v>
      </c>
      <c r="C2587" t="s">
        <v>43</v>
      </c>
      <c r="D2587" s="109">
        <v>0.19520000000000001</v>
      </c>
    </row>
    <row r="2588" spans="1:4" x14ac:dyDescent="0.2">
      <c r="A2588" t="s">
        <v>13339</v>
      </c>
      <c r="B2588" s="107">
        <v>44621</v>
      </c>
      <c r="C2588" t="s">
        <v>71</v>
      </c>
      <c r="D2588" s="109">
        <v>2974.14</v>
      </c>
    </row>
    <row r="2589" spans="1:4" x14ac:dyDescent="0.2">
      <c r="A2589" t="s">
        <v>13340</v>
      </c>
      <c r="B2589" s="107">
        <v>44621</v>
      </c>
      <c r="C2589" t="s">
        <v>2716</v>
      </c>
      <c r="D2589" s="109">
        <v>1</v>
      </c>
    </row>
    <row r="2590" spans="1:4" x14ac:dyDescent="0.2">
      <c r="A2590" t="s">
        <v>13341</v>
      </c>
      <c r="B2590" s="107">
        <v>44621</v>
      </c>
      <c r="C2590" t="s">
        <v>73</v>
      </c>
      <c r="D2590" s="109">
        <v>1</v>
      </c>
    </row>
    <row r="2591" spans="1:4" x14ac:dyDescent="0.2">
      <c r="A2591" t="s">
        <v>13342</v>
      </c>
      <c r="B2591" s="107">
        <v>44621</v>
      </c>
      <c r="C2591" t="s">
        <v>72</v>
      </c>
      <c r="D2591" s="109">
        <v>1.623</v>
      </c>
    </row>
    <row r="2592" spans="1:4" x14ac:dyDescent="0.2">
      <c r="A2592" t="s">
        <v>13343</v>
      </c>
      <c r="B2592" s="107">
        <v>44621</v>
      </c>
      <c r="C2592" t="s">
        <v>58</v>
      </c>
      <c r="D2592" s="109">
        <v>2976.59</v>
      </c>
    </row>
    <row r="2593" spans="1:4" x14ac:dyDescent="0.2">
      <c r="A2593" t="s">
        <v>13344</v>
      </c>
      <c r="B2593" s="107">
        <v>44621</v>
      </c>
      <c r="C2593" t="s">
        <v>43</v>
      </c>
      <c r="D2593" s="109">
        <v>0.1943</v>
      </c>
    </row>
    <row r="2594" spans="1:4" x14ac:dyDescent="0.2">
      <c r="A2594" t="s">
        <v>13345</v>
      </c>
      <c r="B2594" s="107">
        <v>44620</v>
      </c>
      <c r="C2594" t="s">
        <v>71</v>
      </c>
      <c r="D2594" s="109">
        <v>2920.59</v>
      </c>
    </row>
    <row r="2595" spans="1:4" x14ac:dyDescent="0.2">
      <c r="A2595" t="s">
        <v>13346</v>
      </c>
      <c r="B2595" s="107">
        <v>44620</v>
      </c>
      <c r="C2595" t="s">
        <v>2716</v>
      </c>
      <c r="D2595" s="109">
        <v>1</v>
      </c>
    </row>
    <row r="2596" spans="1:4" x14ac:dyDescent="0.2">
      <c r="A2596" t="s">
        <v>13347</v>
      </c>
      <c r="B2596" s="107">
        <v>44620</v>
      </c>
      <c r="C2596" t="s">
        <v>73</v>
      </c>
      <c r="D2596" s="109">
        <v>0.99939999999999996</v>
      </c>
    </row>
    <row r="2597" spans="1:4" x14ac:dyDescent="0.2">
      <c r="A2597" t="s">
        <v>13348</v>
      </c>
      <c r="B2597" s="107">
        <v>44620</v>
      </c>
      <c r="C2597" t="s">
        <v>72</v>
      </c>
      <c r="D2597" s="109">
        <v>1.6160000000000001</v>
      </c>
    </row>
    <row r="2598" spans="1:4" x14ac:dyDescent="0.2">
      <c r="A2598" t="s">
        <v>13349</v>
      </c>
      <c r="B2598" s="107">
        <v>44620</v>
      </c>
      <c r="C2598" t="s">
        <v>58</v>
      </c>
      <c r="D2598" s="109">
        <v>2919.85</v>
      </c>
    </row>
    <row r="2599" spans="1:4" x14ac:dyDescent="0.2">
      <c r="A2599" t="s">
        <v>13350</v>
      </c>
      <c r="B2599" s="107">
        <v>44620</v>
      </c>
      <c r="C2599" t="s">
        <v>43</v>
      </c>
      <c r="D2599" s="109">
        <v>0.19400000000000001</v>
      </c>
    </row>
    <row r="2600" spans="1:4" x14ac:dyDescent="0.2">
      <c r="A2600" t="s">
        <v>13351</v>
      </c>
      <c r="B2600" s="107">
        <v>44619</v>
      </c>
      <c r="C2600" t="s">
        <v>71</v>
      </c>
      <c r="D2600" s="109">
        <v>2630.67</v>
      </c>
    </row>
    <row r="2601" spans="1:4" x14ac:dyDescent="0.2">
      <c r="A2601" t="s">
        <v>13352</v>
      </c>
      <c r="B2601" s="107">
        <v>44619</v>
      </c>
      <c r="C2601" t="s">
        <v>2716</v>
      </c>
      <c r="D2601" s="109">
        <v>1.0009999999999999</v>
      </c>
    </row>
    <row r="2602" spans="1:4" x14ac:dyDescent="0.2">
      <c r="A2602" t="s">
        <v>13353</v>
      </c>
      <c r="B2602" s="107">
        <v>44619</v>
      </c>
      <c r="C2602" t="s">
        <v>73</v>
      </c>
      <c r="D2602" s="109">
        <v>1</v>
      </c>
    </row>
    <row r="2603" spans="1:4" x14ac:dyDescent="0.2">
      <c r="A2603" t="s">
        <v>13354</v>
      </c>
      <c r="B2603" s="107">
        <v>44619</v>
      </c>
      <c r="C2603" t="s">
        <v>72</v>
      </c>
      <c r="D2603" s="109">
        <v>1.4530000000000001</v>
      </c>
    </row>
    <row r="2604" spans="1:4" x14ac:dyDescent="0.2">
      <c r="A2604" t="s">
        <v>13355</v>
      </c>
      <c r="B2604" s="107">
        <v>44619</v>
      </c>
      <c r="C2604" t="s">
        <v>58</v>
      </c>
      <c r="D2604" s="109">
        <v>2617.3200000000002</v>
      </c>
    </row>
    <row r="2605" spans="1:4" x14ac:dyDescent="0.2">
      <c r="A2605" t="s">
        <v>13356</v>
      </c>
      <c r="B2605" s="107">
        <v>44619</v>
      </c>
      <c r="C2605" t="s">
        <v>43</v>
      </c>
      <c r="D2605" s="109">
        <v>0.19209999999999999</v>
      </c>
    </row>
    <row r="2606" spans="1:4" x14ac:dyDescent="0.2">
      <c r="A2606" t="s">
        <v>13357</v>
      </c>
      <c r="B2606" s="107">
        <v>44618</v>
      </c>
      <c r="C2606" t="s">
        <v>71</v>
      </c>
      <c r="D2606" s="109">
        <v>2786.38</v>
      </c>
    </row>
    <row r="2607" spans="1:4" x14ac:dyDescent="0.2">
      <c r="A2607" t="s">
        <v>13358</v>
      </c>
      <c r="B2607" s="107">
        <v>44618</v>
      </c>
      <c r="C2607" t="s">
        <v>2716</v>
      </c>
      <c r="D2607" s="109">
        <v>1.0009999999999999</v>
      </c>
    </row>
    <row r="2608" spans="1:4" x14ac:dyDescent="0.2">
      <c r="A2608" t="s">
        <v>13359</v>
      </c>
      <c r="B2608" s="107">
        <v>44618</v>
      </c>
      <c r="C2608" t="s">
        <v>73</v>
      </c>
      <c r="D2608" s="109">
        <v>1</v>
      </c>
    </row>
    <row r="2609" spans="1:4" x14ac:dyDescent="0.2">
      <c r="A2609" t="s">
        <v>13360</v>
      </c>
      <c r="B2609" s="107">
        <v>44618</v>
      </c>
      <c r="C2609" t="s">
        <v>72</v>
      </c>
      <c r="D2609" s="109">
        <v>1.516</v>
      </c>
    </row>
    <row r="2610" spans="1:4" x14ac:dyDescent="0.2">
      <c r="A2610" t="s">
        <v>13361</v>
      </c>
      <c r="B2610" s="107">
        <v>44618</v>
      </c>
      <c r="C2610" t="s">
        <v>58</v>
      </c>
      <c r="D2610" s="109">
        <v>2780.32</v>
      </c>
    </row>
    <row r="2611" spans="1:4" x14ac:dyDescent="0.2">
      <c r="A2611" t="s">
        <v>13362</v>
      </c>
      <c r="B2611" s="107">
        <v>44618</v>
      </c>
      <c r="C2611" t="s">
        <v>43</v>
      </c>
      <c r="D2611" s="109">
        <v>0.1925</v>
      </c>
    </row>
    <row r="2612" spans="1:4" x14ac:dyDescent="0.2">
      <c r="A2612" t="s">
        <v>13363</v>
      </c>
      <c r="B2612" s="107">
        <v>44617</v>
      </c>
      <c r="C2612" t="s">
        <v>71</v>
      </c>
      <c r="D2612" s="109">
        <v>2758.03</v>
      </c>
    </row>
    <row r="2613" spans="1:4" x14ac:dyDescent="0.2">
      <c r="A2613" t="s">
        <v>13364</v>
      </c>
      <c r="B2613" s="107">
        <v>44617</v>
      </c>
      <c r="C2613" t="s">
        <v>2716</v>
      </c>
      <c r="D2613" s="109">
        <v>1.0009999999999999</v>
      </c>
    </row>
    <row r="2614" spans="1:4" x14ac:dyDescent="0.2">
      <c r="A2614" t="s">
        <v>13365</v>
      </c>
      <c r="B2614" s="107">
        <v>44617</v>
      </c>
      <c r="C2614" t="s">
        <v>73</v>
      </c>
      <c r="D2614" s="109">
        <v>1</v>
      </c>
    </row>
    <row r="2615" spans="1:4" x14ac:dyDescent="0.2">
      <c r="A2615" t="s">
        <v>13366</v>
      </c>
      <c r="B2615" s="107">
        <v>44617</v>
      </c>
      <c r="C2615" t="s">
        <v>72</v>
      </c>
      <c r="D2615" s="109">
        <v>1.552</v>
      </c>
    </row>
    <row r="2616" spans="1:4" x14ac:dyDescent="0.2">
      <c r="A2616" t="s">
        <v>13367</v>
      </c>
      <c r="B2616" s="107">
        <v>44617</v>
      </c>
      <c r="C2616" t="s">
        <v>58</v>
      </c>
      <c r="D2616" s="109">
        <v>2769</v>
      </c>
    </row>
    <row r="2617" spans="1:4" x14ac:dyDescent="0.2">
      <c r="A2617" t="s">
        <v>13368</v>
      </c>
      <c r="B2617" s="107">
        <v>44617</v>
      </c>
      <c r="C2617" t="s">
        <v>43</v>
      </c>
      <c r="D2617" s="109">
        <v>0.19259999999999999</v>
      </c>
    </row>
    <row r="2618" spans="1:4" x14ac:dyDescent="0.2">
      <c r="A2618" t="s">
        <v>13369</v>
      </c>
      <c r="B2618" s="107">
        <v>44616</v>
      </c>
      <c r="C2618" t="s">
        <v>71</v>
      </c>
      <c r="D2618" s="109">
        <v>2587.58</v>
      </c>
    </row>
    <row r="2619" spans="1:4" x14ac:dyDescent="0.2">
      <c r="A2619" t="s">
        <v>13370</v>
      </c>
      <c r="B2619" s="107">
        <v>44616</v>
      </c>
      <c r="C2619" t="s">
        <v>2716</v>
      </c>
      <c r="D2619" s="109">
        <v>1.0009999999999999</v>
      </c>
    </row>
    <row r="2620" spans="1:4" x14ac:dyDescent="0.2">
      <c r="A2620" t="s">
        <v>13371</v>
      </c>
      <c r="B2620" s="107">
        <v>44616</v>
      </c>
      <c r="C2620" t="s">
        <v>73</v>
      </c>
      <c r="D2620" s="109">
        <v>1</v>
      </c>
    </row>
    <row r="2621" spans="1:4" x14ac:dyDescent="0.2">
      <c r="A2621" t="s">
        <v>13372</v>
      </c>
      <c r="B2621" s="107">
        <v>44616</v>
      </c>
      <c r="C2621" t="s">
        <v>72</v>
      </c>
      <c r="D2621" s="109">
        <v>1.4410000000000001</v>
      </c>
    </row>
    <row r="2622" spans="1:4" x14ac:dyDescent="0.2">
      <c r="A2622" t="s">
        <v>13373</v>
      </c>
      <c r="B2622" s="107">
        <v>44616</v>
      </c>
      <c r="C2622" t="s">
        <v>58</v>
      </c>
      <c r="D2622" s="109">
        <v>2597.94</v>
      </c>
    </row>
    <row r="2623" spans="1:4" x14ac:dyDescent="0.2">
      <c r="A2623" t="s">
        <v>13374</v>
      </c>
      <c r="B2623" s="107">
        <v>44616</v>
      </c>
      <c r="C2623" t="s">
        <v>43</v>
      </c>
      <c r="D2623" s="109">
        <v>0.19409999999999999</v>
      </c>
    </row>
    <row r="2624" spans="1:4" x14ac:dyDescent="0.2">
      <c r="A2624" t="s">
        <v>13375</v>
      </c>
      <c r="B2624" s="107">
        <v>44615</v>
      </c>
      <c r="C2624" t="s">
        <v>71</v>
      </c>
      <c r="D2624" s="109">
        <v>2594.29</v>
      </c>
    </row>
    <row r="2625" spans="1:4" x14ac:dyDescent="0.2">
      <c r="A2625" t="s">
        <v>13376</v>
      </c>
      <c r="B2625" s="107">
        <v>44615</v>
      </c>
      <c r="C2625" t="s">
        <v>2716</v>
      </c>
      <c r="D2625" s="109">
        <v>1.0009999999999999</v>
      </c>
    </row>
    <row r="2626" spans="1:4" x14ac:dyDescent="0.2">
      <c r="A2626" t="s">
        <v>13377</v>
      </c>
      <c r="B2626" s="107">
        <v>44615</v>
      </c>
      <c r="C2626" t="s">
        <v>73</v>
      </c>
      <c r="D2626" s="109">
        <v>1</v>
      </c>
    </row>
    <row r="2627" spans="1:4" x14ac:dyDescent="0.2">
      <c r="A2627" t="s">
        <v>13378</v>
      </c>
      <c r="B2627" s="107">
        <v>44615</v>
      </c>
      <c r="C2627" t="s">
        <v>72</v>
      </c>
      <c r="D2627" s="109">
        <v>1.4359999999999999</v>
      </c>
    </row>
    <row r="2628" spans="1:4" x14ac:dyDescent="0.2">
      <c r="A2628" t="s">
        <v>13379</v>
      </c>
      <c r="B2628" s="107">
        <v>44615</v>
      </c>
      <c r="C2628" t="s">
        <v>58</v>
      </c>
      <c r="D2628" s="109">
        <v>2580.9699999999998</v>
      </c>
    </row>
    <row r="2629" spans="1:4" x14ac:dyDescent="0.2">
      <c r="A2629" t="s">
        <v>13380</v>
      </c>
      <c r="B2629" s="107">
        <v>44615</v>
      </c>
      <c r="C2629" t="s">
        <v>43</v>
      </c>
      <c r="D2629" s="109">
        <v>0.19800000000000001</v>
      </c>
    </row>
    <row r="2630" spans="1:4" x14ac:dyDescent="0.2">
      <c r="A2630" t="s">
        <v>13381</v>
      </c>
      <c r="B2630" s="107">
        <v>44614</v>
      </c>
      <c r="C2630" t="s">
        <v>71</v>
      </c>
      <c r="D2630" s="109">
        <v>2641.73</v>
      </c>
    </row>
    <row r="2631" spans="1:4" x14ac:dyDescent="0.2">
      <c r="A2631" t="s">
        <v>13382</v>
      </c>
      <c r="B2631" s="107">
        <v>44614</v>
      </c>
      <c r="C2631" t="s">
        <v>2716</v>
      </c>
      <c r="D2631" s="109">
        <v>1.0009999999999999</v>
      </c>
    </row>
    <row r="2632" spans="1:4" x14ac:dyDescent="0.2">
      <c r="A2632" t="s">
        <v>13383</v>
      </c>
      <c r="B2632" s="107">
        <v>44614</v>
      </c>
      <c r="C2632" t="s">
        <v>73</v>
      </c>
      <c r="D2632" s="109">
        <v>1</v>
      </c>
    </row>
    <row r="2633" spans="1:4" x14ac:dyDescent="0.2">
      <c r="A2633" t="s">
        <v>13384</v>
      </c>
      <c r="B2633" s="107">
        <v>44614</v>
      </c>
      <c r="C2633" t="s">
        <v>72</v>
      </c>
      <c r="D2633" s="109">
        <v>1.4630000000000001</v>
      </c>
    </row>
    <row r="2634" spans="1:4" x14ac:dyDescent="0.2">
      <c r="A2634" t="s">
        <v>13385</v>
      </c>
      <c r="B2634" s="107">
        <v>44614</v>
      </c>
      <c r="C2634" t="s">
        <v>58</v>
      </c>
      <c r="D2634" s="109">
        <v>2638.81</v>
      </c>
    </row>
    <row r="2635" spans="1:4" x14ac:dyDescent="0.2">
      <c r="A2635" t="s">
        <v>13386</v>
      </c>
      <c r="B2635" s="107">
        <v>44614</v>
      </c>
      <c r="C2635" t="s">
        <v>43</v>
      </c>
      <c r="D2635" s="109">
        <v>0.19620000000000001</v>
      </c>
    </row>
    <row r="2636" spans="1:4" x14ac:dyDescent="0.2">
      <c r="A2636" t="s">
        <v>13387</v>
      </c>
      <c r="B2636" s="107">
        <v>44613</v>
      </c>
      <c r="C2636" t="s">
        <v>71</v>
      </c>
      <c r="D2636" s="109">
        <v>2562.21</v>
      </c>
    </row>
    <row r="2637" spans="1:4" x14ac:dyDescent="0.2">
      <c r="A2637" t="s">
        <v>13388</v>
      </c>
      <c r="B2637" s="107">
        <v>44613</v>
      </c>
      <c r="C2637" t="s">
        <v>2716</v>
      </c>
      <c r="D2637" s="109">
        <v>1.0009999999999999</v>
      </c>
    </row>
    <row r="2638" spans="1:4" x14ac:dyDescent="0.2">
      <c r="A2638" t="s">
        <v>13389</v>
      </c>
      <c r="B2638" s="107">
        <v>44613</v>
      </c>
      <c r="C2638" t="s">
        <v>73</v>
      </c>
      <c r="D2638" s="109">
        <v>1</v>
      </c>
    </row>
    <row r="2639" spans="1:4" x14ac:dyDescent="0.2">
      <c r="A2639" t="s">
        <v>13390</v>
      </c>
      <c r="B2639" s="107">
        <v>44613</v>
      </c>
      <c r="C2639" t="s">
        <v>72</v>
      </c>
      <c r="D2639" s="109">
        <v>1.4059999999999999</v>
      </c>
    </row>
    <row r="2640" spans="1:4" x14ac:dyDescent="0.2">
      <c r="A2640" t="s">
        <v>13391</v>
      </c>
      <c r="B2640" s="107">
        <v>44613</v>
      </c>
      <c r="C2640" t="s">
        <v>58</v>
      </c>
      <c r="D2640" s="109">
        <v>2570.15</v>
      </c>
    </row>
    <row r="2641" spans="1:4" x14ac:dyDescent="0.2">
      <c r="A2641" t="s">
        <v>13392</v>
      </c>
      <c r="B2641" s="107">
        <v>44613</v>
      </c>
      <c r="C2641" t="s">
        <v>43</v>
      </c>
      <c r="D2641" s="109">
        <v>0.19389999999999999</v>
      </c>
    </row>
    <row r="2642" spans="1:4" x14ac:dyDescent="0.2">
      <c r="A2642" t="s">
        <v>13393</v>
      </c>
      <c r="B2642" s="107">
        <v>44612</v>
      </c>
      <c r="C2642" t="s">
        <v>71</v>
      </c>
      <c r="D2642" s="109">
        <v>2641.34</v>
      </c>
    </row>
    <row r="2643" spans="1:4" x14ac:dyDescent="0.2">
      <c r="A2643" t="s">
        <v>13394</v>
      </c>
      <c r="B2643" s="107">
        <v>44612</v>
      </c>
      <c r="C2643" t="s">
        <v>2716</v>
      </c>
      <c r="D2643" s="109">
        <v>1</v>
      </c>
    </row>
    <row r="2644" spans="1:4" x14ac:dyDescent="0.2">
      <c r="A2644" t="s">
        <v>13395</v>
      </c>
      <c r="B2644" s="107">
        <v>44612</v>
      </c>
      <c r="C2644" t="s">
        <v>73</v>
      </c>
      <c r="D2644" s="109">
        <v>1.0009999999999999</v>
      </c>
    </row>
    <row r="2645" spans="1:4" x14ac:dyDescent="0.2">
      <c r="A2645" t="s">
        <v>13396</v>
      </c>
      <c r="B2645" s="107">
        <v>44612</v>
      </c>
      <c r="C2645" t="s">
        <v>72</v>
      </c>
      <c r="D2645" s="109">
        <v>1.512</v>
      </c>
    </row>
    <row r="2646" spans="1:4" x14ac:dyDescent="0.2">
      <c r="A2646" t="s">
        <v>13397</v>
      </c>
      <c r="B2646" s="107">
        <v>44612</v>
      </c>
      <c r="C2646" t="s">
        <v>58</v>
      </c>
      <c r="D2646" s="109">
        <v>2622.7</v>
      </c>
    </row>
    <row r="2647" spans="1:4" x14ac:dyDescent="0.2">
      <c r="A2647" t="s">
        <v>13398</v>
      </c>
      <c r="B2647" s="107">
        <v>44612</v>
      </c>
      <c r="C2647" t="s">
        <v>43</v>
      </c>
      <c r="D2647" s="109">
        <v>0.19259999999999999</v>
      </c>
    </row>
    <row r="2648" spans="1:4" x14ac:dyDescent="0.2">
      <c r="A2648" t="s">
        <v>13399</v>
      </c>
      <c r="B2648" s="107">
        <v>44611</v>
      </c>
      <c r="C2648" t="s">
        <v>71</v>
      </c>
      <c r="D2648" s="109">
        <v>2764.06</v>
      </c>
    </row>
    <row r="2649" spans="1:4" x14ac:dyDescent="0.2">
      <c r="A2649" t="s">
        <v>13400</v>
      </c>
      <c r="B2649" s="107">
        <v>44611</v>
      </c>
      <c r="C2649" t="s">
        <v>2716</v>
      </c>
      <c r="D2649" s="109">
        <v>1</v>
      </c>
    </row>
    <row r="2650" spans="1:4" x14ac:dyDescent="0.2">
      <c r="A2650" t="s">
        <v>13401</v>
      </c>
      <c r="B2650" s="107">
        <v>44611</v>
      </c>
      <c r="C2650" t="s">
        <v>73</v>
      </c>
      <c r="D2650" s="109">
        <v>1</v>
      </c>
    </row>
    <row r="2651" spans="1:4" x14ac:dyDescent="0.2">
      <c r="A2651" t="s">
        <v>13402</v>
      </c>
      <c r="B2651" s="107">
        <v>44611</v>
      </c>
      <c r="C2651" t="s">
        <v>72</v>
      </c>
      <c r="D2651" s="109">
        <v>1.633</v>
      </c>
    </row>
    <row r="2652" spans="1:4" x14ac:dyDescent="0.2">
      <c r="A2652" t="s">
        <v>13403</v>
      </c>
      <c r="B2652" s="107">
        <v>44611</v>
      </c>
      <c r="C2652" t="s">
        <v>58</v>
      </c>
      <c r="D2652" s="109">
        <v>2764.5</v>
      </c>
    </row>
    <row r="2653" spans="1:4" x14ac:dyDescent="0.2">
      <c r="A2653" t="s">
        <v>13404</v>
      </c>
      <c r="B2653" s="107">
        <v>44611</v>
      </c>
      <c r="C2653" t="s">
        <v>43</v>
      </c>
      <c r="D2653" s="109">
        <v>0.1928</v>
      </c>
    </row>
    <row r="2654" spans="1:4" x14ac:dyDescent="0.2">
      <c r="A2654" t="s">
        <v>13405</v>
      </c>
      <c r="B2654" s="107">
        <v>44610</v>
      </c>
      <c r="C2654" t="s">
        <v>71</v>
      </c>
      <c r="D2654" s="109">
        <v>2792.27</v>
      </c>
    </row>
    <row r="2655" spans="1:4" x14ac:dyDescent="0.2">
      <c r="A2655" t="s">
        <v>13406</v>
      </c>
      <c r="B2655" s="107">
        <v>44610</v>
      </c>
      <c r="C2655" t="s">
        <v>2716</v>
      </c>
      <c r="D2655" s="109">
        <v>1</v>
      </c>
    </row>
    <row r="2656" spans="1:4" x14ac:dyDescent="0.2">
      <c r="A2656" t="s">
        <v>13407</v>
      </c>
      <c r="B2656" s="107">
        <v>44610</v>
      </c>
      <c r="C2656" t="s">
        <v>73</v>
      </c>
      <c r="D2656" s="109">
        <v>0.99950000000000006</v>
      </c>
    </row>
    <row r="2657" spans="1:4" x14ac:dyDescent="0.2">
      <c r="A2657" t="s">
        <v>13408</v>
      </c>
      <c r="B2657" s="107">
        <v>44610</v>
      </c>
      <c r="C2657" t="s">
        <v>72</v>
      </c>
      <c r="D2657" s="109">
        <v>1.5940000000000001</v>
      </c>
    </row>
    <row r="2658" spans="1:4" x14ac:dyDescent="0.2">
      <c r="A2658" t="s">
        <v>13409</v>
      </c>
      <c r="B2658" s="107">
        <v>44610</v>
      </c>
      <c r="C2658" t="s">
        <v>58</v>
      </c>
      <c r="D2658" s="109">
        <v>2780.72</v>
      </c>
    </row>
    <row r="2659" spans="1:4" x14ac:dyDescent="0.2">
      <c r="A2659" t="s">
        <v>13410</v>
      </c>
      <c r="B2659" s="107">
        <v>44610</v>
      </c>
      <c r="C2659" t="s">
        <v>43</v>
      </c>
      <c r="D2659" s="109">
        <v>0.193</v>
      </c>
    </row>
    <row r="2660" spans="1:4" x14ac:dyDescent="0.2">
      <c r="A2660" t="s">
        <v>13411</v>
      </c>
      <c r="B2660" s="107">
        <v>44609</v>
      </c>
      <c r="C2660" t="s">
        <v>71</v>
      </c>
      <c r="D2660" s="109">
        <v>2894.36</v>
      </c>
    </row>
    <row r="2661" spans="1:4" x14ac:dyDescent="0.2">
      <c r="A2661" t="s">
        <v>13412</v>
      </c>
      <c r="B2661" s="107">
        <v>44609</v>
      </c>
      <c r="C2661" t="s">
        <v>2716</v>
      </c>
      <c r="D2661" s="109">
        <v>1.0009999999999999</v>
      </c>
    </row>
    <row r="2662" spans="1:4" x14ac:dyDescent="0.2">
      <c r="A2662" t="s">
        <v>13413</v>
      </c>
      <c r="B2662" s="107">
        <v>44609</v>
      </c>
      <c r="C2662" t="s">
        <v>73</v>
      </c>
      <c r="D2662" s="109">
        <v>1</v>
      </c>
    </row>
    <row r="2663" spans="1:4" x14ac:dyDescent="0.2">
      <c r="A2663" t="s">
        <v>13414</v>
      </c>
      <c r="B2663" s="107">
        <v>44609</v>
      </c>
      <c r="C2663" t="s">
        <v>72</v>
      </c>
      <c r="D2663" s="109">
        <v>1.6619999999999999</v>
      </c>
    </row>
    <row r="2664" spans="1:4" x14ac:dyDescent="0.2">
      <c r="A2664" t="s">
        <v>13415</v>
      </c>
      <c r="B2664" s="107">
        <v>44609</v>
      </c>
      <c r="C2664" t="s">
        <v>58</v>
      </c>
      <c r="D2664" s="109">
        <v>2894.42</v>
      </c>
    </row>
    <row r="2665" spans="1:4" x14ac:dyDescent="0.2">
      <c r="A2665" t="s">
        <v>13416</v>
      </c>
      <c r="B2665" s="107">
        <v>44609</v>
      </c>
      <c r="C2665" t="s">
        <v>43</v>
      </c>
      <c r="D2665" s="109">
        <v>0.19170000000000001</v>
      </c>
    </row>
    <row r="2666" spans="1:4" x14ac:dyDescent="0.2">
      <c r="A2666" t="s">
        <v>13417</v>
      </c>
      <c r="B2666" s="107">
        <v>44608</v>
      </c>
      <c r="C2666" t="s">
        <v>71</v>
      </c>
      <c r="D2666" s="109">
        <v>3142.6</v>
      </c>
    </row>
    <row r="2667" spans="1:4" x14ac:dyDescent="0.2">
      <c r="A2667" t="s">
        <v>13418</v>
      </c>
      <c r="B2667" s="107">
        <v>44608</v>
      </c>
      <c r="C2667" t="s">
        <v>2716</v>
      </c>
      <c r="D2667" s="109">
        <v>1</v>
      </c>
    </row>
    <row r="2668" spans="1:4" x14ac:dyDescent="0.2">
      <c r="A2668" t="s">
        <v>13419</v>
      </c>
      <c r="B2668" s="107">
        <v>44608</v>
      </c>
      <c r="C2668" t="s">
        <v>73</v>
      </c>
      <c r="D2668" s="109">
        <v>1</v>
      </c>
    </row>
    <row r="2669" spans="1:4" x14ac:dyDescent="0.2">
      <c r="A2669" t="s">
        <v>13420</v>
      </c>
      <c r="B2669" s="107">
        <v>44608</v>
      </c>
      <c r="C2669" t="s">
        <v>72</v>
      </c>
      <c r="D2669" s="109">
        <v>1.837</v>
      </c>
    </row>
    <row r="2670" spans="1:4" x14ac:dyDescent="0.2">
      <c r="A2670" t="s">
        <v>13421</v>
      </c>
      <c r="B2670" s="107">
        <v>44608</v>
      </c>
      <c r="C2670" t="s">
        <v>58</v>
      </c>
      <c r="D2670" s="109">
        <v>3124.33</v>
      </c>
    </row>
    <row r="2671" spans="1:4" x14ac:dyDescent="0.2">
      <c r="A2671" t="s">
        <v>13422</v>
      </c>
      <c r="B2671" s="107">
        <v>44608</v>
      </c>
      <c r="C2671" t="s">
        <v>43</v>
      </c>
      <c r="D2671" s="109">
        <v>0.19370000000000001</v>
      </c>
    </row>
    <row r="2672" spans="1:4" x14ac:dyDescent="0.2">
      <c r="A2672" t="s">
        <v>13423</v>
      </c>
      <c r="B2672" s="107">
        <v>44607</v>
      </c>
      <c r="C2672" t="s">
        <v>71</v>
      </c>
      <c r="D2672" s="109">
        <v>3178.51</v>
      </c>
    </row>
    <row r="2673" spans="1:4" x14ac:dyDescent="0.2">
      <c r="A2673" t="s">
        <v>13424</v>
      </c>
      <c r="B2673" s="107">
        <v>44607</v>
      </c>
      <c r="C2673" t="s">
        <v>2716</v>
      </c>
      <c r="D2673" s="109">
        <v>1.0009999999999999</v>
      </c>
    </row>
    <row r="2674" spans="1:4" x14ac:dyDescent="0.2">
      <c r="A2674" t="s">
        <v>13425</v>
      </c>
      <c r="B2674" s="107">
        <v>44607</v>
      </c>
      <c r="C2674" t="s">
        <v>73</v>
      </c>
      <c r="D2674" s="109">
        <v>1</v>
      </c>
    </row>
    <row r="2675" spans="1:4" x14ac:dyDescent="0.2">
      <c r="A2675" t="s">
        <v>13426</v>
      </c>
      <c r="B2675" s="107">
        <v>44607</v>
      </c>
      <c r="C2675" t="s">
        <v>72</v>
      </c>
      <c r="D2675" s="109">
        <v>1.8720000000000001</v>
      </c>
    </row>
    <row r="2676" spans="1:4" x14ac:dyDescent="0.2">
      <c r="A2676" t="s">
        <v>13427</v>
      </c>
      <c r="B2676" s="107">
        <v>44607</v>
      </c>
      <c r="C2676" t="s">
        <v>58</v>
      </c>
      <c r="D2676" s="109">
        <v>3185.81</v>
      </c>
    </row>
    <row r="2677" spans="1:4" x14ac:dyDescent="0.2">
      <c r="A2677" t="s">
        <v>13428</v>
      </c>
      <c r="B2677" s="107">
        <v>44607</v>
      </c>
      <c r="C2677" t="s">
        <v>43</v>
      </c>
      <c r="D2677" s="109">
        <v>0.19309999999999999</v>
      </c>
    </row>
    <row r="2678" spans="1:4" x14ac:dyDescent="0.2">
      <c r="A2678" t="s">
        <v>13429</v>
      </c>
      <c r="B2678" s="107">
        <v>44606</v>
      </c>
      <c r="C2678" t="s">
        <v>71</v>
      </c>
      <c r="D2678" s="109">
        <v>2944.72</v>
      </c>
    </row>
    <row r="2679" spans="1:4" x14ac:dyDescent="0.2">
      <c r="A2679" t="s">
        <v>13430</v>
      </c>
      <c r="B2679" s="107">
        <v>44606</v>
      </c>
      <c r="C2679" t="s">
        <v>2716</v>
      </c>
      <c r="D2679" s="109">
        <v>1</v>
      </c>
    </row>
    <row r="2680" spans="1:4" x14ac:dyDescent="0.2">
      <c r="A2680" t="s">
        <v>13431</v>
      </c>
      <c r="B2680" s="107">
        <v>44606</v>
      </c>
      <c r="C2680" t="s">
        <v>73</v>
      </c>
      <c r="D2680" s="109">
        <v>0.99990000000000001</v>
      </c>
    </row>
    <row r="2681" spans="1:4" x14ac:dyDescent="0.2">
      <c r="A2681" t="s">
        <v>13432</v>
      </c>
      <c r="B2681" s="107">
        <v>44606</v>
      </c>
      <c r="C2681" t="s">
        <v>72</v>
      </c>
      <c r="D2681" s="109">
        <v>1.657</v>
      </c>
    </row>
    <row r="2682" spans="1:4" x14ac:dyDescent="0.2">
      <c r="A2682" t="s">
        <v>13433</v>
      </c>
      <c r="B2682" s="107">
        <v>44606</v>
      </c>
      <c r="C2682" t="s">
        <v>58</v>
      </c>
      <c r="D2682" s="109">
        <v>2931.12</v>
      </c>
    </row>
    <row r="2683" spans="1:4" x14ac:dyDescent="0.2">
      <c r="A2683" t="s">
        <v>13434</v>
      </c>
      <c r="B2683" s="107">
        <v>44606</v>
      </c>
      <c r="C2683" t="s">
        <v>43</v>
      </c>
      <c r="D2683" s="109">
        <v>0.19059999999999999</v>
      </c>
    </row>
    <row r="2684" spans="1:4" x14ac:dyDescent="0.2">
      <c r="A2684" t="s">
        <v>13435</v>
      </c>
      <c r="B2684" s="107">
        <v>44605</v>
      </c>
      <c r="C2684" t="s">
        <v>71</v>
      </c>
      <c r="D2684" s="109">
        <v>2891.72</v>
      </c>
    </row>
    <row r="2685" spans="1:4" x14ac:dyDescent="0.2">
      <c r="A2685" t="s">
        <v>13436</v>
      </c>
      <c r="B2685" s="107">
        <v>44605</v>
      </c>
      <c r="C2685" t="s">
        <v>2716</v>
      </c>
      <c r="D2685" s="109">
        <v>1</v>
      </c>
    </row>
    <row r="2686" spans="1:4" x14ac:dyDescent="0.2">
      <c r="A2686" t="s">
        <v>13437</v>
      </c>
      <c r="B2686" s="107">
        <v>44605</v>
      </c>
      <c r="C2686" t="s">
        <v>73</v>
      </c>
      <c r="D2686" s="109">
        <v>1</v>
      </c>
    </row>
    <row r="2687" spans="1:4" x14ac:dyDescent="0.2">
      <c r="A2687" t="s">
        <v>13438</v>
      </c>
      <c r="B2687" s="107">
        <v>44605</v>
      </c>
      <c r="C2687" t="s">
        <v>72</v>
      </c>
      <c r="D2687" s="109">
        <v>1.659</v>
      </c>
    </row>
    <row r="2688" spans="1:4" x14ac:dyDescent="0.2">
      <c r="A2688" t="s">
        <v>13439</v>
      </c>
      <c r="B2688" s="107">
        <v>44605</v>
      </c>
      <c r="C2688" t="s">
        <v>58</v>
      </c>
      <c r="D2688" s="109">
        <v>2872.44</v>
      </c>
    </row>
    <row r="2689" spans="1:4" x14ac:dyDescent="0.2">
      <c r="A2689" t="s">
        <v>13440</v>
      </c>
      <c r="B2689" s="107">
        <v>44605</v>
      </c>
      <c r="C2689" t="s">
        <v>43</v>
      </c>
      <c r="D2689" s="109">
        <v>0.18870000000000001</v>
      </c>
    </row>
    <row r="2690" spans="1:4" x14ac:dyDescent="0.2">
      <c r="A2690" t="s">
        <v>13441</v>
      </c>
      <c r="B2690" s="107">
        <v>44604</v>
      </c>
      <c r="C2690" t="s">
        <v>71</v>
      </c>
      <c r="D2690" s="109">
        <v>2922.26</v>
      </c>
    </row>
    <row r="2691" spans="1:4" x14ac:dyDescent="0.2">
      <c r="A2691" t="s">
        <v>13442</v>
      </c>
      <c r="B2691" s="107">
        <v>44604</v>
      </c>
      <c r="C2691" t="s">
        <v>2716</v>
      </c>
      <c r="D2691" s="109">
        <v>1.0009999999999999</v>
      </c>
    </row>
    <row r="2692" spans="1:4" x14ac:dyDescent="0.2">
      <c r="A2692" t="s">
        <v>13443</v>
      </c>
      <c r="B2692" s="107">
        <v>44604</v>
      </c>
      <c r="C2692" t="s">
        <v>73</v>
      </c>
      <c r="D2692" s="109">
        <v>1</v>
      </c>
    </row>
    <row r="2693" spans="1:4" x14ac:dyDescent="0.2">
      <c r="A2693" t="s">
        <v>13444</v>
      </c>
      <c r="B2693" s="107">
        <v>44604</v>
      </c>
      <c r="C2693" t="s">
        <v>72</v>
      </c>
      <c r="D2693" s="109">
        <v>1.7010000000000001</v>
      </c>
    </row>
    <row r="2694" spans="1:4" x14ac:dyDescent="0.2">
      <c r="A2694" t="s">
        <v>13445</v>
      </c>
      <c r="B2694" s="107">
        <v>44604</v>
      </c>
      <c r="C2694" t="s">
        <v>58</v>
      </c>
      <c r="D2694" s="109">
        <v>2918.34</v>
      </c>
    </row>
    <row r="2695" spans="1:4" x14ac:dyDescent="0.2">
      <c r="A2695" t="s">
        <v>13446</v>
      </c>
      <c r="B2695" s="107">
        <v>44604</v>
      </c>
      <c r="C2695" t="s">
        <v>43</v>
      </c>
      <c r="D2695" s="109">
        <v>0.18909999999999999</v>
      </c>
    </row>
    <row r="2696" spans="1:4" x14ac:dyDescent="0.2">
      <c r="A2696" t="s">
        <v>13447</v>
      </c>
      <c r="B2696" s="107">
        <v>44603</v>
      </c>
      <c r="C2696" t="s">
        <v>71</v>
      </c>
      <c r="D2696" s="109">
        <v>2936.22</v>
      </c>
    </row>
    <row r="2697" spans="1:4" x14ac:dyDescent="0.2">
      <c r="A2697" t="s">
        <v>13448</v>
      </c>
      <c r="B2697" s="107">
        <v>44603</v>
      </c>
      <c r="C2697" t="s">
        <v>2716</v>
      </c>
      <c r="D2697" s="109">
        <v>1.0009999999999999</v>
      </c>
    </row>
    <row r="2698" spans="1:4" x14ac:dyDescent="0.2">
      <c r="A2698" t="s">
        <v>13449</v>
      </c>
      <c r="B2698" s="107">
        <v>44603</v>
      </c>
      <c r="C2698" t="s">
        <v>73</v>
      </c>
      <c r="D2698" s="109">
        <v>1</v>
      </c>
    </row>
    <row r="2699" spans="1:4" x14ac:dyDescent="0.2">
      <c r="A2699" t="s">
        <v>13450</v>
      </c>
      <c r="B2699" s="107">
        <v>44603</v>
      </c>
      <c r="C2699" t="s">
        <v>72</v>
      </c>
      <c r="D2699" s="109">
        <v>1.7150000000000001</v>
      </c>
    </row>
    <row r="2700" spans="1:4" x14ac:dyDescent="0.2">
      <c r="A2700" t="s">
        <v>13451</v>
      </c>
      <c r="B2700" s="107">
        <v>44603</v>
      </c>
      <c r="C2700" t="s">
        <v>58</v>
      </c>
      <c r="D2700" s="109">
        <v>2928.93</v>
      </c>
    </row>
    <row r="2701" spans="1:4" x14ac:dyDescent="0.2">
      <c r="A2701" t="s">
        <v>13452</v>
      </c>
      <c r="B2701" s="107">
        <v>44603</v>
      </c>
      <c r="C2701" t="s">
        <v>43</v>
      </c>
      <c r="D2701" s="109">
        <v>0.18890000000000001</v>
      </c>
    </row>
    <row r="2702" spans="1:4" x14ac:dyDescent="0.2">
      <c r="A2702" t="s">
        <v>13453</v>
      </c>
      <c r="B2702" s="107">
        <v>44602</v>
      </c>
      <c r="C2702" t="s">
        <v>71</v>
      </c>
      <c r="D2702" s="109">
        <v>3084.53</v>
      </c>
    </row>
    <row r="2703" spans="1:4" x14ac:dyDescent="0.2">
      <c r="A2703" t="s">
        <v>13454</v>
      </c>
      <c r="B2703" s="107">
        <v>44602</v>
      </c>
      <c r="C2703" t="s">
        <v>2716</v>
      </c>
      <c r="D2703" s="109">
        <v>1.0009999999999999</v>
      </c>
    </row>
    <row r="2704" spans="1:4" x14ac:dyDescent="0.2">
      <c r="A2704" t="s">
        <v>13455</v>
      </c>
      <c r="B2704" s="107">
        <v>44602</v>
      </c>
      <c r="C2704" t="s">
        <v>73</v>
      </c>
      <c r="D2704" s="109">
        <v>1</v>
      </c>
    </row>
    <row r="2705" spans="1:4" x14ac:dyDescent="0.2">
      <c r="A2705" t="s">
        <v>13456</v>
      </c>
      <c r="B2705" s="107">
        <v>44602</v>
      </c>
      <c r="C2705" t="s">
        <v>72</v>
      </c>
      <c r="D2705" s="109">
        <v>1.8959999999999999</v>
      </c>
    </row>
    <row r="2706" spans="1:4" x14ac:dyDescent="0.2">
      <c r="A2706" t="s">
        <v>13457</v>
      </c>
      <c r="B2706" s="107">
        <v>44602</v>
      </c>
      <c r="C2706" t="s">
        <v>58</v>
      </c>
      <c r="D2706" s="109">
        <v>3074.84</v>
      </c>
    </row>
    <row r="2707" spans="1:4" x14ac:dyDescent="0.2">
      <c r="A2707" t="s">
        <v>13458</v>
      </c>
      <c r="B2707" s="107">
        <v>44602</v>
      </c>
      <c r="C2707" t="s">
        <v>43</v>
      </c>
      <c r="D2707" s="109">
        <v>0.18959999999999999</v>
      </c>
    </row>
    <row r="2708" spans="1:4" x14ac:dyDescent="0.2">
      <c r="A2708" t="s">
        <v>13459</v>
      </c>
      <c r="B2708" s="107">
        <v>44601</v>
      </c>
      <c r="C2708" t="s">
        <v>71</v>
      </c>
      <c r="D2708" s="109">
        <v>0</v>
      </c>
    </row>
    <row r="2709" spans="1:4" x14ac:dyDescent="0.2">
      <c r="A2709" t="s">
        <v>13460</v>
      </c>
      <c r="B2709" s="107">
        <v>44601</v>
      </c>
      <c r="C2709" t="s">
        <v>2716</v>
      </c>
      <c r="D2709" s="109">
        <v>1.0009999999999999</v>
      </c>
    </row>
    <row r="2710" spans="1:4" x14ac:dyDescent="0.2">
      <c r="A2710" t="s">
        <v>13461</v>
      </c>
      <c r="B2710" s="107">
        <v>44601</v>
      </c>
      <c r="C2710" t="s">
        <v>73</v>
      </c>
      <c r="D2710" s="109">
        <v>1</v>
      </c>
    </row>
    <row r="2711" spans="1:4" x14ac:dyDescent="0.2">
      <c r="A2711" t="s">
        <v>13462</v>
      </c>
      <c r="B2711" s="107">
        <v>44601</v>
      </c>
      <c r="C2711" t="s">
        <v>72</v>
      </c>
      <c r="D2711" s="109">
        <v>2.0379999999999998</v>
      </c>
    </row>
    <row r="2712" spans="1:4" x14ac:dyDescent="0.2">
      <c r="A2712" t="s">
        <v>13463</v>
      </c>
      <c r="B2712" s="107">
        <v>44601</v>
      </c>
      <c r="C2712" t="s">
        <v>58</v>
      </c>
      <c r="D2712" s="109">
        <v>3246.72</v>
      </c>
    </row>
    <row r="2713" spans="1:4" x14ac:dyDescent="0.2">
      <c r="A2713" t="s">
        <v>13464</v>
      </c>
      <c r="B2713" s="107">
        <v>44601</v>
      </c>
      <c r="C2713" t="s">
        <v>43</v>
      </c>
      <c r="D2713" s="109">
        <v>0.19</v>
      </c>
    </row>
    <row r="2714" spans="1:4" x14ac:dyDescent="0.2">
      <c r="A2714" t="s">
        <v>13465</v>
      </c>
      <c r="B2714" s="107">
        <v>44600</v>
      </c>
      <c r="C2714" t="s">
        <v>71</v>
      </c>
      <c r="D2714" s="109">
        <v>0</v>
      </c>
    </row>
    <row r="2715" spans="1:4" x14ac:dyDescent="0.2">
      <c r="A2715" t="s">
        <v>13466</v>
      </c>
      <c r="B2715" s="107">
        <v>44600</v>
      </c>
      <c r="C2715" t="s">
        <v>2716</v>
      </c>
      <c r="D2715" s="109">
        <v>1.0009999999999999</v>
      </c>
    </row>
    <row r="2716" spans="1:4" x14ac:dyDescent="0.2">
      <c r="A2716" t="s">
        <v>13467</v>
      </c>
      <c r="B2716" s="107">
        <v>44600</v>
      </c>
      <c r="C2716" t="s">
        <v>73</v>
      </c>
      <c r="D2716" s="109">
        <v>1</v>
      </c>
    </row>
    <row r="2717" spans="1:4" x14ac:dyDescent="0.2">
      <c r="A2717" t="s">
        <v>13468</v>
      </c>
      <c r="B2717" s="107">
        <v>44600</v>
      </c>
      <c r="C2717" t="s">
        <v>72</v>
      </c>
      <c r="D2717" s="109">
        <v>1.944</v>
      </c>
    </row>
    <row r="2718" spans="1:4" x14ac:dyDescent="0.2">
      <c r="A2718" t="s">
        <v>13469</v>
      </c>
      <c r="B2718" s="107">
        <v>44600</v>
      </c>
      <c r="C2718" t="s">
        <v>58</v>
      </c>
      <c r="D2718" s="109">
        <v>3118.76</v>
      </c>
    </row>
    <row r="2719" spans="1:4" x14ac:dyDescent="0.2">
      <c r="A2719" t="s">
        <v>13470</v>
      </c>
      <c r="B2719" s="107">
        <v>44600</v>
      </c>
      <c r="C2719" t="s">
        <v>43</v>
      </c>
      <c r="D2719" s="109">
        <v>0.18870000000000001</v>
      </c>
    </row>
    <row r="2720" spans="1:4" x14ac:dyDescent="0.2">
      <c r="A2720" t="s">
        <v>13471</v>
      </c>
      <c r="B2720" s="107">
        <v>44599</v>
      </c>
      <c r="C2720" t="s">
        <v>71</v>
      </c>
      <c r="D2720" s="109">
        <v>0</v>
      </c>
    </row>
    <row r="2721" spans="1:4" x14ac:dyDescent="0.2">
      <c r="A2721" t="s">
        <v>13472</v>
      </c>
      <c r="B2721" s="107">
        <v>44599</v>
      </c>
      <c r="C2721" t="s">
        <v>2716</v>
      </c>
      <c r="D2721" s="109">
        <v>1.0009999999999999</v>
      </c>
    </row>
    <row r="2722" spans="1:4" x14ac:dyDescent="0.2">
      <c r="A2722" t="s">
        <v>13473</v>
      </c>
      <c r="B2722" s="107">
        <v>44599</v>
      </c>
      <c r="C2722" t="s">
        <v>73</v>
      </c>
      <c r="D2722" s="109">
        <v>1</v>
      </c>
    </row>
    <row r="2723" spans="1:4" x14ac:dyDescent="0.2">
      <c r="A2723" t="s">
        <v>13474</v>
      </c>
      <c r="B2723" s="107">
        <v>44599</v>
      </c>
      <c r="C2723" t="s">
        <v>72</v>
      </c>
      <c r="D2723" s="109">
        <v>2.0190000000000001</v>
      </c>
    </row>
    <row r="2724" spans="1:4" x14ac:dyDescent="0.2">
      <c r="A2724" t="s">
        <v>13475</v>
      </c>
      <c r="B2724" s="107">
        <v>44599</v>
      </c>
      <c r="C2724" t="s">
        <v>58</v>
      </c>
      <c r="D2724" s="109">
        <v>3141.38</v>
      </c>
    </row>
    <row r="2725" spans="1:4" x14ac:dyDescent="0.2">
      <c r="A2725" t="s">
        <v>13476</v>
      </c>
      <c r="B2725" s="107">
        <v>44599</v>
      </c>
      <c r="C2725" t="s">
        <v>43</v>
      </c>
      <c r="D2725" s="109">
        <v>0.18840000000000001</v>
      </c>
    </row>
    <row r="2726" spans="1:4" x14ac:dyDescent="0.2">
      <c r="A2726" t="s">
        <v>13477</v>
      </c>
      <c r="B2726" s="107">
        <v>44598</v>
      </c>
      <c r="C2726" t="s">
        <v>71</v>
      </c>
      <c r="D2726" s="109">
        <v>0</v>
      </c>
    </row>
    <row r="2727" spans="1:4" x14ac:dyDescent="0.2">
      <c r="A2727" t="s">
        <v>13478</v>
      </c>
      <c r="B2727" s="107">
        <v>44598</v>
      </c>
      <c r="C2727" t="s">
        <v>2716</v>
      </c>
      <c r="D2727" s="109">
        <v>1.0009999999999999</v>
      </c>
    </row>
    <row r="2728" spans="1:4" x14ac:dyDescent="0.2">
      <c r="A2728" t="s">
        <v>13479</v>
      </c>
      <c r="B2728" s="107">
        <v>44598</v>
      </c>
      <c r="C2728" t="s">
        <v>73</v>
      </c>
      <c r="D2728" s="109">
        <v>1</v>
      </c>
    </row>
    <row r="2729" spans="1:4" x14ac:dyDescent="0.2">
      <c r="A2729" t="s">
        <v>13480</v>
      </c>
      <c r="B2729" s="107">
        <v>44598</v>
      </c>
      <c r="C2729" t="s">
        <v>72</v>
      </c>
      <c r="D2729" s="109">
        <v>1.74</v>
      </c>
    </row>
    <row r="2730" spans="1:4" x14ac:dyDescent="0.2">
      <c r="A2730" t="s">
        <v>13481</v>
      </c>
      <c r="B2730" s="107">
        <v>44598</v>
      </c>
      <c r="C2730" t="s">
        <v>58</v>
      </c>
      <c r="D2730" s="109">
        <v>3057.68</v>
      </c>
    </row>
    <row r="2731" spans="1:4" x14ac:dyDescent="0.2">
      <c r="A2731" t="s">
        <v>13482</v>
      </c>
      <c r="B2731" s="107">
        <v>44598</v>
      </c>
      <c r="C2731" t="s">
        <v>43</v>
      </c>
      <c r="D2731" s="109">
        <v>0.1865</v>
      </c>
    </row>
    <row r="2732" spans="1:4" x14ac:dyDescent="0.2">
      <c r="A2732" t="s">
        <v>13483</v>
      </c>
      <c r="B2732" s="107">
        <v>44597</v>
      </c>
      <c r="C2732" t="s">
        <v>71</v>
      </c>
      <c r="D2732" s="109">
        <v>0</v>
      </c>
    </row>
    <row r="2733" spans="1:4" x14ac:dyDescent="0.2">
      <c r="A2733" t="s">
        <v>13484</v>
      </c>
      <c r="B2733" s="107">
        <v>44597</v>
      </c>
      <c r="C2733" t="s">
        <v>2716</v>
      </c>
      <c r="D2733" s="109">
        <v>1.0009999999999999</v>
      </c>
    </row>
    <row r="2734" spans="1:4" x14ac:dyDescent="0.2">
      <c r="A2734" t="s">
        <v>13485</v>
      </c>
      <c r="B2734" s="107">
        <v>44597</v>
      </c>
      <c r="C2734" t="s">
        <v>73</v>
      </c>
      <c r="D2734" s="109">
        <v>1</v>
      </c>
    </row>
    <row r="2735" spans="1:4" x14ac:dyDescent="0.2">
      <c r="A2735" t="s">
        <v>13486</v>
      </c>
      <c r="B2735" s="107">
        <v>44597</v>
      </c>
      <c r="C2735" t="s">
        <v>72</v>
      </c>
      <c r="D2735" s="109">
        <v>1.712</v>
      </c>
    </row>
    <row r="2736" spans="1:4" x14ac:dyDescent="0.2">
      <c r="A2736" t="s">
        <v>13487</v>
      </c>
      <c r="B2736" s="107">
        <v>44597</v>
      </c>
      <c r="C2736" t="s">
        <v>58</v>
      </c>
      <c r="D2736" s="109">
        <v>3015.26</v>
      </c>
    </row>
    <row r="2737" spans="1:4" x14ac:dyDescent="0.2">
      <c r="A2737" t="s">
        <v>13488</v>
      </c>
      <c r="B2737" s="107">
        <v>44597</v>
      </c>
      <c r="C2737" t="s">
        <v>43</v>
      </c>
      <c r="D2737" s="109">
        <v>0.18609999999999999</v>
      </c>
    </row>
    <row r="2738" spans="1:4" x14ac:dyDescent="0.2">
      <c r="A2738" t="s">
        <v>13489</v>
      </c>
      <c r="B2738" s="107">
        <v>44596</v>
      </c>
      <c r="C2738" t="s">
        <v>71</v>
      </c>
      <c r="D2738" s="109">
        <v>0</v>
      </c>
    </row>
    <row r="2739" spans="1:4" x14ac:dyDescent="0.2">
      <c r="A2739" t="s">
        <v>13490</v>
      </c>
      <c r="B2739" s="107">
        <v>44596</v>
      </c>
      <c r="C2739" t="s">
        <v>2716</v>
      </c>
      <c r="D2739" s="109">
        <v>1.0009999999999999</v>
      </c>
    </row>
    <row r="2740" spans="1:4" x14ac:dyDescent="0.2">
      <c r="A2740" t="s">
        <v>13491</v>
      </c>
      <c r="B2740" s="107">
        <v>44596</v>
      </c>
      <c r="C2740" t="s">
        <v>73</v>
      </c>
      <c r="D2740" s="109">
        <v>1</v>
      </c>
    </row>
    <row r="2741" spans="1:4" x14ac:dyDescent="0.2">
      <c r="A2741" t="s">
        <v>13492</v>
      </c>
      <c r="B2741" s="107">
        <v>44596</v>
      </c>
      <c r="C2741" t="s">
        <v>72</v>
      </c>
      <c r="D2741" s="109">
        <v>1.696</v>
      </c>
    </row>
    <row r="2742" spans="1:4" x14ac:dyDescent="0.2">
      <c r="A2742" t="s">
        <v>13493</v>
      </c>
      <c r="B2742" s="107">
        <v>44596</v>
      </c>
      <c r="C2742" t="s">
        <v>58</v>
      </c>
      <c r="D2742" s="109">
        <v>2997.18</v>
      </c>
    </row>
    <row r="2743" spans="1:4" x14ac:dyDescent="0.2">
      <c r="A2743" t="s">
        <v>13494</v>
      </c>
      <c r="B2743" s="107">
        <v>44596</v>
      </c>
      <c r="C2743" t="s">
        <v>43</v>
      </c>
      <c r="D2743" s="109">
        <v>0.187</v>
      </c>
    </row>
    <row r="2744" spans="1:4" x14ac:dyDescent="0.2">
      <c r="A2744" t="s">
        <v>13495</v>
      </c>
      <c r="B2744" s="107">
        <v>44595</v>
      </c>
      <c r="C2744" t="s">
        <v>71</v>
      </c>
      <c r="D2744" s="109">
        <v>0</v>
      </c>
    </row>
    <row r="2745" spans="1:4" x14ac:dyDescent="0.2">
      <c r="A2745" t="s">
        <v>13496</v>
      </c>
      <c r="B2745" s="107">
        <v>44595</v>
      </c>
      <c r="C2745" t="s">
        <v>2716</v>
      </c>
      <c r="D2745" s="109">
        <v>1.0009999999999999</v>
      </c>
    </row>
    <row r="2746" spans="1:4" x14ac:dyDescent="0.2">
      <c r="A2746" t="s">
        <v>13497</v>
      </c>
      <c r="B2746" s="107">
        <v>44595</v>
      </c>
      <c r="C2746" t="s">
        <v>73</v>
      </c>
      <c r="D2746" s="109">
        <v>1.0009999999999999</v>
      </c>
    </row>
    <row r="2747" spans="1:4" x14ac:dyDescent="0.2">
      <c r="A2747" t="s">
        <v>13498</v>
      </c>
      <c r="B2747" s="107">
        <v>44595</v>
      </c>
      <c r="C2747" t="s">
        <v>72</v>
      </c>
      <c r="D2747" s="109">
        <v>1.556</v>
      </c>
    </row>
    <row r="2748" spans="1:4" x14ac:dyDescent="0.2">
      <c r="A2748" t="s">
        <v>13499</v>
      </c>
      <c r="B2748" s="107">
        <v>44595</v>
      </c>
      <c r="C2748" t="s">
        <v>58</v>
      </c>
      <c r="D2748" s="109">
        <v>2697.18</v>
      </c>
    </row>
    <row r="2749" spans="1:4" x14ac:dyDescent="0.2">
      <c r="A2749" t="s">
        <v>13500</v>
      </c>
      <c r="B2749" s="107">
        <v>44595</v>
      </c>
      <c r="C2749" t="s">
        <v>43</v>
      </c>
      <c r="D2749" s="109">
        <v>0.18790000000000001</v>
      </c>
    </row>
    <row r="2750" spans="1:4" x14ac:dyDescent="0.2">
      <c r="A2750" t="s">
        <v>13501</v>
      </c>
      <c r="B2750" s="107">
        <v>44594</v>
      </c>
      <c r="C2750" t="s">
        <v>71</v>
      </c>
      <c r="D2750" s="109">
        <v>0</v>
      </c>
    </row>
    <row r="2751" spans="1:4" x14ac:dyDescent="0.2">
      <c r="A2751" t="s">
        <v>13502</v>
      </c>
      <c r="B2751" s="107">
        <v>44594</v>
      </c>
      <c r="C2751" t="s">
        <v>2716</v>
      </c>
      <c r="D2751" s="109">
        <v>1</v>
      </c>
    </row>
    <row r="2752" spans="1:4" x14ac:dyDescent="0.2">
      <c r="A2752" t="s">
        <v>13503</v>
      </c>
      <c r="B2752" s="107">
        <v>44594</v>
      </c>
      <c r="C2752" t="s">
        <v>73</v>
      </c>
      <c r="D2752" s="109">
        <v>1</v>
      </c>
    </row>
    <row r="2753" spans="1:4" x14ac:dyDescent="0.2">
      <c r="A2753" t="s">
        <v>13504</v>
      </c>
      <c r="B2753" s="107">
        <v>44594</v>
      </c>
      <c r="C2753" t="s">
        <v>72</v>
      </c>
      <c r="D2753" s="109">
        <v>1.54</v>
      </c>
    </row>
    <row r="2754" spans="1:4" x14ac:dyDescent="0.2">
      <c r="A2754" t="s">
        <v>13505</v>
      </c>
      <c r="B2754" s="107">
        <v>44594</v>
      </c>
      <c r="C2754" t="s">
        <v>58</v>
      </c>
      <c r="D2754" s="109">
        <v>2681.11</v>
      </c>
    </row>
    <row r="2755" spans="1:4" x14ac:dyDescent="0.2">
      <c r="A2755" t="s">
        <v>13506</v>
      </c>
      <c r="B2755" s="107">
        <v>44594</v>
      </c>
      <c r="C2755" t="s">
        <v>43</v>
      </c>
      <c r="D2755" s="109">
        <v>0.18820000000000001</v>
      </c>
    </row>
    <row r="2756" spans="1:4" x14ac:dyDescent="0.2">
      <c r="A2756" t="s">
        <v>13507</v>
      </c>
      <c r="B2756" s="107">
        <v>44593</v>
      </c>
      <c r="C2756" t="s">
        <v>71</v>
      </c>
      <c r="D2756" s="109">
        <v>0</v>
      </c>
    </row>
    <row r="2757" spans="1:4" x14ac:dyDescent="0.2">
      <c r="A2757" t="s">
        <v>13508</v>
      </c>
      <c r="B2757" s="107">
        <v>44593</v>
      </c>
      <c r="C2757" t="s">
        <v>2716</v>
      </c>
      <c r="D2757" s="109">
        <v>1.0009999999999999</v>
      </c>
    </row>
    <row r="2758" spans="1:4" x14ac:dyDescent="0.2">
      <c r="A2758" t="s">
        <v>13509</v>
      </c>
      <c r="B2758" s="107">
        <v>44593</v>
      </c>
      <c r="C2758" t="s">
        <v>73</v>
      </c>
      <c r="D2758" s="109">
        <v>1</v>
      </c>
    </row>
    <row r="2759" spans="1:4" x14ac:dyDescent="0.2">
      <c r="A2759" t="s">
        <v>13510</v>
      </c>
      <c r="B2759" s="107">
        <v>44593</v>
      </c>
      <c r="C2759" t="s">
        <v>72</v>
      </c>
      <c r="D2759" s="109">
        <v>1.6479999999999999</v>
      </c>
    </row>
    <row r="2760" spans="1:4" x14ac:dyDescent="0.2">
      <c r="A2760" t="s">
        <v>13511</v>
      </c>
      <c r="B2760" s="107">
        <v>44593</v>
      </c>
      <c r="C2760" t="s">
        <v>58</v>
      </c>
      <c r="D2760" s="109">
        <v>2790.15</v>
      </c>
    </row>
    <row r="2761" spans="1:4" x14ac:dyDescent="0.2">
      <c r="A2761" t="s">
        <v>13512</v>
      </c>
      <c r="B2761" s="107">
        <v>44593</v>
      </c>
      <c r="C2761" t="s">
        <v>43</v>
      </c>
      <c r="D2761" s="109">
        <v>0.18840000000000001</v>
      </c>
    </row>
    <row r="2762" spans="1:4" x14ac:dyDescent="0.2">
      <c r="A2762" t="s">
        <v>13513</v>
      </c>
      <c r="B2762" s="107">
        <v>44592</v>
      </c>
      <c r="C2762" t="s">
        <v>71</v>
      </c>
      <c r="D2762" s="109">
        <v>0</v>
      </c>
    </row>
    <row r="2763" spans="1:4" x14ac:dyDescent="0.2">
      <c r="A2763" t="s">
        <v>13514</v>
      </c>
      <c r="B2763" s="107">
        <v>44592</v>
      </c>
      <c r="C2763" t="s">
        <v>2716</v>
      </c>
      <c r="D2763" s="109">
        <v>1.0009999999999999</v>
      </c>
    </row>
    <row r="2764" spans="1:4" x14ac:dyDescent="0.2">
      <c r="A2764" t="s">
        <v>13515</v>
      </c>
      <c r="B2764" s="107">
        <v>44592</v>
      </c>
      <c r="C2764" t="s">
        <v>73</v>
      </c>
      <c r="D2764" s="109">
        <v>1.0009999999999999</v>
      </c>
    </row>
    <row r="2765" spans="1:4" x14ac:dyDescent="0.2">
      <c r="A2765" t="s">
        <v>13516</v>
      </c>
      <c r="B2765" s="107">
        <v>44592</v>
      </c>
      <c r="C2765" t="s">
        <v>72</v>
      </c>
      <c r="D2765" s="109">
        <v>1.643</v>
      </c>
    </row>
    <row r="2766" spans="1:4" x14ac:dyDescent="0.2">
      <c r="A2766" t="s">
        <v>13517</v>
      </c>
      <c r="B2766" s="107">
        <v>44592</v>
      </c>
      <c r="C2766" t="s">
        <v>58</v>
      </c>
      <c r="D2766" s="109">
        <v>2689.14</v>
      </c>
    </row>
    <row r="2767" spans="1:4" x14ac:dyDescent="0.2">
      <c r="A2767" t="s">
        <v>13518</v>
      </c>
      <c r="B2767" s="107">
        <v>44592</v>
      </c>
      <c r="C2767" t="s">
        <v>43</v>
      </c>
      <c r="D2767" s="109">
        <v>0.18729999999999999</v>
      </c>
    </row>
    <row r="2768" spans="1:4" x14ac:dyDescent="0.2">
      <c r="A2768" t="s">
        <v>13519</v>
      </c>
      <c r="B2768" s="107">
        <v>44591</v>
      </c>
      <c r="C2768" t="s">
        <v>71</v>
      </c>
      <c r="D2768" s="109">
        <v>0</v>
      </c>
    </row>
    <row r="2769" spans="1:4" x14ac:dyDescent="0.2">
      <c r="A2769" t="s">
        <v>13520</v>
      </c>
      <c r="B2769" s="107">
        <v>44591</v>
      </c>
      <c r="C2769" t="s">
        <v>2716</v>
      </c>
      <c r="D2769" s="109">
        <v>1</v>
      </c>
    </row>
    <row r="2770" spans="1:4" x14ac:dyDescent="0.2">
      <c r="A2770" t="s">
        <v>13521</v>
      </c>
      <c r="B2770" s="107">
        <v>44591</v>
      </c>
      <c r="C2770" t="s">
        <v>73</v>
      </c>
      <c r="D2770" s="109">
        <v>0.99960000000000004</v>
      </c>
    </row>
    <row r="2771" spans="1:4" x14ac:dyDescent="0.2">
      <c r="A2771" t="s">
        <v>13522</v>
      </c>
      <c r="B2771" s="107">
        <v>44591</v>
      </c>
      <c r="C2771" t="s">
        <v>72</v>
      </c>
      <c r="D2771" s="109">
        <v>1.605</v>
      </c>
    </row>
    <row r="2772" spans="1:4" x14ac:dyDescent="0.2">
      <c r="A2772" t="s">
        <v>13523</v>
      </c>
      <c r="B2772" s="107">
        <v>44591</v>
      </c>
      <c r="C2772" t="s">
        <v>58</v>
      </c>
      <c r="D2772" s="109">
        <v>2603.2399999999998</v>
      </c>
    </row>
    <row r="2773" spans="1:4" x14ac:dyDescent="0.2">
      <c r="A2773" t="s">
        <v>13524</v>
      </c>
      <c r="B2773" s="107">
        <v>44591</v>
      </c>
      <c r="C2773" t="s">
        <v>43</v>
      </c>
      <c r="D2773" s="109">
        <v>0.184</v>
      </c>
    </row>
    <row r="2774" spans="1:4" x14ac:dyDescent="0.2">
      <c r="A2774" t="s">
        <v>13525</v>
      </c>
      <c r="B2774" s="107">
        <v>44590</v>
      </c>
      <c r="C2774" t="s">
        <v>71</v>
      </c>
      <c r="D2774" s="109">
        <v>0</v>
      </c>
    </row>
    <row r="2775" spans="1:4" x14ac:dyDescent="0.2">
      <c r="A2775" t="s">
        <v>13526</v>
      </c>
      <c r="B2775" s="107">
        <v>44590</v>
      </c>
      <c r="C2775" t="s">
        <v>2716</v>
      </c>
      <c r="D2775" s="109">
        <v>1.0009999999999999</v>
      </c>
    </row>
    <row r="2776" spans="1:4" x14ac:dyDescent="0.2">
      <c r="A2776" t="s">
        <v>13527</v>
      </c>
      <c r="B2776" s="107">
        <v>44590</v>
      </c>
      <c r="C2776" t="s">
        <v>73</v>
      </c>
      <c r="D2776" s="109">
        <v>1.0009999999999999</v>
      </c>
    </row>
    <row r="2777" spans="1:4" x14ac:dyDescent="0.2">
      <c r="A2777" t="s">
        <v>13528</v>
      </c>
      <c r="B2777" s="107">
        <v>44590</v>
      </c>
      <c r="C2777" t="s">
        <v>72</v>
      </c>
      <c r="D2777" s="109">
        <v>1.6950000000000001</v>
      </c>
    </row>
    <row r="2778" spans="1:4" x14ac:dyDescent="0.2">
      <c r="A2778" t="s">
        <v>13529</v>
      </c>
      <c r="B2778" s="107">
        <v>44590</v>
      </c>
      <c r="C2778" t="s">
        <v>58</v>
      </c>
      <c r="D2778" s="109">
        <v>2603.1</v>
      </c>
    </row>
    <row r="2779" spans="1:4" x14ac:dyDescent="0.2">
      <c r="A2779" t="s">
        <v>13530</v>
      </c>
      <c r="B2779" s="107">
        <v>44590</v>
      </c>
      <c r="C2779" t="s">
        <v>43</v>
      </c>
      <c r="D2779" s="109">
        <v>0.18440000000000001</v>
      </c>
    </row>
    <row r="2780" spans="1:4" x14ac:dyDescent="0.2">
      <c r="A2780" t="s">
        <v>13531</v>
      </c>
      <c r="B2780" s="107">
        <v>44589</v>
      </c>
      <c r="C2780" t="s">
        <v>71</v>
      </c>
      <c r="D2780" s="109">
        <v>0</v>
      </c>
    </row>
    <row r="2781" spans="1:4" x14ac:dyDescent="0.2">
      <c r="A2781" t="s">
        <v>13532</v>
      </c>
      <c r="B2781" s="107">
        <v>44589</v>
      </c>
      <c r="C2781" t="s">
        <v>2716</v>
      </c>
      <c r="D2781" s="109">
        <v>1.0009999999999999</v>
      </c>
    </row>
    <row r="2782" spans="1:4" x14ac:dyDescent="0.2">
      <c r="A2782" t="s">
        <v>13533</v>
      </c>
      <c r="B2782" s="107">
        <v>44589</v>
      </c>
      <c r="C2782" t="s">
        <v>73</v>
      </c>
      <c r="D2782" s="109">
        <v>1</v>
      </c>
    </row>
    <row r="2783" spans="1:4" x14ac:dyDescent="0.2">
      <c r="A2783" t="s">
        <v>13534</v>
      </c>
      <c r="B2783" s="107">
        <v>44589</v>
      </c>
      <c r="C2783" t="s">
        <v>72</v>
      </c>
      <c r="D2783" s="109">
        <v>1.675</v>
      </c>
    </row>
    <row r="2784" spans="1:4" x14ac:dyDescent="0.2">
      <c r="A2784" t="s">
        <v>13535</v>
      </c>
      <c r="B2784" s="107">
        <v>44589</v>
      </c>
      <c r="C2784" t="s">
        <v>58</v>
      </c>
      <c r="D2784" s="109">
        <v>2547.0300000000002</v>
      </c>
    </row>
    <row r="2785" spans="1:4" x14ac:dyDescent="0.2">
      <c r="A2785" t="s">
        <v>13536</v>
      </c>
      <c r="B2785" s="107">
        <v>44589</v>
      </c>
      <c r="C2785" t="s">
        <v>43</v>
      </c>
      <c r="D2785" s="109">
        <v>0.18459999999999999</v>
      </c>
    </row>
    <row r="2786" spans="1:4" x14ac:dyDescent="0.2">
      <c r="A2786" t="s">
        <v>13537</v>
      </c>
      <c r="B2786" s="107">
        <v>44588</v>
      </c>
      <c r="C2786" t="s">
        <v>71</v>
      </c>
      <c r="D2786" s="109">
        <v>0</v>
      </c>
    </row>
    <row r="2787" spans="1:4" x14ac:dyDescent="0.2">
      <c r="A2787" t="s">
        <v>13538</v>
      </c>
      <c r="B2787" s="107">
        <v>44588</v>
      </c>
      <c r="C2787" t="s">
        <v>2716</v>
      </c>
      <c r="D2787" s="109">
        <v>1.0009999999999999</v>
      </c>
    </row>
    <row r="2788" spans="1:4" x14ac:dyDescent="0.2">
      <c r="A2788" t="s">
        <v>13539</v>
      </c>
      <c r="B2788" s="107">
        <v>44588</v>
      </c>
      <c r="C2788" t="s">
        <v>73</v>
      </c>
      <c r="D2788" s="109">
        <v>1</v>
      </c>
    </row>
    <row r="2789" spans="1:4" x14ac:dyDescent="0.2">
      <c r="A2789" t="s">
        <v>13540</v>
      </c>
      <c r="B2789" s="107">
        <v>44588</v>
      </c>
      <c r="C2789" t="s">
        <v>72</v>
      </c>
      <c r="D2789" s="109">
        <v>1.591</v>
      </c>
    </row>
    <row r="2790" spans="1:4" x14ac:dyDescent="0.2">
      <c r="A2790" t="s">
        <v>13541</v>
      </c>
      <c r="B2790" s="107">
        <v>44588</v>
      </c>
      <c r="C2790" t="s">
        <v>58</v>
      </c>
      <c r="D2790" s="109">
        <v>2425.83</v>
      </c>
    </row>
    <row r="2791" spans="1:4" x14ac:dyDescent="0.2">
      <c r="A2791" t="s">
        <v>13542</v>
      </c>
      <c r="B2791" s="107">
        <v>44588</v>
      </c>
      <c r="C2791" t="s">
        <v>43</v>
      </c>
      <c r="D2791" s="109">
        <v>0.18329999999999999</v>
      </c>
    </row>
    <row r="2792" spans="1:4" x14ac:dyDescent="0.2">
      <c r="A2792" t="s">
        <v>13543</v>
      </c>
      <c r="B2792" s="107">
        <v>44587</v>
      </c>
      <c r="C2792" t="s">
        <v>71</v>
      </c>
      <c r="D2792" s="109">
        <v>0</v>
      </c>
    </row>
    <row r="2793" spans="1:4" x14ac:dyDescent="0.2">
      <c r="A2793" t="s">
        <v>13544</v>
      </c>
      <c r="B2793" s="107">
        <v>44587</v>
      </c>
      <c r="C2793" t="s">
        <v>2716</v>
      </c>
      <c r="D2793" s="109">
        <v>1.0009999999999999</v>
      </c>
    </row>
    <row r="2794" spans="1:4" x14ac:dyDescent="0.2">
      <c r="A2794" t="s">
        <v>13545</v>
      </c>
      <c r="B2794" s="107">
        <v>44587</v>
      </c>
      <c r="C2794" t="s">
        <v>73</v>
      </c>
      <c r="D2794" s="109">
        <v>1</v>
      </c>
    </row>
    <row r="2795" spans="1:4" x14ac:dyDescent="0.2">
      <c r="A2795" t="s">
        <v>13546</v>
      </c>
      <c r="B2795" s="107">
        <v>44587</v>
      </c>
      <c r="C2795" t="s">
        <v>72</v>
      </c>
      <c r="D2795" s="109">
        <v>1.589</v>
      </c>
    </row>
    <row r="2796" spans="1:4" x14ac:dyDescent="0.2">
      <c r="A2796" t="s">
        <v>13547</v>
      </c>
      <c r="B2796" s="107">
        <v>44587</v>
      </c>
      <c r="C2796" t="s">
        <v>58</v>
      </c>
      <c r="D2796" s="109">
        <v>2464.13</v>
      </c>
    </row>
    <row r="2797" spans="1:4" x14ac:dyDescent="0.2">
      <c r="A2797" t="s">
        <v>13548</v>
      </c>
      <c r="B2797" s="107">
        <v>44587</v>
      </c>
      <c r="C2797" t="s">
        <v>43</v>
      </c>
      <c r="D2797" s="109">
        <v>0.18190000000000001</v>
      </c>
    </row>
    <row r="2798" spans="1:4" x14ac:dyDescent="0.2">
      <c r="A2798" t="s">
        <v>13549</v>
      </c>
      <c r="B2798" s="107">
        <v>44586</v>
      </c>
      <c r="C2798" t="s">
        <v>71</v>
      </c>
      <c r="D2798" s="109">
        <v>0</v>
      </c>
    </row>
    <row r="2799" spans="1:4" x14ac:dyDescent="0.2">
      <c r="A2799" t="s">
        <v>13550</v>
      </c>
      <c r="B2799" s="107">
        <v>44586</v>
      </c>
      <c r="C2799" t="s">
        <v>2716</v>
      </c>
      <c r="D2799" s="109">
        <v>1.0009999999999999</v>
      </c>
    </row>
    <row r="2800" spans="1:4" x14ac:dyDescent="0.2">
      <c r="A2800" t="s">
        <v>13551</v>
      </c>
      <c r="B2800" s="107">
        <v>44586</v>
      </c>
      <c r="C2800" t="s">
        <v>73</v>
      </c>
      <c r="D2800" s="109">
        <v>1</v>
      </c>
    </row>
    <row r="2801" spans="1:4" x14ac:dyDescent="0.2">
      <c r="A2801" t="s">
        <v>13552</v>
      </c>
      <c r="B2801" s="107">
        <v>44586</v>
      </c>
      <c r="C2801" t="s">
        <v>72</v>
      </c>
      <c r="D2801" s="109">
        <v>1.5580000000000001</v>
      </c>
    </row>
    <row r="2802" spans="1:4" x14ac:dyDescent="0.2">
      <c r="A2802" t="s">
        <v>13553</v>
      </c>
      <c r="B2802" s="107">
        <v>44586</v>
      </c>
      <c r="C2802" t="s">
        <v>58</v>
      </c>
      <c r="D2802" s="109">
        <v>2459.65</v>
      </c>
    </row>
    <row r="2803" spans="1:4" x14ac:dyDescent="0.2">
      <c r="A2803" t="s">
        <v>13554</v>
      </c>
      <c r="B2803" s="107">
        <v>44586</v>
      </c>
      <c r="C2803" t="s">
        <v>43</v>
      </c>
      <c r="D2803" s="109">
        <v>0.18140000000000001</v>
      </c>
    </row>
    <row r="2804" spans="1:4" x14ac:dyDescent="0.2">
      <c r="A2804" t="s">
        <v>13555</v>
      </c>
      <c r="B2804" s="107">
        <v>44585</v>
      </c>
      <c r="C2804" t="s">
        <v>71</v>
      </c>
      <c r="D2804" s="109">
        <v>0</v>
      </c>
    </row>
    <row r="2805" spans="1:4" x14ac:dyDescent="0.2">
      <c r="A2805" t="s">
        <v>13556</v>
      </c>
      <c r="B2805" s="107">
        <v>44585</v>
      </c>
      <c r="C2805" t="s">
        <v>2716</v>
      </c>
      <c r="D2805" s="109">
        <v>1.0009999999999999</v>
      </c>
    </row>
    <row r="2806" spans="1:4" x14ac:dyDescent="0.2">
      <c r="A2806" t="s">
        <v>13557</v>
      </c>
      <c r="B2806" s="107">
        <v>44585</v>
      </c>
      <c r="C2806" t="s">
        <v>73</v>
      </c>
      <c r="D2806" s="109">
        <v>1</v>
      </c>
    </row>
    <row r="2807" spans="1:4" x14ac:dyDescent="0.2">
      <c r="A2807" t="s">
        <v>13558</v>
      </c>
      <c r="B2807" s="107">
        <v>44585</v>
      </c>
      <c r="C2807" t="s">
        <v>72</v>
      </c>
      <c r="D2807" s="109">
        <v>1.5089999999999999</v>
      </c>
    </row>
    <row r="2808" spans="1:4" x14ac:dyDescent="0.2">
      <c r="A2808" t="s">
        <v>13559</v>
      </c>
      <c r="B2808" s="107">
        <v>44585</v>
      </c>
      <c r="C2808" t="s">
        <v>58</v>
      </c>
      <c r="D2808" s="109">
        <v>2442.27</v>
      </c>
    </row>
    <row r="2809" spans="1:4" x14ac:dyDescent="0.2">
      <c r="A2809" t="s">
        <v>13560</v>
      </c>
      <c r="B2809" s="107">
        <v>44585</v>
      </c>
      <c r="C2809" t="s">
        <v>43</v>
      </c>
      <c r="D2809" s="109">
        <v>0.1802</v>
      </c>
    </row>
    <row r="2810" spans="1:4" x14ac:dyDescent="0.2">
      <c r="A2810" t="s">
        <v>13561</v>
      </c>
      <c r="B2810" s="107">
        <v>44584</v>
      </c>
      <c r="C2810" t="s">
        <v>71</v>
      </c>
      <c r="D2810" s="109">
        <v>0</v>
      </c>
    </row>
    <row r="2811" spans="1:4" x14ac:dyDescent="0.2">
      <c r="A2811" t="s">
        <v>13562</v>
      </c>
      <c r="B2811" s="107">
        <v>44584</v>
      </c>
      <c r="C2811" t="s">
        <v>2716</v>
      </c>
      <c r="D2811" s="109">
        <v>1.0009999999999999</v>
      </c>
    </row>
    <row r="2812" spans="1:4" x14ac:dyDescent="0.2">
      <c r="A2812" t="s">
        <v>13563</v>
      </c>
      <c r="B2812" s="107">
        <v>44584</v>
      </c>
      <c r="C2812" t="s">
        <v>73</v>
      </c>
      <c r="D2812" s="109">
        <v>1.0009999999999999</v>
      </c>
    </row>
    <row r="2813" spans="1:4" x14ac:dyDescent="0.2">
      <c r="A2813" t="s">
        <v>13564</v>
      </c>
      <c r="B2813" s="107">
        <v>44584</v>
      </c>
      <c r="C2813" t="s">
        <v>72</v>
      </c>
      <c r="D2813" s="109">
        <v>1.617</v>
      </c>
    </row>
    <row r="2814" spans="1:4" x14ac:dyDescent="0.2">
      <c r="A2814" t="s">
        <v>13565</v>
      </c>
      <c r="B2814" s="107">
        <v>44584</v>
      </c>
      <c r="C2814" t="s">
        <v>58</v>
      </c>
      <c r="D2814" s="109">
        <v>2541.6</v>
      </c>
    </row>
    <row r="2815" spans="1:4" x14ac:dyDescent="0.2">
      <c r="A2815" t="s">
        <v>13566</v>
      </c>
      <c r="B2815" s="107">
        <v>44584</v>
      </c>
      <c r="C2815" t="s">
        <v>43</v>
      </c>
      <c r="D2815" s="109">
        <v>0.18110000000000001</v>
      </c>
    </row>
    <row r="2816" spans="1:4" x14ac:dyDescent="0.2">
      <c r="A2816" t="s">
        <v>13567</v>
      </c>
      <c r="B2816" s="107">
        <v>44583</v>
      </c>
      <c r="C2816" t="s">
        <v>71</v>
      </c>
      <c r="D2816" s="109">
        <v>0</v>
      </c>
    </row>
    <row r="2817" spans="1:4" x14ac:dyDescent="0.2">
      <c r="A2817" t="s">
        <v>13568</v>
      </c>
      <c r="B2817" s="107">
        <v>44583</v>
      </c>
      <c r="C2817" t="s">
        <v>2716</v>
      </c>
      <c r="D2817" s="109">
        <v>1.0009999999999999</v>
      </c>
    </row>
    <row r="2818" spans="1:4" x14ac:dyDescent="0.2">
      <c r="A2818" t="s">
        <v>13569</v>
      </c>
      <c r="B2818" s="107">
        <v>44583</v>
      </c>
      <c r="C2818" t="s">
        <v>73</v>
      </c>
      <c r="D2818" s="109">
        <v>1</v>
      </c>
    </row>
    <row r="2819" spans="1:4" x14ac:dyDescent="0.2">
      <c r="A2819" t="s">
        <v>13570</v>
      </c>
      <c r="B2819" s="107">
        <v>44583</v>
      </c>
      <c r="C2819" t="s">
        <v>72</v>
      </c>
      <c r="D2819" s="109">
        <v>1.5369999999999999</v>
      </c>
    </row>
    <row r="2820" spans="1:4" x14ac:dyDescent="0.2">
      <c r="A2820" t="s">
        <v>13571</v>
      </c>
      <c r="B2820" s="107">
        <v>44583</v>
      </c>
      <c r="C2820" t="s">
        <v>58</v>
      </c>
      <c r="D2820" s="109">
        <v>2412.23</v>
      </c>
    </row>
    <row r="2821" spans="1:4" x14ac:dyDescent="0.2">
      <c r="A2821" t="s">
        <v>13572</v>
      </c>
      <c r="B2821" s="107">
        <v>44583</v>
      </c>
      <c r="C2821" t="s">
        <v>43</v>
      </c>
      <c r="D2821" s="109">
        <v>0.18079999999999999</v>
      </c>
    </row>
    <row r="2822" spans="1:4" x14ac:dyDescent="0.2">
      <c r="A2822" t="s">
        <v>13573</v>
      </c>
      <c r="B2822" s="107">
        <v>44582</v>
      </c>
      <c r="C2822" t="s">
        <v>71</v>
      </c>
      <c r="D2822" s="109">
        <v>0</v>
      </c>
    </row>
    <row r="2823" spans="1:4" x14ac:dyDescent="0.2">
      <c r="A2823" t="s">
        <v>13574</v>
      </c>
      <c r="B2823" s="107">
        <v>44582</v>
      </c>
      <c r="C2823" t="s">
        <v>2716</v>
      </c>
      <c r="D2823" s="109">
        <v>1</v>
      </c>
    </row>
    <row r="2824" spans="1:4" x14ac:dyDescent="0.2">
      <c r="A2824" t="s">
        <v>13575</v>
      </c>
      <c r="B2824" s="107">
        <v>44582</v>
      </c>
      <c r="C2824" t="s">
        <v>73</v>
      </c>
      <c r="D2824" s="109">
        <v>1</v>
      </c>
    </row>
    <row r="2825" spans="1:4" x14ac:dyDescent="0.2">
      <c r="A2825" t="s">
        <v>13576</v>
      </c>
      <c r="B2825" s="107">
        <v>44582</v>
      </c>
      <c r="C2825" t="s">
        <v>72</v>
      </c>
      <c r="D2825" s="109">
        <v>1.702</v>
      </c>
    </row>
    <row r="2826" spans="1:4" x14ac:dyDescent="0.2">
      <c r="A2826" t="s">
        <v>13577</v>
      </c>
      <c r="B2826" s="107">
        <v>44582</v>
      </c>
      <c r="C2826" t="s">
        <v>58</v>
      </c>
      <c r="D2826" s="109">
        <v>2569.59</v>
      </c>
    </row>
    <row r="2827" spans="1:4" x14ac:dyDescent="0.2">
      <c r="A2827" t="s">
        <v>13578</v>
      </c>
      <c r="B2827" s="107">
        <v>44582</v>
      </c>
      <c r="C2827" t="s">
        <v>43</v>
      </c>
      <c r="D2827" s="109">
        <v>0.18129999999999999</v>
      </c>
    </row>
    <row r="2828" spans="1:4" x14ac:dyDescent="0.2">
      <c r="A2828" t="s">
        <v>13579</v>
      </c>
      <c r="B2828" s="107">
        <v>44581</v>
      </c>
      <c r="C2828" t="s">
        <v>71</v>
      </c>
      <c r="D2828" s="109">
        <v>0</v>
      </c>
    </row>
    <row r="2829" spans="1:4" x14ac:dyDescent="0.2">
      <c r="A2829" t="s">
        <v>13580</v>
      </c>
      <c r="B2829" s="107">
        <v>44581</v>
      </c>
      <c r="C2829" t="s">
        <v>2716</v>
      </c>
      <c r="D2829" s="109">
        <v>0.99980000000000002</v>
      </c>
    </row>
    <row r="2830" spans="1:4" x14ac:dyDescent="0.2">
      <c r="A2830" t="s">
        <v>13581</v>
      </c>
      <c r="B2830" s="107">
        <v>44581</v>
      </c>
      <c r="C2830" t="s">
        <v>73</v>
      </c>
      <c r="D2830" s="109">
        <v>1</v>
      </c>
    </row>
    <row r="2831" spans="1:4" x14ac:dyDescent="0.2">
      <c r="A2831" t="s">
        <v>13582</v>
      </c>
      <c r="B2831" s="107">
        <v>44581</v>
      </c>
      <c r="C2831" t="s">
        <v>72</v>
      </c>
      <c r="D2831" s="109">
        <v>1.9610000000000001</v>
      </c>
    </row>
    <row r="2832" spans="1:4" x14ac:dyDescent="0.2">
      <c r="A2832" t="s">
        <v>13583</v>
      </c>
      <c r="B2832" s="107">
        <v>44581</v>
      </c>
      <c r="C2832" t="s">
        <v>58</v>
      </c>
      <c r="D2832" s="109">
        <v>3002.43</v>
      </c>
    </row>
    <row r="2833" spans="1:4" x14ac:dyDescent="0.2">
      <c r="A2833" t="s">
        <v>13584</v>
      </c>
      <c r="B2833" s="107">
        <v>44581</v>
      </c>
      <c r="C2833" t="s">
        <v>43</v>
      </c>
      <c r="D2833" s="109">
        <v>0.18229999999999999</v>
      </c>
    </row>
    <row r="2834" spans="1:4" x14ac:dyDescent="0.2">
      <c r="A2834" t="s">
        <v>13585</v>
      </c>
      <c r="B2834" s="107">
        <v>44580</v>
      </c>
      <c r="C2834" t="s">
        <v>71</v>
      </c>
      <c r="D2834" s="109">
        <v>0</v>
      </c>
    </row>
    <row r="2835" spans="1:4" x14ac:dyDescent="0.2">
      <c r="A2835" t="s">
        <v>13586</v>
      </c>
      <c r="B2835" s="107">
        <v>44580</v>
      </c>
      <c r="C2835" t="s">
        <v>2716</v>
      </c>
      <c r="D2835" s="109">
        <v>1</v>
      </c>
    </row>
    <row r="2836" spans="1:4" x14ac:dyDescent="0.2">
      <c r="A2836" t="s">
        <v>13587</v>
      </c>
      <c r="B2836" s="107">
        <v>44580</v>
      </c>
      <c r="C2836" t="s">
        <v>73</v>
      </c>
      <c r="D2836" s="109">
        <v>1</v>
      </c>
    </row>
    <row r="2837" spans="1:4" x14ac:dyDescent="0.2">
      <c r="A2837" t="s">
        <v>13588</v>
      </c>
      <c r="B2837" s="107">
        <v>44580</v>
      </c>
      <c r="C2837" t="s">
        <v>72</v>
      </c>
      <c r="D2837" s="109">
        <v>2.0299999999999998</v>
      </c>
    </row>
    <row r="2838" spans="1:4" x14ac:dyDescent="0.2">
      <c r="A2838" t="s">
        <v>13589</v>
      </c>
      <c r="B2838" s="107">
        <v>44580</v>
      </c>
      <c r="C2838" t="s">
        <v>58</v>
      </c>
      <c r="D2838" s="109">
        <v>3084.78</v>
      </c>
    </row>
    <row r="2839" spans="1:4" x14ac:dyDescent="0.2">
      <c r="A2839" t="s">
        <v>13590</v>
      </c>
      <c r="B2839" s="107">
        <v>44580</v>
      </c>
      <c r="C2839" t="s">
        <v>43</v>
      </c>
      <c r="D2839" s="109">
        <v>0.1817</v>
      </c>
    </row>
    <row r="2840" spans="1:4" x14ac:dyDescent="0.2">
      <c r="A2840" t="s">
        <v>13591</v>
      </c>
      <c r="B2840" s="107">
        <v>44579</v>
      </c>
      <c r="C2840" t="s">
        <v>71</v>
      </c>
      <c r="D2840" s="109">
        <v>0</v>
      </c>
    </row>
    <row r="2841" spans="1:4" x14ac:dyDescent="0.2">
      <c r="A2841" t="s">
        <v>13592</v>
      </c>
      <c r="B2841" s="107">
        <v>44579</v>
      </c>
      <c r="C2841" t="s">
        <v>2716</v>
      </c>
      <c r="D2841" s="109">
        <v>1.0009999999999999</v>
      </c>
    </row>
    <row r="2842" spans="1:4" x14ac:dyDescent="0.2">
      <c r="A2842" t="s">
        <v>13593</v>
      </c>
      <c r="B2842" s="107">
        <v>44579</v>
      </c>
      <c r="C2842" t="s">
        <v>73</v>
      </c>
      <c r="D2842" s="109">
        <v>1</v>
      </c>
    </row>
    <row r="2843" spans="1:4" x14ac:dyDescent="0.2">
      <c r="A2843" t="s">
        <v>13594</v>
      </c>
      <c r="B2843" s="107">
        <v>44579</v>
      </c>
      <c r="C2843" t="s">
        <v>72</v>
      </c>
      <c r="D2843" s="109">
        <v>2.12</v>
      </c>
    </row>
    <row r="2844" spans="1:4" x14ac:dyDescent="0.2">
      <c r="A2844" t="s">
        <v>13595</v>
      </c>
      <c r="B2844" s="107">
        <v>44579</v>
      </c>
      <c r="C2844" t="s">
        <v>58</v>
      </c>
      <c r="D2844" s="109">
        <v>3161.5</v>
      </c>
    </row>
    <row r="2845" spans="1:4" x14ac:dyDescent="0.2">
      <c r="A2845" t="s">
        <v>13596</v>
      </c>
      <c r="B2845" s="107">
        <v>44579</v>
      </c>
      <c r="C2845" t="s">
        <v>43</v>
      </c>
      <c r="D2845" s="109">
        <v>0.1784</v>
      </c>
    </row>
    <row r="2846" spans="1:4" x14ac:dyDescent="0.2">
      <c r="A2846" t="s">
        <v>13597</v>
      </c>
      <c r="B2846" s="107">
        <v>44578</v>
      </c>
      <c r="C2846" t="s">
        <v>71</v>
      </c>
      <c r="D2846" s="109">
        <v>0</v>
      </c>
    </row>
    <row r="2847" spans="1:4" x14ac:dyDescent="0.2">
      <c r="A2847" t="s">
        <v>13598</v>
      </c>
      <c r="B2847" s="107">
        <v>44578</v>
      </c>
      <c r="C2847" t="s">
        <v>2716</v>
      </c>
      <c r="D2847" s="109">
        <v>1.0009999999999999</v>
      </c>
    </row>
    <row r="2848" spans="1:4" x14ac:dyDescent="0.2">
      <c r="A2848" t="s">
        <v>13599</v>
      </c>
      <c r="B2848" s="107">
        <v>44578</v>
      </c>
      <c r="C2848" t="s">
        <v>73</v>
      </c>
      <c r="D2848" s="109">
        <v>1</v>
      </c>
    </row>
    <row r="2849" spans="1:4" x14ac:dyDescent="0.2">
      <c r="A2849" t="s">
        <v>13600</v>
      </c>
      <c r="B2849" s="107">
        <v>44578</v>
      </c>
      <c r="C2849" t="s">
        <v>72</v>
      </c>
      <c r="D2849" s="109">
        <v>2.2200000000000002</v>
      </c>
    </row>
    <row r="2850" spans="1:4" x14ac:dyDescent="0.2">
      <c r="A2850" t="s">
        <v>13601</v>
      </c>
      <c r="B2850" s="107">
        <v>44578</v>
      </c>
      <c r="C2850" t="s">
        <v>58</v>
      </c>
      <c r="D2850" s="109">
        <v>3210.9</v>
      </c>
    </row>
    <row r="2851" spans="1:4" x14ac:dyDescent="0.2">
      <c r="A2851" t="s">
        <v>13602</v>
      </c>
      <c r="B2851" s="107">
        <v>44578</v>
      </c>
      <c r="C2851" t="s">
        <v>43</v>
      </c>
      <c r="D2851" s="109">
        <v>0.1797</v>
      </c>
    </row>
    <row r="2852" spans="1:4" x14ac:dyDescent="0.2">
      <c r="A2852" t="s">
        <v>13603</v>
      </c>
      <c r="B2852" s="107">
        <v>44577</v>
      </c>
      <c r="C2852" t="s">
        <v>71</v>
      </c>
      <c r="D2852" s="109">
        <v>0</v>
      </c>
    </row>
    <row r="2853" spans="1:4" x14ac:dyDescent="0.2">
      <c r="A2853" t="s">
        <v>13604</v>
      </c>
      <c r="B2853" s="107">
        <v>44577</v>
      </c>
      <c r="C2853" t="s">
        <v>2716</v>
      </c>
      <c r="D2853" s="109">
        <v>1.0009999999999999</v>
      </c>
    </row>
    <row r="2854" spans="1:4" x14ac:dyDescent="0.2">
      <c r="A2854" t="s">
        <v>13605</v>
      </c>
      <c r="B2854" s="107">
        <v>44577</v>
      </c>
      <c r="C2854" t="s">
        <v>73</v>
      </c>
      <c r="D2854" s="109">
        <v>1</v>
      </c>
    </row>
    <row r="2855" spans="1:4" x14ac:dyDescent="0.2">
      <c r="A2855" t="s">
        <v>13606</v>
      </c>
      <c r="B2855" s="107">
        <v>44577</v>
      </c>
      <c r="C2855" t="s">
        <v>72</v>
      </c>
      <c r="D2855" s="109">
        <v>2.3330000000000002</v>
      </c>
    </row>
    <row r="2856" spans="1:4" x14ac:dyDescent="0.2">
      <c r="A2856" t="s">
        <v>13607</v>
      </c>
      <c r="B2856" s="107">
        <v>44577</v>
      </c>
      <c r="C2856" t="s">
        <v>58</v>
      </c>
      <c r="D2856" s="109">
        <v>3349.61</v>
      </c>
    </row>
    <row r="2857" spans="1:4" x14ac:dyDescent="0.2">
      <c r="A2857" t="s">
        <v>13608</v>
      </c>
      <c r="B2857" s="107">
        <v>44577</v>
      </c>
      <c r="C2857" t="s">
        <v>43</v>
      </c>
      <c r="D2857" s="109">
        <v>0.1789</v>
      </c>
    </row>
    <row r="2858" spans="1:4" x14ac:dyDescent="0.2">
      <c r="A2858" t="s">
        <v>13609</v>
      </c>
      <c r="B2858" s="107">
        <v>44576</v>
      </c>
      <c r="C2858" t="s">
        <v>71</v>
      </c>
      <c r="D2858" s="109">
        <v>0</v>
      </c>
    </row>
    <row r="2859" spans="1:4" x14ac:dyDescent="0.2">
      <c r="A2859" t="s">
        <v>13610</v>
      </c>
      <c r="B2859" s="107">
        <v>44576</v>
      </c>
      <c r="C2859" t="s">
        <v>2716</v>
      </c>
      <c r="D2859" s="109">
        <v>1</v>
      </c>
    </row>
    <row r="2860" spans="1:4" x14ac:dyDescent="0.2">
      <c r="A2860" t="s">
        <v>13611</v>
      </c>
      <c r="B2860" s="107">
        <v>44576</v>
      </c>
      <c r="C2860" t="s">
        <v>73</v>
      </c>
      <c r="D2860" s="109">
        <v>0.99960000000000004</v>
      </c>
    </row>
    <row r="2861" spans="1:4" x14ac:dyDescent="0.2">
      <c r="A2861" t="s">
        <v>13612</v>
      </c>
      <c r="B2861" s="107">
        <v>44576</v>
      </c>
      <c r="C2861" t="s">
        <v>72</v>
      </c>
      <c r="D2861" s="109">
        <v>2.3479999999999999</v>
      </c>
    </row>
    <row r="2862" spans="1:4" x14ac:dyDescent="0.2">
      <c r="A2862" t="s">
        <v>13613</v>
      </c>
      <c r="B2862" s="107">
        <v>44576</v>
      </c>
      <c r="C2862" t="s">
        <v>58</v>
      </c>
      <c r="D2862" s="109">
        <v>3328.63</v>
      </c>
    </row>
    <row r="2863" spans="1:4" x14ac:dyDescent="0.2">
      <c r="A2863" t="s">
        <v>13614</v>
      </c>
      <c r="B2863" s="107">
        <v>44576</v>
      </c>
      <c r="C2863" t="s">
        <v>43</v>
      </c>
      <c r="D2863" s="109">
        <v>0.17899999999999999</v>
      </c>
    </row>
    <row r="2864" spans="1:4" x14ac:dyDescent="0.2">
      <c r="A2864" t="s">
        <v>13615</v>
      </c>
      <c r="B2864" s="107">
        <v>44575</v>
      </c>
      <c r="C2864" t="s">
        <v>71</v>
      </c>
      <c r="D2864" s="109">
        <v>0</v>
      </c>
    </row>
    <row r="2865" spans="1:4" x14ac:dyDescent="0.2">
      <c r="A2865" t="s">
        <v>13616</v>
      </c>
      <c r="B2865" s="107">
        <v>44575</v>
      </c>
      <c r="C2865" t="s">
        <v>2716</v>
      </c>
      <c r="D2865" s="109">
        <v>1.0009999999999999</v>
      </c>
    </row>
    <row r="2866" spans="1:4" x14ac:dyDescent="0.2">
      <c r="A2866" t="s">
        <v>13617</v>
      </c>
      <c r="B2866" s="107">
        <v>44575</v>
      </c>
      <c r="C2866" t="s">
        <v>73</v>
      </c>
      <c r="D2866" s="109">
        <v>1</v>
      </c>
    </row>
    <row r="2867" spans="1:4" x14ac:dyDescent="0.2">
      <c r="A2867" t="s">
        <v>13618</v>
      </c>
      <c r="B2867" s="107">
        <v>44575</v>
      </c>
      <c r="C2867" t="s">
        <v>72</v>
      </c>
      <c r="D2867" s="109">
        <v>2.3370000000000002</v>
      </c>
    </row>
    <row r="2868" spans="1:4" x14ac:dyDescent="0.2">
      <c r="A2868" t="s">
        <v>13619</v>
      </c>
      <c r="B2868" s="107">
        <v>44575</v>
      </c>
      <c r="C2868" t="s">
        <v>58</v>
      </c>
      <c r="D2868" s="109">
        <v>3309.66</v>
      </c>
    </row>
    <row r="2869" spans="1:4" x14ac:dyDescent="0.2">
      <c r="A2869" t="s">
        <v>13620</v>
      </c>
      <c r="B2869" s="107">
        <v>44575</v>
      </c>
      <c r="C2869" t="s">
        <v>43</v>
      </c>
      <c r="D2869" s="109">
        <v>0.1794</v>
      </c>
    </row>
    <row r="2870" spans="1:4" x14ac:dyDescent="0.2">
      <c r="A2870" t="s">
        <v>13621</v>
      </c>
      <c r="B2870" s="107">
        <v>44574</v>
      </c>
      <c r="C2870" t="s">
        <v>71</v>
      </c>
      <c r="D2870" s="109">
        <v>0</v>
      </c>
    </row>
    <row r="2871" spans="1:4" x14ac:dyDescent="0.2">
      <c r="A2871" t="s">
        <v>13622</v>
      </c>
      <c r="B2871" s="107">
        <v>44574</v>
      </c>
      <c r="C2871" t="s">
        <v>2716</v>
      </c>
      <c r="D2871" s="109">
        <v>1</v>
      </c>
    </row>
    <row r="2872" spans="1:4" x14ac:dyDescent="0.2">
      <c r="A2872" t="s">
        <v>13623</v>
      </c>
      <c r="B2872" s="107">
        <v>44574</v>
      </c>
      <c r="C2872" t="s">
        <v>73</v>
      </c>
      <c r="D2872" s="109">
        <v>1</v>
      </c>
    </row>
    <row r="2873" spans="1:4" x14ac:dyDescent="0.2">
      <c r="A2873" t="s">
        <v>13624</v>
      </c>
      <c r="B2873" s="107">
        <v>44574</v>
      </c>
      <c r="C2873" t="s">
        <v>72</v>
      </c>
      <c r="D2873" s="109">
        <v>2.2629999999999999</v>
      </c>
    </row>
    <row r="2874" spans="1:4" x14ac:dyDescent="0.2">
      <c r="A2874" t="s">
        <v>13625</v>
      </c>
      <c r="B2874" s="107">
        <v>44574</v>
      </c>
      <c r="C2874" t="s">
        <v>58</v>
      </c>
      <c r="D2874" s="109">
        <v>3242.26</v>
      </c>
    </row>
    <row r="2875" spans="1:4" x14ac:dyDescent="0.2">
      <c r="A2875" t="s">
        <v>13626</v>
      </c>
      <c r="B2875" s="107">
        <v>44574</v>
      </c>
      <c r="C2875" t="s">
        <v>43</v>
      </c>
      <c r="D2875" s="109">
        <v>0.17899999999999999</v>
      </c>
    </row>
    <row r="2876" spans="1:4" x14ac:dyDescent="0.2">
      <c r="A2876" t="s">
        <v>13627</v>
      </c>
      <c r="B2876" s="107">
        <v>44573</v>
      </c>
      <c r="C2876" t="s">
        <v>71</v>
      </c>
      <c r="D2876" s="109">
        <v>0</v>
      </c>
    </row>
    <row r="2877" spans="1:4" x14ac:dyDescent="0.2">
      <c r="A2877" t="s">
        <v>13628</v>
      </c>
      <c r="B2877" s="107">
        <v>44573</v>
      </c>
      <c r="C2877" t="s">
        <v>2716</v>
      </c>
      <c r="D2877" s="109">
        <v>1</v>
      </c>
    </row>
    <row r="2878" spans="1:4" x14ac:dyDescent="0.2">
      <c r="A2878" t="s">
        <v>13629</v>
      </c>
      <c r="B2878" s="107">
        <v>44573</v>
      </c>
      <c r="C2878" t="s">
        <v>73</v>
      </c>
      <c r="D2878" s="109">
        <v>1</v>
      </c>
    </row>
    <row r="2879" spans="1:4" x14ac:dyDescent="0.2">
      <c r="A2879" t="s">
        <v>13630</v>
      </c>
      <c r="B2879" s="107">
        <v>44573</v>
      </c>
      <c r="C2879" t="s">
        <v>72</v>
      </c>
      <c r="D2879" s="109">
        <v>2.3980000000000001</v>
      </c>
    </row>
    <row r="2880" spans="1:4" x14ac:dyDescent="0.2">
      <c r="A2880" t="s">
        <v>13631</v>
      </c>
      <c r="B2880" s="107">
        <v>44573</v>
      </c>
      <c r="C2880" t="s">
        <v>58</v>
      </c>
      <c r="D2880" s="109">
        <v>3373.03</v>
      </c>
    </row>
    <row r="2881" spans="1:4" x14ac:dyDescent="0.2">
      <c r="A2881" t="s">
        <v>13632</v>
      </c>
      <c r="B2881" s="107">
        <v>44573</v>
      </c>
      <c r="C2881" t="s">
        <v>43</v>
      </c>
      <c r="D2881" s="109">
        <v>0.17899999999999999</v>
      </c>
    </row>
    <row r="2882" spans="1:4" x14ac:dyDescent="0.2">
      <c r="A2882" t="s">
        <v>13633</v>
      </c>
      <c r="B2882" s="107">
        <v>44572</v>
      </c>
      <c r="C2882" t="s">
        <v>71</v>
      </c>
      <c r="D2882" s="109">
        <v>0</v>
      </c>
    </row>
    <row r="2883" spans="1:4" x14ac:dyDescent="0.2">
      <c r="A2883" t="s">
        <v>13634</v>
      </c>
      <c r="B2883" s="107">
        <v>44572</v>
      </c>
      <c r="C2883" t="s">
        <v>2716</v>
      </c>
      <c r="D2883" s="109">
        <v>1.0009999999999999</v>
      </c>
    </row>
    <row r="2884" spans="1:4" x14ac:dyDescent="0.2">
      <c r="A2884" t="s">
        <v>13635</v>
      </c>
      <c r="B2884" s="107">
        <v>44572</v>
      </c>
      <c r="C2884" t="s">
        <v>73</v>
      </c>
      <c r="D2884" s="109">
        <v>1</v>
      </c>
    </row>
    <row r="2885" spans="1:4" x14ac:dyDescent="0.2">
      <c r="A2885" t="s">
        <v>13636</v>
      </c>
      <c r="B2885" s="107">
        <v>44572</v>
      </c>
      <c r="C2885" t="s">
        <v>72</v>
      </c>
      <c r="D2885" s="109">
        <v>2.36</v>
      </c>
    </row>
    <row r="2886" spans="1:4" x14ac:dyDescent="0.2">
      <c r="A2886" t="s">
        <v>13637</v>
      </c>
      <c r="B2886" s="107">
        <v>44572</v>
      </c>
      <c r="C2886" t="s">
        <v>58</v>
      </c>
      <c r="D2886" s="109">
        <v>3240.32</v>
      </c>
    </row>
    <row r="2887" spans="1:4" x14ac:dyDescent="0.2">
      <c r="A2887" t="s">
        <v>13638</v>
      </c>
      <c r="B2887" s="107">
        <v>44572</v>
      </c>
      <c r="C2887" t="s">
        <v>43</v>
      </c>
      <c r="D2887" s="109">
        <v>0.17760000000000001</v>
      </c>
    </row>
    <row r="2888" spans="1:4" x14ac:dyDescent="0.2">
      <c r="A2888" t="s">
        <v>13639</v>
      </c>
      <c r="B2888" s="107">
        <v>44571</v>
      </c>
      <c r="C2888" t="s">
        <v>71</v>
      </c>
      <c r="D2888" s="109">
        <v>0</v>
      </c>
    </row>
    <row r="2889" spans="1:4" x14ac:dyDescent="0.2">
      <c r="A2889" t="s">
        <v>13640</v>
      </c>
      <c r="B2889" s="107">
        <v>44571</v>
      </c>
      <c r="C2889" t="s">
        <v>2716</v>
      </c>
      <c r="D2889" s="109">
        <v>1</v>
      </c>
    </row>
    <row r="2890" spans="1:4" x14ac:dyDescent="0.2">
      <c r="A2890" t="s">
        <v>13641</v>
      </c>
      <c r="B2890" s="107">
        <v>44571</v>
      </c>
      <c r="C2890" t="s">
        <v>73</v>
      </c>
      <c r="D2890" s="109">
        <v>1</v>
      </c>
    </row>
    <row r="2891" spans="1:4" x14ac:dyDescent="0.2">
      <c r="A2891" t="s">
        <v>13642</v>
      </c>
      <c r="B2891" s="107">
        <v>44571</v>
      </c>
      <c r="C2891" t="s">
        <v>72</v>
      </c>
      <c r="D2891" s="109">
        <v>2.073</v>
      </c>
    </row>
    <row r="2892" spans="1:4" x14ac:dyDescent="0.2">
      <c r="A2892" t="s">
        <v>13643</v>
      </c>
      <c r="B2892" s="107">
        <v>44571</v>
      </c>
      <c r="C2892" t="s">
        <v>58</v>
      </c>
      <c r="D2892" s="109">
        <v>3083.68</v>
      </c>
    </row>
    <row r="2893" spans="1:4" x14ac:dyDescent="0.2">
      <c r="A2893" t="s">
        <v>13644</v>
      </c>
      <c r="B2893" s="107">
        <v>44571</v>
      </c>
      <c r="C2893" t="s">
        <v>43</v>
      </c>
      <c r="D2893" s="109">
        <v>0.17519999999999999</v>
      </c>
    </row>
    <row r="2894" spans="1:4" x14ac:dyDescent="0.2">
      <c r="A2894" t="s">
        <v>13645</v>
      </c>
      <c r="B2894" s="107">
        <v>44570</v>
      </c>
      <c r="C2894" t="s">
        <v>71</v>
      </c>
      <c r="D2894" s="109">
        <v>0</v>
      </c>
    </row>
    <row r="2895" spans="1:4" x14ac:dyDescent="0.2">
      <c r="A2895" t="s">
        <v>13646</v>
      </c>
      <c r="B2895" s="107">
        <v>44570</v>
      </c>
      <c r="C2895" t="s">
        <v>2716</v>
      </c>
      <c r="D2895" s="109">
        <v>1</v>
      </c>
    </row>
    <row r="2896" spans="1:4" x14ac:dyDescent="0.2">
      <c r="A2896" t="s">
        <v>13647</v>
      </c>
      <c r="B2896" s="107">
        <v>44570</v>
      </c>
      <c r="C2896" t="s">
        <v>73</v>
      </c>
      <c r="D2896" s="109">
        <v>1</v>
      </c>
    </row>
    <row r="2897" spans="1:4" x14ac:dyDescent="0.2">
      <c r="A2897" t="s">
        <v>13648</v>
      </c>
      <c r="B2897" s="107">
        <v>44570</v>
      </c>
      <c r="C2897" t="s">
        <v>72</v>
      </c>
      <c r="D2897" s="109">
        <v>2.1150000000000002</v>
      </c>
    </row>
    <row r="2898" spans="1:4" x14ac:dyDescent="0.2">
      <c r="A2898" t="s">
        <v>13649</v>
      </c>
      <c r="B2898" s="107">
        <v>44570</v>
      </c>
      <c r="C2898" t="s">
        <v>58</v>
      </c>
      <c r="D2898" s="109">
        <v>3150.83</v>
      </c>
    </row>
    <row r="2899" spans="1:4" x14ac:dyDescent="0.2">
      <c r="A2899" t="s">
        <v>13650</v>
      </c>
      <c r="B2899" s="107">
        <v>44570</v>
      </c>
      <c r="C2899" t="s">
        <v>43</v>
      </c>
      <c r="D2899" s="109">
        <v>0.17549999999999999</v>
      </c>
    </row>
    <row r="2900" spans="1:4" x14ac:dyDescent="0.2">
      <c r="A2900" t="s">
        <v>13651</v>
      </c>
      <c r="B2900" s="107">
        <v>44569</v>
      </c>
      <c r="C2900" t="s">
        <v>71</v>
      </c>
      <c r="D2900" s="109">
        <v>0</v>
      </c>
    </row>
    <row r="2901" spans="1:4" x14ac:dyDescent="0.2">
      <c r="A2901" t="s">
        <v>13652</v>
      </c>
      <c r="B2901" s="107">
        <v>44569</v>
      </c>
      <c r="C2901" t="s">
        <v>2716</v>
      </c>
      <c r="D2901" s="109">
        <v>1</v>
      </c>
    </row>
    <row r="2902" spans="1:4" x14ac:dyDescent="0.2">
      <c r="A2902" t="s">
        <v>13653</v>
      </c>
      <c r="B2902" s="107">
        <v>44569</v>
      </c>
      <c r="C2902" t="s">
        <v>73</v>
      </c>
      <c r="D2902" s="109">
        <v>1</v>
      </c>
    </row>
    <row r="2903" spans="1:4" x14ac:dyDescent="0.2">
      <c r="A2903" t="s">
        <v>13654</v>
      </c>
      <c r="B2903" s="107">
        <v>44569</v>
      </c>
      <c r="C2903" t="s">
        <v>72</v>
      </c>
      <c r="D2903" s="109">
        <v>1.9850000000000001</v>
      </c>
    </row>
    <row r="2904" spans="1:4" x14ac:dyDescent="0.2">
      <c r="A2904" t="s">
        <v>13655</v>
      </c>
      <c r="B2904" s="107">
        <v>44569</v>
      </c>
      <c r="C2904" t="s">
        <v>58</v>
      </c>
      <c r="D2904" s="109">
        <v>3080.81</v>
      </c>
    </row>
    <row r="2905" spans="1:4" x14ac:dyDescent="0.2">
      <c r="A2905" t="s">
        <v>13656</v>
      </c>
      <c r="B2905" s="107">
        <v>44569</v>
      </c>
      <c r="C2905" t="s">
        <v>43</v>
      </c>
      <c r="D2905" s="109">
        <v>0.1754</v>
      </c>
    </row>
    <row r="2906" spans="1:4" x14ac:dyDescent="0.2">
      <c r="A2906" t="s">
        <v>13657</v>
      </c>
      <c r="B2906" s="107">
        <v>44568</v>
      </c>
      <c r="C2906" t="s">
        <v>71</v>
      </c>
      <c r="D2906" s="109">
        <v>0</v>
      </c>
    </row>
    <row r="2907" spans="1:4" x14ac:dyDescent="0.2">
      <c r="A2907" t="s">
        <v>13658</v>
      </c>
      <c r="B2907" s="107">
        <v>44568</v>
      </c>
      <c r="C2907" t="s">
        <v>2716</v>
      </c>
      <c r="D2907" s="109">
        <v>0.99970000000000003</v>
      </c>
    </row>
    <row r="2908" spans="1:4" x14ac:dyDescent="0.2">
      <c r="A2908" t="s">
        <v>13659</v>
      </c>
      <c r="B2908" s="107">
        <v>44568</v>
      </c>
      <c r="C2908" t="s">
        <v>73</v>
      </c>
      <c r="D2908" s="109">
        <v>1</v>
      </c>
    </row>
    <row r="2909" spans="1:4" x14ac:dyDescent="0.2">
      <c r="A2909" t="s">
        <v>13660</v>
      </c>
      <c r="B2909" s="107">
        <v>44568</v>
      </c>
      <c r="C2909" t="s">
        <v>72</v>
      </c>
      <c r="D2909" s="109">
        <v>2.0510000000000002</v>
      </c>
    </row>
    <row r="2910" spans="1:4" x14ac:dyDescent="0.2">
      <c r="A2910" t="s">
        <v>13661</v>
      </c>
      <c r="B2910" s="107">
        <v>44568</v>
      </c>
      <c r="C2910" t="s">
        <v>58</v>
      </c>
      <c r="D2910" s="109">
        <v>3196.47</v>
      </c>
    </row>
    <row r="2911" spans="1:4" x14ac:dyDescent="0.2">
      <c r="A2911" t="s">
        <v>13662</v>
      </c>
      <c r="B2911" s="107">
        <v>44568</v>
      </c>
      <c r="C2911" t="s">
        <v>43</v>
      </c>
      <c r="D2911" s="109">
        <v>0.17580000000000001</v>
      </c>
    </row>
    <row r="2912" spans="1:4" x14ac:dyDescent="0.2">
      <c r="A2912" t="s">
        <v>13663</v>
      </c>
      <c r="B2912" s="107">
        <v>44567</v>
      </c>
      <c r="C2912" t="s">
        <v>71</v>
      </c>
      <c r="D2912" s="109">
        <v>0</v>
      </c>
    </row>
    <row r="2913" spans="1:4" x14ac:dyDescent="0.2">
      <c r="A2913" t="s">
        <v>13664</v>
      </c>
      <c r="B2913" s="107">
        <v>44567</v>
      </c>
      <c r="C2913" t="s">
        <v>2716</v>
      </c>
      <c r="D2913" s="109">
        <v>1</v>
      </c>
    </row>
    <row r="2914" spans="1:4" x14ac:dyDescent="0.2">
      <c r="A2914" t="s">
        <v>13665</v>
      </c>
      <c r="B2914" s="107">
        <v>44567</v>
      </c>
      <c r="C2914" t="s">
        <v>73</v>
      </c>
      <c r="D2914" s="109">
        <v>0.99909999999999999</v>
      </c>
    </row>
    <row r="2915" spans="1:4" x14ac:dyDescent="0.2">
      <c r="A2915" t="s">
        <v>13666</v>
      </c>
      <c r="B2915" s="107">
        <v>44567</v>
      </c>
      <c r="C2915" t="s">
        <v>72</v>
      </c>
      <c r="D2915" s="109">
        <v>2.2519999999999998</v>
      </c>
    </row>
    <row r="2916" spans="1:4" x14ac:dyDescent="0.2">
      <c r="A2916" t="s">
        <v>13667</v>
      </c>
      <c r="B2916" s="107">
        <v>44567</v>
      </c>
      <c r="C2916" t="s">
        <v>58</v>
      </c>
      <c r="D2916" s="109">
        <v>3406.48</v>
      </c>
    </row>
    <row r="2917" spans="1:4" x14ac:dyDescent="0.2">
      <c r="A2917" t="s">
        <v>13668</v>
      </c>
      <c r="B2917" s="107">
        <v>44567</v>
      </c>
      <c r="C2917" t="s">
        <v>43</v>
      </c>
      <c r="D2917" s="109">
        <v>0.17399999999999999</v>
      </c>
    </row>
    <row r="2918" spans="1:4" x14ac:dyDescent="0.2">
      <c r="A2918" t="s">
        <v>13669</v>
      </c>
      <c r="B2918" s="107">
        <v>44566</v>
      </c>
      <c r="C2918" t="s">
        <v>71</v>
      </c>
      <c r="D2918" s="109">
        <v>0</v>
      </c>
    </row>
    <row r="2919" spans="1:4" x14ac:dyDescent="0.2">
      <c r="A2919" t="s">
        <v>13670</v>
      </c>
      <c r="B2919" s="107">
        <v>44566</v>
      </c>
      <c r="C2919" t="s">
        <v>2716</v>
      </c>
      <c r="D2919" s="109">
        <v>0.99990000000000001</v>
      </c>
    </row>
    <row r="2920" spans="1:4" x14ac:dyDescent="0.2">
      <c r="A2920" t="s">
        <v>13671</v>
      </c>
      <c r="B2920" s="107">
        <v>44566</v>
      </c>
      <c r="C2920" t="s">
        <v>73</v>
      </c>
      <c r="D2920" s="109">
        <v>0.99980000000000002</v>
      </c>
    </row>
    <row r="2921" spans="1:4" x14ac:dyDescent="0.2">
      <c r="A2921" t="s">
        <v>13672</v>
      </c>
      <c r="B2921" s="107">
        <v>44566</v>
      </c>
      <c r="C2921" t="s">
        <v>72</v>
      </c>
      <c r="D2921" s="109">
        <v>2.1800000000000002</v>
      </c>
    </row>
    <row r="2922" spans="1:4" x14ac:dyDescent="0.2">
      <c r="A2922" t="s">
        <v>13673</v>
      </c>
      <c r="B2922" s="107">
        <v>44566</v>
      </c>
      <c r="C2922" t="s">
        <v>58</v>
      </c>
      <c r="D2922" s="109">
        <v>3536.77</v>
      </c>
    </row>
    <row r="2923" spans="1:4" x14ac:dyDescent="0.2">
      <c r="A2923" t="s">
        <v>13674</v>
      </c>
      <c r="B2923" s="107">
        <v>44566</v>
      </c>
      <c r="C2923" t="s">
        <v>43</v>
      </c>
      <c r="D2923" s="109">
        <v>0.17330000000000001</v>
      </c>
    </row>
    <row r="2924" spans="1:4" x14ac:dyDescent="0.2">
      <c r="A2924" t="s">
        <v>13675</v>
      </c>
      <c r="B2924" s="107">
        <v>44565</v>
      </c>
      <c r="C2924" t="s">
        <v>71</v>
      </c>
      <c r="D2924" s="109">
        <v>0</v>
      </c>
    </row>
    <row r="2925" spans="1:4" x14ac:dyDescent="0.2">
      <c r="A2925" t="s">
        <v>13676</v>
      </c>
      <c r="B2925" s="107">
        <v>44565</v>
      </c>
      <c r="C2925" t="s">
        <v>2716</v>
      </c>
      <c r="D2925" s="109">
        <v>0.99970000000000003</v>
      </c>
    </row>
    <row r="2926" spans="1:4" x14ac:dyDescent="0.2">
      <c r="A2926" t="s">
        <v>13677</v>
      </c>
      <c r="B2926" s="107">
        <v>44565</v>
      </c>
      <c r="C2926" t="s">
        <v>73</v>
      </c>
      <c r="D2926" s="109">
        <v>0.99970000000000003</v>
      </c>
    </row>
    <row r="2927" spans="1:4" x14ac:dyDescent="0.2">
      <c r="A2927" t="s">
        <v>13678</v>
      </c>
      <c r="B2927" s="107">
        <v>44565</v>
      </c>
      <c r="C2927" t="s">
        <v>72</v>
      </c>
      <c r="D2927" s="109">
        <v>2.3650000000000002</v>
      </c>
    </row>
    <row r="2928" spans="1:4" x14ac:dyDescent="0.2">
      <c r="A2928" t="s">
        <v>13679</v>
      </c>
      <c r="B2928" s="107">
        <v>44565</v>
      </c>
      <c r="C2928" t="s">
        <v>58</v>
      </c>
      <c r="D2928" s="109">
        <v>3785.67</v>
      </c>
    </row>
    <row r="2929" spans="1:4" x14ac:dyDescent="0.2">
      <c r="A2929" t="s">
        <v>13680</v>
      </c>
      <c r="B2929" s="107">
        <v>44565</v>
      </c>
      <c r="C2929" t="s">
        <v>43</v>
      </c>
      <c r="D2929" s="109">
        <v>0.1749</v>
      </c>
    </row>
    <row r="2930" spans="1:4" x14ac:dyDescent="0.2">
      <c r="A2930" t="s">
        <v>13681</v>
      </c>
      <c r="B2930" s="107">
        <v>44564</v>
      </c>
      <c r="C2930" t="s">
        <v>71</v>
      </c>
      <c r="D2930" s="109">
        <v>0</v>
      </c>
    </row>
    <row r="2931" spans="1:4" x14ac:dyDescent="0.2">
      <c r="A2931" t="s">
        <v>13682</v>
      </c>
      <c r="B2931" s="107">
        <v>44564</v>
      </c>
      <c r="C2931" t="s">
        <v>2716</v>
      </c>
      <c r="D2931" s="109">
        <v>1</v>
      </c>
    </row>
    <row r="2932" spans="1:4" x14ac:dyDescent="0.2">
      <c r="A2932" t="s">
        <v>13683</v>
      </c>
      <c r="B2932" s="107">
        <v>44564</v>
      </c>
      <c r="C2932" t="s">
        <v>73</v>
      </c>
      <c r="D2932" s="109">
        <v>1</v>
      </c>
    </row>
    <row r="2933" spans="1:4" x14ac:dyDescent="0.2">
      <c r="A2933" t="s">
        <v>13684</v>
      </c>
      <c r="B2933" s="107">
        <v>44564</v>
      </c>
      <c r="C2933" t="s">
        <v>72</v>
      </c>
      <c r="D2933" s="109">
        <v>2.4319999999999999</v>
      </c>
    </row>
    <row r="2934" spans="1:4" x14ac:dyDescent="0.2">
      <c r="A2934" t="s">
        <v>13685</v>
      </c>
      <c r="B2934" s="107">
        <v>44564</v>
      </c>
      <c r="C2934" t="s">
        <v>58</v>
      </c>
      <c r="D2934" s="109">
        <v>3765.16</v>
      </c>
    </row>
    <row r="2935" spans="1:4" x14ac:dyDescent="0.2">
      <c r="A2935" t="s">
        <v>13686</v>
      </c>
      <c r="B2935" s="107">
        <v>44564</v>
      </c>
      <c r="C2935" t="s">
        <v>43</v>
      </c>
      <c r="D2935" s="109">
        <v>0.17560000000000001</v>
      </c>
    </row>
    <row r="2936" spans="1:4" x14ac:dyDescent="0.2">
      <c r="A2936" t="s">
        <v>13687</v>
      </c>
      <c r="B2936" s="107">
        <v>44563</v>
      </c>
      <c r="C2936" t="s">
        <v>71</v>
      </c>
      <c r="D2936" s="109">
        <v>0</v>
      </c>
    </row>
    <row r="2937" spans="1:4" x14ac:dyDescent="0.2">
      <c r="A2937" t="s">
        <v>13688</v>
      </c>
      <c r="B2937" s="107">
        <v>44563</v>
      </c>
      <c r="C2937" t="s">
        <v>2716</v>
      </c>
      <c r="D2937" s="109">
        <v>1</v>
      </c>
    </row>
    <row r="2938" spans="1:4" x14ac:dyDescent="0.2">
      <c r="A2938" t="s">
        <v>13689</v>
      </c>
      <c r="B2938" s="107">
        <v>44563</v>
      </c>
      <c r="C2938" t="s">
        <v>73</v>
      </c>
      <c r="D2938" s="109">
        <v>1</v>
      </c>
    </row>
    <row r="2939" spans="1:4" x14ac:dyDescent="0.2">
      <c r="A2939" t="s">
        <v>13690</v>
      </c>
      <c r="B2939" s="107">
        <v>44563</v>
      </c>
      <c r="C2939" t="s">
        <v>72</v>
      </c>
      <c r="D2939" s="109">
        <v>2.5510000000000002</v>
      </c>
    </row>
    <row r="2940" spans="1:4" x14ac:dyDescent="0.2">
      <c r="A2940" t="s">
        <v>13691</v>
      </c>
      <c r="B2940" s="107">
        <v>44563</v>
      </c>
      <c r="C2940" t="s">
        <v>58</v>
      </c>
      <c r="D2940" s="109">
        <v>3830.92</v>
      </c>
    </row>
    <row r="2941" spans="1:4" x14ac:dyDescent="0.2">
      <c r="A2941" t="s">
        <v>13692</v>
      </c>
      <c r="B2941" s="107">
        <v>44563</v>
      </c>
      <c r="C2941" t="s">
        <v>43</v>
      </c>
      <c r="D2941" s="109">
        <v>0.1774</v>
      </c>
    </row>
    <row r="2942" spans="1:4" x14ac:dyDescent="0.2">
      <c r="A2942" t="s">
        <v>13693</v>
      </c>
      <c r="B2942" s="107">
        <v>44562</v>
      </c>
      <c r="C2942" t="s">
        <v>71</v>
      </c>
      <c r="D2942" s="109">
        <v>0</v>
      </c>
    </row>
    <row r="2943" spans="1:4" x14ac:dyDescent="0.2">
      <c r="A2943" t="s">
        <v>13694</v>
      </c>
      <c r="B2943" s="107">
        <v>44562</v>
      </c>
      <c r="C2943" t="s">
        <v>2716</v>
      </c>
      <c r="D2943" s="109">
        <v>1</v>
      </c>
    </row>
    <row r="2944" spans="1:4" x14ac:dyDescent="0.2">
      <c r="A2944" t="s">
        <v>13695</v>
      </c>
      <c r="B2944" s="107">
        <v>44562</v>
      </c>
      <c r="C2944" t="s">
        <v>73</v>
      </c>
      <c r="D2944" s="109">
        <v>1</v>
      </c>
    </row>
    <row r="2945" spans="1:4" x14ac:dyDescent="0.2">
      <c r="A2945" t="s">
        <v>13696</v>
      </c>
      <c r="B2945" s="107">
        <v>44562</v>
      </c>
      <c r="C2945" t="s">
        <v>72</v>
      </c>
      <c r="D2945" s="109">
        <v>2.573</v>
      </c>
    </row>
    <row r="2946" spans="1:4" x14ac:dyDescent="0.2">
      <c r="A2946" t="s">
        <v>13697</v>
      </c>
      <c r="B2946" s="107">
        <v>44562</v>
      </c>
      <c r="C2946" t="s">
        <v>58</v>
      </c>
      <c r="D2946" s="109">
        <v>3766.74</v>
      </c>
    </row>
    <row r="2947" spans="1:4" x14ac:dyDescent="0.2">
      <c r="A2947" t="s">
        <v>13698</v>
      </c>
      <c r="B2947" s="107">
        <v>44562</v>
      </c>
      <c r="C2947" t="s">
        <v>43</v>
      </c>
      <c r="D2947" s="109">
        <v>0.17749999999999999</v>
      </c>
    </row>
    <row r="2948" spans="1:4" x14ac:dyDescent="0.2">
      <c r="A2948" t="s">
        <v>13699</v>
      </c>
      <c r="B2948" s="107">
        <v>44561</v>
      </c>
      <c r="C2948" t="s">
        <v>71</v>
      </c>
      <c r="D2948" s="109">
        <v>0</v>
      </c>
    </row>
    <row r="2949" spans="1:4" x14ac:dyDescent="0.2">
      <c r="A2949" t="s">
        <v>13700</v>
      </c>
      <c r="B2949" s="107">
        <v>44561</v>
      </c>
      <c r="C2949" t="s">
        <v>2716</v>
      </c>
      <c r="D2949" s="109">
        <v>0.99970000000000003</v>
      </c>
    </row>
    <row r="2950" spans="1:4" x14ac:dyDescent="0.2">
      <c r="A2950" t="s">
        <v>13701</v>
      </c>
      <c r="B2950" s="107">
        <v>44561</v>
      </c>
      <c r="C2950" t="s">
        <v>73</v>
      </c>
      <c r="D2950" s="109">
        <v>0.99939999999999996</v>
      </c>
    </row>
    <row r="2951" spans="1:4" x14ac:dyDescent="0.2">
      <c r="A2951" t="s">
        <v>13702</v>
      </c>
      <c r="B2951" s="107">
        <v>44561</v>
      </c>
      <c r="C2951" t="s">
        <v>72</v>
      </c>
      <c r="D2951" s="109">
        <v>2.5259999999999998</v>
      </c>
    </row>
    <row r="2952" spans="1:4" x14ac:dyDescent="0.2">
      <c r="A2952" t="s">
        <v>13703</v>
      </c>
      <c r="B2952" s="107">
        <v>44561</v>
      </c>
      <c r="C2952" t="s">
        <v>58</v>
      </c>
      <c r="D2952" s="109">
        <v>3675.79</v>
      </c>
    </row>
    <row r="2953" spans="1:4" x14ac:dyDescent="0.2">
      <c r="A2953" t="s">
        <v>13704</v>
      </c>
      <c r="B2953" s="107">
        <v>44561</v>
      </c>
      <c r="C2953" t="s">
        <v>43</v>
      </c>
      <c r="D2953" s="109">
        <v>0.17730000000000001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5</vt:i4>
      </vt:variant>
    </vt:vector>
  </HeadingPairs>
  <TitlesOfParts>
    <vt:vector size="11" baseType="lpstr">
      <vt:lpstr>Realizados</vt:lpstr>
      <vt:lpstr>A pagar</vt:lpstr>
      <vt:lpstr>Saldos</vt:lpstr>
      <vt:lpstr>Projeção Pessimista</vt:lpstr>
      <vt:lpstr>Tabela Projeção</vt:lpstr>
      <vt:lpstr>Tabela Cotações</vt:lpstr>
      <vt:lpstr>Custos_a_Pagar</vt:lpstr>
      <vt:lpstr>Custos_Realizados</vt:lpstr>
      <vt:lpstr>Saldo2</vt:lpstr>
      <vt:lpstr>Saldo3</vt:lpstr>
      <vt:lpstr>Saldos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Bretas</dc:creator>
  <cp:lastModifiedBy>Caio Bretas</cp:lastModifiedBy>
  <dcterms:created xsi:type="dcterms:W3CDTF">2023-03-19T20:11:00Z</dcterms:created>
  <dcterms:modified xsi:type="dcterms:W3CDTF">2023-05-06T04:01:15Z</dcterms:modified>
</cp:coreProperties>
</file>